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driscoll\Desktop\charter\"/>
    </mc:Choice>
  </mc:AlternateContent>
  <xr:revisionPtr revIDLastSave="0" documentId="13_ncr:1_{94284624-30F7-42AA-918E-E28C1E76F0D7}" xr6:coauthVersionLast="43" xr6:coauthVersionMax="43" xr10:uidLastSave="{00000000-0000-0000-0000-000000000000}"/>
  <bookViews>
    <workbookView xWindow="-108" yWindow="-108" windowWidth="23256" windowHeight="12576" tabRatio="836" firstSheet="9" activeTab="9" xr2:uid="{00000000-000D-0000-FFFF-FFFF00000000}"/>
  </bookViews>
  <sheets>
    <sheet name="districts" sheetId="8" state="hidden" r:id="rId1"/>
    <sheet name="pct hist" sheetId="3" state="hidden" r:id="rId2"/>
    <sheet name="18Q4" sheetId="5" state="hidden" r:id="rId3"/>
    <sheet name="18PJb" sheetId="9" state="hidden" r:id="rId4"/>
    <sheet name="19Q1a" sheetId="1" state="hidden" r:id="rId5"/>
    <sheet name="19Q1c" sheetId="2" state="hidden" r:id="rId6"/>
    <sheet name="19Q1e" sheetId="6" state="hidden" r:id="rId7"/>
    <sheet name="19Q2" sheetId="10" state="hidden" r:id="rId8"/>
    <sheet name="19Q3" sheetId="11" state="hidden" r:id="rId9"/>
    <sheet name="19Q4" sheetId="12" r:id="rId10"/>
    <sheet name="r a t e    h i s t o r y" sheetId="7" r:id="rId11"/>
  </sheets>
  <externalReferences>
    <externalReference r:id="rId12"/>
  </externalReferences>
  <definedNames>
    <definedName name="_18PJ">'18PJb'!$B$10:$J$938</definedName>
    <definedName name="_18Q4">'18Q4'!$B$10:$Z$938</definedName>
    <definedName name="_19Q1a">'19Q1a'!$B$10:$I$872</definedName>
    <definedName name="_19Q1c">'19Q1c'!$B$10:$Y$885</definedName>
    <definedName name="_19Q1e">'19Q1e'!$B$10:$Y$890</definedName>
    <definedName name="_19Q2">'19Q2'!$B$10:$AG$911</definedName>
    <definedName name="_19Q3">'19Q3'!$B$10:$AJ$913</definedName>
    <definedName name="_19Q4">'19Q4'!$B$10:$AJ$998</definedName>
    <definedName name="_Fill" localSheetId="3" hidden="1">#REF!</definedName>
    <definedName name="_Fill" localSheetId="2" hidden="1">#REF!</definedName>
    <definedName name="_Fill" localSheetId="0" hidden="1">#REF!</definedName>
    <definedName name="_Fill" hidden="1">#REF!</definedName>
    <definedName name="_xlnm._FilterDatabase" localSheetId="3" hidden="1">'18PJb'!$A$9:$O$938</definedName>
    <definedName name="_xlnm._FilterDatabase" localSheetId="2" hidden="1">'18Q4'!$A$9:$AE$939</definedName>
    <definedName name="_xlnm._FilterDatabase" localSheetId="4" hidden="1">'19Q1a'!$A$9:$M$873</definedName>
    <definedName name="_xlnm._FilterDatabase" localSheetId="5" hidden="1">'19Q1c'!$A$9:$AA$886</definedName>
    <definedName name="_xlnm._FilterDatabase" localSheetId="6" hidden="1">'19Q1e'!$A$9:$Y$891</definedName>
    <definedName name="_xlnm._FilterDatabase" localSheetId="7" hidden="1">'19Q2'!$A$9:$AH$911</definedName>
    <definedName name="_xlnm._FilterDatabase" localSheetId="8" hidden="1">'19Q3'!$A$9:$AK$911</definedName>
    <definedName name="_xlnm._FilterDatabase" localSheetId="9" hidden="1">'19Q4'!$A$9:$AI$998</definedName>
    <definedName name="_xlnm._FilterDatabase" localSheetId="0" hidden="1">districts!$A$9:$G$450</definedName>
    <definedName name="_xlnm._FilterDatabase" localSheetId="1" hidden="1">'pct hist'!$A$9:$T$448</definedName>
    <definedName name="_xlnm._FilterDatabase" localSheetId="10" hidden="1">'r a t e    h i s t o r y'!$A$9:$V$1000</definedName>
    <definedName name="_Key1" localSheetId="3" hidden="1">[1]CALC!#REF!</definedName>
    <definedName name="_Key1" hidden="1">[1]CALC!#REF!</definedName>
    <definedName name="_Key2" localSheetId="3" hidden="1">[1]CALC!#REF!</definedName>
    <definedName name="_Key2" hidden="1">[1]CALC!#REF!</definedName>
    <definedName name="_Order1" hidden="1">255</definedName>
    <definedName name="_Order2" hidden="1">255</definedName>
    <definedName name="distinfo">districts!$A$10:$H$450</definedName>
    <definedName name="ignore" localSheetId="3" hidden="1">[1]CALC!#REF!</definedName>
    <definedName name="ignore" hidden="1">[1]CALC!#REF!</definedName>
    <definedName name="_xlnm.Print_Area" localSheetId="6">'19Q1e'!$A$1:$Y$891</definedName>
    <definedName name="_xlnm.Print_Titles" localSheetId="6">'19Q1e'!$8:$9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911" i="11" l="1"/>
  <c r="Z910" i="11"/>
  <c r="Z909" i="11"/>
  <c r="Z908" i="11"/>
  <c r="Z907" i="11"/>
  <c r="Z906" i="11"/>
  <c r="Z905" i="11"/>
  <c r="Z904" i="11"/>
  <c r="Z903" i="11"/>
  <c r="Z902" i="11"/>
  <c r="Z901" i="11"/>
  <c r="Z900" i="11"/>
  <c r="Z899" i="11"/>
  <c r="Z898" i="11"/>
  <c r="Z897" i="11"/>
  <c r="Z896" i="11"/>
  <c r="Z895" i="11"/>
  <c r="Z894" i="11"/>
  <c r="Z893" i="11"/>
  <c r="Z892" i="11"/>
  <c r="Z891" i="11"/>
  <c r="Z890" i="11"/>
  <c r="Z889" i="11"/>
  <c r="Z888" i="11"/>
  <c r="Z887" i="11"/>
  <c r="Z886" i="11"/>
  <c r="Z885" i="11"/>
  <c r="Z884" i="11"/>
  <c r="Z883" i="11"/>
  <c r="Z882" i="11"/>
  <c r="Z881" i="11"/>
  <c r="Z880" i="11"/>
  <c r="Z879" i="11"/>
  <c r="Z878" i="11"/>
  <c r="Z877" i="11"/>
  <c r="Z876" i="11"/>
  <c r="Z875" i="11"/>
  <c r="Z874" i="11"/>
  <c r="Z873" i="11"/>
  <c r="Z872" i="11"/>
  <c r="Z871" i="11"/>
  <c r="Z870" i="11"/>
  <c r="Z869" i="11"/>
  <c r="Z868" i="11"/>
  <c r="Z867" i="11"/>
  <c r="Z866" i="11"/>
  <c r="Z865" i="11"/>
  <c r="Z864" i="11"/>
  <c r="Z863" i="11"/>
  <c r="Z862" i="11"/>
  <c r="Z861" i="11"/>
  <c r="Z860" i="11"/>
  <c r="Z859" i="11"/>
  <c r="Z858" i="11"/>
  <c r="Z857" i="11"/>
  <c r="Z856" i="11"/>
  <c r="Z855" i="11"/>
  <c r="Z854" i="11"/>
  <c r="Z853" i="11"/>
  <c r="Z852" i="11"/>
  <c r="Z851" i="11"/>
  <c r="Z850" i="11"/>
  <c r="Z849" i="11"/>
  <c r="Z848" i="11"/>
  <c r="Z847" i="11"/>
  <c r="Z846" i="11"/>
  <c r="Z845" i="11"/>
  <c r="Z844" i="11"/>
  <c r="Z843" i="11"/>
  <c r="Z842" i="11"/>
  <c r="Z841" i="11"/>
  <c r="Z840" i="11"/>
  <c r="Z839" i="11"/>
  <c r="Z838" i="11"/>
  <c r="Z837" i="11"/>
  <c r="Z836" i="11"/>
  <c r="Z835" i="11"/>
  <c r="Z834" i="11"/>
  <c r="Z833" i="11"/>
  <c r="Z832" i="11"/>
  <c r="Z831" i="11"/>
  <c r="Z830" i="11"/>
  <c r="Z829" i="11"/>
  <c r="Z828" i="11"/>
  <c r="Z827" i="11"/>
  <c r="Z826" i="11"/>
  <c r="Z825" i="11"/>
  <c r="Z824" i="11"/>
  <c r="Z823" i="11"/>
  <c r="Z822" i="11"/>
  <c r="Z821" i="11"/>
  <c r="Z820" i="11"/>
  <c r="Z819" i="11"/>
  <c r="Z818" i="11"/>
  <c r="Z817" i="11"/>
  <c r="Z816" i="11"/>
  <c r="Z815" i="11"/>
  <c r="Z814" i="11"/>
  <c r="Z813" i="11"/>
  <c r="Z812" i="11"/>
  <c r="Z811" i="11"/>
  <c r="Z810" i="11"/>
  <c r="Z809" i="11"/>
  <c r="Z808" i="11"/>
  <c r="Z807" i="11"/>
  <c r="Z806" i="11"/>
  <c r="Z805" i="11"/>
  <c r="Z804" i="11"/>
  <c r="Z803" i="11"/>
  <c r="Z802" i="11"/>
  <c r="Z801" i="11"/>
  <c r="Z800" i="11"/>
  <c r="Z799" i="11"/>
  <c r="Z798" i="11"/>
  <c r="Z797" i="11"/>
  <c r="Z796" i="11"/>
  <c r="Z795" i="11"/>
  <c r="Z794" i="11"/>
  <c r="Z793" i="11"/>
  <c r="Z792" i="11"/>
  <c r="Z791" i="11"/>
  <c r="Z790" i="11"/>
  <c r="Z789" i="11"/>
  <c r="Z788" i="11"/>
  <c r="Z787" i="11"/>
  <c r="Z786" i="11"/>
  <c r="Z785" i="11"/>
  <c r="Z784" i="11"/>
  <c r="Z783" i="11"/>
  <c r="Z782" i="11"/>
  <c r="Z781" i="11"/>
  <c r="Z780" i="11"/>
  <c r="Z779" i="11"/>
  <c r="Z778" i="11"/>
  <c r="Z777" i="11"/>
  <c r="Z776" i="11"/>
  <c r="Z775" i="11"/>
  <c r="Z774" i="11"/>
  <c r="Z773" i="11"/>
  <c r="Z772" i="11"/>
  <c r="Z771" i="11"/>
  <c r="Z770" i="11"/>
  <c r="Z769" i="11"/>
  <c r="Z768" i="11"/>
  <c r="Z767" i="11"/>
  <c r="Z766" i="11"/>
  <c r="Z765" i="11"/>
  <c r="Z764" i="11"/>
  <c r="Z763" i="11"/>
  <c r="Z762" i="11"/>
  <c r="Z761" i="11"/>
  <c r="Z760" i="11"/>
  <c r="Z759" i="11"/>
  <c r="Z758" i="11"/>
  <c r="Z757" i="11"/>
  <c r="Z756" i="11"/>
  <c r="Z755" i="11"/>
  <c r="Z754" i="11"/>
  <c r="Z753" i="11"/>
  <c r="Z752" i="11"/>
  <c r="Z751" i="11"/>
  <c r="Z750" i="11"/>
  <c r="Z749" i="11"/>
  <c r="Z748" i="11"/>
  <c r="Z747" i="11"/>
  <c r="Z746" i="11"/>
  <c r="Z745" i="11"/>
  <c r="Z744" i="11"/>
  <c r="Z743" i="11"/>
  <c r="Z742" i="11"/>
  <c r="Z741" i="11"/>
  <c r="Z740" i="11"/>
  <c r="Z739" i="11"/>
  <c r="Z738" i="11"/>
  <c r="Z737" i="11"/>
  <c r="Z736" i="11"/>
  <c r="Z735" i="11"/>
  <c r="Z734" i="11"/>
  <c r="Z733" i="11"/>
  <c r="Z732" i="11"/>
  <c r="Z731" i="11"/>
  <c r="Z730" i="11"/>
  <c r="Z729" i="11"/>
  <c r="Z728" i="11"/>
  <c r="Z727" i="11"/>
  <c r="Z726" i="11"/>
  <c r="Z725" i="11"/>
  <c r="Z724" i="11"/>
  <c r="Z723" i="11"/>
  <c r="Z722" i="11"/>
  <c r="Z721" i="11"/>
  <c r="Z720" i="11"/>
  <c r="Z719" i="11"/>
  <c r="Z718" i="11"/>
  <c r="Z717" i="11"/>
  <c r="Z716" i="11"/>
  <c r="Z715" i="11"/>
  <c r="Z714" i="11"/>
  <c r="Z713" i="11"/>
  <c r="Z712" i="11"/>
  <c r="Z711" i="11"/>
  <c r="Z710" i="11"/>
  <c r="Z709" i="11"/>
  <c r="Z708" i="11"/>
  <c r="Z707" i="11"/>
  <c r="Z706" i="11"/>
  <c r="Z705" i="11"/>
  <c r="Z704" i="11"/>
  <c r="Z703" i="11"/>
  <c r="Z702" i="11"/>
  <c r="Z701" i="11"/>
  <c r="Z700" i="11"/>
  <c r="Z699" i="11"/>
  <c r="Z698" i="11"/>
  <c r="Z697" i="11"/>
  <c r="Z696" i="11"/>
  <c r="Z695" i="11"/>
  <c r="Z694" i="11"/>
  <c r="Z693" i="11"/>
  <c r="Z692" i="11"/>
  <c r="Z691" i="11"/>
  <c r="Z690" i="11"/>
  <c r="Z689" i="11"/>
  <c r="Z688" i="11"/>
  <c r="Z687" i="11"/>
  <c r="Z686" i="11"/>
  <c r="Z685" i="11"/>
  <c r="Z684" i="11"/>
  <c r="Z683" i="11"/>
  <c r="Z682" i="11"/>
  <c r="Z681" i="11"/>
  <c r="Z680" i="11"/>
  <c r="Z679" i="11"/>
  <c r="Z678" i="11"/>
  <c r="Z677" i="11"/>
  <c r="Z676" i="11"/>
  <c r="Z675" i="11"/>
  <c r="Z674" i="11"/>
  <c r="Z673" i="11"/>
  <c r="Z672" i="11"/>
  <c r="Z671" i="11"/>
  <c r="Z670" i="11"/>
  <c r="Z669" i="11"/>
  <c r="Z668" i="11"/>
  <c r="Z667" i="11"/>
  <c r="Z666" i="11"/>
  <c r="Z665" i="11"/>
  <c r="Z664" i="11"/>
  <c r="Z663" i="11"/>
  <c r="Z662" i="11"/>
  <c r="Z661" i="11"/>
  <c r="Z660" i="11"/>
  <c r="Z659" i="11"/>
  <c r="Z658" i="11"/>
  <c r="Z657" i="11"/>
  <c r="Z656" i="11"/>
  <c r="Z655" i="11"/>
  <c r="Z654" i="11"/>
  <c r="Z653" i="11"/>
  <c r="Z652" i="11"/>
  <c r="Z651" i="11"/>
  <c r="Z650" i="11"/>
  <c r="Z649" i="11"/>
  <c r="Z648" i="11"/>
  <c r="Z647" i="11"/>
  <c r="Z646" i="11"/>
  <c r="Z645" i="11"/>
  <c r="Z644" i="11"/>
  <c r="Z643" i="11"/>
  <c r="Z642" i="11"/>
  <c r="Z641" i="11"/>
  <c r="Z640" i="11"/>
  <c r="Z639" i="11"/>
  <c r="Z638" i="11"/>
  <c r="Z637" i="11"/>
  <c r="Z636" i="11"/>
  <c r="Z635" i="11"/>
  <c r="Z634" i="11"/>
  <c r="Z633" i="11"/>
  <c r="Z632" i="11"/>
  <c r="Z631" i="11"/>
  <c r="Z630" i="11"/>
  <c r="Z629" i="11"/>
  <c r="Z628" i="11"/>
  <c r="Z627" i="11"/>
  <c r="Z626" i="11"/>
  <c r="Z625" i="11"/>
  <c r="Z624" i="11"/>
  <c r="Z623" i="11"/>
  <c r="Z622" i="11"/>
  <c r="Z621" i="11"/>
  <c r="Z620" i="11"/>
  <c r="Z619" i="11"/>
  <c r="Z618" i="11"/>
  <c r="Z617" i="11"/>
  <c r="Z616" i="11"/>
  <c r="Z615" i="11"/>
  <c r="Z614" i="11"/>
  <c r="Z613" i="11"/>
  <c r="Z612" i="11"/>
  <c r="Z611" i="11"/>
  <c r="Z610" i="11"/>
  <c r="Z609" i="11"/>
  <c r="Z608" i="11"/>
  <c r="Z607" i="11"/>
  <c r="Z606" i="11"/>
  <c r="Z605" i="11"/>
  <c r="Z604" i="11"/>
  <c r="Z603" i="11"/>
  <c r="Z602" i="11"/>
  <c r="Z601" i="11"/>
  <c r="Z600" i="11"/>
  <c r="Z599" i="11"/>
  <c r="Z598" i="11"/>
  <c r="Z597" i="11"/>
  <c r="Z596" i="11"/>
  <c r="Z595" i="11"/>
  <c r="Z594" i="11"/>
  <c r="Z593" i="11"/>
  <c r="Z592" i="11"/>
  <c r="Z591" i="11"/>
  <c r="Z590" i="11"/>
  <c r="Z589" i="11"/>
  <c r="Z588" i="11"/>
  <c r="Z587" i="11"/>
  <c r="Z586" i="11"/>
  <c r="Z585" i="11"/>
  <c r="Z584" i="11"/>
  <c r="Z583" i="11"/>
  <c r="Z582" i="11"/>
  <c r="Z581" i="11"/>
  <c r="Z580" i="11"/>
  <c r="Z579" i="11"/>
  <c r="Z578" i="11"/>
  <c r="Z577" i="11"/>
  <c r="Z576" i="11"/>
  <c r="Z575" i="11"/>
  <c r="Z574" i="11"/>
  <c r="Z573" i="11"/>
  <c r="Z572" i="11"/>
  <c r="Z571" i="11"/>
  <c r="Z570" i="11"/>
  <c r="Z569" i="11"/>
  <c r="Z568" i="11"/>
  <c r="Z567" i="11"/>
  <c r="Z566" i="11"/>
  <c r="Z565" i="11"/>
  <c r="Z564" i="11"/>
  <c r="Z563" i="11"/>
  <c r="Z562" i="11"/>
  <c r="Z561" i="11"/>
  <c r="Z560" i="11"/>
  <c r="Z559" i="11"/>
  <c r="Z558" i="11"/>
  <c r="Z557" i="11"/>
  <c r="Z556" i="11"/>
  <c r="Z555" i="11"/>
  <c r="Z554" i="11"/>
  <c r="Z553" i="11"/>
  <c r="Z552" i="11"/>
  <c r="Z551" i="11"/>
  <c r="Z550" i="11"/>
  <c r="Z549" i="11"/>
  <c r="Z548" i="11"/>
  <c r="Z547" i="11"/>
  <c r="Z546" i="11"/>
  <c r="Z545" i="11"/>
  <c r="Z544" i="11"/>
  <c r="Z543" i="11"/>
  <c r="Z542" i="11"/>
  <c r="Z541" i="11"/>
  <c r="Z540" i="11"/>
  <c r="Z539" i="11"/>
  <c r="Z538" i="11"/>
  <c r="Z537" i="11"/>
  <c r="Z536" i="11"/>
  <c r="Z535" i="11"/>
  <c r="Z534" i="11"/>
  <c r="Z533" i="11"/>
  <c r="Z532" i="11"/>
  <c r="Z531" i="11"/>
  <c r="Z530" i="11"/>
  <c r="Z529" i="11"/>
  <c r="Z528" i="11"/>
  <c r="Z527" i="11"/>
  <c r="Z526" i="11"/>
  <c r="Z525" i="11"/>
  <c r="Z524" i="11"/>
  <c r="Z523" i="11"/>
  <c r="Z522" i="11"/>
  <c r="Z521" i="11"/>
  <c r="Z520" i="11"/>
  <c r="Z519" i="11"/>
  <c r="Z518" i="11"/>
  <c r="Z517" i="11"/>
  <c r="Z516" i="11"/>
  <c r="Z515" i="11"/>
  <c r="Z514" i="11"/>
  <c r="Z513" i="11"/>
  <c r="Z512" i="11"/>
  <c r="Z511" i="11"/>
  <c r="Z510" i="11"/>
  <c r="Z509" i="11"/>
  <c r="Z508" i="11"/>
  <c r="Z507" i="11"/>
  <c r="Z506" i="11"/>
  <c r="Z505" i="11"/>
  <c r="Z504" i="11"/>
  <c r="Z503" i="11"/>
  <c r="Z502" i="11"/>
  <c r="Z501" i="11"/>
  <c r="Z500" i="11"/>
  <c r="Z499" i="11"/>
  <c r="Z498" i="11"/>
  <c r="Z497" i="11"/>
  <c r="Z496" i="11"/>
  <c r="Z495" i="11"/>
  <c r="Z494" i="11"/>
  <c r="Z493" i="11"/>
  <c r="Z492" i="11"/>
  <c r="Z491" i="11"/>
  <c r="Z490" i="11"/>
  <c r="Z489" i="11"/>
  <c r="Z488" i="11"/>
  <c r="Z487" i="11"/>
  <c r="Z486" i="11"/>
  <c r="Z485" i="11"/>
  <c r="Z484" i="11"/>
  <c r="Z483" i="11"/>
  <c r="Z482" i="11"/>
  <c r="Z481" i="11"/>
  <c r="Z480" i="11"/>
  <c r="Z479" i="11"/>
  <c r="Z478" i="11"/>
  <c r="Z477" i="11"/>
  <c r="Z476" i="11"/>
  <c r="Z475" i="11"/>
  <c r="Z474" i="11"/>
  <c r="Z473" i="11"/>
  <c r="Z472" i="11"/>
  <c r="Z471" i="11"/>
  <c r="Z470" i="11"/>
  <c r="Z469" i="11"/>
  <c r="Z468" i="11"/>
  <c r="Z467" i="11"/>
  <c r="Z466" i="11"/>
  <c r="Z465" i="11"/>
  <c r="Z464" i="11"/>
  <c r="Z463" i="11"/>
  <c r="Z462" i="11"/>
  <c r="Z461" i="11"/>
  <c r="Z460" i="11"/>
  <c r="Z459" i="11"/>
  <c r="Z458" i="11"/>
  <c r="Z457" i="11"/>
  <c r="Z456" i="11"/>
  <c r="Z455" i="11"/>
  <c r="Z454" i="11"/>
  <c r="Z453" i="11"/>
  <c r="Z452" i="11"/>
  <c r="Z451" i="11"/>
  <c r="Z450" i="11"/>
  <c r="Z449" i="11"/>
  <c r="Z448" i="11"/>
  <c r="Z447" i="11"/>
  <c r="Z446" i="11"/>
  <c r="Z445" i="11"/>
  <c r="Z444" i="11"/>
  <c r="Z443" i="11"/>
  <c r="Z442" i="11"/>
  <c r="Z441" i="11"/>
  <c r="Z440" i="11"/>
  <c r="Z439" i="11"/>
  <c r="Z438" i="11"/>
  <c r="Z437" i="11"/>
  <c r="Z436" i="11"/>
  <c r="Z435" i="11"/>
  <c r="Z434" i="11"/>
  <c r="Z433" i="11"/>
  <c r="Z432" i="11"/>
  <c r="Z431" i="11"/>
  <c r="Z430" i="11"/>
  <c r="Z429" i="11"/>
  <c r="Z428" i="11"/>
  <c r="Z427" i="11"/>
  <c r="Z426" i="11"/>
  <c r="Z425" i="11"/>
  <c r="Z424" i="11"/>
  <c r="Z423" i="11"/>
  <c r="Z422" i="11"/>
  <c r="Z421" i="11"/>
  <c r="Z420" i="11"/>
  <c r="Z419" i="11"/>
  <c r="Z418" i="11"/>
  <c r="Z417" i="11"/>
  <c r="Z416" i="11"/>
  <c r="Z415" i="11"/>
  <c r="Z414" i="11"/>
  <c r="Z413" i="11"/>
  <c r="Z412" i="11"/>
  <c r="Z411" i="11"/>
  <c r="Z410" i="11"/>
  <c r="Z409" i="11"/>
  <c r="Z408" i="11"/>
  <c r="Z407" i="11"/>
  <c r="Z406" i="11"/>
  <c r="Z405" i="11"/>
  <c r="Z404" i="11"/>
  <c r="Z403" i="11"/>
  <c r="Z402" i="11"/>
  <c r="Z401" i="11"/>
  <c r="Z400" i="11"/>
  <c r="Z399" i="11"/>
  <c r="Z398" i="11"/>
  <c r="Z397" i="11"/>
  <c r="Z396" i="11"/>
  <c r="Z395" i="11"/>
  <c r="Z394" i="11"/>
  <c r="Z393" i="11"/>
  <c r="Z392" i="11"/>
  <c r="Z391" i="11"/>
  <c r="Z390" i="11"/>
  <c r="Z389" i="11"/>
  <c r="Z388" i="11"/>
  <c r="Z387" i="11"/>
  <c r="Z386" i="11"/>
  <c r="Z385" i="11"/>
  <c r="Z384" i="11"/>
  <c r="Z383" i="11"/>
  <c r="Z382" i="11"/>
  <c r="Z381" i="11"/>
  <c r="Z380" i="11"/>
  <c r="Z379" i="11"/>
  <c r="Z378" i="11"/>
  <c r="Z377" i="11"/>
  <c r="Z376" i="11"/>
  <c r="Z375" i="11"/>
  <c r="Z374" i="11"/>
  <c r="Z373" i="11"/>
  <c r="Z372" i="11"/>
  <c r="Z371" i="11"/>
  <c r="Z370" i="11"/>
  <c r="Z369" i="11"/>
  <c r="Z368" i="11"/>
  <c r="Z367" i="11"/>
  <c r="Z366" i="11"/>
  <c r="Z365" i="11"/>
  <c r="Z364" i="11"/>
  <c r="Z363" i="11"/>
  <c r="Z362" i="11"/>
  <c r="Z361" i="11"/>
  <c r="Z360" i="11"/>
  <c r="Z359" i="11"/>
  <c r="Z358" i="11"/>
  <c r="Z357" i="11"/>
  <c r="Z356" i="11"/>
  <c r="Z355" i="11"/>
  <c r="Z354" i="11"/>
  <c r="Z353" i="11"/>
  <c r="Z352" i="11"/>
  <c r="Z351" i="11"/>
  <c r="Z350" i="11"/>
  <c r="Z349" i="11"/>
  <c r="Z348" i="11"/>
  <c r="Z347" i="11"/>
  <c r="Z346" i="11"/>
  <c r="Z345" i="11"/>
  <c r="Z344" i="11"/>
  <c r="Z343" i="11"/>
  <c r="Z342" i="11"/>
  <c r="Z341" i="11"/>
  <c r="Z340" i="11"/>
  <c r="Z339" i="11"/>
  <c r="Z338" i="11"/>
  <c r="Z337" i="11"/>
  <c r="Z336" i="11"/>
  <c r="Z335" i="11"/>
  <c r="Z334" i="11"/>
  <c r="Z333" i="11"/>
  <c r="Z332" i="11"/>
  <c r="Z331" i="11"/>
  <c r="Z330" i="11"/>
  <c r="Z329" i="11"/>
  <c r="Z328" i="11"/>
  <c r="Z327" i="11"/>
  <c r="Z326" i="11"/>
  <c r="Z325" i="11"/>
  <c r="Z324" i="11"/>
  <c r="Z323" i="11"/>
  <c r="Z322" i="11"/>
  <c r="Z321" i="11"/>
  <c r="Z320" i="11"/>
  <c r="Z319" i="11"/>
  <c r="Z318" i="11"/>
  <c r="Z317" i="11"/>
  <c r="Z316" i="11"/>
  <c r="Z315" i="11"/>
  <c r="Z314" i="11"/>
  <c r="Z313" i="11"/>
  <c r="Z312" i="11"/>
  <c r="Z311" i="11"/>
  <c r="Z310" i="11"/>
  <c r="Z309" i="11"/>
  <c r="Z308" i="11"/>
  <c r="Z307" i="11"/>
  <c r="Z306" i="11"/>
  <c r="Z305" i="11"/>
  <c r="Z304" i="11"/>
  <c r="Z303" i="11"/>
  <c r="Z302" i="11"/>
  <c r="Z301" i="11"/>
  <c r="Z300" i="11"/>
  <c r="Z299" i="11"/>
  <c r="Z298" i="11"/>
  <c r="Z297" i="11"/>
  <c r="Z296" i="11"/>
  <c r="Z295" i="11"/>
  <c r="Z294" i="11"/>
  <c r="Z293" i="11"/>
  <c r="Z292" i="11"/>
  <c r="Z291" i="11"/>
  <c r="Z290" i="11"/>
  <c r="Z289" i="11"/>
  <c r="Z288" i="11"/>
  <c r="Z287" i="11"/>
  <c r="Z286" i="11"/>
  <c r="Z285" i="11"/>
  <c r="Z284" i="11"/>
  <c r="Z283" i="11"/>
  <c r="Z282" i="11"/>
  <c r="Z281" i="11"/>
  <c r="Z280" i="11"/>
  <c r="Z279" i="11"/>
  <c r="Z278" i="11"/>
  <c r="Z277" i="11"/>
  <c r="Z276" i="11"/>
  <c r="Z275" i="11"/>
  <c r="Z274" i="11"/>
  <c r="Z273" i="11"/>
  <c r="Z272" i="11"/>
  <c r="Z271" i="11"/>
  <c r="Z270" i="11"/>
  <c r="Z269" i="11"/>
  <c r="Z268" i="11"/>
  <c r="Z267" i="11"/>
  <c r="Z266" i="11"/>
  <c r="Z265" i="11"/>
  <c r="Z264" i="11"/>
  <c r="Z263" i="11"/>
  <c r="Z262" i="11"/>
  <c r="Z261" i="11"/>
  <c r="Z260" i="11"/>
  <c r="Z259" i="11"/>
  <c r="Z258" i="11"/>
  <c r="Z257" i="11"/>
  <c r="Z256" i="11"/>
  <c r="Z255" i="11"/>
  <c r="Z254" i="11"/>
  <c r="Z253" i="11"/>
  <c r="Z252" i="11"/>
  <c r="Z251" i="11"/>
  <c r="Z250" i="11"/>
  <c r="Z249" i="11"/>
  <c r="Z248" i="11"/>
  <c r="Z247" i="11"/>
  <c r="Z246" i="11"/>
  <c r="Z245" i="11"/>
  <c r="Z244" i="11"/>
  <c r="Z243" i="11"/>
  <c r="Z242" i="11"/>
  <c r="Z241" i="11"/>
  <c r="Z240" i="11"/>
  <c r="Z239" i="11"/>
  <c r="Z238" i="11"/>
  <c r="Z237" i="11"/>
  <c r="Z236" i="11"/>
  <c r="Z235" i="11"/>
  <c r="Z234" i="11"/>
  <c r="Z233" i="11"/>
  <c r="Z232" i="11"/>
  <c r="Z231" i="11"/>
  <c r="Z230" i="11"/>
  <c r="Z229" i="11"/>
  <c r="Z228" i="11"/>
  <c r="Z227" i="11"/>
  <c r="Z226" i="11"/>
  <c r="Z225" i="11"/>
  <c r="Z224" i="11"/>
  <c r="Z223" i="11"/>
  <c r="Z222" i="11"/>
  <c r="Z221" i="11"/>
  <c r="Z220" i="11"/>
  <c r="Z219" i="11"/>
  <c r="Z218" i="11"/>
  <c r="Z217" i="11"/>
  <c r="Z216" i="11"/>
  <c r="Z215" i="11"/>
  <c r="Z214" i="11"/>
  <c r="Z213" i="11"/>
  <c r="Z212" i="11"/>
  <c r="Z211" i="11"/>
  <c r="Z210" i="11"/>
  <c r="Z209" i="11"/>
  <c r="Z208" i="11"/>
  <c r="Z207" i="11"/>
  <c r="Z206" i="11"/>
  <c r="Z205" i="11"/>
  <c r="Z204" i="11"/>
  <c r="Z203" i="11"/>
  <c r="Z202" i="11"/>
  <c r="Z201" i="11"/>
  <c r="Z200" i="11"/>
  <c r="Z199" i="11"/>
  <c r="Z198" i="11"/>
  <c r="Z197" i="11"/>
  <c r="Z196" i="11"/>
  <c r="Z195" i="11"/>
  <c r="Z194" i="11"/>
  <c r="Z193" i="11"/>
  <c r="Z192" i="11"/>
  <c r="Z191" i="11"/>
  <c r="Z190" i="11"/>
  <c r="Z189" i="11"/>
  <c r="Z188" i="11"/>
  <c r="Z187" i="11"/>
  <c r="Z186" i="11"/>
  <c r="Z185" i="11"/>
  <c r="Z184" i="11"/>
  <c r="Z183" i="11"/>
  <c r="Z182" i="11"/>
  <c r="Z181" i="11"/>
  <c r="Z180" i="11"/>
  <c r="Z179" i="11"/>
  <c r="Z178" i="11"/>
  <c r="Z177" i="11"/>
  <c r="Z176" i="11"/>
  <c r="Z175" i="11"/>
  <c r="Z174" i="11"/>
  <c r="Z173" i="11"/>
  <c r="Z172" i="11"/>
  <c r="Z171" i="11"/>
  <c r="Z170" i="11"/>
  <c r="Z169" i="11"/>
  <c r="Z168" i="11"/>
  <c r="Z167" i="11"/>
  <c r="Z166" i="11"/>
  <c r="Z165" i="11"/>
  <c r="Z164" i="11"/>
  <c r="Z163" i="11"/>
  <c r="Z162" i="11"/>
  <c r="Z161" i="11"/>
  <c r="Z160" i="11"/>
  <c r="Z159" i="11"/>
  <c r="Z158" i="11"/>
  <c r="Z157" i="11"/>
  <c r="Z156" i="11"/>
  <c r="Z155" i="11"/>
  <c r="Z154" i="11"/>
  <c r="Z153" i="11"/>
  <c r="Z152" i="11"/>
  <c r="Z151" i="11"/>
  <c r="Z150" i="11"/>
  <c r="Z149" i="11"/>
  <c r="Z148" i="11"/>
  <c r="Z147" i="11"/>
  <c r="Z146" i="11"/>
  <c r="Z145" i="11"/>
  <c r="Z144" i="11"/>
  <c r="Z143" i="11"/>
  <c r="Z142" i="11"/>
  <c r="Z141" i="11"/>
  <c r="Z140" i="11"/>
  <c r="Z139" i="11"/>
  <c r="Z138" i="11"/>
  <c r="Z137" i="11"/>
  <c r="Z136" i="11"/>
  <c r="Z135" i="11"/>
  <c r="Z134" i="11"/>
  <c r="Z133" i="11"/>
  <c r="Z132" i="11"/>
  <c r="Z131" i="11"/>
  <c r="Z130" i="11"/>
  <c r="Z129" i="11"/>
  <c r="Z128" i="11"/>
  <c r="Z127" i="11"/>
  <c r="Z126" i="11"/>
  <c r="Z125" i="11"/>
  <c r="Z124" i="11"/>
  <c r="Z123" i="11"/>
  <c r="Z122" i="11"/>
  <c r="Z121" i="11"/>
  <c r="Z120" i="11"/>
  <c r="Z119" i="11"/>
  <c r="Z118" i="11"/>
  <c r="Z117" i="11"/>
  <c r="Z116" i="11"/>
  <c r="Z115" i="11"/>
  <c r="Z114" i="11"/>
  <c r="Z113" i="11"/>
  <c r="Z112" i="11"/>
  <c r="Z111" i="11"/>
  <c r="Z110" i="11"/>
  <c r="Z109" i="11"/>
  <c r="Z108" i="11"/>
  <c r="Z107" i="11"/>
  <c r="Z106" i="11"/>
  <c r="Z105" i="11"/>
  <c r="Z104" i="11"/>
  <c r="Z103" i="11"/>
  <c r="Z102" i="11"/>
  <c r="Z101" i="11"/>
  <c r="Z100" i="11"/>
  <c r="Z99" i="11"/>
  <c r="Z98" i="11"/>
  <c r="Z97" i="11"/>
  <c r="Z96" i="11"/>
  <c r="Z95" i="11"/>
  <c r="Z94" i="11"/>
  <c r="Z93" i="11"/>
  <c r="Z92" i="11"/>
  <c r="Z91" i="11"/>
  <c r="Z90" i="11"/>
  <c r="Z89" i="11"/>
  <c r="Z88" i="11"/>
  <c r="Z87" i="11"/>
  <c r="Z86" i="11"/>
  <c r="Z85" i="11"/>
  <c r="Z84" i="11"/>
  <c r="Z83" i="11"/>
  <c r="Z82" i="11"/>
  <c r="Z81" i="11"/>
  <c r="Z80" i="11"/>
  <c r="Z79" i="11"/>
  <c r="Z78" i="11"/>
  <c r="Z77" i="11"/>
  <c r="Z76" i="11"/>
  <c r="Z75" i="11"/>
  <c r="Z74" i="11"/>
  <c r="Z73" i="11"/>
  <c r="Z72" i="11"/>
  <c r="Z71" i="11"/>
  <c r="Z70" i="11"/>
  <c r="Z69" i="11"/>
  <c r="Z68" i="11"/>
  <c r="Z67" i="11"/>
  <c r="Z66" i="11"/>
  <c r="Z65" i="11"/>
  <c r="Z64" i="11"/>
  <c r="Z63" i="11"/>
  <c r="Z62" i="11"/>
  <c r="Z61" i="11"/>
  <c r="Z60" i="11"/>
  <c r="Z59" i="11"/>
  <c r="Z58" i="11"/>
  <c r="Z57" i="11"/>
  <c r="Z56" i="11"/>
  <c r="Z55" i="11"/>
  <c r="Z54" i="11"/>
  <c r="Z53" i="11"/>
  <c r="Z52" i="11"/>
  <c r="Z51" i="11"/>
  <c r="Z50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U998" i="7" l="1"/>
  <c r="V998" i="7" s="1"/>
  <c r="T998" i="7"/>
  <c r="S998" i="7"/>
  <c r="Q998" i="7"/>
  <c r="O998" i="7"/>
  <c r="R998" i="7" s="1"/>
  <c r="N998" i="7"/>
  <c r="M998" i="7"/>
  <c r="L998" i="7"/>
  <c r="K998" i="7"/>
  <c r="J998" i="7"/>
  <c r="H998" i="7"/>
  <c r="U997" i="7"/>
  <c r="V997" i="7" s="1"/>
  <c r="T997" i="7"/>
  <c r="S997" i="7"/>
  <c r="Q997" i="7"/>
  <c r="O997" i="7"/>
  <c r="R997" i="7" s="1"/>
  <c r="N997" i="7"/>
  <c r="M997" i="7"/>
  <c r="L997" i="7"/>
  <c r="K997" i="7"/>
  <c r="J997" i="7"/>
  <c r="H997" i="7"/>
  <c r="U996" i="7"/>
  <c r="V996" i="7" s="1"/>
  <c r="T996" i="7"/>
  <c r="S996" i="7"/>
  <c r="Q996" i="7"/>
  <c r="O996" i="7"/>
  <c r="R996" i="7" s="1"/>
  <c r="N996" i="7"/>
  <c r="M996" i="7"/>
  <c r="L996" i="7"/>
  <c r="K996" i="7"/>
  <c r="J996" i="7"/>
  <c r="H996" i="7"/>
  <c r="U995" i="7"/>
  <c r="V995" i="7" s="1"/>
  <c r="T995" i="7"/>
  <c r="S995" i="7"/>
  <c r="Q995" i="7"/>
  <c r="O995" i="7"/>
  <c r="R995" i="7" s="1"/>
  <c r="N995" i="7"/>
  <c r="M995" i="7"/>
  <c r="L995" i="7"/>
  <c r="K995" i="7"/>
  <c r="J995" i="7"/>
  <c r="H995" i="7"/>
  <c r="U994" i="7"/>
  <c r="V994" i="7" s="1"/>
  <c r="T994" i="7"/>
  <c r="S994" i="7"/>
  <c r="Q994" i="7"/>
  <c r="O994" i="7"/>
  <c r="R994" i="7" s="1"/>
  <c r="N994" i="7"/>
  <c r="M994" i="7"/>
  <c r="L994" i="7"/>
  <c r="K994" i="7"/>
  <c r="J994" i="7"/>
  <c r="H994" i="7"/>
  <c r="U993" i="7"/>
  <c r="V993" i="7" s="1"/>
  <c r="T993" i="7"/>
  <c r="S993" i="7"/>
  <c r="Q993" i="7"/>
  <c r="O993" i="7"/>
  <c r="R993" i="7" s="1"/>
  <c r="N993" i="7"/>
  <c r="M993" i="7"/>
  <c r="L993" i="7"/>
  <c r="K993" i="7"/>
  <c r="J993" i="7"/>
  <c r="H993" i="7"/>
  <c r="U992" i="7"/>
  <c r="V992" i="7" s="1"/>
  <c r="T992" i="7"/>
  <c r="S992" i="7"/>
  <c r="Q992" i="7"/>
  <c r="O992" i="7"/>
  <c r="R992" i="7" s="1"/>
  <c r="N992" i="7"/>
  <c r="M992" i="7"/>
  <c r="L992" i="7"/>
  <c r="K992" i="7"/>
  <c r="J992" i="7"/>
  <c r="H992" i="7"/>
  <c r="U991" i="7"/>
  <c r="V991" i="7" s="1"/>
  <c r="T991" i="7"/>
  <c r="S991" i="7"/>
  <c r="Q991" i="7"/>
  <c r="O991" i="7"/>
  <c r="R991" i="7" s="1"/>
  <c r="N991" i="7"/>
  <c r="M991" i="7"/>
  <c r="L991" i="7"/>
  <c r="K991" i="7"/>
  <c r="J991" i="7"/>
  <c r="H991" i="7"/>
  <c r="U990" i="7"/>
  <c r="V990" i="7" s="1"/>
  <c r="T990" i="7"/>
  <c r="S990" i="7"/>
  <c r="Q990" i="7"/>
  <c r="O990" i="7"/>
  <c r="R990" i="7" s="1"/>
  <c r="N990" i="7"/>
  <c r="M990" i="7"/>
  <c r="L990" i="7"/>
  <c r="K990" i="7"/>
  <c r="J990" i="7"/>
  <c r="H990" i="7"/>
  <c r="U989" i="7"/>
  <c r="V989" i="7" s="1"/>
  <c r="T989" i="7"/>
  <c r="S989" i="7"/>
  <c r="Q989" i="7"/>
  <c r="O989" i="7"/>
  <c r="R989" i="7" s="1"/>
  <c r="N989" i="7"/>
  <c r="M989" i="7"/>
  <c r="L989" i="7"/>
  <c r="K989" i="7"/>
  <c r="J989" i="7"/>
  <c r="H989" i="7"/>
  <c r="U988" i="7"/>
  <c r="V988" i="7" s="1"/>
  <c r="T988" i="7"/>
  <c r="S988" i="7"/>
  <c r="Q988" i="7"/>
  <c r="O988" i="7"/>
  <c r="R988" i="7" s="1"/>
  <c r="N988" i="7"/>
  <c r="M988" i="7"/>
  <c r="L988" i="7"/>
  <c r="K988" i="7"/>
  <c r="J988" i="7"/>
  <c r="H988" i="7"/>
  <c r="U987" i="7"/>
  <c r="V987" i="7" s="1"/>
  <c r="T987" i="7"/>
  <c r="S987" i="7"/>
  <c r="Q987" i="7"/>
  <c r="O987" i="7"/>
  <c r="R987" i="7" s="1"/>
  <c r="N987" i="7"/>
  <c r="M987" i="7"/>
  <c r="L987" i="7"/>
  <c r="K987" i="7"/>
  <c r="J987" i="7"/>
  <c r="H987" i="7"/>
  <c r="U986" i="7"/>
  <c r="V986" i="7" s="1"/>
  <c r="T986" i="7"/>
  <c r="S986" i="7"/>
  <c r="Q986" i="7"/>
  <c r="O986" i="7"/>
  <c r="R986" i="7" s="1"/>
  <c r="N986" i="7"/>
  <c r="M986" i="7"/>
  <c r="L986" i="7"/>
  <c r="K986" i="7"/>
  <c r="J986" i="7"/>
  <c r="H986" i="7"/>
  <c r="U985" i="7"/>
  <c r="V985" i="7" s="1"/>
  <c r="T985" i="7"/>
  <c r="S985" i="7"/>
  <c r="Q985" i="7"/>
  <c r="O985" i="7"/>
  <c r="R985" i="7" s="1"/>
  <c r="N985" i="7"/>
  <c r="M985" i="7"/>
  <c r="L985" i="7"/>
  <c r="K985" i="7"/>
  <c r="J985" i="7"/>
  <c r="H985" i="7"/>
  <c r="U984" i="7"/>
  <c r="V984" i="7" s="1"/>
  <c r="T984" i="7"/>
  <c r="S984" i="7"/>
  <c r="Q984" i="7"/>
  <c r="O984" i="7"/>
  <c r="R984" i="7" s="1"/>
  <c r="N984" i="7"/>
  <c r="M984" i="7"/>
  <c r="L984" i="7"/>
  <c r="K984" i="7"/>
  <c r="J984" i="7"/>
  <c r="H984" i="7"/>
  <c r="U983" i="7"/>
  <c r="V983" i="7" s="1"/>
  <c r="T983" i="7"/>
  <c r="S983" i="7"/>
  <c r="Q983" i="7"/>
  <c r="O983" i="7"/>
  <c r="R983" i="7" s="1"/>
  <c r="N983" i="7"/>
  <c r="M983" i="7"/>
  <c r="L983" i="7"/>
  <c r="K983" i="7"/>
  <c r="J983" i="7"/>
  <c r="H983" i="7"/>
  <c r="U982" i="7"/>
  <c r="V982" i="7" s="1"/>
  <c r="T982" i="7"/>
  <c r="S982" i="7"/>
  <c r="Q982" i="7"/>
  <c r="O982" i="7"/>
  <c r="R982" i="7" s="1"/>
  <c r="N982" i="7"/>
  <c r="M982" i="7"/>
  <c r="L982" i="7"/>
  <c r="K982" i="7"/>
  <c r="J982" i="7"/>
  <c r="H982" i="7"/>
  <c r="U981" i="7"/>
  <c r="V981" i="7" s="1"/>
  <c r="T981" i="7"/>
  <c r="S981" i="7"/>
  <c r="Q981" i="7"/>
  <c r="O981" i="7"/>
  <c r="R981" i="7" s="1"/>
  <c r="N981" i="7"/>
  <c r="M981" i="7"/>
  <c r="L981" i="7"/>
  <c r="K981" i="7"/>
  <c r="J981" i="7"/>
  <c r="H981" i="7"/>
  <c r="U980" i="7"/>
  <c r="V980" i="7" s="1"/>
  <c r="T980" i="7"/>
  <c r="S980" i="7"/>
  <c r="Q980" i="7"/>
  <c r="O980" i="7"/>
  <c r="R980" i="7" s="1"/>
  <c r="N980" i="7"/>
  <c r="M980" i="7"/>
  <c r="L980" i="7"/>
  <c r="K980" i="7"/>
  <c r="J980" i="7"/>
  <c r="H980" i="7"/>
  <c r="U979" i="7"/>
  <c r="V979" i="7" s="1"/>
  <c r="T979" i="7"/>
  <c r="S979" i="7"/>
  <c r="Q979" i="7"/>
  <c r="O979" i="7"/>
  <c r="R979" i="7" s="1"/>
  <c r="N979" i="7"/>
  <c r="M979" i="7"/>
  <c r="L979" i="7"/>
  <c r="K979" i="7"/>
  <c r="J979" i="7"/>
  <c r="H979" i="7"/>
  <c r="U978" i="7"/>
  <c r="V978" i="7" s="1"/>
  <c r="T978" i="7"/>
  <c r="S978" i="7"/>
  <c r="Q978" i="7"/>
  <c r="O978" i="7"/>
  <c r="R978" i="7" s="1"/>
  <c r="N978" i="7"/>
  <c r="M978" i="7"/>
  <c r="L978" i="7"/>
  <c r="K978" i="7"/>
  <c r="J978" i="7"/>
  <c r="H978" i="7"/>
  <c r="U977" i="7"/>
  <c r="V977" i="7" s="1"/>
  <c r="T977" i="7"/>
  <c r="S977" i="7"/>
  <c r="Q977" i="7"/>
  <c r="O977" i="7"/>
  <c r="R977" i="7" s="1"/>
  <c r="N977" i="7"/>
  <c r="M977" i="7"/>
  <c r="L977" i="7"/>
  <c r="K977" i="7"/>
  <c r="J977" i="7"/>
  <c r="H977" i="7"/>
  <c r="U976" i="7"/>
  <c r="V976" i="7" s="1"/>
  <c r="T976" i="7"/>
  <c r="S976" i="7"/>
  <c r="Q976" i="7"/>
  <c r="O976" i="7"/>
  <c r="R976" i="7" s="1"/>
  <c r="N976" i="7"/>
  <c r="M976" i="7"/>
  <c r="L976" i="7"/>
  <c r="K976" i="7"/>
  <c r="J976" i="7"/>
  <c r="H976" i="7"/>
  <c r="U975" i="7"/>
  <c r="V975" i="7" s="1"/>
  <c r="T975" i="7"/>
  <c r="S975" i="7"/>
  <c r="Q975" i="7"/>
  <c r="O975" i="7"/>
  <c r="R975" i="7" s="1"/>
  <c r="N975" i="7"/>
  <c r="M975" i="7"/>
  <c r="L975" i="7"/>
  <c r="K975" i="7"/>
  <c r="J975" i="7"/>
  <c r="H975" i="7"/>
  <c r="U974" i="7"/>
  <c r="V974" i="7" s="1"/>
  <c r="T974" i="7"/>
  <c r="S974" i="7"/>
  <c r="Q974" i="7"/>
  <c r="O974" i="7"/>
  <c r="R974" i="7" s="1"/>
  <c r="N974" i="7"/>
  <c r="M974" i="7"/>
  <c r="L974" i="7"/>
  <c r="K974" i="7"/>
  <c r="J974" i="7"/>
  <c r="H974" i="7"/>
  <c r="U973" i="7"/>
  <c r="V973" i="7" s="1"/>
  <c r="T973" i="7"/>
  <c r="S973" i="7"/>
  <c r="Q973" i="7"/>
  <c r="O973" i="7"/>
  <c r="R973" i="7" s="1"/>
  <c r="N973" i="7"/>
  <c r="M973" i="7"/>
  <c r="L973" i="7"/>
  <c r="K973" i="7"/>
  <c r="J973" i="7"/>
  <c r="H973" i="7"/>
  <c r="U972" i="7"/>
  <c r="V972" i="7" s="1"/>
  <c r="T972" i="7"/>
  <c r="S972" i="7"/>
  <c r="Q972" i="7"/>
  <c r="O972" i="7"/>
  <c r="R972" i="7" s="1"/>
  <c r="N972" i="7"/>
  <c r="M972" i="7"/>
  <c r="L972" i="7"/>
  <c r="K972" i="7"/>
  <c r="J972" i="7"/>
  <c r="H972" i="7"/>
  <c r="U971" i="7"/>
  <c r="V971" i="7" s="1"/>
  <c r="T971" i="7"/>
  <c r="S971" i="7"/>
  <c r="Q971" i="7"/>
  <c r="O971" i="7"/>
  <c r="R971" i="7" s="1"/>
  <c r="N971" i="7"/>
  <c r="M971" i="7"/>
  <c r="L971" i="7"/>
  <c r="K971" i="7"/>
  <c r="J971" i="7"/>
  <c r="H971" i="7"/>
  <c r="U970" i="7"/>
  <c r="V970" i="7" s="1"/>
  <c r="T970" i="7"/>
  <c r="S970" i="7"/>
  <c r="Q970" i="7"/>
  <c r="O970" i="7"/>
  <c r="R970" i="7" s="1"/>
  <c r="N970" i="7"/>
  <c r="M970" i="7"/>
  <c r="L970" i="7"/>
  <c r="K970" i="7"/>
  <c r="J970" i="7"/>
  <c r="H970" i="7"/>
  <c r="U969" i="7"/>
  <c r="V969" i="7" s="1"/>
  <c r="T969" i="7"/>
  <c r="S969" i="7"/>
  <c r="Q969" i="7"/>
  <c r="O969" i="7"/>
  <c r="R969" i="7" s="1"/>
  <c r="N969" i="7"/>
  <c r="M969" i="7"/>
  <c r="L969" i="7"/>
  <c r="K969" i="7"/>
  <c r="J969" i="7"/>
  <c r="H969" i="7"/>
  <c r="U968" i="7"/>
  <c r="V968" i="7" s="1"/>
  <c r="T968" i="7"/>
  <c r="S968" i="7"/>
  <c r="Q968" i="7"/>
  <c r="O968" i="7"/>
  <c r="R968" i="7" s="1"/>
  <c r="N968" i="7"/>
  <c r="M968" i="7"/>
  <c r="L968" i="7"/>
  <c r="K968" i="7"/>
  <c r="J968" i="7"/>
  <c r="H968" i="7"/>
  <c r="U967" i="7"/>
  <c r="V967" i="7" s="1"/>
  <c r="T967" i="7"/>
  <c r="S967" i="7"/>
  <c r="Q967" i="7"/>
  <c r="O967" i="7"/>
  <c r="R967" i="7" s="1"/>
  <c r="N967" i="7"/>
  <c r="M967" i="7"/>
  <c r="L967" i="7"/>
  <c r="K967" i="7"/>
  <c r="J967" i="7"/>
  <c r="H967" i="7"/>
  <c r="U966" i="7"/>
  <c r="V966" i="7" s="1"/>
  <c r="T966" i="7"/>
  <c r="S966" i="7"/>
  <c r="Q966" i="7"/>
  <c r="O966" i="7"/>
  <c r="R966" i="7" s="1"/>
  <c r="N966" i="7"/>
  <c r="M966" i="7"/>
  <c r="L966" i="7"/>
  <c r="K966" i="7"/>
  <c r="J966" i="7"/>
  <c r="H966" i="7"/>
  <c r="U965" i="7"/>
  <c r="V965" i="7" s="1"/>
  <c r="T965" i="7"/>
  <c r="S965" i="7"/>
  <c r="Q965" i="7"/>
  <c r="O965" i="7"/>
  <c r="R965" i="7" s="1"/>
  <c r="N965" i="7"/>
  <c r="M965" i="7"/>
  <c r="L965" i="7"/>
  <c r="K965" i="7"/>
  <c r="J965" i="7"/>
  <c r="H965" i="7"/>
  <c r="U964" i="7"/>
  <c r="V964" i="7" s="1"/>
  <c r="T964" i="7"/>
  <c r="S964" i="7"/>
  <c r="Q964" i="7"/>
  <c r="O964" i="7"/>
  <c r="R964" i="7" s="1"/>
  <c r="N964" i="7"/>
  <c r="M964" i="7"/>
  <c r="L964" i="7"/>
  <c r="K964" i="7"/>
  <c r="J964" i="7"/>
  <c r="H964" i="7"/>
  <c r="U963" i="7"/>
  <c r="V963" i="7" s="1"/>
  <c r="T963" i="7"/>
  <c r="S963" i="7"/>
  <c r="Q963" i="7"/>
  <c r="O963" i="7"/>
  <c r="R963" i="7" s="1"/>
  <c r="N963" i="7"/>
  <c r="M963" i="7"/>
  <c r="L963" i="7"/>
  <c r="K963" i="7"/>
  <c r="J963" i="7"/>
  <c r="H963" i="7"/>
  <c r="U962" i="7"/>
  <c r="V962" i="7" s="1"/>
  <c r="T962" i="7"/>
  <c r="S962" i="7"/>
  <c r="Q962" i="7"/>
  <c r="O962" i="7"/>
  <c r="R962" i="7" s="1"/>
  <c r="N962" i="7"/>
  <c r="M962" i="7"/>
  <c r="L962" i="7"/>
  <c r="K962" i="7"/>
  <c r="J962" i="7"/>
  <c r="H962" i="7"/>
  <c r="U961" i="7"/>
  <c r="V961" i="7" s="1"/>
  <c r="T961" i="7"/>
  <c r="S961" i="7"/>
  <c r="Q961" i="7"/>
  <c r="O961" i="7"/>
  <c r="R961" i="7" s="1"/>
  <c r="N961" i="7"/>
  <c r="M961" i="7"/>
  <c r="L961" i="7"/>
  <c r="K961" i="7"/>
  <c r="J961" i="7"/>
  <c r="H961" i="7"/>
  <c r="U960" i="7"/>
  <c r="V960" i="7" s="1"/>
  <c r="T960" i="7"/>
  <c r="S960" i="7"/>
  <c r="Q960" i="7"/>
  <c r="O960" i="7"/>
  <c r="R960" i="7" s="1"/>
  <c r="N960" i="7"/>
  <c r="M960" i="7"/>
  <c r="L960" i="7"/>
  <c r="K960" i="7"/>
  <c r="J960" i="7"/>
  <c r="H960" i="7"/>
  <c r="U959" i="7"/>
  <c r="V959" i="7" s="1"/>
  <c r="T959" i="7"/>
  <c r="S959" i="7"/>
  <c r="Q959" i="7"/>
  <c r="O959" i="7"/>
  <c r="R959" i="7" s="1"/>
  <c r="N959" i="7"/>
  <c r="M959" i="7"/>
  <c r="L959" i="7"/>
  <c r="K959" i="7"/>
  <c r="J959" i="7"/>
  <c r="H959" i="7"/>
  <c r="U958" i="7"/>
  <c r="V958" i="7" s="1"/>
  <c r="T958" i="7"/>
  <c r="S958" i="7"/>
  <c r="Q958" i="7"/>
  <c r="O958" i="7"/>
  <c r="R958" i="7" s="1"/>
  <c r="N958" i="7"/>
  <c r="M958" i="7"/>
  <c r="L958" i="7"/>
  <c r="K958" i="7"/>
  <c r="J958" i="7"/>
  <c r="H958" i="7"/>
  <c r="U957" i="7"/>
  <c r="V957" i="7" s="1"/>
  <c r="T957" i="7"/>
  <c r="S957" i="7"/>
  <c r="Q957" i="7"/>
  <c r="O957" i="7"/>
  <c r="R957" i="7" s="1"/>
  <c r="N957" i="7"/>
  <c r="M957" i="7"/>
  <c r="L957" i="7"/>
  <c r="K957" i="7"/>
  <c r="J957" i="7"/>
  <c r="H957" i="7"/>
  <c r="U956" i="7"/>
  <c r="V956" i="7" s="1"/>
  <c r="T956" i="7"/>
  <c r="S956" i="7"/>
  <c r="Q956" i="7"/>
  <c r="O956" i="7"/>
  <c r="R956" i="7" s="1"/>
  <c r="N956" i="7"/>
  <c r="M956" i="7"/>
  <c r="L956" i="7"/>
  <c r="K956" i="7"/>
  <c r="J956" i="7"/>
  <c r="H956" i="7"/>
  <c r="U955" i="7"/>
  <c r="V955" i="7" s="1"/>
  <c r="T955" i="7"/>
  <c r="S955" i="7"/>
  <c r="Q955" i="7"/>
  <c r="O955" i="7"/>
  <c r="R955" i="7" s="1"/>
  <c r="N955" i="7"/>
  <c r="M955" i="7"/>
  <c r="L955" i="7"/>
  <c r="K955" i="7"/>
  <c r="J955" i="7"/>
  <c r="H955" i="7"/>
  <c r="U954" i="7"/>
  <c r="V954" i="7" s="1"/>
  <c r="T954" i="7"/>
  <c r="S954" i="7"/>
  <c r="Q954" i="7"/>
  <c r="O954" i="7"/>
  <c r="R954" i="7" s="1"/>
  <c r="N954" i="7"/>
  <c r="M954" i="7"/>
  <c r="L954" i="7"/>
  <c r="K954" i="7"/>
  <c r="J954" i="7"/>
  <c r="H954" i="7"/>
  <c r="U953" i="7"/>
  <c r="V953" i="7" s="1"/>
  <c r="T953" i="7"/>
  <c r="S953" i="7"/>
  <c r="Q953" i="7"/>
  <c r="O953" i="7"/>
  <c r="R953" i="7" s="1"/>
  <c r="N953" i="7"/>
  <c r="M953" i="7"/>
  <c r="L953" i="7"/>
  <c r="K953" i="7"/>
  <c r="J953" i="7"/>
  <c r="H953" i="7"/>
  <c r="U952" i="7"/>
  <c r="V952" i="7" s="1"/>
  <c r="T952" i="7"/>
  <c r="S952" i="7"/>
  <c r="Q952" i="7"/>
  <c r="O952" i="7"/>
  <c r="R952" i="7" s="1"/>
  <c r="N952" i="7"/>
  <c r="M952" i="7"/>
  <c r="L952" i="7"/>
  <c r="K952" i="7"/>
  <c r="J952" i="7"/>
  <c r="H952" i="7"/>
  <c r="U951" i="7"/>
  <c r="V951" i="7" s="1"/>
  <c r="T951" i="7"/>
  <c r="S951" i="7"/>
  <c r="Q951" i="7"/>
  <c r="O951" i="7"/>
  <c r="R951" i="7" s="1"/>
  <c r="N951" i="7"/>
  <c r="M951" i="7"/>
  <c r="L951" i="7"/>
  <c r="K951" i="7"/>
  <c r="J951" i="7"/>
  <c r="H951" i="7"/>
  <c r="U950" i="7"/>
  <c r="V950" i="7" s="1"/>
  <c r="T950" i="7"/>
  <c r="S950" i="7"/>
  <c r="Q950" i="7"/>
  <c r="O950" i="7"/>
  <c r="R950" i="7" s="1"/>
  <c r="N950" i="7"/>
  <c r="M950" i="7"/>
  <c r="L950" i="7"/>
  <c r="K950" i="7"/>
  <c r="J950" i="7"/>
  <c r="H950" i="7"/>
  <c r="U949" i="7"/>
  <c r="V949" i="7" s="1"/>
  <c r="T949" i="7"/>
  <c r="S949" i="7"/>
  <c r="Q949" i="7"/>
  <c r="O949" i="7"/>
  <c r="R949" i="7" s="1"/>
  <c r="N949" i="7"/>
  <c r="M949" i="7"/>
  <c r="L949" i="7"/>
  <c r="K949" i="7"/>
  <c r="J949" i="7"/>
  <c r="H949" i="7"/>
  <c r="U948" i="7"/>
  <c r="V948" i="7" s="1"/>
  <c r="T948" i="7"/>
  <c r="S948" i="7"/>
  <c r="Q948" i="7"/>
  <c r="O948" i="7"/>
  <c r="R948" i="7" s="1"/>
  <c r="N948" i="7"/>
  <c r="M948" i="7"/>
  <c r="L948" i="7"/>
  <c r="K948" i="7"/>
  <c r="J948" i="7"/>
  <c r="H948" i="7"/>
  <c r="U947" i="7"/>
  <c r="V947" i="7" s="1"/>
  <c r="T947" i="7"/>
  <c r="S947" i="7"/>
  <c r="Q947" i="7"/>
  <c r="O947" i="7"/>
  <c r="R947" i="7" s="1"/>
  <c r="N947" i="7"/>
  <c r="M947" i="7"/>
  <c r="L947" i="7"/>
  <c r="K947" i="7"/>
  <c r="J947" i="7"/>
  <c r="H947" i="7"/>
  <c r="U946" i="7"/>
  <c r="V946" i="7" s="1"/>
  <c r="T946" i="7"/>
  <c r="S946" i="7"/>
  <c r="Q946" i="7"/>
  <c r="O946" i="7"/>
  <c r="R946" i="7" s="1"/>
  <c r="N946" i="7"/>
  <c r="M946" i="7"/>
  <c r="L946" i="7"/>
  <c r="K946" i="7"/>
  <c r="J946" i="7"/>
  <c r="H946" i="7"/>
  <c r="U945" i="7"/>
  <c r="V945" i="7" s="1"/>
  <c r="T945" i="7"/>
  <c r="S945" i="7"/>
  <c r="Q945" i="7"/>
  <c r="O945" i="7"/>
  <c r="R945" i="7" s="1"/>
  <c r="N945" i="7"/>
  <c r="M945" i="7"/>
  <c r="L945" i="7"/>
  <c r="K945" i="7"/>
  <c r="J945" i="7"/>
  <c r="H945" i="7"/>
  <c r="U944" i="7"/>
  <c r="V944" i="7" s="1"/>
  <c r="T944" i="7"/>
  <c r="S944" i="7"/>
  <c r="Q944" i="7"/>
  <c r="O944" i="7"/>
  <c r="R944" i="7" s="1"/>
  <c r="N944" i="7"/>
  <c r="M944" i="7"/>
  <c r="L944" i="7"/>
  <c r="K944" i="7"/>
  <c r="J944" i="7"/>
  <c r="H944" i="7"/>
  <c r="U943" i="7"/>
  <c r="V943" i="7" s="1"/>
  <c r="T943" i="7"/>
  <c r="S943" i="7"/>
  <c r="Q943" i="7"/>
  <c r="O943" i="7"/>
  <c r="R943" i="7" s="1"/>
  <c r="N943" i="7"/>
  <c r="M943" i="7"/>
  <c r="L943" i="7"/>
  <c r="K943" i="7"/>
  <c r="J943" i="7"/>
  <c r="H943" i="7"/>
  <c r="U942" i="7"/>
  <c r="V942" i="7" s="1"/>
  <c r="T942" i="7"/>
  <c r="S942" i="7"/>
  <c r="Q942" i="7"/>
  <c r="O942" i="7"/>
  <c r="R942" i="7" s="1"/>
  <c r="N942" i="7"/>
  <c r="M942" i="7"/>
  <c r="L942" i="7"/>
  <c r="K942" i="7"/>
  <c r="J942" i="7"/>
  <c r="H942" i="7"/>
  <c r="U941" i="7"/>
  <c r="V941" i="7" s="1"/>
  <c r="T941" i="7"/>
  <c r="S941" i="7"/>
  <c r="Q941" i="7"/>
  <c r="O941" i="7"/>
  <c r="R941" i="7" s="1"/>
  <c r="N941" i="7"/>
  <c r="M941" i="7"/>
  <c r="L941" i="7"/>
  <c r="K941" i="7"/>
  <c r="J941" i="7"/>
  <c r="H941" i="7"/>
  <c r="U940" i="7"/>
  <c r="V940" i="7" s="1"/>
  <c r="T940" i="7"/>
  <c r="S940" i="7"/>
  <c r="Q940" i="7"/>
  <c r="O940" i="7"/>
  <c r="R940" i="7" s="1"/>
  <c r="N940" i="7"/>
  <c r="M940" i="7"/>
  <c r="L940" i="7"/>
  <c r="K940" i="7"/>
  <c r="J940" i="7"/>
  <c r="H940" i="7"/>
  <c r="U939" i="7"/>
  <c r="V939" i="7" s="1"/>
  <c r="T939" i="7"/>
  <c r="S939" i="7"/>
  <c r="Q939" i="7"/>
  <c r="O939" i="7"/>
  <c r="R939" i="7" s="1"/>
  <c r="N939" i="7"/>
  <c r="M939" i="7"/>
  <c r="L939" i="7"/>
  <c r="K939" i="7"/>
  <c r="J939" i="7"/>
  <c r="H939" i="7"/>
  <c r="U938" i="7"/>
  <c r="V938" i="7" s="1"/>
  <c r="T938" i="7"/>
  <c r="S938" i="7"/>
  <c r="Q938" i="7"/>
  <c r="O938" i="7"/>
  <c r="R938" i="7" s="1"/>
  <c r="N938" i="7"/>
  <c r="M938" i="7"/>
  <c r="L938" i="7"/>
  <c r="K938" i="7"/>
  <c r="J938" i="7"/>
  <c r="H938" i="7"/>
  <c r="U937" i="7"/>
  <c r="V937" i="7" s="1"/>
  <c r="T937" i="7"/>
  <c r="S937" i="7"/>
  <c r="Q937" i="7"/>
  <c r="O937" i="7"/>
  <c r="R937" i="7" s="1"/>
  <c r="N937" i="7"/>
  <c r="M937" i="7"/>
  <c r="L937" i="7"/>
  <c r="K937" i="7"/>
  <c r="J937" i="7"/>
  <c r="H937" i="7"/>
  <c r="U936" i="7"/>
  <c r="V936" i="7" s="1"/>
  <c r="T936" i="7"/>
  <c r="S936" i="7"/>
  <c r="Q936" i="7"/>
  <c r="O936" i="7"/>
  <c r="R936" i="7" s="1"/>
  <c r="N936" i="7"/>
  <c r="M936" i="7"/>
  <c r="L936" i="7"/>
  <c r="K936" i="7"/>
  <c r="J936" i="7"/>
  <c r="H936" i="7"/>
  <c r="U935" i="7"/>
  <c r="V935" i="7" s="1"/>
  <c r="T935" i="7"/>
  <c r="S935" i="7"/>
  <c r="Q935" i="7"/>
  <c r="O935" i="7"/>
  <c r="R935" i="7" s="1"/>
  <c r="N935" i="7"/>
  <c r="M935" i="7"/>
  <c r="L935" i="7"/>
  <c r="K935" i="7"/>
  <c r="J935" i="7"/>
  <c r="H935" i="7"/>
  <c r="U934" i="7"/>
  <c r="V934" i="7" s="1"/>
  <c r="T934" i="7"/>
  <c r="S934" i="7"/>
  <c r="Q934" i="7"/>
  <c r="O934" i="7"/>
  <c r="R934" i="7" s="1"/>
  <c r="N934" i="7"/>
  <c r="M934" i="7"/>
  <c r="L934" i="7"/>
  <c r="K934" i="7"/>
  <c r="J934" i="7"/>
  <c r="H934" i="7"/>
  <c r="U933" i="7"/>
  <c r="V933" i="7" s="1"/>
  <c r="T933" i="7"/>
  <c r="S933" i="7"/>
  <c r="Q933" i="7"/>
  <c r="O933" i="7"/>
  <c r="R933" i="7" s="1"/>
  <c r="N933" i="7"/>
  <c r="M933" i="7"/>
  <c r="L933" i="7"/>
  <c r="K933" i="7"/>
  <c r="J933" i="7"/>
  <c r="H933" i="7"/>
  <c r="U932" i="7"/>
  <c r="V932" i="7" s="1"/>
  <c r="T932" i="7"/>
  <c r="S932" i="7"/>
  <c r="Q932" i="7"/>
  <c r="O932" i="7"/>
  <c r="R932" i="7" s="1"/>
  <c r="N932" i="7"/>
  <c r="M932" i="7"/>
  <c r="L932" i="7"/>
  <c r="K932" i="7"/>
  <c r="J932" i="7"/>
  <c r="H932" i="7"/>
  <c r="U931" i="7"/>
  <c r="V931" i="7" s="1"/>
  <c r="T931" i="7"/>
  <c r="S931" i="7"/>
  <c r="Q931" i="7"/>
  <c r="O931" i="7"/>
  <c r="R931" i="7" s="1"/>
  <c r="N931" i="7"/>
  <c r="M931" i="7"/>
  <c r="L931" i="7"/>
  <c r="K931" i="7"/>
  <c r="J931" i="7"/>
  <c r="H931" i="7"/>
  <c r="U930" i="7"/>
  <c r="V930" i="7" s="1"/>
  <c r="T930" i="7"/>
  <c r="S930" i="7"/>
  <c r="Q930" i="7"/>
  <c r="O930" i="7"/>
  <c r="R930" i="7" s="1"/>
  <c r="N930" i="7"/>
  <c r="M930" i="7"/>
  <c r="L930" i="7"/>
  <c r="K930" i="7"/>
  <c r="J930" i="7"/>
  <c r="H930" i="7"/>
  <c r="U929" i="7"/>
  <c r="V929" i="7" s="1"/>
  <c r="T929" i="7"/>
  <c r="S929" i="7"/>
  <c r="Q929" i="7"/>
  <c r="O929" i="7"/>
  <c r="R929" i="7" s="1"/>
  <c r="N929" i="7"/>
  <c r="M929" i="7"/>
  <c r="L929" i="7"/>
  <c r="K929" i="7"/>
  <c r="J929" i="7"/>
  <c r="H929" i="7"/>
  <c r="U928" i="7"/>
  <c r="V928" i="7" s="1"/>
  <c r="T928" i="7"/>
  <c r="S928" i="7"/>
  <c r="Q928" i="7"/>
  <c r="O928" i="7"/>
  <c r="R928" i="7" s="1"/>
  <c r="N928" i="7"/>
  <c r="M928" i="7"/>
  <c r="L928" i="7"/>
  <c r="K928" i="7"/>
  <c r="J928" i="7"/>
  <c r="H928" i="7"/>
  <c r="U927" i="7"/>
  <c r="V927" i="7" s="1"/>
  <c r="T927" i="7"/>
  <c r="S927" i="7"/>
  <c r="Q927" i="7"/>
  <c r="O927" i="7"/>
  <c r="R927" i="7" s="1"/>
  <c r="N927" i="7"/>
  <c r="M927" i="7"/>
  <c r="L927" i="7"/>
  <c r="K927" i="7"/>
  <c r="J927" i="7"/>
  <c r="H927" i="7"/>
  <c r="U926" i="7"/>
  <c r="V926" i="7" s="1"/>
  <c r="T926" i="7"/>
  <c r="S926" i="7"/>
  <c r="Q926" i="7"/>
  <c r="O926" i="7"/>
  <c r="R926" i="7" s="1"/>
  <c r="N926" i="7"/>
  <c r="M926" i="7"/>
  <c r="L926" i="7"/>
  <c r="K926" i="7"/>
  <c r="J926" i="7"/>
  <c r="H926" i="7"/>
  <c r="U925" i="7"/>
  <c r="V925" i="7" s="1"/>
  <c r="T925" i="7"/>
  <c r="S925" i="7"/>
  <c r="Q925" i="7"/>
  <c r="O925" i="7"/>
  <c r="R925" i="7" s="1"/>
  <c r="N925" i="7"/>
  <c r="M925" i="7"/>
  <c r="L925" i="7"/>
  <c r="K925" i="7"/>
  <c r="J925" i="7"/>
  <c r="H925" i="7"/>
  <c r="U924" i="7"/>
  <c r="V924" i="7" s="1"/>
  <c r="T924" i="7"/>
  <c r="S924" i="7"/>
  <c r="Q924" i="7"/>
  <c r="O924" i="7"/>
  <c r="R924" i="7" s="1"/>
  <c r="N924" i="7"/>
  <c r="M924" i="7"/>
  <c r="L924" i="7"/>
  <c r="K924" i="7"/>
  <c r="J924" i="7"/>
  <c r="H924" i="7"/>
  <c r="U923" i="7"/>
  <c r="V923" i="7" s="1"/>
  <c r="T923" i="7"/>
  <c r="S923" i="7"/>
  <c r="Q923" i="7"/>
  <c r="O923" i="7"/>
  <c r="R923" i="7" s="1"/>
  <c r="N923" i="7"/>
  <c r="M923" i="7"/>
  <c r="L923" i="7"/>
  <c r="K923" i="7"/>
  <c r="J923" i="7"/>
  <c r="H923" i="7"/>
  <c r="U922" i="7"/>
  <c r="V922" i="7" s="1"/>
  <c r="T922" i="7"/>
  <c r="S922" i="7"/>
  <c r="Q922" i="7"/>
  <c r="O922" i="7"/>
  <c r="R922" i="7" s="1"/>
  <c r="N922" i="7"/>
  <c r="M922" i="7"/>
  <c r="L922" i="7"/>
  <c r="K922" i="7"/>
  <c r="J922" i="7"/>
  <c r="H922" i="7"/>
  <c r="U921" i="7"/>
  <c r="V921" i="7" s="1"/>
  <c r="T921" i="7"/>
  <c r="S921" i="7"/>
  <c r="Q921" i="7"/>
  <c r="O921" i="7"/>
  <c r="R921" i="7" s="1"/>
  <c r="N921" i="7"/>
  <c r="M921" i="7"/>
  <c r="L921" i="7"/>
  <c r="K921" i="7"/>
  <c r="J921" i="7"/>
  <c r="H921" i="7"/>
  <c r="U920" i="7"/>
  <c r="V920" i="7" s="1"/>
  <c r="T920" i="7"/>
  <c r="S920" i="7"/>
  <c r="Q920" i="7"/>
  <c r="O920" i="7"/>
  <c r="R920" i="7" s="1"/>
  <c r="N920" i="7"/>
  <c r="M920" i="7"/>
  <c r="L920" i="7"/>
  <c r="K920" i="7"/>
  <c r="J920" i="7"/>
  <c r="H920" i="7"/>
  <c r="U919" i="7"/>
  <c r="V919" i="7" s="1"/>
  <c r="T919" i="7"/>
  <c r="S919" i="7"/>
  <c r="Q919" i="7"/>
  <c r="O919" i="7"/>
  <c r="R919" i="7" s="1"/>
  <c r="N919" i="7"/>
  <c r="M919" i="7"/>
  <c r="L919" i="7"/>
  <c r="K919" i="7"/>
  <c r="J919" i="7"/>
  <c r="H919" i="7"/>
  <c r="U918" i="7"/>
  <c r="V918" i="7" s="1"/>
  <c r="T918" i="7"/>
  <c r="S918" i="7"/>
  <c r="Q918" i="7"/>
  <c r="O918" i="7"/>
  <c r="R918" i="7" s="1"/>
  <c r="N918" i="7"/>
  <c r="M918" i="7"/>
  <c r="L918" i="7"/>
  <c r="K918" i="7"/>
  <c r="J918" i="7"/>
  <c r="H918" i="7"/>
  <c r="U917" i="7"/>
  <c r="V917" i="7" s="1"/>
  <c r="T917" i="7"/>
  <c r="S917" i="7"/>
  <c r="Q917" i="7"/>
  <c r="O917" i="7"/>
  <c r="R917" i="7" s="1"/>
  <c r="N917" i="7"/>
  <c r="M917" i="7"/>
  <c r="L917" i="7"/>
  <c r="K917" i="7"/>
  <c r="J917" i="7"/>
  <c r="H917" i="7"/>
  <c r="U916" i="7"/>
  <c r="V916" i="7" s="1"/>
  <c r="T916" i="7"/>
  <c r="S916" i="7"/>
  <c r="Q916" i="7"/>
  <c r="O916" i="7"/>
  <c r="R916" i="7" s="1"/>
  <c r="N916" i="7"/>
  <c r="M916" i="7"/>
  <c r="L916" i="7"/>
  <c r="K916" i="7"/>
  <c r="J916" i="7"/>
  <c r="H916" i="7"/>
  <c r="U915" i="7"/>
  <c r="V915" i="7" s="1"/>
  <c r="T915" i="7"/>
  <c r="S915" i="7"/>
  <c r="Q915" i="7"/>
  <c r="O915" i="7"/>
  <c r="R915" i="7" s="1"/>
  <c r="N915" i="7"/>
  <c r="M915" i="7"/>
  <c r="L915" i="7"/>
  <c r="K915" i="7"/>
  <c r="J915" i="7"/>
  <c r="H915" i="7"/>
  <c r="U914" i="7"/>
  <c r="V914" i="7" s="1"/>
  <c r="T914" i="7"/>
  <c r="S914" i="7"/>
  <c r="Q914" i="7"/>
  <c r="O914" i="7"/>
  <c r="R914" i="7" s="1"/>
  <c r="N914" i="7"/>
  <c r="M914" i="7"/>
  <c r="L914" i="7"/>
  <c r="K914" i="7"/>
  <c r="J914" i="7"/>
  <c r="H914" i="7"/>
  <c r="U913" i="7"/>
  <c r="V913" i="7" s="1"/>
  <c r="T913" i="7"/>
  <c r="S913" i="7"/>
  <c r="Q913" i="7"/>
  <c r="O913" i="7"/>
  <c r="R913" i="7" s="1"/>
  <c r="N913" i="7"/>
  <c r="M913" i="7"/>
  <c r="L913" i="7"/>
  <c r="K913" i="7"/>
  <c r="J913" i="7"/>
  <c r="H913" i="7"/>
  <c r="U912" i="7"/>
  <c r="V912" i="7" s="1"/>
  <c r="T912" i="7"/>
  <c r="S912" i="7"/>
  <c r="Q912" i="7"/>
  <c r="O912" i="7"/>
  <c r="R912" i="7" s="1"/>
  <c r="N912" i="7"/>
  <c r="M912" i="7"/>
  <c r="L912" i="7"/>
  <c r="K912" i="7"/>
  <c r="J912" i="7"/>
  <c r="H912" i="7"/>
  <c r="U911" i="7"/>
  <c r="V911" i="7" s="1"/>
  <c r="T911" i="7"/>
  <c r="S911" i="7"/>
  <c r="Q911" i="7"/>
  <c r="O911" i="7"/>
  <c r="R911" i="7" s="1"/>
  <c r="N911" i="7"/>
  <c r="M911" i="7"/>
  <c r="L911" i="7"/>
  <c r="K911" i="7"/>
  <c r="J911" i="7"/>
  <c r="H911" i="7"/>
  <c r="U910" i="7"/>
  <c r="V910" i="7" s="1"/>
  <c r="T910" i="7"/>
  <c r="S910" i="7"/>
  <c r="Q910" i="7"/>
  <c r="O910" i="7"/>
  <c r="R910" i="7" s="1"/>
  <c r="N910" i="7"/>
  <c r="M910" i="7"/>
  <c r="L910" i="7"/>
  <c r="K910" i="7"/>
  <c r="J910" i="7"/>
  <c r="H910" i="7"/>
  <c r="U909" i="7"/>
  <c r="V909" i="7" s="1"/>
  <c r="T909" i="7"/>
  <c r="S909" i="7"/>
  <c r="Q909" i="7"/>
  <c r="O909" i="7"/>
  <c r="R909" i="7" s="1"/>
  <c r="N909" i="7"/>
  <c r="M909" i="7"/>
  <c r="L909" i="7"/>
  <c r="K909" i="7"/>
  <c r="J909" i="7"/>
  <c r="H909" i="7"/>
  <c r="U908" i="7"/>
  <c r="V908" i="7" s="1"/>
  <c r="T908" i="7"/>
  <c r="S908" i="7"/>
  <c r="Q908" i="7"/>
  <c r="O908" i="7"/>
  <c r="R908" i="7" s="1"/>
  <c r="N908" i="7"/>
  <c r="M908" i="7"/>
  <c r="L908" i="7"/>
  <c r="K908" i="7"/>
  <c r="J908" i="7"/>
  <c r="H908" i="7"/>
  <c r="U907" i="7"/>
  <c r="V907" i="7" s="1"/>
  <c r="T907" i="7"/>
  <c r="S907" i="7"/>
  <c r="Q907" i="7"/>
  <c r="O907" i="7"/>
  <c r="R907" i="7" s="1"/>
  <c r="N907" i="7"/>
  <c r="M907" i="7"/>
  <c r="L907" i="7"/>
  <c r="K907" i="7"/>
  <c r="J907" i="7"/>
  <c r="H907" i="7"/>
  <c r="U906" i="7"/>
  <c r="V906" i="7" s="1"/>
  <c r="T906" i="7"/>
  <c r="S906" i="7"/>
  <c r="Q906" i="7"/>
  <c r="O906" i="7"/>
  <c r="R906" i="7" s="1"/>
  <c r="N906" i="7"/>
  <c r="M906" i="7"/>
  <c r="L906" i="7"/>
  <c r="K906" i="7"/>
  <c r="J906" i="7"/>
  <c r="H906" i="7"/>
  <c r="U905" i="7"/>
  <c r="V905" i="7" s="1"/>
  <c r="T905" i="7"/>
  <c r="S905" i="7"/>
  <c r="Q905" i="7"/>
  <c r="O905" i="7"/>
  <c r="R905" i="7" s="1"/>
  <c r="N905" i="7"/>
  <c r="M905" i="7"/>
  <c r="L905" i="7"/>
  <c r="K905" i="7"/>
  <c r="J905" i="7"/>
  <c r="H905" i="7"/>
  <c r="U904" i="7"/>
  <c r="V904" i="7" s="1"/>
  <c r="T904" i="7"/>
  <c r="S904" i="7"/>
  <c r="Q904" i="7"/>
  <c r="O904" i="7"/>
  <c r="R904" i="7" s="1"/>
  <c r="N904" i="7"/>
  <c r="M904" i="7"/>
  <c r="L904" i="7"/>
  <c r="K904" i="7"/>
  <c r="J904" i="7"/>
  <c r="H904" i="7"/>
  <c r="U903" i="7"/>
  <c r="V903" i="7" s="1"/>
  <c r="T903" i="7"/>
  <c r="S903" i="7"/>
  <c r="Q903" i="7"/>
  <c r="O903" i="7"/>
  <c r="R903" i="7" s="1"/>
  <c r="N903" i="7"/>
  <c r="M903" i="7"/>
  <c r="L903" i="7"/>
  <c r="K903" i="7"/>
  <c r="J903" i="7"/>
  <c r="H903" i="7"/>
  <c r="U902" i="7"/>
  <c r="V902" i="7" s="1"/>
  <c r="T902" i="7"/>
  <c r="S902" i="7"/>
  <c r="Q902" i="7"/>
  <c r="O902" i="7"/>
  <c r="R902" i="7" s="1"/>
  <c r="N902" i="7"/>
  <c r="M902" i="7"/>
  <c r="L902" i="7"/>
  <c r="K902" i="7"/>
  <c r="J902" i="7"/>
  <c r="H902" i="7"/>
  <c r="U901" i="7"/>
  <c r="V901" i="7" s="1"/>
  <c r="T901" i="7"/>
  <c r="S901" i="7"/>
  <c r="Q901" i="7"/>
  <c r="O901" i="7"/>
  <c r="R901" i="7" s="1"/>
  <c r="N901" i="7"/>
  <c r="M901" i="7"/>
  <c r="L901" i="7"/>
  <c r="K901" i="7"/>
  <c r="J901" i="7"/>
  <c r="H901" i="7"/>
  <c r="U900" i="7"/>
  <c r="V900" i="7" s="1"/>
  <c r="T900" i="7"/>
  <c r="S900" i="7"/>
  <c r="Q900" i="7"/>
  <c r="O900" i="7"/>
  <c r="R900" i="7" s="1"/>
  <c r="N900" i="7"/>
  <c r="M900" i="7"/>
  <c r="L900" i="7"/>
  <c r="K900" i="7"/>
  <c r="J900" i="7"/>
  <c r="H900" i="7"/>
  <c r="U899" i="7"/>
  <c r="V899" i="7" s="1"/>
  <c r="T899" i="7"/>
  <c r="S899" i="7"/>
  <c r="Q899" i="7"/>
  <c r="O899" i="7"/>
  <c r="R899" i="7" s="1"/>
  <c r="N899" i="7"/>
  <c r="M899" i="7"/>
  <c r="L899" i="7"/>
  <c r="K899" i="7"/>
  <c r="J899" i="7"/>
  <c r="H899" i="7"/>
  <c r="U898" i="7"/>
  <c r="V898" i="7" s="1"/>
  <c r="T898" i="7"/>
  <c r="S898" i="7"/>
  <c r="Q898" i="7"/>
  <c r="O898" i="7"/>
  <c r="R898" i="7" s="1"/>
  <c r="N898" i="7"/>
  <c r="M898" i="7"/>
  <c r="L898" i="7"/>
  <c r="K898" i="7"/>
  <c r="J898" i="7"/>
  <c r="H898" i="7"/>
  <c r="U897" i="7"/>
  <c r="V897" i="7" s="1"/>
  <c r="T897" i="7"/>
  <c r="S897" i="7"/>
  <c r="Q897" i="7"/>
  <c r="O897" i="7"/>
  <c r="R897" i="7" s="1"/>
  <c r="N897" i="7"/>
  <c r="M897" i="7"/>
  <c r="L897" i="7"/>
  <c r="K897" i="7"/>
  <c r="J897" i="7"/>
  <c r="H897" i="7"/>
  <c r="U896" i="7"/>
  <c r="V896" i="7" s="1"/>
  <c r="T896" i="7"/>
  <c r="S896" i="7"/>
  <c r="Q896" i="7"/>
  <c r="O896" i="7"/>
  <c r="R896" i="7" s="1"/>
  <c r="N896" i="7"/>
  <c r="M896" i="7"/>
  <c r="L896" i="7"/>
  <c r="K896" i="7"/>
  <c r="J896" i="7"/>
  <c r="H896" i="7"/>
  <c r="U895" i="7"/>
  <c r="V895" i="7" s="1"/>
  <c r="T895" i="7"/>
  <c r="S895" i="7"/>
  <c r="Q895" i="7"/>
  <c r="O895" i="7"/>
  <c r="R895" i="7" s="1"/>
  <c r="N895" i="7"/>
  <c r="M895" i="7"/>
  <c r="L895" i="7"/>
  <c r="K895" i="7"/>
  <c r="J895" i="7"/>
  <c r="H895" i="7"/>
  <c r="U894" i="7"/>
  <c r="V894" i="7" s="1"/>
  <c r="T894" i="7"/>
  <c r="S894" i="7"/>
  <c r="Q894" i="7"/>
  <c r="O894" i="7"/>
  <c r="R894" i="7" s="1"/>
  <c r="N894" i="7"/>
  <c r="M894" i="7"/>
  <c r="L894" i="7"/>
  <c r="K894" i="7"/>
  <c r="J894" i="7"/>
  <c r="H894" i="7"/>
  <c r="U893" i="7"/>
  <c r="V893" i="7" s="1"/>
  <c r="T893" i="7"/>
  <c r="S893" i="7"/>
  <c r="Q893" i="7"/>
  <c r="O893" i="7"/>
  <c r="R893" i="7" s="1"/>
  <c r="N893" i="7"/>
  <c r="M893" i="7"/>
  <c r="L893" i="7"/>
  <c r="K893" i="7"/>
  <c r="J893" i="7"/>
  <c r="H893" i="7"/>
  <c r="U892" i="7"/>
  <c r="V892" i="7" s="1"/>
  <c r="T892" i="7"/>
  <c r="S892" i="7"/>
  <c r="Q892" i="7"/>
  <c r="O892" i="7"/>
  <c r="R892" i="7" s="1"/>
  <c r="N892" i="7"/>
  <c r="M892" i="7"/>
  <c r="L892" i="7"/>
  <c r="K892" i="7"/>
  <c r="J892" i="7"/>
  <c r="H892" i="7"/>
  <c r="U891" i="7"/>
  <c r="V891" i="7" s="1"/>
  <c r="T891" i="7"/>
  <c r="S891" i="7"/>
  <c r="Q891" i="7"/>
  <c r="O891" i="7"/>
  <c r="R891" i="7" s="1"/>
  <c r="N891" i="7"/>
  <c r="M891" i="7"/>
  <c r="L891" i="7"/>
  <c r="K891" i="7"/>
  <c r="J891" i="7"/>
  <c r="H891" i="7"/>
  <c r="U890" i="7"/>
  <c r="V890" i="7" s="1"/>
  <c r="T890" i="7"/>
  <c r="S890" i="7"/>
  <c r="Q890" i="7"/>
  <c r="O890" i="7"/>
  <c r="R890" i="7" s="1"/>
  <c r="N890" i="7"/>
  <c r="M890" i="7"/>
  <c r="L890" i="7"/>
  <c r="K890" i="7"/>
  <c r="J890" i="7"/>
  <c r="H890" i="7"/>
  <c r="U889" i="7"/>
  <c r="V889" i="7" s="1"/>
  <c r="T889" i="7"/>
  <c r="S889" i="7"/>
  <c r="Q889" i="7"/>
  <c r="O889" i="7"/>
  <c r="R889" i="7" s="1"/>
  <c r="N889" i="7"/>
  <c r="M889" i="7"/>
  <c r="L889" i="7"/>
  <c r="K889" i="7"/>
  <c r="J889" i="7"/>
  <c r="H889" i="7"/>
  <c r="U888" i="7"/>
  <c r="V888" i="7" s="1"/>
  <c r="T888" i="7"/>
  <c r="S888" i="7"/>
  <c r="Q888" i="7"/>
  <c r="O888" i="7"/>
  <c r="R888" i="7" s="1"/>
  <c r="N888" i="7"/>
  <c r="M888" i="7"/>
  <c r="L888" i="7"/>
  <c r="K888" i="7"/>
  <c r="J888" i="7"/>
  <c r="H888" i="7"/>
  <c r="U887" i="7"/>
  <c r="V887" i="7" s="1"/>
  <c r="T887" i="7"/>
  <c r="S887" i="7"/>
  <c r="Q887" i="7"/>
  <c r="O887" i="7"/>
  <c r="R887" i="7" s="1"/>
  <c r="N887" i="7"/>
  <c r="M887" i="7"/>
  <c r="L887" i="7"/>
  <c r="K887" i="7"/>
  <c r="J887" i="7"/>
  <c r="H887" i="7"/>
  <c r="U886" i="7"/>
  <c r="V886" i="7" s="1"/>
  <c r="T886" i="7"/>
  <c r="S886" i="7"/>
  <c r="Q886" i="7"/>
  <c r="O886" i="7"/>
  <c r="R886" i="7" s="1"/>
  <c r="N886" i="7"/>
  <c r="M886" i="7"/>
  <c r="L886" i="7"/>
  <c r="K886" i="7"/>
  <c r="J886" i="7"/>
  <c r="H886" i="7"/>
  <c r="U885" i="7"/>
  <c r="V885" i="7" s="1"/>
  <c r="T885" i="7"/>
  <c r="S885" i="7"/>
  <c r="Q885" i="7"/>
  <c r="O885" i="7"/>
  <c r="R885" i="7" s="1"/>
  <c r="N885" i="7"/>
  <c r="M885" i="7"/>
  <c r="L885" i="7"/>
  <c r="K885" i="7"/>
  <c r="J885" i="7"/>
  <c r="H885" i="7"/>
  <c r="U884" i="7"/>
  <c r="V884" i="7" s="1"/>
  <c r="T884" i="7"/>
  <c r="S884" i="7"/>
  <c r="Q884" i="7"/>
  <c r="O884" i="7"/>
  <c r="R884" i="7" s="1"/>
  <c r="N884" i="7"/>
  <c r="M884" i="7"/>
  <c r="L884" i="7"/>
  <c r="K884" i="7"/>
  <c r="J884" i="7"/>
  <c r="H884" i="7"/>
  <c r="U883" i="7"/>
  <c r="V883" i="7" s="1"/>
  <c r="T883" i="7"/>
  <c r="S883" i="7"/>
  <c r="Q883" i="7"/>
  <c r="O883" i="7"/>
  <c r="R883" i="7" s="1"/>
  <c r="N883" i="7"/>
  <c r="M883" i="7"/>
  <c r="L883" i="7"/>
  <c r="K883" i="7"/>
  <c r="J883" i="7"/>
  <c r="H883" i="7"/>
  <c r="U882" i="7"/>
  <c r="V882" i="7" s="1"/>
  <c r="T882" i="7"/>
  <c r="S882" i="7"/>
  <c r="Q882" i="7"/>
  <c r="O882" i="7"/>
  <c r="R882" i="7" s="1"/>
  <c r="N882" i="7"/>
  <c r="M882" i="7"/>
  <c r="L882" i="7"/>
  <c r="K882" i="7"/>
  <c r="J882" i="7"/>
  <c r="H882" i="7"/>
  <c r="U881" i="7"/>
  <c r="V881" i="7" s="1"/>
  <c r="T881" i="7"/>
  <c r="S881" i="7"/>
  <c r="Q881" i="7"/>
  <c r="O881" i="7"/>
  <c r="R881" i="7" s="1"/>
  <c r="N881" i="7"/>
  <c r="M881" i="7"/>
  <c r="L881" i="7"/>
  <c r="K881" i="7"/>
  <c r="J881" i="7"/>
  <c r="H881" i="7"/>
  <c r="U880" i="7"/>
  <c r="V880" i="7" s="1"/>
  <c r="T880" i="7"/>
  <c r="S880" i="7"/>
  <c r="Q880" i="7"/>
  <c r="O880" i="7"/>
  <c r="R880" i="7" s="1"/>
  <c r="N880" i="7"/>
  <c r="M880" i="7"/>
  <c r="L880" i="7"/>
  <c r="K880" i="7"/>
  <c r="J880" i="7"/>
  <c r="H880" i="7"/>
  <c r="U879" i="7"/>
  <c r="V879" i="7" s="1"/>
  <c r="T879" i="7"/>
  <c r="S879" i="7"/>
  <c r="Q879" i="7"/>
  <c r="O879" i="7"/>
  <c r="R879" i="7" s="1"/>
  <c r="N879" i="7"/>
  <c r="M879" i="7"/>
  <c r="L879" i="7"/>
  <c r="K879" i="7"/>
  <c r="J879" i="7"/>
  <c r="H879" i="7"/>
  <c r="U878" i="7"/>
  <c r="V878" i="7" s="1"/>
  <c r="T878" i="7"/>
  <c r="S878" i="7"/>
  <c r="Q878" i="7"/>
  <c r="O878" i="7"/>
  <c r="R878" i="7" s="1"/>
  <c r="N878" i="7"/>
  <c r="M878" i="7"/>
  <c r="L878" i="7"/>
  <c r="K878" i="7"/>
  <c r="J878" i="7"/>
  <c r="H878" i="7"/>
  <c r="U877" i="7"/>
  <c r="V877" i="7" s="1"/>
  <c r="T877" i="7"/>
  <c r="S877" i="7"/>
  <c r="Q877" i="7"/>
  <c r="O877" i="7"/>
  <c r="R877" i="7" s="1"/>
  <c r="N877" i="7"/>
  <c r="M877" i="7"/>
  <c r="L877" i="7"/>
  <c r="K877" i="7"/>
  <c r="J877" i="7"/>
  <c r="H877" i="7"/>
  <c r="U876" i="7"/>
  <c r="V876" i="7" s="1"/>
  <c r="T876" i="7"/>
  <c r="S876" i="7"/>
  <c r="Q876" i="7"/>
  <c r="O876" i="7"/>
  <c r="R876" i="7" s="1"/>
  <c r="N876" i="7"/>
  <c r="M876" i="7"/>
  <c r="L876" i="7"/>
  <c r="K876" i="7"/>
  <c r="J876" i="7"/>
  <c r="H876" i="7"/>
  <c r="U875" i="7"/>
  <c r="V875" i="7" s="1"/>
  <c r="T875" i="7"/>
  <c r="S875" i="7"/>
  <c r="Q875" i="7"/>
  <c r="O875" i="7"/>
  <c r="R875" i="7" s="1"/>
  <c r="N875" i="7"/>
  <c r="M875" i="7"/>
  <c r="L875" i="7"/>
  <c r="K875" i="7"/>
  <c r="J875" i="7"/>
  <c r="H875" i="7"/>
  <c r="U874" i="7"/>
  <c r="V874" i="7" s="1"/>
  <c r="T874" i="7"/>
  <c r="S874" i="7"/>
  <c r="Q874" i="7"/>
  <c r="O874" i="7"/>
  <c r="R874" i="7" s="1"/>
  <c r="N874" i="7"/>
  <c r="M874" i="7"/>
  <c r="L874" i="7"/>
  <c r="K874" i="7"/>
  <c r="J874" i="7"/>
  <c r="H874" i="7"/>
  <c r="U873" i="7"/>
  <c r="V873" i="7" s="1"/>
  <c r="T873" i="7"/>
  <c r="S873" i="7"/>
  <c r="Q873" i="7"/>
  <c r="O873" i="7"/>
  <c r="R873" i="7" s="1"/>
  <c r="N873" i="7"/>
  <c r="M873" i="7"/>
  <c r="L873" i="7"/>
  <c r="K873" i="7"/>
  <c r="J873" i="7"/>
  <c r="H873" i="7"/>
  <c r="U872" i="7"/>
  <c r="V872" i="7" s="1"/>
  <c r="T872" i="7"/>
  <c r="S872" i="7"/>
  <c r="Q872" i="7"/>
  <c r="O872" i="7"/>
  <c r="R872" i="7" s="1"/>
  <c r="N872" i="7"/>
  <c r="M872" i="7"/>
  <c r="L872" i="7"/>
  <c r="K872" i="7"/>
  <c r="J872" i="7"/>
  <c r="H872" i="7"/>
  <c r="U871" i="7"/>
  <c r="V871" i="7" s="1"/>
  <c r="T871" i="7"/>
  <c r="S871" i="7"/>
  <c r="Q871" i="7"/>
  <c r="O871" i="7"/>
  <c r="R871" i="7" s="1"/>
  <c r="N871" i="7"/>
  <c r="M871" i="7"/>
  <c r="L871" i="7"/>
  <c r="K871" i="7"/>
  <c r="J871" i="7"/>
  <c r="H871" i="7"/>
  <c r="U870" i="7"/>
  <c r="V870" i="7" s="1"/>
  <c r="T870" i="7"/>
  <c r="S870" i="7"/>
  <c r="Q870" i="7"/>
  <c r="O870" i="7"/>
  <c r="R870" i="7" s="1"/>
  <c r="N870" i="7"/>
  <c r="M870" i="7"/>
  <c r="L870" i="7"/>
  <c r="K870" i="7"/>
  <c r="J870" i="7"/>
  <c r="H870" i="7"/>
  <c r="U869" i="7"/>
  <c r="V869" i="7" s="1"/>
  <c r="T869" i="7"/>
  <c r="S869" i="7"/>
  <c r="Q869" i="7"/>
  <c r="O869" i="7"/>
  <c r="R869" i="7" s="1"/>
  <c r="N869" i="7"/>
  <c r="M869" i="7"/>
  <c r="L869" i="7"/>
  <c r="K869" i="7"/>
  <c r="J869" i="7"/>
  <c r="H869" i="7"/>
  <c r="U868" i="7"/>
  <c r="V868" i="7" s="1"/>
  <c r="T868" i="7"/>
  <c r="S868" i="7"/>
  <c r="Q868" i="7"/>
  <c r="O868" i="7"/>
  <c r="R868" i="7" s="1"/>
  <c r="N868" i="7"/>
  <c r="M868" i="7"/>
  <c r="L868" i="7"/>
  <c r="K868" i="7"/>
  <c r="J868" i="7"/>
  <c r="H868" i="7"/>
  <c r="U867" i="7"/>
  <c r="V867" i="7" s="1"/>
  <c r="T867" i="7"/>
  <c r="S867" i="7"/>
  <c r="Q867" i="7"/>
  <c r="O867" i="7"/>
  <c r="R867" i="7" s="1"/>
  <c r="N867" i="7"/>
  <c r="M867" i="7"/>
  <c r="L867" i="7"/>
  <c r="K867" i="7"/>
  <c r="J867" i="7"/>
  <c r="H867" i="7"/>
  <c r="U866" i="7"/>
  <c r="V866" i="7" s="1"/>
  <c r="T866" i="7"/>
  <c r="S866" i="7"/>
  <c r="Q866" i="7"/>
  <c r="O866" i="7"/>
  <c r="R866" i="7" s="1"/>
  <c r="N866" i="7"/>
  <c r="M866" i="7"/>
  <c r="L866" i="7"/>
  <c r="K866" i="7"/>
  <c r="J866" i="7"/>
  <c r="H866" i="7"/>
  <c r="U865" i="7"/>
  <c r="V865" i="7" s="1"/>
  <c r="T865" i="7"/>
  <c r="S865" i="7"/>
  <c r="Q865" i="7"/>
  <c r="O865" i="7"/>
  <c r="R865" i="7" s="1"/>
  <c r="N865" i="7"/>
  <c r="M865" i="7"/>
  <c r="L865" i="7"/>
  <c r="K865" i="7"/>
  <c r="J865" i="7"/>
  <c r="H865" i="7"/>
  <c r="U864" i="7"/>
  <c r="V864" i="7" s="1"/>
  <c r="T864" i="7"/>
  <c r="S864" i="7"/>
  <c r="Q864" i="7"/>
  <c r="O864" i="7"/>
  <c r="R864" i="7" s="1"/>
  <c r="N864" i="7"/>
  <c r="M864" i="7"/>
  <c r="L864" i="7"/>
  <c r="K864" i="7"/>
  <c r="J864" i="7"/>
  <c r="H864" i="7"/>
  <c r="U863" i="7"/>
  <c r="V863" i="7" s="1"/>
  <c r="T863" i="7"/>
  <c r="S863" i="7"/>
  <c r="Q863" i="7"/>
  <c r="O863" i="7"/>
  <c r="R863" i="7" s="1"/>
  <c r="N863" i="7"/>
  <c r="M863" i="7"/>
  <c r="L863" i="7"/>
  <c r="K863" i="7"/>
  <c r="J863" i="7"/>
  <c r="H863" i="7"/>
  <c r="U862" i="7"/>
  <c r="V862" i="7" s="1"/>
  <c r="T862" i="7"/>
  <c r="S862" i="7"/>
  <c r="Q862" i="7"/>
  <c r="O862" i="7"/>
  <c r="R862" i="7" s="1"/>
  <c r="N862" i="7"/>
  <c r="M862" i="7"/>
  <c r="L862" i="7"/>
  <c r="K862" i="7"/>
  <c r="J862" i="7"/>
  <c r="H862" i="7"/>
  <c r="U861" i="7"/>
  <c r="V861" i="7" s="1"/>
  <c r="T861" i="7"/>
  <c r="S861" i="7"/>
  <c r="Q861" i="7"/>
  <c r="O861" i="7"/>
  <c r="R861" i="7" s="1"/>
  <c r="N861" i="7"/>
  <c r="M861" i="7"/>
  <c r="L861" i="7"/>
  <c r="K861" i="7"/>
  <c r="J861" i="7"/>
  <c r="H861" i="7"/>
  <c r="U860" i="7"/>
  <c r="V860" i="7" s="1"/>
  <c r="T860" i="7"/>
  <c r="S860" i="7"/>
  <c r="Q860" i="7"/>
  <c r="O860" i="7"/>
  <c r="R860" i="7" s="1"/>
  <c r="N860" i="7"/>
  <c r="M860" i="7"/>
  <c r="L860" i="7"/>
  <c r="K860" i="7"/>
  <c r="J860" i="7"/>
  <c r="H860" i="7"/>
  <c r="U859" i="7"/>
  <c r="V859" i="7" s="1"/>
  <c r="T859" i="7"/>
  <c r="S859" i="7"/>
  <c r="Q859" i="7"/>
  <c r="O859" i="7"/>
  <c r="R859" i="7" s="1"/>
  <c r="N859" i="7"/>
  <c r="M859" i="7"/>
  <c r="L859" i="7"/>
  <c r="K859" i="7"/>
  <c r="J859" i="7"/>
  <c r="H859" i="7"/>
  <c r="U858" i="7"/>
  <c r="V858" i="7" s="1"/>
  <c r="T858" i="7"/>
  <c r="S858" i="7"/>
  <c r="Q858" i="7"/>
  <c r="O858" i="7"/>
  <c r="R858" i="7" s="1"/>
  <c r="N858" i="7"/>
  <c r="M858" i="7"/>
  <c r="L858" i="7"/>
  <c r="K858" i="7"/>
  <c r="J858" i="7"/>
  <c r="H858" i="7"/>
  <c r="U857" i="7"/>
  <c r="V857" i="7" s="1"/>
  <c r="T857" i="7"/>
  <c r="S857" i="7"/>
  <c r="Q857" i="7"/>
  <c r="O857" i="7"/>
  <c r="R857" i="7" s="1"/>
  <c r="N857" i="7"/>
  <c r="M857" i="7"/>
  <c r="L857" i="7"/>
  <c r="K857" i="7"/>
  <c r="J857" i="7"/>
  <c r="H857" i="7"/>
  <c r="U856" i="7"/>
  <c r="V856" i="7" s="1"/>
  <c r="T856" i="7"/>
  <c r="S856" i="7"/>
  <c r="Q856" i="7"/>
  <c r="O856" i="7"/>
  <c r="R856" i="7" s="1"/>
  <c r="N856" i="7"/>
  <c r="M856" i="7"/>
  <c r="L856" i="7"/>
  <c r="K856" i="7"/>
  <c r="J856" i="7"/>
  <c r="H856" i="7"/>
  <c r="U855" i="7"/>
  <c r="V855" i="7" s="1"/>
  <c r="T855" i="7"/>
  <c r="S855" i="7"/>
  <c r="Q855" i="7"/>
  <c r="O855" i="7"/>
  <c r="R855" i="7" s="1"/>
  <c r="N855" i="7"/>
  <c r="M855" i="7"/>
  <c r="L855" i="7"/>
  <c r="K855" i="7"/>
  <c r="J855" i="7"/>
  <c r="H855" i="7"/>
  <c r="U854" i="7"/>
  <c r="V854" i="7" s="1"/>
  <c r="T854" i="7"/>
  <c r="S854" i="7"/>
  <c r="Q854" i="7"/>
  <c r="O854" i="7"/>
  <c r="R854" i="7" s="1"/>
  <c r="N854" i="7"/>
  <c r="M854" i="7"/>
  <c r="L854" i="7"/>
  <c r="K854" i="7"/>
  <c r="J854" i="7"/>
  <c r="H854" i="7"/>
  <c r="U853" i="7"/>
  <c r="V853" i="7" s="1"/>
  <c r="T853" i="7"/>
  <c r="S853" i="7"/>
  <c r="Q853" i="7"/>
  <c r="O853" i="7"/>
  <c r="R853" i="7" s="1"/>
  <c r="N853" i="7"/>
  <c r="M853" i="7"/>
  <c r="L853" i="7"/>
  <c r="K853" i="7"/>
  <c r="J853" i="7"/>
  <c r="H853" i="7"/>
  <c r="U852" i="7"/>
  <c r="V852" i="7" s="1"/>
  <c r="T852" i="7"/>
  <c r="S852" i="7"/>
  <c r="Q852" i="7"/>
  <c r="O852" i="7"/>
  <c r="R852" i="7" s="1"/>
  <c r="N852" i="7"/>
  <c r="M852" i="7"/>
  <c r="L852" i="7"/>
  <c r="K852" i="7"/>
  <c r="J852" i="7"/>
  <c r="H852" i="7"/>
  <c r="U851" i="7"/>
  <c r="V851" i="7" s="1"/>
  <c r="T851" i="7"/>
  <c r="S851" i="7"/>
  <c r="Q851" i="7"/>
  <c r="O851" i="7"/>
  <c r="R851" i="7" s="1"/>
  <c r="N851" i="7"/>
  <c r="M851" i="7"/>
  <c r="L851" i="7"/>
  <c r="K851" i="7"/>
  <c r="J851" i="7"/>
  <c r="H851" i="7"/>
  <c r="U850" i="7"/>
  <c r="V850" i="7" s="1"/>
  <c r="T850" i="7"/>
  <c r="S850" i="7"/>
  <c r="Q850" i="7"/>
  <c r="O850" i="7"/>
  <c r="R850" i="7" s="1"/>
  <c r="N850" i="7"/>
  <c r="M850" i="7"/>
  <c r="L850" i="7"/>
  <c r="K850" i="7"/>
  <c r="J850" i="7"/>
  <c r="H850" i="7"/>
  <c r="U849" i="7"/>
  <c r="V849" i="7" s="1"/>
  <c r="T849" i="7"/>
  <c r="S849" i="7"/>
  <c r="Q849" i="7"/>
  <c r="O849" i="7"/>
  <c r="R849" i="7" s="1"/>
  <c r="N849" i="7"/>
  <c r="M849" i="7"/>
  <c r="L849" i="7"/>
  <c r="K849" i="7"/>
  <c r="J849" i="7"/>
  <c r="H849" i="7"/>
  <c r="U848" i="7"/>
  <c r="V848" i="7" s="1"/>
  <c r="T848" i="7"/>
  <c r="S848" i="7"/>
  <c r="Q848" i="7"/>
  <c r="O848" i="7"/>
  <c r="R848" i="7" s="1"/>
  <c r="N848" i="7"/>
  <c r="M848" i="7"/>
  <c r="L848" i="7"/>
  <c r="K848" i="7"/>
  <c r="J848" i="7"/>
  <c r="H848" i="7"/>
  <c r="U847" i="7"/>
  <c r="V847" i="7" s="1"/>
  <c r="T847" i="7"/>
  <c r="S847" i="7"/>
  <c r="Q847" i="7"/>
  <c r="O847" i="7"/>
  <c r="R847" i="7" s="1"/>
  <c r="N847" i="7"/>
  <c r="M847" i="7"/>
  <c r="L847" i="7"/>
  <c r="K847" i="7"/>
  <c r="J847" i="7"/>
  <c r="H847" i="7"/>
  <c r="U846" i="7"/>
  <c r="V846" i="7" s="1"/>
  <c r="T846" i="7"/>
  <c r="S846" i="7"/>
  <c r="Q846" i="7"/>
  <c r="O846" i="7"/>
  <c r="R846" i="7" s="1"/>
  <c r="N846" i="7"/>
  <c r="M846" i="7"/>
  <c r="L846" i="7"/>
  <c r="K846" i="7"/>
  <c r="J846" i="7"/>
  <c r="H846" i="7"/>
  <c r="U845" i="7"/>
  <c r="V845" i="7" s="1"/>
  <c r="T845" i="7"/>
  <c r="S845" i="7"/>
  <c r="Q845" i="7"/>
  <c r="O845" i="7"/>
  <c r="R845" i="7" s="1"/>
  <c r="N845" i="7"/>
  <c r="M845" i="7"/>
  <c r="L845" i="7"/>
  <c r="K845" i="7"/>
  <c r="J845" i="7"/>
  <c r="H845" i="7"/>
  <c r="U844" i="7"/>
  <c r="V844" i="7" s="1"/>
  <c r="T844" i="7"/>
  <c r="S844" i="7"/>
  <c r="Q844" i="7"/>
  <c r="O844" i="7"/>
  <c r="R844" i="7" s="1"/>
  <c r="N844" i="7"/>
  <c r="M844" i="7"/>
  <c r="L844" i="7"/>
  <c r="K844" i="7"/>
  <c r="J844" i="7"/>
  <c r="H844" i="7"/>
  <c r="U843" i="7"/>
  <c r="V843" i="7" s="1"/>
  <c r="T843" i="7"/>
  <c r="S843" i="7"/>
  <c r="Q843" i="7"/>
  <c r="O843" i="7"/>
  <c r="R843" i="7" s="1"/>
  <c r="N843" i="7"/>
  <c r="M843" i="7"/>
  <c r="L843" i="7"/>
  <c r="K843" i="7"/>
  <c r="J843" i="7"/>
  <c r="H843" i="7"/>
  <c r="U842" i="7"/>
  <c r="V842" i="7" s="1"/>
  <c r="T842" i="7"/>
  <c r="S842" i="7"/>
  <c r="Q842" i="7"/>
  <c r="O842" i="7"/>
  <c r="R842" i="7" s="1"/>
  <c r="N842" i="7"/>
  <c r="M842" i="7"/>
  <c r="L842" i="7"/>
  <c r="K842" i="7"/>
  <c r="J842" i="7"/>
  <c r="H842" i="7"/>
  <c r="U841" i="7"/>
  <c r="V841" i="7" s="1"/>
  <c r="T841" i="7"/>
  <c r="S841" i="7"/>
  <c r="Q841" i="7"/>
  <c r="O841" i="7"/>
  <c r="R841" i="7" s="1"/>
  <c r="N841" i="7"/>
  <c r="M841" i="7"/>
  <c r="L841" i="7"/>
  <c r="K841" i="7"/>
  <c r="J841" i="7"/>
  <c r="H841" i="7"/>
  <c r="U840" i="7"/>
  <c r="V840" i="7" s="1"/>
  <c r="T840" i="7"/>
  <c r="S840" i="7"/>
  <c r="Q840" i="7"/>
  <c r="O840" i="7"/>
  <c r="R840" i="7" s="1"/>
  <c r="N840" i="7"/>
  <c r="M840" i="7"/>
  <c r="L840" i="7"/>
  <c r="K840" i="7"/>
  <c r="J840" i="7"/>
  <c r="H840" i="7"/>
  <c r="U839" i="7"/>
  <c r="V839" i="7" s="1"/>
  <c r="T839" i="7"/>
  <c r="S839" i="7"/>
  <c r="Q839" i="7"/>
  <c r="O839" i="7"/>
  <c r="R839" i="7" s="1"/>
  <c r="N839" i="7"/>
  <c r="M839" i="7"/>
  <c r="L839" i="7"/>
  <c r="K839" i="7"/>
  <c r="J839" i="7"/>
  <c r="H839" i="7"/>
  <c r="U838" i="7"/>
  <c r="V838" i="7" s="1"/>
  <c r="T838" i="7"/>
  <c r="S838" i="7"/>
  <c r="Q838" i="7"/>
  <c r="O838" i="7"/>
  <c r="R838" i="7" s="1"/>
  <c r="N838" i="7"/>
  <c r="M838" i="7"/>
  <c r="L838" i="7"/>
  <c r="K838" i="7"/>
  <c r="J838" i="7"/>
  <c r="H838" i="7"/>
  <c r="U837" i="7"/>
  <c r="V837" i="7" s="1"/>
  <c r="T837" i="7"/>
  <c r="S837" i="7"/>
  <c r="Q837" i="7"/>
  <c r="O837" i="7"/>
  <c r="R837" i="7" s="1"/>
  <c r="N837" i="7"/>
  <c r="M837" i="7"/>
  <c r="L837" i="7"/>
  <c r="K837" i="7"/>
  <c r="J837" i="7"/>
  <c r="H837" i="7"/>
  <c r="U836" i="7"/>
  <c r="V836" i="7" s="1"/>
  <c r="T836" i="7"/>
  <c r="S836" i="7"/>
  <c r="Q836" i="7"/>
  <c r="O836" i="7"/>
  <c r="R836" i="7" s="1"/>
  <c r="N836" i="7"/>
  <c r="M836" i="7"/>
  <c r="L836" i="7"/>
  <c r="K836" i="7"/>
  <c r="J836" i="7"/>
  <c r="H836" i="7"/>
  <c r="U835" i="7"/>
  <c r="V835" i="7" s="1"/>
  <c r="T835" i="7"/>
  <c r="S835" i="7"/>
  <c r="Q835" i="7"/>
  <c r="O835" i="7"/>
  <c r="R835" i="7" s="1"/>
  <c r="N835" i="7"/>
  <c r="M835" i="7"/>
  <c r="L835" i="7"/>
  <c r="K835" i="7"/>
  <c r="J835" i="7"/>
  <c r="H835" i="7"/>
  <c r="U834" i="7"/>
  <c r="V834" i="7" s="1"/>
  <c r="T834" i="7"/>
  <c r="S834" i="7"/>
  <c r="Q834" i="7"/>
  <c r="O834" i="7"/>
  <c r="R834" i="7" s="1"/>
  <c r="N834" i="7"/>
  <c r="M834" i="7"/>
  <c r="L834" i="7"/>
  <c r="K834" i="7"/>
  <c r="J834" i="7"/>
  <c r="H834" i="7"/>
  <c r="U833" i="7"/>
  <c r="V833" i="7" s="1"/>
  <c r="T833" i="7"/>
  <c r="S833" i="7"/>
  <c r="Q833" i="7"/>
  <c r="O833" i="7"/>
  <c r="R833" i="7" s="1"/>
  <c r="N833" i="7"/>
  <c r="M833" i="7"/>
  <c r="L833" i="7"/>
  <c r="K833" i="7"/>
  <c r="J833" i="7"/>
  <c r="H833" i="7"/>
  <c r="U832" i="7"/>
  <c r="V832" i="7" s="1"/>
  <c r="T832" i="7"/>
  <c r="S832" i="7"/>
  <c r="Q832" i="7"/>
  <c r="O832" i="7"/>
  <c r="R832" i="7" s="1"/>
  <c r="N832" i="7"/>
  <c r="M832" i="7"/>
  <c r="L832" i="7"/>
  <c r="K832" i="7"/>
  <c r="J832" i="7"/>
  <c r="H832" i="7"/>
  <c r="U831" i="7"/>
  <c r="V831" i="7" s="1"/>
  <c r="T831" i="7"/>
  <c r="S831" i="7"/>
  <c r="Q831" i="7"/>
  <c r="O831" i="7"/>
  <c r="R831" i="7" s="1"/>
  <c r="N831" i="7"/>
  <c r="M831" i="7"/>
  <c r="L831" i="7"/>
  <c r="K831" i="7"/>
  <c r="J831" i="7"/>
  <c r="H831" i="7"/>
  <c r="U830" i="7"/>
  <c r="V830" i="7" s="1"/>
  <c r="T830" i="7"/>
  <c r="S830" i="7"/>
  <c r="Q830" i="7"/>
  <c r="O830" i="7"/>
  <c r="R830" i="7" s="1"/>
  <c r="N830" i="7"/>
  <c r="M830" i="7"/>
  <c r="L830" i="7"/>
  <c r="K830" i="7"/>
  <c r="J830" i="7"/>
  <c r="H830" i="7"/>
  <c r="U829" i="7"/>
  <c r="V829" i="7" s="1"/>
  <c r="T829" i="7"/>
  <c r="S829" i="7"/>
  <c r="Q829" i="7"/>
  <c r="O829" i="7"/>
  <c r="R829" i="7" s="1"/>
  <c r="N829" i="7"/>
  <c r="M829" i="7"/>
  <c r="L829" i="7"/>
  <c r="K829" i="7"/>
  <c r="J829" i="7"/>
  <c r="H829" i="7"/>
  <c r="U828" i="7"/>
  <c r="V828" i="7" s="1"/>
  <c r="T828" i="7"/>
  <c r="S828" i="7"/>
  <c r="Q828" i="7"/>
  <c r="O828" i="7"/>
  <c r="R828" i="7" s="1"/>
  <c r="N828" i="7"/>
  <c r="M828" i="7"/>
  <c r="L828" i="7"/>
  <c r="K828" i="7"/>
  <c r="J828" i="7"/>
  <c r="H828" i="7"/>
  <c r="U827" i="7"/>
  <c r="V827" i="7" s="1"/>
  <c r="T827" i="7"/>
  <c r="S827" i="7"/>
  <c r="Q827" i="7"/>
  <c r="O827" i="7"/>
  <c r="R827" i="7" s="1"/>
  <c r="N827" i="7"/>
  <c r="M827" i="7"/>
  <c r="L827" i="7"/>
  <c r="K827" i="7"/>
  <c r="J827" i="7"/>
  <c r="H827" i="7"/>
  <c r="U826" i="7"/>
  <c r="V826" i="7" s="1"/>
  <c r="T826" i="7"/>
  <c r="S826" i="7"/>
  <c r="Q826" i="7"/>
  <c r="O826" i="7"/>
  <c r="R826" i="7" s="1"/>
  <c r="N826" i="7"/>
  <c r="M826" i="7"/>
  <c r="L826" i="7"/>
  <c r="K826" i="7"/>
  <c r="J826" i="7"/>
  <c r="H826" i="7"/>
  <c r="U825" i="7"/>
  <c r="V825" i="7" s="1"/>
  <c r="T825" i="7"/>
  <c r="S825" i="7"/>
  <c r="Q825" i="7"/>
  <c r="O825" i="7"/>
  <c r="R825" i="7" s="1"/>
  <c r="N825" i="7"/>
  <c r="M825" i="7"/>
  <c r="L825" i="7"/>
  <c r="K825" i="7"/>
  <c r="J825" i="7"/>
  <c r="H825" i="7"/>
  <c r="U824" i="7"/>
  <c r="V824" i="7" s="1"/>
  <c r="T824" i="7"/>
  <c r="S824" i="7"/>
  <c r="Q824" i="7"/>
  <c r="O824" i="7"/>
  <c r="R824" i="7" s="1"/>
  <c r="N824" i="7"/>
  <c r="M824" i="7"/>
  <c r="L824" i="7"/>
  <c r="K824" i="7"/>
  <c r="J824" i="7"/>
  <c r="H824" i="7"/>
  <c r="U823" i="7"/>
  <c r="V823" i="7" s="1"/>
  <c r="T823" i="7"/>
  <c r="S823" i="7"/>
  <c r="Q823" i="7"/>
  <c r="O823" i="7"/>
  <c r="R823" i="7" s="1"/>
  <c r="N823" i="7"/>
  <c r="M823" i="7"/>
  <c r="L823" i="7"/>
  <c r="K823" i="7"/>
  <c r="J823" i="7"/>
  <c r="H823" i="7"/>
  <c r="U822" i="7"/>
  <c r="V822" i="7" s="1"/>
  <c r="T822" i="7"/>
  <c r="S822" i="7"/>
  <c r="Q822" i="7"/>
  <c r="O822" i="7"/>
  <c r="R822" i="7" s="1"/>
  <c r="N822" i="7"/>
  <c r="M822" i="7"/>
  <c r="L822" i="7"/>
  <c r="K822" i="7"/>
  <c r="J822" i="7"/>
  <c r="H822" i="7"/>
  <c r="U821" i="7"/>
  <c r="V821" i="7" s="1"/>
  <c r="T821" i="7"/>
  <c r="S821" i="7"/>
  <c r="Q821" i="7"/>
  <c r="O821" i="7"/>
  <c r="R821" i="7" s="1"/>
  <c r="N821" i="7"/>
  <c r="M821" i="7"/>
  <c r="L821" i="7"/>
  <c r="K821" i="7"/>
  <c r="J821" i="7"/>
  <c r="H821" i="7"/>
  <c r="U820" i="7"/>
  <c r="V820" i="7" s="1"/>
  <c r="T820" i="7"/>
  <c r="S820" i="7"/>
  <c r="Q820" i="7"/>
  <c r="O820" i="7"/>
  <c r="R820" i="7" s="1"/>
  <c r="N820" i="7"/>
  <c r="M820" i="7"/>
  <c r="L820" i="7"/>
  <c r="K820" i="7"/>
  <c r="J820" i="7"/>
  <c r="H820" i="7"/>
  <c r="U819" i="7"/>
  <c r="V819" i="7" s="1"/>
  <c r="T819" i="7"/>
  <c r="S819" i="7"/>
  <c r="Q819" i="7"/>
  <c r="O819" i="7"/>
  <c r="R819" i="7" s="1"/>
  <c r="N819" i="7"/>
  <c r="M819" i="7"/>
  <c r="L819" i="7"/>
  <c r="K819" i="7"/>
  <c r="J819" i="7"/>
  <c r="H819" i="7"/>
  <c r="U818" i="7"/>
  <c r="V818" i="7" s="1"/>
  <c r="T818" i="7"/>
  <c r="S818" i="7"/>
  <c r="Q818" i="7"/>
  <c r="O818" i="7"/>
  <c r="R818" i="7" s="1"/>
  <c r="N818" i="7"/>
  <c r="M818" i="7"/>
  <c r="L818" i="7"/>
  <c r="K818" i="7"/>
  <c r="J818" i="7"/>
  <c r="H818" i="7"/>
  <c r="U817" i="7"/>
  <c r="V817" i="7" s="1"/>
  <c r="T817" i="7"/>
  <c r="S817" i="7"/>
  <c r="Q817" i="7"/>
  <c r="O817" i="7"/>
  <c r="R817" i="7" s="1"/>
  <c r="N817" i="7"/>
  <c r="M817" i="7"/>
  <c r="L817" i="7"/>
  <c r="K817" i="7"/>
  <c r="J817" i="7"/>
  <c r="H817" i="7"/>
  <c r="U816" i="7"/>
  <c r="V816" i="7" s="1"/>
  <c r="T816" i="7"/>
  <c r="S816" i="7"/>
  <c r="Q816" i="7"/>
  <c r="O816" i="7"/>
  <c r="R816" i="7" s="1"/>
  <c r="N816" i="7"/>
  <c r="M816" i="7"/>
  <c r="L816" i="7"/>
  <c r="K816" i="7"/>
  <c r="J816" i="7"/>
  <c r="H816" i="7"/>
  <c r="U815" i="7"/>
  <c r="V815" i="7" s="1"/>
  <c r="T815" i="7"/>
  <c r="S815" i="7"/>
  <c r="Q815" i="7"/>
  <c r="O815" i="7"/>
  <c r="R815" i="7" s="1"/>
  <c r="N815" i="7"/>
  <c r="M815" i="7"/>
  <c r="L815" i="7"/>
  <c r="K815" i="7"/>
  <c r="J815" i="7"/>
  <c r="H815" i="7"/>
  <c r="U814" i="7"/>
  <c r="V814" i="7" s="1"/>
  <c r="T814" i="7"/>
  <c r="S814" i="7"/>
  <c r="Q814" i="7"/>
  <c r="O814" i="7"/>
  <c r="R814" i="7" s="1"/>
  <c r="N814" i="7"/>
  <c r="M814" i="7"/>
  <c r="L814" i="7"/>
  <c r="K814" i="7"/>
  <c r="J814" i="7"/>
  <c r="H814" i="7"/>
  <c r="U813" i="7"/>
  <c r="V813" i="7" s="1"/>
  <c r="T813" i="7"/>
  <c r="S813" i="7"/>
  <c r="Q813" i="7"/>
  <c r="O813" i="7"/>
  <c r="R813" i="7" s="1"/>
  <c r="N813" i="7"/>
  <c r="M813" i="7"/>
  <c r="L813" i="7"/>
  <c r="K813" i="7"/>
  <c r="J813" i="7"/>
  <c r="H813" i="7"/>
  <c r="U812" i="7"/>
  <c r="V812" i="7" s="1"/>
  <c r="T812" i="7"/>
  <c r="S812" i="7"/>
  <c r="Q812" i="7"/>
  <c r="O812" i="7"/>
  <c r="R812" i="7" s="1"/>
  <c r="N812" i="7"/>
  <c r="M812" i="7"/>
  <c r="L812" i="7"/>
  <c r="K812" i="7"/>
  <c r="J812" i="7"/>
  <c r="H812" i="7"/>
  <c r="U811" i="7"/>
  <c r="V811" i="7" s="1"/>
  <c r="T811" i="7"/>
  <c r="S811" i="7"/>
  <c r="Q811" i="7"/>
  <c r="O811" i="7"/>
  <c r="R811" i="7" s="1"/>
  <c r="N811" i="7"/>
  <c r="M811" i="7"/>
  <c r="L811" i="7"/>
  <c r="K811" i="7"/>
  <c r="J811" i="7"/>
  <c r="H811" i="7"/>
  <c r="U810" i="7"/>
  <c r="V810" i="7" s="1"/>
  <c r="T810" i="7"/>
  <c r="S810" i="7"/>
  <c r="Q810" i="7"/>
  <c r="O810" i="7"/>
  <c r="R810" i="7" s="1"/>
  <c r="N810" i="7"/>
  <c r="M810" i="7"/>
  <c r="L810" i="7"/>
  <c r="K810" i="7"/>
  <c r="J810" i="7"/>
  <c r="H810" i="7"/>
  <c r="U809" i="7"/>
  <c r="V809" i="7" s="1"/>
  <c r="T809" i="7"/>
  <c r="S809" i="7"/>
  <c r="Q809" i="7"/>
  <c r="O809" i="7"/>
  <c r="R809" i="7" s="1"/>
  <c r="N809" i="7"/>
  <c r="M809" i="7"/>
  <c r="L809" i="7"/>
  <c r="K809" i="7"/>
  <c r="J809" i="7"/>
  <c r="H809" i="7"/>
  <c r="U808" i="7"/>
  <c r="V808" i="7" s="1"/>
  <c r="T808" i="7"/>
  <c r="S808" i="7"/>
  <c r="Q808" i="7"/>
  <c r="O808" i="7"/>
  <c r="R808" i="7" s="1"/>
  <c r="N808" i="7"/>
  <c r="M808" i="7"/>
  <c r="L808" i="7"/>
  <c r="K808" i="7"/>
  <c r="J808" i="7"/>
  <c r="H808" i="7"/>
  <c r="U807" i="7"/>
  <c r="V807" i="7" s="1"/>
  <c r="T807" i="7"/>
  <c r="S807" i="7"/>
  <c r="Q807" i="7"/>
  <c r="O807" i="7"/>
  <c r="R807" i="7" s="1"/>
  <c r="N807" i="7"/>
  <c r="M807" i="7"/>
  <c r="L807" i="7"/>
  <c r="K807" i="7"/>
  <c r="J807" i="7"/>
  <c r="H807" i="7"/>
  <c r="U806" i="7"/>
  <c r="V806" i="7" s="1"/>
  <c r="T806" i="7"/>
  <c r="S806" i="7"/>
  <c r="Q806" i="7"/>
  <c r="O806" i="7"/>
  <c r="R806" i="7" s="1"/>
  <c r="N806" i="7"/>
  <c r="M806" i="7"/>
  <c r="L806" i="7"/>
  <c r="K806" i="7"/>
  <c r="J806" i="7"/>
  <c r="H806" i="7"/>
  <c r="U805" i="7"/>
  <c r="V805" i="7" s="1"/>
  <c r="T805" i="7"/>
  <c r="S805" i="7"/>
  <c r="Q805" i="7"/>
  <c r="O805" i="7"/>
  <c r="R805" i="7" s="1"/>
  <c r="N805" i="7"/>
  <c r="M805" i="7"/>
  <c r="L805" i="7"/>
  <c r="K805" i="7"/>
  <c r="J805" i="7"/>
  <c r="H805" i="7"/>
  <c r="U804" i="7"/>
  <c r="V804" i="7" s="1"/>
  <c r="T804" i="7"/>
  <c r="S804" i="7"/>
  <c r="Q804" i="7"/>
  <c r="O804" i="7"/>
  <c r="R804" i="7" s="1"/>
  <c r="N804" i="7"/>
  <c r="M804" i="7"/>
  <c r="L804" i="7"/>
  <c r="K804" i="7"/>
  <c r="J804" i="7"/>
  <c r="H804" i="7"/>
  <c r="U803" i="7"/>
  <c r="V803" i="7" s="1"/>
  <c r="T803" i="7"/>
  <c r="S803" i="7"/>
  <c r="Q803" i="7"/>
  <c r="O803" i="7"/>
  <c r="R803" i="7" s="1"/>
  <c r="N803" i="7"/>
  <c r="M803" i="7"/>
  <c r="L803" i="7"/>
  <c r="K803" i="7"/>
  <c r="J803" i="7"/>
  <c r="H803" i="7"/>
  <c r="U802" i="7"/>
  <c r="V802" i="7" s="1"/>
  <c r="T802" i="7"/>
  <c r="S802" i="7"/>
  <c r="Q802" i="7"/>
  <c r="O802" i="7"/>
  <c r="R802" i="7" s="1"/>
  <c r="N802" i="7"/>
  <c r="M802" i="7"/>
  <c r="L802" i="7"/>
  <c r="K802" i="7"/>
  <c r="J802" i="7"/>
  <c r="H802" i="7"/>
  <c r="U801" i="7"/>
  <c r="V801" i="7" s="1"/>
  <c r="T801" i="7"/>
  <c r="S801" i="7"/>
  <c r="Q801" i="7"/>
  <c r="O801" i="7"/>
  <c r="R801" i="7" s="1"/>
  <c r="N801" i="7"/>
  <c r="M801" i="7"/>
  <c r="L801" i="7"/>
  <c r="K801" i="7"/>
  <c r="J801" i="7"/>
  <c r="H801" i="7"/>
  <c r="U800" i="7"/>
  <c r="V800" i="7" s="1"/>
  <c r="T800" i="7"/>
  <c r="S800" i="7"/>
  <c r="Q800" i="7"/>
  <c r="O800" i="7"/>
  <c r="R800" i="7" s="1"/>
  <c r="N800" i="7"/>
  <c r="M800" i="7"/>
  <c r="L800" i="7"/>
  <c r="K800" i="7"/>
  <c r="J800" i="7"/>
  <c r="H800" i="7"/>
  <c r="U799" i="7"/>
  <c r="V799" i="7" s="1"/>
  <c r="T799" i="7"/>
  <c r="S799" i="7"/>
  <c r="Q799" i="7"/>
  <c r="O799" i="7"/>
  <c r="R799" i="7" s="1"/>
  <c r="N799" i="7"/>
  <c r="M799" i="7"/>
  <c r="L799" i="7"/>
  <c r="K799" i="7"/>
  <c r="J799" i="7"/>
  <c r="H799" i="7"/>
  <c r="U798" i="7"/>
  <c r="V798" i="7" s="1"/>
  <c r="T798" i="7"/>
  <c r="S798" i="7"/>
  <c r="Q798" i="7"/>
  <c r="O798" i="7"/>
  <c r="R798" i="7" s="1"/>
  <c r="N798" i="7"/>
  <c r="M798" i="7"/>
  <c r="L798" i="7"/>
  <c r="K798" i="7"/>
  <c r="J798" i="7"/>
  <c r="H798" i="7"/>
  <c r="U797" i="7"/>
  <c r="V797" i="7" s="1"/>
  <c r="T797" i="7"/>
  <c r="S797" i="7"/>
  <c r="Q797" i="7"/>
  <c r="O797" i="7"/>
  <c r="R797" i="7" s="1"/>
  <c r="N797" i="7"/>
  <c r="M797" i="7"/>
  <c r="L797" i="7"/>
  <c r="K797" i="7"/>
  <c r="J797" i="7"/>
  <c r="H797" i="7"/>
  <c r="U796" i="7"/>
  <c r="V796" i="7" s="1"/>
  <c r="T796" i="7"/>
  <c r="S796" i="7"/>
  <c r="Q796" i="7"/>
  <c r="O796" i="7"/>
  <c r="R796" i="7" s="1"/>
  <c r="N796" i="7"/>
  <c r="M796" i="7"/>
  <c r="L796" i="7"/>
  <c r="K796" i="7"/>
  <c r="J796" i="7"/>
  <c r="H796" i="7"/>
  <c r="U795" i="7"/>
  <c r="V795" i="7" s="1"/>
  <c r="T795" i="7"/>
  <c r="S795" i="7"/>
  <c r="Q795" i="7"/>
  <c r="O795" i="7"/>
  <c r="R795" i="7" s="1"/>
  <c r="N795" i="7"/>
  <c r="M795" i="7"/>
  <c r="L795" i="7"/>
  <c r="K795" i="7"/>
  <c r="J795" i="7"/>
  <c r="H795" i="7"/>
  <c r="U794" i="7"/>
  <c r="V794" i="7" s="1"/>
  <c r="T794" i="7"/>
  <c r="S794" i="7"/>
  <c r="Q794" i="7"/>
  <c r="O794" i="7"/>
  <c r="R794" i="7" s="1"/>
  <c r="N794" i="7"/>
  <c r="M794" i="7"/>
  <c r="L794" i="7"/>
  <c r="K794" i="7"/>
  <c r="J794" i="7"/>
  <c r="H794" i="7"/>
  <c r="U793" i="7"/>
  <c r="V793" i="7" s="1"/>
  <c r="T793" i="7"/>
  <c r="S793" i="7"/>
  <c r="Q793" i="7"/>
  <c r="O793" i="7"/>
  <c r="R793" i="7" s="1"/>
  <c r="N793" i="7"/>
  <c r="M793" i="7"/>
  <c r="L793" i="7"/>
  <c r="K793" i="7"/>
  <c r="J793" i="7"/>
  <c r="H793" i="7"/>
  <c r="U792" i="7"/>
  <c r="V792" i="7" s="1"/>
  <c r="T792" i="7"/>
  <c r="S792" i="7"/>
  <c r="Q792" i="7"/>
  <c r="O792" i="7"/>
  <c r="R792" i="7" s="1"/>
  <c r="N792" i="7"/>
  <c r="M792" i="7"/>
  <c r="L792" i="7"/>
  <c r="K792" i="7"/>
  <c r="J792" i="7"/>
  <c r="H792" i="7"/>
  <c r="U791" i="7"/>
  <c r="V791" i="7" s="1"/>
  <c r="T791" i="7"/>
  <c r="S791" i="7"/>
  <c r="Q791" i="7"/>
  <c r="O791" i="7"/>
  <c r="R791" i="7" s="1"/>
  <c r="N791" i="7"/>
  <c r="M791" i="7"/>
  <c r="L791" i="7"/>
  <c r="K791" i="7"/>
  <c r="J791" i="7"/>
  <c r="H791" i="7"/>
  <c r="U790" i="7"/>
  <c r="V790" i="7" s="1"/>
  <c r="T790" i="7"/>
  <c r="S790" i="7"/>
  <c r="Q790" i="7"/>
  <c r="O790" i="7"/>
  <c r="R790" i="7" s="1"/>
  <c r="N790" i="7"/>
  <c r="M790" i="7"/>
  <c r="L790" i="7"/>
  <c r="K790" i="7"/>
  <c r="J790" i="7"/>
  <c r="H790" i="7"/>
  <c r="U789" i="7"/>
  <c r="V789" i="7" s="1"/>
  <c r="T789" i="7"/>
  <c r="S789" i="7"/>
  <c r="Q789" i="7"/>
  <c r="O789" i="7"/>
  <c r="R789" i="7" s="1"/>
  <c r="N789" i="7"/>
  <c r="M789" i="7"/>
  <c r="L789" i="7"/>
  <c r="K789" i="7"/>
  <c r="J789" i="7"/>
  <c r="H789" i="7"/>
  <c r="U788" i="7"/>
  <c r="V788" i="7" s="1"/>
  <c r="T788" i="7"/>
  <c r="S788" i="7"/>
  <c r="Q788" i="7"/>
  <c r="O788" i="7"/>
  <c r="R788" i="7" s="1"/>
  <c r="N788" i="7"/>
  <c r="M788" i="7"/>
  <c r="L788" i="7"/>
  <c r="K788" i="7"/>
  <c r="J788" i="7"/>
  <c r="H788" i="7"/>
  <c r="U787" i="7"/>
  <c r="V787" i="7" s="1"/>
  <c r="T787" i="7"/>
  <c r="S787" i="7"/>
  <c r="Q787" i="7"/>
  <c r="O787" i="7"/>
  <c r="R787" i="7" s="1"/>
  <c r="N787" i="7"/>
  <c r="M787" i="7"/>
  <c r="L787" i="7"/>
  <c r="K787" i="7"/>
  <c r="J787" i="7"/>
  <c r="H787" i="7"/>
  <c r="U786" i="7"/>
  <c r="V786" i="7" s="1"/>
  <c r="T786" i="7"/>
  <c r="S786" i="7"/>
  <c r="Q786" i="7"/>
  <c r="O786" i="7"/>
  <c r="R786" i="7" s="1"/>
  <c r="N786" i="7"/>
  <c r="M786" i="7"/>
  <c r="L786" i="7"/>
  <c r="K786" i="7"/>
  <c r="J786" i="7"/>
  <c r="H786" i="7"/>
  <c r="U785" i="7"/>
  <c r="V785" i="7" s="1"/>
  <c r="T785" i="7"/>
  <c r="S785" i="7"/>
  <c r="Q785" i="7"/>
  <c r="O785" i="7"/>
  <c r="R785" i="7" s="1"/>
  <c r="N785" i="7"/>
  <c r="M785" i="7"/>
  <c r="L785" i="7"/>
  <c r="K785" i="7"/>
  <c r="J785" i="7"/>
  <c r="H785" i="7"/>
  <c r="U784" i="7"/>
  <c r="V784" i="7" s="1"/>
  <c r="T784" i="7"/>
  <c r="S784" i="7"/>
  <c r="Q784" i="7"/>
  <c r="O784" i="7"/>
  <c r="R784" i="7" s="1"/>
  <c r="N784" i="7"/>
  <c r="M784" i="7"/>
  <c r="L784" i="7"/>
  <c r="K784" i="7"/>
  <c r="J784" i="7"/>
  <c r="H784" i="7"/>
  <c r="U783" i="7"/>
  <c r="V783" i="7" s="1"/>
  <c r="T783" i="7"/>
  <c r="S783" i="7"/>
  <c r="Q783" i="7"/>
  <c r="O783" i="7"/>
  <c r="R783" i="7" s="1"/>
  <c r="N783" i="7"/>
  <c r="M783" i="7"/>
  <c r="L783" i="7"/>
  <c r="K783" i="7"/>
  <c r="J783" i="7"/>
  <c r="H783" i="7"/>
  <c r="U782" i="7"/>
  <c r="V782" i="7" s="1"/>
  <c r="T782" i="7"/>
  <c r="S782" i="7"/>
  <c r="Q782" i="7"/>
  <c r="O782" i="7"/>
  <c r="R782" i="7" s="1"/>
  <c r="N782" i="7"/>
  <c r="M782" i="7"/>
  <c r="L782" i="7"/>
  <c r="K782" i="7"/>
  <c r="J782" i="7"/>
  <c r="H782" i="7"/>
  <c r="U781" i="7"/>
  <c r="V781" i="7" s="1"/>
  <c r="T781" i="7"/>
  <c r="S781" i="7"/>
  <c r="Q781" i="7"/>
  <c r="O781" i="7"/>
  <c r="R781" i="7" s="1"/>
  <c r="N781" i="7"/>
  <c r="M781" i="7"/>
  <c r="L781" i="7"/>
  <c r="K781" i="7"/>
  <c r="J781" i="7"/>
  <c r="H781" i="7"/>
  <c r="U780" i="7"/>
  <c r="V780" i="7" s="1"/>
  <c r="T780" i="7"/>
  <c r="S780" i="7"/>
  <c r="Q780" i="7"/>
  <c r="O780" i="7"/>
  <c r="R780" i="7" s="1"/>
  <c r="N780" i="7"/>
  <c r="M780" i="7"/>
  <c r="L780" i="7"/>
  <c r="K780" i="7"/>
  <c r="J780" i="7"/>
  <c r="H780" i="7"/>
  <c r="U779" i="7"/>
  <c r="V779" i="7" s="1"/>
  <c r="T779" i="7"/>
  <c r="S779" i="7"/>
  <c r="Q779" i="7"/>
  <c r="O779" i="7"/>
  <c r="R779" i="7" s="1"/>
  <c r="N779" i="7"/>
  <c r="M779" i="7"/>
  <c r="L779" i="7"/>
  <c r="K779" i="7"/>
  <c r="J779" i="7"/>
  <c r="H779" i="7"/>
  <c r="U778" i="7"/>
  <c r="V778" i="7" s="1"/>
  <c r="T778" i="7"/>
  <c r="S778" i="7"/>
  <c r="Q778" i="7"/>
  <c r="O778" i="7"/>
  <c r="R778" i="7" s="1"/>
  <c r="N778" i="7"/>
  <c r="M778" i="7"/>
  <c r="L778" i="7"/>
  <c r="K778" i="7"/>
  <c r="J778" i="7"/>
  <c r="H778" i="7"/>
  <c r="U777" i="7"/>
  <c r="V777" i="7" s="1"/>
  <c r="T777" i="7"/>
  <c r="S777" i="7"/>
  <c r="Q777" i="7"/>
  <c r="O777" i="7"/>
  <c r="R777" i="7" s="1"/>
  <c r="N777" i="7"/>
  <c r="M777" i="7"/>
  <c r="L777" i="7"/>
  <c r="K777" i="7"/>
  <c r="J777" i="7"/>
  <c r="H777" i="7"/>
  <c r="U776" i="7"/>
  <c r="V776" i="7" s="1"/>
  <c r="T776" i="7"/>
  <c r="S776" i="7"/>
  <c r="Q776" i="7"/>
  <c r="O776" i="7"/>
  <c r="R776" i="7" s="1"/>
  <c r="N776" i="7"/>
  <c r="M776" i="7"/>
  <c r="L776" i="7"/>
  <c r="K776" i="7"/>
  <c r="J776" i="7"/>
  <c r="H776" i="7"/>
  <c r="U775" i="7"/>
  <c r="V775" i="7" s="1"/>
  <c r="T775" i="7"/>
  <c r="S775" i="7"/>
  <c r="Q775" i="7"/>
  <c r="O775" i="7"/>
  <c r="R775" i="7" s="1"/>
  <c r="N775" i="7"/>
  <c r="M775" i="7"/>
  <c r="L775" i="7"/>
  <c r="K775" i="7"/>
  <c r="J775" i="7"/>
  <c r="H775" i="7"/>
  <c r="U774" i="7"/>
  <c r="V774" i="7" s="1"/>
  <c r="T774" i="7"/>
  <c r="S774" i="7"/>
  <c r="Q774" i="7"/>
  <c r="O774" i="7"/>
  <c r="R774" i="7" s="1"/>
  <c r="N774" i="7"/>
  <c r="M774" i="7"/>
  <c r="L774" i="7"/>
  <c r="K774" i="7"/>
  <c r="J774" i="7"/>
  <c r="H774" i="7"/>
  <c r="U773" i="7"/>
  <c r="V773" i="7" s="1"/>
  <c r="T773" i="7"/>
  <c r="S773" i="7"/>
  <c r="Q773" i="7"/>
  <c r="O773" i="7"/>
  <c r="R773" i="7" s="1"/>
  <c r="N773" i="7"/>
  <c r="M773" i="7"/>
  <c r="L773" i="7"/>
  <c r="K773" i="7"/>
  <c r="J773" i="7"/>
  <c r="H773" i="7"/>
  <c r="U772" i="7"/>
  <c r="V772" i="7" s="1"/>
  <c r="T772" i="7"/>
  <c r="S772" i="7"/>
  <c r="Q772" i="7"/>
  <c r="O772" i="7"/>
  <c r="R772" i="7" s="1"/>
  <c r="N772" i="7"/>
  <c r="M772" i="7"/>
  <c r="L772" i="7"/>
  <c r="K772" i="7"/>
  <c r="J772" i="7"/>
  <c r="H772" i="7"/>
  <c r="U771" i="7"/>
  <c r="V771" i="7" s="1"/>
  <c r="T771" i="7"/>
  <c r="S771" i="7"/>
  <c r="Q771" i="7"/>
  <c r="O771" i="7"/>
  <c r="R771" i="7" s="1"/>
  <c r="N771" i="7"/>
  <c r="M771" i="7"/>
  <c r="L771" i="7"/>
  <c r="K771" i="7"/>
  <c r="J771" i="7"/>
  <c r="H771" i="7"/>
  <c r="U770" i="7"/>
  <c r="V770" i="7" s="1"/>
  <c r="T770" i="7"/>
  <c r="S770" i="7"/>
  <c r="Q770" i="7"/>
  <c r="O770" i="7"/>
  <c r="R770" i="7" s="1"/>
  <c r="N770" i="7"/>
  <c r="M770" i="7"/>
  <c r="L770" i="7"/>
  <c r="K770" i="7"/>
  <c r="J770" i="7"/>
  <c r="H770" i="7"/>
  <c r="U769" i="7"/>
  <c r="V769" i="7" s="1"/>
  <c r="T769" i="7"/>
  <c r="S769" i="7"/>
  <c r="Q769" i="7"/>
  <c r="O769" i="7"/>
  <c r="R769" i="7" s="1"/>
  <c r="N769" i="7"/>
  <c r="M769" i="7"/>
  <c r="L769" i="7"/>
  <c r="K769" i="7"/>
  <c r="J769" i="7"/>
  <c r="H769" i="7"/>
  <c r="U768" i="7"/>
  <c r="V768" i="7" s="1"/>
  <c r="T768" i="7"/>
  <c r="S768" i="7"/>
  <c r="Q768" i="7"/>
  <c r="O768" i="7"/>
  <c r="R768" i="7" s="1"/>
  <c r="N768" i="7"/>
  <c r="M768" i="7"/>
  <c r="L768" i="7"/>
  <c r="K768" i="7"/>
  <c r="J768" i="7"/>
  <c r="H768" i="7"/>
  <c r="U767" i="7"/>
  <c r="V767" i="7" s="1"/>
  <c r="T767" i="7"/>
  <c r="S767" i="7"/>
  <c r="Q767" i="7"/>
  <c r="O767" i="7"/>
  <c r="R767" i="7" s="1"/>
  <c r="N767" i="7"/>
  <c r="M767" i="7"/>
  <c r="L767" i="7"/>
  <c r="K767" i="7"/>
  <c r="J767" i="7"/>
  <c r="H767" i="7"/>
  <c r="U766" i="7"/>
  <c r="V766" i="7" s="1"/>
  <c r="T766" i="7"/>
  <c r="S766" i="7"/>
  <c r="Q766" i="7"/>
  <c r="O766" i="7"/>
  <c r="R766" i="7" s="1"/>
  <c r="N766" i="7"/>
  <c r="M766" i="7"/>
  <c r="L766" i="7"/>
  <c r="K766" i="7"/>
  <c r="J766" i="7"/>
  <c r="H766" i="7"/>
  <c r="U765" i="7"/>
  <c r="V765" i="7" s="1"/>
  <c r="T765" i="7"/>
  <c r="S765" i="7"/>
  <c r="Q765" i="7"/>
  <c r="O765" i="7"/>
  <c r="R765" i="7" s="1"/>
  <c r="N765" i="7"/>
  <c r="M765" i="7"/>
  <c r="L765" i="7"/>
  <c r="K765" i="7"/>
  <c r="J765" i="7"/>
  <c r="H765" i="7"/>
  <c r="U764" i="7"/>
  <c r="V764" i="7" s="1"/>
  <c r="T764" i="7"/>
  <c r="S764" i="7"/>
  <c r="Q764" i="7"/>
  <c r="O764" i="7"/>
  <c r="R764" i="7" s="1"/>
  <c r="N764" i="7"/>
  <c r="M764" i="7"/>
  <c r="L764" i="7"/>
  <c r="K764" i="7"/>
  <c r="J764" i="7"/>
  <c r="H764" i="7"/>
  <c r="U763" i="7"/>
  <c r="V763" i="7" s="1"/>
  <c r="T763" i="7"/>
  <c r="S763" i="7"/>
  <c r="Q763" i="7"/>
  <c r="O763" i="7"/>
  <c r="R763" i="7" s="1"/>
  <c r="N763" i="7"/>
  <c r="M763" i="7"/>
  <c r="L763" i="7"/>
  <c r="K763" i="7"/>
  <c r="J763" i="7"/>
  <c r="H763" i="7"/>
  <c r="U762" i="7"/>
  <c r="V762" i="7" s="1"/>
  <c r="T762" i="7"/>
  <c r="S762" i="7"/>
  <c r="Q762" i="7"/>
  <c r="O762" i="7"/>
  <c r="R762" i="7" s="1"/>
  <c r="N762" i="7"/>
  <c r="M762" i="7"/>
  <c r="L762" i="7"/>
  <c r="K762" i="7"/>
  <c r="J762" i="7"/>
  <c r="H762" i="7"/>
  <c r="U761" i="7"/>
  <c r="V761" i="7" s="1"/>
  <c r="T761" i="7"/>
  <c r="S761" i="7"/>
  <c r="Q761" i="7"/>
  <c r="O761" i="7"/>
  <c r="R761" i="7" s="1"/>
  <c r="N761" i="7"/>
  <c r="M761" i="7"/>
  <c r="L761" i="7"/>
  <c r="K761" i="7"/>
  <c r="J761" i="7"/>
  <c r="H761" i="7"/>
  <c r="U760" i="7"/>
  <c r="V760" i="7" s="1"/>
  <c r="T760" i="7"/>
  <c r="S760" i="7"/>
  <c r="Q760" i="7"/>
  <c r="O760" i="7"/>
  <c r="R760" i="7" s="1"/>
  <c r="N760" i="7"/>
  <c r="M760" i="7"/>
  <c r="L760" i="7"/>
  <c r="K760" i="7"/>
  <c r="J760" i="7"/>
  <c r="H760" i="7"/>
  <c r="U759" i="7"/>
  <c r="V759" i="7" s="1"/>
  <c r="T759" i="7"/>
  <c r="S759" i="7"/>
  <c r="Q759" i="7"/>
  <c r="O759" i="7"/>
  <c r="R759" i="7" s="1"/>
  <c r="N759" i="7"/>
  <c r="M759" i="7"/>
  <c r="L759" i="7"/>
  <c r="K759" i="7"/>
  <c r="J759" i="7"/>
  <c r="H759" i="7"/>
  <c r="U758" i="7"/>
  <c r="V758" i="7" s="1"/>
  <c r="T758" i="7"/>
  <c r="S758" i="7"/>
  <c r="Q758" i="7"/>
  <c r="O758" i="7"/>
  <c r="R758" i="7" s="1"/>
  <c r="N758" i="7"/>
  <c r="M758" i="7"/>
  <c r="L758" i="7"/>
  <c r="K758" i="7"/>
  <c r="J758" i="7"/>
  <c r="H758" i="7"/>
  <c r="U757" i="7"/>
  <c r="V757" i="7" s="1"/>
  <c r="T757" i="7"/>
  <c r="S757" i="7"/>
  <c r="Q757" i="7"/>
  <c r="O757" i="7"/>
  <c r="R757" i="7" s="1"/>
  <c r="N757" i="7"/>
  <c r="M757" i="7"/>
  <c r="L757" i="7"/>
  <c r="K757" i="7"/>
  <c r="J757" i="7"/>
  <c r="H757" i="7"/>
  <c r="U756" i="7"/>
  <c r="V756" i="7" s="1"/>
  <c r="T756" i="7"/>
  <c r="S756" i="7"/>
  <c r="Q756" i="7"/>
  <c r="O756" i="7"/>
  <c r="R756" i="7" s="1"/>
  <c r="N756" i="7"/>
  <c r="M756" i="7"/>
  <c r="L756" i="7"/>
  <c r="K756" i="7"/>
  <c r="J756" i="7"/>
  <c r="H756" i="7"/>
  <c r="U755" i="7"/>
  <c r="V755" i="7" s="1"/>
  <c r="T755" i="7"/>
  <c r="S755" i="7"/>
  <c r="Q755" i="7"/>
  <c r="O755" i="7"/>
  <c r="R755" i="7" s="1"/>
  <c r="N755" i="7"/>
  <c r="M755" i="7"/>
  <c r="L755" i="7"/>
  <c r="K755" i="7"/>
  <c r="J755" i="7"/>
  <c r="H755" i="7"/>
  <c r="U754" i="7"/>
  <c r="V754" i="7" s="1"/>
  <c r="T754" i="7"/>
  <c r="S754" i="7"/>
  <c r="Q754" i="7"/>
  <c r="O754" i="7"/>
  <c r="R754" i="7" s="1"/>
  <c r="N754" i="7"/>
  <c r="M754" i="7"/>
  <c r="L754" i="7"/>
  <c r="K754" i="7"/>
  <c r="J754" i="7"/>
  <c r="H754" i="7"/>
  <c r="U753" i="7"/>
  <c r="V753" i="7" s="1"/>
  <c r="T753" i="7"/>
  <c r="S753" i="7"/>
  <c r="Q753" i="7"/>
  <c r="O753" i="7"/>
  <c r="R753" i="7" s="1"/>
  <c r="N753" i="7"/>
  <c r="M753" i="7"/>
  <c r="L753" i="7"/>
  <c r="K753" i="7"/>
  <c r="J753" i="7"/>
  <c r="H753" i="7"/>
  <c r="U752" i="7"/>
  <c r="V752" i="7" s="1"/>
  <c r="T752" i="7"/>
  <c r="S752" i="7"/>
  <c r="Q752" i="7"/>
  <c r="O752" i="7"/>
  <c r="R752" i="7" s="1"/>
  <c r="N752" i="7"/>
  <c r="M752" i="7"/>
  <c r="L752" i="7"/>
  <c r="K752" i="7"/>
  <c r="J752" i="7"/>
  <c r="H752" i="7"/>
  <c r="U751" i="7"/>
  <c r="V751" i="7" s="1"/>
  <c r="T751" i="7"/>
  <c r="S751" i="7"/>
  <c r="Q751" i="7"/>
  <c r="O751" i="7"/>
  <c r="R751" i="7" s="1"/>
  <c r="N751" i="7"/>
  <c r="M751" i="7"/>
  <c r="L751" i="7"/>
  <c r="K751" i="7"/>
  <c r="J751" i="7"/>
  <c r="H751" i="7"/>
  <c r="U750" i="7"/>
  <c r="V750" i="7" s="1"/>
  <c r="T750" i="7"/>
  <c r="S750" i="7"/>
  <c r="Q750" i="7"/>
  <c r="O750" i="7"/>
  <c r="R750" i="7" s="1"/>
  <c r="N750" i="7"/>
  <c r="M750" i="7"/>
  <c r="L750" i="7"/>
  <c r="K750" i="7"/>
  <c r="J750" i="7"/>
  <c r="H750" i="7"/>
  <c r="U749" i="7"/>
  <c r="V749" i="7" s="1"/>
  <c r="T749" i="7"/>
  <c r="S749" i="7"/>
  <c r="Q749" i="7"/>
  <c r="O749" i="7"/>
  <c r="R749" i="7" s="1"/>
  <c r="N749" i="7"/>
  <c r="M749" i="7"/>
  <c r="L749" i="7"/>
  <c r="K749" i="7"/>
  <c r="J749" i="7"/>
  <c r="H749" i="7"/>
  <c r="U748" i="7"/>
  <c r="V748" i="7" s="1"/>
  <c r="T748" i="7"/>
  <c r="S748" i="7"/>
  <c r="Q748" i="7"/>
  <c r="O748" i="7"/>
  <c r="R748" i="7" s="1"/>
  <c r="N748" i="7"/>
  <c r="M748" i="7"/>
  <c r="L748" i="7"/>
  <c r="K748" i="7"/>
  <c r="J748" i="7"/>
  <c r="H748" i="7"/>
  <c r="U747" i="7"/>
  <c r="V747" i="7" s="1"/>
  <c r="T747" i="7"/>
  <c r="S747" i="7"/>
  <c r="Q747" i="7"/>
  <c r="O747" i="7"/>
  <c r="R747" i="7" s="1"/>
  <c r="N747" i="7"/>
  <c r="M747" i="7"/>
  <c r="L747" i="7"/>
  <c r="K747" i="7"/>
  <c r="J747" i="7"/>
  <c r="H747" i="7"/>
  <c r="U746" i="7"/>
  <c r="V746" i="7" s="1"/>
  <c r="T746" i="7"/>
  <c r="S746" i="7"/>
  <c r="Q746" i="7"/>
  <c r="O746" i="7"/>
  <c r="R746" i="7" s="1"/>
  <c r="N746" i="7"/>
  <c r="M746" i="7"/>
  <c r="L746" i="7"/>
  <c r="K746" i="7"/>
  <c r="J746" i="7"/>
  <c r="H746" i="7"/>
  <c r="U745" i="7"/>
  <c r="V745" i="7" s="1"/>
  <c r="T745" i="7"/>
  <c r="S745" i="7"/>
  <c r="Q745" i="7"/>
  <c r="O745" i="7"/>
  <c r="R745" i="7" s="1"/>
  <c r="N745" i="7"/>
  <c r="M745" i="7"/>
  <c r="L745" i="7"/>
  <c r="K745" i="7"/>
  <c r="J745" i="7"/>
  <c r="H745" i="7"/>
  <c r="U744" i="7"/>
  <c r="V744" i="7" s="1"/>
  <c r="T744" i="7"/>
  <c r="S744" i="7"/>
  <c r="Q744" i="7"/>
  <c r="O744" i="7"/>
  <c r="R744" i="7" s="1"/>
  <c r="N744" i="7"/>
  <c r="M744" i="7"/>
  <c r="L744" i="7"/>
  <c r="K744" i="7"/>
  <c r="J744" i="7"/>
  <c r="H744" i="7"/>
  <c r="U743" i="7"/>
  <c r="V743" i="7" s="1"/>
  <c r="T743" i="7"/>
  <c r="S743" i="7"/>
  <c r="Q743" i="7"/>
  <c r="O743" i="7"/>
  <c r="R743" i="7" s="1"/>
  <c r="N743" i="7"/>
  <c r="M743" i="7"/>
  <c r="L743" i="7"/>
  <c r="K743" i="7"/>
  <c r="J743" i="7"/>
  <c r="H743" i="7"/>
  <c r="U742" i="7"/>
  <c r="V742" i="7" s="1"/>
  <c r="T742" i="7"/>
  <c r="S742" i="7"/>
  <c r="Q742" i="7"/>
  <c r="O742" i="7"/>
  <c r="R742" i="7" s="1"/>
  <c r="N742" i="7"/>
  <c r="M742" i="7"/>
  <c r="L742" i="7"/>
  <c r="K742" i="7"/>
  <c r="J742" i="7"/>
  <c r="H742" i="7"/>
  <c r="U741" i="7"/>
  <c r="V741" i="7" s="1"/>
  <c r="T741" i="7"/>
  <c r="S741" i="7"/>
  <c r="Q741" i="7"/>
  <c r="O741" i="7"/>
  <c r="R741" i="7" s="1"/>
  <c r="N741" i="7"/>
  <c r="M741" i="7"/>
  <c r="L741" i="7"/>
  <c r="K741" i="7"/>
  <c r="J741" i="7"/>
  <c r="H741" i="7"/>
  <c r="U740" i="7"/>
  <c r="V740" i="7" s="1"/>
  <c r="T740" i="7"/>
  <c r="S740" i="7"/>
  <c r="Q740" i="7"/>
  <c r="O740" i="7"/>
  <c r="R740" i="7" s="1"/>
  <c r="N740" i="7"/>
  <c r="M740" i="7"/>
  <c r="L740" i="7"/>
  <c r="K740" i="7"/>
  <c r="J740" i="7"/>
  <c r="H740" i="7"/>
  <c r="U739" i="7"/>
  <c r="V739" i="7" s="1"/>
  <c r="T739" i="7"/>
  <c r="S739" i="7"/>
  <c r="Q739" i="7"/>
  <c r="O739" i="7"/>
  <c r="R739" i="7" s="1"/>
  <c r="N739" i="7"/>
  <c r="M739" i="7"/>
  <c r="L739" i="7"/>
  <c r="K739" i="7"/>
  <c r="J739" i="7"/>
  <c r="H739" i="7"/>
  <c r="U738" i="7"/>
  <c r="V738" i="7" s="1"/>
  <c r="T738" i="7"/>
  <c r="S738" i="7"/>
  <c r="Q738" i="7"/>
  <c r="O738" i="7"/>
  <c r="R738" i="7" s="1"/>
  <c r="N738" i="7"/>
  <c r="M738" i="7"/>
  <c r="L738" i="7"/>
  <c r="K738" i="7"/>
  <c r="J738" i="7"/>
  <c r="H738" i="7"/>
  <c r="U737" i="7"/>
  <c r="V737" i="7" s="1"/>
  <c r="T737" i="7"/>
  <c r="S737" i="7"/>
  <c r="Q737" i="7"/>
  <c r="O737" i="7"/>
  <c r="R737" i="7" s="1"/>
  <c r="N737" i="7"/>
  <c r="M737" i="7"/>
  <c r="L737" i="7"/>
  <c r="K737" i="7"/>
  <c r="J737" i="7"/>
  <c r="H737" i="7"/>
  <c r="U736" i="7"/>
  <c r="V736" i="7" s="1"/>
  <c r="T736" i="7"/>
  <c r="S736" i="7"/>
  <c r="Q736" i="7"/>
  <c r="O736" i="7"/>
  <c r="R736" i="7" s="1"/>
  <c r="N736" i="7"/>
  <c r="M736" i="7"/>
  <c r="L736" i="7"/>
  <c r="K736" i="7"/>
  <c r="J736" i="7"/>
  <c r="H736" i="7"/>
  <c r="U735" i="7"/>
  <c r="V735" i="7" s="1"/>
  <c r="T735" i="7"/>
  <c r="S735" i="7"/>
  <c r="Q735" i="7"/>
  <c r="O735" i="7"/>
  <c r="R735" i="7" s="1"/>
  <c r="N735" i="7"/>
  <c r="M735" i="7"/>
  <c r="L735" i="7"/>
  <c r="K735" i="7"/>
  <c r="J735" i="7"/>
  <c r="H735" i="7"/>
  <c r="U734" i="7"/>
  <c r="V734" i="7" s="1"/>
  <c r="T734" i="7"/>
  <c r="S734" i="7"/>
  <c r="Q734" i="7"/>
  <c r="O734" i="7"/>
  <c r="R734" i="7" s="1"/>
  <c r="N734" i="7"/>
  <c r="M734" i="7"/>
  <c r="L734" i="7"/>
  <c r="K734" i="7"/>
  <c r="J734" i="7"/>
  <c r="H734" i="7"/>
  <c r="U733" i="7"/>
  <c r="V733" i="7" s="1"/>
  <c r="T733" i="7"/>
  <c r="S733" i="7"/>
  <c r="Q733" i="7"/>
  <c r="O733" i="7"/>
  <c r="R733" i="7" s="1"/>
  <c r="N733" i="7"/>
  <c r="M733" i="7"/>
  <c r="L733" i="7"/>
  <c r="K733" i="7"/>
  <c r="J733" i="7"/>
  <c r="H733" i="7"/>
  <c r="U732" i="7"/>
  <c r="V732" i="7" s="1"/>
  <c r="T732" i="7"/>
  <c r="S732" i="7"/>
  <c r="Q732" i="7"/>
  <c r="O732" i="7"/>
  <c r="R732" i="7" s="1"/>
  <c r="N732" i="7"/>
  <c r="M732" i="7"/>
  <c r="L732" i="7"/>
  <c r="K732" i="7"/>
  <c r="J732" i="7"/>
  <c r="H732" i="7"/>
  <c r="U731" i="7"/>
  <c r="V731" i="7" s="1"/>
  <c r="T731" i="7"/>
  <c r="S731" i="7"/>
  <c r="Q731" i="7"/>
  <c r="O731" i="7"/>
  <c r="R731" i="7" s="1"/>
  <c r="N731" i="7"/>
  <c r="M731" i="7"/>
  <c r="L731" i="7"/>
  <c r="K731" i="7"/>
  <c r="J731" i="7"/>
  <c r="H731" i="7"/>
  <c r="U730" i="7"/>
  <c r="V730" i="7" s="1"/>
  <c r="T730" i="7"/>
  <c r="S730" i="7"/>
  <c r="Q730" i="7"/>
  <c r="O730" i="7"/>
  <c r="R730" i="7" s="1"/>
  <c r="N730" i="7"/>
  <c r="M730" i="7"/>
  <c r="L730" i="7"/>
  <c r="K730" i="7"/>
  <c r="J730" i="7"/>
  <c r="H730" i="7"/>
  <c r="U729" i="7"/>
  <c r="V729" i="7" s="1"/>
  <c r="T729" i="7"/>
  <c r="S729" i="7"/>
  <c r="Q729" i="7"/>
  <c r="O729" i="7"/>
  <c r="R729" i="7" s="1"/>
  <c r="N729" i="7"/>
  <c r="M729" i="7"/>
  <c r="L729" i="7"/>
  <c r="K729" i="7"/>
  <c r="J729" i="7"/>
  <c r="H729" i="7"/>
  <c r="U728" i="7"/>
  <c r="V728" i="7" s="1"/>
  <c r="T728" i="7"/>
  <c r="S728" i="7"/>
  <c r="Q728" i="7"/>
  <c r="O728" i="7"/>
  <c r="R728" i="7" s="1"/>
  <c r="N728" i="7"/>
  <c r="M728" i="7"/>
  <c r="L728" i="7"/>
  <c r="K728" i="7"/>
  <c r="J728" i="7"/>
  <c r="H728" i="7"/>
  <c r="U727" i="7"/>
  <c r="V727" i="7" s="1"/>
  <c r="T727" i="7"/>
  <c r="S727" i="7"/>
  <c r="Q727" i="7"/>
  <c r="O727" i="7"/>
  <c r="R727" i="7" s="1"/>
  <c r="N727" i="7"/>
  <c r="M727" i="7"/>
  <c r="L727" i="7"/>
  <c r="K727" i="7"/>
  <c r="J727" i="7"/>
  <c r="H727" i="7"/>
  <c r="U726" i="7"/>
  <c r="V726" i="7" s="1"/>
  <c r="T726" i="7"/>
  <c r="S726" i="7"/>
  <c r="Q726" i="7"/>
  <c r="O726" i="7"/>
  <c r="R726" i="7" s="1"/>
  <c r="N726" i="7"/>
  <c r="M726" i="7"/>
  <c r="L726" i="7"/>
  <c r="K726" i="7"/>
  <c r="J726" i="7"/>
  <c r="H726" i="7"/>
  <c r="U725" i="7"/>
  <c r="V725" i="7" s="1"/>
  <c r="T725" i="7"/>
  <c r="S725" i="7"/>
  <c r="Q725" i="7"/>
  <c r="O725" i="7"/>
  <c r="R725" i="7" s="1"/>
  <c r="N725" i="7"/>
  <c r="M725" i="7"/>
  <c r="L725" i="7"/>
  <c r="K725" i="7"/>
  <c r="J725" i="7"/>
  <c r="H725" i="7"/>
  <c r="U724" i="7"/>
  <c r="V724" i="7" s="1"/>
  <c r="T724" i="7"/>
  <c r="S724" i="7"/>
  <c r="Q724" i="7"/>
  <c r="O724" i="7"/>
  <c r="R724" i="7" s="1"/>
  <c r="N724" i="7"/>
  <c r="M724" i="7"/>
  <c r="L724" i="7"/>
  <c r="K724" i="7"/>
  <c r="J724" i="7"/>
  <c r="H724" i="7"/>
  <c r="U723" i="7"/>
  <c r="V723" i="7" s="1"/>
  <c r="T723" i="7"/>
  <c r="S723" i="7"/>
  <c r="Q723" i="7"/>
  <c r="O723" i="7"/>
  <c r="R723" i="7" s="1"/>
  <c r="N723" i="7"/>
  <c r="M723" i="7"/>
  <c r="L723" i="7"/>
  <c r="K723" i="7"/>
  <c r="J723" i="7"/>
  <c r="H723" i="7"/>
  <c r="U722" i="7"/>
  <c r="V722" i="7" s="1"/>
  <c r="T722" i="7"/>
  <c r="S722" i="7"/>
  <c r="Q722" i="7"/>
  <c r="O722" i="7"/>
  <c r="R722" i="7" s="1"/>
  <c r="N722" i="7"/>
  <c r="M722" i="7"/>
  <c r="L722" i="7"/>
  <c r="K722" i="7"/>
  <c r="J722" i="7"/>
  <c r="H722" i="7"/>
  <c r="U721" i="7"/>
  <c r="V721" i="7" s="1"/>
  <c r="T721" i="7"/>
  <c r="S721" i="7"/>
  <c r="Q721" i="7"/>
  <c r="O721" i="7"/>
  <c r="R721" i="7" s="1"/>
  <c r="N721" i="7"/>
  <c r="M721" i="7"/>
  <c r="L721" i="7"/>
  <c r="K721" i="7"/>
  <c r="J721" i="7"/>
  <c r="H721" i="7"/>
  <c r="U720" i="7"/>
  <c r="V720" i="7" s="1"/>
  <c r="T720" i="7"/>
  <c r="S720" i="7"/>
  <c r="Q720" i="7"/>
  <c r="O720" i="7"/>
  <c r="R720" i="7" s="1"/>
  <c r="N720" i="7"/>
  <c r="M720" i="7"/>
  <c r="L720" i="7"/>
  <c r="K720" i="7"/>
  <c r="J720" i="7"/>
  <c r="H720" i="7"/>
  <c r="U719" i="7"/>
  <c r="V719" i="7" s="1"/>
  <c r="T719" i="7"/>
  <c r="S719" i="7"/>
  <c r="Q719" i="7"/>
  <c r="O719" i="7"/>
  <c r="R719" i="7" s="1"/>
  <c r="N719" i="7"/>
  <c r="M719" i="7"/>
  <c r="L719" i="7"/>
  <c r="K719" i="7"/>
  <c r="J719" i="7"/>
  <c r="H719" i="7"/>
  <c r="U718" i="7"/>
  <c r="V718" i="7" s="1"/>
  <c r="T718" i="7"/>
  <c r="S718" i="7"/>
  <c r="Q718" i="7"/>
  <c r="O718" i="7"/>
  <c r="R718" i="7" s="1"/>
  <c r="N718" i="7"/>
  <c r="M718" i="7"/>
  <c r="L718" i="7"/>
  <c r="K718" i="7"/>
  <c r="J718" i="7"/>
  <c r="H718" i="7"/>
  <c r="U717" i="7"/>
  <c r="V717" i="7" s="1"/>
  <c r="T717" i="7"/>
  <c r="S717" i="7"/>
  <c r="Q717" i="7"/>
  <c r="O717" i="7"/>
  <c r="R717" i="7" s="1"/>
  <c r="N717" i="7"/>
  <c r="M717" i="7"/>
  <c r="L717" i="7"/>
  <c r="K717" i="7"/>
  <c r="J717" i="7"/>
  <c r="H717" i="7"/>
  <c r="U716" i="7"/>
  <c r="V716" i="7" s="1"/>
  <c r="T716" i="7"/>
  <c r="S716" i="7"/>
  <c r="Q716" i="7"/>
  <c r="O716" i="7"/>
  <c r="R716" i="7" s="1"/>
  <c r="N716" i="7"/>
  <c r="M716" i="7"/>
  <c r="L716" i="7"/>
  <c r="K716" i="7"/>
  <c r="J716" i="7"/>
  <c r="H716" i="7"/>
  <c r="U715" i="7"/>
  <c r="V715" i="7" s="1"/>
  <c r="T715" i="7"/>
  <c r="S715" i="7"/>
  <c r="Q715" i="7"/>
  <c r="O715" i="7"/>
  <c r="R715" i="7" s="1"/>
  <c r="N715" i="7"/>
  <c r="M715" i="7"/>
  <c r="L715" i="7"/>
  <c r="K715" i="7"/>
  <c r="J715" i="7"/>
  <c r="H715" i="7"/>
  <c r="U714" i="7"/>
  <c r="V714" i="7" s="1"/>
  <c r="T714" i="7"/>
  <c r="S714" i="7"/>
  <c r="Q714" i="7"/>
  <c r="O714" i="7"/>
  <c r="R714" i="7" s="1"/>
  <c r="N714" i="7"/>
  <c r="M714" i="7"/>
  <c r="L714" i="7"/>
  <c r="K714" i="7"/>
  <c r="J714" i="7"/>
  <c r="H714" i="7"/>
  <c r="U713" i="7"/>
  <c r="V713" i="7" s="1"/>
  <c r="T713" i="7"/>
  <c r="S713" i="7"/>
  <c r="Q713" i="7"/>
  <c r="O713" i="7"/>
  <c r="R713" i="7" s="1"/>
  <c r="N713" i="7"/>
  <c r="M713" i="7"/>
  <c r="L713" i="7"/>
  <c r="K713" i="7"/>
  <c r="J713" i="7"/>
  <c r="H713" i="7"/>
  <c r="U712" i="7"/>
  <c r="V712" i="7" s="1"/>
  <c r="T712" i="7"/>
  <c r="S712" i="7"/>
  <c r="Q712" i="7"/>
  <c r="O712" i="7"/>
  <c r="R712" i="7" s="1"/>
  <c r="N712" i="7"/>
  <c r="M712" i="7"/>
  <c r="L712" i="7"/>
  <c r="K712" i="7"/>
  <c r="J712" i="7"/>
  <c r="H712" i="7"/>
  <c r="U711" i="7"/>
  <c r="V711" i="7" s="1"/>
  <c r="T711" i="7"/>
  <c r="S711" i="7"/>
  <c r="Q711" i="7"/>
  <c r="O711" i="7"/>
  <c r="R711" i="7" s="1"/>
  <c r="N711" i="7"/>
  <c r="M711" i="7"/>
  <c r="L711" i="7"/>
  <c r="K711" i="7"/>
  <c r="J711" i="7"/>
  <c r="H711" i="7"/>
  <c r="U710" i="7"/>
  <c r="V710" i="7" s="1"/>
  <c r="T710" i="7"/>
  <c r="S710" i="7"/>
  <c r="Q710" i="7"/>
  <c r="O710" i="7"/>
  <c r="R710" i="7" s="1"/>
  <c r="N710" i="7"/>
  <c r="M710" i="7"/>
  <c r="L710" i="7"/>
  <c r="K710" i="7"/>
  <c r="J710" i="7"/>
  <c r="H710" i="7"/>
  <c r="U709" i="7"/>
  <c r="V709" i="7" s="1"/>
  <c r="T709" i="7"/>
  <c r="S709" i="7"/>
  <c r="Q709" i="7"/>
  <c r="O709" i="7"/>
  <c r="R709" i="7" s="1"/>
  <c r="N709" i="7"/>
  <c r="M709" i="7"/>
  <c r="L709" i="7"/>
  <c r="K709" i="7"/>
  <c r="J709" i="7"/>
  <c r="H709" i="7"/>
  <c r="U708" i="7"/>
  <c r="V708" i="7" s="1"/>
  <c r="T708" i="7"/>
  <c r="S708" i="7"/>
  <c r="Q708" i="7"/>
  <c r="O708" i="7"/>
  <c r="R708" i="7" s="1"/>
  <c r="N708" i="7"/>
  <c r="M708" i="7"/>
  <c r="L708" i="7"/>
  <c r="K708" i="7"/>
  <c r="J708" i="7"/>
  <c r="H708" i="7"/>
  <c r="U707" i="7"/>
  <c r="V707" i="7" s="1"/>
  <c r="T707" i="7"/>
  <c r="S707" i="7"/>
  <c r="Q707" i="7"/>
  <c r="O707" i="7"/>
  <c r="R707" i="7" s="1"/>
  <c r="N707" i="7"/>
  <c r="M707" i="7"/>
  <c r="L707" i="7"/>
  <c r="K707" i="7"/>
  <c r="J707" i="7"/>
  <c r="H707" i="7"/>
  <c r="U706" i="7"/>
  <c r="V706" i="7" s="1"/>
  <c r="T706" i="7"/>
  <c r="S706" i="7"/>
  <c r="Q706" i="7"/>
  <c r="O706" i="7"/>
  <c r="R706" i="7" s="1"/>
  <c r="N706" i="7"/>
  <c r="M706" i="7"/>
  <c r="L706" i="7"/>
  <c r="K706" i="7"/>
  <c r="J706" i="7"/>
  <c r="H706" i="7"/>
  <c r="U705" i="7"/>
  <c r="V705" i="7" s="1"/>
  <c r="T705" i="7"/>
  <c r="S705" i="7"/>
  <c r="Q705" i="7"/>
  <c r="O705" i="7"/>
  <c r="R705" i="7" s="1"/>
  <c r="N705" i="7"/>
  <c r="M705" i="7"/>
  <c r="L705" i="7"/>
  <c r="K705" i="7"/>
  <c r="J705" i="7"/>
  <c r="H705" i="7"/>
  <c r="U704" i="7"/>
  <c r="V704" i="7" s="1"/>
  <c r="T704" i="7"/>
  <c r="S704" i="7"/>
  <c r="Q704" i="7"/>
  <c r="O704" i="7"/>
  <c r="R704" i="7" s="1"/>
  <c r="N704" i="7"/>
  <c r="M704" i="7"/>
  <c r="L704" i="7"/>
  <c r="K704" i="7"/>
  <c r="J704" i="7"/>
  <c r="H704" i="7"/>
  <c r="U703" i="7"/>
  <c r="V703" i="7" s="1"/>
  <c r="T703" i="7"/>
  <c r="S703" i="7"/>
  <c r="Q703" i="7"/>
  <c r="O703" i="7"/>
  <c r="R703" i="7" s="1"/>
  <c r="N703" i="7"/>
  <c r="M703" i="7"/>
  <c r="L703" i="7"/>
  <c r="K703" i="7"/>
  <c r="J703" i="7"/>
  <c r="H703" i="7"/>
  <c r="U702" i="7"/>
  <c r="V702" i="7" s="1"/>
  <c r="T702" i="7"/>
  <c r="S702" i="7"/>
  <c r="Q702" i="7"/>
  <c r="O702" i="7"/>
  <c r="R702" i="7" s="1"/>
  <c r="N702" i="7"/>
  <c r="M702" i="7"/>
  <c r="L702" i="7"/>
  <c r="K702" i="7"/>
  <c r="J702" i="7"/>
  <c r="H702" i="7"/>
  <c r="U701" i="7"/>
  <c r="V701" i="7" s="1"/>
  <c r="T701" i="7"/>
  <c r="S701" i="7"/>
  <c r="Q701" i="7"/>
  <c r="O701" i="7"/>
  <c r="R701" i="7" s="1"/>
  <c r="N701" i="7"/>
  <c r="M701" i="7"/>
  <c r="L701" i="7"/>
  <c r="K701" i="7"/>
  <c r="J701" i="7"/>
  <c r="H701" i="7"/>
  <c r="U700" i="7"/>
  <c r="V700" i="7" s="1"/>
  <c r="T700" i="7"/>
  <c r="S700" i="7"/>
  <c r="Q700" i="7"/>
  <c r="O700" i="7"/>
  <c r="R700" i="7" s="1"/>
  <c r="N700" i="7"/>
  <c r="M700" i="7"/>
  <c r="L700" i="7"/>
  <c r="K700" i="7"/>
  <c r="J700" i="7"/>
  <c r="H700" i="7"/>
  <c r="U699" i="7"/>
  <c r="V699" i="7" s="1"/>
  <c r="T699" i="7"/>
  <c r="S699" i="7"/>
  <c r="Q699" i="7"/>
  <c r="O699" i="7"/>
  <c r="R699" i="7" s="1"/>
  <c r="N699" i="7"/>
  <c r="M699" i="7"/>
  <c r="L699" i="7"/>
  <c r="K699" i="7"/>
  <c r="J699" i="7"/>
  <c r="H699" i="7"/>
  <c r="U698" i="7"/>
  <c r="V698" i="7" s="1"/>
  <c r="T698" i="7"/>
  <c r="S698" i="7"/>
  <c r="Q698" i="7"/>
  <c r="O698" i="7"/>
  <c r="R698" i="7" s="1"/>
  <c r="N698" i="7"/>
  <c r="M698" i="7"/>
  <c r="L698" i="7"/>
  <c r="K698" i="7"/>
  <c r="J698" i="7"/>
  <c r="H698" i="7"/>
  <c r="U697" i="7"/>
  <c r="V697" i="7" s="1"/>
  <c r="T697" i="7"/>
  <c r="S697" i="7"/>
  <c r="Q697" i="7"/>
  <c r="O697" i="7"/>
  <c r="R697" i="7" s="1"/>
  <c r="N697" i="7"/>
  <c r="M697" i="7"/>
  <c r="L697" i="7"/>
  <c r="K697" i="7"/>
  <c r="J697" i="7"/>
  <c r="H697" i="7"/>
  <c r="U696" i="7"/>
  <c r="V696" i="7" s="1"/>
  <c r="T696" i="7"/>
  <c r="S696" i="7"/>
  <c r="Q696" i="7"/>
  <c r="O696" i="7"/>
  <c r="R696" i="7" s="1"/>
  <c r="N696" i="7"/>
  <c r="M696" i="7"/>
  <c r="L696" i="7"/>
  <c r="K696" i="7"/>
  <c r="J696" i="7"/>
  <c r="H696" i="7"/>
  <c r="U695" i="7"/>
  <c r="V695" i="7" s="1"/>
  <c r="T695" i="7"/>
  <c r="S695" i="7"/>
  <c r="Q695" i="7"/>
  <c r="O695" i="7"/>
  <c r="R695" i="7" s="1"/>
  <c r="N695" i="7"/>
  <c r="M695" i="7"/>
  <c r="L695" i="7"/>
  <c r="K695" i="7"/>
  <c r="J695" i="7"/>
  <c r="H695" i="7"/>
  <c r="U694" i="7"/>
  <c r="V694" i="7" s="1"/>
  <c r="T694" i="7"/>
  <c r="S694" i="7"/>
  <c r="Q694" i="7"/>
  <c r="O694" i="7"/>
  <c r="R694" i="7" s="1"/>
  <c r="N694" i="7"/>
  <c r="M694" i="7"/>
  <c r="L694" i="7"/>
  <c r="K694" i="7"/>
  <c r="J694" i="7"/>
  <c r="H694" i="7"/>
  <c r="U693" i="7"/>
  <c r="V693" i="7" s="1"/>
  <c r="T693" i="7"/>
  <c r="S693" i="7"/>
  <c r="Q693" i="7"/>
  <c r="O693" i="7"/>
  <c r="R693" i="7" s="1"/>
  <c r="N693" i="7"/>
  <c r="M693" i="7"/>
  <c r="L693" i="7"/>
  <c r="K693" i="7"/>
  <c r="J693" i="7"/>
  <c r="H693" i="7"/>
  <c r="U692" i="7"/>
  <c r="V692" i="7" s="1"/>
  <c r="T692" i="7"/>
  <c r="S692" i="7"/>
  <c r="Q692" i="7"/>
  <c r="O692" i="7"/>
  <c r="R692" i="7" s="1"/>
  <c r="N692" i="7"/>
  <c r="M692" i="7"/>
  <c r="L692" i="7"/>
  <c r="K692" i="7"/>
  <c r="J692" i="7"/>
  <c r="H692" i="7"/>
  <c r="U691" i="7"/>
  <c r="V691" i="7" s="1"/>
  <c r="T691" i="7"/>
  <c r="S691" i="7"/>
  <c r="Q691" i="7"/>
  <c r="O691" i="7"/>
  <c r="R691" i="7" s="1"/>
  <c r="N691" i="7"/>
  <c r="M691" i="7"/>
  <c r="L691" i="7"/>
  <c r="K691" i="7"/>
  <c r="J691" i="7"/>
  <c r="H691" i="7"/>
  <c r="U690" i="7"/>
  <c r="V690" i="7" s="1"/>
  <c r="T690" i="7"/>
  <c r="S690" i="7"/>
  <c r="Q690" i="7"/>
  <c r="O690" i="7"/>
  <c r="R690" i="7" s="1"/>
  <c r="N690" i="7"/>
  <c r="M690" i="7"/>
  <c r="L690" i="7"/>
  <c r="K690" i="7"/>
  <c r="J690" i="7"/>
  <c r="H690" i="7"/>
  <c r="U689" i="7"/>
  <c r="V689" i="7" s="1"/>
  <c r="T689" i="7"/>
  <c r="S689" i="7"/>
  <c r="Q689" i="7"/>
  <c r="O689" i="7"/>
  <c r="R689" i="7" s="1"/>
  <c r="N689" i="7"/>
  <c r="M689" i="7"/>
  <c r="L689" i="7"/>
  <c r="K689" i="7"/>
  <c r="J689" i="7"/>
  <c r="H689" i="7"/>
  <c r="U688" i="7"/>
  <c r="V688" i="7" s="1"/>
  <c r="T688" i="7"/>
  <c r="S688" i="7"/>
  <c r="Q688" i="7"/>
  <c r="O688" i="7"/>
  <c r="R688" i="7" s="1"/>
  <c r="N688" i="7"/>
  <c r="M688" i="7"/>
  <c r="L688" i="7"/>
  <c r="K688" i="7"/>
  <c r="J688" i="7"/>
  <c r="H688" i="7"/>
  <c r="U687" i="7"/>
  <c r="V687" i="7" s="1"/>
  <c r="T687" i="7"/>
  <c r="S687" i="7"/>
  <c r="Q687" i="7"/>
  <c r="O687" i="7"/>
  <c r="R687" i="7" s="1"/>
  <c r="N687" i="7"/>
  <c r="M687" i="7"/>
  <c r="L687" i="7"/>
  <c r="K687" i="7"/>
  <c r="J687" i="7"/>
  <c r="H687" i="7"/>
  <c r="U686" i="7"/>
  <c r="V686" i="7" s="1"/>
  <c r="T686" i="7"/>
  <c r="S686" i="7"/>
  <c r="Q686" i="7"/>
  <c r="O686" i="7"/>
  <c r="R686" i="7" s="1"/>
  <c r="N686" i="7"/>
  <c r="M686" i="7"/>
  <c r="L686" i="7"/>
  <c r="K686" i="7"/>
  <c r="J686" i="7"/>
  <c r="H686" i="7"/>
  <c r="U685" i="7"/>
  <c r="V685" i="7" s="1"/>
  <c r="T685" i="7"/>
  <c r="S685" i="7"/>
  <c r="Q685" i="7"/>
  <c r="O685" i="7"/>
  <c r="R685" i="7" s="1"/>
  <c r="N685" i="7"/>
  <c r="M685" i="7"/>
  <c r="L685" i="7"/>
  <c r="K685" i="7"/>
  <c r="J685" i="7"/>
  <c r="H685" i="7"/>
  <c r="U684" i="7"/>
  <c r="V684" i="7" s="1"/>
  <c r="T684" i="7"/>
  <c r="S684" i="7"/>
  <c r="Q684" i="7"/>
  <c r="O684" i="7"/>
  <c r="R684" i="7" s="1"/>
  <c r="N684" i="7"/>
  <c r="M684" i="7"/>
  <c r="L684" i="7"/>
  <c r="K684" i="7"/>
  <c r="J684" i="7"/>
  <c r="H684" i="7"/>
  <c r="U683" i="7"/>
  <c r="V683" i="7" s="1"/>
  <c r="T683" i="7"/>
  <c r="S683" i="7"/>
  <c r="Q683" i="7"/>
  <c r="O683" i="7"/>
  <c r="R683" i="7" s="1"/>
  <c r="N683" i="7"/>
  <c r="M683" i="7"/>
  <c r="L683" i="7"/>
  <c r="K683" i="7"/>
  <c r="J683" i="7"/>
  <c r="H683" i="7"/>
  <c r="U682" i="7"/>
  <c r="V682" i="7" s="1"/>
  <c r="T682" i="7"/>
  <c r="S682" i="7"/>
  <c r="Q682" i="7"/>
  <c r="O682" i="7"/>
  <c r="R682" i="7" s="1"/>
  <c r="N682" i="7"/>
  <c r="M682" i="7"/>
  <c r="L682" i="7"/>
  <c r="K682" i="7"/>
  <c r="J682" i="7"/>
  <c r="H682" i="7"/>
  <c r="U681" i="7"/>
  <c r="V681" i="7" s="1"/>
  <c r="T681" i="7"/>
  <c r="S681" i="7"/>
  <c r="Q681" i="7"/>
  <c r="O681" i="7"/>
  <c r="R681" i="7" s="1"/>
  <c r="N681" i="7"/>
  <c r="M681" i="7"/>
  <c r="L681" i="7"/>
  <c r="K681" i="7"/>
  <c r="J681" i="7"/>
  <c r="H681" i="7"/>
  <c r="U680" i="7"/>
  <c r="V680" i="7" s="1"/>
  <c r="T680" i="7"/>
  <c r="S680" i="7"/>
  <c r="Q680" i="7"/>
  <c r="O680" i="7"/>
  <c r="R680" i="7" s="1"/>
  <c r="N680" i="7"/>
  <c r="M680" i="7"/>
  <c r="L680" i="7"/>
  <c r="K680" i="7"/>
  <c r="J680" i="7"/>
  <c r="H680" i="7"/>
  <c r="U679" i="7"/>
  <c r="V679" i="7" s="1"/>
  <c r="T679" i="7"/>
  <c r="S679" i="7"/>
  <c r="Q679" i="7"/>
  <c r="O679" i="7"/>
  <c r="R679" i="7" s="1"/>
  <c r="N679" i="7"/>
  <c r="M679" i="7"/>
  <c r="L679" i="7"/>
  <c r="K679" i="7"/>
  <c r="J679" i="7"/>
  <c r="H679" i="7"/>
  <c r="U678" i="7"/>
  <c r="V678" i="7" s="1"/>
  <c r="T678" i="7"/>
  <c r="S678" i="7"/>
  <c r="Q678" i="7"/>
  <c r="O678" i="7"/>
  <c r="R678" i="7" s="1"/>
  <c r="N678" i="7"/>
  <c r="M678" i="7"/>
  <c r="L678" i="7"/>
  <c r="K678" i="7"/>
  <c r="J678" i="7"/>
  <c r="H678" i="7"/>
  <c r="U677" i="7"/>
  <c r="V677" i="7" s="1"/>
  <c r="T677" i="7"/>
  <c r="S677" i="7"/>
  <c r="Q677" i="7"/>
  <c r="O677" i="7"/>
  <c r="R677" i="7" s="1"/>
  <c r="N677" i="7"/>
  <c r="M677" i="7"/>
  <c r="L677" i="7"/>
  <c r="K677" i="7"/>
  <c r="J677" i="7"/>
  <c r="H677" i="7"/>
  <c r="U676" i="7"/>
  <c r="V676" i="7" s="1"/>
  <c r="T676" i="7"/>
  <c r="S676" i="7"/>
  <c r="Q676" i="7"/>
  <c r="O676" i="7"/>
  <c r="R676" i="7" s="1"/>
  <c r="N676" i="7"/>
  <c r="M676" i="7"/>
  <c r="L676" i="7"/>
  <c r="K676" i="7"/>
  <c r="J676" i="7"/>
  <c r="H676" i="7"/>
  <c r="U675" i="7"/>
  <c r="V675" i="7" s="1"/>
  <c r="T675" i="7"/>
  <c r="S675" i="7"/>
  <c r="Q675" i="7"/>
  <c r="O675" i="7"/>
  <c r="R675" i="7" s="1"/>
  <c r="N675" i="7"/>
  <c r="M675" i="7"/>
  <c r="L675" i="7"/>
  <c r="K675" i="7"/>
  <c r="J675" i="7"/>
  <c r="H675" i="7"/>
  <c r="U674" i="7"/>
  <c r="V674" i="7" s="1"/>
  <c r="T674" i="7"/>
  <c r="S674" i="7"/>
  <c r="Q674" i="7"/>
  <c r="O674" i="7"/>
  <c r="R674" i="7" s="1"/>
  <c r="N674" i="7"/>
  <c r="M674" i="7"/>
  <c r="L674" i="7"/>
  <c r="K674" i="7"/>
  <c r="J674" i="7"/>
  <c r="H674" i="7"/>
  <c r="U673" i="7"/>
  <c r="V673" i="7" s="1"/>
  <c r="T673" i="7"/>
  <c r="S673" i="7"/>
  <c r="Q673" i="7"/>
  <c r="O673" i="7"/>
  <c r="R673" i="7" s="1"/>
  <c r="N673" i="7"/>
  <c r="M673" i="7"/>
  <c r="L673" i="7"/>
  <c r="K673" i="7"/>
  <c r="J673" i="7"/>
  <c r="H673" i="7"/>
  <c r="U672" i="7"/>
  <c r="V672" i="7" s="1"/>
  <c r="T672" i="7"/>
  <c r="S672" i="7"/>
  <c r="Q672" i="7"/>
  <c r="O672" i="7"/>
  <c r="R672" i="7" s="1"/>
  <c r="N672" i="7"/>
  <c r="M672" i="7"/>
  <c r="L672" i="7"/>
  <c r="K672" i="7"/>
  <c r="J672" i="7"/>
  <c r="H672" i="7"/>
  <c r="U671" i="7"/>
  <c r="V671" i="7" s="1"/>
  <c r="T671" i="7"/>
  <c r="S671" i="7"/>
  <c r="Q671" i="7"/>
  <c r="O671" i="7"/>
  <c r="R671" i="7" s="1"/>
  <c r="N671" i="7"/>
  <c r="M671" i="7"/>
  <c r="L671" i="7"/>
  <c r="K671" i="7"/>
  <c r="J671" i="7"/>
  <c r="H671" i="7"/>
  <c r="U670" i="7"/>
  <c r="V670" i="7" s="1"/>
  <c r="T670" i="7"/>
  <c r="S670" i="7"/>
  <c r="Q670" i="7"/>
  <c r="O670" i="7"/>
  <c r="R670" i="7" s="1"/>
  <c r="N670" i="7"/>
  <c r="M670" i="7"/>
  <c r="L670" i="7"/>
  <c r="K670" i="7"/>
  <c r="J670" i="7"/>
  <c r="H670" i="7"/>
  <c r="U669" i="7"/>
  <c r="V669" i="7" s="1"/>
  <c r="T669" i="7"/>
  <c r="S669" i="7"/>
  <c r="Q669" i="7"/>
  <c r="O669" i="7"/>
  <c r="R669" i="7" s="1"/>
  <c r="N669" i="7"/>
  <c r="M669" i="7"/>
  <c r="L669" i="7"/>
  <c r="K669" i="7"/>
  <c r="J669" i="7"/>
  <c r="H669" i="7"/>
  <c r="U668" i="7"/>
  <c r="V668" i="7" s="1"/>
  <c r="T668" i="7"/>
  <c r="S668" i="7"/>
  <c r="Q668" i="7"/>
  <c r="O668" i="7"/>
  <c r="R668" i="7" s="1"/>
  <c r="N668" i="7"/>
  <c r="M668" i="7"/>
  <c r="L668" i="7"/>
  <c r="K668" i="7"/>
  <c r="J668" i="7"/>
  <c r="H668" i="7"/>
  <c r="U667" i="7"/>
  <c r="V667" i="7" s="1"/>
  <c r="T667" i="7"/>
  <c r="S667" i="7"/>
  <c r="Q667" i="7"/>
  <c r="O667" i="7"/>
  <c r="R667" i="7" s="1"/>
  <c r="N667" i="7"/>
  <c r="M667" i="7"/>
  <c r="L667" i="7"/>
  <c r="K667" i="7"/>
  <c r="J667" i="7"/>
  <c r="H667" i="7"/>
  <c r="U666" i="7"/>
  <c r="V666" i="7" s="1"/>
  <c r="T666" i="7"/>
  <c r="S666" i="7"/>
  <c r="Q666" i="7"/>
  <c r="O666" i="7"/>
  <c r="R666" i="7" s="1"/>
  <c r="N666" i="7"/>
  <c r="M666" i="7"/>
  <c r="L666" i="7"/>
  <c r="K666" i="7"/>
  <c r="J666" i="7"/>
  <c r="H666" i="7"/>
  <c r="U665" i="7"/>
  <c r="V665" i="7" s="1"/>
  <c r="T665" i="7"/>
  <c r="S665" i="7"/>
  <c r="Q665" i="7"/>
  <c r="O665" i="7"/>
  <c r="R665" i="7" s="1"/>
  <c r="N665" i="7"/>
  <c r="M665" i="7"/>
  <c r="L665" i="7"/>
  <c r="K665" i="7"/>
  <c r="J665" i="7"/>
  <c r="H665" i="7"/>
  <c r="U664" i="7"/>
  <c r="V664" i="7" s="1"/>
  <c r="T664" i="7"/>
  <c r="S664" i="7"/>
  <c r="Q664" i="7"/>
  <c r="O664" i="7"/>
  <c r="R664" i="7" s="1"/>
  <c r="N664" i="7"/>
  <c r="M664" i="7"/>
  <c r="L664" i="7"/>
  <c r="K664" i="7"/>
  <c r="J664" i="7"/>
  <c r="H664" i="7"/>
  <c r="U663" i="7"/>
  <c r="V663" i="7" s="1"/>
  <c r="T663" i="7"/>
  <c r="S663" i="7"/>
  <c r="Q663" i="7"/>
  <c r="O663" i="7"/>
  <c r="R663" i="7" s="1"/>
  <c r="N663" i="7"/>
  <c r="M663" i="7"/>
  <c r="L663" i="7"/>
  <c r="K663" i="7"/>
  <c r="J663" i="7"/>
  <c r="H663" i="7"/>
  <c r="U662" i="7"/>
  <c r="V662" i="7" s="1"/>
  <c r="T662" i="7"/>
  <c r="S662" i="7"/>
  <c r="Q662" i="7"/>
  <c r="O662" i="7"/>
  <c r="R662" i="7" s="1"/>
  <c r="N662" i="7"/>
  <c r="M662" i="7"/>
  <c r="L662" i="7"/>
  <c r="K662" i="7"/>
  <c r="J662" i="7"/>
  <c r="H662" i="7"/>
  <c r="U661" i="7"/>
  <c r="V661" i="7" s="1"/>
  <c r="T661" i="7"/>
  <c r="S661" i="7"/>
  <c r="Q661" i="7"/>
  <c r="O661" i="7"/>
  <c r="R661" i="7" s="1"/>
  <c r="N661" i="7"/>
  <c r="M661" i="7"/>
  <c r="L661" i="7"/>
  <c r="K661" i="7"/>
  <c r="J661" i="7"/>
  <c r="H661" i="7"/>
  <c r="U660" i="7"/>
  <c r="V660" i="7" s="1"/>
  <c r="T660" i="7"/>
  <c r="S660" i="7"/>
  <c r="Q660" i="7"/>
  <c r="O660" i="7"/>
  <c r="R660" i="7" s="1"/>
  <c r="N660" i="7"/>
  <c r="M660" i="7"/>
  <c r="L660" i="7"/>
  <c r="K660" i="7"/>
  <c r="J660" i="7"/>
  <c r="H660" i="7"/>
  <c r="U659" i="7"/>
  <c r="V659" i="7" s="1"/>
  <c r="T659" i="7"/>
  <c r="S659" i="7"/>
  <c r="Q659" i="7"/>
  <c r="O659" i="7"/>
  <c r="R659" i="7" s="1"/>
  <c r="N659" i="7"/>
  <c r="M659" i="7"/>
  <c r="L659" i="7"/>
  <c r="K659" i="7"/>
  <c r="J659" i="7"/>
  <c r="H659" i="7"/>
  <c r="U658" i="7"/>
  <c r="V658" i="7" s="1"/>
  <c r="T658" i="7"/>
  <c r="S658" i="7"/>
  <c r="Q658" i="7"/>
  <c r="O658" i="7"/>
  <c r="R658" i="7" s="1"/>
  <c r="N658" i="7"/>
  <c r="M658" i="7"/>
  <c r="L658" i="7"/>
  <c r="K658" i="7"/>
  <c r="J658" i="7"/>
  <c r="H658" i="7"/>
  <c r="U657" i="7"/>
  <c r="V657" i="7" s="1"/>
  <c r="T657" i="7"/>
  <c r="S657" i="7"/>
  <c r="Q657" i="7"/>
  <c r="O657" i="7"/>
  <c r="R657" i="7" s="1"/>
  <c r="N657" i="7"/>
  <c r="M657" i="7"/>
  <c r="L657" i="7"/>
  <c r="K657" i="7"/>
  <c r="J657" i="7"/>
  <c r="H657" i="7"/>
  <c r="U656" i="7"/>
  <c r="V656" i="7" s="1"/>
  <c r="T656" i="7"/>
  <c r="S656" i="7"/>
  <c r="Q656" i="7"/>
  <c r="O656" i="7"/>
  <c r="R656" i="7" s="1"/>
  <c r="N656" i="7"/>
  <c r="M656" i="7"/>
  <c r="L656" i="7"/>
  <c r="K656" i="7"/>
  <c r="J656" i="7"/>
  <c r="H656" i="7"/>
  <c r="U655" i="7"/>
  <c r="V655" i="7" s="1"/>
  <c r="T655" i="7"/>
  <c r="S655" i="7"/>
  <c r="Q655" i="7"/>
  <c r="O655" i="7"/>
  <c r="R655" i="7" s="1"/>
  <c r="N655" i="7"/>
  <c r="M655" i="7"/>
  <c r="L655" i="7"/>
  <c r="K655" i="7"/>
  <c r="J655" i="7"/>
  <c r="H655" i="7"/>
  <c r="U654" i="7"/>
  <c r="V654" i="7" s="1"/>
  <c r="T654" i="7"/>
  <c r="S654" i="7"/>
  <c r="Q654" i="7"/>
  <c r="O654" i="7"/>
  <c r="R654" i="7" s="1"/>
  <c r="N654" i="7"/>
  <c r="M654" i="7"/>
  <c r="L654" i="7"/>
  <c r="K654" i="7"/>
  <c r="J654" i="7"/>
  <c r="H654" i="7"/>
  <c r="U653" i="7"/>
  <c r="V653" i="7" s="1"/>
  <c r="T653" i="7"/>
  <c r="S653" i="7"/>
  <c r="Q653" i="7"/>
  <c r="O653" i="7"/>
  <c r="R653" i="7" s="1"/>
  <c r="N653" i="7"/>
  <c r="M653" i="7"/>
  <c r="L653" i="7"/>
  <c r="K653" i="7"/>
  <c r="J653" i="7"/>
  <c r="H653" i="7"/>
  <c r="U652" i="7"/>
  <c r="V652" i="7" s="1"/>
  <c r="T652" i="7"/>
  <c r="S652" i="7"/>
  <c r="Q652" i="7"/>
  <c r="O652" i="7"/>
  <c r="R652" i="7" s="1"/>
  <c r="N652" i="7"/>
  <c r="M652" i="7"/>
  <c r="L652" i="7"/>
  <c r="K652" i="7"/>
  <c r="J652" i="7"/>
  <c r="H652" i="7"/>
  <c r="U651" i="7"/>
  <c r="V651" i="7" s="1"/>
  <c r="T651" i="7"/>
  <c r="S651" i="7"/>
  <c r="Q651" i="7"/>
  <c r="O651" i="7"/>
  <c r="R651" i="7" s="1"/>
  <c r="N651" i="7"/>
  <c r="M651" i="7"/>
  <c r="L651" i="7"/>
  <c r="K651" i="7"/>
  <c r="J651" i="7"/>
  <c r="H651" i="7"/>
  <c r="U650" i="7"/>
  <c r="V650" i="7" s="1"/>
  <c r="T650" i="7"/>
  <c r="S650" i="7"/>
  <c r="Q650" i="7"/>
  <c r="O650" i="7"/>
  <c r="R650" i="7" s="1"/>
  <c r="N650" i="7"/>
  <c r="M650" i="7"/>
  <c r="L650" i="7"/>
  <c r="K650" i="7"/>
  <c r="J650" i="7"/>
  <c r="H650" i="7"/>
  <c r="U649" i="7"/>
  <c r="V649" i="7" s="1"/>
  <c r="T649" i="7"/>
  <c r="S649" i="7"/>
  <c r="Q649" i="7"/>
  <c r="O649" i="7"/>
  <c r="R649" i="7" s="1"/>
  <c r="N649" i="7"/>
  <c r="M649" i="7"/>
  <c r="L649" i="7"/>
  <c r="K649" i="7"/>
  <c r="J649" i="7"/>
  <c r="H649" i="7"/>
  <c r="U648" i="7"/>
  <c r="V648" i="7" s="1"/>
  <c r="T648" i="7"/>
  <c r="S648" i="7"/>
  <c r="Q648" i="7"/>
  <c r="O648" i="7"/>
  <c r="R648" i="7" s="1"/>
  <c r="N648" i="7"/>
  <c r="M648" i="7"/>
  <c r="L648" i="7"/>
  <c r="K648" i="7"/>
  <c r="J648" i="7"/>
  <c r="H648" i="7"/>
  <c r="U647" i="7"/>
  <c r="V647" i="7" s="1"/>
  <c r="T647" i="7"/>
  <c r="S647" i="7"/>
  <c r="Q647" i="7"/>
  <c r="O647" i="7"/>
  <c r="R647" i="7" s="1"/>
  <c r="N647" i="7"/>
  <c r="M647" i="7"/>
  <c r="L647" i="7"/>
  <c r="K647" i="7"/>
  <c r="J647" i="7"/>
  <c r="H647" i="7"/>
  <c r="U646" i="7"/>
  <c r="V646" i="7" s="1"/>
  <c r="T646" i="7"/>
  <c r="S646" i="7"/>
  <c r="Q646" i="7"/>
  <c r="O646" i="7"/>
  <c r="R646" i="7" s="1"/>
  <c r="N646" i="7"/>
  <c r="M646" i="7"/>
  <c r="L646" i="7"/>
  <c r="K646" i="7"/>
  <c r="J646" i="7"/>
  <c r="H646" i="7"/>
  <c r="U645" i="7"/>
  <c r="V645" i="7" s="1"/>
  <c r="T645" i="7"/>
  <c r="S645" i="7"/>
  <c r="Q645" i="7"/>
  <c r="O645" i="7"/>
  <c r="R645" i="7" s="1"/>
  <c r="N645" i="7"/>
  <c r="M645" i="7"/>
  <c r="L645" i="7"/>
  <c r="K645" i="7"/>
  <c r="J645" i="7"/>
  <c r="H645" i="7"/>
  <c r="U644" i="7"/>
  <c r="V644" i="7" s="1"/>
  <c r="T644" i="7"/>
  <c r="S644" i="7"/>
  <c r="Q644" i="7"/>
  <c r="O644" i="7"/>
  <c r="R644" i="7" s="1"/>
  <c r="N644" i="7"/>
  <c r="M644" i="7"/>
  <c r="L644" i="7"/>
  <c r="K644" i="7"/>
  <c r="J644" i="7"/>
  <c r="H644" i="7"/>
  <c r="U643" i="7"/>
  <c r="V643" i="7" s="1"/>
  <c r="T643" i="7"/>
  <c r="S643" i="7"/>
  <c r="Q643" i="7"/>
  <c r="O643" i="7"/>
  <c r="R643" i="7" s="1"/>
  <c r="N643" i="7"/>
  <c r="M643" i="7"/>
  <c r="L643" i="7"/>
  <c r="K643" i="7"/>
  <c r="J643" i="7"/>
  <c r="H643" i="7"/>
  <c r="U642" i="7"/>
  <c r="V642" i="7" s="1"/>
  <c r="T642" i="7"/>
  <c r="S642" i="7"/>
  <c r="Q642" i="7"/>
  <c r="O642" i="7"/>
  <c r="R642" i="7" s="1"/>
  <c r="N642" i="7"/>
  <c r="M642" i="7"/>
  <c r="L642" i="7"/>
  <c r="K642" i="7"/>
  <c r="J642" i="7"/>
  <c r="H642" i="7"/>
  <c r="U641" i="7"/>
  <c r="V641" i="7" s="1"/>
  <c r="T641" i="7"/>
  <c r="S641" i="7"/>
  <c r="Q641" i="7"/>
  <c r="O641" i="7"/>
  <c r="R641" i="7" s="1"/>
  <c r="N641" i="7"/>
  <c r="M641" i="7"/>
  <c r="L641" i="7"/>
  <c r="K641" i="7"/>
  <c r="J641" i="7"/>
  <c r="H641" i="7"/>
  <c r="U640" i="7"/>
  <c r="V640" i="7" s="1"/>
  <c r="T640" i="7"/>
  <c r="S640" i="7"/>
  <c r="Q640" i="7"/>
  <c r="O640" i="7"/>
  <c r="R640" i="7" s="1"/>
  <c r="N640" i="7"/>
  <c r="M640" i="7"/>
  <c r="L640" i="7"/>
  <c r="K640" i="7"/>
  <c r="J640" i="7"/>
  <c r="H640" i="7"/>
  <c r="U639" i="7"/>
  <c r="V639" i="7" s="1"/>
  <c r="T639" i="7"/>
  <c r="S639" i="7"/>
  <c r="Q639" i="7"/>
  <c r="O639" i="7"/>
  <c r="R639" i="7" s="1"/>
  <c r="N639" i="7"/>
  <c r="M639" i="7"/>
  <c r="L639" i="7"/>
  <c r="K639" i="7"/>
  <c r="J639" i="7"/>
  <c r="H639" i="7"/>
  <c r="U638" i="7"/>
  <c r="V638" i="7" s="1"/>
  <c r="T638" i="7"/>
  <c r="S638" i="7"/>
  <c r="Q638" i="7"/>
  <c r="O638" i="7"/>
  <c r="R638" i="7" s="1"/>
  <c r="N638" i="7"/>
  <c r="M638" i="7"/>
  <c r="L638" i="7"/>
  <c r="K638" i="7"/>
  <c r="J638" i="7"/>
  <c r="H638" i="7"/>
  <c r="U637" i="7"/>
  <c r="V637" i="7" s="1"/>
  <c r="T637" i="7"/>
  <c r="S637" i="7"/>
  <c r="Q637" i="7"/>
  <c r="O637" i="7"/>
  <c r="R637" i="7" s="1"/>
  <c r="N637" i="7"/>
  <c r="M637" i="7"/>
  <c r="L637" i="7"/>
  <c r="K637" i="7"/>
  <c r="J637" i="7"/>
  <c r="H637" i="7"/>
  <c r="U636" i="7"/>
  <c r="V636" i="7" s="1"/>
  <c r="T636" i="7"/>
  <c r="S636" i="7"/>
  <c r="Q636" i="7"/>
  <c r="O636" i="7"/>
  <c r="R636" i="7" s="1"/>
  <c r="N636" i="7"/>
  <c r="M636" i="7"/>
  <c r="L636" i="7"/>
  <c r="K636" i="7"/>
  <c r="J636" i="7"/>
  <c r="H636" i="7"/>
  <c r="U635" i="7"/>
  <c r="V635" i="7" s="1"/>
  <c r="T635" i="7"/>
  <c r="S635" i="7"/>
  <c r="Q635" i="7"/>
  <c r="O635" i="7"/>
  <c r="R635" i="7" s="1"/>
  <c r="N635" i="7"/>
  <c r="M635" i="7"/>
  <c r="L635" i="7"/>
  <c r="K635" i="7"/>
  <c r="J635" i="7"/>
  <c r="H635" i="7"/>
  <c r="U634" i="7"/>
  <c r="V634" i="7" s="1"/>
  <c r="T634" i="7"/>
  <c r="S634" i="7"/>
  <c r="Q634" i="7"/>
  <c r="O634" i="7"/>
  <c r="R634" i="7" s="1"/>
  <c r="N634" i="7"/>
  <c r="M634" i="7"/>
  <c r="L634" i="7"/>
  <c r="K634" i="7"/>
  <c r="J634" i="7"/>
  <c r="H634" i="7"/>
  <c r="U633" i="7"/>
  <c r="V633" i="7" s="1"/>
  <c r="T633" i="7"/>
  <c r="S633" i="7"/>
  <c r="Q633" i="7"/>
  <c r="O633" i="7"/>
  <c r="R633" i="7" s="1"/>
  <c r="N633" i="7"/>
  <c r="M633" i="7"/>
  <c r="L633" i="7"/>
  <c r="K633" i="7"/>
  <c r="J633" i="7"/>
  <c r="H633" i="7"/>
  <c r="U632" i="7"/>
  <c r="V632" i="7" s="1"/>
  <c r="T632" i="7"/>
  <c r="S632" i="7"/>
  <c r="Q632" i="7"/>
  <c r="O632" i="7"/>
  <c r="R632" i="7" s="1"/>
  <c r="N632" i="7"/>
  <c r="M632" i="7"/>
  <c r="L632" i="7"/>
  <c r="K632" i="7"/>
  <c r="J632" i="7"/>
  <c r="H632" i="7"/>
  <c r="U631" i="7"/>
  <c r="V631" i="7" s="1"/>
  <c r="T631" i="7"/>
  <c r="S631" i="7"/>
  <c r="Q631" i="7"/>
  <c r="O631" i="7"/>
  <c r="R631" i="7" s="1"/>
  <c r="N631" i="7"/>
  <c r="M631" i="7"/>
  <c r="L631" i="7"/>
  <c r="K631" i="7"/>
  <c r="J631" i="7"/>
  <c r="H631" i="7"/>
  <c r="U630" i="7"/>
  <c r="V630" i="7" s="1"/>
  <c r="T630" i="7"/>
  <c r="S630" i="7"/>
  <c r="Q630" i="7"/>
  <c r="O630" i="7"/>
  <c r="R630" i="7" s="1"/>
  <c r="N630" i="7"/>
  <c r="M630" i="7"/>
  <c r="L630" i="7"/>
  <c r="K630" i="7"/>
  <c r="J630" i="7"/>
  <c r="H630" i="7"/>
  <c r="U629" i="7"/>
  <c r="V629" i="7" s="1"/>
  <c r="T629" i="7"/>
  <c r="S629" i="7"/>
  <c r="Q629" i="7"/>
  <c r="O629" i="7"/>
  <c r="R629" i="7" s="1"/>
  <c r="N629" i="7"/>
  <c r="M629" i="7"/>
  <c r="L629" i="7"/>
  <c r="K629" i="7"/>
  <c r="J629" i="7"/>
  <c r="H629" i="7"/>
  <c r="U628" i="7"/>
  <c r="V628" i="7" s="1"/>
  <c r="T628" i="7"/>
  <c r="S628" i="7"/>
  <c r="Q628" i="7"/>
  <c r="O628" i="7"/>
  <c r="R628" i="7" s="1"/>
  <c r="N628" i="7"/>
  <c r="M628" i="7"/>
  <c r="L628" i="7"/>
  <c r="K628" i="7"/>
  <c r="J628" i="7"/>
  <c r="H628" i="7"/>
  <c r="U627" i="7"/>
  <c r="V627" i="7" s="1"/>
  <c r="T627" i="7"/>
  <c r="S627" i="7"/>
  <c r="Q627" i="7"/>
  <c r="O627" i="7"/>
  <c r="R627" i="7" s="1"/>
  <c r="N627" i="7"/>
  <c r="M627" i="7"/>
  <c r="L627" i="7"/>
  <c r="K627" i="7"/>
  <c r="J627" i="7"/>
  <c r="H627" i="7"/>
  <c r="U626" i="7"/>
  <c r="V626" i="7" s="1"/>
  <c r="T626" i="7"/>
  <c r="S626" i="7"/>
  <c r="Q626" i="7"/>
  <c r="O626" i="7"/>
  <c r="R626" i="7" s="1"/>
  <c r="N626" i="7"/>
  <c r="M626" i="7"/>
  <c r="L626" i="7"/>
  <c r="K626" i="7"/>
  <c r="J626" i="7"/>
  <c r="H626" i="7"/>
  <c r="U625" i="7"/>
  <c r="V625" i="7" s="1"/>
  <c r="T625" i="7"/>
  <c r="S625" i="7"/>
  <c r="Q625" i="7"/>
  <c r="O625" i="7"/>
  <c r="R625" i="7" s="1"/>
  <c r="N625" i="7"/>
  <c r="M625" i="7"/>
  <c r="L625" i="7"/>
  <c r="K625" i="7"/>
  <c r="J625" i="7"/>
  <c r="H625" i="7"/>
  <c r="U624" i="7"/>
  <c r="V624" i="7" s="1"/>
  <c r="T624" i="7"/>
  <c r="S624" i="7"/>
  <c r="Q624" i="7"/>
  <c r="O624" i="7"/>
  <c r="R624" i="7" s="1"/>
  <c r="N624" i="7"/>
  <c r="M624" i="7"/>
  <c r="L624" i="7"/>
  <c r="K624" i="7"/>
  <c r="J624" i="7"/>
  <c r="H624" i="7"/>
  <c r="U623" i="7"/>
  <c r="V623" i="7" s="1"/>
  <c r="T623" i="7"/>
  <c r="S623" i="7"/>
  <c r="Q623" i="7"/>
  <c r="O623" i="7"/>
  <c r="R623" i="7" s="1"/>
  <c r="N623" i="7"/>
  <c r="M623" i="7"/>
  <c r="L623" i="7"/>
  <c r="K623" i="7"/>
  <c r="J623" i="7"/>
  <c r="H623" i="7"/>
  <c r="U622" i="7"/>
  <c r="V622" i="7" s="1"/>
  <c r="T622" i="7"/>
  <c r="S622" i="7"/>
  <c r="Q622" i="7"/>
  <c r="O622" i="7"/>
  <c r="R622" i="7" s="1"/>
  <c r="N622" i="7"/>
  <c r="M622" i="7"/>
  <c r="L622" i="7"/>
  <c r="K622" i="7"/>
  <c r="J622" i="7"/>
  <c r="H622" i="7"/>
  <c r="U621" i="7"/>
  <c r="V621" i="7" s="1"/>
  <c r="T621" i="7"/>
  <c r="S621" i="7"/>
  <c r="Q621" i="7"/>
  <c r="O621" i="7"/>
  <c r="R621" i="7" s="1"/>
  <c r="N621" i="7"/>
  <c r="M621" i="7"/>
  <c r="L621" i="7"/>
  <c r="K621" i="7"/>
  <c r="J621" i="7"/>
  <c r="H621" i="7"/>
  <c r="U620" i="7"/>
  <c r="V620" i="7" s="1"/>
  <c r="T620" i="7"/>
  <c r="S620" i="7"/>
  <c r="Q620" i="7"/>
  <c r="O620" i="7"/>
  <c r="R620" i="7" s="1"/>
  <c r="N620" i="7"/>
  <c r="M620" i="7"/>
  <c r="L620" i="7"/>
  <c r="K620" i="7"/>
  <c r="J620" i="7"/>
  <c r="H620" i="7"/>
  <c r="U619" i="7"/>
  <c r="V619" i="7" s="1"/>
  <c r="T619" i="7"/>
  <c r="S619" i="7"/>
  <c r="Q619" i="7"/>
  <c r="O619" i="7"/>
  <c r="R619" i="7" s="1"/>
  <c r="N619" i="7"/>
  <c r="M619" i="7"/>
  <c r="L619" i="7"/>
  <c r="K619" i="7"/>
  <c r="J619" i="7"/>
  <c r="H619" i="7"/>
  <c r="U618" i="7"/>
  <c r="V618" i="7" s="1"/>
  <c r="T618" i="7"/>
  <c r="S618" i="7"/>
  <c r="Q618" i="7"/>
  <c r="O618" i="7"/>
  <c r="R618" i="7" s="1"/>
  <c r="N618" i="7"/>
  <c r="M618" i="7"/>
  <c r="L618" i="7"/>
  <c r="K618" i="7"/>
  <c r="J618" i="7"/>
  <c r="H618" i="7"/>
  <c r="U617" i="7"/>
  <c r="V617" i="7" s="1"/>
  <c r="T617" i="7"/>
  <c r="S617" i="7"/>
  <c r="Q617" i="7"/>
  <c r="O617" i="7"/>
  <c r="R617" i="7" s="1"/>
  <c r="N617" i="7"/>
  <c r="M617" i="7"/>
  <c r="L617" i="7"/>
  <c r="K617" i="7"/>
  <c r="J617" i="7"/>
  <c r="H617" i="7"/>
  <c r="U616" i="7"/>
  <c r="V616" i="7" s="1"/>
  <c r="T616" i="7"/>
  <c r="S616" i="7"/>
  <c r="Q616" i="7"/>
  <c r="O616" i="7"/>
  <c r="R616" i="7" s="1"/>
  <c r="N616" i="7"/>
  <c r="M616" i="7"/>
  <c r="L616" i="7"/>
  <c r="K616" i="7"/>
  <c r="J616" i="7"/>
  <c r="H616" i="7"/>
  <c r="U615" i="7"/>
  <c r="V615" i="7" s="1"/>
  <c r="T615" i="7"/>
  <c r="S615" i="7"/>
  <c r="Q615" i="7"/>
  <c r="O615" i="7"/>
  <c r="R615" i="7" s="1"/>
  <c r="N615" i="7"/>
  <c r="M615" i="7"/>
  <c r="L615" i="7"/>
  <c r="K615" i="7"/>
  <c r="J615" i="7"/>
  <c r="H615" i="7"/>
  <c r="U614" i="7"/>
  <c r="V614" i="7" s="1"/>
  <c r="T614" i="7"/>
  <c r="S614" i="7"/>
  <c r="Q614" i="7"/>
  <c r="O614" i="7"/>
  <c r="R614" i="7" s="1"/>
  <c r="N614" i="7"/>
  <c r="M614" i="7"/>
  <c r="L614" i="7"/>
  <c r="K614" i="7"/>
  <c r="J614" i="7"/>
  <c r="H614" i="7"/>
  <c r="U613" i="7"/>
  <c r="V613" i="7" s="1"/>
  <c r="T613" i="7"/>
  <c r="S613" i="7"/>
  <c r="Q613" i="7"/>
  <c r="O613" i="7"/>
  <c r="R613" i="7" s="1"/>
  <c r="N613" i="7"/>
  <c r="M613" i="7"/>
  <c r="L613" i="7"/>
  <c r="K613" i="7"/>
  <c r="J613" i="7"/>
  <c r="H613" i="7"/>
  <c r="U612" i="7"/>
  <c r="V612" i="7" s="1"/>
  <c r="T612" i="7"/>
  <c r="S612" i="7"/>
  <c r="Q612" i="7"/>
  <c r="O612" i="7"/>
  <c r="R612" i="7" s="1"/>
  <c r="N612" i="7"/>
  <c r="M612" i="7"/>
  <c r="L612" i="7"/>
  <c r="K612" i="7"/>
  <c r="J612" i="7"/>
  <c r="H612" i="7"/>
  <c r="U611" i="7"/>
  <c r="V611" i="7" s="1"/>
  <c r="T611" i="7"/>
  <c r="S611" i="7"/>
  <c r="Q611" i="7"/>
  <c r="O611" i="7"/>
  <c r="R611" i="7" s="1"/>
  <c r="N611" i="7"/>
  <c r="M611" i="7"/>
  <c r="L611" i="7"/>
  <c r="K611" i="7"/>
  <c r="J611" i="7"/>
  <c r="H611" i="7"/>
  <c r="U610" i="7"/>
  <c r="V610" i="7" s="1"/>
  <c r="T610" i="7"/>
  <c r="S610" i="7"/>
  <c r="Q610" i="7"/>
  <c r="O610" i="7"/>
  <c r="R610" i="7" s="1"/>
  <c r="N610" i="7"/>
  <c r="M610" i="7"/>
  <c r="L610" i="7"/>
  <c r="K610" i="7"/>
  <c r="J610" i="7"/>
  <c r="H610" i="7"/>
  <c r="U609" i="7"/>
  <c r="V609" i="7" s="1"/>
  <c r="T609" i="7"/>
  <c r="S609" i="7"/>
  <c r="Q609" i="7"/>
  <c r="O609" i="7"/>
  <c r="R609" i="7" s="1"/>
  <c r="N609" i="7"/>
  <c r="M609" i="7"/>
  <c r="L609" i="7"/>
  <c r="K609" i="7"/>
  <c r="J609" i="7"/>
  <c r="H609" i="7"/>
  <c r="U608" i="7"/>
  <c r="V608" i="7" s="1"/>
  <c r="T608" i="7"/>
  <c r="S608" i="7"/>
  <c r="Q608" i="7"/>
  <c r="O608" i="7"/>
  <c r="R608" i="7" s="1"/>
  <c r="N608" i="7"/>
  <c r="M608" i="7"/>
  <c r="L608" i="7"/>
  <c r="K608" i="7"/>
  <c r="J608" i="7"/>
  <c r="H608" i="7"/>
  <c r="U607" i="7"/>
  <c r="V607" i="7" s="1"/>
  <c r="T607" i="7"/>
  <c r="S607" i="7"/>
  <c r="Q607" i="7"/>
  <c r="O607" i="7"/>
  <c r="R607" i="7" s="1"/>
  <c r="N607" i="7"/>
  <c r="M607" i="7"/>
  <c r="L607" i="7"/>
  <c r="K607" i="7"/>
  <c r="J607" i="7"/>
  <c r="H607" i="7"/>
  <c r="U606" i="7"/>
  <c r="V606" i="7" s="1"/>
  <c r="T606" i="7"/>
  <c r="S606" i="7"/>
  <c r="Q606" i="7"/>
  <c r="O606" i="7"/>
  <c r="R606" i="7" s="1"/>
  <c r="N606" i="7"/>
  <c r="M606" i="7"/>
  <c r="L606" i="7"/>
  <c r="K606" i="7"/>
  <c r="J606" i="7"/>
  <c r="H606" i="7"/>
  <c r="U605" i="7"/>
  <c r="V605" i="7" s="1"/>
  <c r="T605" i="7"/>
  <c r="S605" i="7"/>
  <c r="Q605" i="7"/>
  <c r="O605" i="7"/>
  <c r="R605" i="7" s="1"/>
  <c r="N605" i="7"/>
  <c r="M605" i="7"/>
  <c r="L605" i="7"/>
  <c r="K605" i="7"/>
  <c r="J605" i="7"/>
  <c r="H605" i="7"/>
  <c r="U604" i="7"/>
  <c r="V604" i="7" s="1"/>
  <c r="T604" i="7"/>
  <c r="S604" i="7"/>
  <c r="Q604" i="7"/>
  <c r="O604" i="7"/>
  <c r="R604" i="7" s="1"/>
  <c r="N604" i="7"/>
  <c r="M604" i="7"/>
  <c r="L604" i="7"/>
  <c r="K604" i="7"/>
  <c r="J604" i="7"/>
  <c r="H604" i="7"/>
  <c r="U603" i="7"/>
  <c r="V603" i="7" s="1"/>
  <c r="T603" i="7"/>
  <c r="S603" i="7"/>
  <c r="Q603" i="7"/>
  <c r="O603" i="7"/>
  <c r="R603" i="7" s="1"/>
  <c r="N603" i="7"/>
  <c r="M603" i="7"/>
  <c r="L603" i="7"/>
  <c r="K603" i="7"/>
  <c r="J603" i="7"/>
  <c r="H603" i="7"/>
  <c r="U602" i="7"/>
  <c r="V602" i="7" s="1"/>
  <c r="T602" i="7"/>
  <c r="S602" i="7"/>
  <c r="Q602" i="7"/>
  <c r="O602" i="7"/>
  <c r="R602" i="7" s="1"/>
  <c r="N602" i="7"/>
  <c r="M602" i="7"/>
  <c r="L602" i="7"/>
  <c r="K602" i="7"/>
  <c r="J602" i="7"/>
  <c r="H602" i="7"/>
  <c r="U601" i="7"/>
  <c r="V601" i="7" s="1"/>
  <c r="T601" i="7"/>
  <c r="S601" i="7"/>
  <c r="Q601" i="7"/>
  <c r="O601" i="7"/>
  <c r="R601" i="7" s="1"/>
  <c r="N601" i="7"/>
  <c r="M601" i="7"/>
  <c r="L601" i="7"/>
  <c r="K601" i="7"/>
  <c r="J601" i="7"/>
  <c r="H601" i="7"/>
  <c r="U600" i="7"/>
  <c r="V600" i="7" s="1"/>
  <c r="T600" i="7"/>
  <c r="S600" i="7"/>
  <c r="Q600" i="7"/>
  <c r="O600" i="7"/>
  <c r="R600" i="7" s="1"/>
  <c r="N600" i="7"/>
  <c r="M600" i="7"/>
  <c r="L600" i="7"/>
  <c r="K600" i="7"/>
  <c r="J600" i="7"/>
  <c r="H600" i="7"/>
  <c r="U599" i="7"/>
  <c r="V599" i="7" s="1"/>
  <c r="T599" i="7"/>
  <c r="S599" i="7"/>
  <c r="Q599" i="7"/>
  <c r="O599" i="7"/>
  <c r="R599" i="7" s="1"/>
  <c r="N599" i="7"/>
  <c r="M599" i="7"/>
  <c r="L599" i="7"/>
  <c r="K599" i="7"/>
  <c r="J599" i="7"/>
  <c r="H599" i="7"/>
  <c r="U598" i="7"/>
  <c r="V598" i="7" s="1"/>
  <c r="T598" i="7"/>
  <c r="S598" i="7"/>
  <c r="Q598" i="7"/>
  <c r="O598" i="7"/>
  <c r="R598" i="7" s="1"/>
  <c r="N598" i="7"/>
  <c r="M598" i="7"/>
  <c r="L598" i="7"/>
  <c r="K598" i="7"/>
  <c r="J598" i="7"/>
  <c r="H598" i="7"/>
  <c r="U597" i="7"/>
  <c r="V597" i="7" s="1"/>
  <c r="T597" i="7"/>
  <c r="S597" i="7"/>
  <c r="Q597" i="7"/>
  <c r="O597" i="7"/>
  <c r="R597" i="7" s="1"/>
  <c r="N597" i="7"/>
  <c r="M597" i="7"/>
  <c r="L597" i="7"/>
  <c r="K597" i="7"/>
  <c r="J597" i="7"/>
  <c r="H597" i="7"/>
  <c r="U596" i="7"/>
  <c r="V596" i="7" s="1"/>
  <c r="T596" i="7"/>
  <c r="S596" i="7"/>
  <c r="Q596" i="7"/>
  <c r="O596" i="7"/>
  <c r="R596" i="7" s="1"/>
  <c r="N596" i="7"/>
  <c r="M596" i="7"/>
  <c r="L596" i="7"/>
  <c r="K596" i="7"/>
  <c r="J596" i="7"/>
  <c r="H596" i="7"/>
  <c r="U595" i="7"/>
  <c r="V595" i="7" s="1"/>
  <c r="T595" i="7"/>
  <c r="S595" i="7"/>
  <c r="Q595" i="7"/>
  <c r="O595" i="7"/>
  <c r="R595" i="7" s="1"/>
  <c r="N595" i="7"/>
  <c r="M595" i="7"/>
  <c r="L595" i="7"/>
  <c r="K595" i="7"/>
  <c r="J595" i="7"/>
  <c r="H595" i="7"/>
  <c r="U594" i="7"/>
  <c r="V594" i="7" s="1"/>
  <c r="T594" i="7"/>
  <c r="S594" i="7"/>
  <c r="Q594" i="7"/>
  <c r="O594" i="7"/>
  <c r="R594" i="7" s="1"/>
  <c r="N594" i="7"/>
  <c r="M594" i="7"/>
  <c r="L594" i="7"/>
  <c r="K594" i="7"/>
  <c r="J594" i="7"/>
  <c r="H594" i="7"/>
  <c r="U593" i="7"/>
  <c r="V593" i="7" s="1"/>
  <c r="T593" i="7"/>
  <c r="S593" i="7"/>
  <c r="Q593" i="7"/>
  <c r="O593" i="7"/>
  <c r="R593" i="7" s="1"/>
  <c r="N593" i="7"/>
  <c r="M593" i="7"/>
  <c r="L593" i="7"/>
  <c r="K593" i="7"/>
  <c r="J593" i="7"/>
  <c r="H593" i="7"/>
  <c r="U592" i="7"/>
  <c r="V592" i="7" s="1"/>
  <c r="T592" i="7"/>
  <c r="S592" i="7"/>
  <c r="Q592" i="7"/>
  <c r="O592" i="7"/>
  <c r="R592" i="7" s="1"/>
  <c r="N592" i="7"/>
  <c r="M592" i="7"/>
  <c r="L592" i="7"/>
  <c r="K592" i="7"/>
  <c r="J592" i="7"/>
  <c r="H592" i="7"/>
  <c r="U591" i="7"/>
  <c r="V591" i="7" s="1"/>
  <c r="T591" i="7"/>
  <c r="S591" i="7"/>
  <c r="Q591" i="7"/>
  <c r="O591" i="7"/>
  <c r="R591" i="7" s="1"/>
  <c r="N591" i="7"/>
  <c r="M591" i="7"/>
  <c r="L591" i="7"/>
  <c r="K591" i="7"/>
  <c r="J591" i="7"/>
  <c r="H591" i="7"/>
  <c r="U590" i="7"/>
  <c r="V590" i="7" s="1"/>
  <c r="T590" i="7"/>
  <c r="S590" i="7"/>
  <c r="Q590" i="7"/>
  <c r="O590" i="7"/>
  <c r="R590" i="7" s="1"/>
  <c r="N590" i="7"/>
  <c r="M590" i="7"/>
  <c r="L590" i="7"/>
  <c r="K590" i="7"/>
  <c r="J590" i="7"/>
  <c r="H590" i="7"/>
  <c r="U589" i="7"/>
  <c r="V589" i="7" s="1"/>
  <c r="T589" i="7"/>
  <c r="S589" i="7"/>
  <c r="Q589" i="7"/>
  <c r="O589" i="7"/>
  <c r="R589" i="7" s="1"/>
  <c r="N589" i="7"/>
  <c r="M589" i="7"/>
  <c r="L589" i="7"/>
  <c r="K589" i="7"/>
  <c r="J589" i="7"/>
  <c r="H589" i="7"/>
  <c r="U588" i="7"/>
  <c r="V588" i="7" s="1"/>
  <c r="T588" i="7"/>
  <c r="S588" i="7"/>
  <c r="Q588" i="7"/>
  <c r="O588" i="7"/>
  <c r="R588" i="7" s="1"/>
  <c r="N588" i="7"/>
  <c r="M588" i="7"/>
  <c r="L588" i="7"/>
  <c r="K588" i="7"/>
  <c r="J588" i="7"/>
  <c r="H588" i="7"/>
  <c r="U587" i="7"/>
  <c r="V587" i="7" s="1"/>
  <c r="T587" i="7"/>
  <c r="S587" i="7"/>
  <c r="Q587" i="7"/>
  <c r="O587" i="7"/>
  <c r="R587" i="7" s="1"/>
  <c r="N587" i="7"/>
  <c r="M587" i="7"/>
  <c r="L587" i="7"/>
  <c r="K587" i="7"/>
  <c r="J587" i="7"/>
  <c r="H587" i="7"/>
  <c r="U586" i="7"/>
  <c r="V586" i="7" s="1"/>
  <c r="T586" i="7"/>
  <c r="S586" i="7"/>
  <c r="Q586" i="7"/>
  <c r="O586" i="7"/>
  <c r="R586" i="7" s="1"/>
  <c r="N586" i="7"/>
  <c r="M586" i="7"/>
  <c r="L586" i="7"/>
  <c r="K586" i="7"/>
  <c r="J586" i="7"/>
  <c r="H586" i="7"/>
  <c r="U585" i="7"/>
  <c r="V585" i="7" s="1"/>
  <c r="T585" i="7"/>
  <c r="S585" i="7"/>
  <c r="Q585" i="7"/>
  <c r="O585" i="7"/>
  <c r="R585" i="7" s="1"/>
  <c r="N585" i="7"/>
  <c r="M585" i="7"/>
  <c r="L585" i="7"/>
  <c r="K585" i="7"/>
  <c r="J585" i="7"/>
  <c r="H585" i="7"/>
  <c r="U584" i="7"/>
  <c r="V584" i="7" s="1"/>
  <c r="T584" i="7"/>
  <c r="S584" i="7"/>
  <c r="Q584" i="7"/>
  <c r="O584" i="7"/>
  <c r="R584" i="7" s="1"/>
  <c r="N584" i="7"/>
  <c r="M584" i="7"/>
  <c r="L584" i="7"/>
  <c r="K584" i="7"/>
  <c r="J584" i="7"/>
  <c r="H584" i="7"/>
  <c r="U583" i="7"/>
  <c r="V583" i="7" s="1"/>
  <c r="T583" i="7"/>
  <c r="S583" i="7"/>
  <c r="Q583" i="7"/>
  <c r="O583" i="7"/>
  <c r="R583" i="7" s="1"/>
  <c r="N583" i="7"/>
  <c r="M583" i="7"/>
  <c r="L583" i="7"/>
  <c r="K583" i="7"/>
  <c r="J583" i="7"/>
  <c r="H583" i="7"/>
  <c r="U582" i="7"/>
  <c r="V582" i="7" s="1"/>
  <c r="T582" i="7"/>
  <c r="S582" i="7"/>
  <c r="Q582" i="7"/>
  <c r="O582" i="7"/>
  <c r="R582" i="7" s="1"/>
  <c r="N582" i="7"/>
  <c r="M582" i="7"/>
  <c r="L582" i="7"/>
  <c r="K582" i="7"/>
  <c r="J582" i="7"/>
  <c r="H582" i="7"/>
  <c r="U581" i="7"/>
  <c r="V581" i="7" s="1"/>
  <c r="T581" i="7"/>
  <c r="S581" i="7"/>
  <c r="Q581" i="7"/>
  <c r="O581" i="7"/>
  <c r="R581" i="7" s="1"/>
  <c r="N581" i="7"/>
  <c r="M581" i="7"/>
  <c r="L581" i="7"/>
  <c r="K581" i="7"/>
  <c r="J581" i="7"/>
  <c r="H581" i="7"/>
  <c r="U580" i="7"/>
  <c r="V580" i="7" s="1"/>
  <c r="T580" i="7"/>
  <c r="S580" i="7"/>
  <c r="Q580" i="7"/>
  <c r="O580" i="7"/>
  <c r="R580" i="7" s="1"/>
  <c r="N580" i="7"/>
  <c r="M580" i="7"/>
  <c r="L580" i="7"/>
  <c r="K580" i="7"/>
  <c r="J580" i="7"/>
  <c r="H580" i="7"/>
  <c r="U579" i="7"/>
  <c r="V579" i="7" s="1"/>
  <c r="T579" i="7"/>
  <c r="S579" i="7"/>
  <c r="Q579" i="7"/>
  <c r="O579" i="7"/>
  <c r="R579" i="7" s="1"/>
  <c r="N579" i="7"/>
  <c r="M579" i="7"/>
  <c r="L579" i="7"/>
  <c r="K579" i="7"/>
  <c r="J579" i="7"/>
  <c r="H579" i="7"/>
  <c r="U578" i="7"/>
  <c r="V578" i="7" s="1"/>
  <c r="T578" i="7"/>
  <c r="S578" i="7"/>
  <c r="Q578" i="7"/>
  <c r="O578" i="7"/>
  <c r="R578" i="7" s="1"/>
  <c r="N578" i="7"/>
  <c r="M578" i="7"/>
  <c r="L578" i="7"/>
  <c r="K578" i="7"/>
  <c r="J578" i="7"/>
  <c r="H578" i="7"/>
  <c r="U577" i="7"/>
  <c r="V577" i="7" s="1"/>
  <c r="T577" i="7"/>
  <c r="S577" i="7"/>
  <c r="Q577" i="7"/>
  <c r="O577" i="7"/>
  <c r="R577" i="7" s="1"/>
  <c r="N577" i="7"/>
  <c r="M577" i="7"/>
  <c r="L577" i="7"/>
  <c r="K577" i="7"/>
  <c r="J577" i="7"/>
  <c r="H577" i="7"/>
  <c r="U576" i="7"/>
  <c r="V576" i="7" s="1"/>
  <c r="T576" i="7"/>
  <c r="S576" i="7"/>
  <c r="Q576" i="7"/>
  <c r="O576" i="7"/>
  <c r="R576" i="7" s="1"/>
  <c r="N576" i="7"/>
  <c r="M576" i="7"/>
  <c r="L576" i="7"/>
  <c r="K576" i="7"/>
  <c r="J576" i="7"/>
  <c r="H576" i="7"/>
  <c r="U575" i="7"/>
  <c r="V575" i="7" s="1"/>
  <c r="T575" i="7"/>
  <c r="S575" i="7"/>
  <c r="Q575" i="7"/>
  <c r="O575" i="7"/>
  <c r="R575" i="7" s="1"/>
  <c r="N575" i="7"/>
  <c r="M575" i="7"/>
  <c r="L575" i="7"/>
  <c r="K575" i="7"/>
  <c r="J575" i="7"/>
  <c r="H575" i="7"/>
  <c r="U574" i="7"/>
  <c r="V574" i="7" s="1"/>
  <c r="T574" i="7"/>
  <c r="S574" i="7"/>
  <c r="Q574" i="7"/>
  <c r="O574" i="7"/>
  <c r="R574" i="7" s="1"/>
  <c r="N574" i="7"/>
  <c r="M574" i="7"/>
  <c r="L574" i="7"/>
  <c r="K574" i="7"/>
  <c r="J574" i="7"/>
  <c r="H574" i="7"/>
  <c r="U573" i="7"/>
  <c r="V573" i="7" s="1"/>
  <c r="T573" i="7"/>
  <c r="S573" i="7"/>
  <c r="Q573" i="7"/>
  <c r="O573" i="7"/>
  <c r="R573" i="7" s="1"/>
  <c r="N573" i="7"/>
  <c r="M573" i="7"/>
  <c r="L573" i="7"/>
  <c r="K573" i="7"/>
  <c r="J573" i="7"/>
  <c r="H573" i="7"/>
  <c r="U572" i="7"/>
  <c r="V572" i="7" s="1"/>
  <c r="T572" i="7"/>
  <c r="S572" i="7"/>
  <c r="Q572" i="7"/>
  <c r="O572" i="7"/>
  <c r="R572" i="7" s="1"/>
  <c r="N572" i="7"/>
  <c r="M572" i="7"/>
  <c r="L572" i="7"/>
  <c r="K572" i="7"/>
  <c r="J572" i="7"/>
  <c r="H572" i="7"/>
  <c r="U571" i="7"/>
  <c r="V571" i="7" s="1"/>
  <c r="T571" i="7"/>
  <c r="S571" i="7"/>
  <c r="Q571" i="7"/>
  <c r="O571" i="7"/>
  <c r="R571" i="7" s="1"/>
  <c r="N571" i="7"/>
  <c r="M571" i="7"/>
  <c r="L571" i="7"/>
  <c r="K571" i="7"/>
  <c r="J571" i="7"/>
  <c r="H571" i="7"/>
  <c r="U570" i="7"/>
  <c r="V570" i="7" s="1"/>
  <c r="T570" i="7"/>
  <c r="S570" i="7"/>
  <c r="Q570" i="7"/>
  <c r="O570" i="7"/>
  <c r="R570" i="7" s="1"/>
  <c r="N570" i="7"/>
  <c r="M570" i="7"/>
  <c r="L570" i="7"/>
  <c r="K570" i="7"/>
  <c r="J570" i="7"/>
  <c r="H570" i="7"/>
  <c r="U569" i="7"/>
  <c r="V569" i="7" s="1"/>
  <c r="T569" i="7"/>
  <c r="S569" i="7"/>
  <c r="Q569" i="7"/>
  <c r="O569" i="7"/>
  <c r="R569" i="7" s="1"/>
  <c r="N569" i="7"/>
  <c r="M569" i="7"/>
  <c r="L569" i="7"/>
  <c r="K569" i="7"/>
  <c r="J569" i="7"/>
  <c r="H569" i="7"/>
  <c r="U568" i="7"/>
  <c r="V568" i="7" s="1"/>
  <c r="T568" i="7"/>
  <c r="S568" i="7"/>
  <c r="Q568" i="7"/>
  <c r="O568" i="7"/>
  <c r="R568" i="7" s="1"/>
  <c r="N568" i="7"/>
  <c r="M568" i="7"/>
  <c r="L568" i="7"/>
  <c r="K568" i="7"/>
  <c r="J568" i="7"/>
  <c r="H568" i="7"/>
  <c r="U567" i="7"/>
  <c r="V567" i="7" s="1"/>
  <c r="T567" i="7"/>
  <c r="S567" i="7"/>
  <c r="Q567" i="7"/>
  <c r="O567" i="7"/>
  <c r="R567" i="7" s="1"/>
  <c r="N567" i="7"/>
  <c r="M567" i="7"/>
  <c r="L567" i="7"/>
  <c r="K567" i="7"/>
  <c r="J567" i="7"/>
  <c r="H567" i="7"/>
  <c r="U566" i="7"/>
  <c r="V566" i="7" s="1"/>
  <c r="T566" i="7"/>
  <c r="S566" i="7"/>
  <c r="Q566" i="7"/>
  <c r="O566" i="7"/>
  <c r="R566" i="7" s="1"/>
  <c r="N566" i="7"/>
  <c r="M566" i="7"/>
  <c r="L566" i="7"/>
  <c r="K566" i="7"/>
  <c r="J566" i="7"/>
  <c r="H566" i="7"/>
  <c r="U565" i="7"/>
  <c r="V565" i="7" s="1"/>
  <c r="T565" i="7"/>
  <c r="S565" i="7"/>
  <c r="Q565" i="7"/>
  <c r="O565" i="7"/>
  <c r="R565" i="7" s="1"/>
  <c r="N565" i="7"/>
  <c r="M565" i="7"/>
  <c r="L565" i="7"/>
  <c r="K565" i="7"/>
  <c r="J565" i="7"/>
  <c r="H565" i="7"/>
  <c r="U564" i="7"/>
  <c r="V564" i="7" s="1"/>
  <c r="T564" i="7"/>
  <c r="S564" i="7"/>
  <c r="Q564" i="7"/>
  <c r="O564" i="7"/>
  <c r="R564" i="7" s="1"/>
  <c r="N564" i="7"/>
  <c r="M564" i="7"/>
  <c r="L564" i="7"/>
  <c r="K564" i="7"/>
  <c r="J564" i="7"/>
  <c r="H564" i="7"/>
  <c r="U563" i="7"/>
  <c r="V563" i="7" s="1"/>
  <c r="T563" i="7"/>
  <c r="S563" i="7"/>
  <c r="Q563" i="7"/>
  <c r="O563" i="7"/>
  <c r="R563" i="7" s="1"/>
  <c r="N563" i="7"/>
  <c r="M563" i="7"/>
  <c r="L563" i="7"/>
  <c r="K563" i="7"/>
  <c r="J563" i="7"/>
  <c r="H563" i="7"/>
  <c r="U562" i="7"/>
  <c r="V562" i="7" s="1"/>
  <c r="T562" i="7"/>
  <c r="S562" i="7"/>
  <c r="Q562" i="7"/>
  <c r="O562" i="7"/>
  <c r="R562" i="7" s="1"/>
  <c r="N562" i="7"/>
  <c r="M562" i="7"/>
  <c r="L562" i="7"/>
  <c r="K562" i="7"/>
  <c r="J562" i="7"/>
  <c r="H562" i="7"/>
  <c r="U561" i="7"/>
  <c r="V561" i="7" s="1"/>
  <c r="T561" i="7"/>
  <c r="S561" i="7"/>
  <c r="Q561" i="7"/>
  <c r="O561" i="7"/>
  <c r="R561" i="7" s="1"/>
  <c r="N561" i="7"/>
  <c r="M561" i="7"/>
  <c r="L561" i="7"/>
  <c r="K561" i="7"/>
  <c r="J561" i="7"/>
  <c r="H561" i="7"/>
  <c r="U560" i="7"/>
  <c r="V560" i="7" s="1"/>
  <c r="T560" i="7"/>
  <c r="S560" i="7"/>
  <c r="Q560" i="7"/>
  <c r="O560" i="7"/>
  <c r="R560" i="7" s="1"/>
  <c r="N560" i="7"/>
  <c r="M560" i="7"/>
  <c r="L560" i="7"/>
  <c r="K560" i="7"/>
  <c r="J560" i="7"/>
  <c r="H560" i="7"/>
  <c r="U559" i="7"/>
  <c r="V559" i="7" s="1"/>
  <c r="T559" i="7"/>
  <c r="S559" i="7"/>
  <c r="Q559" i="7"/>
  <c r="O559" i="7"/>
  <c r="R559" i="7" s="1"/>
  <c r="N559" i="7"/>
  <c r="M559" i="7"/>
  <c r="L559" i="7"/>
  <c r="K559" i="7"/>
  <c r="J559" i="7"/>
  <c r="H559" i="7"/>
  <c r="U558" i="7"/>
  <c r="V558" i="7" s="1"/>
  <c r="T558" i="7"/>
  <c r="S558" i="7"/>
  <c r="Q558" i="7"/>
  <c r="O558" i="7"/>
  <c r="R558" i="7" s="1"/>
  <c r="N558" i="7"/>
  <c r="M558" i="7"/>
  <c r="L558" i="7"/>
  <c r="K558" i="7"/>
  <c r="J558" i="7"/>
  <c r="H558" i="7"/>
  <c r="U557" i="7"/>
  <c r="V557" i="7" s="1"/>
  <c r="T557" i="7"/>
  <c r="S557" i="7"/>
  <c r="Q557" i="7"/>
  <c r="O557" i="7"/>
  <c r="R557" i="7" s="1"/>
  <c r="N557" i="7"/>
  <c r="M557" i="7"/>
  <c r="L557" i="7"/>
  <c r="K557" i="7"/>
  <c r="J557" i="7"/>
  <c r="H557" i="7"/>
  <c r="U556" i="7"/>
  <c r="V556" i="7" s="1"/>
  <c r="T556" i="7"/>
  <c r="S556" i="7"/>
  <c r="Q556" i="7"/>
  <c r="O556" i="7"/>
  <c r="R556" i="7" s="1"/>
  <c r="N556" i="7"/>
  <c r="M556" i="7"/>
  <c r="L556" i="7"/>
  <c r="K556" i="7"/>
  <c r="J556" i="7"/>
  <c r="H556" i="7"/>
  <c r="U555" i="7"/>
  <c r="V555" i="7" s="1"/>
  <c r="T555" i="7"/>
  <c r="S555" i="7"/>
  <c r="Q555" i="7"/>
  <c r="O555" i="7"/>
  <c r="R555" i="7" s="1"/>
  <c r="N555" i="7"/>
  <c r="M555" i="7"/>
  <c r="L555" i="7"/>
  <c r="K555" i="7"/>
  <c r="J555" i="7"/>
  <c r="H555" i="7"/>
  <c r="U554" i="7"/>
  <c r="V554" i="7" s="1"/>
  <c r="T554" i="7"/>
  <c r="S554" i="7"/>
  <c r="Q554" i="7"/>
  <c r="O554" i="7"/>
  <c r="R554" i="7" s="1"/>
  <c r="N554" i="7"/>
  <c r="M554" i="7"/>
  <c r="L554" i="7"/>
  <c r="K554" i="7"/>
  <c r="J554" i="7"/>
  <c r="H554" i="7"/>
  <c r="U553" i="7"/>
  <c r="V553" i="7" s="1"/>
  <c r="T553" i="7"/>
  <c r="S553" i="7"/>
  <c r="Q553" i="7"/>
  <c r="O553" i="7"/>
  <c r="R553" i="7" s="1"/>
  <c r="N553" i="7"/>
  <c r="M553" i="7"/>
  <c r="L553" i="7"/>
  <c r="K553" i="7"/>
  <c r="J553" i="7"/>
  <c r="H553" i="7"/>
  <c r="U552" i="7"/>
  <c r="V552" i="7" s="1"/>
  <c r="T552" i="7"/>
  <c r="S552" i="7"/>
  <c r="Q552" i="7"/>
  <c r="O552" i="7"/>
  <c r="R552" i="7" s="1"/>
  <c r="N552" i="7"/>
  <c r="M552" i="7"/>
  <c r="L552" i="7"/>
  <c r="K552" i="7"/>
  <c r="J552" i="7"/>
  <c r="H552" i="7"/>
  <c r="U551" i="7"/>
  <c r="V551" i="7" s="1"/>
  <c r="T551" i="7"/>
  <c r="S551" i="7"/>
  <c r="Q551" i="7"/>
  <c r="O551" i="7"/>
  <c r="R551" i="7" s="1"/>
  <c r="N551" i="7"/>
  <c r="M551" i="7"/>
  <c r="L551" i="7"/>
  <c r="K551" i="7"/>
  <c r="J551" i="7"/>
  <c r="H551" i="7"/>
  <c r="U550" i="7"/>
  <c r="V550" i="7" s="1"/>
  <c r="T550" i="7"/>
  <c r="S550" i="7"/>
  <c r="Q550" i="7"/>
  <c r="O550" i="7"/>
  <c r="R550" i="7" s="1"/>
  <c r="N550" i="7"/>
  <c r="M550" i="7"/>
  <c r="L550" i="7"/>
  <c r="K550" i="7"/>
  <c r="J550" i="7"/>
  <c r="H550" i="7"/>
  <c r="U549" i="7"/>
  <c r="V549" i="7" s="1"/>
  <c r="T549" i="7"/>
  <c r="S549" i="7"/>
  <c r="Q549" i="7"/>
  <c r="O549" i="7"/>
  <c r="R549" i="7" s="1"/>
  <c r="N549" i="7"/>
  <c r="M549" i="7"/>
  <c r="L549" i="7"/>
  <c r="K549" i="7"/>
  <c r="J549" i="7"/>
  <c r="H549" i="7"/>
  <c r="U548" i="7"/>
  <c r="V548" i="7" s="1"/>
  <c r="T548" i="7"/>
  <c r="S548" i="7"/>
  <c r="Q548" i="7"/>
  <c r="O548" i="7"/>
  <c r="R548" i="7" s="1"/>
  <c r="N548" i="7"/>
  <c r="M548" i="7"/>
  <c r="L548" i="7"/>
  <c r="K548" i="7"/>
  <c r="J548" i="7"/>
  <c r="H548" i="7"/>
  <c r="U547" i="7"/>
  <c r="V547" i="7" s="1"/>
  <c r="T547" i="7"/>
  <c r="S547" i="7"/>
  <c r="Q547" i="7"/>
  <c r="O547" i="7"/>
  <c r="R547" i="7" s="1"/>
  <c r="N547" i="7"/>
  <c r="M547" i="7"/>
  <c r="L547" i="7"/>
  <c r="K547" i="7"/>
  <c r="J547" i="7"/>
  <c r="H547" i="7"/>
  <c r="U546" i="7"/>
  <c r="V546" i="7" s="1"/>
  <c r="T546" i="7"/>
  <c r="S546" i="7"/>
  <c r="Q546" i="7"/>
  <c r="O546" i="7"/>
  <c r="R546" i="7" s="1"/>
  <c r="N546" i="7"/>
  <c r="M546" i="7"/>
  <c r="L546" i="7"/>
  <c r="K546" i="7"/>
  <c r="J546" i="7"/>
  <c r="H546" i="7"/>
  <c r="U545" i="7"/>
  <c r="V545" i="7" s="1"/>
  <c r="T545" i="7"/>
  <c r="S545" i="7"/>
  <c r="Q545" i="7"/>
  <c r="O545" i="7"/>
  <c r="R545" i="7" s="1"/>
  <c r="N545" i="7"/>
  <c r="M545" i="7"/>
  <c r="L545" i="7"/>
  <c r="K545" i="7"/>
  <c r="J545" i="7"/>
  <c r="H545" i="7"/>
  <c r="U544" i="7"/>
  <c r="V544" i="7" s="1"/>
  <c r="T544" i="7"/>
  <c r="S544" i="7"/>
  <c r="Q544" i="7"/>
  <c r="O544" i="7"/>
  <c r="R544" i="7" s="1"/>
  <c r="N544" i="7"/>
  <c r="M544" i="7"/>
  <c r="L544" i="7"/>
  <c r="K544" i="7"/>
  <c r="J544" i="7"/>
  <c r="H544" i="7"/>
  <c r="U543" i="7"/>
  <c r="V543" i="7" s="1"/>
  <c r="T543" i="7"/>
  <c r="S543" i="7"/>
  <c r="Q543" i="7"/>
  <c r="O543" i="7"/>
  <c r="R543" i="7" s="1"/>
  <c r="N543" i="7"/>
  <c r="M543" i="7"/>
  <c r="L543" i="7"/>
  <c r="K543" i="7"/>
  <c r="J543" i="7"/>
  <c r="H543" i="7"/>
  <c r="U542" i="7"/>
  <c r="V542" i="7" s="1"/>
  <c r="T542" i="7"/>
  <c r="S542" i="7"/>
  <c r="Q542" i="7"/>
  <c r="O542" i="7"/>
  <c r="R542" i="7" s="1"/>
  <c r="N542" i="7"/>
  <c r="M542" i="7"/>
  <c r="L542" i="7"/>
  <c r="K542" i="7"/>
  <c r="J542" i="7"/>
  <c r="H542" i="7"/>
  <c r="U541" i="7"/>
  <c r="V541" i="7" s="1"/>
  <c r="T541" i="7"/>
  <c r="S541" i="7"/>
  <c r="Q541" i="7"/>
  <c r="O541" i="7"/>
  <c r="R541" i="7" s="1"/>
  <c r="N541" i="7"/>
  <c r="M541" i="7"/>
  <c r="L541" i="7"/>
  <c r="K541" i="7"/>
  <c r="J541" i="7"/>
  <c r="H541" i="7"/>
  <c r="U540" i="7"/>
  <c r="V540" i="7" s="1"/>
  <c r="T540" i="7"/>
  <c r="S540" i="7"/>
  <c r="Q540" i="7"/>
  <c r="O540" i="7"/>
  <c r="R540" i="7" s="1"/>
  <c r="N540" i="7"/>
  <c r="M540" i="7"/>
  <c r="L540" i="7"/>
  <c r="K540" i="7"/>
  <c r="J540" i="7"/>
  <c r="H540" i="7"/>
  <c r="U539" i="7"/>
  <c r="V539" i="7" s="1"/>
  <c r="T539" i="7"/>
  <c r="S539" i="7"/>
  <c r="Q539" i="7"/>
  <c r="O539" i="7"/>
  <c r="R539" i="7" s="1"/>
  <c r="N539" i="7"/>
  <c r="M539" i="7"/>
  <c r="L539" i="7"/>
  <c r="K539" i="7"/>
  <c r="J539" i="7"/>
  <c r="H539" i="7"/>
  <c r="U538" i="7"/>
  <c r="V538" i="7" s="1"/>
  <c r="T538" i="7"/>
  <c r="S538" i="7"/>
  <c r="Q538" i="7"/>
  <c r="O538" i="7"/>
  <c r="R538" i="7" s="1"/>
  <c r="N538" i="7"/>
  <c r="M538" i="7"/>
  <c r="L538" i="7"/>
  <c r="K538" i="7"/>
  <c r="J538" i="7"/>
  <c r="H538" i="7"/>
  <c r="U537" i="7"/>
  <c r="V537" i="7" s="1"/>
  <c r="T537" i="7"/>
  <c r="S537" i="7"/>
  <c r="Q537" i="7"/>
  <c r="O537" i="7"/>
  <c r="R537" i="7" s="1"/>
  <c r="N537" i="7"/>
  <c r="M537" i="7"/>
  <c r="L537" i="7"/>
  <c r="K537" i="7"/>
  <c r="J537" i="7"/>
  <c r="H537" i="7"/>
  <c r="U536" i="7"/>
  <c r="V536" i="7" s="1"/>
  <c r="T536" i="7"/>
  <c r="S536" i="7"/>
  <c r="Q536" i="7"/>
  <c r="O536" i="7"/>
  <c r="R536" i="7" s="1"/>
  <c r="N536" i="7"/>
  <c r="M536" i="7"/>
  <c r="L536" i="7"/>
  <c r="K536" i="7"/>
  <c r="J536" i="7"/>
  <c r="H536" i="7"/>
  <c r="U535" i="7"/>
  <c r="V535" i="7" s="1"/>
  <c r="T535" i="7"/>
  <c r="S535" i="7"/>
  <c r="Q535" i="7"/>
  <c r="O535" i="7"/>
  <c r="R535" i="7" s="1"/>
  <c r="N535" i="7"/>
  <c r="M535" i="7"/>
  <c r="L535" i="7"/>
  <c r="K535" i="7"/>
  <c r="J535" i="7"/>
  <c r="H535" i="7"/>
  <c r="U534" i="7"/>
  <c r="V534" i="7" s="1"/>
  <c r="T534" i="7"/>
  <c r="S534" i="7"/>
  <c r="Q534" i="7"/>
  <c r="O534" i="7"/>
  <c r="R534" i="7" s="1"/>
  <c r="N534" i="7"/>
  <c r="M534" i="7"/>
  <c r="L534" i="7"/>
  <c r="K534" i="7"/>
  <c r="J534" i="7"/>
  <c r="H534" i="7"/>
  <c r="U533" i="7"/>
  <c r="V533" i="7" s="1"/>
  <c r="T533" i="7"/>
  <c r="S533" i="7"/>
  <c r="Q533" i="7"/>
  <c r="O533" i="7"/>
  <c r="R533" i="7" s="1"/>
  <c r="N533" i="7"/>
  <c r="M533" i="7"/>
  <c r="L533" i="7"/>
  <c r="K533" i="7"/>
  <c r="J533" i="7"/>
  <c r="H533" i="7"/>
  <c r="U532" i="7"/>
  <c r="V532" i="7" s="1"/>
  <c r="T532" i="7"/>
  <c r="S532" i="7"/>
  <c r="Q532" i="7"/>
  <c r="O532" i="7"/>
  <c r="R532" i="7" s="1"/>
  <c r="N532" i="7"/>
  <c r="M532" i="7"/>
  <c r="L532" i="7"/>
  <c r="K532" i="7"/>
  <c r="J532" i="7"/>
  <c r="H532" i="7"/>
  <c r="U531" i="7"/>
  <c r="V531" i="7" s="1"/>
  <c r="T531" i="7"/>
  <c r="S531" i="7"/>
  <c r="Q531" i="7"/>
  <c r="O531" i="7"/>
  <c r="R531" i="7" s="1"/>
  <c r="N531" i="7"/>
  <c r="M531" i="7"/>
  <c r="L531" i="7"/>
  <c r="K531" i="7"/>
  <c r="J531" i="7"/>
  <c r="H531" i="7"/>
  <c r="U530" i="7"/>
  <c r="V530" i="7" s="1"/>
  <c r="T530" i="7"/>
  <c r="S530" i="7"/>
  <c r="Q530" i="7"/>
  <c r="O530" i="7"/>
  <c r="R530" i="7" s="1"/>
  <c r="N530" i="7"/>
  <c r="M530" i="7"/>
  <c r="L530" i="7"/>
  <c r="K530" i="7"/>
  <c r="J530" i="7"/>
  <c r="H530" i="7"/>
  <c r="U529" i="7"/>
  <c r="V529" i="7" s="1"/>
  <c r="T529" i="7"/>
  <c r="S529" i="7"/>
  <c r="Q529" i="7"/>
  <c r="O529" i="7"/>
  <c r="R529" i="7" s="1"/>
  <c r="N529" i="7"/>
  <c r="M529" i="7"/>
  <c r="L529" i="7"/>
  <c r="K529" i="7"/>
  <c r="J529" i="7"/>
  <c r="H529" i="7"/>
  <c r="U528" i="7"/>
  <c r="V528" i="7" s="1"/>
  <c r="T528" i="7"/>
  <c r="S528" i="7"/>
  <c r="Q528" i="7"/>
  <c r="O528" i="7"/>
  <c r="R528" i="7" s="1"/>
  <c r="N528" i="7"/>
  <c r="M528" i="7"/>
  <c r="L528" i="7"/>
  <c r="K528" i="7"/>
  <c r="J528" i="7"/>
  <c r="H528" i="7"/>
  <c r="U527" i="7"/>
  <c r="V527" i="7" s="1"/>
  <c r="T527" i="7"/>
  <c r="S527" i="7"/>
  <c r="Q527" i="7"/>
  <c r="O527" i="7"/>
  <c r="R527" i="7" s="1"/>
  <c r="N527" i="7"/>
  <c r="M527" i="7"/>
  <c r="L527" i="7"/>
  <c r="K527" i="7"/>
  <c r="J527" i="7"/>
  <c r="H527" i="7"/>
  <c r="U526" i="7"/>
  <c r="V526" i="7" s="1"/>
  <c r="T526" i="7"/>
  <c r="S526" i="7"/>
  <c r="Q526" i="7"/>
  <c r="O526" i="7"/>
  <c r="R526" i="7" s="1"/>
  <c r="N526" i="7"/>
  <c r="M526" i="7"/>
  <c r="L526" i="7"/>
  <c r="K526" i="7"/>
  <c r="J526" i="7"/>
  <c r="H526" i="7"/>
  <c r="U525" i="7"/>
  <c r="V525" i="7" s="1"/>
  <c r="T525" i="7"/>
  <c r="S525" i="7"/>
  <c r="Q525" i="7"/>
  <c r="O525" i="7"/>
  <c r="R525" i="7" s="1"/>
  <c r="N525" i="7"/>
  <c r="M525" i="7"/>
  <c r="L525" i="7"/>
  <c r="K525" i="7"/>
  <c r="J525" i="7"/>
  <c r="H525" i="7"/>
  <c r="U524" i="7"/>
  <c r="V524" i="7" s="1"/>
  <c r="T524" i="7"/>
  <c r="S524" i="7"/>
  <c r="Q524" i="7"/>
  <c r="O524" i="7"/>
  <c r="R524" i="7" s="1"/>
  <c r="N524" i="7"/>
  <c r="M524" i="7"/>
  <c r="L524" i="7"/>
  <c r="K524" i="7"/>
  <c r="J524" i="7"/>
  <c r="H524" i="7"/>
  <c r="U523" i="7"/>
  <c r="V523" i="7" s="1"/>
  <c r="T523" i="7"/>
  <c r="S523" i="7"/>
  <c r="Q523" i="7"/>
  <c r="O523" i="7"/>
  <c r="R523" i="7" s="1"/>
  <c r="N523" i="7"/>
  <c r="M523" i="7"/>
  <c r="L523" i="7"/>
  <c r="K523" i="7"/>
  <c r="J523" i="7"/>
  <c r="H523" i="7"/>
  <c r="U522" i="7"/>
  <c r="V522" i="7" s="1"/>
  <c r="T522" i="7"/>
  <c r="S522" i="7"/>
  <c r="Q522" i="7"/>
  <c r="O522" i="7"/>
  <c r="R522" i="7" s="1"/>
  <c r="N522" i="7"/>
  <c r="M522" i="7"/>
  <c r="L522" i="7"/>
  <c r="K522" i="7"/>
  <c r="J522" i="7"/>
  <c r="H522" i="7"/>
  <c r="U521" i="7"/>
  <c r="V521" i="7" s="1"/>
  <c r="T521" i="7"/>
  <c r="S521" i="7"/>
  <c r="Q521" i="7"/>
  <c r="O521" i="7"/>
  <c r="R521" i="7" s="1"/>
  <c r="N521" i="7"/>
  <c r="M521" i="7"/>
  <c r="L521" i="7"/>
  <c r="K521" i="7"/>
  <c r="J521" i="7"/>
  <c r="H521" i="7"/>
  <c r="U520" i="7"/>
  <c r="V520" i="7" s="1"/>
  <c r="T520" i="7"/>
  <c r="S520" i="7"/>
  <c r="Q520" i="7"/>
  <c r="O520" i="7"/>
  <c r="R520" i="7" s="1"/>
  <c r="N520" i="7"/>
  <c r="M520" i="7"/>
  <c r="L520" i="7"/>
  <c r="K520" i="7"/>
  <c r="J520" i="7"/>
  <c r="H520" i="7"/>
  <c r="U519" i="7"/>
  <c r="V519" i="7" s="1"/>
  <c r="T519" i="7"/>
  <c r="S519" i="7"/>
  <c r="Q519" i="7"/>
  <c r="O519" i="7"/>
  <c r="R519" i="7" s="1"/>
  <c r="N519" i="7"/>
  <c r="M519" i="7"/>
  <c r="L519" i="7"/>
  <c r="K519" i="7"/>
  <c r="J519" i="7"/>
  <c r="H519" i="7"/>
  <c r="U518" i="7"/>
  <c r="V518" i="7" s="1"/>
  <c r="T518" i="7"/>
  <c r="S518" i="7"/>
  <c r="Q518" i="7"/>
  <c r="O518" i="7"/>
  <c r="R518" i="7" s="1"/>
  <c r="N518" i="7"/>
  <c r="M518" i="7"/>
  <c r="L518" i="7"/>
  <c r="K518" i="7"/>
  <c r="J518" i="7"/>
  <c r="H518" i="7"/>
  <c r="U517" i="7"/>
  <c r="V517" i="7" s="1"/>
  <c r="T517" i="7"/>
  <c r="S517" i="7"/>
  <c r="Q517" i="7"/>
  <c r="O517" i="7"/>
  <c r="R517" i="7" s="1"/>
  <c r="N517" i="7"/>
  <c r="M517" i="7"/>
  <c r="L517" i="7"/>
  <c r="K517" i="7"/>
  <c r="J517" i="7"/>
  <c r="H517" i="7"/>
  <c r="U516" i="7"/>
  <c r="V516" i="7" s="1"/>
  <c r="T516" i="7"/>
  <c r="S516" i="7"/>
  <c r="Q516" i="7"/>
  <c r="O516" i="7"/>
  <c r="R516" i="7" s="1"/>
  <c r="N516" i="7"/>
  <c r="M516" i="7"/>
  <c r="L516" i="7"/>
  <c r="K516" i="7"/>
  <c r="J516" i="7"/>
  <c r="H516" i="7"/>
  <c r="U515" i="7"/>
  <c r="V515" i="7" s="1"/>
  <c r="T515" i="7"/>
  <c r="S515" i="7"/>
  <c r="Q515" i="7"/>
  <c r="O515" i="7"/>
  <c r="R515" i="7" s="1"/>
  <c r="N515" i="7"/>
  <c r="M515" i="7"/>
  <c r="L515" i="7"/>
  <c r="K515" i="7"/>
  <c r="J515" i="7"/>
  <c r="H515" i="7"/>
  <c r="U514" i="7"/>
  <c r="V514" i="7" s="1"/>
  <c r="T514" i="7"/>
  <c r="S514" i="7"/>
  <c r="Q514" i="7"/>
  <c r="O514" i="7"/>
  <c r="R514" i="7" s="1"/>
  <c r="N514" i="7"/>
  <c r="M514" i="7"/>
  <c r="L514" i="7"/>
  <c r="K514" i="7"/>
  <c r="J514" i="7"/>
  <c r="H514" i="7"/>
  <c r="U513" i="7"/>
  <c r="V513" i="7" s="1"/>
  <c r="T513" i="7"/>
  <c r="S513" i="7"/>
  <c r="Q513" i="7"/>
  <c r="O513" i="7"/>
  <c r="R513" i="7" s="1"/>
  <c r="N513" i="7"/>
  <c r="M513" i="7"/>
  <c r="L513" i="7"/>
  <c r="K513" i="7"/>
  <c r="J513" i="7"/>
  <c r="H513" i="7"/>
  <c r="U512" i="7"/>
  <c r="V512" i="7" s="1"/>
  <c r="T512" i="7"/>
  <c r="S512" i="7"/>
  <c r="Q512" i="7"/>
  <c r="O512" i="7"/>
  <c r="R512" i="7" s="1"/>
  <c r="N512" i="7"/>
  <c r="M512" i="7"/>
  <c r="L512" i="7"/>
  <c r="K512" i="7"/>
  <c r="J512" i="7"/>
  <c r="H512" i="7"/>
  <c r="U511" i="7"/>
  <c r="V511" i="7" s="1"/>
  <c r="T511" i="7"/>
  <c r="S511" i="7"/>
  <c r="Q511" i="7"/>
  <c r="O511" i="7"/>
  <c r="R511" i="7" s="1"/>
  <c r="N511" i="7"/>
  <c r="M511" i="7"/>
  <c r="L511" i="7"/>
  <c r="K511" i="7"/>
  <c r="J511" i="7"/>
  <c r="H511" i="7"/>
  <c r="U510" i="7"/>
  <c r="V510" i="7" s="1"/>
  <c r="T510" i="7"/>
  <c r="S510" i="7"/>
  <c r="Q510" i="7"/>
  <c r="O510" i="7"/>
  <c r="R510" i="7" s="1"/>
  <c r="N510" i="7"/>
  <c r="M510" i="7"/>
  <c r="L510" i="7"/>
  <c r="K510" i="7"/>
  <c r="J510" i="7"/>
  <c r="H510" i="7"/>
  <c r="U509" i="7"/>
  <c r="V509" i="7" s="1"/>
  <c r="T509" i="7"/>
  <c r="S509" i="7"/>
  <c r="Q509" i="7"/>
  <c r="O509" i="7"/>
  <c r="R509" i="7" s="1"/>
  <c r="N509" i="7"/>
  <c r="M509" i="7"/>
  <c r="L509" i="7"/>
  <c r="K509" i="7"/>
  <c r="J509" i="7"/>
  <c r="H509" i="7"/>
  <c r="U508" i="7"/>
  <c r="V508" i="7" s="1"/>
  <c r="T508" i="7"/>
  <c r="S508" i="7"/>
  <c r="Q508" i="7"/>
  <c r="O508" i="7"/>
  <c r="R508" i="7" s="1"/>
  <c r="N508" i="7"/>
  <c r="M508" i="7"/>
  <c r="L508" i="7"/>
  <c r="K508" i="7"/>
  <c r="J508" i="7"/>
  <c r="H508" i="7"/>
  <c r="U507" i="7"/>
  <c r="V507" i="7" s="1"/>
  <c r="T507" i="7"/>
  <c r="S507" i="7"/>
  <c r="Q507" i="7"/>
  <c r="O507" i="7"/>
  <c r="R507" i="7" s="1"/>
  <c r="N507" i="7"/>
  <c r="M507" i="7"/>
  <c r="L507" i="7"/>
  <c r="K507" i="7"/>
  <c r="J507" i="7"/>
  <c r="H507" i="7"/>
  <c r="U506" i="7"/>
  <c r="V506" i="7" s="1"/>
  <c r="T506" i="7"/>
  <c r="S506" i="7"/>
  <c r="Q506" i="7"/>
  <c r="O506" i="7"/>
  <c r="R506" i="7" s="1"/>
  <c r="N506" i="7"/>
  <c r="M506" i="7"/>
  <c r="L506" i="7"/>
  <c r="K506" i="7"/>
  <c r="J506" i="7"/>
  <c r="H506" i="7"/>
  <c r="U505" i="7"/>
  <c r="V505" i="7" s="1"/>
  <c r="T505" i="7"/>
  <c r="S505" i="7"/>
  <c r="Q505" i="7"/>
  <c r="O505" i="7"/>
  <c r="R505" i="7" s="1"/>
  <c r="N505" i="7"/>
  <c r="M505" i="7"/>
  <c r="L505" i="7"/>
  <c r="K505" i="7"/>
  <c r="J505" i="7"/>
  <c r="H505" i="7"/>
  <c r="U504" i="7"/>
  <c r="V504" i="7" s="1"/>
  <c r="T504" i="7"/>
  <c r="S504" i="7"/>
  <c r="Q504" i="7"/>
  <c r="O504" i="7"/>
  <c r="R504" i="7" s="1"/>
  <c r="N504" i="7"/>
  <c r="M504" i="7"/>
  <c r="L504" i="7"/>
  <c r="K504" i="7"/>
  <c r="J504" i="7"/>
  <c r="H504" i="7"/>
  <c r="U503" i="7"/>
  <c r="V503" i="7" s="1"/>
  <c r="T503" i="7"/>
  <c r="S503" i="7"/>
  <c r="Q503" i="7"/>
  <c r="O503" i="7"/>
  <c r="R503" i="7" s="1"/>
  <c r="N503" i="7"/>
  <c r="M503" i="7"/>
  <c r="L503" i="7"/>
  <c r="K503" i="7"/>
  <c r="J503" i="7"/>
  <c r="H503" i="7"/>
  <c r="U502" i="7"/>
  <c r="V502" i="7" s="1"/>
  <c r="T502" i="7"/>
  <c r="S502" i="7"/>
  <c r="Q502" i="7"/>
  <c r="O502" i="7"/>
  <c r="R502" i="7" s="1"/>
  <c r="N502" i="7"/>
  <c r="M502" i="7"/>
  <c r="L502" i="7"/>
  <c r="K502" i="7"/>
  <c r="J502" i="7"/>
  <c r="H502" i="7"/>
  <c r="U501" i="7"/>
  <c r="V501" i="7" s="1"/>
  <c r="T501" i="7"/>
  <c r="S501" i="7"/>
  <c r="Q501" i="7"/>
  <c r="O501" i="7"/>
  <c r="R501" i="7" s="1"/>
  <c r="N501" i="7"/>
  <c r="M501" i="7"/>
  <c r="L501" i="7"/>
  <c r="K501" i="7"/>
  <c r="J501" i="7"/>
  <c r="H501" i="7"/>
  <c r="U500" i="7"/>
  <c r="V500" i="7" s="1"/>
  <c r="T500" i="7"/>
  <c r="S500" i="7"/>
  <c r="Q500" i="7"/>
  <c r="O500" i="7"/>
  <c r="R500" i="7" s="1"/>
  <c r="N500" i="7"/>
  <c r="M500" i="7"/>
  <c r="L500" i="7"/>
  <c r="K500" i="7"/>
  <c r="J500" i="7"/>
  <c r="H500" i="7"/>
  <c r="U499" i="7"/>
  <c r="V499" i="7" s="1"/>
  <c r="T499" i="7"/>
  <c r="S499" i="7"/>
  <c r="Q499" i="7"/>
  <c r="O499" i="7"/>
  <c r="R499" i="7" s="1"/>
  <c r="N499" i="7"/>
  <c r="M499" i="7"/>
  <c r="L499" i="7"/>
  <c r="K499" i="7"/>
  <c r="J499" i="7"/>
  <c r="H499" i="7"/>
  <c r="U498" i="7"/>
  <c r="V498" i="7" s="1"/>
  <c r="T498" i="7"/>
  <c r="S498" i="7"/>
  <c r="Q498" i="7"/>
  <c r="O498" i="7"/>
  <c r="R498" i="7" s="1"/>
  <c r="N498" i="7"/>
  <c r="M498" i="7"/>
  <c r="L498" i="7"/>
  <c r="K498" i="7"/>
  <c r="J498" i="7"/>
  <c r="H498" i="7"/>
  <c r="U497" i="7"/>
  <c r="V497" i="7" s="1"/>
  <c r="T497" i="7"/>
  <c r="S497" i="7"/>
  <c r="Q497" i="7"/>
  <c r="O497" i="7"/>
  <c r="R497" i="7" s="1"/>
  <c r="N497" i="7"/>
  <c r="M497" i="7"/>
  <c r="L497" i="7"/>
  <c r="K497" i="7"/>
  <c r="J497" i="7"/>
  <c r="H497" i="7"/>
  <c r="U496" i="7"/>
  <c r="V496" i="7" s="1"/>
  <c r="T496" i="7"/>
  <c r="S496" i="7"/>
  <c r="Q496" i="7"/>
  <c r="O496" i="7"/>
  <c r="R496" i="7" s="1"/>
  <c r="N496" i="7"/>
  <c r="M496" i="7"/>
  <c r="L496" i="7"/>
  <c r="K496" i="7"/>
  <c r="J496" i="7"/>
  <c r="H496" i="7"/>
  <c r="U495" i="7"/>
  <c r="V495" i="7" s="1"/>
  <c r="T495" i="7"/>
  <c r="S495" i="7"/>
  <c r="Q495" i="7"/>
  <c r="O495" i="7"/>
  <c r="R495" i="7" s="1"/>
  <c r="N495" i="7"/>
  <c r="M495" i="7"/>
  <c r="L495" i="7"/>
  <c r="K495" i="7"/>
  <c r="J495" i="7"/>
  <c r="H495" i="7"/>
  <c r="U494" i="7"/>
  <c r="V494" i="7" s="1"/>
  <c r="T494" i="7"/>
  <c r="S494" i="7"/>
  <c r="Q494" i="7"/>
  <c r="O494" i="7"/>
  <c r="R494" i="7" s="1"/>
  <c r="N494" i="7"/>
  <c r="M494" i="7"/>
  <c r="L494" i="7"/>
  <c r="K494" i="7"/>
  <c r="J494" i="7"/>
  <c r="H494" i="7"/>
  <c r="U493" i="7"/>
  <c r="V493" i="7" s="1"/>
  <c r="T493" i="7"/>
  <c r="S493" i="7"/>
  <c r="Q493" i="7"/>
  <c r="O493" i="7"/>
  <c r="R493" i="7" s="1"/>
  <c r="N493" i="7"/>
  <c r="M493" i="7"/>
  <c r="L493" i="7"/>
  <c r="K493" i="7"/>
  <c r="J493" i="7"/>
  <c r="H493" i="7"/>
  <c r="U492" i="7"/>
  <c r="V492" i="7" s="1"/>
  <c r="T492" i="7"/>
  <c r="S492" i="7"/>
  <c r="Q492" i="7"/>
  <c r="O492" i="7"/>
  <c r="R492" i="7" s="1"/>
  <c r="N492" i="7"/>
  <c r="M492" i="7"/>
  <c r="L492" i="7"/>
  <c r="K492" i="7"/>
  <c r="J492" i="7"/>
  <c r="H492" i="7"/>
  <c r="U491" i="7"/>
  <c r="V491" i="7" s="1"/>
  <c r="T491" i="7"/>
  <c r="S491" i="7"/>
  <c r="Q491" i="7"/>
  <c r="O491" i="7"/>
  <c r="R491" i="7" s="1"/>
  <c r="N491" i="7"/>
  <c r="M491" i="7"/>
  <c r="L491" i="7"/>
  <c r="K491" i="7"/>
  <c r="J491" i="7"/>
  <c r="H491" i="7"/>
  <c r="U490" i="7"/>
  <c r="V490" i="7" s="1"/>
  <c r="T490" i="7"/>
  <c r="S490" i="7"/>
  <c r="Q490" i="7"/>
  <c r="O490" i="7"/>
  <c r="R490" i="7" s="1"/>
  <c r="N490" i="7"/>
  <c r="M490" i="7"/>
  <c r="L490" i="7"/>
  <c r="K490" i="7"/>
  <c r="J490" i="7"/>
  <c r="H490" i="7"/>
  <c r="U489" i="7"/>
  <c r="V489" i="7" s="1"/>
  <c r="T489" i="7"/>
  <c r="S489" i="7"/>
  <c r="Q489" i="7"/>
  <c r="O489" i="7"/>
  <c r="R489" i="7" s="1"/>
  <c r="N489" i="7"/>
  <c r="M489" i="7"/>
  <c r="L489" i="7"/>
  <c r="K489" i="7"/>
  <c r="J489" i="7"/>
  <c r="H489" i="7"/>
  <c r="U488" i="7"/>
  <c r="V488" i="7" s="1"/>
  <c r="T488" i="7"/>
  <c r="S488" i="7"/>
  <c r="Q488" i="7"/>
  <c r="O488" i="7"/>
  <c r="R488" i="7" s="1"/>
  <c r="N488" i="7"/>
  <c r="M488" i="7"/>
  <c r="L488" i="7"/>
  <c r="K488" i="7"/>
  <c r="J488" i="7"/>
  <c r="H488" i="7"/>
  <c r="U487" i="7"/>
  <c r="V487" i="7" s="1"/>
  <c r="T487" i="7"/>
  <c r="S487" i="7"/>
  <c r="Q487" i="7"/>
  <c r="O487" i="7"/>
  <c r="R487" i="7" s="1"/>
  <c r="N487" i="7"/>
  <c r="M487" i="7"/>
  <c r="L487" i="7"/>
  <c r="K487" i="7"/>
  <c r="J487" i="7"/>
  <c r="H487" i="7"/>
  <c r="U486" i="7"/>
  <c r="V486" i="7" s="1"/>
  <c r="T486" i="7"/>
  <c r="S486" i="7"/>
  <c r="Q486" i="7"/>
  <c r="O486" i="7"/>
  <c r="R486" i="7" s="1"/>
  <c r="N486" i="7"/>
  <c r="M486" i="7"/>
  <c r="L486" i="7"/>
  <c r="K486" i="7"/>
  <c r="J486" i="7"/>
  <c r="H486" i="7"/>
  <c r="U485" i="7"/>
  <c r="V485" i="7" s="1"/>
  <c r="T485" i="7"/>
  <c r="S485" i="7"/>
  <c r="Q485" i="7"/>
  <c r="O485" i="7"/>
  <c r="R485" i="7" s="1"/>
  <c r="N485" i="7"/>
  <c r="M485" i="7"/>
  <c r="L485" i="7"/>
  <c r="K485" i="7"/>
  <c r="J485" i="7"/>
  <c r="H485" i="7"/>
  <c r="U484" i="7"/>
  <c r="V484" i="7" s="1"/>
  <c r="T484" i="7"/>
  <c r="S484" i="7"/>
  <c r="Q484" i="7"/>
  <c r="O484" i="7"/>
  <c r="R484" i="7" s="1"/>
  <c r="N484" i="7"/>
  <c r="M484" i="7"/>
  <c r="L484" i="7"/>
  <c r="K484" i="7"/>
  <c r="J484" i="7"/>
  <c r="H484" i="7"/>
  <c r="U483" i="7"/>
  <c r="V483" i="7" s="1"/>
  <c r="T483" i="7"/>
  <c r="S483" i="7"/>
  <c r="Q483" i="7"/>
  <c r="O483" i="7"/>
  <c r="R483" i="7" s="1"/>
  <c r="N483" i="7"/>
  <c r="M483" i="7"/>
  <c r="L483" i="7"/>
  <c r="K483" i="7"/>
  <c r="J483" i="7"/>
  <c r="H483" i="7"/>
  <c r="U482" i="7"/>
  <c r="V482" i="7" s="1"/>
  <c r="T482" i="7"/>
  <c r="S482" i="7"/>
  <c r="Q482" i="7"/>
  <c r="O482" i="7"/>
  <c r="R482" i="7" s="1"/>
  <c r="N482" i="7"/>
  <c r="M482" i="7"/>
  <c r="L482" i="7"/>
  <c r="K482" i="7"/>
  <c r="J482" i="7"/>
  <c r="H482" i="7"/>
  <c r="U481" i="7"/>
  <c r="V481" i="7" s="1"/>
  <c r="T481" i="7"/>
  <c r="S481" i="7"/>
  <c r="Q481" i="7"/>
  <c r="O481" i="7"/>
  <c r="R481" i="7" s="1"/>
  <c r="N481" i="7"/>
  <c r="M481" i="7"/>
  <c r="L481" i="7"/>
  <c r="K481" i="7"/>
  <c r="J481" i="7"/>
  <c r="H481" i="7"/>
  <c r="U480" i="7"/>
  <c r="V480" i="7" s="1"/>
  <c r="T480" i="7"/>
  <c r="S480" i="7"/>
  <c r="Q480" i="7"/>
  <c r="O480" i="7"/>
  <c r="R480" i="7" s="1"/>
  <c r="N480" i="7"/>
  <c r="M480" i="7"/>
  <c r="L480" i="7"/>
  <c r="K480" i="7"/>
  <c r="J480" i="7"/>
  <c r="H480" i="7"/>
  <c r="U479" i="7"/>
  <c r="V479" i="7" s="1"/>
  <c r="T479" i="7"/>
  <c r="S479" i="7"/>
  <c r="Q479" i="7"/>
  <c r="O479" i="7"/>
  <c r="R479" i="7" s="1"/>
  <c r="N479" i="7"/>
  <c r="M479" i="7"/>
  <c r="L479" i="7"/>
  <c r="K479" i="7"/>
  <c r="J479" i="7"/>
  <c r="H479" i="7"/>
  <c r="U478" i="7"/>
  <c r="V478" i="7" s="1"/>
  <c r="T478" i="7"/>
  <c r="S478" i="7"/>
  <c r="Q478" i="7"/>
  <c r="O478" i="7"/>
  <c r="R478" i="7" s="1"/>
  <c r="N478" i="7"/>
  <c r="M478" i="7"/>
  <c r="L478" i="7"/>
  <c r="K478" i="7"/>
  <c r="J478" i="7"/>
  <c r="H478" i="7"/>
  <c r="U477" i="7"/>
  <c r="V477" i="7" s="1"/>
  <c r="T477" i="7"/>
  <c r="S477" i="7"/>
  <c r="Q477" i="7"/>
  <c r="O477" i="7"/>
  <c r="R477" i="7" s="1"/>
  <c r="N477" i="7"/>
  <c r="M477" i="7"/>
  <c r="L477" i="7"/>
  <c r="K477" i="7"/>
  <c r="J477" i="7"/>
  <c r="H477" i="7"/>
  <c r="U476" i="7"/>
  <c r="V476" i="7" s="1"/>
  <c r="T476" i="7"/>
  <c r="S476" i="7"/>
  <c r="Q476" i="7"/>
  <c r="O476" i="7"/>
  <c r="R476" i="7" s="1"/>
  <c r="N476" i="7"/>
  <c r="M476" i="7"/>
  <c r="L476" i="7"/>
  <c r="K476" i="7"/>
  <c r="J476" i="7"/>
  <c r="H476" i="7"/>
  <c r="U475" i="7"/>
  <c r="V475" i="7" s="1"/>
  <c r="T475" i="7"/>
  <c r="S475" i="7"/>
  <c r="Q475" i="7"/>
  <c r="O475" i="7"/>
  <c r="R475" i="7" s="1"/>
  <c r="N475" i="7"/>
  <c r="M475" i="7"/>
  <c r="L475" i="7"/>
  <c r="K475" i="7"/>
  <c r="J475" i="7"/>
  <c r="H475" i="7"/>
  <c r="U474" i="7"/>
  <c r="V474" i="7" s="1"/>
  <c r="T474" i="7"/>
  <c r="S474" i="7"/>
  <c r="Q474" i="7"/>
  <c r="O474" i="7"/>
  <c r="R474" i="7" s="1"/>
  <c r="N474" i="7"/>
  <c r="M474" i="7"/>
  <c r="L474" i="7"/>
  <c r="K474" i="7"/>
  <c r="J474" i="7"/>
  <c r="H474" i="7"/>
  <c r="U473" i="7"/>
  <c r="V473" i="7" s="1"/>
  <c r="T473" i="7"/>
  <c r="S473" i="7"/>
  <c r="Q473" i="7"/>
  <c r="O473" i="7"/>
  <c r="R473" i="7" s="1"/>
  <c r="N473" i="7"/>
  <c r="M473" i="7"/>
  <c r="L473" i="7"/>
  <c r="K473" i="7"/>
  <c r="J473" i="7"/>
  <c r="H473" i="7"/>
  <c r="U472" i="7"/>
  <c r="V472" i="7" s="1"/>
  <c r="T472" i="7"/>
  <c r="S472" i="7"/>
  <c r="Q472" i="7"/>
  <c r="O472" i="7"/>
  <c r="R472" i="7" s="1"/>
  <c r="N472" i="7"/>
  <c r="M472" i="7"/>
  <c r="L472" i="7"/>
  <c r="K472" i="7"/>
  <c r="J472" i="7"/>
  <c r="H472" i="7"/>
  <c r="U471" i="7"/>
  <c r="V471" i="7" s="1"/>
  <c r="T471" i="7"/>
  <c r="S471" i="7"/>
  <c r="Q471" i="7"/>
  <c r="O471" i="7"/>
  <c r="R471" i="7" s="1"/>
  <c r="N471" i="7"/>
  <c r="M471" i="7"/>
  <c r="L471" i="7"/>
  <c r="K471" i="7"/>
  <c r="J471" i="7"/>
  <c r="H471" i="7"/>
  <c r="U470" i="7"/>
  <c r="V470" i="7" s="1"/>
  <c r="T470" i="7"/>
  <c r="S470" i="7"/>
  <c r="Q470" i="7"/>
  <c r="O470" i="7"/>
  <c r="R470" i="7" s="1"/>
  <c r="N470" i="7"/>
  <c r="M470" i="7"/>
  <c r="L470" i="7"/>
  <c r="K470" i="7"/>
  <c r="J470" i="7"/>
  <c r="H470" i="7"/>
  <c r="U469" i="7"/>
  <c r="V469" i="7" s="1"/>
  <c r="T469" i="7"/>
  <c r="S469" i="7"/>
  <c r="Q469" i="7"/>
  <c r="O469" i="7"/>
  <c r="R469" i="7" s="1"/>
  <c r="N469" i="7"/>
  <c r="M469" i="7"/>
  <c r="L469" i="7"/>
  <c r="K469" i="7"/>
  <c r="J469" i="7"/>
  <c r="H469" i="7"/>
  <c r="U468" i="7"/>
  <c r="V468" i="7" s="1"/>
  <c r="T468" i="7"/>
  <c r="S468" i="7"/>
  <c r="Q468" i="7"/>
  <c r="O468" i="7"/>
  <c r="R468" i="7" s="1"/>
  <c r="N468" i="7"/>
  <c r="M468" i="7"/>
  <c r="L468" i="7"/>
  <c r="K468" i="7"/>
  <c r="J468" i="7"/>
  <c r="H468" i="7"/>
  <c r="U467" i="7"/>
  <c r="V467" i="7" s="1"/>
  <c r="T467" i="7"/>
  <c r="S467" i="7"/>
  <c r="Q467" i="7"/>
  <c r="O467" i="7"/>
  <c r="R467" i="7" s="1"/>
  <c r="N467" i="7"/>
  <c r="M467" i="7"/>
  <c r="L467" i="7"/>
  <c r="K467" i="7"/>
  <c r="J467" i="7"/>
  <c r="H467" i="7"/>
  <c r="U466" i="7"/>
  <c r="V466" i="7" s="1"/>
  <c r="T466" i="7"/>
  <c r="S466" i="7"/>
  <c r="Q466" i="7"/>
  <c r="O466" i="7"/>
  <c r="R466" i="7" s="1"/>
  <c r="N466" i="7"/>
  <c r="M466" i="7"/>
  <c r="L466" i="7"/>
  <c r="K466" i="7"/>
  <c r="J466" i="7"/>
  <c r="H466" i="7"/>
  <c r="U465" i="7"/>
  <c r="V465" i="7" s="1"/>
  <c r="T465" i="7"/>
  <c r="S465" i="7"/>
  <c r="Q465" i="7"/>
  <c r="O465" i="7"/>
  <c r="R465" i="7" s="1"/>
  <c r="N465" i="7"/>
  <c r="M465" i="7"/>
  <c r="L465" i="7"/>
  <c r="K465" i="7"/>
  <c r="J465" i="7"/>
  <c r="H465" i="7"/>
  <c r="U464" i="7"/>
  <c r="V464" i="7" s="1"/>
  <c r="T464" i="7"/>
  <c r="S464" i="7"/>
  <c r="Q464" i="7"/>
  <c r="O464" i="7"/>
  <c r="R464" i="7" s="1"/>
  <c r="N464" i="7"/>
  <c r="M464" i="7"/>
  <c r="L464" i="7"/>
  <c r="K464" i="7"/>
  <c r="J464" i="7"/>
  <c r="H464" i="7"/>
  <c r="U463" i="7"/>
  <c r="V463" i="7" s="1"/>
  <c r="T463" i="7"/>
  <c r="S463" i="7"/>
  <c r="Q463" i="7"/>
  <c r="O463" i="7"/>
  <c r="R463" i="7" s="1"/>
  <c r="N463" i="7"/>
  <c r="M463" i="7"/>
  <c r="L463" i="7"/>
  <c r="K463" i="7"/>
  <c r="J463" i="7"/>
  <c r="H463" i="7"/>
  <c r="U462" i="7"/>
  <c r="V462" i="7" s="1"/>
  <c r="T462" i="7"/>
  <c r="S462" i="7"/>
  <c r="Q462" i="7"/>
  <c r="O462" i="7"/>
  <c r="R462" i="7" s="1"/>
  <c r="N462" i="7"/>
  <c r="M462" i="7"/>
  <c r="L462" i="7"/>
  <c r="K462" i="7"/>
  <c r="J462" i="7"/>
  <c r="H462" i="7"/>
  <c r="U461" i="7"/>
  <c r="V461" i="7" s="1"/>
  <c r="T461" i="7"/>
  <c r="S461" i="7"/>
  <c r="Q461" i="7"/>
  <c r="O461" i="7"/>
  <c r="R461" i="7" s="1"/>
  <c r="N461" i="7"/>
  <c r="M461" i="7"/>
  <c r="L461" i="7"/>
  <c r="K461" i="7"/>
  <c r="J461" i="7"/>
  <c r="H461" i="7"/>
  <c r="U460" i="7"/>
  <c r="V460" i="7" s="1"/>
  <c r="T460" i="7"/>
  <c r="S460" i="7"/>
  <c r="Q460" i="7"/>
  <c r="O460" i="7"/>
  <c r="R460" i="7" s="1"/>
  <c r="N460" i="7"/>
  <c r="M460" i="7"/>
  <c r="L460" i="7"/>
  <c r="K460" i="7"/>
  <c r="J460" i="7"/>
  <c r="H460" i="7"/>
  <c r="U459" i="7"/>
  <c r="V459" i="7" s="1"/>
  <c r="T459" i="7"/>
  <c r="S459" i="7"/>
  <c r="Q459" i="7"/>
  <c r="O459" i="7"/>
  <c r="R459" i="7" s="1"/>
  <c r="N459" i="7"/>
  <c r="M459" i="7"/>
  <c r="L459" i="7"/>
  <c r="K459" i="7"/>
  <c r="J459" i="7"/>
  <c r="H459" i="7"/>
  <c r="U458" i="7"/>
  <c r="V458" i="7" s="1"/>
  <c r="T458" i="7"/>
  <c r="S458" i="7"/>
  <c r="Q458" i="7"/>
  <c r="O458" i="7"/>
  <c r="R458" i="7" s="1"/>
  <c r="N458" i="7"/>
  <c r="M458" i="7"/>
  <c r="L458" i="7"/>
  <c r="K458" i="7"/>
  <c r="J458" i="7"/>
  <c r="H458" i="7"/>
  <c r="U457" i="7"/>
  <c r="V457" i="7" s="1"/>
  <c r="T457" i="7"/>
  <c r="S457" i="7"/>
  <c r="Q457" i="7"/>
  <c r="O457" i="7"/>
  <c r="R457" i="7" s="1"/>
  <c r="N457" i="7"/>
  <c r="M457" i="7"/>
  <c r="L457" i="7"/>
  <c r="K457" i="7"/>
  <c r="J457" i="7"/>
  <c r="H457" i="7"/>
  <c r="U456" i="7"/>
  <c r="V456" i="7" s="1"/>
  <c r="T456" i="7"/>
  <c r="S456" i="7"/>
  <c r="Q456" i="7"/>
  <c r="O456" i="7"/>
  <c r="R456" i="7" s="1"/>
  <c r="N456" i="7"/>
  <c r="M456" i="7"/>
  <c r="L456" i="7"/>
  <c r="K456" i="7"/>
  <c r="J456" i="7"/>
  <c r="H456" i="7"/>
  <c r="U455" i="7"/>
  <c r="V455" i="7" s="1"/>
  <c r="T455" i="7"/>
  <c r="S455" i="7"/>
  <c r="Q455" i="7"/>
  <c r="O455" i="7"/>
  <c r="R455" i="7" s="1"/>
  <c r="N455" i="7"/>
  <c r="M455" i="7"/>
  <c r="L455" i="7"/>
  <c r="K455" i="7"/>
  <c r="J455" i="7"/>
  <c r="H455" i="7"/>
  <c r="U454" i="7"/>
  <c r="V454" i="7" s="1"/>
  <c r="T454" i="7"/>
  <c r="S454" i="7"/>
  <c r="Q454" i="7"/>
  <c r="O454" i="7"/>
  <c r="R454" i="7" s="1"/>
  <c r="N454" i="7"/>
  <c r="M454" i="7"/>
  <c r="L454" i="7"/>
  <c r="K454" i="7"/>
  <c r="J454" i="7"/>
  <c r="H454" i="7"/>
  <c r="U453" i="7"/>
  <c r="V453" i="7" s="1"/>
  <c r="T453" i="7"/>
  <c r="S453" i="7"/>
  <c r="Q453" i="7"/>
  <c r="O453" i="7"/>
  <c r="R453" i="7" s="1"/>
  <c r="N453" i="7"/>
  <c r="M453" i="7"/>
  <c r="L453" i="7"/>
  <c r="K453" i="7"/>
  <c r="J453" i="7"/>
  <c r="H453" i="7"/>
  <c r="U452" i="7"/>
  <c r="V452" i="7" s="1"/>
  <c r="T452" i="7"/>
  <c r="S452" i="7"/>
  <c r="Q452" i="7"/>
  <c r="O452" i="7"/>
  <c r="R452" i="7" s="1"/>
  <c r="N452" i="7"/>
  <c r="M452" i="7"/>
  <c r="L452" i="7"/>
  <c r="K452" i="7"/>
  <c r="J452" i="7"/>
  <c r="H452" i="7"/>
  <c r="U451" i="7"/>
  <c r="V451" i="7" s="1"/>
  <c r="T451" i="7"/>
  <c r="S451" i="7"/>
  <c r="Q451" i="7"/>
  <c r="O451" i="7"/>
  <c r="R451" i="7" s="1"/>
  <c r="N451" i="7"/>
  <c r="M451" i="7"/>
  <c r="L451" i="7"/>
  <c r="K451" i="7"/>
  <c r="J451" i="7"/>
  <c r="H451" i="7"/>
  <c r="U450" i="7"/>
  <c r="V450" i="7" s="1"/>
  <c r="T450" i="7"/>
  <c r="S450" i="7"/>
  <c r="Q450" i="7"/>
  <c r="O450" i="7"/>
  <c r="R450" i="7" s="1"/>
  <c r="N450" i="7"/>
  <c r="M450" i="7"/>
  <c r="L450" i="7"/>
  <c r="K450" i="7"/>
  <c r="J450" i="7"/>
  <c r="H450" i="7"/>
  <c r="U449" i="7"/>
  <c r="V449" i="7" s="1"/>
  <c r="T449" i="7"/>
  <c r="S449" i="7"/>
  <c r="Q449" i="7"/>
  <c r="O449" i="7"/>
  <c r="R449" i="7" s="1"/>
  <c r="N449" i="7"/>
  <c r="M449" i="7"/>
  <c r="L449" i="7"/>
  <c r="K449" i="7"/>
  <c r="J449" i="7"/>
  <c r="H449" i="7"/>
  <c r="U448" i="7"/>
  <c r="V448" i="7" s="1"/>
  <c r="T448" i="7"/>
  <c r="S448" i="7"/>
  <c r="Q448" i="7"/>
  <c r="O448" i="7"/>
  <c r="R448" i="7" s="1"/>
  <c r="N448" i="7"/>
  <c r="M448" i="7"/>
  <c r="L448" i="7"/>
  <c r="K448" i="7"/>
  <c r="J448" i="7"/>
  <c r="H448" i="7"/>
  <c r="U447" i="7"/>
  <c r="V447" i="7" s="1"/>
  <c r="T447" i="7"/>
  <c r="S447" i="7"/>
  <c r="Q447" i="7"/>
  <c r="O447" i="7"/>
  <c r="R447" i="7" s="1"/>
  <c r="N447" i="7"/>
  <c r="M447" i="7"/>
  <c r="L447" i="7"/>
  <c r="K447" i="7"/>
  <c r="J447" i="7"/>
  <c r="H447" i="7"/>
  <c r="U446" i="7"/>
  <c r="V446" i="7" s="1"/>
  <c r="T446" i="7"/>
  <c r="S446" i="7"/>
  <c r="Q446" i="7"/>
  <c r="O446" i="7"/>
  <c r="R446" i="7" s="1"/>
  <c r="N446" i="7"/>
  <c r="M446" i="7"/>
  <c r="L446" i="7"/>
  <c r="K446" i="7"/>
  <c r="J446" i="7"/>
  <c r="H446" i="7"/>
  <c r="U445" i="7"/>
  <c r="V445" i="7" s="1"/>
  <c r="T445" i="7"/>
  <c r="S445" i="7"/>
  <c r="Q445" i="7"/>
  <c r="O445" i="7"/>
  <c r="R445" i="7" s="1"/>
  <c r="N445" i="7"/>
  <c r="M445" i="7"/>
  <c r="L445" i="7"/>
  <c r="K445" i="7"/>
  <c r="J445" i="7"/>
  <c r="H445" i="7"/>
  <c r="U444" i="7"/>
  <c r="V444" i="7" s="1"/>
  <c r="T444" i="7"/>
  <c r="S444" i="7"/>
  <c r="Q444" i="7"/>
  <c r="O444" i="7"/>
  <c r="R444" i="7" s="1"/>
  <c r="N444" i="7"/>
  <c r="M444" i="7"/>
  <c r="L444" i="7"/>
  <c r="K444" i="7"/>
  <c r="J444" i="7"/>
  <c r="H444" i="7"/>
  <c r="U443" i="7"/>
  <c r="V443" i="7" s="1"/>
  <c r="T443" i="7"/>
  <c r="S443" i="7"/>
  <c r="Q443" i="7"/>
  <c r="O443" i="7"/>
  <c r="R443" i="7" s="1"/>
  <c r="N443" i="7"/>
  <c r="M443" i="7"/>
  <c r="L443" i="7"/>
  <c r="K443" i="7"/>
  <c r="J443" i="7"/>
  <c r="H443" i="7"/>
  <c r="U442" i="7"/>
  <c r="V442" i="7" s="1"/>
  <c r="T442" i="7"/>
  <c r="S442" i="7"/>
  <c r="Q442" i="7"/>
  <c r="O442" i="7"/>
  <c r="R442" i="7" s="1"/>
  <c r="N442" i="7"/>
  <c r="M442" i="7"/>
  <c r="L442" i="7"/>
  <c r="K442" i="7"/>
  <c r="J442" i="7"/>
  <c r="H442" i="7"/>
  <c r="U441" i="7"/>
  <c r="V441" i="7" s="1"/>
  <c r="T441" i="7"/>
  <c r="S441" i="7"/>
  <c r="Q441" i="7"/>
  <c r="O441" i="7"/>
  <c r="R441" i="7" s="1"/>
  <c r="N441" i="7"/>
  <c r="M441" i="7"/>
  <c r="L441" i="7"/>
  <c r="K441" i="7"/>
  <c r="J441" i="7"/>
  <c r="H441" i="7"/>
  <c r="U440" i="7"/>
  <c r="V440" i="7" s="1"/>
  <c r="T440" i="7"/>
  <c r="S440" i="7"/>
  <c r="Q440" i="7"/>
  <c r="O440" i="7"/>
  <c r="R440" i="7" s="1"/>
  <c r="N440" i="7"/>
  <c r="M440" i="7"/>
  <c r="L440" i="7"/>
  <c r="K440" i="7"/>
  <c r="J440" i="7"/>
  <c r="H440" i="7"/>
  <c r="U439" i="7"/>
  <c r="V439" i="7" s="1"/>
  <c r="T439" i="7"/>
  <c r="S439" i="7"/>
  <c r="Q439" i="7"/>
  <c r="O439" i="7"/>
  <c r="R439" i="7" s="1"/>
  <c r="N439" i="7"/>
  <c r="M439" i="7"/>
  <c r="L439" i="7"/>
  <c r="K439" i="7"/>
  <c r="J439" i="7"/>
  <c r="H439" i="7"/>
  <c r="U438" i="7"/>
  <c r="V438" i="7" s="1"/>
  <c r="T438" i="7"/>
  <c r="S438" i="7"/>
  <c r="Q438" i="7"/>
  <c r="O438" i="7"/>
  <c r="R438" i="7" s="1"/>
  <c r="N438" i="7"/>
  <c r="M438" i="7"/>
  <c r="L438" i="7"/>
  <c r="K438" i="7"/>
  <c r="J438" i="7"/>
  <c r="H438" i="7"/>
  <c r="U437" i="7"/>
  <c r="V437" i="7" s="1"/>
  <c r="T437" i="7"/>
  <c r="S437" i="7"/>
  <c r="Q437" i="7"/>
  <c r="O437" i="7"/>
  <c r="R437" i="7" s="1"/>
  <c r="N437" i="7"/>
  <c r="M437" i="7"/>
  <c r="L437" i="7"/>
  <c r="K437" i="7"/>
  <c r="J437" i="7"/>
  <c r="H437" i="7"/>
  <c r="U436" i="7"/>
  <c r="V436" i="7" s="1"/>
  <c r="T436" i="7"/>
  <c r="S436" i="7"/>
  <c r="Q436" i="7"/>
  <c r="O436" i="7"/>
  <c r="R436" i="7" s="1"/>
  <c r="N436" i="7"/>
  <c r="M436" i="7"/>
  <c r="L436" i="7"/>
  <c r="K436" i="7"/>
  <c r="J436" i="7"/>
  <c r="H436" i="7"/>
  <c r="U435" i="7"/>
  <c r="V435" i="7" s="1"/>
  <c r="T435" i="7"/>
  <c r="S435" i="7"/>
  <c r="Q435" i="7"/>
  <c r="O435" i="7"/>
  <c r="R435" i="7" s="1"/>
  <c r="N435" i="7"/>
  <c r="M435" i="7"/>
  <c r="L435" i="7"/>
  <c r="K435" i="7"/>
  <c r="J435" i="7"/>
  <c r="H435" i="7"/>
  <c r="U434" i="7"/>
  <c r="V434" i="7" s="1"/>
  <c r="T434" i="7"/>
  <c r="S434" i="7"/>
  <c r="Q434" i="7"/>
  <c r="O434" i="7"/>
  <c r="R434" i="7" s="1"/>
  <c r="N434" i="7"/>
  <c r="M434" i="7"/>
  <c r="L434" i="7"/>
  <c r="K434" i="7"/>
  <c r="J434" i="7"/>
  <c r="H434" i="7"/>
  <c r="U433" i="7"/>
  <c r="V433" i="7" s="1"/>
  <c r="T433" i="7"/>
  <c r="S433" i="7"/>
  <c r="Q433" i="7"/>
  <c r="O433" i="7"/>
  <c r="R433" i="7" s="1"/>
  <c r="N433" i="7"/>
  <c r="M433" i="7"/>
  <c r="L433" i="7"/>
  <c r="K433" i="7"/>
  <c r="J433" i="7"/>
  <c r="H433" i="7"/>
  <c r="U432" i="7"/>
  <c r="V432" i="7" s="1"/>
  <c r="T432" i="7"/>
  <c r="S432" i="7"/>
  <c r="Q432" i="7"/>
  <c r="O432" i="7"/>
  <c r="R432" i="7" s="1"/>
  <c r="N432" i="7"/>
  <c r="M432" i="7"/>
  <c r="L432" i="7"/>
  <c r="K432" i="7"/>
  <c r="J432" i="7"/>
  <c r="H432" i="7"/>
  <c r="U431" i="7"/>
  <c r="V431" i="7" s="1"/>
  <c r="T431" i="7"/>
  <c r="S431" i="7"/>
  <c r="Q431" i="7"/>
  <c r="O431" i="7"/>
  <c r="R431" i="7" s="1"/>
  <c r="N431" i="7"/>
  <c r="M431" i="7"/>
  <c r="L431" i="7"/>
  <c r="K431" i="7"/>
  <c r="J431" i="7"/>
  <c r="H431" i="7"/>
  <c r="U430" i="7"/>
  <c r="V430" i="7" s="1"/>
  <c r="T430" i="7"/>
  <c r="S430" i="7"/>
  <c r="Q430" i="7"/>
  <c r="O430" i="7"/>
  <c r="R430" i="7" s="1"/>
  <c r="N430" i="7"/>
  <c r="M430" i="7"/>
  <c r="L430" i="7"/>
  <c r="K430" i="7"/>
  <c r="J430" i="7"/>
  <c r="H430" i="7"/>
  <c r="U429" i="7"/>
  <c r="V429" i="7" s="1"/>
  <c r="T429" i="7"/>
  <c r="S429" i="7"/>
  <c r="Q429" i="7"/>
  <c r="O429" i="7"/>
  <c r="R429" i="7" s="1"/>
  <c r="N429" i="7"/>
  <c r="M429" i="7"/>
  <c r="L429" i="7"/>
  <c r="K429" i="7"/>
  <c r="J429" i="7"/>
  <c r="H429" i="7"/>
  <c r="U428" i="7"/>
  <c r="V428" i="7" s="1"/>
  <c r="T428" i="7"/>
  <c r="S428" i="7"/>
  <c r="Q428" i="7"/>
  <c r="O428" i="7"/>
  <c r="R428" i="7" s="1"/>
  <c r="N428" i="7"/>
  <c r="M428" i="7"/>
  <c r="L428" i="7"/>
  <c r="K428" i="7"/>
  <c r="J428" i="7"/>
  <c r="H428" i="7"/>
  <c r="U427" i="7"/>
  <c r="V427" i="7" s="1"/>
  <c r="T427" i="7"/>
  <c r="S427" i="7"/>
  <c r="Q427" i="7"/>
  <c r="O427" i="7"/>
  <c r="R427" i="7" s="1"/>
  <c r="N427" i="7"/>
  <c r="M427" i="7"/>
  <c r="L427" i="7"/>
  <c r="K427" i="7"/>
  <c r="J427" i="7"/>
  <c r="H427" i="7"/>
  <c r="U426" i="7"/>
  <c r="V426" i="7" s="1"/>
  <c r="T426" i="7"/>
  <c r="S426" i="7"/>
  <c r="Q426" i="7"/>
  <c r="O426" i="7"/>
  <c r="R426" i="7" s="1"/>
  <c r="N426" i="7"/>
  <c r="M426" i="7"/>
  <c r="L426" i="7"/>
  <c r="K426" i="7"/>
  <c r="J426" i="7"/>
  <c r="H426" i="7"/>
  <c r="U425" i="7"/>
  <c r="V425" i="7" s="1"/>
  <c r="T425" i="7"/>
  <c r="S425" i="7"/>
  <c r="Q425" i="7"/>
  <c r="O425" i="7"/>
  <c r="R425" i="7" s="1"/>
  <c r="N425" i="7"/>
  <c r="M425" i="7"/>
  <c r="L425" i="7"/>
  <c r="K425" i="7"/>
  <c r="J425" i="7"/>
  <c r="H425" i="7"/>
  <c r="U424" i="7"/>
  <c r="V424" i="7" s="1"/>
  <c r="T424" i="7"/>
  <c r="S424" i="7"/>
  <c r="Q424" i="7"/>
  <c r="O424" i="7"/>
  <c r="R424" i="7" s="1"/>
  <c r="N424" i="7"/>
  <c r="M424" i="7"/>
  <c r="L424" i="7"/>
  <c r="K424" i="7"/>
  <c r="J424" i="7"/>
  <c r="H424" i="7"/>
  <c r="U423" i="7"/>
  <c r="V423" i="7" s="1"/>
  <c r="T423" i="7"/>
  <c r="S423" i="7"/>
  <c r="Q423" i="7"/>
  <c r="O423" i="7"/>
  <c r="R423" i="7" s="1"/>
  <c r="N423" i="7"/>
  <c r="M423" i="7"/>
  <c r="L423" i="7"/>
  <c r="K423" i="7"/>
  <c r="J423" i="7"/>
  <c r="H423" i="7"/>
  <c r="U422" i="7"/>
  <c r="V422" i="7" s="1"/>
  <c r="T422" i="7"/>
  <c r="S422" i="7"/>
  <c r="Q422" i="7"/>
  <c r="O422" i="7"/>
  <c r="R422" i="7" s="1"/>
  <c r="N422" i="7"/>
  <c r="M422" i="7"/>
  <c r="L422" i="7"/>
  <c r="K422" i="7"/>
  <c r="J422" i="7"/>
  <c r="H422" i="7"/>
  <c r="U421" i="7"/>
  <c r="V421" i="7" s="1"/>
  <c r="T421" i="7"/>
  <c r="S421" i="7"/>
  <c r="Q421" i="7"/>
  <c r="O421" i="7"/>
  <c r="R421" i="7" s="1"/>
  <c r="N421" i="7"/>
  <c r="M421" i="7"/>
  <c r="L421" i="7"/>
  <c r="K421" i="7"/>
  <c r="J421" i="7"/>
  <c r="H421" i="7"/>
  <c r="U420" i="7"/>
  <c r="V420" i="7" s="1"/>
  <c r="T420" i="7"/>
  <c r="S420" i="7"/>
  <c r="Q420" i="7"/>
  <c r="O420" i="7"/>
  <c r="R420" i="7" s="1"/>
  <c r="N420" i="7"/>
  <c r="M420" i="7"/>
  <c r="L420" i="7"/>
  <c r="K420" i="7"/>
  <c r="J420" i="7"/>
  <c r="H420" i="7"/>
  <c r="U419" i="7"/>
  <c r="V419" i="7" s="1"/>
  <c r="T419" i="7"/>
  <c r="S419" i="7"/>
  <c r="Q419" i="7"/>
  <c r="O419" i="7"/>
  <c r="R419" i="7" s="1"/>
  <c r="N419" i="7"/>
  <c r="M419" i="7"/>
  <c r="L419" i="7"/>
  <c r="K419" i="7"/>
  <c r="J419" i="7"/>
  <c r="H419" i="7"/>
  <c r="U418" i="7"/>
  <c r="V418" i="7" s="1"/>
  <c r="T418" i="7"/>
  <c r="S418" i="7"/>
  <c r="Q418" i="7"/>
  <c r="O418" i="7"/>
  <c r="R418" i="7" s="1"/>
  <c r="N418" i="7"/>
  <c r="M418" i="7"/>
  <c r="L418" i="7"/>
  <c r="K418" i="7"/>
  <c r="J418" i="7"/>
  <c r="H418" i="7"/>
  <c r="U417" i="7"/>
  <c r="V417" i="7" s="1"/>
  <c r="T417" i="7"/>
  <c r="S417" i="7"/>
  <c r="Q417" i="7"/>
  <c r="O417" i="7"/>
  <c r="R417" i="7" s="1"/>
  <c r="N417" i="7"/>
  <c r="M417" i="7"/>
  <c r="L417" i="7"/>
  <c r="K417" i="7"/>
  <c r="J417" i="7"/>
  <c r="H417" i="7"/>
  <c r="U416" i="7"/>
  <c r="V416" i="7" s="1"/>
  <c r="T416" i="7"/>
  <c r="S416" i="7"/>
  <c r="Q416" i="7"/>
  <c r="O416" i="7"/>
  <c r="R416" i="7" s="1"/>
  <c r="N416" i="7"/>
  <c r="M416" i="7"/>
  <c r="L416" i="7"/>
  <c r="K416" i="7"/>
  <c r="J416" i="7"/>
  <c r="H416" i="7"/>
  <c r="U415" i="7"/>
  <c r="V415" i="7" s="1"/>
  <c r="T415" i="7"/>
  <c r="S415" i="7"/>
  <c r="Q415" i="7"/>
  <c r="O415" i="7"/>
  <c r="R415" i="7" s="1"/>
  <c r="N415" i="7"/>
  <c r="M415" i="7"/>
  <c r="L415" i="7"/>
  <c r="K415" i="7"/>
  <c r="J415" i="7"/>
  <c r="H415" i="7"/>
  <c r="U414" i="7"/>
  <c r="V414" i="7" s="1"/>
  <c r="T414" i="7"/>
  <c r="S414" i="7"/>
  <c r="Q414" i="7"/>
  <c r="O414" i="7"/>
  <c r="R414" i="7" s="1"/>
  <c r="N414" i="7"/>
  <c r="M414" i="7"/>
  <c r="L414" i="7"/>
  <c r="K414" i="7"/>
  <c r="J414" i="7"/>
  <c r="H414" i="7"/>
  <c r="U413" i="7"/>
  <c r="V413" i="7" s="1"/>
  <c r="T413" i="7"/>
  <c r="S413" i="7"/>
  <c r="Q413" i="7"/>
  <c r="O413" i="7"/>
  <c r="R413" i="7" s="1"/>
  <c r="N413" i="7"/>
  <c r="M413" i="7"/>
  <c r="L413" i="7"/>
  <c r="K413" i="7"/>
  <c r="J413" i="7"/>
  <c r="H413" i="7"/>
  <c r="U412" i="7"/>
  <c r="V412" i="7" s="1"/>
  <c r="T412" i="7"/>
  <c r="S412" i="7"/>
  <c r="Q412" i="7"/>
  <c r="O412" i="7"/>
  <c r="R412" i="7" s="1"/>
  <c r="N412" i="7"/>
  <c r="M412" i="7"/>
  <c r="L412" i="7"/>
  <c r="K412" i="7"/>
  <c r="J412" i="7"/>
  <c r="H412" i="7"/>
  <c r="U411" i="7"/>
  <c r="V411" i="7" s="1"/>
  <c r="T411" i="7"/>
  <c r="S411" i="7"/>
  <c r="Q411" i="7"/>
  <c r="O411" i="7"/>
  <c r="R411" i="7" s="1"/>
  <c r="N411" i="7"/>
  <c r="M411" i="7"/>
  <c r="L411" i="7"/>
  <c r="K411" i="7"/>
  <c r="J411" i="7"/>
  <c r="H411" i="7"/>
  <c r="U410" i="7"/>
  <c r="V410" i="7" s="1"/>
  <c r="T410" i="7"/>
  <c r="S410" i="7"/>
  <c r="Q410" i="7"/>
  <c r="O410" i="7"/>
  <c r="R410" i="7" s="1"/>
  <c r="N410" i="7"/>
  <c r="M410" i="7"/>
  <c r="L410" i="7"/>
  <c r="K410" i="7"/>
  <c r="J410" i="7"/>
  <c r="H410" i="7"/>
  <c r="U409" i="7"/>
  <c r="V409" i="7" s="1"/>
  <c r="T409" i="7"/>
  <c r="S409" i="7"/>
  <c r="Q409" i="7"/>
  <c r="O409" i="7"/>
  <c r="R409" i="7" s="1"/>
  <c r="N409" i="7"/>
  <c r="M409" i="7"/>
  <c r="L409" i="7"/>
  <c r="K409" i="7"/>
  <c r="J409" i="7"/>
  <c r="H409" i="7"/>
  <c r="U408" i="7"/>
  <c r="V408" i="7" s="1"/>
  <c r="T408" i="7"/>
  <c r="S408" i="7"/>
  <c r="Q408" i="7"/>
  <c r="O408" i="7"/>
  <c r="R408" i="7" s="1"/>
  <c r="N408" i="7"/>
  <c r="M408" i="7"/>
  <c r="L408" i="7"/>
  <c r="K408" i="7"/>
  <c r="J408" i="7"/>
  <c r="H408" i="7"/>
  <c r="U407" i="7"/>
  <c r="V407" i="7" s="1"/>
  <c r="T407" i="7"/>
  <c r="S407" i="7"/>
  <c r="Q407" i="7"/>
  <c r="O407" i="7"/>
  <c r="R407" i="7" s="1"/>
  <c r="N407" i="7"/>
  <c r="M407" i="7"/>
  <c r="L407" i="7"/>
  <c r="K407" i="7"/>
  <c r="J407" i="7"/>
  <c r="H407" i="7"/>
  <c r="U406" i="7"/>
  <c r="V406" i="7" s="1"/>
  <c r="T406" i="7"/>
  <c r="S406" i="7"/>
  <c r="Q406" i="7"/>
  <c r="O406" i="7"/>
  <c r="R406" i="7" s="1"/>
  <c r="N406" i="7"/>
  <c r="M406" i="7"/>
  <c r="L406" i="7"/>
  <c r="K406" i="7"/>
  <c r="J406" i="7"/>
  <c r="H406" i="7"/>
  <c r="U405" i="7"/>
  <c r="V405" i="7" s="1"/>
  <c r="T405" i="7"/>
  <c r="S405" i="7"/>
  <c r="Q405" i="7"/>
  <c r="O405" i="7"/>
  <c r="R405" i="7" s="1"/>
  <c r="N405" i="7"/>
  <c r="M405" i="7"/>
  <c r="L405" i="7"/>
  <c r="K405" i="7"/>
  <c r="J405" i="7"/>
  <c r="H405" i="7"/>
  <c r="U404" i="7"/>
  <c r="V404" i="7" s="1"/>
  <c r="T404" i="7"/>
  <c r="S404" i="7"/>
  <c r="Q404" i="7"/>
  <c r="O404" i="7"/>
  <c r="R404" i="7" s="1"/>
  <c r="N404" i="7"/>
  <c r="M404" i="7"/>
  <c r="L404" i="7"/>
  <c r="K404" i="7"/>
  <c r="J404" i="7"/>
  <c r="H404" i="7"/>
  <c r="U403" i="7"/>
  <c r="V403" i="7" s="1"/>
  <c r="T403" i="7"/>
  <c r="S403" i="7"/>
  <c r="Q403" i="7"/>
  <c r="O403" i="7"/>
  <c r="R403" i="7" s="1"/>
  <c r="N403" i="7"/>
  <c r="M403" i="7"/>
  <c r="L403" i="7"/>
  <c r="K403" i="7"/>
  <c r="J403" i="7"/>
  <c r="H403" i="7"/>
  <c r="U402" i="7"/>
  <c r="V402" i="7" s="1"/>
  <c r="T402" i="7"/>
  <c r="S402" i="7"/>
  <c r="Q402" i="7"/>
  <c r="O402" i="7"/>
  <c r="R402" i="7" s="1"/>
  <c r="N402" i="7"/>
  <c r="M402" i="7"/>
  <c r="L402" i="7"/>
  <c r="K402" i="7"/>
  <c r="J402" i="7"/>
  <c r="H402" i="7"/>
  <c r="U401" i="7"/>
  <c r="V401" i="7" s="1"/>
  <c r="T401" i="7"/>
  <c r="S401" i="7"/>
  <c r="Q401" i="7"/>
  <c r="O401" i="7"/>
  <c r="R401" i="7" s="1"/>
  <c r="N401" i="7"/>
  <c r="M401" i="7"/>
  <c r="L401" i="7"/>
  <c r="K401" i="7"/>
  <c r="J401" i="7"/>
  <c r="H401" i="7"/>
  <c r="U400" i="7"/>
  <c r="V400" i="7" s="1"/>
  <c r="T400" i="7"/>
  <c r="S400" i="7"/>
  <c r="Q400" i="7"/>
  <c r="O400" i="7"/>
  <c r="R400" i="7" s="1"/>
  <c r="N400" i="7"/>
  <c r="M400" i="7"/>
  <c r="L400" i="7"/>
  <c r="K400" i="7"/>
  <c r="J400" i="7"/>
  <c r="H400" i="7"/>
  <c r="U399" i="7"/>
  <c r="V399" i="7" s="1"/>
  <c r="T399" i="7"/>
  <c r="S399" i="7"/>
  <c r="Q399" i="7"/>
  <c r="O399" i="7"/>
  <c r="R399" i="7" s="1"/>
  <c r="N399" i="7"/>
  <c r="M399" i="7"/>
  <c r="L399" i="7"/>
  <c r="K399" i="7"/>
  <c r="J399" i="7"/>
  <c r="H399" i="7"/>
  <c r="U398" i="7"/>
  <c r="V398" i="7" s="1"/>
  <c r="T398" i="7"/>
  <c r="S398" i="7"/>
  <c r="Q398" i="7"/>
  <c r="O398" i="7"/>
  <c r="R398" i="7" s="1"/>
  <c r="N398" i="7"/>
  <c r="M398" i="7"/>
  <c r="L398" i="7"/>
  <c r="K398" i="7"/>
  <c r="J398" i="7"/>
  <c r="H398" i="7"/>
  <c r="U397" i="7"/>
  <c r="V397" i="7" s="1"/>
  <c r="T397" i="7"/>
  <c r="S397" i="7"/>
  <c r="Q397" i="7"/>
  <c r="O397" i="7"/>
  <c r="R397" i="7" s="1"/>
  <c r="N397" i="7"/>
  <c r="M397" i="7"/>
  <c r="L397" i="7"/>
  <c r="K397" i="7"/>
  <c r="J397" i="7"/>
  <c r="H397" i="7"/>
  <c r="U396" i="7"/>
  <c r="V396" i="7" s="1"/>
  <c r="T396" i="7"/>
  <c r="S396" i="7"/>
  <c r="Q396" i="7"/>
  <c r="O396" i="7"/>
  <c r="R396" i="7" s="1"/>
  <c r="N396" i="7"/>
  <c r="M396" i="7"/>
  <c r="L396" i="7"/>
  <c r="K396" i="7"/>
  <c r="J396" i="7"/>
  <c r="H396" i="7"/>
  <c r="U395" i="7"/>
  <c r="V395" i="7" s="1"/>
  <c r="T395" i="7"/>
  <c r="S395" i="7"/>
  <c r="Q395" i="7"/>
  <c r="O395" i="7"/>
  <c r="R395" i="7" s="1"/>
  <c r="N395" i="7"/>
  <c r="M395" i="7"/>
  <c r="L395" i="7"/>
  <c r="K395" i="7"/>
  <c r="J395" i="7"/>
  <c r="H395" i="7"/>
  <c r="U394" i="7"/>
  <c r="V394" i="7" s="1"/>
  <c r="T394" i="7"/>
  <c r="S394" i="7"/>
  <c r="Q394" i="7"/>
  <c r="O394" i="7"/>
  <c r="R394" i="7" s="1"/>
  <c r="N394" i="7"/>
  <c r="M394" i="7"/>
  <c r="L394" i="7"/>
  <c r="K394" i="7"/>
  <c r="J394" i="7"/>
  <c r="H394" i="7"/>
  <c r="U393" i="7"/>
  <c r="V393" i="7" s="1"/>
  <c r="T393" i="7"/>
  <c r="S393" i="7"/>
  <c r="Q393" i="7"/>
  <c r="O393" i="7"/>
  <c r="R393" i="7" s="1"/>
  <c r="N393" i="7"/>
  <c r="M393" i="7"/>
  <c r="L393" i="7"/>
  <c r="K393" i="7"/>
  <c r="J393" i="7"/>
  <c r="H393" i="7"/>
  <c r="U392" i="7"/>
  <c r="V392" i="7" s="1"/>
  <c r="T392" i="7"/>
  <c r="S392" i="7"/>
  <c r="Q392" i="7"/>
  <c r="O392" i="7"/>
  <c r="R392" i="7" s="1"/>
  <c r="N392" i="7"/>
  <c r="M392" i="7"/>
  <c r="L392" i="7"/>
  <c r="K392" i="7"/>
  <c r="J392" i="7"/>
  <c r="H392" i="7"/>
  <c r="U391" i="7"/>
  <c r="V391" i="7" s="1"/>
  <c r="T391" i="7"/>
  <c r="S391" i="7"/>
  <c r="Q391" i="7"/>
  <c r="O391" i="7"/>
  <c r="R391" i="7" s="1"/>
  <c r="N391" i="7"/>
  <c r="M391" i="7"/>
  <c r="L391" i="7"/>
  <c r="K391" i="7"/>
  <c r="J391" i="7"/>
  <c r="H391" i="7"/>
  <c r="U390" i="7"/>
  <c r="V390" i="7" s="1"/>
  <c r="T390" i="7"/>
  <c r="S390" i="7"/>
  <c r="Q390" i="7"/>
  <c r="O390" i="7"/>
  <c r="R390" i="7" s="1"/>
  <c r="N390" i="7"/>
  <c r="M390" i="7"/>
  <c r="L390" i="7"/>
  <c r="K390" i="7"/>
  <c r="J390" i="7"/>
  <c r="H390" i="7"/>
  <c r="U389" i="7"/>
  <c r="V389" i="7" s="1"/>
  <c r="T389" i="7"/>
  <c r="S389" i="7"/>
  <c r="Q389" i="7"/>
  <c r="O389" i="7"/>
  <c r="R389" i="7" s="1"/>
  <c r="N389" i="7"/>
  <c r="M389" i="7"/>
  <c r="L389" i="7"/>
  <c r="K389" i="7"/>
  <c r="J389" i="7"/>
  <c r="H389" i="7"/>
  <c r="U388" i="7"/>
  <c r="V388" i="7" s="1"/>
  <c r="T388" i="7"/>
  <c r="S388" i="7"/>
  <c r="Q388" i="7"/>
  <c r="O388" i="7"/>
  <c r="R388" i="7" s="1"/>
  <c r="N388" i="7"/>
  <c r="M388" i="7"/>
  <c r="L388" i="7"/>
  <c r="K388" i="7"/>
  <c r="J388" i="7"/>
  <c r="H388" i="7"/>
  <c r="U387" i="7"/>
  <c r="V387" i="7" s="1"/>
  <c r="T387" i="7"/>
  <c r="S387" i="7"/>
  <c r="Q387" i="7"/>
  <c r="O387" i="7"/>
  <c r="R387" i="7" s="1"/>
  <c r="N387" i="7"/>
  <c r="M387" i="7"/>
  <c r="L387" i="7"/>
  <c r="K387" i="7"/>
  <c r="J387" i="7"/>
  <c r="H387" i="7"/>
  <c r="U386" i="7"/>
  <c r="V386" i="7" s="1"/>
  <c r="T386" i="7"/>
  <c r="S386" i="7"/>
  <c r="Q386" i="7"/>
  <c r="O386" i="7"/>
  <c r="R386" i="7" s="1"/>
  <c r="N386" i="7"/>
  <c r="M386" i="7"/>
  <c r="L386" i="7"/>
  <c r="K386" i="7"/>
  <c r="J386" i="7"/>
  <c r="H386" i="7"/>
  <c r="U385" i="7"/>
  <c r="V385" i="7" s="1"/>
  <c r="T385" i="7"/>
  <c r="S385" i="7"/>
  <c r="Q385" i="7"/>
  <c r="O385" i="7"/>
  <c r="R385" i="7" s="1"/>
  <c r="N385" i="7"/>
  <c r="M385" i="7"/>
  <c r="L385" i="7"/>
  <c r="K385" i="7"/>
  <c r="J385" i="7"/>
  <c r="H385" i="7"/>
  <c r="U384" i="7"/>
  <c r="V384" i="7" s="1"/>
  <c r="T384" i="7"/>
  <c r="S384" i="7"/>
  <c r="Q384" i="7"/>
  <c r="O384" i="7"/>
  <c r="R384" i="7" s="1"/>
  <c r="N384" i="7"/>
  <c r="M384" i="7"/>
  <c r="L384" i="7"/>
  <c r="K384" i="7"/>
  <c r="J384" i="7"/>
  <c r="H384" i="7"/>
  <c r="U383" i="7"/>
  <c r="V383" i="7" s="1"/>
  <c r="T383" i="7"/>
  <c r="S383" i="7"/>
  <c r="Q383" i="7"/>
  <c r="O383" i="7"/>
  <c r="R383" i="7" s="1"/>
  <c r="N383" i="7"/>
  <c r="M383" i="7"/>
  <c r="L383" i="7"/>
  <c r="K383" i="7"/>
  <c r="J383" i="7"/>
  <c r="H383" i="7"/>
  <c r="U382" i="7"/>
  <c r="V382" i="7" s="1"/>
  <c r="T382" i="7"/>
  <c r="S382" i="7"/>
  <c r="Q382" i="7"/>
  <c r="O382" i="7"/>
  <c r="R382" i="7" s="1"/>
  <c r="N382" i="7"/>
  <c r="M382" i="7"/>
  <c r="L382" i="7"/>
  <c r="K382" i="7"/>
  <c r="J382" i="7"/>
  <c r="H382" i="7"/>
  <c r="U381" i="7"/>
  <c r="V381" i="7" s="1"/>
  <c r="T381" i="7"/>
  <c r="S381" i="7"/>
  <c r="Q381" i="7"/>
  <c r="O381" i="7"/>
  <c r="R381" i="7" s="1"/>
  <c r="N381" i="7"/>
  <c r="M381" i="7"/>
  <c r="L381" i="7"/>
  <c r="K381" i="7"/>
  <c r="J381" i="7"/>
  <c r="H381" i="7"/>
  <c r="U380" i="7"/>
  <c r="V380" i="7" s="1"/>
  <c r="T380" i="7"/>
  <c r="S380" i="7"/>
  <c r="Q380" i="7"/>
  <c r="O380" i="7"/>
  <c r="R380" i="7" s="1"/>
  <c r="N380" i="7"/>
  <c r="M380" i="7"/>
  <c r="L380" i="7"/>
  <c r="K380" i="7"/>
  <c r="J380" i="7"/>
  <c r="H380" i="7"/>
  <c r="U379" i="7"/>
  <c r="V379" i="7" s="1"/>
  <c r="T379" i="7"/>
  <c r="S379" i="7"/>
  <c r="Q379" i="7"/>
  <c r="O379" i="7"/>
  <c r="R379" i="7" s="1"/>
  <c r="N379" i="7"/>
  <c r="M379" i="7"/>
  <c r="L379" i="7"/>
  <c r="K379" i="7"/>
  <c r="J379" i="7"/>
  <c r="H379" i="7"/>
  <c r="U378" i="7"/>
  <c r="V378" i="7" s="1"/>
  <c r="T378" i="7"/>
  <c r="S378" i="7"/>
  <c r="Q378" i="7"/>
  <c r="O378" i="7"/>
  <c r="R378" i="7" s="1"/>
  <c r="N378" i="7"/>
  <c r="M378" i="7"/>
  <c r="L378" i="7"/>
  <c r="K378" i="7"/>
  <c r="J378" i="7"/>
  <c r="H378" i="7"/>
  <c r="U377" i="7"/>
  <c r="V377" i="7" s="1"/>
  <c r="T377" i="7"/>
  <c r="S377" i="7"/>
  <c r="Q377" i="7"/>
  <c r="O377" i="7"/>
  <c r="R377" i="7" s="1"/>
  <c r="N377" i="7"/>
  <c r="M377" i="7"/>
  <c r="L377" i="7"/>
  <c r="K377" i="7"/>
  <c r="J377" i="7"/>
  <c r="H377" i="7"/>
  <c r="U376" i="7"/>
  <c r="V376" i="7" s="1"/>
  <c r="T376" i="7"/>
  <c r="S376" i="7"/>
  <c r="Q376" i="7"/>
  <c r="O376" i="7"/>
  <c r="R376" i="7" s="1"/>
  <c r="N376" i="7"/>
  <c r="M376" i="7"/>
  <c r="L376" i="7"/>
  <c r="K376" i="7"/>
  <c r="J376" i="7"/>
  <c r="H376" i="7"/>
  <c r="U375" i="7"/>
  <c r="V375" i="7" s="1"/>
  <c r="T375" i="7"/>
  <c r="S375" i="7"/>
  <c r="Q375" i="7"/>
  <c r="O375" i="7"/>
  <c r="R375" i="7" s="1"/>
  <c r="N375" i="7"/>
  <c r="M375" i="7"/>
  <c r="L375" i="7"/>
  <c r="K375" i="7"/>
  <c r="J375" i="7"/>
  <c r="H375" i="7"/>
  <c r="U374" i="7"/>
  <c r="V374" i="7" s="1"/>
  <c r="T374" i="7"/>
  <c r="S374" i="7"/>
  <c r="Q374" i="7"/>
  <c r="O374" i="7"/>
  <c r="R374" i="7" s="1"/>
  <c r="N374" i="7"/>
  <c r="M374" i="7"/>
  <c r="L374" i="7"/>
  <c r="K374" i="7"/>
  <c r="J374" i="7"/>
  <c r="H374" i="7"/>
  <c r="U373" i="7"/>
  <c r="V373" i="7" s="1"/>
  <c r="T373" i="7"/>
  <c r="S373" i="7"/>
  <c r="Q373" i="7"/>
  <c r="O373" i="7"/>
  <c r="R373" i="7" s="1"/>
  <c r="N373" i="7"/>
  <c r="M373" i="7"/>
  <c r="L373" i="7"/>
  <c r="K373" i="7"/>
  <c r="J373" i="7"/>
  <c r="H373" i="7"/>
  <c r="U372" i="7"/>
  <c r="V372" i="7" s="1"/>
  <c r="T372" i="7"/>
  <c r="S372" i="7"/>
  <c r="Q372" i="7"/>
  <c r="O372" i="7"/>
  <c r="R372" i="7" s="1"/>
  <c r="N372" i="7"/>
  <c r="M372" i="7"/>
  <c r="L372" i="7"/>
  <c r="K372" i="7"/>
  <c r="J372" i="7"/>
  <c r="H372" i="7"/>
  <c r="U371" i="7"/>
  <c r="V371" i="7" s="1"/>
  <c r="T371" i="7"/>
  <c r="S371" i="7"/>
  <c r="Q371" i="7"/>
  <c r="O371" i="7"/>
  <c r="R371" i="7" s="1"/>
  <c r="N371" i="7"/>
  <c r="M371" i="7"/>
  <c r="L371" i="7"/>
  <c r="K371" i="7"/>
  <c r="J371" i="7"/>
  <c r="H371" i="7"/>
  <c r="U370" i="7"/>
  <c r="V370" i="7" s="1"/>
  <c r="T370" i="7"/>
  <c r="S370" i="7"/>
  <c r="Q370" i="7"/>
  <c r="O370" i="7"/>
  <c r="R370" i="7" s="1"/>
  <c r="N370" i="7"/>
  <c r="M370" i="7"/>
  <c r="L370" i="7"/>
  <c r="K370" i="7"/>
  <c r="J370" i="7"/>
  <c r="H370" i="7"/>
  <c r="U369" i="7"/>
  <c r="V369" i="7" s="1"/>
  <c r="T369" i="7"/>
  <c r="S369" i="7"/>
  <c r="Q369" i="7"/>
  <c r="O369" i="7"/>
  <c r="R369" i="7" s="1"/>
  <c r="N369" i="7"/>
  <c r="M369" i="7"/>
  <c r="L369" i="7"/>
  <c r="K369" i="7"/>
  <c r="J369" i="7"/>
  <c r="H369" i="7"/>
  <c r="U368" i="7"/>
  <c r="V368" i="7" s="1"/>
  <c r="T368" i="7"/>
  <c r="S368" i="7"/>
  <c r="Q368" i="7"/>
  <c r="O368" i="7"/>
  <c r="R368" i="7" s="1"/>
  <c r="N368" i="7"/>
  <c r="M368" i="7"/>
  <c r="L368" i="7"/>
  <c r="K368" i="7"/>
  <c r="J368" i="7"/>
  <c r="H368" i="7"/>
  <c r="U367" i="7"/>
  <c r="V367" i="7" s="1"/>
  <c r="T367" i="7"/>
  <c r="S367" i="7"/>
  <c r="Q367" i="7"/>
  <c r="O367" i="7"/>
  <c r="R367" i="7" s="1"/>
  <c r="N367" i="7"/>
  <c r="M367" i="7"/>
  <c r="L367" i="7"/>
  <c r="K367" i="7"/>
  <c r="J367" i="7"/>
  <c r="H367" i="7"/>
  <c r="U366" i="7"/>
  <c r="V366" i="7" s="1"/>
  <c r="T366" i="7"/>
  <c r="S366" i="7"/>
  <c r="Q366" i="7"/>
  <c r="O366" i="7"/>
  <c r="R366" i="7" s="1"/>
  <c r="N366" i="7"/>
  <c r="M366" i="7"/>
  <c r="L366" i="7"/>
  <c r="K366" i="7"/>
  <c r="J366" i="7"/>
  <c r="H366" i="7"/>
  <c r="U365" i="7"/>
  <c r="V365" i="7" s="1"/>
  <c r="T365" i="7"/>
  <c r="S365" i="7"/>
  <c r="Q365" i="7"/>
  <c r="O365" i="7"/>
  <c r="R365" i="7" s="1"/>
  <c r="N365" i="7"/>
  <c r="M365" i="7"/>
  <c r="L365" i="7"/>
  <c r="K365" i="7"/>
  <c r="J365" i="7"/>
  <c r="H365" i="7"/>
  <c r="U364" i="7"/>
  <c r="V364" i="7" s="1"/>
  <c r="T364" i="7"/>
  <c r="S364" i="7"/>
  <c r="Q364" i="7"/>
  <c r="O364" i="7"/>
  <c r="R364" i="7" s="1"/>
  <c r="N364" i="7"/>
  <c r="M364" i="7"/>
  <c r="L364" i="7"/>
  <c r="K364" i="7"/>
  <c r="J364" i="7"/>
  <c r="H364" i="7"/>
  <c r="U363" i="7"/>
  <c r="V363" i="7" s="1"/>
  <c r="T363" i="7"/>
  <c r="S363" i="7"/>
  <c r="Q363" i="7"/>
  <c r="O363" i="7"/>
  <c r="R363" i="7" s="1"/>
  <c r="N363" i="7"/>
  <c r="M363" i="7"/>
  <c r="L363" i="7"/>
  <c r="K363" i="7"/>
  <c r="J363" i="7"/>
  <c r="H363" i="7"/>
  <c r="U362" i="7"/>
  <c r="V362" i="7" s="1"/>
  <c r="T362" i="7"/>
  <c r="S362" i="7"/>
  <c r="Q362" i="7"/>
  <c r="O362" i="7"/>
  <c r="R362" i="7" s="1"/>
  <c r="N362" i="7"/>
  <c r="M362" i="7"/>
  <c r="L362" i="7"/>
  <c r="K362" i="7"/>
  <c r="J362" i="7"/>
  <c r="H362" i="7"/>
  <c r="U361" i="7"/>
  <c r="V361" i="7" s="1"/>
  <c r="T361" i="7"/>
  <c r="S361" i="7"/>
  <c r="Q361" i="7"/>
  <c r="O361" i="7"/>
  <c r="R361" i="7" s="1"/>
  <c r="N361" i="7"/>
  <c r="M361" i="7"/>
  <c r="L361" i="7"/>
  <c r="K361" i="7"/>
  <c r="J361" i="7"/>
  <c r="H361" i="7"/>
  <c r="U360" i="7"/>
  <c r="V360" i="7" s="1"/>
  <c r="T360" i="7"/>
  <c r="S360" i="7"/>
  <c r="Q360" i="7"/>
  <c r="O360" i="7"/>
  <c r="R360" i="7" s="1"/>
  <c r="N360" i="7"/>
  <c r="M360" i="7"/>
  <c r="L360" i="7"/>
  <c r="K360" i="7"/>
  <c r="J360" i="7"/>
  <c r="H360" i="7"/>
  <c r="U359" i="7"/>
  <c r="V359" i="7" s="1"/>
  <c r="T359" i="7"/>
  <c r="S359" i="7"/>
  <c r="Q359" i="7"/>
  <c r="O359" i="7"/>
  <c r="R359" i="7" s="1"/>
  <c r="N359" i="7"/>
  <c r="M359" i="7"/>
  <c r="L359" i="7"/>
  <c r="K359" i="7"/>
  <c r="J359" i="7"/>
  <c r="H359" i="7"/>
  <c r="U358" i="7"/>
  <c r="V358" i="7" s="1"/>
  <c r="T358" i="7"/>
  <c r="S358" i="7"/>
  <c r="Q358" i="7"/>
  <c r="O358" i="7"/>
  <c r="R358" i="7" s="1"/>
  <c r="N358" i="7"/>
  <c r="M358" i="7"/>
  <c r="L358" i="7"/>
  <c r="K358" i="7"/>
  <c r="J358" i="7"/>
  <c r="H358" i="7"/>
  <c r="U357" i="7"/>
  <c r="V357" i="7" s="1"/>
  <c r="T357" i="7"/>
  <c r="S357" i="7"/>
  <c r="Q357" i="7"/>
  <c r="O357" i="7"/>
  <c r="R357" i="7" s="1"/>
  <c r="N357" i="7"/>
  <c r="M357" i="7"/>
  <c r="L357" i="7"/>
  <c r="K357" i="7"/>
  <c r="J357" i="7"/>
  <c r="H357" i="7"/>
  <c r="U356" i="7"/>
  <c r="V356" i="7" s="1"/>
  <c r="T356" i="7"/>
  <c r="S356" i="7"/>
  <c r="Q356" i="7"/>
  <c r="O356" i="7"/>
  <c r="R356" i="7" s="1"/>
  <c r="N356" i="7"/>
  <c r="M356" i="7"/>
  <c r="L356" i="7"/>
  <c r="K356" i="7"/>
  <c r="J356" i="7"/>
  <c r="H356" i="7"/>
  <c r="U355" i="7"/>
  <c r="V355" i="7" s="1"/>
  <c r="T355" i="7"/>
  <c r="S355" i="7"/>
  <c r="Q355" i="7"/>
  <c r="O355" i="7"/>
  <c r="R355" i="7" s="1"/>
  <c r="N355" i="7"/>
  <c r="M355" i="7"/>
  <c r="L355" i="7"/>
  <c r="K355" i="7"/>
  <c r="J355" i="7"/>
  <c r="H355" i="7"/>
  <c r="U354" i="7"/>
  <c r="V354" i="7" s="1"/>
  <c r="T354" i="7"/>
  <c r="S354" i="7"/>
  <c r="Q354" i="7"/>
  <c r="O354" i="7"/>
  <c r="R354" i="7" s="1"/>
  <c r="N354" i="7"/>
  <c r="M354" i="7"/>
  <c r="L354" i="7"/>
  <c r="K354" i="7"/>
  <c r="J354" i="7"/>
  <c r="H354" i="7"/>
  <c r="U353" i="7"/>
  <c r="V353" i="7" s="1"/>
  <c r="T353" i="7"/>
  <c r="S353" i="7"/>
  <c r="Q353" i="7"/>
  <c r="O353" i="7"/>
  <c r="R353" i="7" s="1"/>
  <c r="N353" i="7"/>
  <c r="M353" i="7"/>
  <c r="L353" i="7"/>
  <c r="K353" i="7"/>
  <c r="J353" i="7"/>
  <c r="H353" i="7"/>
  <c r="U352" i="7"/>
  <c r="V352" i="7" s="1"/>
  <c r="T352" i="7"/>
  <c r="S352" i="7"/>
  <c r="Q352" i="7"/>
  <c r="O352" i="7"/>
  <c r="R352" i="7" s="1"/>
  <c r="N352" i="7"/>
  <c r="M352" i="7"/>
  <c r="L352" i="7"/>
  <c r="K352" i="7"/>
  <c r="J352" i="7"/>
  <c r="H352" i="7"/>
  <c r="U351" i="7"/>
  <c r="V351" i="7" s="1"/>
  <c r="T351" i="7"/>
  <c r="S351" i="7"/>
  <c r="Q351" i="7"/>
  <c r="O351" i="7"/>
  <c r="R351" i="7" s="1"/>
  <c r="N351" i="7"/>
  <c r="M351" i="7"/>
  <c r="L351" i="7"/>
  <c r="K351" i="7"/>
  <c r="J351" i="7"/>
  <c r="H351" i="7"/>
  <c r="U350" i="7"/>
  <c r="V350" i="7" s="1"/>
  <c r="T350" i="7"/>
  <c r="S350" i="7"/>
  <c r="Q350" i="7"/>
  <c r="O350" i="7"/>
  <c r="R350" i="7" s="1"/>
  <c r="N350" i="7"/>
  <c r="M350" i="7"/>
  <c r="L350" i="7"/>
  <c r="K350" i="7"/>
  <c r="J350" i="7"/>
  <c r="H350" i="7"/>
  <c r="U349" i="7"/>
  <c r="V349" i="7" s="1"/>
  <c r="T349" i="7"/>
  <c r="S349" i="7"/>
  <c r="Q349" i="7"/>
  <c r="O349" i="7"/>
  <c r="R349" i="7" s="1"/>
  <c r="N349" i="7"/>
  <c r="M349" i="7"/>
  <c r="L349" i="7"/>
  <c r="K349" i="7"/>
  <c r="J349" i="7"/>
  <c r="H349" i="7"/>
  <c r="U348" i="7"/>
  <c r="V348" i="7" s="1"/>
  <c r="T348" i="7"/>
  <c r="S348" i="7"/>
  <c r="Q348" i="7"/>
  <c r="O348" i="7"/>
  <c r="R348" i="7" s="1"/>
  <c r="N348" i="7"/>
  <c r="M348" i="7"/>
  <c r="L348" i="7"/>
  <c r="K348" i="7"/>
  <c r="J348" i="7"/>
  <c r="H348" i="7"/>
  <c r="U347" i="7"/>
  <c r="V347" i="7" s="1"/>
  <c r="T347" i="7"/>
  <c r="S347" i="7"/>
  <c r="Q347" i="7"/>
  <c r="O347" i="7"/>
  <c r="R347" i="7" s="1"/>
  <c r="N347" i="7"/>
  <c r="M347" i="7"/>
  <c r="L347" i="7"/>
  <c r="K347" i="7"/>
  <c r="J347" i="7"/>
  <c r="H347" i="7"/>
  <c r="U346" i="7"/>
  <c r="V346" i="7" s="1"/>
  <c r="T346" i="7"/>
  <c r="S346" i="7"/>
  <c r="Q346" i="7"/>
  <c r="O346" i="7"/>
  <c r="R346" i="7" s="1"/>
  <c r="N346" i="7"/>
  <c r="M346" i="7"/>
  <c r="L346" i="7"/>
  <c r="K346" i="7"/>
  <c r="J346" i="7"/>
  <c r="H346" i="7"/>
  <c r="U345" i="7"/>
  <c r="V345" i="7" s="1"/>
  <c r="T345" i="7"/>
  <c r="S345" i="7"/>
  <c r="Q345" i="7"/>
  <c r="O345" i="7"/>
  <c r="R345" i="7" s="1"/>
  <c r="N345" i="7"/>
  <c r="M345" i="7"/>
  <c r="L345" i="7"/>
  <c r="K345" i="7"/>
  <c r="J345" i="7"/>
  <c r="H345" i="7"/>
  <c r="U344" i="7"/>
  <c r="V344" i="7" s="1"/>
  <c r="T344" i="7"/>
  <c r="S344" i="7"/>
  <c r="Q344" i="7"/>
  <c r="O344" i="7"/>
  <c r="R344" i="7" s="1"/>
  <c r="N344" i="7"/>
  <c r="M344" i="7"/>
  <c r="L344" i="7"/>
  <c r="K344" i="7"/>
  <c r="J344" i="7"/>
  <c r="H344" i="7"/>
  <c r="U343" i="7"/>
  <c r="V343" i="7" s="1"/>
  <c r="T343" i="7"/>
  <c r="S343" i="7"/>
  <c r="Q343" i="7"/>
  <c r="O343" i="7"/>
  <c r="R343" i="7" s="1"/>
  <c r="N343" i="7"/>
  <c r="M343" i="7"/>
  <c r="L343" i="7"/>
  <c r="K343" i="7"/>
  <c r="J343" i="7"/>
  <c r="H343" i="7"/>
  <c r="U342" i="7"/>
  <c r="V342" i="7" s="1"/>
  <c r="T342" i="7"/>
  <c r="S342" i="7"/>
  <c r="Q342" i="7"/>
  <c r="O342" i="7"/>
  <c r="R342" i="7" s="1"/>
  <c r="N342" i="7"/>
  <c r="M342" i="7"/>
  <c r="L342" i="7"/>
  <c r="K342" i="7"/>
  <c r="J342" i="7"/>
  <c r="H342" i="7"/>
  <c r="U341" i="7"/>
  <c r="V341" i="7" s="1"/>
  <c r="T341" i="7"/>
  <c r="S341" i="7"/>
  <c r="Q341" i="7"/>
  <c r="O341" i="7"/>
  <c r="R341" i="7" s="1"/>
  <c r="N341" i="7"/>
  <c r="M341" i="7"/>
  <c r="L341" i="7"/>
  <c r="K341" i="7"/>
  <c r="J341" i="7"/>
  <c r="H341" i="7"/>
  <c r="U340" i="7"/>
  <c r="V340" i="7" s="1"/>
  <c r="T340" i="7"/>
  <c r="S340" i="7"/>
  <c r="Q340" i="7"/>
  <c r="O340" i="7"/>
  <c r="R340" i="7" s="1"/>
  <c r="N340" i="7"/>
  <c r="M340" i="7"/>
  <c r="L340" i="7"/>
  <c r="K340" i="7"/>
  <c r="J340" i="7"/>
  <c r="H340" i="7"/>
  <c r="U339" i="7"/>
  <c r="V339" i="7" s="1"/>
  <c r="T339" i="7"/>
  <c r="S339" i="7"/>
  <c r="Q339" i="7"/>
  <c r="O339" i="7"/>
  <c r="R339" i="7" s="1"/>
  <c r="N339" i="7"/>
  <c r="M339" i="7"/>
  <c r="L339" i="7"/>
  <c r="K339" i="7"/>
  <c r="J339" i="7"/>
  <c r="H339" i="7"/>
  <c r="U338" i="7"/>
  <c r="V338" i="7" s="1"/>
  <c r="T338" i="7"/>
  <c r="S338" i="7"/>
  <c r="Q338" i="7"/>
  <c r="O338" i="7"/>
  <c r="R338" i="7" s="1"/>
  <c r="N338" i="7"/>
  <c r="M338" i="7"/>
  <c r="L338" i="7"/>
  <c r="K338" i="7"/>
  <c r="J338" i="7"/>
  <c r="H338" i="7"/>
  <c r="U337" i="7"/>
  <c r="V337" i="7" s="1"/>
  <c r="T337" i="7"/>
  <c r="S337" i="7"/>
  <c r="Q337" i="7"/>
  <c r="O337" i="7"/>
  <c r="R337" i="7" s="1"/>
  <c r="N337" i="7"/>
  <c r="M337" i="7"/>
  <c r="L337" i="7"/>
  <c r="K337" i="7"/>
  <c r="J337" i="7"/>
  <c r="H337" i="7"/>
  <c r="U336" i="7"/>
  <c r="V336" i="7" s="1"/>
  <c r="T336" i="7"/>
  <c r="S336" i="7"/>
  <c r="Q336" i="7"/>
  <c r="O336" i="7"/>
  <c r="R336" i="7" s="1"/>
  <c r="N336" i="7"/>
  <c r="M336" i="7"/>
  <c r="L336" i="7"/>
  <c r="K336" i="7"/>
  <c r="J336" i="7"/>
  <c r="H336" i="7"/>
  <c r="U335" i="7"/>
  <c r="V335" i="7" s="1"/>
  <c r="T335" i="7"/>
  <c r="S335" i="7"/>
  <c r="Q335" i="7"/>
  <c r="O335" i="7"/>
  <c r="R335" i="7" s="1"/>
  <c r="N335" i="7"/>
  <c r="M335" i="7"/>
  <c r="L335" i="7"/>
  <c r="K335" i="7"/>
  <c r="J335" i="7"/>
  <c r="H335" i="7"/>
  <c r="U334" i="7"/>
  <c r="V334" i="7" s="1"/>
  <c r="T334" i="7"/>
  <c r="S334" i="7"/>
  <c r="Q334" i="7"/>
  <c r="O334" i="7"/>
  <c r="R334" i="7" s="1"/>
  <c r="N334" i="7"/>
  <c r="M334" i="7"/>
  <c r="L334" i="7"/>
  <c r="K334" i="7"/>
  <c r="J334" i="7"/>
  <c r="H334" i="7"/>
  <c r="U333" i="7"/>
  <c r="V333" i="7" s="1"/>
  <c r="T333" i="7"/>
  <c r="S333" i="7"/>
  <c r="Q333" i="7"/>
  <c r="O333" i="7"/>
  <c r="R333" i="7" s="1"/>
  <c r="N333" i="7"/>
  <c r="M333" i="7"/>
  <c r="L333" i="7"/>
  <c r="K333" i="7"/>
  <c r="J333" i="7"/>
  <c r="H333" i="7"/>
  <c r="U332" i="7"/>
  <c r="V332" i="7" s="1"/>
  <c r="T332" i="7"/>
  <c r="S332" i="7"/>
  <c r="Q332" i="7"/>
  <c r="O332" i="7"/>
  <c r="R332" i="7" s="1"/>
  <c r="N332" i="7"/>
  <c r="M332" i="7"/>
  <c r="L332" i="7"/>
  <c r="K332" i="7"/>
  <c r="J332" i="7"/>
  <c r="H332" i="7"/>
  <c r="U331" i="7"/>
  <c r="V331" i="7" s="1"/>
  <c r="T331" i="7"/>
  <c r="S331" i="7"/>
  <c r="Q331" i="7"/>
  <c r="O331" i="7"/>
  <c r="R331" i="7" s="1"/>
  <c r="N331" i="7"/>
  <c r="M331" i="7"/>
  <c r="L331" i="7"/>
  <c r="K331" i="7"/>
  <c r="J331" i="7"/>
  <c r="H331" i="7"/>
  <c r="U330" i="7"/>
  <c r="V330" i="7" s="1"/>
  <c r="T330" i="7"/>
  <c r="S330" i="7"/>
  <c r="Q330" i="7"/>
  <c r="O330" i="7"/>
  <c r="R330" i="7" s="1"/>
  <c r="N330" i="7"/>
  <c r="M330" i="7"/>
  <c r="L330" i="7"/>
  <c r="K330" i="7"/>
  <c r="J330" i="7"/>
  <c r="H330" i="7"/>
  <c r="U329" i="7"/>
  <c r="V329" i="7" s="1"/>
  <c r="T329" i="7"/>
  <c r="S329" i="7"/>
  <c r="Q329" i="7"/>
  <c r="O329" i="7"/>
  <c r="R329" i="7" s="1"/>
  <c r="N329" i="7"/>
  <c r="M329" i="7"/>
  <c r="L329" i="7"/>
  <c r="K329" i="7"/>
  <c r="J329" i="7"/>
  <c r="H329" i="7"/>
  <c r="U328" i="7"/>
  <c r="V328" i="7" s="1"/>
  <c r="T328" i="7"/>
  <c r="S328" i="7"/>
  <c r="Q328" i="7"/>
  <c r="O328" i="7"/>
  <c r="R328" i="7" s="1"/>
  <c r="N328" i="7"/>
  <c r="M328" i="7"/>
  <c r="L328" i="7"/>
  <c r="K328" i="7"/>
  <c r="J328" i="7"/>
  <c r="H328" i="7"/>
  <c r="U327" i="7"/>
  <c r="V327" i="7" s="1"/>
  <c r="T327" i="7"/>
  <c r="S327" i="7"/>
  <c r="Q327" i="7"/>
  <c r="O327" i="7"/>
  <c r="R327" i="7" s="1"/>
  <c r="N327" i="7"/>
  <c r="M327" i="7"/>
  <c r="L327" i="7"/>
  <c r="K327" i="7"/>
  <c r="J327" i="7"/>
  <c r="H327" i="7"/>
  <c r="U326" i="7"/>
  <c r="V326" i="7" s="1"/>
  <c r="T326" i="7"/>
  <c r="S326" i="7"/>
  <c r="Q326" i="7"/>
  <c r="O326" i="7"/>
  <c r="R326" i="7" s="1"/>
  <c r="N326" i="7"/>
  <c r="M326" i="7"/>
  <c r="L326" i="7"/>
  <c r="K326" i="7"/>
  <c r="J326" i="7"/>
  <c r="H326" i="7"/>
  <c r="U325" i="7"/>
  <c r="V325" i="7" s="1"/>
  <c r="T325" i="7"/>
  <c r="S325" i="7"/>
  <c r="Q325" i="7"/>
  <c r="O325" i="7"/>
  <c r="R325" i="7" s="1"/>
  <c r="N325" i="7"/>
  <c r="M325" i="7"/>
  <c r="L325" i="7"/>
  <c r="K325" i="7"/>
  <c r="J325" i="7"/>
  <c r="H325" i="7"/>
  <c r="U324" i="7"/>
  <c r="V324" i="7" s="1"/>
  <c r="T324" i="7"/>
  <c r="S324" i="7"/>
  <c r="Q324" i="7"/>
  <c r="O324" i="7"/>
  <c r="R324" i="7" s="1"/>
  <c r="N324" i="7"/>
  <c r="M324" i="7"/>
  <c r="L324" i="7"/>
  <c r="K324" i="7"/>
  <c r="J324" i="7"/>
  <c r="H324" i="7"/>
  <c r="U323" i="7"/>
  <c r="V323" i="7" s="1"/>
  <c r="T323" i="7"/>
  <c r="S323" i="7"/>
  <c r="Q323" i="7"/>
  <c r="O323" i="7"/>
  <c r="R323" i="7" s="1"/>
  <c r="N323" i="7"/>
  <c r="M323" i="7"/>
  <c r="L323" i="7"/>
  <c r="K323" i="7"/>
  <c r="J323" i="7"/>
  <c r="H323" i="7"/>
  <c r="U322" i="7"/>
  <c r="V322" i="7" s="1"/>
  <c r="T322" i="7"/>
  <c r="S322" i="7"/>
  <c r="Q322" i="7"/>
  <c r="O322" i="7"/>
  <c r="R322" i="7" s="1"/>
  <c r="N322" i="7"/>
  <c r="M322" i="7"/>
  <c r="L322" i="7"/>
  <c r="K322" i="7"/>
  <c r="J322" i="7"/>
  <c r="H322" i="7"/>
  <c r="U321" i="7"/>
  <c r="V321" i="7" s="1"/>
  <c r="T321" i="7"/>
  <c r="S321" i="7"/>
  <c r="Q321" i="7"/>
  <c r="O321" i="7"/>
  <c r="R321" i="7" s="1"/>
  <c r="N321" i="7"/>
  <c r="M321" i="7"/>
  <c r="L321" i="7"/>
  <c r="K321" i="7"/>
  <c r="J321" i="7"/>
  <c r="H321" i="7"/>
  <c r="U320" i="7"/>
  <c r="V320" i="7" s="1"/>
  <c r="T320" i="7"/>
  <c r="S320" i="7"/>
  <c r="Q320" i="7"/>
  <c r="O320" i="7"/>
  <c r="R320" i="7" s="1"/>
  <c r="N320" i="7"/>
  <c r="M320" i="7"/>
  <c r="L320" i="7"/>
  <c r="K320" i="7"/>
  <c r="J320" i="7"/>
  <c r="H320" i="7"/>
  <c r="U319" i="7"/>
  <c r="V319" i="7" s="1"/>
  <c r="T319" i="7"/>
  <c r="S319" i="7"/>
  <c r="Q319" i="7"/>
  <c r="O319" i="7"/>
  <c r="R319" i="7" s="1"/>
  <c r="N319" i="7"/>
  <c r="M319" i="7"/>
  <c r="L319" i="7"/>
  <c r="K319" i="7"/>
  <c r="J319" i="7"/>
  <c r="H319" i="7"/>
  <c r="U318" i="7"/>
  <c r="V318" i="7" s="1"/>
  <c r="T318" i="7"/>
  <c r="S318" i="7"/>
  <c r="Q318" i="7"/>
  <c r="O318" i="7"/>
  <c r="R318" i="7" s="1"/>
  <c r="N318" i="7"/>
  <c r="M318" i="7"/>
  <c r="L318" i="7"/>
  <c r="K318" i="7"/>
  <c r="J318" i="7"/>
  <c r="H318" i="7"/>
  <c r="U317" i="7"/>
  <c r="V317" i="7" s="1"/>
  <c r="T317" i="7"/>
  <c r="S317" i="7"/>
  <c r="Q317" i="7"/>
  <c r="O317" i="7"/>
  <c r="R317" i="7" s="1"/>
  <c r="N317" i="7"/>
  <c r="M317" i="7"/>
  <c r="L317" i="7"/>
  <c r="K317" i="7"/>
  <c r="J317" i="7"/>
  <c r="H317" i="7"/>
  <c r="U316" i="7"/>
  <c r="V316" i="7" s="1"/>
  <c r="T316" i="7"/>
  <c r="S316" i="7"/>
  <c r="Q316" i="7"/>
  <c r="O316" i="7"/>
  <c r="R316" i="7" s="1"/>
  <c r="N316" i="7"/>
  <c r="M316" i="7"/>
  <c r="L316" i="7"/>
  <c r="K316" i="7"/>
  <c r="J316" i="7"/>
  <c r="H316" i="7"/>
  <c r="U315" i="7"/>
  <c r="V315" i="7" s="1"/>
  <c r="T315" i="7"/>
  <c r="S315" i="7"/>
  <c r="Q315" i="7"/>
  <c r="O315" i="7"/>
  <c r="R315" i="7" s="1"/>
  <c r="N315" i="7"/>
  <c r="M315" i="7"/>
  <c r="L315" i="7"/>
  <c r="K315" i="7"/>
  <c r="J315" i="7"/>
  <c r="H315" i="7"/>
  <c r="U314" i="7"/>
  <c r="V314" i="7" s="1"/>
  <c r="T314" i="7"/>
  <c r="S314" i="7"/>
  <c r="Q314" i="7"/>
  <c r="O314" i="7"/>
  <c r="R314" i="7" s="1"/>
  <c r="N314" i="7"/>
  <c r="M314" i="7"/>
  <c r="L314" i="7"/>
  <c r="K314" i="7"/>
  <c r="J314" i="7"/>
  <c r="H314" i="7"/>
  <c r="U313" i="7"/>
  <c r="V313" i="7" s="1"/>
  <c r="T313" i="7"/>
  <c r="S313" i="7"/>
  <c r="Q313" i="7"/>
  <c r="O313" i="7"/>
  <c r="R313" i="7" s="1"/>
  <c r="N313" i="7"/>
  <c r="M313" i="7"/>
  <c r="L313" i="7"/>
  <c r="K313" i="7"/>
  <c r="J313" i="7"/>
  <c r="H313" i="7"/>
  <c r="U312" i="7"/>
  <c r="V312" i="7" s="1"/>
  <c r="T312" i="7"/>
  <c r="S312" i="7"/>
  <c r="Q312" i="7"/>
  <c r="O312" i="7"/>
  <c r="R312" i="7" s="1"/>
  <c r="N312" i="7"/>
  <c r="M312" i="7"/>
  <c r="L312" i="7"/>
  <c r="K312" i="7"/>
  <c r="J312" i="7"/>
  <c r="H312" i="7"/>
  <c r="U311" i="7"/>
  <c r="V311" i="7" s="1"/>
  <c r="T311" i="7"/>
  <c r="S311" i="7"/>
  <c r="Q311" i="7"/>
  <c r="O311" i="7"/>
  <c r="R311" i="7" s="1"/>
  <c r="N311" i="7"/>
  <c r="M311" i="7"/>
  <c r="L311" i="7"/>
  <c r="K311" i="7"/>
  <c r="J311" i="7"/>
  <c r="H311" i="7"/>
  <c r="U310" i="7"/>
  <c r="V310" i="7" s="1"/>
  <c r="T310" i="7"/>
  <c r="S310" i="7"/>
  <c r="Q310" i="7"/>
  <c r="O310" i="7"/>
  <c r="R310" i="7" s="1"/>
  <c r="N310" i="7"/>
  <c r="M310" i="7"/>
  <c r="L310" i="7"/>
  <c r="K310" i="7"/>
  <c r="J310" i="7"/>
  <c r="H310" i="7"/>
  <c r="U309" i="7"/>
  <c r="V309" i="7" s="1"/>
  <c r="T309" i="7"/>
  <c r="S309" i="7"/>
  <c r="Q309" i="7"/>
  <c r="O309" i="7"/>
  <c r="R309" i="7" s="1"/>
  <c r="N309" i="7"/>
  <c r="M309" i="7"/>
  <c r="L309" i="7"/>
  <c r="K309" i="7"/>
  <c r="J309" i="7"/>
  <c r="H309" i="7"/>
  <c r="U308" i="7"/>
  <c r="V308" i="7" s="1"/>
  <c r="T308" i="7"/>
  <c r="S308" i="7"/>
  <c r="Q308" i="7"/>
  <c r="O308" i="7"/>
  <c r="R308" i="7" s="1"/>
  <c r="N308" i="7"/>
  <c r="M308" i="7"/>
  <c r="L308" i="7"/>
  <c r="K308" i="7"/>
  <c r="J308" i="7"/>
  <c r="H308" i="7"/>
  <c r="U307" i="7"/>
  <c r="V307" i="7" s="1"/>
  <c r="T307" i="7"/>
  <c r="S307" i="7"/>
  <c r="Q307" i="7"/>
  <c r="O307" i="7"/>
  <c r="R307" i="7" s="1"/>
  <c r="N307" i="7"/>
  <c r="M307" i="7"/>
  <c r="L307" i="7"/>
  <c r="K307" i="7"/>
  <c r="J307" i="7"/>
  <c r="H307" i="7"/>
  <c r="U306" i="7"/>
  <c r="V306" i="7" s="1"/>
  <c r="T306" i="7"/>
  <c r="S306" i="7"/>
  <c r="Q306" i="7"/>
  <c r="O306" i="7"/>
  <c r="R306" i="7" s="1"/>
  <c r="N306" i="7"/>
  <c r="M306" i="7"/>
  <c r="L306" i="7"/>
  <c r="K306" i="7"/>
  <c r="J306" i="7"/>
  <c r="H306" i="7"/>
  <c r="U305" i="7"/>
  <c r="V305" i="7" s="1"/>
  <c r="T305" i="7"/>
  <c r="S305" i="7"/>
  <c r="Q305" i="7"/>
  <c r="O305" i="7"/>
  <c r="R305" i="7" s="1"/>
  <c r="N305" i="7"/>
  <c r="M305" i="7"/>
  <c r="L305" i="7"/>
  <c r="K305" i="7"/>
  <c r="J305" i="7"/>
  <c r="H305" i="7"/>
  <c r="U304" i="7"/>
  <c r="V304" i="7" s="1"/>
  <c r="T304" i="7"/>
  <c r="S304" i="7"/>
  <c r="Q304" i="7"/>
  <c r="O304" i="7"/>
  <c r="R304" i="7" s="1"/>
  <c r="N304" i="7"/>
  <c r="M304" i="7"/>
  <c r="L304" i="7"/>
  <c r="K304" i="7"/>
  <c r="J304" i="7"/>
  <c r="H304" i="7"/>
  <c r="U303" i="7"/>
  <c r="V303" i="7" s="1"/>
  <c r="T303" i="7"/>
  <c r="S303" i="7"/>
  <c r="Q303" i="7"/>
  <c r="O303" i="7"/>
  <c r="R303" i="7" s="1"/>
  <c r="N303" i="7"/>
  <c r="M303" i="7"/>
  <c r="L303" i="7"/>
  <c r="K303" i="7"/>
  <c r="J303" i="7"/>
  <c r="H303" i="7"/>
  <c r="U302" i="7"/>
  <c r="V302" i="7" s="1"/>
  <c r="T302" i="7"/>
  <c r="S302" i="7"/>
  <c r="Q302" i="7"/>
  <c r="O302" i="7"/>
  <c r="R302" i="7" s="1"/>
  <c r="N302" i="7"/>
  <c r="M302" i="7"/>
  <c r="L302" i="7"/>
  <c r="K302" i="7"/>
  <c r="J302" i="7"/>
  <c r="H302" i="7"/>
  <c r="U301" i="7"/>
  <c r="V301" i="7" s="1"/>
  <c r="T301" i="7"/>
  <c r="S301" i="7"/>
  <c r="Q301" i="7"/>
  <c r="O301" i="7"/>
  <c r="R301" i="7" s="1"/>
  <c r="N301" i="7"/>
  <c r="M301" i="7"/>
  <c r="L301" i="7"/>
  <c r="K301" i="7"/>
  <c r="J301" i="7"/>
  <c r="H301" i="7"/>
  <c r="U300" i="7"/>
  <c r="V300" i="7" s="1"/>
  <c r="T300" i="7"/>
  <c r="S300" i="7"/>
  <c r="Q300" i="7"/>
  <c r="O300" i="7"/>
  <c r="R300" i="7" s="1"/>
  <c r="N300" i="7"/>
  <c r="M300" i="7"/>
  <c r="L300" i="7"/>
  <c r="K300" i="7"/>
  <c r="J300" i="7"/>
  <c r="H300" i="7"/>
  <c r="U299" i="7"/>
  <c r="V299" i="7" s="1"/>
  <c r="T299" i="7"/>
  <c r="S299" i="7"/>
  <c r="Q299" i="7"/>
  <c r="O299" i="7"/>
  <c r="R299" i="7" s="1"/>
  <c r="N299" i="7"/>
  <c r="M299" i="7"/>
  <c r="L299" i="7"/>
  <c r="K299" i="7"/>
  <c r="J299" i="7"/>
  <c r="H299" i="7"/>
  <c r="U298" i="7"/>
  <c r="V298" i="7" s="1"/>
  <c r="T298" i="7"/>
  <c r="S298" i="7"/>
  <c r="Q298" i="7"/>
  <c r="O298" i="7"/>
  <c r="R298" i="7" s="1"/>
  <c r="N298" i="7"/>
  <c r="M298" i="7"/>
  <c r="L298" i="7"/>
  <c r="K298" i="7"/>
  <c r="J298" i="7"/>
  <c r="H298" i="7"/>
  <c r="U297" i="7"/>
  <c r="V297" i="7" s="1"/>
  <c r="T297" i="7"/>
  <c r="S297" i="7"/>
  <c r="Q297" i="7"/>
  <c r="O297" i="7"/>
  <c r="R297" i="7" s="1"/>
  <c r="N297" i="7"/>
  <c r="M297" i="7"/>
  <c r="L297" i="7"/>
  <c r="K297" i="7"/>
  <c r="J297" i="7"/>
  <c r="H297" i="7"/>
  <c r="U296" i="7"/>
  <c r="V296" i="7" s="1"/>
  <c r="T296" i="7"/>
  <c r="S296" i="7"/>
  <c r="Q296" i="7"/>
  <c r="O296" i="7"/>
  <c r="R296" i="7" s="1"/>
  <c r="N296" i="7"/>
  <c r="M296" i="7"/>
  <c r="L296" i="7"/>
  <c r="K296" i="7"/>
  <c r="J296" i="7"/>
  <c r="H296" i="7"/>
  <c r="U295" i="7"/>
  <c r="V295" i="7" s="1"/>
  <c r="T295" i="7"/>
  <c r="S295" i="7"/>
  <c r="Q295" i="7"/>
  <c r="O295" i="7"/>
  <c r="R295" i="7" s="1"/>
  <c r="N295" i="7"/>
  <c r="M295" i="7"/>
  <c r="L295" i="7"/>
  <c r="K295" i="7"/>
  <c r="J295" i="7"/>
  <c r="H295" i="7"/>
  <c r="U294" i="7"/>
  <c r="V294" i="7" s="1"/>
  <c r="T294" i="7"/>
  <c r="S294" i="7"/>
  <c r="Q294" i="7"/>
  <c r="O294" i="7"/>
  <c r="R294" i="7" s="1"/>
  <c r="N294" i="7"/>
  <c r="M294" i="7"/>
  <c r="L294" i="7"/>
  <c r="K294" i="7"/>
  <c r="J294" i="7"/>
  <c r="H294" i="7"/>
  <c r="U293" i="7"/>
  <c r="V293" i="7" s="1"/>
  <c r="T293" i="7"/>
  <c r="S293" i="7"/>
  <c r="Q293" i="7"/>
  <c r="O293" i="7"/>
  <c r="R293" i="7" s="1"/>
  <c r="N293" i="7"/>
  <c r="M293" i="7"/>
  <c r="L293" i="7"/>
  <c r="K293" i="7"/>
  <c r="J293" i="7"/>
  <c r="H293" i="7"/>
  <c r="U292" i="7"/>
  <c r="V292" i="7" s="1"/>
  <c r="T292" i="7"/>
  <c r="S292" i="7"/>
  <c r="Q292" i="7"/>
  <c r="O292" i="7"/>
  <c r="R292" i="7" s="1"/>
  <c r="N292" i="7"/>
  <c r="M292" i="7"/>
  <c r="L292" i="7"/>
  <c r="K292" i="7"/>
  <c r="J292" i="7"/>
  <c r="H292" i="7"/>
  <c r="U291" i="7"/>
  <c r="V291" i="7" s="1"/>
  <c r="T291" i="7"/>
  <c r="S291" i="7"/>
  <c r="Q291" i="7"/>
  <c r="O291" i="7"/>
  <c r="R291" i="7" s="1"/>
  <c r="N291" i="7"/>
  <c r="M291" i="7"/>
  <c r="L291" i="7"/>
  <c r="K291" i="7"/>
  <c r="J291" i="7"/>
  <c r="H291" i="7"/>
  <c r="U290" i="7"/>
  <c r="V290" i="7" s="1"/>
  <c r="T290" i="7"/>
  <c r="S290" i="7"/>
  <c r="Q290" i="7"/>
  <c r="O290" i="7"/>
  <c r="R290" i="7" s="1"/>
  <c r="N290" i="7"/>
  <c r="M290" i="7"/>
  <c r="L290" i="7"/>
  <c r="K290" i="7"/>
  <c r="J290" i="7"/>
  <c r="H290" i="7"/>
  <c r="U289" i="7"/>
  <c r="V289" i="7" s="1"/>
  <c r="T289" i="7"/>
  <c r="S289" i="7"/>
  <c r="Q289" i="7"/>
  <c r="O289" i="7"/>
  <c r="R289" i="7" s="1"/>
  <c r="N289" i="7"/>
  <c r="M289" i="7"/>
  <c r="L289" i="7"/>
  <c r="K289" i="7"/>
  <c r="J289" i="7"/>
  <c r="H289" i="7"/>
  <c r="U288" i="7"/>
  <c r="V288" i="7" s="1"/>
  <c r="T288" i="7"/>
  <c r="S288" i="7"/>
  <c r="Q288" i="7"/>
  <c r="O288" i="7"/>
  <c r="R288" i="7" s="1"/>
  <c r="N288" i="7"/>
  <c r="M288" i="7"/>
  <c r="L288" i="7"/>
  <c r="K288" i="7"/>
  <c r="J288" i="7"/>
  <c r="H288" i="7"/>
  <c r="U287" i="7"/>
  <c r="V287" i="7" s="1"/>
  <c r="T287" i="7"/>
  <c r="S287" i="7"/>
  <c r="Q287" i="7"/>
  <c r="O287" i="7"/>
  <c r="R287" i="7" s="1"/>
  <c r="N287" i="7"/>
  <c r="M287" i="7"/>
  <c r="L287" i="7"/>
  <c r="K287" i="7"/>
  <c r="J287" i="7"/>
  <c r="H287" i="7"/>
  <c r="U286" i="7"/>
  <c r="V286" i="7" s="1"/>
  <c r="T286" i="7"/>
  <c r="S286" i="7"/>
  <c r="Q286" i="7"/>
  <c r="O286" i="7"/>
  <c r="R286" i="7" s="1"/>
  <c r="N286" i="7"/>
  <c r="M286" i="7"/>
  <c r="L286" i="7"/>
  <c r="K286" i="7"/>
  <c r="J286" i="7"/>
  <c r="H286" i="7"/>
  <c r="U285" i="7"/>
  <c r="V285" i="7" s="1"/>
  <c r="T285" i="7"/>
  <c r="S285" i="7"/>
  <c r="Q285" i="7"/>
  <c r="O285" i="7"/>
  <c r="R285" i="7" s="1"/>
  <c r="N285" i="7"/>
  <c r="M285" i="7"/>
  <c r="L285" i="7"/>
  <c r="K285" i="7"/>
  <c r="J285" i="7"/>
  <c r="H285" i="7"/>
  <c r="U284" i="7"/>
  <c r="V284" i="7" s="1"/>
  <c r="T284" i="7"/>
  <c r="S284" i="7"/>
  <c r="Q284" i="7"/>
  <c r="O284" i="7"/>
  <c r="R284" i="7" s="1"/>
  <c r="N284" i="7"/>
  <c r="M284" i="7"/>
  <c r="L284" i="7"/>
  <c r="K284" i="7"/>
  <c r="J284" i="7"/>
  <c r="H284" i="7"/>
  <c r="U283" i="7"/>
  <c r="V283" i="7" s="1"/>
  <c r="T283" i="7"/>
  <c r="S283" i="7"/>
  <c r="Q283" i="7"/>
  <c r="O283" i="7"/>
  <c r="R283" i="7" s="1"/>
  <c r="N283" i="7"/>
  <c r="M283" i="7"/>
  <c r="L283" i="7"/>
  <c r="K283" i="7"/>
  <c r="J283" i="7"/>
  <c r="H283" i="7"/>
  <c r="U282" i="7"/>
  <c r="V282" i="7" s="1"/>
  <c r="T282" i="7"/>
  <c r="S282" i="7"/>
  <c r="Q282" i="7"/>
  <c r="O282" i="7"/>
  <c r="R282" i="7" s="1"/>
  <c r="N282" i="7"/>
  <c r="M282" i="7"/>
  <c r="L282" i="7"/>
  <c r="K282" i="7"/>
  <c r="J282" i="7"/>
  <c r="H282" i="7"/>
  <c r="U281" i="7"/>
  <c r="V281" i="7" s="1"/>
  <c r="T281" i="7"/>
  <c r="S281" i="7"/>
  <c r="Q281" i="7"/>
  <c r="O281" i="7"/>
  <c r="R281" i="7" s="1"/>
  <c r="N281" i="7"/>
  <c r="M281" i="7"/>
  <c r="L281" i="7"/>
  <c r="K281" i="7"/>
  <c r="J281" i="7"/>
  <c r="H281" i="7"/>
  <c r="U280" i="7"/>
  <c r="V280" i="7" s="1"/>
  <c r="T280" i="7"/>
  <c r="S280" i="7"/>
  <c r="Q280" i="7"/>
  <c r="O280" i="7"/>
  <c r="R280" i="7" s="1"/>
  <c r="N280" i="7"/>
  <c r="M280" i="7"/>
  <c r="L280" i="7"/>
  <c r="K280" i="7"/>
  <c r="J280" i="7"/>
  <c r="H280" i="7"/>
  <c r="U279" i="7"/>
  <c r="V279" i="7" s="1"/>
  <c r="T279" i="7"/>
  <c r="S279" i="7"/>
  <c r="Q279" i="7"/>
  <c r="O279" i="7"/>
  <c r="R279" i="7" s="1"/>
  <c r="N279" i="7"/>
  <c r="M279" i="7"/>
  <c r="L279" i="7"/>
  <c r="K279" i="7"/>
  <c r="J279" i="7"/>
  <c r="H279" i="7"/>
  <c r="U278" i="7"/>
  <c r="V278" i="7" s="1"/>
  <c r="T278" i="7"/>
  <c r="S278" i="7"/>
  <c r="Q278" i="7"/>
  <c r="O278" i="7"/>
  <c r="R278" i="7" s="1"/>
  <c r="N278" i="7"/>
  <c r="M278" i="7"/>
  <c r="L278" i="7"/>
  <c r="K278" i="7"/>
  <c r="J278" i="7"/>
  <c r="H278" i="7"/>
  <c r="U277" i="7"/>
  <c r="V277" i="7" s="1"/>
  <c r="T277" i="7"/>
  <c r="S277" i="7"/>
  <c r="Q277" i="7"/>
  <c r="O277" i="7"/>
  <c r="R277" i="7" s="1"/>
  <c r="N277" i="7"/>
  <c r="M277" i="7"/>
  <c r="L277" i="7"/>
  <c r="K277" i="7"/>
  <c r="J277" i="7"/>
  <c r="H277" i="7"/>
  <c r="U276" i="7"/>
  <c r="V276" i="7" s="1"/>
  <c r="T276" i="7"/>
  <c r="S276" i="7"/>
  <c r="Q276" i="7"/>
  <c r="O276" i="7"/>
  <c r="R276" i="7" s="1"/>
  <c r="N276" i="7"/>
  <c r="M276" i="7"/>
  <c r="L276" i="7"/>
  <c r="K276" i="7"/>
  <c r="J276" i="7"/>
  <c r="H276" i="7"/>
  <c r="U275" i="7"/>
  <c r="V275" i="7" s="1"/>
  <c r="T275" i="7"/>
  <c r="S275" i="7"/>
  <c r="Q275" i="7"/>
  <c r="O275" i="7"/>
  <c r="R275" i="7" s="1"/>
  <c r="N275" i="7"/>
  <c r="M275" i="7"/>
  <c r="L275" i="7"/>
  <c r="K275" i="7"/>
  <c r="J275" i="7"/>
  <c r="H275" i="7"/>
  <c r="U274" i="7"/>
  <c r="V274" i="7" s="1"/>
  <c r="T274" i="7"/>
  <c r="S274" i="7"/>
  <c r="Q274" i="7"/>
  <c r="O274" i="7"/>
  <c r="R274" i="7" s="1"/>
  <c r="N274" i="7"/>
  <c r="M274" i="7"/>
  <c r="L274" i="7"/>
  <c r="K274" i="7"/>
  <c r="J274" i="7"/>
  <c r="H274" i="7"/>
  <c r="U273" i="7"/>
  <c r="V273" i="7" s="1"/>
  <c r="T273" i="7"/>
  <c r="S273" i="7"/>
  <c r="Q273" i="7"/>
  <c r="O273" i="7"/>
  <c r="R273" i="7" s="1"/>
  <c r="N273" i="7"/>
  <c r="M273" i="7"/>
  <c r="L273" i="7"/>
  <c r="K273" i="7"/>
  <c r="J273" i="7"/>
  <c r="H273" i="7"/>
  <c r="U272" i="7"/>
  <c r="V272" i="7" s="1"/>
  <c r="T272" i="7"/>
  <c r="S272" i="7"/>
  <c r="Q272" i="7"/>
  <c r="O272" i="7"/>
  <c r="R272" i="7" s="1"/>
  <c r="N272" i="7"/>
  <c r="M272" i="7"/>
  <c r="L272" i="7"/>
  <c r="K272" i="7"/>
  <c r="J272" i="7"/>
  <c r="H272" i="7"/>
  <c r="U271" i="7"/>
  <c r="V271" i="7" s="1"/>
  <c r="T271" i="7"/>
  <c r="S271" i="7"/>
  <c r="Q271" i="7"/>
  <c r="O271" i="7"/>
  <c r="R271" i="7" s="1"/>
  <c r="N271" i="7"/>
  <c r="M271" i="7"/>
  <c r="L271" i="7"/>
  <c r="K271" i="7"/>
  <c r="J271" i="7"/>
  <c r="H271" i="7"/>
  <c r="U270" i="7"/>
  <c r="V270" i="7" s="1"/>
  <c r="T270" i="7"/>
  <c r="S270" i="7"/>
  <c r="Q270" i="7"/>
  <c r="O270" i="7"/>
  <c r="R270" i="7" s="1"/>
  <c r="N270" i="7"/>
  <c r="M270" i="7"/>
  <c r="L270" i="7"/>
  <c r="K270" i="7"/>
  <c r="J270" i="7"/>
  <c r="H270" i="7"/>
  <c r="U269" i="7"/>
  <c r="V269" i="7" s="1"/>
  <c r="T269" i="7"/>
  <c r="S269" i="7"/>
  <c r="Q269" i="7"/>
  <c r="O269" i="7"/>
  <c r="R269" i="7" s="1"/>
  <c r="N269" i="7"/>
  <c r="M269" i="7"/>
  <c r="L269" i="7"/>
  <c r="K269" i="7"/>
  <c r="J269" i="7"/>
  <c r="H269" i="7"/>
  <c r="U268" i="7"/>
  <c r="V268" i="7" s="1"/>
  <c r="T268" i="7"/>
  <c r="S268" i="7"/>
  <c r="Q268" i="7"/>
  <c r="O268" i="7"/>
  <c r="R268" i="7" s="1"/>
  <c r="N268" i="7"/>
  <c r="M268" i="7"/>
  <c r="L268" i="7"/>
  <c r="K268" i="7"/>
  <c r="J268" i="7"/>
  <c r="H268" i="7"/>
  <c r="U267" i="7"/>
  <c r="V267" i="7" s="1"/>
  <c r="T267" i="7"/>
  <c r="S267" i="7"/>
  <c r="Q267" i="7"/>
  <c r="O267" i="7"/>
  <c r="R267" i="7" s="1"/>
  <c r="N267" i="7"/>
  <c r="M267" i="7"/>
  <c r="L267" i="7"/>
  <c r="K267" i="7"/>
  <c r="J267" i="7"/>
  <c r="H267" i="7"/>
  <c r="U266" i="7"/>
  <c r="V266" i="7" s="1"/>
  <c r="T266" i="7"/>
  <c r="S266" i="7"/>
  <c r="Q266" i="7"/>
  <c r="O266" i="7"/>
  <c r="R266" i="7" s="1"/>
  <c r="N266" i="7"/>
  <c r="M266" i="7"/>
  <c r="L266" i="7"/>
  <c r="K266" i="7"/>
  <c r="J266" i="7"/>
  <c r="H266" i="7"/>
  <c r="U265" i="7"/>
  <c r="V265" i="7" s="1"/>
  <c r="T265" i="7"/>
  <c r="S265" i="7"/>
  <c r="Q265" i="7"/>
  <c r="O265" i="7"/>
  <c r="R265" i="7" s="1"/>
  <c r="N265" i="7"/>
  <c r="M265" i="7"/>
  <c r="L265" i="7"/>
  <c r="K265" i="7"/>
  <c r="J265" i="7"/>
  <c r="H265" i="7"/>
  <c r="U264" i="7"/>
  <c r="V264" i="7" s="1"/>
  <c r="T264" i="7"/>
  <c r="S264" i="7"/>
  <c r="Q264" i="7"/>
  <c r="O264" i="7"/>
  <c r="R264" i="7" s="1"/>
  <c r="N264" i="7"/>
  <c r="M264" i="7"/>
  <c r="L264" i="7"/>
  <c r="K264" i="7"/>
  <c r="J264" i="7"/>
  <c r="H264" i="7"/>
  <c r="U263" i="7"/>
  <c r="V263" i="7" s="1"/>
  <c r="T263" i="7"/>
  <c r="S263" i="7"/>
  <c r="Q263" i="7"/>
  <c r="O263" i="7"/>
  <c r="R263" i="7" s="1"/>
  <c r="N263" i="7"/>
  <c r="M263" i="7"/>
  <c r="L263" i="7"/>
  <c r="K263" i="7"/>
  <c r="J263" i="7"/>
  <c r="H263" i="7"/>
  <c r="U262" i="7"/>
  <c r="V262" i="7" s="1"/>
  <c r="T262" i="7"/>
  <c r="S262" i="7"/>
  <c r="Q262" i="7"/>
  <c r="O262" i="7"/>
  <c r="R262" i="7" s="1"/>
  <c r="N262" i="7"/>
  <c r="M262" i="7"/>
  <c r="L262" i="7"/>
  <c r="K262" i="7"/>
  <c r="J262" i="7"/>
  <c r="H262" i="7"/>
  <c r="U261" i="7"/>
  <c r="V261" i="7" s="1"/>
  <c r="T261" i="7"/>
  <c r="S261" i="7"/>
  <c r="Q261" i="7"/>
  <c r="O261" i="7"/>
  <c r="R261" i="7" s="1"/>
  <c r="N261" i="7"/>
  <c r="M261" i="7"/>
  <c r="L261" i="7"/>
  <c r="K261" i="7"/>
  <c r="J261" i="7"/>
  <c r="H261" i="7"/>
  <c r="U260" i="7"/>
  <c r="V260" i="7" s="1"/>
  <c r="T260" i="7"/>
  <c r="S260" i="7"/>
  <c r="Q260" i="7"/>
  <c r="O260" i="7"/>
  <c r="R260" i="7" s="1"/>
  <c r="N260" i="7"/>
  <c r="M260" i="7"/>
  <c r="L260" i="7"/>
  <c r="K260" i="7"/>
  <c r="J260" i="7"/>
  <c r="H260" i="7"/>
  <c r="U259" i="7"/>
  <c r="V259" i="7" s="1"/>
  <c r="T259" i="7"/>
  <c r="S259" i="7"/>
  <c r="Q259" i="7"/>
  <c r="O259" i="7"/>
  <c r="R259" i="7" s="1"/>
  <c r="N259" i="7"/>
  <c r="M259" i="7"/>
  <c r="L259" i="7"/>
  <c r="K259" i="7"/>
  <c r="J259" i="7"/>
  <c r="H259" i="7"/>
  <c r="U258" i="7"/>
  <c r="V258" i="7" s="1"/>
  <c r="T258" i="7"/>
  <c r="S258" i="7"/>
  <c r="Q258" i="7"/>
  <c r="O258" i="7"/>
  <c r="R258" i="7" s="1"/>
  <c r="N258" i="7"/>
  <c r="M258" i="7"/>
  <c r="L258" i="7"/>
  <c r="K258" i="7"/>
  <c r="J258" i="7"/>
  <c r="H258" i="7"/>
  <c r="U257" i="7"/>
  <c r="V257" i="7" s="1"/>
  <c r="T257" i="7"/>
  <c r="S257" i="7"/>
  <c r="Q257" i="7"/>
  <c r="O257" i="7"/>
  <c r="R257" i="7" s="1"/>
  <c r="N257" i="7"/>
  <c r="M257" i="7"/>
  <c r="L257" i="7"/>
  <c r="K257" i="7"/>
  <c r="J257" i="7"/>
  <c r="H257" i="7"/>
  <c r="U256" i="7"/>
  <c r="V256" i="7" s="1"/>
  <c r="T256" i="7"/>
  <c r="S256" i="7"/>
  <c r="Q256" i="7"/>
  <c r="O256" i="7"/>
  <c r="R256" i="7" s="1"/>
  <c r="N256" i="7"/>
  <c r="M256" i="7"/>
  <c r="L256" i="7"/>
  <c r="K256" i="7"/>
  <c r="J256" i="7"/>
  <c r="H256" i="7"/>
  <c r="U255" i="7"/>
  <c r="V255" i="7" s="1"/>
  <c r="T255" i="7"/>
  <c r="S255" i="7"/>
  <c r="Q255" i="7"/>
  <c r="O255" i="7"/>
  <c r="R255" i="7" s="1"/>
  <c r="N255" i="7"/>
  <c r="M255" i="7"/>
  <c r="L255" i="7"/>
  <c r="K255" i="7"/>
  <c r="J255" i="7"/>
  <c r="H255" i="7"/>
  <c r="U254" i="7"/>
  <c r="V254" i="7" s="1"/>
  <c r="T254" i="7"/>
  <c r="S254" i="7"/>
  <c r="Q254" i="7"/>
  <c r="O254" i="7"/>
  <c r="R254" i="7" s="1"/>
  <c r="N254" i="7"/>
  <c r="M254" i="7"/>
  <c r="L254" i="7"/>
  <c r="K254" i="7"/>
  <c r="J254" i="7"/>
  <c r="H254" i="7"/>
  <c r="U253" i="7"/>
  <c r="V253" i="7" s="1"/>
  <c r="T253" i="7"/>
  <c r="S253" i="7"/>
  <c r="Q253" i="7"/>
  <c r="O253" i="7"/>
  <c r="R253" i="7" s="1"/>
  <c r="N253" i="7"/>
  <c r="M253" i="7"/>
  <c r="L253" i="7"/>
  <c r="K253" i="7"/>
  <c r="J253" i="7"/>
  <c r="H253" i="7"/>
  <c r="U252" i="7"/>
  <c r="V252" i="7" s="1"/>
  <c r="T252" i="7"/>
  <c r="S252" i="7"/>
  <c r="Q252" i="7"/>
  <c r="O252" i="7"/>
  <c r="R252" i="7" s="1"/>
  <c r="N252" i="7"/>
  <c r="M252" i="7"/>
  <c r="L252" i="7"/>
  <c r="K252" i="7"/>
  <c r="J252" i="7"/>
  <c r="H252" i="7"/>
  <c r="U251" i="7"/>
  <c r="V251" i="7" s="1"/>
  <c r="T251" i="7"/>
  <c r="S251" i="7"/>
  <c r="Q251" i="7"/>
  <c r="O251" i="7"/>
  <c r="R251" i="7" s="1"/>
  <c r="N251" i="7"/>
  <c r="M251" i="7"/>
  <c r="L251" i="7"/>
  <c r="K251" i="7"/>
  <c r="J251" i="7"/>
  <c r="H251" i="7"/>
  <c r="U250" i="7"/>
  <c r="V250" i="7" s="1"/>
  <c r="T250" i="7"/>
  <c r="S250" i="7"/>
  <c r="Q250" i="7"/>
  <c r="O250" i="7"/>
  <c r="R250" i="7" s="1"/>
  <c r="N250" i="7"/>
  <c r="M250" i="7"/>
  <c r="L250" i="7"/>
  <c r="K250" i="7"/>
  <c r="J250" i="7"/>
  <c r="H250" i="7"/>
  <c r="U249" i="7"/>
  <c r="V249" i="7" s="1"/>
  <c r="T249" i="7"/>
  <c r="S249" i="7"/>
  <c r="Q249" i="7"/>
  <c r="O249" i="7"/>
  <c r="R249" i="7" s="1"/>
  <c r="N249" i="7"/>
  <c r="M249" i="7"/>
  <c r="L249" i="7"/>
  <c r="K249" i="7"/>
  <c r="J249" i="7"/>
  <c r="H249" i="7"/>
  <c r="U248" i="7"/>
  <c r="V248" i="7" s="1"/>
  <c r="T248" i="7"/>
  <c r="S248" i="7"/>
  <c r="Q248" i="7"/>
  <c r="O248" i="7"/>
  <c r="R248" i="7" s="1"/>
  <c r="N248" i="7"/>
  <c r="M248" i="7"/>
  <c r="L248" i="7"/>
  <c r="K248" i="7"/>
  <c r="J248" i="7"/>
  <c r="H248" i="7"/>
  <c r="U247" i="7"/>
  <c r="V247" i="7" s="1"/>
  <c r="T247" i="7"/>
  <c r="S247" i="7"/>
  <c r="Q247" i="7"/>
  <c r="O247" i="7"/>
  <c r="R247" i="7" s="1"/>
  <c r="N247" i="7"/>
  <c r="M247" i="7"/>
  <c r="L247" i="7"/>
  <c r="K247" i="7"/>
  <c r="J247" i="7"/>
  <c r="H247" i="7"/>
  <c r="U246" i="7"/>
  <c r="V246" i="7" s="1"/>
  <c r="T246" i="7"/>
  <c r="S246" i="7"/>
  <c r="Q246" i="7"/>
  <c r="O246" i="7"/>
  <c r="R246" i="7" s="1"/>
  <c r="N246" i="7"/>
  <c r="M246" i="7"/>
  <c r="L246" i="7"/>
  <c r="K246" i="7"/>
  <c r="J246" i="7"/>
  <c r="H246" i="7"/>
  <c r="U245" i="7"/>
  <c r="V245" i="7" s="1"/>
  <c r="T245" i="7"/>
  <c r="S245" i="7"/>
  <c r="Q245" i="7"/>
  <c r="O245" i="7"/>
  <c r="R245" i="7" s="1"/>
  <c r="N245" i="7"/>
  <c r="M245" i="7"/>
  <c r="L245" i="7"/>
  <c r="K245" i="7"/>
  <c r="J245" i="7"/>
  <c r="H245" i="7"/>
  <c r="U244" i="7"/>
  <c r="V244" i="7" s="1"/>
  <c r="T244" i="7"/>
  <c r="S244" i="7"/>
  <c r="Q244" i="7"/>
  <c r="O244" i="7"/>
  <c r="R244" i="7" s="1"/>
  <c r="N244" i="7"/>
  <c r="M244" i="7"/>
  <c r="L244" i="7"/>
  <c r="K244" i="7"/>
  <c r="J244" i="7"/>
  <c r="H244" i="7"/>
  <c r="U243" i="7"/>
  <c r="V243" i="7" s="1"/>
  <c r="T243" i="7"/>
  <c r="S243" i="7"/>
  <c r="Q243" i="7"/>
  <c r="O243" i="7"/>
  <c r="R243" i="7" s="1"/>
  <c r="N243" i="7"/>
  <c r="M243" i="7"/>
  <c r="L243" i="7"/>
  <c r="K243" i="7"/>
  <c r="J243" i="7"/>
  <c r="H243" i="7"/>
  <c r="U242" i="7"/>
  <c r="V242" i="7" s="1"/>
  <c r="T242" i="7"/>
  <c r="S242" i="7"/>
  <c r="Q242" i="7"/>
  <c r="O242" i="7"/>
  <c r="R242" i="7" s="1"/>
  <c r="N242" i="7"/>
  <c r="M242" i="7"/>
  <c r="L242" i="7"/>
  <c r="K242" i="7"/>
  <c r="J242" i="7"/>
  <c r="H242" i="7"/>
  <c r="U241" i="7"/>
  <c r="V241" i="7" s="1"/>
  <c r="T241" i="7"/>
  <c r="S241" i="7"/>
  <c r="Q241" i="7"/>
  <c r="O241" i="7"/>
  <c r="R241" i="7" s="1"/>
  <c r="N241" i="7"/>
  <c r="M241" i="7"/>
  <c r="L241" i="7"/>
  <c r="K241" i="7"/>
  <c r="J241" i="7"/>
  <c r="H241" i="7"/>
  <c r="U240" i="7"/>
  <c r="V240" i="7" s="1"/>
  <c r="T240" i="7"/>
  <c r="S240" i="7"/>
  <c r="Q240" i="7"/>
  <c r="O240" i="7"/>
  <c r="R240" i="7" s="1"/>
  <c r="N240" i="7"/>
  <c r="M240" i="7"/>
  <c r="L240" i="7"/>
  <c r="K240" i="7"/>
  <c r="J240" i="7"/>
  <c r="H240" i="7"/>
  <c r="U239" i="7"/>
  <c r="V239" i="7" s="1"/>
  <c r="T239" i="7"/>
  <c r="S239" i="7"/>
  <c r="Q239" i="7"/>
  <c r="O239" i="7"/>
  <c r="R239" i="7" s="1"/>
  <c r="N239" i="7"/>
  <c r="M239" i="7"/>
  <c r="L239" i="7"/>
  <c r="K239" i="7"/>
  <c r="J239" i="7"/>
  <c r="H239" i="7"/>
  <c r="U238" i="7"/>
  <c r="V238" i="7" s="1"/>
  <c r="T238" i="7"/>
  <c r="S238" i="7"/>
  <c r="Q238" i="7"/>
  <c r="O238" i="7"/>
  <c r="R238" i="7" s="1"/>
  <c r="N238" i="7"/>
  <c r="M238" i="7"/>
  <c r="L238" i="7"/>
  <c r="K238" i="7"/>
  <c r="J238" i="7"/>
  <c r="H238" i="7"/>
  <c r="U237" i="7"/>
  <c r="V237" i="7" s="1"/>
  <c r="T237" i="7"/>
  <c r="S237" i="7"/>
  <c r="Q237" i="7"/>
  <c r="O237" i="7"/>
  <c r="R237" i="7" s="1"/>
  <c r="N237" i="7"/>
  <c r="M237" i="7"/>
  <c r="L237" i="7"/>
  <c r="K237" i="7"/>
  <c r="J237" i="7"/>
  <c r="H237" i="7"/>
  <c r="U236" i="7"/>
  <c r="V236" i="7" s="1"/>
  <c r="T236" i="7"/>
  <c r="S236" i="7"/>
  <c r="Q236" i="7"/>
  <c r="O236" i="7"/>
  <c r="R236" i="7" s="1"/>
  <c r="N236" i="7"/>
  <c r="M236" i="7"/>
  <c r="L236" i="7"/>
  <c r="K236" i="7"/>
  <c r="J236" i="7"/>
  <c r="H236" i="7"/>
  <c r="U235" i="7"/>
  <c r="V235" i="7" s="1"/>
  <c r="T235" i="7"/>
  <c r="S235" i="7"/>
  <c r="Q235" i="7"/>
  <c r="O235" i="7"/>
  <c r="R235" i="7" s="1"/>
  <c r="N235" i="7"/>
  <c r="M235" i="7"/>
  <c r="L235" i="7"/>
  <c r="K235" i="7"/>
  <c r="J235" i="7"/>
  <c r="H235" i="7"/>
  <c r="U234" i="7"/>
  <c r="V234" i="7" s="1"/>
  <c r="T234" i="7"/>
  <c r="S234" i="7"/>
  <c r="Q234" i="7"/>
  <c r="O234" i="7"/>
  <c r="R234" i="7" s="1"/>
  <c r="N234" i="7"/>
  <c r="M234" i="7"/>
  <c r="L234" i="7"/>
  <c r="K234" i="7"/>
  <c r="J234" i="7"/>
  <c r="H234" i="7"/>
  <c r="U233" i="7"/>
  <c r="V233" i="7" s="1"/>
  <c r="T233" i="7"/>
  <c r="S233" i="7"/>
  <c r="Q233" i="7"/>
  <c r="O233" i="7"/>
  <c r="R233" i="7" s="1"/>
  <c r="N233" i="7"/>
  <c r="M233" i="7"/>
  <c r="L233" i="7"/>
  <c r="K233" i="7"/>
  <c r="J233" i="7"/>
  <c r="H233" i="7"/>
  <c r="U232" i="7"/>
  <c r="V232" i="7" s="1"/>
  <c r="T232" i="7"/>
  <c r="S232" i="7"/>
  <c r="Q232" i="7"/>
  <c r="O232" i="7"/>
  <c r="R232" i="7" s="1"/>
  <c r="N232" i="7"/>
  <c r="M232" i="7"/>
  <c r="L232" i="7"/>
  <c r="K232" i="7"/>
  <c r="J232" i="7"/>
  <c r="H232" i="7"/>
  <c r="U231" i="7"/>
  <c r="V231" i="7" s="1"/>
  <c r="T231" i="7"/>
  <c r="S231" i="7"/>
  <c r="Q231" i="7"/>
  <c r="O231" i="7"/>
  <c r="R231" i="7" s="1"/>
  <c r="N231" i="7"/>
  <c r="M231" i="7"/>
  <c r="L231" i="7"/>
  <c r="K231" i="7"/>
  <c r="J231" i="7"/>
  <c r="H231" i="7"/>
  <c r="U230" i="7"/>
  <c r="V230" i="7" s="1"/>
  <c r="T230" i="7"/>
  <c r="S230" i="7"/>
  <c r="Q230" i="7"/>
  <c r="O230" i="7"/>
  <c r="R230" i="7" s="1"/>
  <c r="N230" i="7"/>
  <c r="M230" i="7"/>
  <c r="L230" i="7"/>
  <c r="K230" i="7"/>
  <c r="J230" i="7"/>
  <c r="H230" i="7"/>
  <c r="U229" i="7"/>
  <c r="V229" i="7" s="1"/>
  <c r="T229" i="7"/>
  <c r="S229" i="7"/>
  <c r="Q229" i="7"/>
  <c r="O229" i="7"/>
  <c r="R229" i="7" s="1"/>
  <c r="N229" i="7"/>
  <c r="M229" i="7"/>
  <c r="L229" i="7"/>
  <c r="K229" i="7"/>
  <c r="J229" i="7"/>
  <c r="H229" i="7"/>
  <c r="U228" i="7"/>
  <c r="V228" i="7" s="1"/>
  <c r="T228" i="7"/>
  <c r="S228" i="7"/>
  <c r="Q228" i="7"/>
  <c r="O228" i="7"/>
  <c r="R228" i="7" s="1"/>
  <c r="N228" i="7"/>
  <c r="M228" i="7"/>
  <c r="L228" i="7"/>
  <c r="K228" i="7"/>
  <c r="J228" i="7"/>
  <c r="H228" i="7"/>
  <c r="U227" i="7"/>
  <c r="V227" i="7" s="1"/>
  <c r="T227" i="7"/>
  <c r="S227" i="7"/>
  <c r="Q227" i="7"/>
  <c r="O227" i="7"/>
  <c r="R227" i="7" s="1"/>
  <c r="N227" i="7"/>
  <c r="M227" i="7"/>
  <c r="L227" i="7"/>
  <c r="K227" i="7"/>
  <c r="J227" i="7"/>
  <c r="H227" i="7"/>
  <c r="U226" i="7"/>
  <c r="V226" i="7" s="1"/>
  <c r="T226" i="7"/>
  <c r="S226" i="7"/>
  <c r="Q226" i="7"/>
  <c r="O226" i="7"/>
  <c r="R226" i="7" s="1"/>
  <c r="N226" i="7"/>
  <c r="M226" i="7"/>
  <c r="L226" i="7"/>
  <c r="K226" i="7"/>
  <c r="J226" i="7"/>
  <c r="H226" i="7"/>
  <c r="U225" i="7"/>
  <c r="V225" i="7" s="1"/>
  <c r="T225" i="7"/>
  <c r="S225" i="7"/>
  <c r="Q225" i="7"/>
  <c r="O225" i="7"/>
  <c r="R225" i="7" s="1"/>
  <c r="N225" i="7"/>
  <c r="M225" i="7"/>
  <c r="L225" i="7"/>
  <c r="K225" i="7"/>
  <c r="J225" i="7"/>
  <c r="H225" i="7"/>
  <c r="U224" i="7"/>
  <c r="V224" i="7" s="1"/>
  <c r="T224" i="7"/>
  <c r="S224" i="7"/>
  <c r="Q224" i="7"/>
  <c r="O224" i="7"/>
  <c r="R224" i="7" s="1"/>
  <c r="N224" i="7"/>
  <c r="M224" i="7"/>
  <c r="L224" i="7"/>
  <c r="K224" i="7"/>
  <c r="J224" i="7"/>
  <c r="H224" i="7"/>
  <c r="U223" i="7"/>
  <c r="V223" i="7" s="1"/>
  <c r="T223" i="7"/>
  <c r="S223" i="7"/>
  <c r="Q223" i="7"/>
  <c r="O223" i="7"/>
  <c r="R223" i="7" s="1"/>
  <c r="N223" i="7"/>
  <c r="M223" i="7"/>
  <c r="L223" i="7"/>
  <c r="K223" i="7"/>
  <c r="J223" i="7"/>
  <c r="H223" i="7"/>
  <c r="U222" i="7"/>
  <c r="V222" i="7" s="1"/>
  <c r="T222" i="7"/>
  <c r="S222" i="7"/>
  <c r="Q222" i="7"/>
  <c r="O222" i="7"/>
  <c r="R222" i="7" s="1"/>
  <c r="N222" i="7"/>
  <c r="M222" i="7"/>
  <c r="L222" i="7"/>
  <c r="K222" i="7"/>
  <c r="J222" i="7"/>
  <c r="H222" i="7"/>
  <c r="U221" i="7"/>
  <c r="V221" i="7" s="1"/>
  <c r="T221" i="7"/>
  <c r="S221" i="7"/>
  <c r="Q221" i="7"/>
  <c r="O221" i="7"/>
  <c r="R221" i="7" s="1"/>
  <c r="N221" i="7"/>
  <c r="M221" i="7"/>
  <c r="L221" i="7"/>
  <c r="K221" i="7"/>
  <c r="J221" i="7"/>
  <c r="H221" i="7"/>
  <c r="U220" i="7"/>
  <c r="V220" i="7" s="1"/>
  <c r="T220" i="7"/>
  <c r="S220" i="7"/>
  <c r="Q220" i="7"/>
  <c r="O220" i="7"/>
  <c r="R220" i="7" s="1"/>
  <c r="N220" i="7"/>
  <c r="M220" i="7"/>
  <c r="L220" i="7"/>
  <c r="K220" i="7"/>
  <c r="J220" i="7"/>
  <c r="H220" i="7"/>
  <c r="U219" i="7"/>
  <c r="V219" i="7" s="1"/>
  <c r="T219" i="7"/>
  <c r="S219" i="7"/>
  <c r="Q219" i="7"/>
  <c r="O219" i="7"/>
  <c r="R219" i="7" s="1"/>
  <c r="N219" i="7"/>
  <c r="M219" i="7"/>
  <c r="L219" i="7"/>
  <c r="K219" i="7"/>
  <c r="J219" i="7"/>
  <c r="H219" i="7"/>
  <c r="U218" i="7"/>
  <c r="V218" i="7" s="1"/>
  <c r="T218" i="7"/>
  <c r="S218" i="7"/>
  <c r="Q218" i="7"/>
  <c r="O218" i="7"/>
  <c r="R218" i="7" s="1"/>
  <c r="N218" i="7"/>
  <c r="M218" i="7"/>
  <c r="L218" i="7"/>
  <c r="K218" i="7"/>
  <c r="J218" i="7"/>
  <c r="H218" i="7"/>
  <c r="U217" i="7"/>
  <c r="V217" i="7" s="1"/>
  <c r="T217" i="7"/>
  <c r="S217" i="7"/>
  <c r="Q217" i="7"/>
  <c r="O217" i="7"/>
  <c r="R217" i="7" s="1"/>
  <c r="N217" i="7"/>
  <c r="M217" i="7"/>
  <c r="L217" i="7"/>
  <c r="K217" i="7"/>
  <c r="J217" i="7"/>
  <c r="H217" i="7"/>
  <c r="U216" i="7"/>
  <c r="V216" i="7" s="1"/>
  <c r="T216" i="7"/>
  <c r="S216" i="7"/>
  <c r="Q216" i="7"/>
  <c r="O216" i="7"/>
  <c r="R216" i="7" s="1"/>
  <c r="N216" i="7"/>
  <c r="M216" i="7"/>
  <c r="L216" i="7"/>
  <c r="K216" i="7"/>
  <c r="J216" i="7"/>
  <c r="H216" i="7"/>
  <c r="U215" i="7"/>
  <c r="V215" i="7" s="1"/>
  <c r="T215" i="7"/>
  <c r="S215" i="7"/>
  <c r="Q215" i="7"/>
  <c r="O215" i="7"/>
  <c r="R215" i="7" s="1"/>
  <c r="N215" i="7"/>
  <c r="M215" i="7"/>
  <c r="L215" i="7"/>
  <c r="K215" i="7"/>
  <c r="J215" i="7"/>
  <c r="H215" i="7"/>
  <c r="U214" i="7"/>
  <c r="V214" i="7" s="1"/>
  <c r="T214" i="7"/>
  <c r="S214" i="7"/>
  <c r="Q214" i="7"/>
  <c r="O214" i="7"/>
  <c r="R214" i="7" s="1"/>
  <c r="N214" i="7"/>
  <c r="M214" i="7"/>
  <c r="L214" i="7"/>
  <c r="K214" i="7"/>
  <c r="J214" i="7"/>
  <c r="H214" i="7"/>
  <c r="U213" i="7"/>
  <c r="V213" i="7" s="1"/>
  <c r="T213" i="7"/>
  <c r="S213" i="7"/>
  <c r="Q213" i="7"/>
  <c r="O213" i="7"/>
  <c r="R213" i="7" s="1"/>
  <c r="N213" i="7"/>
  <c r="M213" i="7"/>
  <c r="L213" i="7"/>
  <c r="K213" i="7"/>
  <c r="J213" i="7"/>
  <c r="H213" i="7"/>
  <c r="U212" i="7"/>
  <c r="V212" i="7" s="1"/>
  <c r="T212" i="7"/>
  <c r="S212" i="7"/>
  <c r="Q212" i="7"/>
  <c r="O212" i="7"/>
  <c r="R212" i="7" s="1"/>
  <c r="N212" i="7"/>
  <c r="M212" i="7"/>
  <c r="L212" i="7"/>
  <c r="K212" i="7"/>
  <c r="J212" i="7"/>
  <c r="H212" i="7"/>
  <c r="U211" i="7"/>
  <c r="V211" i="7" s="1"/>
  <c r="T211" i="7"/>
  <c r="S211" i="7"/>
  <c r="Q211" i="7"/>
  <c r="O211" i="7"/>
  <c r="R211" i="7" s="1"/>
  <c r="N211" i="7"/>
  <c r="M211" i="7"/>
  <c r="L211" i="7"/>
  <c r="K211" i="7"/>
  <c r="J211" i="7"/>
  <c r="H211" i="7"/>
  <c r="U210" i="7"/>
  <c r="V210" i="7" s="1"/>
  <c r="T210" i="7"/>
  <c r="S210" i="7"/>
  <c r="Q210" i="7"/>
  <c r="O210" i="7"/>
  <c r="R210" i="7" s="1"/>
  <c r="N210" i="7"/>
  <c r="M210" i="7"/>
  <c r="L210" i="7"/>
  <c r="K210" i="7"/>
  <c r="J210" i="7"/>
  <c r="H210" i="7"/>
  <c r="U209" i="7"/>
  <c r="V209" i="7" s="1"/>
  <c r="T209" i="7"/>
  <c r="S209" i="7"/>
  <c r="Q209" i="7"/>
  <c r="O209" i="7"/>
  <c r="R209" i="7" s="1"/>
  <c r="N209" i="7"/>
  <c r="M209" i="7"/>
  <c r="L209" i="7"/>
  <c r="K209" i="7"/>
  <c r="J209" i="7"/>
  <c r="H209" i="7"/>
  <c r="U208" i="7"/>
  <c r="V208" i="7" s="1"/>
  <c r="T208" i="7"/>
  <c r="S208" i="7"/>
  <c r="Q208" i="7"/>
  <c r="O208" i="7"/>
  <c r="R208" i="7" s="1"/>
  <c r="N208" i="7"/>
  <c r="M208" i="7"/>
  <c r="L208" i="7"/>
  <c r="K208" i="7"/>
  <c r="J208" i="7"/>
  <c r="H208" i="7"/>
  <c r="U207" i="7"/>
  <c r="V207" i="7" s="1"/>
  <c r="T207" i="7"/>
  <c r="S207" i="7"/>
  <c r="Q207" i="7"/>
  <c r="O207" i="7"/>
  <c r="R207" i="7" s="1"/>
  <c r="N207" i="7"/>
  <c r="M207" i="7"/>
  <c r="L207" i="7"/>
  <c r="K207" i="7"/>
  <c r="J207" i="7"/>
  <c r="H207" i="7"/>
  <c r="U206" i="7"/>
  <c r="V206" i="7" s="1"/>
  <c r="T206" i="7"/>
  <c r="S206" i="7"/>
  <c r="Q206" i="7"/>
  <c r="O206" i="7"/>
  <c r="R206" i="7" s="1"/>
  <c r="N206" i="7"/>
  <c r="M206" i="7"/>
  <c r="L206" i="7"/>
  <c r="K206" i="7"/>
  <c r="J206" i="7"/>
  <c r="H206" i="7"/>
  <c r="U205" i="7"/>
  <c r="V205" i="7" s="1"/>
  <c r="T205" i="7"/>
  <c r="S205" i="7"/>
  <c r="Q205" i="7"/>
  <c r="O205" i="7"/>
  <c r="R205" i="7" s="1"/>
  <c r="N205" i="7"/>
  <c r="M205" i="7"/>
  <c r="L205" i="7"/>
  <c r="K205" i="7"/>
  <c r="J205" i="7"/>
  <c r="H205" i="7"/>
  <c r="U204" i="7"/>
  <c r="V204" i="7" s="1"/>
  <c r="T204" i="7"/>
  <c r="S204" i="7"/>
  <c r="Q204" i="7"/>
  <c r="O204" i="7"/>
  <c r="R204" i="7" s="1"/>
  <c r="N204" i="7"/>
  <c r="M204" i="7"/>
  <c r="L204" i="7"/>
  <c r="K204" i="7"/>
  <c r="J204" i="7"/>
  <c r="H204" i="7"/>
  <c r="U203" i="7"/>
  <c r="V203" i="7" s="1"/>
  <c r="T203" i="7"/>
  <c r="S203" i="7"/>
  <c r="Q203" i="7"/>
  <c r="O203" i="7"/>
  <c r="R203" i="7" s="1"/>
  <c r="N203" i="7"/>
  <c r="M203" i="7"/>
  <c r="L203" i="7"/>
  <c r="K203" i="7"/>
  <c r="J203" i="7"/>
  <c r="H203" i="7"/>
  <c r="U202" i="7"/>
  <c r="V202" i="7" s="1"/>
  <c r="T202" i="7"/>
  <c r="S202" i="7"/>
  <c r="Q202" i="7"/>
  <c r="O202" i="7"/>
  <c r="R202" i="7" s="1"/>
  <c r="N202" i="7"/>
  <c r="M202" i="7"/>
  <c r="L202" i="7"/>
  <c r="K202" i="7"/>
  <c r="J202" i="7"/>
  <c r="H202" i="7"/>
  <c r="U201" i="7"/>
  <c r="V201" i="7" s="1"/>
  <c r="T201" i="7"/>
  <c r="S201" i="7"/>
  <c r="Q201" i="7"/>
  <c r="O201" i="7"/>
  <c r="R201" i="7" s="1"/>
  <c r="N201" i="7"/>
  <c r="M201" i="7"/>
  <c r="L201" i="7"/>
  <c r="K201" i="7"/>
  <c r="J201" i="7"/>
  <c r="H201" i="7"/>
  <c r="U200" i="7"/>
  <c r="V200" i="7" s="1"/>
  <c r="T200" i="7"/>
  <c r="S200" i="7"/>
  <c r="Q200" i="7"/>
  <c r="O200" i="7"/>
  <c r="R200" i="7" s="1"/>
  <c r="N200" i="7"/>
  <c r="M200" i="7"/>
  <c r="L200" i="7"/>
  <c r="K200" i="7"/>
  <c r="J200" i="7"/>
  <c r="H200" i="7"/>
  <c r="U199" i="7"/>
  <c r="V199" i="7" s="1"/>
  <c r="T199" i="7"/>
  <c r="S199" i="7"/>
  <c r="Q199" i="7"/>
  <c r="O199" i="7"/>
  <c r="R199" i="7" s="1"/>
  <c r="N199" i="7"/>
  <c r="M199" i="7"/>
  <c r="L199" i="7"/>
  <c r="K199" i="7"/>
  <c r="J199" i="7"/>
  <c r="H199" i="7"/>
  <c r="U198" i="7"/>
  <c r="V198" i="7" s="1"/>
  <c r="T198" i="7"/>
  <c r="S198" i="7"/>
  <c r="Q198" i="7"/>
  <c r="O198" i="7"/>
  <c r="R198" i="7" s="1"/>
  <c r="N198" i="7"/>
  <c r="M198" i="7"/>
  <c r="L198" i="7"/>
  <c r="K198" i="7"/>
  <c r="J198" i="7"/>
  <c r="H198" i="7"/>
  <c r="U197" i="7"/>
  <c r="V197" i="7" s="1"/>
  <c r="T197" i="7"/>
  <c r="S197" i="7"/>
  <c r="Q197" i="7"/>
  <c r="O197" i="7"/>
  <c r="R197" i="7" s="1"/>
  <c r="N197" i="7"/>
  <c r="M197" i="7"/>
  <c r="L197" i="7"/>
  <c r="K197" i="7"/>
  <c r="J197" i="7"/>
  <c r="H197" i="7"/>
  <c r="U196" i="7"/>
  <c r="V196" i="7" s="1"/>
  <c r="T196" i="7"/>
  <c r="S196" i="7"/>
  <c r="Q196" i="7"/>
  <c r="O196" i="7"/>
  <c r="R196" i="7" s="1"/>
  <c r="N196" i="7"/>
  <c r="M196" i="7"/>
  <c r="L196" i="7"/>
  <c r="K196" i="7"/>
  <c r="J196" i="7"/>
  <c r="H196" i="7"/>
  <c r="U195" i="7"/>
  <c r="V195" i="7" s="1"/>
  <c r="T195" i="7"/>
  <c r="S195" i="7"/>
  <c r="Q195" i="7"/>
  <c r="O195" i="7"/>
  <c r="R195" i="7" s="1"/>
  <c r="N195" i="7"/>
  <c r="M195" i="7"/>
  <c r="L195" i="7"/>
  <c r="K195" i="7"/>
  <c r="J195" i="7"/>
  <c r="H195" i="7"/>
  <c r="U194" i="7"/>
  <c r="V194" i="7" s="1"/>
  <c r="T194" i="7"/>
  <c r="S194" i="7"/>
  <c r="Q194" i="7"/>
  <c r="O194" i="7"/>
  <c r="R194" i="7" s="1"/>
  <c r="N194" i="7"/>
  <c r="M194" i="7"/>
  <c r="L194" i="7"/>
  <c r="K194" i="7"/>
  <c r="J194" i="7"/>
  <c r="H194" i="7"/>
  <c r="U193" i="7"/>
  <c r="V193" i="7" s="1"/>
  <c r="T193" i="7"/>
  <c r="S193" i="7"/>
  <c r="Q193" i="7"/>
  <c r="O193" i="7"/>
  <c r="R193" i="7" s="1"/>
  <c r="N193" i="7"/>
  <c r="M193" i="7"/>
  <c r="L193" i="7"/>
  <c r="K193" i="7"/>
  <c r="J193" i="7"/>
  <c r="H193" i="7"/>
  <c r="U192" i="7"/>
  <c r="V192" i="7" s="1"/>
  <c r="T192" i="7"/>
  <c r="S192" i="7"/>
  <c r="Q192" i="7"/>
  <c r="O192" i="7"/>
  <c r="R192" i="7" s="1"/>
  <c r="N192" i="7"/>
  <c r="M192" i="7"/>
  <c r="L192" i="7"/>
  <c r="K192" i="7"/>
  <c r="J192" i="7"/>
  <c r="H192" i="7"/>
  <c r="U191" i="7"/>
  <c r="V191" i="7" s="1"/>
  <c r="T191" i="7"/>
  <c r="S191" i="7"/>
  <c r="Q191" i="7"/>
  <c r="O191" i="7"/>
  <c r="R191" i="7" s="1"/>
  <c r="N191" i="7"/>
  <c r="M191" i="7"/>
  <c r="L191" i="7"/>
  <c r="K191" i="7"/>
  <c r="J191" i="7"/>
  <c r="H191" i="7"/>
  <c r="U190" i="7"/>
  <c r="V190" i="7" s="1"/>
  <c r="T190" i="7"/>
  <c r="S190" i="7"/>
  <c r="Q190" i="7"/>
  <c r="O190" i="7"/>
  <c r="R190" i="7" s="1"/>
  <c r="N190" i="7"/>
  <c r="M190" i="7"/>
  <c r="L190" i="7"/>
  <c r="K190" i="7"/>
  <c r="J190" i="7"/>
  <c r="H190" i="7"/>
  <c r="U189" i="7"/>
  <c r="V189" i="7" s="1"/>
  <c r="T189" i="7"/>
  <c r="S189" i="7"/>
  <c r="Q189" i="7"/>
  <c r="O189" i="7"/>
  <c r="R189" i="7" s="1"/>
  <c r="N189" i="7"/>
  <c r="M189" i="7"/>
  <c r="L189" i="7"/>
  <c r="K189" i="7"/>
  <c r="J189" i="7"/>
  <c r="H189" i="7"/>
  <c r="U188" i="7"/>
  <c r="V188" i="7" s="1"/>
  <c r="T188" i="7"/>
  <c r="S188" i="7"/>
  <c r="Q188" i="7"/>
  <c r="O188" i="7"/>
  <c r="R188" i="7" s="1"/>
  <c r="N188" i="7"/>
  <c r="M188" i="7"/>
  <c r="L188" i="7"/>
  <c r="K188" i="7"/>
  <c r="J188" i="7"/>
  <c r="H188" i="7"/>
  <c r="U187" i="7"/>
  <c r="V187" i="7" s="1"/>
  <c r="T187" i="7"/>
  <c r="S187" i="7"/>
  <c r="Q187" i="7"/>
  <c r="O187" i="7"/>
  <c r="R187" i="7" s="1"/>
  <c r="N187" i="7"/>
  <c r="M187" i="7"/>
  <c r="L187" i="7"/>
  <c r="K187" i="7"/>
  <c r="J187" i="7"/>
  <c r="H187" i="7"/>
  <c r="U186" i="7"/>
  <c r="V186" i="7" s="1"/>
  <c r="T186" i="7"/>
  <c r="S186" i="7"/>
  <c r="Q186" i="7"/>
  <c r="O186" i="7"/>
  <c r="R186" i="7" s="1"/>
  <c r="N186" i="7"/>
  <c r="M186" i="7"/>
  <c r="L186" i="7"/>
  <c r="K186" i="7"/>
  <c r="J186" i="7"/>
  <c r="H186" i="7"/>
  <c r="U185" i="7"/>
  <c r="V185" i="7" s="1"/>
  <c r="T185" i="7"/>
  <c r="S185" i="7"/>
  <c r="Q185" i="7"/>
  <c r="O185" i="7"/>
  <c r="R185" i="7" s="1"/>
  <c r="N185" i="7"/>
  <c r="M185" i="7"/>
  <c r="L185" i="7"/>
  <c r="K185" i="7"/>
  <c r="J185" i="7"/>
  <c r="H185" i="7"/>
  <c r="U184" i="7"/>
  <c r="V184" i="7" s="1"/>
  <c r="T184" i="7"/>
  <c r="S184" i="7"/>
  <c r="Q184" i="7"/>
  <c r="O184" i="7"/>
  <c r="R184" i="7" s="1"/>
  <c r="N184" i="7"/>
  <c r="M184" i="7"/>
  <c r="L184" i="7"/>
  <c r="K184" i="7"/>
  <c r="J184" i="7"/>
  <c r="H184" i="7"/>
  <c r="U183" i="7"/>
  <c r="V183" i="7" s="1"/>
  <c r="T183" i="7"/>
  <c r="S183" i="7"/>
  <c r="Q183" i="7"/>
  <c r="O183" i="7"/>
  <c r="R183" i="7" s="1"/>
  <c r="N183" i="7"/>
  <c r="M183" i="7"/>
  <c r="L183" i="7"/>
  <c r="K183" i="7"/>
  <c r="J183" i="7"/>
  <c r="H183" i="7"/>
  <c r="U182" i="7"/>
  <c r="V182" i="7" s="1"/>
  <c r="T182" i="7"/>
  <c r="S182" i="7"/>
  <c r="Q182" i="7"/>
  <c r="O182" i="7"/>
  <c r="R182" i="7" s="1"/>
  <c r="N182" i="7"/>
  <c r="M182" i="7"/>
  <c r="L182" i="7"/>
  <c r="K182" i="7"/>
  <c r="J182" i="7"/>
  <c r="H182" i="7"/>
  <c r="U181" i="7"/>
  <c r="V181" i="7" s="1"/>
  <c r="T181" i="7"/>
  <c r="S181" i="7"/>
  <c r="Q181" i="7"/>
  <c r="O181" i="7"/>
  <c r="R181" i="7" s="1"/>
  <c r="N181" i="7"/>
  <c r="M181" i="7"/>
  <c r="L181" i="7"/>
  <c r="K181" i="7"/>
  <c r="J181" i="7"/>
  <c r="H181" i="7"/>
  <c r="U180" i="7"/>
  <c r="V180" i="7" s="1"/>
  <c r="T180" i="7"/>
  <c r="S180" i="7"/>
  <c r="Q180" i="7"/>
  <c r="O180" i="7"/>
  <c r="R180" i="7" s="1"/>
  <c r="N180" i="7"/>
  <c r="M180" i="7"/>
  <c r="L180" i="7"/>
  <c r="K180" i="7"/>
  <c r="J180" i="7"/>
  <c r="H180" i="7"/>
  <c r="U179" i="7"/>
  <c r="V179" i="7" s="1"/>
  <c r="T179" i="7"/>
  <c r="S179" i="7"/>
  <c r="Q179" i="7"/>
  <c r="O179" i="7"/>
  <c r="R179" i="7" s="1"/>
  <c r="N179" i="7"/>
  <c r="M179" i="7"/>
  <c r="L179" i="7"/>
  <c r="K179" i="7"/>
  <c r="J179" i="7"/>
  <c r="H179" i="7"/>
  <c r="U178" i="7"/>
  <c r="V178" i="7" s="1"/>
  <c r="T178" i="7"/>
  <c r="S178" i="7"/>
  <c r="Q178" i="7"/>
  <c r="O178" i="7"/>
  <c r="R178" i="7" s="1"/>
  <c r="N178" i="7"/>
  <c r="M178" i="7"/>
  <c r="L178" i="7"/>
  <c r="K178" i="7"/>
  <c r="J178" i="7"/>
  <c r="H178" i="7"/>
  <c r="U177" i="7"/>
  <c r="V177" i="7" s="1"/>
  <c r="T177" i="7"/>
  <c r="S177" i="7"/>
  <c r="Q177" i="7"/>
  <c r="O177" i="7"/>
  <c r="R177" i="7" s="1"/>
  <c r="N177" i="7"/>
  <c r="M177" i="7"/>
  <c r="L177" i="7"/>
  <c r="K177" i="7"/>
  <c r="J177" i="7"/>
  <c r="H177" i="7"/>
  <c r="U176" i="7"/>
  <c r="V176" i="7" s="1"/>
  <c r="T176" i="7"/>
  <c r="S176" i="7"/>
  <c r="Q176" i="7"/>
  <c r="O176" i="7"/>
  <c r="R176" i="7" s="1"/>
  <c r="N176" i="7"/>
  <c r="M176" i="7"/>
  <c r="L176" i="7"/>
  <c r="K176" i="7"/>
  <c r="J176" i="7"/>
  <c r="H176" i="7"/>
  <c r="U175" i="7"/>
  <c r="V175" i="7" s="1"/>
  <c r="T175" i="7"/>
  <c r="S175" i="7"/>
  <c r="Q175" i="7"/>
  <c r="O175" i="7"/>
  <c r="R175" i="7" s="1"/>
  <c r="N175" i="7"/>
  <c r="M175" i="7"/>
  <c r="L175" i="7"/>
  <c r="K175" i="7"/>
  <c r="J175" i="7"/>
  <c r="H175" i="7"/>
  <c r="U174" i="7"/>
  <c r="V174" i="7" s="1"/>
  <c r="T174" i="7"/>
  <c r="S174" i="7"/>
  <c r="Q174" i="7"/>
  <c r="O174" i="7"/>
  <c r="R174" i="7" s="1"/>
  <c r="N174" i="7"/>
  <c r="M174" i="7"/>
  <c r="L174" i="7"/>
  <c r="K174" i="7"/>
  <c r="J174" i="7"/>
  <c r="H174" i="7"/>
  <c r="U173" i="7"/>
  <c r="V173" i="7" s="1"/>
  <c r="T173" i="7"/>
  <c r="S173" i="7"/>
  <c r="Q173" i="7"/>
  <c r="O173" i="7"/>
  <c r="R173" i="7" s="1"/>
  <c r="N173" i="7"/>
  <c r="M173" i="7"/>
  <c r="L173" i="7"/>
  <c r="K173" i="7"/>
  <c r="J173" i="7"/>
  <c r="H173" i="7"/>
  <c r="U172" i="7"/>
  <c r="V172" i="7" s="1"/>
  <c r="T172" i="7"/>
  <c r="S172" i="7"/>
  <c r="Q172" i="7"/>
  <c r="O172" i="7"/>
  <c r="R172" i="7" s="1"/>
  <c r="N172" i="7"/>
  <c r="M172" i="7"/>
  <c r="L172" i="7"/>
  <c r="K172" i="7"/>
  <c r="J172" i="7"/>
  <c r="H172" i="7"/>
  <c r="U171" i="7"/>
  <c r="V171" i="7" s="1"/>
  <c r="T171" i="7"/>
  <c r="S171" i="7"/>
  <c r="Q171" i="7"/>
  <c r="O171" i="7"/>
  <c r="R171" i="7" s="1"/>
  <c r="N171" i="7"/>
  <c r="M171" i="7"/>
  <c r="L171" i="7"/>
  <c r="K171" i="7"/>
  <c r="J171" i="7"/>
  <c r="H171" i="7"/>
  <c r="U170" i="7"/>
  <c r="V170" i="7" s="1"/>
  <c r="T170" i="7"/>
  <c r="S170" i="7"/>
  <c r="Q170" i="7"/>
  <c r="O170" i="7"/>
  <c r="R170" i="7" s="1"/>
  <c r="N170" i="7"/>
  <c r="M170" i="7"/>
  <c r="L170" i="7"/>
  <c r="K170" i="7"/>
  <c r="J170" i="7"/>
  <c r="H170" i="7"/>
  <c r="U169" i="7"/>
  <c r="V169" i="7" s="1"/>
  <c r="T169" i="7"/>
  <c r="S169" i="7"/>
  <c r="Q169" i="7"/>
  <c r="O169" i="7"/>
  <c r="R169" i="7" s="1"/>
  <c r="N169" i="7"/>
  <c r="M169" i="7"/>
  <c r="L169" i="7"/>
  <c r="K169" i="7"/>
  <c r="J169" i="7"/>
  <c r="H169" i="7"/>
  <c r="U168" i="7"/>
  <c r="V168" i="7" s="1"/>
  <c r="T168" i="7"/>
  <c r="S168" i="7"/>
  <c r="Q168" i="7"/>
  <c r="O168" i="7"/>
  <c r="R168" i="7" s="1"/>
  <c r="N168" i="7"/>
  <c r="M168" i="7"/>
  <c r="L168" i="7"/>
  <c r="K168" i="7"/>
  <c r="J168" i="7"/>
  <c r="H168" i="7"/>
  <c r="U167" i="7"/>
  <c r="V167" i="7" s="1"/>
  <c r="T167" i="7"/>
  <c r="S167" i="7"/>
  <c r="Q167" i="7"/>
  <c r="O167" i="7"/>
  <c r="R167" i="7" s="1"/>
  <c r="N167" i="7"/>
  <c r="M167" i="7"/>
  <c r="L167" i="7"/>
  <c r="K167" i="7"/>
  <c r="J167" i="7"/>
  <c r="H167" i="7"/>
  <c r="U166" i="7"/>
  <c r="V166" i="7" s="1"/>
  <c r="T166" i="7"/>
  <c r="S166" i="7"/>
  <c r="Q166" i="7"/>
  <c r="O166" i="7"/>
  <c r="R166" i="7" s="1"/>
  <c r="N166" i="7"/>
  <c r="M166" i="7"/>
  <c r="L166" i="7"/>
  <c r="K166" i="7"/>
  <c r="J166" i="7"/>
  <c r="H166" i="7"/>
  <c r="U165" i="7"/>
  <c r="V165" i="7" s="1"/>
  <c r="T165" i="7"/>
  <c r="S165" i="7"/>
  <c r="Q165" i="7"/>
  <c r="O165" i="7"/>
  <c r="R165" i="7" s="1"/>
  <c r="N165" i="7"/>
  <c r="M165" i="7"/>
  <c r="L165" i="7"/>
  <c r="K165" i="7"/>
  <c r="J165" i="7"/>
  <c r="H165" i="7"/>
  <c r="U164" i="7"/>
  <c r="V164" i="7" s="1"/>
  <c r="T164" i="7"/>
  <c r="S164" i="7"/>
  <c r="Q164" i="7"/>
  <c r="O164" i="7"/>
  <c r="R164" i="7" s="1"/>
  <c r="N164" i="7"/>
  <c r="M164" i="7"/>
  <c r="L164" i="7"/>
  <c r="K164" i="7"/>
  <c r="J164" i="7"/>
  <c r="H164" i="7"/>
  <c r="U163" i="7"/>
  <c r="V163" i="7" s="1"/>
  <c r="T163" i="7"/>
  <c r="S163" i="7"/>
  <c r="Q163" i="7"/>
  <c r="O163" i="7"/>
  <c r="R163" i="7" s="1"/>
  <c r="N163" i="7"/>
  <c r="M163" i="7"/>
  <c r="L163" i="7"/>
  <c r="K163" i="7"/>
  <c r="J163" i="7"/>
  <c r="H163" i="7"/>
  <c r="U162" i="7"/>
  <c r="V162" i="7" s="1"/>
  <c r="T162" i="7"/>
  <c r="S162" i="7"/>
  <c r="Q162" i="7"/>
  <c r="O162" i="7"/>
  <c r="R162" i="7" s="1"/>
  <c r="N162" i="7"/>
  <c r="M162" i="7"/>
  <c r="L162" i="7"/>
  <c r="K162" i="7"/>
  <c r="J162" i="7"/>
  <c r="H162" i="7"/>
  <c r="U161" i="7"/>
  <c r="V161" i="7" s="1"/>
  <c r="T161" i="7"/>
  <c r="S161" i="7"/>
  <c r="Q161" i="7"/>
  <c r="O161" i="7"/>
  <c r="R161" i="7" s="1"/>
  <c r="N161" i="7"/>
  <c r="M161" i="7"/>
  <c r="L161" i="7"/>
  <c r="K161" i="7"/>
  <c r="J161" i="7"/>
  <c r="H161" i="7"/>
  <c r="U160" i="7"/>
  <c r="V160" i="7" s="1"/>
  <c r="T160" i="7"/>
  <c r="S160" i="7"/>
  <c r="Q160" i="7"/>
  <c r="O160" i="7"/>
  <c r="R160" i="7" s="1"/>
  <c r="N160" i="7"/>
  <c r="M160" i="7"/>
  <c r="L160" i="7"/>
  <c r="K160" i="7"/>
  <c r="J160" i="7"/>
  <c r="H160" i="7"/>
  <c r="U159" i="7"/>
  <c r="V159" i="7" s="1"/>
  <c r="T159" i="7"/>
  <c r="S159" i="7"/>
  <c r="Q159" i="7"/>
  <c r="O159" i="7"/>
  <c r="R159" i="7" s="1"/>
  <c r="N159" i="7"/>
  <c r="M159" i="7"/>
  <c r="L159" i="7"/>
  <c r="K159" i="7"/>
  <c r="J159" i="7"/>
  <c r="H159" i="7"/>
  <c r="U158" i="7"/>
  <c r="V158" i="7" s="1"/>
  <c r="T158" i="7"/>
  <c r="S158" i="7"/>
  <c r="Q158" i="7"/>
  <c r="O158" i="7"/>
  <c r="R158" i="7" s="1"/>
  <c r="N158" i="7"/>
  <c r="M158" i="7"/>
  <c r="L158" i="7"/>
  <c r="K158" i="7"/>
  <c r="J158" i="7"/>
  <c r="H158" i="7"/>
  <c r="U157" i="7"/>
  <c r="V157" i="7" s="1"/>
  <c r="T157" i="7"/>
  <c r="S157" i="7"/>
  <c r="Q157" i="7"/>
  <c r="O157" i="7"/>
  <c r="R157" i="7" s="1"/>
  <c r="N157" i="7"/>
  <c r="M157" i="7"/>
  <c r="L157" i="7"/>
  <c r="K157" i="7"/>
  <c r="J157" i="7"/>
  <c r="H157" i="7"/>
  <c r="U156" i="7"/>
  <c r="V156" i="7" s="1"/>
  <c r="T156" i="7"/>
  <c r="S156" i="7"/>
  <c r="Q156" i="7"/>
  <c r="O156" i="7"/>
  <c r="R156" i="7" s="1"/>
  <c r="N156" i="7"/>
  <c r="M156" i="7"/>
  <c r="L156" i="7"/>
  <c r="K156" i="7"/>
  <c r="J156" i="7"/>
  <c r="H156" i="7"/>
  <c r="U155" i="7"/>
  <c r="V155" i="7" s="1"/>
  <c r="T155" i="7"/>
  <c r="S155" i="7"/>
  <c r="Q155" i="7"/>
  <c r="O155" i="7"/>
  <c r="R155" i="7" s="1"/>
  <c r="N155" i="7"/>
  <c r="M155" i="7"/>
  <c r="L155" i="7"/>
  <c r="K155" i="7"/>
  <c r="J155" i="7"/>
  <c r="H155" i="7"/>
  <c r="U154" i="7"/>
  <c r="V154" i="7" s="1"/>
  <c r="T154" i="7"/>
  <c r="S154" i="7"/>
  <c r="Q154" i="7"/>
  <c r="O154" i="7"/>
  <c r="R154" i="7" s="1"/>
  <c r="N154" i="7"/>
  <c r="M154" i="7"/>
  <c r="L154" i="7"/>
  <c r="K154" i="7"/>
  <c r="J154" i="7"/>
  <c r="H154" i="7"/>
  <c r="U153" i="7"/>
  <c r="V153" i="7" s="1"/>
  <c r="T153" i="7"/>
  <c r="S153" i="7"/>
  <c r="Q153" i="7"/>
  <c r="O153" i="7"/>
  <c r="R153" i="7" s="1"/>
  <c r="N153" i="7"/>
  <c r="M153" i="7"/>
  <c r="L153" i="7"/>
  <c r="K153" i="7"/>
  <c r="J153" i="7"/>
  <c r="H153" i="7"/>
  <c r="U152" i="7"/>
  <c r="V152" i="7" s="1"/>
  <c r="T152" i="7"/>
  <c r="S152" i="7"/>
  <c r="Q152" i="7"/>
  <c r="O152" i="7"/>
  <c r="R152" i="7" s="1"/>
  <c r="N152" i="7"/>
  <c r="M152" i="7"/>
  <c r="L152" i="7"/>
  <c r="K152" i="7"/>
  <c r="J152" i="7"/>
  <c r="H152" i="7"/>
  <c r="U151" i="7"/>
  <c r="V151" i="7" s="1"/>
  <c r="T151" i="7"/>
  <c r="S151" i="7"/>
  <c r="Q151" i="7"/>
  <c r="O151" i="7"/>
  <c r="R151" i="7" s="1"/>
  <c r="N151" i="7"/>
  <c r="M151" i="7"/>
  <c r="L151" i="7"/>
  <c r="K151" i="7"/>
  <c r="J151" i="7"/>
  <c r="H151" i="7"/>
  <c r="U150" i="7"/>
  <c r="V150" i="7" s="1"/>
  <c r="T150" i="7"/>
  <c r="S150" i="7"/>
  <c r="Q150" i="7"/>
  <c r="O150" i="7"/>
  <c r="R150" i="7" s="1"/>
  <c r="N150" i="7"/>
  <c r="M150" i="7"/>
  <c r="L150" i="7"/>
  <c r="K150" i="7"/>
  <c r="J150" i="7"/>
  <c r="H150" i="7"/>
  <c r="U149" i="7"/>
  <c r="V149" i="7" s="1"/>
  <c r="T149" i="7"/>
  <c r="S149" i="7"/>
  <c r="Q149" i="7"/>
  <c r="O149" i="7"/>
  <c r="R149" i="7" s="1"/>
  <c r="N149" i="7"/>
  <c r="M149" i="7"/>
  <c r="L149" i="7"/>
  <c r="K149" i="7"/>
  <c r="J149" i="7"/>
  <c r="H149" i="7"/>
  <c r="U148" i="7"/>
  <c r="V148" i="7" s="1"/>
  <c r="T148" i="7"/>
  <c r="S148" i="7"/>
  <c r="Q148" i="7"/>
  <c r="O148" i="7"/>
  <c r="R148" i="7" s="1"/>
  <c r="N148" i="7"/>
  <c r="M148" i="7"/>
  <c r="L148" i="7"/>
  <c r="K148" i="7"/>
  <c r="J148" i="7"/>
  <c r="H148" i="7"/>
  <c r="U147" i="7"/>
  <c r="V147" i="7" s="1"/>
  <c r="T147" i="7"/>
  <c r="S147" i="7"/>
  <c r="Q147" i="7"/>
  <c r="O147" i="7"/>
  <c r="R147" i="7" s="1"/>
  <c r="N147" i="7"/>
  <c r="M147" i="7"/>
  <c r="L147" i="7"/>
  <c r="K147" i="7"/>
  <c r="J147" i="7"/>
  <c r="H147" i="7"/>
  <c r="U146" i="7"/>
  <c r="V146" i="7" s="1"/>
  <c r="T146" i="7"/>
  <c r="S146" i="7"/>
  <c r="Q146" i="7"/>
  <c r="O146" i="7"/>
  <c r="R146" i="7" s="1"/>
  <c r="N146" i="7"/>
  <c r="M146" i="7"/>
  <c r="L146" i="7"/>
  <c r="K146" i="7"/>
  <c r="J146" i="7"/>
  <c r="H146" i="7"/>
  <c r="U145" i="7"/>
  <c r="V145" i="7" s="1"/>
  <c r="T145" i="7"/>
  <c r="S145" i="7"/>
  <c r="Q145" i="7"/>
  <c r="O145" i="7"/>
  <c r="R145" i="7" s="1"/>
  <c r="N145" i="7"/>
  <c r="M145" i="7"/>
  <c r="L145" i="7"/>
  <c r="K145" i="7"/>
  <c r="J145" i="7"/>
  <c r="H145" i="7"/>
  <c r="U144" i="7"/>
  <c r="V144" i="7" s="1"/>
  <c r="T144" i="7"/>
  <c r="S144" i="7"/>
  <c r="Q144" i="7"/>
  <c r="O144" i="7"/>
  <c r="R144" i="7" s="1"/>
  <c r="N144" i="7"/>
  <c r="M144" i="7"/>
  <c r="L144" i="7"/>
  <c r="K144" i="7"/>
  <c r="J144" i="7"/>
  <c r="H144" i="7"/>
  <c r="U143" i="7"/>
  <c r="V143" i="7" s="1"/>
  <c r="T143" i="7"/>
  <c r="S143" i="7"/>
  <c r="Q143" i="7"/>
  <c r="O143" i="7"/>
  <c r="R143" i="7" s="1"/>
  <c r="N143" i="7"/>
  <c r="M143" i="7"/>
  <c r="L143" i="7"/>
  <c r="K143" i="7"/>
  <c r="J143" i="7"/>
  <c r="H143" i="7"/>
  <c r="U142" i="7"/>
  <c r="V142" i="7" s="1"/>
  <c r="T142" i="7"/>
  <c r="S142" i="7"/>
  <c r="Q142" i="7"/>
  <c r="O142" i="7"/>
  <c r="R142" i="7" s="1"/>
  <c r="N142" i="7"/>
  <c r="M142" i="7"/>
  <c r="L142" i="7"/>
  <c r="K142" i="7"/>
  <c r="J142" i="7"/>
  <c r="H142" i="7"/>
  <c r="U141" i="7"/>
  <c r="V141" i="7" s="1"/>
  <c r="T141" i="7"/>
  <c r="S141" i="7"/>
  <c r="Q141" i="7"/>
  <c r="O141" i="7"/>
  <c r="R141" i="7" s="1"/>
  <c r="N141" i="7"/>
  <c r="M141" i="7"/>
  <c r="L141" i="7"/>
  <c r="K141" i="7"/>
  <c r="J141" i="7"/>
  <c r="H141" i="7"/>
  <c r="U140" i="7"/>
  <c r="V140" i="7" s="1"/>
  <c r="T140" i="7"/>
  <c r="S140" i="7"/>
  <c r="Q140" i="7"/>
  <c r="O140" i="7"/>
  <c r="R140" i="7" s="1"/>
  <c r="N140" i="7"/>
  <c r="M140" i="7"/>
  <c r="L140" i="7"/>
  <c r="K140" i="7"/>
  <c r="J140" i="7"/>
  <c r="H140" i="7"/>
  <c r="U139" i="7"/>
  <c r="V139" i="7" s="1"/>
  <c r="T139" i="7"/>
  <c r="S139" i="7"/>
  <c r="Q139" i="7"/>
  <c r="O139" i="7"/>
  <c r="R139" i="7" s="1"/>
  <c r="N139" i="7"/>
  <c r="M139" i="7"/>
  <c r="L139" i="7"/>
  <c r="K139" i="7"/>
  <c r="J139" i="7"/>
  <c r="H139" i="7"/>
  <c r="U138" i="7"/>
  <c r="V138" i="7" s="1"/>
  <c r="T138" i="7"/>
  <c r="S138" i="7"/>
  <c r="Q138" i="7"/>
  <c r="O138" i="7"/>
  <c r="R138" i="7" s="1"/>
  <c r="N138" i="7"/>
  <c r="M138" i="7"/>
  <c r="L138" i="7"/>
  <c r="K138" i="7"/>
  <c r="J138" i="7"/>
  <c r="H138" i="7"/>
  <c r="U137" i="7"/>
  <c r="V137" i="7" s="1"/>
  <c r="T137" i="7"/>
  <c r="S137" i="7"/>
  <c r="Q137" i="7"/>
  <c r="O137" i="7"/>
  <c r="R137" i="7" s="1"/>
  <c r="N137" i="7"/>
  <c r="M137" i="7"/>
  <c r="L137" i="7"/>
  <c r="K137" i="7"/>
  <c r="J137" i="7"/>
  <c r="H137" i="7"/>
  <c r="U136" i="7"/>
  <c r="V136" i="7" s="1"/>
  <c r="T136" i="7"/>
  <c r="S136" i="7"/>
  <c r="Q136" i="7"/>
  <c r="O136" i="7"/>
  <c r="R136" i="7" s="1"/>
  <c r="N136" i="7"/>
  <c r="M136" i="7"/>
  <c r="L136" i="7"/>
  <c r="K136" i="7"/>
  <c r="J136" i="7"/>
  <c r="H136" i="7"/>
  <c r="U135" i="7"/>
  <c r="V135" i="7" s="1"/>
  <c r="T135" i="7"/>
  <c r="S135" i="7"/>
  <c r="Q135" i="7"/>
  <c r="O135" i="7"/>
  <c r="R135" i="7" s="1"/>
  <c r="N135" i="7"/>
  <c r="M135" i="7"/>
  <c r="L135" i="7"/>
  <c r="K135" i="7"/>
  <c r="J135" i="7"/>
  <c r="H135" i="7"/>
  <c r="U134" i="7"/>
  <c r="V134" i="7" s="1"/>
  <c r="T134" i="7"/>
  <c r="S134" i="7"/>
  <c r="Q134" i="7"/>
  <c r="O134" i="7"/>
  <c r="R134" i="7" s="1"/>
  <c r="N134" i="7"/>
  <c r="M134" i="7"/>
  <c r="L134" i="7"/>
  <c r="K134" i="7"/>
  <c r="J134" i="7"/>
  <c r="H134" i="7"/>
  <c r="U133" i="7"/>
  <c r="V133" i="7" s="1"/>
  <c r="T133" i="7"/>
  <c r="S133" i="7"/>
  <c r="Q133" i="7"/>
  <c r="O133" i="7"/>
  <c r="R133" i="7" s="1"/>
  <c r="N133" i="7"/>
  <c r="M133" i="7"/>
  <c r="L133" i="7"/>
  <c r="K133" i="7"/>
  <c r="J133" i="7"/>
  <c r="H133" i="7"/>
  <c r="U132" i="7"/>
  <c r="V132" i="7" s="1"/>
  <c r="T132" i="7"/>
  <c r="S132" i="7"/>
  <c r="Q132" i="7"/>
  <c r="O132" i="7"/>
  <c r="R132" i="7" s="1"/>
  <c r="N132" i="7"/>
  <c r="M132" i="7"/>
  <c r="L132" i="7"/>
  <c r="K132" i="7"/>
  <c r="J132" i="7"/>
  <c r="H132" i="7"/>
  <c r="U131" i="7"/>
  <c r="V131" i="7" s="1"/>
  <c r="T131" i="7"/>
  <c r="S131" i="7"/>
  <c r="Q131" i="7"/>
  <c r="O131" i="7"/>
  <c r="R131" i="7" s="1"/>
  <c r="N131" i="7"/>
  <c r="M131" i="7"/>
  <c r="L131" i="7"/>
  <c r="K131" i="7"/>
  <c r="J131" i="7"/>
  <c r="H131" i="7"/>
  <c r="U130" i="7"/>
  <c r="V130" i="7" s="1"/>
  <c r="T130" i="7"/>
  <c r="S130" i="7"/>
  <c r="Q130" i="7"/>
  <c r="O130" i="7"/>
  <c r="R130" i="7" s="1"/>
  <c r="N130" i="7"/>
  <c r="M130" i="7"/>
  <c r="L130" i="7"/>
  <c r="K130" i="7"/>
  <c r="J130" i="7"/>
  <c r="H130" i="7"/>
  <c r="U129" i="7"/>
  <c r="V129" i="7" s="1"/>
  <c r="T129" i="7"/>
  <c r="S129" i="7"/>
  <c r="Q129" i="7"/>
  <c r="O129" i="7"/>
  <c r="R129" i="7" s="1"/>
  <c r="N129" i="7"/>
  <c r="M129" i="7"/>
  <c r="L129" i="7"/>
  <c r="K129" i="7"/>
  <c r="J129" i="7"/>
  <c r="H129" i="7"/>
  <c r="U128" i="7"/>
  <c r="V128" i="7" s="1"/>
  <c r="T128" i="7"/>
  <c r="S128" i="7"/>
  <c r="Q128" i="7"/>
  <c r="O128" i="7"/>
  <c r="R128" i="7" s="1"/>
  <c r="N128" i="7"/>
  <c r="M128" i="7"/>
  <c r="L128" i="7"/>
  <c r="K128" i="7"/>
  <c r="J128" i="7"/>
  <c r="H128" i="7"/>
  <c r="U127" i="7"/>
  <c r="V127" i="7" s="1"/>
  <c r="T127" i="7"/>
  <c r="S127" i="7"/>
  <c r="Q127" i="7"/>
  <c r="O127" i="7"/>
  <c r="R127" i="7" s="1"/>
  <c r="N127" i="7"/>
  <c r="M127" i="7"/>
  <c r="L127" i="7"/>
  <c r="K127" i="7"/>
  <c r="J127" i="7"/>
  <c r="H127" i="7"/>
  <c r="U126" i="7"/>
  <c r="V126" i="7" s="1"/>
  <c r="T126" i="7"/>
  <c r="S126" i="7"/>
  <c r="Q126" i="7"/>
  <c r="O126" i="7"/>
  <c r="R126" i="7" s="1"/>
  <c r="N126" i="7"/>
  <c r="M126" i="7"/>
  <c r="L126" i="7"/>
  <c r="K126" i="7"/>
  <c r="J126" i="7"/>
  <c r="H126" i="7"/>
  <c r="U125" i="7"/>
  <c r="V125" i="7" s="1"/>
  <c r="T125" i="7"/>
  <c r="S125" i="7"/>
  <c r="Q125" i="7"/>
  <c r="O125" i="7"/>
  <c r="R125" i="7" s="1"/>
  <c r="N125" i="7"/>
  <c r="M125" i="7"/>
  <c r="L125" i="7"/>
  <c r="K125" i="7"/>
  <c r="J125" i="7"/>
  <c r="H125" i="7"/>
  <c r="U124" i="7"/>
  <c r="V124" i="7" s="1"/>
  <c r="T124" i="7"/>
  <c r="S124" i="7"/>
  <c r="Q124" i="7"/>
  <c r="O124" i="7"/>
  <c r="R124" i="7" s="1"/>
  <c r="N124" i="7"/>
  <c r="M124" i="7"/>
  <c r="L124" i="7"/>
  <c r="K124" i="7"/>
  <c r="J124" i="7"/>
  <c r="H124" i="7"/>
  <c r="U123" i="7"/>
  <c r="V123" i="7" s="1"/>
  <c r="T123" i="7"/>
  <c r="S123" i="7"/>
  <c r="Q123" i="7"/>
  <c r="O123" i="7"/>
  <c r="R123" i="7" s="1"/>
  <c r="N123" i="7"/>
  <c r="M123" i="7"/>
  <c r="L123" i="7"/>
  <c r="K123" i="7"/>
  <c r="J123" i="7"/>
  <c r="H123" i="7"/>
  <c r="U122" i="7"/>
  <c r="V122" i="7" s="1"/>
  <c r="T122" i="7"/>
  <c r="S122" i="7"/>
  <c r="Q122" i="7"/>
  <c r="O122" i="7"/>
  <c r="R122" i="7" s="1"/>
  <c r="N122" i="7"/>
  <c r="M122" i="7"/>
  <c r="L122" i="7"/>
  <c r="K122" i="7"/>
  <c r="J122" i="7"/>
  <c r="H122" i="7"/>
  <c r="U121" i="7"/>
  <c r="V121" i="7" s="1"/>
  <c r="T121" i="7"/>
  <c r="S121" i="7"/>
  <c r="Q121" i="7"/>
  <c r="O121" i="7"/>
  <c r="R121" i="7" s="1"/>
  <c r="N121" i="7"/>
  <c r="M121" i="7"/>
  <c r="L121" i="7"/>
  <c r="K121" i="7"/>
  <c r="J121" i="7"/>
  <c r="H121" i="7"/>
  <c r="U120" i="7"/>
  <c r="V120" i="7" s="1"/>
  <c r="T120" i="7"/>
  <c r="S120" i="7"/>
  <c r="Q120" i="7"/>
  <c r="O120" i="7"/>
  <c r="R120" i="7" s="1"/>
  <c r="N120" i="7"/>
  <c r="M120" i="7"/>
  <c r="L120" i="7"/>
  <c r="K120" i="7"/>
  <c r="J120" i="7"/>
  <c r="H120" i="7"/>
  <c r="U119" i="7"/>
  <c r="V119" i="7" s="1"/>
  <c r="T119" i="7"/>
  <c r="S119" i="7"/>
  <c r="Q119" i="7"/>
  <c r="O119" i="7"/>
  <c r="R119" i="7" s="1"/>
  <c r="N119" i="7"/>
  <c r="M119" i="7"/>
  <c r="L119" i="7"/>
  <c r="K119" i="7"/>
  <c r="J119" i="7"/>
  <c r="H119" i="7"/>
  <c r="U118" i="7"/>
  <c r="V118" i="7" s="1"/>
  <c r="T118" i="7"/>
  <c r="S118" i="7"/>
  <c r="Q118" i="7"/>
  <c r="O118" i="7"/>
  <c r="R118" i="7" s="1"/>
  <c r="N118" i="7"/>
  <c r="M118" i="7"/>
  <c r="L118" i="7"/>
  <c r="K118" i="7"/>
  <c r="J118" i="7"/>
  <c r="H118" i="7"/>
  <c r="U117" i="7"/>
  <c r="V117" i="7" s="1"/>
  <c r="T117" i="7"/>
  <c r="S117" i="7"/>
  <c r="Q117" i="7"/>
  <c r="O117" i="7"/>
  <c r="R117" i="7" s="1"/>
  <c r="N117" i="7"/>
  <c r="M117" i="7"/>
  <c r="L117" i="7"/>
  <c r="K117" i="7"/>
  <c r="J117" i="7"/>
  <c r="H117" i="7"/>
  <c r="U116" i="7"/>
  <c r="V116" i="7" s="1"/>
  <c r="T116" i="7"/>
  <c r="S116" i="7"/>
  <c r="Q116" i="7"/>
  <c r="O116" i="7"/>
  <c r="R116" i="7" s="1"/>
  <c r="N116" i="7"/>
  <c r="M116" i="7"/>
  <c r="L116" i="7"/>
  <c r="K116" i="7"/>
  <c r="J116" i="7"/>
  <c r="H116" i="7"/>
  <c r="U115" i="7"/>
  <c r="V115" i="7" s="1"/>
  <c r="T115" i="7"/>
  <c r="S115" i="7"/>
  <c r="Q115" i="7"/>
  <c r="O115" i="7"/>
  <c r="R115" i="7" s="1"/>
  <c r="N115" i="7"/>
  <c r="M115" i="7"/>
  <c r="L115" i="7"/>
  <c r="K115" i="7"/>
  <c r="J115" i="7"/>
  <c r="H115" i="7"/>
  <c r="U114" i="7"/>
  <c r="V114" i="7" s="1"/>
  <c r="T114" i="7"/>
  <c r="S114" i="7"/>
  <c r="Q114" i="7"/>
  <c r="O114" i="7"/>
  <c r="R114" i="7" s="1"/>
  <c r="N114" i="7"/>
  <c r="M114" i="7"/>
  <c r="L114" i="7"/>
  <c r="K114" i="7"/>
  <c r="J114" i="7"/>
  <c r="H114" i="7"/>
  <c r="U113" i="7"/>
  <c r="V113" i="7" s="1"/>
  <c r="T113" i="7"/>
  <c r="S113" i="7"/>
  <c r="Q113" i="7"/>
  <c r="O113" i="7"/>
  <c r="R113" i="7" s="1"/>
  <c r="N113" i="7"/>
  <c r="M113" i="7"/>
  <c r="L113" i="7"/>
  <c r="K113" i="7"/>
  <c r="J113" i="7"/>
  <c r="H113" i="7"/>
  <c r="U112" i="7"/>
  <c r="V112" i="7" s="1"/>
  <c r="T112" i="7"/>
  <c r="S112" i="7"/>
  <c r="Q112" i="7"/>
  <c r="O112" i="7"/>
  <c r="R112" i="7" s="1"/>
  <c r="N112" i="7"/>
  <c r="M112" i="7"/>
  <c r="L112" i="7"/>
  <c r="K112" i="7"/>
  <c r="J112" i="7"/>
  <c r="H112" i="7"/>
  <c r="U111" i="7"/>
  <c r="V111" i="7" s="1"/>
  <c r="T111" i="7"/>
  <c r="S111" i="7"/>
  <c r="Q111" i="7"/>
  <c r="O111" i="7"/>
  <c r="R111" i="7" s="1"/>
  <c r="N111" i="7"/>
  <c r="M111" i="7"/>
  <c r="L111" i="7"/>
  <c r="K111" i="7"/>
  <c r="J111" i="7"/>
  <c r="H111" i="7"/>
  <c r="U110" i="7"/>
  <c r="V110" i="7" s="1"/>
  <c r="T110" i="7"/>
  <c r="S110" i="7"/>
  <c r="Q110" i="7"/>
  <c r="O110" i="7"/>
  <c r="R110" i="7" s="1"/>
  <c r="N110" i="7"/>
  <c r="M110" i="7"/>
  <c r="L110" i="7"/>
  <c r="K110" i="7"/>
  <c r="J110" i="7"/>
  <c r="H110" i="7"/>
  <c r="U109" i="7"/>
  <c r="V109" i="7" s="1"/>
  <c r="T109" i="7"/>
  <c r="S109" i="7"/>
  <c r="Q109" i="7"/>
  <c r="O109" i="7"/>
  <c r="R109" i="7" s="1"/>
  <c r="N109" i="7"/>
  <c r="M109" i="7"/>
  <c r="L109" i="7"/>
  <c r="K109" i="7"/>
  <c r="J109" i="7"/>
  <c r="H109" i="7"/>
  <c r="U108" i="7"/>
  <c r="V108" i="7" s="1"/>
  <c r="T108" i="7"/>
  <c r="S108" i="7"/>
  <c r="Q108" i="7"/>
  <c r="O108" i="7"/>
  <c r="R108" i="7" s="1"/>
  <c r="N108" i="7"/>
  <c r="M108" i="7"/>
  <c r="L108" i="7"/>
  <c r="K108" i="7"/>
  <c r="J108" i="7"/>
  <c r="H108" i="7"/>
  <c r="U107" i="7"/>
  <c r="V107" i="7" s="1"/>
  <c r="T107" i="7"/>
  <c r="S107" i="7"/>
  <c r="Q107" i="7"/>
  <c r="O107" i="7"/>
  <c r="R107" i="7" s="1"/>
  <c r="N107" i="7"/>
  <c r="M107" i="7"/>
  <c r="L107" i="7"/>
  <c r="K107" i="7"/>
  <c r="J107" i="7"/>
  <c r="H107" i="7"/>
  <c r="U106" i="7"/>
  <c r="V106" i="7" s="1"/>
  <c r="T106" i="7"/>
  <c r="S106" i="7"/>
  <c r="Q106" i="7"/>
  <c r="O106" i="7"/>
  <c r="R106" i="7" s="1"/>
  <c r="N106" i="7"/>
  <c r="M106" i="7"/>
  <c r="L106" i="7"/>
  <c r="K106" i="7"/>
  <c r="J106" i="7"/>
  <c r="H106" i="7"/>
  <c r="U105" i="7"/>
  <c r="V105" i="7" s="1"/>
  <c r="T105" i="7"/>
  <c r="S105" i="7"/>
  <c r="Q105" i="7"/>
  <c r="O105" i="7"/>
  <c r="R105" i="7" s="1"/>
  <c r="N105" i="7"/>
  <c r="M105" i="7"/>
  <c r="L105" i="7"/>
  <c r="K105" i="7"/>
  <c r="J105" i="7"/>
  <c r="H105" i="7"/>
  <c r="U104" i="7"/>
  <c r="V104" i="7" s="1"/>
  <c r="T104" i="7"/>
  <c r="S104" i="7"/>
  <c r="Q104" i="7"/>
  <c r="O104" i="7"/>
  <c r="R104" i="7" s="1"/>
  <c r="N104" i="7"/>
  <c r="M104" i="7"/>
  <c r="L104" i="7"/>
  <c r="K104" i="7"/>
  <c r="J104" i="7"/>
  <c r="H104" i="7"/>
  <c r="U103" i="7"/>
  <c r="V103" i="7" s="1"/>
  <c r="T103" i="7"/>
  <c r="S103" i="7"/>
  <c r="Q103" i="7"/>
  <c r="O103" i="7"/>
  <c r="R103" i="7" s="1"/>
  <c r="N103" i="7"/>
  <c r="M103" i="7"/>
  <c r="L103" i="7"/>
  <c r="K103" i="7"/>
  <c r="J103" i="7"/>
  <c r="H103" i="7"/>
  <c r="U102" i="7"/>
  <c r="V102" i="7" s="1"/>
  <c r="T102" i="7"/>
  <c r="S102" i="7"/>
  <c r="Q102" i="7"/>
  <c r="O102" i="7"/>
  <c r="R102" i="7" s="1"/>
  <c r="N102" i="7"/>
  <c r="M102" i="7"/>
  <c r="L102" i="7"/>
  <c r="K102" i="7"/>
  <c r="J102" i="7"/>
  <c r="H102" i="7"/>
  <c r="U101" i="7"/>
  <c r="V101" i="7" s="1"/>
  <c r="T101" i="7"/>
  <c r="S101" i="7"/>
  <c r="Q101" i="7"/>
  <c r="O101" i="7"/>
  <c r="R101" i="7" s="1"/>
  <c r="N101" i="7"/>
  <c r="M101" i="7"/>
  <c r="L101" i="7"/>
  <c r="K101" i="7"/>
  <c r="J101" i="7"/>
  <c r="H101" i="7"/>
  <c r="U100" i="7"/>
  <c r="V100" i="7" s="1"/>
  <c r="T100" i="7"/>
  <c r="S100" i="7"/>
  <c r="Q100" i="7"/>
  <c r="O100" i="7"/>
  <c r="R100" i="7" s="1"/>
  <c r="N100" i="7"/>
  <c r="M100" i="7"/>
  <c r="L100" i="7"/>
  <c r="K100" i="7"/>
  <c r="J100" i="7"/>
  <c r="H100" i="7"/>
  <c r="U99" i="7"/>
  <c r="V99" i="7" s="1"/>
  <c r="T99" i="7"/>
  <c r="S99" i="7"/>
  <c r="Q99" i="7"/>
  <c r="O99" i="7"/>
  <c r="R99" i="7" s="1"/>
  <c r="N99" i="7"/>
  <c r="M99" i="7"/>
  <c r="L99" i="7"/>
  <c r="K99" i="7"/>
  <c r="J99" i="7"/>
  <c r="H99" i="7"/>
  <c r="U98" i="7"/>
  <c r="V98" i="7" s="1"/>
  <c r="T98" i="7"/>
  <c r="S98" i="7"/>
  <c r="Q98" i="7"/>
  <c r="O98" i="7"/>
  <c r="R98" i="7" s="1"/>
  <c r="N98" i="7"/>
  <c r="M98" i="7"/>
  <c r="L98" i="7"/>
  <c r="K98" i="7"/>
  <c r="J98" i="7"/>
  <c r="H98" i="7"/>
  <c r="U97" i="7"/>
  <c r="V97" i="7" s="1"/>
  <c r="T97" i="7"/>
  <c r="S97" i="7"/>
  <c r="Q97" i="7"/>
  <c r="O97" i="7"/>
  <c r="R97" i="7" s="1"/>
  <c r="N97" i="7"/>
  <c r="M97" i="7"/>
  <c r="L97" i="7"/>
  <c r="K97" i="7"/>
  <c r="J97" i="7"/>
  <c r="H97" i="7"/>
  <c r="U96" i="7"/>
  <c r="V96" i="7" s="1"/>
  <c r="T96" i="7"/>
  <c r="S96" i="7"/>
  <c r="Q96" i="7"/>
  <c r="O96" i="7"/>
  <c r="R96" i="7" s="1"/>
  <c r="N96" i="7"/>
  <c r="M96" i="7"/>
  <c r="L96" i="7"/>
  <c r="K96" i="7"/>
  <c r="J96" i="7"/>
  <c r="H96" i="7"/>
  <c r="U95" i="7"/>
  <c r="V95" i="7" s="1"/>
  <c r="T95" i="7"/>
  <c r="S95" i="7"/>
  <c r="Q95" i="7"/>
  <c r="O95" i="7"/>
  <c r="R95" i="7" s="1"/>
  <c r="N95" i="7"/>
  <c r="M95" i="7"/>
  <c r="L95" i="7"/>
  <c r="K95" i="7"/>
  <c r="J95" i="7"/>
  <c r="H95" i="7"/>
  <c r="U94" i="7"/>
  <c r="V94" i="7" s="1"/>
  <c r="T94" i="7"/>
  <c r="S94" i="7"/>
  <c r="Q94" i="7"/>
  <c r="O94" i="7"/>
  <c r="R94" i="7" s="1"/>
  <c r="N94" i="7"/>
  <c r="M94" i="7"/>
  <c r="L94" i="7"/>
  <c r="K94" i="7"/>
  <c r="J94" i="7"/>
  <c r="H94" i="7"/>
  <c r="U93" i="7"/>
  <c r="V93" i="7" s="1"/>
  <c r="T93" i="7"/>
  <c r="S93" i="7"/>
  <c r="Q93" i="7"/>
  <c r="O93" i="7"/>
  <c r="R93" i="7" s="1"/>
  <c r="N93" i="7"/>
  <c r="M93" i="7"/>
  <c r="L93" i="7"/>
  <c r="K93" i="7"/>
  <c r="J93" i="7"/>
  <c r="H93" i="7"/>
  <c r="U92" i="7"/>
  <c r="V92" i="7" s="1"/>
  <c r="T92" i="7"/>
  <c r="S92" i="7"/>
  <c r="Q92" i="7"/>
  <c r="O92" i="7"/>
  <c r="R92" i="7" s="1"/>
  <c r="N92" i="7"/>
  <c r="M92" i="7"/>
  <c r="L92" i="7"/>
  <c r="K92" i="7"/>
  <c r="J92" i="7"/>
  <c r="H92" i="7"/>
  <c r="U91" i="7"/>
  <c r="V91" i="7" s="1"/>
  <c r="T91" i="7"/>
  <c r="S91" i="7"/>
  <c r="Q91" i="7"/>
  <c r="O91" i="7"/>
  <c r="R91" i="7" s="1"/>
  <c r="N91" i="7"/>
  <c r="M91" i="7"/>
  <c r="L91" i="7"/>
  <c r="K91" i="7"/>
  <c r="J91" i="7"/>
  <c r="H91" i="7"/>
  <c r="U90" i="7"/>
  <c r="V90" i="7" s="1"/>
  <c r="T90" i="7"/>
  <c r="S90" i="7"/>
  <c r="Q90" i="7"/>
  <c r="O90" i="7"/>
  <c r="R90" i="7" s="1"/>
  <c r="N90" i="7"/>
  <c r="M90" i="7"/>
  <c r="L90" i="7"/>
  <c r="K90" i="7"/>
  <c r="J90" i="7"/>
  <c r="H90" i="7"/>
  <c r="U89" i="7"/>
  <c r="V89" i="7" s="1"/>
  <c r="T89" i="7"/>
  <c r="S89" i="7"/>
  <c r="Q89" i="7"/>
  <c r="O89" i="7"/>
  <c r="R89" i="7" s="1"/>
  <c r="N89" i="7"/>
  <c r="M89" i="7"/>
  <c r="L89" i="7"/>
  <c r="K89" i="7"/>
  <c r="J89" i="7"/>
  <c r="H89" i="7"/>
  <c r="U88" i="7"/>
  <c r="V88" i="7" s="1"/>
  <c r="T88" i="7"/>
  <c r="S88" i="7"/>
  <c r="Q88" i="7"/>
  <c r="O88" i="7"/>
  <c r="R88" i="7" s="1"/>
  <c r="N88" i="7"/>
  <c r="M88" i="7"/>
  <c r="L88" i="7"/>
  <c r="K88" i="7"/>
  <c r="J88" i="7"/>
  <c r="H88" i="7"/>
  <c r="U87" i="7"/>
  <c r="V87" i="7" s="1"/>
  <c r="T87" i="7"/>
  <c r="S87" i="7"/>
  <c r="Q87" i="7"/>
  <c r="O87" i="7"/>
  <c r="R87" i="7" s="1"/>
  <c r="N87" i="7"/>
  <c r="M87" i="7"/>
  <c r="L87" i="7"/>
  <c r="K87" i="7"/>
  <c r="J87" i="7"/>
  <c r="H87" i="7"/>
  <c r="U86" i="7"/>
  <c r="V86" i="7" s="1"/>
  <c r="T86" i="7"/>
  <c r="S86" i="7"/>
  <c r="Q86" i="7"/>
  <c r="O86" i="7"/>
  <c r="R86" i="7" s="1"/>
  <c r="N86" i="7"/>
  <c r="M86" i="7"/>
  <c r="L86" i="7"/>
  <c r="K86" i="7"/>
  <c r="J86" i="7"/>
  <c r="H86" i="7"/>
  <c r="U85" i="7"/>
  <c r="V85" i="7" s="1"/>
  <c r="T85" i="7"/>
  <c r="S85" i="7"/>
  <c r="Q85" i="7"/>
  <c r="O85" i="7"/>
  <c r="R85" i="7" s="1"/>
  <c r="N85" i="7"/>
  <c r="M85" i="7"/>
  <c r="L85" i="7"/>
  <c r="K85" i="7"/>
  <c r="J85" i="7"/>
  <c r="H85" i="7"/>
  <c r="U84" i="7"/>
  <c r="V84" i="7" s="1"/>
  <c r="T84" i="7"/>
  <c r="S84" i="7"/>
  <c r="Q84" i="7"/>
  <c r="O84" i="7"/>
  <c r="R84" i="7" s="1"/>
  <c r="N84" i="7"/>
  <c r="M84" i="7"/>
  <c r="L84" i="7"/>
  <c r="K84" i="7"/>
  <c r="J84" i="7"/>
  <c r="H84" i="7"/>
  <c r="U83" i="7"/>
  <c r="V83" i="7" s="1"/>
  <c r="T83" i="7"/>
  <c r="S83" i="7"/>
  <c r="Q83" i="7"/>
  <c r="O83" i="7"/>
  <c r="R83" i="7" s="1"/>
  <c r="N83" i="7"/>
  <c r="M83" i="7"/>
  <c r="L83" i="7"/>
  <c r="K83" i="7"/>
  <c r="J83" i="7"/>
  <c r="H83" i="7"/>
  <c r="U82" i="7"/>
  <c r="V82" i="7" s="1"/>
  <c r="T82" i="7"/>
  <c r="S82" i="7"/>
  <c r="Q82" i="7"/>
  <c r="O82" i="7"/>
  <c r="R82" i="7" s="1"/>
  <c r="N82" i="7"/>
  <c r="M82" i="7"/>
  <c r="L82" i="7"/>
  <c r="K82" i="7"/>
  <c r="J82" i="7"/>
  <c r="H82" i="7"/>
  <c r="U81" i="7"/>
  <c r="V81" i="7" s="1"/>
  <c r="T81" i="7"/>
  <c r="S81" i="7"/>
  <c r="Q81" i="7"/>
  <c r="O81" i="7"/>
  <c r="R81" i="7" s="1"/>
  <c r="N81" i="7"/>
  <c r="M81" i="7"/>
  <c r="L81" i="7"/>
  <c r="K81" i="7"/>
  <c r="J81" i="7"/>
  <c r="H81" i="7"/>
  <c r="U80" i="7"/>
  <c r="V80" i="7" s="1"/>
  <c r="T80" i="7"/>
  <c r="S80" i="7"/>
  <c r="Q80" i="7"/>
  <c r="O80" i="7"/>
  <c r="R80" i="7" s="1"/>
  <c r="N80" i="7"/>
  <c r="M80" i="7"/>
  <c r="L80" i="7"/>
  <c r="K80" i="7"/>
  <c r="J80" i="7"/>
  <c r="H80" i="7"/>
  <c r="U79" i="7"/>
  <c r="V79" i="7" s="1"/>
  <c r="T79" i="7"/>
  <c r="S79" i="7"/>
  <c r="Q79" i="7"/>
  <c r="O79" i="7"/>
  <c r="R79" i="7" s="1"/>
  <c r="N79" i="7"/>
  <c r="M79" i="7"/>
  <c r="L79" i="7"/>
  <c r="K79" i="7"/>
  <c r="J79" i="7"/>
  <c r="H79" i="7"/>
  <c r="U78" i="7"/>
  <c r="V78" i="7" s="1"/>
  <c r="T78" i="7"/>
  <c r="S78" i="7"/>
  <c r="Q78" i="7"/>
  <c r="O78" i="7"/>
  <c r="R78" i="7" s="1"/>
  <c r="N78" i="7"/>
  <c r="M78" i="7"/>
  <c r="L78" i="7"/>
  <c r="K78" i="7"/>
  <c r="J78" i="7"/>
  <c r="H78" i="7"/>
  <c r="U77" i="7"/>
  <c r="V77" i="7" s="1"/>
  <c r="T77" i="7"/>
  <c r="S77" i="7"/>
  <c r="Q77" i="7"/>
  <c r="O77" i="7"/>
  <c r="R77" i="7" s="1"/>
  <c r="N77" i="7"/>
  <c r="M77" i="7"/>
  <c r="L77" i="7"/>
  <c r="K77" i="7"/>
  <c r="J77" i="7"/>
  <c r="H77" i="7"/>
  <c r="U76" i="7"/>
  <c r="V76" i="7" s="1"/>
  <c r="T76" i="7"/>
  <c r="S76" i="7"/>
  <c r="Q76" i="7"/>
  <c r="O76" i="7"/>
  <c r="R76" i="7" s="1"/>
  <c r="N76" i="7"/>
  <c r="M76" i="7"/>
  <c r="L76" i="7"/>
  <c r="K76" i="7"/>
  <c r="J76" i="7"/>
  <c r="H76" i="7"/>
  <c r="U75" i="7"/>
  <c r="V75" i="7" s="1"/>
  <c r="T75" i="7"/>
  <c r="S75" i="7"/>
  <c r="Q75" i="7"/>
  <c r="O75" i="7"/>
  <c r="R75" i="7" s="1"/>
  <c r="N75" i="7"/>
  <c r="M75" i="7"/>
  <c r="L75" i="7"/>
  <c r="K75" i="7"/>
  <c r="J75" i="7"/>
  <c r="H75" i="7"/>
  <c r="U74" i="7"/>
  <c r="V74" i="7" s="1"/>
  <c r="T74" i="7"/>
  <c r="S74" i="7"/>
  <c r="Q74" i="7"/>
  <c r="O74" i="7"/>
  <c r="R74" i="7" s="1"/>
  <c r="N74" i="7"/>
  <c r="M74" i="7"/>
  <c r="L74" i="7"/>
  <c r="K74" i="7"/>
  <c r="J74" i="7"/>
  <c r="H74" i="7"/>
  <c r="U73" i="7"/>
  <c r="V73" i="7" s="1"/>
  <c r="T73" i="7"/>
  <c r="S73" i="7"/>
  <c r="Q73" i="7"/>
  <c r="O73" i="7"/>
  <c r="R73" i="7" s="1"/>
  <c r="N73" i="7"/>
  <c r="M73" i="7"/>
  <c r="L73" i="7"/>
  <c r="K73" i="7"/>
  <c r="J73" i="7"/>
  <c r="H73" i="7"/>
  <c r="U72" i="7"/>
  <c r="V72" i="7" s="1"/>
  <c r="T72" i="7"/>
  <c r="S72" i="7"/>
  <c r="Q72" i="7"/>
  <c r="O72" i="7"/>
  <c r="R72" i="7" s="1"/>
  <c r="N72" i="7"/>
  <c r="M72" i="7"/>
  <c r="L72" i="7"/>
  <c r="K72" i="7"/>
  <c r="J72" i="7"/>
  <c r="H72" i="7"/>
  <c r="U71" i="7"/>
  <c r="V71" i="7" s="1"/>
  <c r="T71" i="7"/>
  <c r="S71" i="7"/>
  <c r="Q71" i="7"/>
  <c r="O71" i="7"/>
  <c r="R71" i="7" s="1"/>
  <c r="N71" i="7"/>
  <c r="M71" i="7"/>
  <c r="L71" i="7"/>
  <c r="K71" i="7"/>
  <c r="J71" i="7"/>
  <c r="H71" i="7"/>
  <c r="U70" i="7"/>
  <c r="V70" i="7" s="1"/>
  <c r="T70" i="7"/>
  <c r="S70" i="7"/>
  <c r="Q70" i="7"/>
  <c r="O70" i="7"/>
  <c r="R70" i="7" s="1"/>
  <c r="N70" i="7"/>
  <c r="M70" i="7"/>
  <c r="L70" i="7"/>
  <c r="K70" i="7"/>
  <c r="J70" i="7"/>
  <c r="H70" i="7"/>
  <c r="U69" i="7"/>
  <c r="V69" i="7" s="1"/>
  <c r="T69" i="7"/>
  <c r="S69" i="7"/>
  <c r="Q69" i="7"/>
  <c r="O69" i="7"/>
  <c r="R69" i="7" s="1"/>
  <c r="N69" i="7"/>
  <c r="M69" i="7"/>
  <c r="L69" i="7"/>
  <c r="K69" i="7"/>
  <c r="J69" i="7"/>
  <c r="H69" i="7"/>
  <c r="U68" i="7"/>
  <c r="V68" i="7" s="1"/>
  <c r="T68" i="7"/>
  <c r="S68" i="7"/>
  <c r="Q68" i="7"/>
  <c r="O68" i="7"/>
  <c r="R68" i="7" s="1"/>
  <c r="N68" i="7"/>
  <c r="M68" i="7"/>
  <c r="L68" i="7"/>
  <c r="K68" i="7"/>
  <c r="J68" i="7"/>
  <c r="H68" i="7"/>
  <c r="U67" i="7"/>
  <c r="V67" i="7" s="1"/>
  <c r="T67" i="7"/>
  <c r="S67" i="7"/>
  <c r="Q67" i="7"/>
  <c r="O67" i="7"/>
  <c r="R67" i="7" s="1"/>
  <c r="N67" i="7"/>
  <c r="M67" i="7"/>
  <c r="L67" i="7"/>
  <c r="K67" i="7"/>
  <c r="J67" i="7"/>
  <c r="H67" i="7"/>
  <c r="U66" i="7"/>
  <c r="V66" i="7" s="1"/>
  <c r="T66" i="7"/>
  <c r="S66" i="7"/>
  <c r="Q66" i="7"/>
  <c r="O66" i="7"/>
  <c r="R66" i="7" s="1"/>
  <c r="N66" i="7"/>
  <c r="M66" i="7"/>
  <c r="L66" i="7"/>
  <c r="K66" i="7"/>
  <c r="J66" i="7"/>
  <c r="H66" i="7"/>
  <c r="U65" i="7"/>
  <c r="V65" i="7" s="1"/>
  <c r="T65" i="7"/>
  <c r="S65" i="7"/>
  <c r="Q65" i="7"/>
  <c r="O65" i="7"/>
  <c r="R65" i="7" s="1"/>
  <c r="N65" i="7"/>
  <c r="M65" i="7"/>
  <c r="L65" i="7"/>
  <c r="K65" i="7"/>
  <c r="J65" i="7"/>
  <c r="H65" i="7"/>
  <c r="U64" i="7"/>
  <c r="V64" i="7" s="1"/>
  <c r="T64" i="7"/>
  <c r="S64" i="7"/>
  <c r="Q64" i="7"/>
  <c r="O64" i="7"/>
  <c r="R64" i="7" s="1"/>
  <c r="N64" i="7"/>
  <c r="M64" i="7"/>
  <c r="L64" i="7"/>
  <c r="K64" i="7"/>
  <c r="J64" i="7"/>
  <c r="H64" i="7"/>
  <c r="U63" i="7"/>
  <c r="V63" i="7" s="1"/>
  <c r="T63" i="7"/>
  <c r="S63" i="7"/>
  <c r="Q63" i="7"/>
  <c r="O63" i="7"/>
  <c r="R63" i="7" s="1"/>
  <c r="N63" i="7"/>
  <c r="M63" i="7"/>
  <c r="L63" i="7"/>
  <c r="K63" i="7"/>
  <c r="J63" i="7"/>
  <c r="H63" i="7"/>
  <c r="U62" i="7"/>
  <c r="V62" i="7" s="1"/>
  <c r="T62" i="7"/>
  <c r="S62" i="7"/>
  <c r="Q62" i="7"/>
  <c r="O62" i="7"/>
  <c r="R62" i="7" s="1"/>
  <c r="N62" i="7"/>
  <c r="M62" i="7"/>
  <c r="L62" i="7"/>
  <c r="K62" i="7"/>
  <c r="J62" i="7"/>
  <c r="H62" i="7"/>
  <c r="U61" i="7"/>
  <c r="V61" i="7" s="1"/>
  <c r="T61" i="7"/>
  <c r="S61" i="7"/>
  <c r="Q61" i="7"/>
  <c r="O61" i="7"/>
  <c r="R61" i="7" s="1"/>
  <c r="N61" i="7"/>
  <c r="M61" i="7"/>
  <c r="L61" i="7"/>
  <c r="K61" i="7"/>
  <c r="J61" i="7"/>
  <c r="H61" i="7"/>
  <c r="U60" i="7"/>
  <c r="V60" i="7" s="1"/>
  <c r="T60" i="7"/>
  <c r="S60" i="7"/>
  <c r="Q60" i="7"/>
  <c r="O60" i="7"/>
  <c r="R60" i="7" s="1"/>
  <c r="N60" i="7"/>
  <c r="M60" i="7"/>
  <c r="L60" i="7"/>
  <c r="K60" i="7"/>
  <c r="J60" i="7"/>
  <c r="H60" i="7"/>
  <c r="U59" i="7"/>
  <c r="V59" i="7" s="1"/>
  <c r="T59" i="7"/>
  <c r="S59" i="7"/>
  <c r="Q59" i="7"/>
  <c r="O59" i="7"/>
  <c r="R59" i="7" s="1"/>
  <c r="N59" i="7"/>
  <c r="M59" i="7"/>
  <c r="L59" i="7"/>
  <c r="K59" i="7"/>
  <c r="J59" i="7"/>
  <c r="H59" i="7"/>
  <c r="U58" i="7"/>
  <c r="V58" i="7" s="1"/>
  <c r="T58" i="7"/>
  <c r="S58" i="7"/>
  <c r="Q58" i="7"/>
  <c r="O58" i="7"/>
  <c r="R58" i="7" s="1"/>
  <c r="N58" i="7"/>
  <c r="M58" i="7"/>
  <c r="L58" i="7"/>
  <c r="K58" i="7"/>
  <c r="J58" i="7"/>
  <c r="H58" i="7"/>
  <c r="U57" i="7"/>
  <c r="V57" i="7" s="1"/>
  <c r="T57" i="7"/>
  <c r="S57" i="7"/>
  <c r="Q57" i="7"/>
  <c r="O57" i="7"/>
  <c r="R57" i="7" s="1"/>
  <c r="N57" i="7"/>
  <c r="M57" i="7"/>
  <c r="L57" i="7"/>
  <c r="K57" i="7"/>
  <c r="J57" i="7"/>
  <c r="H57" i="7"/>
  <c r="U56" i="7"/>
  <c r="V56" i="7" s="1"/>
  <c r="T56" i="7"/>
  <c r="S56" i="7"/>
  <c r="Q56" i="7"/>
  <c r="O56" i="7"/>
  <c r="R56" i="7" s="1"/>
  <c r="N56" i="7"/>
  <c r="M56" i="7"/>
  <c r="L56" i="7"/>
  <c r="K56" i="7"/>
  <c r="J56" i="7"/>
  <c r="H56" i="7"/>
  <c r="U55" i="7"/>
  <c r="V55" i="7" s="1"/>
  <c r="T55" i="7"/>
  <c r="S55" i="7"/>
  <c r="Q55" i="7"/>
  <c r="O55" i="7"/>
  <c r="R55" i="7" s="1"/>
  <c r="N55" i="7"/>
  <c r="M55" i="7"/>
  <c r="L55" i="7"/>
  <c r="K55" i="7"/>
  <c r="J55" i="7"/>
  <c r="H55" i="7"/>
  <c r="U54" i="7"/>
  <c r="V54" i="7" s="1"/>
  <c r="T54" i="7"/>
  <c r="S54" i="7"/>
  <c r="Q54" i="7"/>
  <c r="O54" i="7"/>
  <c r="R54" i="7" s="1"/>
  <c r="N54" i="7"/>
  <c r="M54" i="7"/>
  <c r="L54" i="7"/>
  <c r="K54" i="7"/>
  <c r="J54" i="7"/>
  <c r="H54" i="7"/>
  <c r="U53" i="7"/>
  <c r="V53" i="7" s="1"/>
  <c r="T53" i="7"/>
  <c r="S53" i="7"/>
  <c r="Q53" i="7"/>
  <c r="O53" i="7"/>
  <c r="R53" i="7" s="1"/>
  <c r="N53" i="7"/>
  <c r="M53" i="7"/>
  <c r="L53" i="7"/>
  <c r="K53" i="7"/>
  <c r="J53" i="7"/>
  <c r="H53" i="7"/>
  <c r="U52" i="7"/>
  <c r="V52" i="7" s="1"/>
  <c r="T52" i="7"/>
  <c r="S52" i="7"/>
  <c r="Q52" i="7"/>
  <c r="O52" i="7"/>
  <c r="R52" i="7" s="1"/>
  <c r="N52" i="7"/>
  <c r="M52" i="7"/>
  <c r="L52" i="7"/>
  <c r="K52" i="7"/>
  <c r="J52" i="7"/>
  <c r="H52" i="7"/>
  <c r="U51" i="7"/>
  <c r="V51" i="7" s="1"/>
  <c r="T51" i="7"/>
  <c r="S51" i="7"/>
  <c r="Q51" i="7"/>
  <c r="O51" i="7"/>
  <c r="R51" i="7" s="1"/>
  <c r="N51" i="7"/>
  <c r="M51" i="7"/>
  <c r="L51" i="7"/>
  <c r="K51" i="7"/>
  <c r="J51" i="7"/>
  <c r="H51" i="7"/>
  <c r="U50" i="7"/>
  <c r="V50" i="7" s="1"/>
  <c r="T50" i="7"/>
  <c r="S50" i="7"/>
  <c r="Q50" i="7"/>
  <c r="O50" i="7"/>
  <c r="R50" i="7" s="1"/>
  <c r="N50" i="7"/>
  <c r="M50" i="7"/>
  <c r="L50" i="7"/>
  <c r="K50" i="7"/>
  <c r="J50" i="7"/>
  <c r="H50" i="7"/>
  <c r="U49" i="7"/>
  <c r="V49" i="7" s="1"/>
  <c r="T49" i="7"/>
  <c r="S49" i="7"/>
  <c r="Q49" i="7"/>
  <c r="O49" i="7"/>
  <c r="R49" i="7" s="1"/>
  <c r="N49" i="7"/>
  <c r="M49" i="7"/>
  <c r="L49" i="7"/>
  <c r="K49" i="7"/>
  <c r="J49" i="7"/>
  <c r="H49" i="7"/>
  <c r="U48" i="7"/>
  <c r="V48" i="7" s="1"/>
  <c r="T48" i="7"/>
  <c r="S48" i="7"/>
  <c r="Q48" i="7"/>
  <c r="O48" i="7"/>
  <c r="R48" i="7" s="1"/>
  <c r="N48" i="7"/>
  <c r="M48" i="7"/>
  <c r="L48" i="7"/>
  <c r="K48" i="7"/>
  <c r="J48" i="7"/>
  <c r="H48" i="7"/>
  <c r="U47" i="7"/>
  <c r="V47" i="7" s="1"/>
  <c r="T47" i="7"/>
  <c r="S47" i="7"/>
  <c r="Q47" i="7"/>
  <c r="O47" i="7"/>
  <c r="R47" i="7" s="1"/>
  <c r="N47" i="7"/>
  <c r="M47" i="7"/>
  <c r="L47" i="7"/>
  <c r="K47" i="7"/>
  <c r="J47" i="7"/>
  <c r="H47" i="7"/>
  <c r="U46" i="7"/>
  <c r="V46" i="7" s="1"/>
  <c r="T46" i="7"/>
  <c r="S46" i="7"/>
  <c r="Q46" i="7"/>
  <c r="O46" i="7"/>
  <c r="R46" i="7" s="1"/>
  <c r="N46" i="7"/>
  <c r="M46" i="7"/>
  <c r="L46" i="7"/>
  <c r="K46" i="7"/>
  <c r="J46" i="7"/>
  <c r="H46" i="7"/>
  <c r="U45" i="7"/>
  <c r="V45" i="7" s="1"/>
  <c r="T45" i="7"/>
  <c r="S45" i="7"/>
  <c r="Q45" i="7"/>
  <c r="O45" i="7"/>
  <c r="R45" i="7" s="1"/>
  <c r="N45" i="7"/>
  <c r="M45" i="7"/>
  <c r="L45" i="7"/>
  <c r="K45" i="7"/>
  <c r="J45" i="7"/>
  <c r="H45" i="7"/>
  <c r="U44" i="7"/>
  <c r="V44" i="7" s="1"/>
  <c r="T44" i="7"/>
  <c r="S44" i="7"/>
  <c r="Q44" i="7"/>
  <c r="O44" i="7"/>
  <c r="R44" i="7" s="1"/>
  <c r="N44" i="7"/>
  <c r="M44" i="7"/>
  <c r="L44" i="7"/>
  <c r="K44" i="7"/>
  <c r="J44" i="7"/>
  <c r="H44" i="7"/>
  <c r="U43" i="7"/>
  <c r="V43" i="7" s="1"/>
  <c r="T43" i="7"/>
  <c r="S43" i="7"/>
  <c r="Q43" i="7"/>
  <c r="O43" i="7"/>
  <c r="R43" i="7" s="1"/>
  <c r="N43" i="7"/>
  <c r="M43" i="7"/>
  <c r="L43" i="7"/>
  <c r="K43" i="7"/>
  <c r="J43" i="7"/>
  <c r="H43" i="7"/>
  <c r="U42" i="7"/>
  <c r="V42" i="7" s="1"/>
  <c r="T42" i="7"/>
  <c r="S42" i="7"/>
  <c r="Q42" i="7"/>
  <c r="O42" i="7"/>
  <c r="R42" i="7" s="1"/>
  <c r="N42" i="7"/>
  <c r="M42" i="7"/>
  <c r="L42" i="7"/>
  <c r="K42" i="7"/>
  <c r="J42" i="7"/>
  <c r="H42" i="7"/>
  <c r="U41" i="7"/>
  <c r="V41" i="7" s="1"/>
  <c r="T41" i="7"/>
  <c r="S41" i="7"/>
  <c r="Q41" i="7"/>
  <c r="O41" i="7"/>
  <c r="R41" i="7" s="1"/>
  <c r="N41" i="7"/>
  <c r="M41" i="7"/>
  <c r="L41" i="7"/>
  <c r="K41" i="7"/>
  <c r="J41" i="7"/>
  <c r="H41" i="7"/>
  <c r="U40" i="7"/>
  <c r="V40" i="7" s="1"/>
  <c r="T40" i="7"/>
  <c r="S40" i="7"/>
  <c r="Q40" i="7"/>
  <c r="O40" i="7"/>
  <c r="R40" i="7" s="1"/>
  <c r="N40" i="7"/>
  <c r="M40" i="7"/>
  <c r="L40" i="7"/>
  <c r="K40" i="7"/>
  <c r="J40" i="7"/>
  <c r="H40" i="7"/>
  <c r="U39" i="7"/>
  <c r="V39" i="7" s="1"/>
  <c r="T39" i="7"/>
  <c r="S39" i="7"/>
  <c r="Q39" i="7"/>
  <c r="O39" i="7"/>
  <c r="R39" i="7" s="1"/>
  <c r="N39" i="7"/>
  <c r="M39" i="7"/>
  <c r="L39" i="7"/>
  <c r="K39" i="7"/>
  <c r="J39" i="7"/>
  <c r="H39" i="7"/>
  <c r="U38" i="7"/>
  <c r="V38" i="7" s="1"/>
  <c r="T38" i="7"/>
  <c r="S38" i="7"/>
  <c r="Q38" i="7"/>
  <c r="O38" i="7"/>
  <c r="R38" i="7" s="1"/>
  <c r="N38" i="7"/>
  <c r="M38" i="7"/>
  <c r="L38" i="7"/>
  <c r="K38" i="7"/>
  <c r="J38" i="7"/>
  <c r="H38" i="7"/>
  <c r="U37" i="7"/>
  <c r="V37" i="7" s="1"/>
  <c r="T37" i="7"/>
  <c r="S37" i="7"/>
  <c r="Q37" i="7"/>
  <c r="O37" i="7"/>
  <c r="R37" i="7" s="1"/>
  <c r="N37" i="7"/>
  <c r="M37" i="7"/>
  <c r="L37" i="7"/>
  <c r="K37" i="7"/>
  <c r="J37" i="7"/>
  <c r="H37" i="7"/>
  <c r="U36" i="7"/>
  <c r="V36" i="7" s="1"/>
  <c r="T36" i="7"/>
  <c r="S36" i="7"/>
  <c r="Q36" i="7"/>
  <c r="O36" i="7"/>
  <c r="R36" i="7" s="1"/>
  <c r="N36" i="7"/>
  <c r="M36" i="7"/>
  <c r="L36" i="7"/>
  <c r="K36" i="7"/>
  <c r="J36" i="7"/>
  <c r="H36" i="7"/>
  <c r="U35" i="7"/>
  <c r="V35" i="7" s="1"/>
  <c r="T35" i="7"/>
  <c r="S35" i="7"/>
  <c r="Q35" i="7"/>
  <c r="O35" i="7"/>
  <c r="R35" i="7" s="1"/>
  <c r="N35" i="7"/>
  <c r="M35" i="7"/>
  <c r="L35" i="7"/>
  <c r="K35" i="7"/>
  <c r="J35" i="7"/>
  <c r="H35" i="7"/>
  <c r="U34" i="7"/>
  <c r="V34" i="7" s="1"/>
  <c r="T34" i="7"/>
  <c r="S34" i="7"/>
  <c r="Q34" i="7"/>
  <c r="O34" i="7"/>
  <c r="R34" i="7" s="1"/>
  <c r="N34" i="7"/>
  <c r="M34" i="7"/>
  <c r="L34" i="7"/>
  <c r="K34" i="7"/>
  <c r="J34" i="7"/>
  <c r="H34" i="7"/>
  <c r="U33" i="7"/>
  <c r="V33" i="7" s="1"/>
  <c r="T33" i="7"/>
  <c r="S33" i="7"/>
  <c r="Q33" i="7"/>
  <c r="O33" i="7"/>
  <c r="R33" i="7" s="1"/>
  <c r="N33" i="7"/>
  <c r="M33" i="7"/>
  <c r="L33" i="7"/>
  <c r="K33" i="7"/>
  <c r="J33" i="7"/>
  <c r="H33" i="7"/>
  <c r="U32" i="7"/>
  <c r="V32" i="7" s="1"/>
  <c r="T32" i="7"/>
  <c r="S32" i="7"/>
  <c r="Q32" i="7"/>
  <c r="O32" i="7"/>
  <c r="R32" i="7" s="1"/>
  <c r="N32" i="7"/>
  <c r="M32" i="7"/>
  <c r="L32" i="7"/>
  <c r="K32" i="7"/>
  <c r="J32" i="7"/>
  <c r="H32" i="7"/>
  <c r="U31" i="7"/>
  <c r="V31" i="7" s="1"/>
  <c r="T31" i="7"/>
  <c r="S31" i="7"/>
  <c r="Q31" i="7"/>
  <c r="O31" i="7"/>
  <c r="R31" i="7" s="1"/>
  <c r="N31" i="7"/>
  <c r="M31" i="7"/>
  <c r="L31" i="7"/>
  <c r="K31" i="7"/>
  <c r="J31" i="7"/>
  <c r="H31" i="7"/>
  <c r="U30" i="7"/>
  <c r="V30" i="7" s="1"/>
  <c r="T30" i="7"/>
  <c r="S30" i="7"/>
  <c r="Q30" i="7"/>
  <c r="O30" i="7"/>
  <c r="R30" i="7" s="1"/>
  <c r="N30" i="7"/>
  <c r="M30" i="7"/>
  <c r="L30" i="7"/>
  <c r="K30" i="7"/>
  <c r="J30" i="7"/>
  <c r="H30" i="7"/>
  <c r="U29" i="7"/>
  <c r="V29" i="7" s="1"/>
  <c r="T29" i="7"/>
  <c r="S29" i="7"/>
  <c r="Q29" i="7"/>
  <c r="O29" i="7"/>
  <c r="R29" i="7" s="1"/>
  <c r="N29" i="7"/>
  <c r="M29" i="7"/>
  <c r="L29" i="7"/>
  <c r="K29" i="7"/>
  <c r="J29" i="7"/>
  <c r="H29" i="7"/>
  <c r="U28" i="7"/>
  <c r="V28" i="7" s="1"/>
  <c r="T28" i="7"/>
  <c r="S28" i="7"/>
  <c r="Q28" i="7"/>
  <c r="O28" i="7"/>
  <c r="R28" i="7" s="1"/>
  <c r="N28" i="7"/>
  <c r="M28" i="7"/>
  <c r="L28" i="7"/>
  <c r="K28" i="7"/>
  <c r="J28" i="7"/>
  <c r="H28" i="7"/>
  <c r="U27" i="7"/>
  <c r="V27" i="7" s="1"/>
  <c r="T27" i="7"/>
  <c r="S27" i="7"/>
  <c r="Q27" i="7"/>
  <c r="O27" i="7"/>
  <c r="R27" i="7" s="1"/>
  <c r="N27" i="7"/>
  <c r="M27" i="7"/>
  <c r="L27" i="7"/>
  <c r="K27" i="7"/>
  <c r="J27" i="7"/>
  <c r="H27" i="7"/>
  <c r="U26" i="7"/>
  <c r="V26" i="7" s="1"/>
  <c r="T26" i="7"/>
  <c r="S26" i="7"/>
  <c r="Q26" i="7"/>
  <c r="O26" i="7"/>
  <c r="R26" i="7" s="1"/>
  <c r="N26" i="7"/>
  <c r="M26" i="7"/>
  <c r="L26" i="7"/>
  <c r="K26" i="7"/>
  <c r="J26" i="7"/>
  <c r="H26" i="7"/>
  <c r="U25" i="7"/>
  <c r="V25" i="7" s="1"/>
  <c r="T25" i="7"/>
  <c r="S25" i="7"/>
  <c r="Q25" i="7"/>
  <c r="O25" i="7"/>
  <c r="R25" i="7" s="1"/>
  <c r="N25" i="7"/>
  <c r="M25" i="7"/>
  <c r="L25" i="7"/>
  <c r="K25" i="7"/>
  <c r="J25" i="7"/>
  <c r="H25" i="7"/>
  <c r="U24" i="7"/>
  <c r="V24" i="7" s="1"/>
  <c r="T24" i="7"/>
  <c r="S24" i="7"/>
  <c r="Q24" i="7"/>
  <c r="O24" i="7"/>
  <c r="R24" i="7" s="1"/>
  <c r="N24" i="7"/>
  <c r="M24" i="7"/>
  <c r="L24" i="7"/>
  <c r="K24" i="7"/>
  <c r="J24" i="7"/>
  <c r="H24" i="7"/>
  <c r="U23" i="7"/>
  <c r="V23" i="7" s="1"/>
  <c r="T23" i="7"/>
  <c r="S23" i="7"/>
  <c r="Q23" i="7"/>
  <c r="O23" i="7"/>
  <c r="R23" i="7" s="1"/>
  <c r="N23" i="7"/>
  <c r="M23" i="7"/>
  <c r="L23" i="7"/>
  <c r="K23" i="7"/>
  <c r="J23" i="7"/>
  <c r="H23" i="7"/>
  <c r="U22" i="7"/>
  <c r="V22" i="7" s="1"/>
  <c r="T22" i="7"/>
  <c r="S22" i="7"/>
  <c r="Q22" i="7"/>
  <c r="O22" i="7"/>
  <c r="R22" i="7" s="1"/>
  <c r="N22" i="7"/>
  <c r="M22" i="7"/>
  <c r="L22" i="7"/>
  <c r="K22" i="7"/>
  <c r="J22" i="7"/>
  <c r="H22" i="7"/>
  <c r="U21" i="7"/>
  <c r="V21" i="7" s="1"/>
  <c r="T21" i="7"/>
  <c r="S21" i="7"/>
  <c r="Q21" i="7"/>
  <c r="O21" i="7"/>
  <c r="R21" i="7" s="1"/>
  <c r="N21" i="7"/>
  <c r="M21" i="7"/>
  <c r="L21" i="7"/>
  <c r="K21" i="7"/>
  <c r="J21" i="7"/>
  <c r="H21" i="7"/>
  <c r="U20" i="7"/>
  <c r="V20" i="7" s="1"/>
  <c r="T20" i="7"/>
  <c r="S20" i="7"/>
  <c r="Q20" i="7"/>
  <c r="O20" i="7"/>
  <c r="R20" i="7" s="1"/>
  <c r="N20" i="7"/>
  <c r="M20" i="7"/>
  <c r="L20" i="7"/>
  <c r="K20" i="7"/>
  <c r="J20" i="7"/>
  <c r="H20" i="7"/>
  <c r="U19" i="7"/>
  <c r="V19" i="7" s="1"/>
  <c r="T19" i="7"/>
  <c r="S19" i="7"/>
  <c r="Q19" i="7"/>
  <c r="O19" i="7"/>
  <c r="R19" i="7" s="1"/>
  <c r="N19" i="7"/>
  <c r="M19" i="7"/>
  <c r="L19" i="7"/>
  <c r="K19" i="7"/>
  <c r="J19" i="7"/>
  <c r="H19" i="7"/>
  <c r="U18" i="7"/>
  <c r="V18" i="7" s="1"/>
  <c r="T18" i="7"/>
  <c r="S18" i="7"/>
  <c r="Q18" i="7"/>
  <c r="O18" i="7"/>
  <c r="R18" i="7" s="1"/>
  <c r="N18" i="7"/>
  <c r="M18" i="7"/>
  <c r="L18" i="7"/>
  <c r="K18" i="7"/>
  <c r="J18" i="7"/>
  <c r="H18" i="7"/>
  <c r="U17" i="7"/>
  <c r="V17" i="7" s="1"/>
  <c r="T17" i="7"/>
  <c r="S17" i="7"/>
  <c r="Q17" i="7"/>
  <c r="O17" i="7"/>
  <c r="R17" i="7" s="1"/>
  <c r="N17" i="7"/>
  <c r="M17" i="7"/>
  <c r="L17" i="7"/>
  <c r="K17" i="7"/>
  <c r="J17" i="7"/>
  <c r="H17" i="7"/>
  <c r="U16" i="7"/>
  <c r="V16" i="7" s="1"/>
  <c r="T16" i="7"/>
  <c r="S16" i="7"/>
  <c r="Q16" i="7"/>
  <c r="O16" i="7"/>
  <c r="R16" i="7" s="1"/>
  <c r="N16" i="7"/>
  <c r="M16" i="7"/>
  <c r="L16" i="7"/>
  <c r="K16" i="7"/>
  <c r="J16" i="7"/>
  <c r="H16" i="7"/>
  <c r="U15" i="7"/>
  <c r="V15" i="7" s="1"/>
  <c r="T15" i="7"/>
  <c r="S15" i="7"/>
  <c r="Q15" i="7"/>
  <c r="O15" i="7"/>
  <c r="R15" i="7" s="1"/>
  <c r="N15" i="7"/>
  <c r="M15" i="7"/>
  <c r="L15" i="7"/>
  <c r="K15" i="7"/>
  <c r="J15" i="7"/>
  <c r="H15" i="7"/>
  <c r="U14" i="7"/>
  <c r="V14" i="7" s="1"/>
  <c r="T14" i="7"/>
  <c r="S14" i="7"/>
  <c r="Q14" i="7"/>
  <c r="O14" i="7"/>
  <c r="R14" i="7" s="1"/>
  <c r="N14" i="7"/>
  <c r="M14" i="7"/>
  <c r="L14" i="7"/>
  <c r="K14" i="7"/>
  <c r="J14" i="7"/>
  <c r="H14" i="7"/>
  <c r="U13" i="7"/>
  <c r="V13" i="7" s="1"/>
  <c r="T13" i="7"/>
  <c r="S13" i="7"/>
  <c r="Q13" i="7"/>
  <c r="O13" i="7"/>
  <c r="R13" i="7" s="1"/>
  <c r="N13" i="7"/>
  <c r="M13" i="7"/>
  <c r="L13" i="7"/>
  <c r="K13" i="7"/>
  <c r="J13" i="7"/>
  <c r="H13" i="7"/>
  <c r="U12" i="7"/>
  <c r="V12" i="7" s="1"/>
  <c r="T12" i="7"/>
  <c r="S12" i="7"/>
  <c r="Q12" i="7"/>
  <c r="O12" i="7"/>
  <c r="R12" i="7" s="1"/>
  <c r="N12" i="7"/>
  <c r="M12" i="7"/>
  <c r="L12" i="7"/>
  <c r="K12" i="7"/>
  <c r="J12" i="7"/>
  <c r="H12" i="7"/>
  <c r="U11" i="7"/>
  <c r="V11" i="7" s="1"/>
  <c r="T11" i="7"/>
  <c r="S11" i="7"/>
  <c r="Q11" i="7"/>
  <c r="O11" i="7"/>
  <c r="R11" i="7" s="1"/>
  <c r="N11" i="7"/>
  <c r="M11" i="7"/>
  <c r="L11" i="7"/>
  <c r="K11" i="7"/>
  <c r="J11" i="7"/>
  <c r="H11" i="7"/>
  <c r="H10" i="7"/>
  <c r="U10" i="7"/>
  <c r="V10" i="7" s="1"/>
  <c r="T10" i="7"/>
  <c r="S10" i="7"/>
  <c r="Q10" i="7"/>
  <c r="R449" i="3"/>
  <c r="O10" i="7" l="1"/>
  <c r="N10" i="7"/>
  <c r="AJ911" i="11"/>
  <c r="AI911" i="11"/>
  <c r="AH911" i="11"/>
  <c r="S911" i="11"/>
  <c r="AJ910" i="11"/>
  <c r="AI910" i="11"/>
  <c r="AH910" i="11"/>
  <c r="S910" i="11"/>
  <c r="AJ909" i="11"/>
  <c r="AI909" i="11"/>
  <c r="AH909" i="11"/>
  <c r="S909" i="11"/>
  <c r="AJ908" i="11"/>
  <c r="AI908" i="11"/>
  <c r="AH908" i="11"/>
  <c r="S908" i="11"/>
  <c r="AJ907" i="11"/>
  <c r="AI907" i="11"/>
  <c r="AH907" i="11"/>
  <c r="S907" i="11"/>
  <c r="AJ906" i="11"/>
  <c r="AI906" i="11"/>
  <c r="AH906" i="11"/>
  <c r="S906" i="11"/>
  <c r="AJ905" i="11"/>
  <c r="AI905" i="11"/>
  <c r="AH905" i="11"/>
  <c r="S905" i="11"/>
  <c r="AJ904" i="11"/>
  <c r="AI904" i="11"/>
  <c r="AH904" i="11"/>
  <c r="S904" i="11"/>
  <c r="AJ903" i="11"/>
  <c r="AI903" i="11"/>
  <c r="AH903" i="11"/>
  <c r="S903" i="11"/>
  <c r="AJ902" i="11"/>
  <c r="AI902" i="11"/>
  <c r="AH902" i="11"/>
  <c r="S902" i="11"/>
  <c r="AJ901" i="11"/>
  <c r="AI901" i="11"/>
  <c r="AH901" i="11"/>
  <c r="S901" i="11"/>
  <c r="AJ900" i="11"/>
  <c r="AI900" i="11"/>
  <c r="AH900" i="11"/>
  <c r="S900" i="11"/>
  <c r="AJ899" i="11"/>
  <c r="AI899" i="11"/>
  <c r="AH899" i="11"/>
  <c r="S899" i="11"/>
  <c r="AJ898" i="11"/>
  <c r="AI898" i="11"/>
  <c r="AH898" i="11"/>
  <c r="S898" i="11"/>
  <c r="AJ897" i="11"/>
  <c r="AI897" i="11"/>
  <c r="AH897" i="11"/>
  <c r="S897" i="11"/>
  <c r="AJ896" i="11"/>
  <c r="AI896" i="11"/>
  <c r="AH896" i="11"/>
  <c r="S896" i="11"/>
  <c r="AJ895" i="11"/>
  <c r="AI895" i="11"/>
  <c r="AH895" i="11"/>
  <c r="S895" i="11"/>
  <c r="AJ894" i="11"/>
  <c r="AI894" i="11"/>
  <c r="AH894" i="11"/>
  <c r="S894" i="11"/>
  <c r="AJ893" i="11"/>
  <c r="AI893" i="11"/>
  <c r="AH893" i="11"/>
  <c r="S893" i="11"/>
  <c r="AJ892" i="11"/>
  <c r="AI892" i="11"/>
  <c r="AH892" i="11"/>
  <c r="S892" i="11"/>
  <c r="AJ891" i="11"/>
  <c r="AI891" i="11"/>
  <c r="AH891" i="11"/>
  <c r="S891" i="11"/>
  <c r="AJ890" i="11"/>
  <c r="AI890" i="11"/>
  <c r="AH890" i="11"/>
  <c r="S890" i="11"/>
  <c r="AJ889" i="11"/>
  <c r="AI889" i="11"/>
  <c r="AH889" i="11"/>
  <c r="S889" i="11"/>
  <c r="AJ888" i="11"/>
  <c r="AI888" i="11"/>
  <c r="AH888" i="11"/>
  <c r="S888" i="11"/>
  <c r="AJ887" i="11"/>
  <c r="AI887" i="11"/>
  <c r="AH887" i="11"/>
  <c r="S887" i="11"/>
  <c r="AJ886" i="11"/>
  <c r="AI886" i="11"/>
  <c r="AH886" i="11"/>
  <c r="S886" i="11"/>
  <c r="AJ885" i="11"/>
  <c r="AI885" i="11"/>
  <c r="AH885" i="11"/>
  <c r="S885" i="11"/>
  <c r="AJ884" i="11"/>
  <c r="AI884" i="11"/>
  <c r="AH884" i="11"/>
  <c r="S884" i="11"/>
  <c r="AJ883" i="11"/>
  <c r="AI883" i="11"/>
  <c r="AH883" i="11"/>
  <c r="S883" i="11"/>
  <c r="AJ882" i="11"/>
  <c r="AI882" i="11"/>
  <c r="AH882" i="11"/>
  <c r="S882" i="11"/>
  <c r="AJ881" i="11"/>
  <c r="AI881" i="11"/>
  <c r="AH881" i="11"/>
  <c r="S881" i="11"/>
  <c r="AJ880" i="11"/>
  <c r="AI880" i="11"/>
  <c r="AH880" i="11"/>
  <c r="S880" i="11"/>
  <c r="AJ879" i="11"/>
  <c r="AI879" i="11"/>
  <c r="AH879" i="11"/>
  <c r="S879" i="11"/>
  <c r="AJ878" i="11"/>
  <c r="AI878" i="11"/>
  <c r="AH878" i="11"/>
  <c r="S878" i="11"/>
  <c r="AJ877" i="11"/>
  <c r="AI877" i="11"/>
  <c r="AH877" i="11"/>
  <c r="S877" i="11"/>
  <c r="AJ876" i="11"/>
  <c r="AI876" i="11"/>
  <c r="AH876" i="11"/>
  <c r="S876" i="11"/>
  <c r="AJ875" i="11"/>
  <c r="AI875" i="11"/>
  <c r="AH875" i="11"/>
  <c r="S875" i="11"/>
  <c r="AJ874" i="11"/>
  <c r="AI874" i="11"/>
  <c r="AH874" i="11"/>
  <c r="S874" i="11"/>
  <c r="AJ873" i="11"/>
  <c r="AI873" i="11"/>
  <c r="AH873" i="11"/>
  <c r="S873" i="11"/>
  <c r="AJ872" i="11"/>
  <c r="AI872" i="11"/>
  <c r="AH872" i="11"/>
  <c r="S872" i="11"/>
  <c r="AJ871" i="11"/>
  <c r="AI871" i="11"/>
  <c r="AH871" i="11"/>
  <c r="S871" i="11"/>
  <c r="AJ870" i="11"/>
  <c r="AI870" i="11"/>
  <c r="AH870" i="11"/>
  <c r="S870" i="11"/>
  <c r="AJ869" i="11"/>
  <c r="AI869" i="11"/>
  <c r="AH869" i="11"/>
  <c r="S869" i="11"/>
  <c r="AJ868" i="11"/>
  <c r="AI868" i="11"/>
  <c r="AH868" i="11"/>
  <c r="S868" i="11"/>
  <c r="AJ867" i="11"/>
  <c r="AI867" i="11"/>
  <c r="AH867" i="11"/>
  <c r="S867" i="11"/>
  <c r="AJ866" i="11"/>
  <c r="AI866" i="11"/>
  <c r="AH866" i="11"/>
  <c r="S866" i="11"/>
  <c r="AJ865" i="11"/>
  <c r="AI865" i="11"/>
  <c r="AH865" i="11"/>
  <c r="S865" i="11"/>
  <c r="AJ864" i="11"/>
  <c r="AI864" i="11"/>
  <c r="AH864" i="11"/>
  <c r="S864" i="11"/>
  <c r="AJ863" i="11"/>
  <c r="AI863" i="11"/>
  <c r="AH863" i="11"/>
  <c r="S863" i="11"/>
  <c r="AJ862" i="11"/>
  <c r="AI862" i="11"/>
  <c r="AH862" i="11"/>
  <c r="S862" i="11"/>
  <c r="AJ861" i="11"/>
  <c r="AI861" i="11"/>
  <c r="AH861" i="11"/>
  <c r="S861" i="11"/>
  <c r="AJ860" i="11"/>
  <c r="AI860" i="11"/>
  <c r="AH860" i="11"/>
  <c r="S860" i="11"/>
  <c r="AJ859" i="11"/>
  <c r="AI859" i="11"/>
  <c r="AH859" i="11"/>
  <c r="S859" i="11"/>
  <c r="AJ858" i="11"/>
  <c r="AI858" i="11"/>
  <c r="AH858" i="11"/>
  <c r="S858" i="11"/>
  <c r="AJ857" i="11"/>
  <c r="AI857" i="11"/>
  <c r="AH857" i="11"/>
  <c r="S857" i="11"/>
  <c r="AJ856" i="11"/>
  <c r="AI856" i="11"/>
  <c r="AH856" i="11"/>
  <c r="S856" i="11"/>
  <c r="AJ855" i="11"/>
  <c r="AI855" i="11"/>
  <c r="AH855" i="11"/>
  <c r="S855" i="11"/>
  <c r="AJ854" i="11"/>
  <c r="AI854" i="11"/>
  <c r="AH854" i="11"/>
  <c r="S854" i="11"/>
  <c r="AJ853" i="11"/>
  <c r="AI853" i="11"/>
  <c r="AH853" i="11"/>
  <c r="S853" i="11"/>
  <c r="AJ852" i="11"/>
  <c r="AI852" i="11"/>
  <c r="AH852" i="11"/>
  <c r="S852" i="11"/>
  <c r="AJ851" i="11"/>
  <c r="AI851" i="11"/>
  <c r="AH851" i="11"/>
  <c r="S851" i="11"/>
  <c r="AJ850" i="11"/>
  <c r="AI850" i="11"/>
  <c r="AH850" i="11"/>
  <c r="S850" i="11"/>
  <c r="AJ849" i="11"/>
  <c r="AI849" i="11"/>
  <c r="AH849" i="11"/>
  <c r="S849" i="11"/>
  <c r="AJ848" i="11"/>
  <c r="AI848" i="11"/>
  <c r="AH848" i="11"/>
  <c r="S848" i="11"/>
  <c r="AJ847" i="11"/>
  <c r="AI847" i="11"/>
  <c r="AH847" i="11"/>
  <c r="S847" i="11"/>
  <c r="AJ846" i="11"/>
  <c r="AI846" i="11"/>
  <c r="AH846" i="11"/>
  <c r="S846" i="11"/>
  <c r="AJ845" i="11"/>
  <c r="AI845" i="11"/>
  <c r="AH845" i="11"/>
  <c r="S845" i="11"/>
  <c r="AJ844" i="11"/>
  <c r="AI844" i="11"/>
  <c r="AH844" i="11"/>
  <c r="S844" i="11"/>
  <c r="AJ843" i="11"/>
  <c r="AI843" i="11"/>
  <c r="AH843" i="11"/>
  <c r="S843" i="11"/>
  <c r="AJ842" i="11"/>
  <c r="AI842" i="11"/>
  <c r="AH842" i="11"/>
  <c r="S842" i="11"/>
  <c r="AJ841" i="11"/>
  <c r="AI841" i="11"/>
  <c r="AH841" i="11"/>
  <c r="S841" i="11"/>
  <c r="AJ840" i="11"/>
  <c r="AI840" i="11"/>
  <c r="AH840" i="11"/>
  <c r="S840" i="11"/>
  <c r="AJ839" i="11"/>
  <c r="AI839" i="11"/>
  <c r="AH839" i="11"/>
  <c r="S839" i="11"/>
  <c r="AJ838" i="11"/>
  <c r="AI838" i="11"/>
  <c r="AH838" i="11"/>
  <c r="S838" i="11"/>
  <c r="AJ837" i="11"/>
  <c r="AI837" i="11"/>
  <c r="AH837" i="11"/>
  <c r="S837" i="11"/>
  <c r="AJ836" i="11"/>
  <c r="AI836" i="11"/>
  <c r="AH836" i="11"/>
  <c r="S836" i="11"/>
  <c r="AJ835" i="11"/>
  <c r="AI835" i="11"/>
  <c r="AH835" i="11"/>
  <c r="S835" i="11"/>
  <c r="AJ834" i="11"/>
  <c r="AI834" i="11"/>
  <c r="AH834" i="11"/>
  <c r="S834" i="11"/>
  <c r="AJ833" i="11"/>
  <c r="AI833" i="11"/>
  <c r="AH833" i="11"/>
  <c r="S833" i="11"/>
  <c r="AJ832" i="11"/>
  <c r="AI832" i="11"/>
  <c r="AH832" i="11"/>
  <c r="S832" i="11"/>
  <c r="AJ831" i="11"/>
  <c r="AI831" i="11"/>
  <c r="AH831" i="11"/>
  <c r="S831" i="11"/>
  <c r="AJ830" i="11"/>
  <c r="AI830" i="11"/>
  <c r="AH830" i="11"/>
  <c r="S830" i="11"/>
  <c r="AJ829" i="11"/>
  <c r="AI829" i="11"/>
  <c r="AH829" i="11"/>
  <c r="S829" i="11"/>
  <c r="AJ828" i="11"/>
  <c r="AI828" i="11"/>
  <c r="AH828" i="11"/>
  <c r="S828" i="11"/>
  <c r="AJ827" i="11"/>
  <c r="AI827" i="11"/>
  <c r="AH827" i="11"/>
  <c r="S827" i="11"/>
  <c r="AJ826" i="11"/>
  <c r="AI826" i="11"/>
  <c r="AH826" i="11"/>
  <c r="S826" i="11"/>
  <c r="AJ825" i="11"/>
  <c r="AI825" i="11"/>
  <c r="AH825" i="11"/>
  <c r="S825" i="11"/>
  <c r="AJ824" i="11"/>
  <c r="AI824" i="11"/>
  <c r="AH824" i="11"/>
  <c r="S824" i="11"/>
  <c r="AJ823" i="11"/>
  <c r="AI823" i="11"/>
  <c r="AH823" i="11"/>
  <c r="S823" i="11"/>
  <c r="AJ822" i="11"/>
  <c r="AI822" i="11"/>
  <c r="AH822" i="11"/>
  <c r="S822" i="11"/>
  <c r="AJ821" i="11"/>
  <c r="AI821" i="11"/>
  <c r="AH821" i="11"/>
  <c r="S821" i="11"/>
  <c r="AJ820" i="11"/>
  <c r="AI820" i="11"/>
  <c r="AH820" i="11"/>
  <c r="S820" i="11"/>
  <c r="AJ819" i="11"/>
  <c r="AI819" i="11"/>
  <c r="AH819" i="11"/>
  <c r="S819" i="11"/>
  <c r="AJ818" i="11"/>
  <c r="AI818" i="11"/>
  <c r="AH818" i="11"/>
  <c r="S818" i="11"/>
  <c r="AJ817" i="11"/>
  <c r="AI817" i="11"/>
  <c r="AH817" i="11"/>
  <c r="S817" i="11"/>
  <c r="AJ816" i="11"/>
  <c r="AI816" i="11"/>
  <c r="AH816" i="11"/>
  <c r="S816" i="11"/>
  <c r="AJ815" i="11"/>
  <c r="AI815" i="11"/>
  <c r="AH815" i="11"/>
  <c r="S815" i="11"/>
  <c r="AJ814" i="11"/>
  <c r="AI814" i="11"/>
  <c r="AH814" i="11"/>
  <c r="S814" i="11"/>
  <c r="AJ813" i="11"/>
  <c r="AI813" i="11"/>
  <c r="AH813" i="11"/>
  <c r="S813" i="11"/>
  <c r="AJ812" i="11"/>
  <c r="AI812" i="11"/>
  <c r="AH812" i="11"/>
  <c r="S812" i="11"/>
  <c r="AJ811" i="11"/>
  <c r="AI811" i="11"/>
  <c r="AH811" i="11"/>
  <c r="S811" i="11"/>
  <c r="AJ810" i="11"/>
  <c r="AI810" i="11"/>
  <c r="AH810" i="11"/>
  <c r="S810" i="11"/>
  <c r="AJ809" i="11"/>
  <c r="AI809" i="11"/>
  <c r="AH809" i="11"/>
  <c r="S809" i="11"/>
  <c r="AJ808" i="11"/>
  <c r="AI808" i="11"/>
  <c r="AH808" i="11"/>
  <c r="S808" i="11"/>
  <c r="AJ807" i="11"/>
  <c r="AI807" i="11"/>
  <c r="AH807" i="11"/>
  <c r="S807" i="11"/>
  <c r="AJ806" i="11"/>
  <c r="AI806" i="11"/>
  <c r="AH806" i="11"/>
  <c r="S806" i="11"/>
  <c r="AJ805" i="11"/>
  <c r="AI805" i="11"/>
  <c r="AH805" i="11"/>
  <c r="S805" i="11"/>
  <c r="AJ804" i="11"/>
  <c r="AI804" i="11"/>
  <c r="AH804" i="11"/>
  <c r="S804" i="11"/>
  <c r="AJ803" i="11"/>
  <c r="AI803" i="11"/>
  <c r="AH803" i="11"/>
  <c r="S803" i="11"/>
  <c r="AJ802" i="11"/>
  <c r="AI802" i="11"/>
  <c r="AH802" i="11"/>
  <c r="S802" i="11"/>
  <c r="AJ801" i="11"/>
  <c r="AI801" i="11"/>
  <c r="AH801" i="11"/>
  <c r="S801" i="11"/>
  <c r="AJ800" i="11"/>
  <c r="AI800" i="11"/>
  <c r="AH800" i="11"/>
  <c r="S800" i="11"/>
  <c r="AJ799" i="11"/>
  <c r="AI799" i="11"/>
  <c r="AH799" i="11"/>
  <c r="S799" i="11"/>
  <c r="AJ798" i="11"/>
  <c r="AI798" i="11"/>
  <c r="AH798" i="11"/>
  <c r="S798" i="11"/>
  <c r="AJ797" i="11"/>
  <c r="AI797" i="11"/>
  <c r="AH797" i="11"/>
  <c r="S797" i="11"/>
  <c r="AJ796" i="11"/>
  <c r="AI796" i="11"/>
  <c r="AH796" i="11"/>
  <c r="S796" i="11"/>
  <c r="AJ795" i="11"/>
  <c r="AI795" i="11"/>
  <c r="AH795" i="11"/>
  <c r="S795" i="11"/>
  <c r="AJ794" i="11"/>
  <c r="AI794" i="11"/>
  <c r="AH794" i="11"/>
  <c r="S794" i="11"/>
  <c r="AJ793" i="11"/>
  <c r="AI793" i="11"/>
  <c r="AH793" i="11"/>
  <c r="S793" i="11"/>
  <c r="AJ792" i="11"/>
  <c r="AI792" i="11"/>
  <c r="AH792" i="11"/>
  <c r="S792" i="11"/>
  <c r="AJ791" i="11"/>
  <c r="AI791" i="11"/>
  <c r="AH791" i="11"/>
  <c r="S791" i="11"/>
  <c r="AJ790" i="11"/>
  <c r="AI790" i="11"/>
  <c r="AH790" i="11"/>
  <c r="S790" i="11"/>
  <c r="AJ789" i="11"/>
  <c r="AI789" i="11"/>
  <c r="AH789" i="11"/>
  <c r="S789" i="11"/>
  <c r="AJ788" i="11"/>
  <c r="AI788" i="11"/>
  <c r="AH788" i="11"/>
  <c r="S788" i="11"/>
  <c r="AJ787" i="11"/>
  <c r="AI787" i="11"/>
  <c r="AH787" i="11"/>
  <c r="S787" i="11"/>
  <c r="AJ786" i="11"/>
  <c r="AI786" i="11"/>
  <c r="AH786" i="11"/>
  <c r="S786" i="11"/>
  <c r="AJ785" i="11"/>
  <c r="AI785" i="11"/>
  <c r="AH785" i="11"/>
  <c r="S785" i="11"/>
  <c r="AJ784" i="11"/>
  <c r="AI784" i="11"/>
  <c r="AH784" i="11"/>
  <c r="S784" i="11"/>
  <c r="AJ783" i="11"/>
  <c r="AI783" i="11"/>
  <c r="AH783" i="11"/>
  <c r="S783" i="11"/>
  <c r="AJ782" i="11"/>
  <c r="AI782" i="11"/>
  <c r="AH782" i="11"/>
  <c r="S782" i="11"/>
  <c r="AJ781" i="11"/>
  <c r="AI781" i="11"/>
  <c r="AH781" i="11"/>
  <c r="S781" i="11"/>
  <c r="AJ780" i="11"/>
  <c r="AI780" i="11"/>
  <c r="AH780" i="11"/>
  <c r="S780" i="11"/>
  <c r="AJ779" i="11"/>
  <c r="AI779" i="11"/>
  <c r="AH779" i="11"/>
  <c r="S779" i="11"/>
  <c r="AJ778" i="11"/>
  <c r="AI778" i="11"/>
  <c r="AH778" i="11"/>
  <c r="S778" i="11"/>
  <c r="AJ777" i="11"/>
  <c r="AI777" i="11"/>
  <c r="AH777" i="11"/>
  <c r="S777" i="11"/>
  <c r="AJ776" i="11"/>
  <c r="AI776" i="11"/>
  <c r="AH776" i="11"/>
  <c r="S776" i="11"/>
  <c r="AJ775" i="11"/>
  <c r="AI775" i="11"/>
  <c r="AH775" i="11"/>
  <c r="S775" i="11"/>
  <c r="AJ774" i="11"/>
  <c r="AI774" i="11"/>
  <c r="AH774" i="11"/>
  <c r="S774" i="11"/>
  <c r="AJ773" i="11"/>
  <c r="AI773" i="11"/>
  <c r="AH773" i="11"/>
  <c r="S773" i="11"/>
  <c r="AJ772" i="11"/>
  <c r="AI772" i="11"/>
  <c r="AH772" i="11"/>
  <c r="S772" i="11"/>
  <c r="AJ771" i="11"/>
  <c r="AI771" i="11"/>
  <c r="AH771" i="11"/>
  <c r="S771" i="11"/>
  <c r="AJ770" i="11"/>
  <c r="AI770" i="11"/>
  <c r="AH770" i="11"/>
  <c r="S770" i="11"/>
  <c r="AJ769" i="11"/>
  <c r="AI769" i="11"/>
  <c r="AH769" i="11"/>
  <c r="S769" i="11"/>
  <c r="AJ768" i="11"/>
  <c r="AI768" i="11"/>
  <c r="AH768" i="11"/>
  <c r="S768" i="11"/>
  <c r="AJ767" i="11"/>
  <c r="AI767" i="11"/>
  <c r="AH767" i="11"/>
  <c r="S767" i="11"/>
  <c r="AJ766" i="11"/>
  <c r="AI766" i="11"/>
  <c r="AH766" i="11"/>
  <c r="S766" i="11"/>
  <c r="AJ765" i="11"/>
  <c r="AI765" i="11"/>
  <c r="AH765" i="11"/>
  <c r="S765" i="11"/>
  <c r="AJ764" i="11"/>
  <c r="AI764" i="11"/>
  <c r="AH764" i="11"/>
  <c r="S764" i="11"/>
  <c r="AJ763" i="11"/>
  <c r="AI763" i="11"/>
  <c r="AH763" i="11"/>
  <c r="S763" i="11"/>
  <c r="AJ762" i="11"/>
  <c r="AI762" i="11"/>
  <c r="AH762" i="11"/>
  <c r="S762" i="11"/>
  <c r="AJ761" i="11"/>
  <c r="AI761" i="11"/>
  <c r="AH761" i="11"/>
  <c r="S761" i="11"/>
  <c r="AJ760" i="11"/>
  <c r="AI760" i="11"/>
  <c r="AH760" i="11"/>
  <c r="S760" i="11"/>
  <c r="AJ759" i="11"/>
  <c r="AI759" i="11"/>
  <c r="AH759" i="11"/>
  <c r="S759" i="11"/>
  <c r="AJ758" i="11"/>
  <c r="AI758" i="11"/>
  <c r="AH758" i="11"/>
  <c r="S758" i="11"/>
  <c r="AJ757" i="11"/>
  <c r="AI757" i="11"/>
  <c r="AH757" i="11"/>
  <c r="S757" i="11"/>
  <c r="AJ756" i="11"/>
  <c r="AI756" i="11"/>
  <c r="AH756" i="11"/>
  <c r="S756" i="11"/>
  <c r="AJ755" i="11"/>
  <c r="AI755" i="11"/>
  <c r="AH755" i="11"/>
  <c r="S755" i="11"/>
  <c r="AJ754" i="11"/>
  <c r="AI754" i="11"/>
  <c r="AH754" i="11"/>
  <c r="S754" i="11"/>
  <c r="AJ753" i="11"/>
  <c r="AI753" i="11"/>
  <c r="AH753" i="11"/>
  <c r="S753" i="11"/>
  <c r="AJ752" i="11"/>
  <c r="AI752" i="11"/>
  <c r="AH752" i="11"/>
  <c r="S752" i="11"/>
  <c r="AJ751" i="11"/>
  <c r="AI751" i="11"/>
  <c r="AH751" i="11"/>
  <c r="S751" i="11"/>
  <c r="AJ750" i="11"/>
  <c r="AI750" i="11"/>
  <c r="AH750" i="11"/>
  <c r="S750" i="11"/>
  <c r="AJ749" i="11"/>
  <c r="AI749" i="11"/>
  <c r="AH749" i="11"/>
  <c r="S749" i="11"/>
  <c r="AJ748" i="11"/>
  <c r="AI748" i="11"/>
  <c r="AH748" i="11"/>
  <c r="S748" i="11"/>
  <c r="AJ747" i="11"/>
  <c r="AI747" i="11"/>
  <c r="AH747" i="11"/>
  <c r="S747" i="11"/>
  <c r="AJ746" i="11"/>
  <c r="AI746" i="11"/>
  <c r="AH746" i="11"/>
  <c r="S746" i="11"/>
  <c r="AJ745" i="11"/>
  <c r="AI745" i="11"/>
  <c r="AH745" i="11"/>
  <c r="S745" i="11"/>
  <c r="AJ744" i="11"/>
  <c r="AI744" i="11"/>
  <c r="AH744" i="11"/>
  <c r="S744" i="11"/>
  <c r="AJ743" i="11"/>
  <c r="AI743" i="11"/>
  <c r="AH743" i="11"/>
  <c r="S743" i="11"/>
  <c r="AJ742" i="11"/>
  <c r="AI742" i="11"/>
  <c r="AH742" i="11"/>
  <c r="S742" i="11"/>
  <c r="AJ741" i="11"/>
  <c r="AI741" i="11"/>
  <c r="AH741" i="11"/>
  <c r="S741" i="11"/>
  <c r="AJ740" i="11"/>
  <c r="AI740" i="11"/>
  <c r="AH740" i="11"/>
  <c r="S740" i="11"/>
  <c r="AJ739" i="11"/>
  <c r="AI739" i="11"/>
  <c r="AH739" i="11"/>
  <c r="S739" i="11"/>
  <c r="AJ738" i="11"/>
  <c r="AI738" i="11"/>
  <c r="AH738" i="11"/>
  <c r="S738" i="11"/>
  <c r="AJ737" i="11"/>
  <c r="AI737" i="11"/>
  <c r="AH737" i="11"/>
  <c r="S737" i="11"/>
  <c r="AJ736" i="11"/>
  <c r="AI736" i="11"/>
  <c r="AH736" i="11"/>
  <c r="S736" i="11"/>
  <c r="AJ735" i="11"/>
  <c r="AI735" i="11"/>
  <c r="AH735" i="11"/>
  <c r="S735" i="11"/>
  <c r="AJ734" i="11"/>
  <c r="AI734" i="11"/>
  <c r="AH734" i="11"/>
  <c r="S734" i="11"/>
  <c r="AJ733" i="11"/>
  <c r="AI733" i="11"/>
  <c r="AH733" i="11"/>
  <c r="S733" i="11"/>
  <c r="AJ732" i="11"/>
  <c r="AI732" i="11"/>
  <c r="AH732" i="11"/>
  <c r="S732" i="11"/>
  <c r="AJ731" i="11"/>
  <c r="AI731" i="11"/>
  <c r="AH731" i="11"/>
  <c r="S731" i="11"/>
  <c r="AJ730" i="11"/>
  <c r="AI730" i="11"/>
  <c r="AH730" i="11"/>
  <c r="S730" i="11"/>
  <c r="AJ729" i="11"/>
  <c r="AI729" i="11"/>
  <c r="AH729" i="11"/>
  <c r="S729" i="11"/>
  <c r="AJ728" i="11"/>
  <c r="AI728" i="11"/>
  <c r="AH728" i="11"/>
  <c r="S728" i="11"/>
  <c r="AJ727" i="11"/>
  <c r="AI727" i="11"/>
  <c r="AH727" i="11"/>
  <c r="S727" i="11"/>
  <c r="AJ726" i="11"/>
  <c r="AI726" i="11"/>
  <c r="AH726" i="11"/>
  <c r="S726" i="11"/>
  <c r="AJ725" i="11"/>
  <c r="AI725" i="11"/>
  <c r="AH725" i="11"/>
  <c r="S725" i="11"/>
  <c r="AJ724" i="11"/>
  <c r="AI724" i="11"/>
  <c r="AH724" i="11"/>
  <c r="S724" i="11"/>
  <c r="AJ723" i="11"/>
  <c r="AI723" i="11"/>
  <c r="AH723" i="11"/>
  <c r="S723" i="11"/>
  <c r="AJ722" i="11"/>
  <c r="AI722" i="11"/>
  <c r="AH722" i="11"/>
  <c r="S722" i="11"/>
  <c r="AJ721" i="11"/>
  <c r="AI721" i="11"/>
  <c r="AH721" i="11"/>
  <c r="S721" i="11"/>
  <c r="AJ720" i="11"/>
  <c r="AI720" i="11"/>
  <c r="AH720" i="11"/>
  <c r="S720" i="11"/>
  <c r="AJ719" i="11"/>
  <c r="AI719" i="11"/>
  <c r="AH719" i="11"/>
  <c r="S719" i="11"/>
  <c r="AJ718" i="11"/>
  <c r="AI718" i="11"/>
  <c r="AH718" i="11"/>
  <c r="S718" i="11"/>
  <c r="AJ717" i="11"/>
  <c r="AI717" i="11"/>
  <c r="AH717" i="11"/>
  <c r="S717" i="11"/>
  <c r="AJ716" i="11"/>
  <c r="AI716" i="11"/>
  <c r="AH716" i="11"/>
  <c r="S716" i="11"/>
  <c r="AJ715" i="11"/>
  <c r="AI715" i="11"/>
  <c r="AH715" i="11"/>
  <c r="S715" i="11"/>
  <c r="AJ714" i="11"/>
  <c r="AI714" i="11"/>
  <c r="AH714" i="11"/>
  <c r="S714" i="11"/>
  <c r="AJ713" i="11"/>
  <c r="AI713" i="11"/>
  <c r="AH713" i="11"/>
  <c r="S713" i="11"/>
  <c r="AJ712" i="11"/>
  <c r="AI712" i="11"/>
  <c r="AH712" i="11"/>
  <c r="S712" i="11"/>
  <c r="AJ711" i="11"/>
  <c r="AI711" i="11"/>
  <c r="AH711" i="11"/>
  <c r="S711" i="11"/>
  <c r="AJ710" i="11"/>
  <c r="AI710" i="11"/>
  <c r="AH710" i="11"/>
  <c r="S710" i="11"/>
  <c r="AJ709" i="11"/>
  <c r="AI709" i="11"/>
  <c r="AH709" i="11"/>
  <c r="S709" i="11"/>
  <c r="AJ708" i="11"/>
  <c r="AI708" i="11"/>
  <c r="AH708" i="11"/>
  <c r="S708" i="11"/>
  <c r="AJ707" i="11"/>
  <c r="AI707" i="11"/>
  <c r="AH707" i="11"/>
  <c r="S707" i="11"/>
  <c r="AJ706" i="11"/>
  <c r="AI706" i="11"/>
  <c r="AH706" i="11"/>
  <c r="S706" i="11"/>
  <c r="AJ705" i="11"/>
  <c r="AI705" i="11"/>
  <c r="AH705" i="11"/>
  <c r="S705" i="11"/>
  <c r="AJ704" i="11"/>
  <c r="AI704" i="11"/>
  <c r="AH704" i="11"/>
  <c r="S704" i="11"/>
  <c r="AJ703" i="11"/>
  <c r="AI703" i="11"/>
  <c r="AH703" i="11"/>
  <c r="S703" i="11"/>
  <c r="AJ702" i="11"/>
  <c r="AI702" i="11"/>
  <c r="AH702" i="11"/>
  <c r="S702" i="11"/>
  <c r="AJ701" i="11"/>
  <c r="AI701" i="11"/>
  <c r="AH701" i="11"/>
  <c r="S701" i="11"/>
  <c r="AJ700" i="11"/>
  <c r="AI700" i="11"/>
  <c r="AH700" i="11"/>
  <c r="S700" i="11"/>
  <c r="AJ699" i="11"/>
  <c r="AI699" i="11"/>
  <c r="AH699" i="11"/>
  <c r="S699" i="11"/>
  <c r="AJ698" i="11"/>
  <c r="AI698" i="11"/>
  <c r="AH698" i="11"/>
  <c r="S698" i="11"/>
  <c r="AJ697" i="11"/>
  <c r="AI697" i="11"/>
  <c r="AH697" i="11"/>
  <c r="S697" i="11"/>
  <c r="AJ696" i="11"/>
  <c r="AI696" i="11"/>
  <c r="AH696" i="11"/>
  <c r="S696" i="11"/>
  <c r="AJ695" i="11"/>
  <c r="AI695" i="11"/>
  <c r="AH695" i="11"/>
  <c r="S695" i="11"/>
  <c r="AJ694" i="11"/>
  <c r="AI694" i="11"/>
  <c r="AH694" i="11"/>
  <c r="S694" i="11"/>
  <c r="AJ693" i="11"/>
  <c r="AI693" i="11"/>
  <c r="AH693" i="11"/>
  <c r="S693" i="11"/>
  <c r="AJ692" i="11"/>
  <c r="AI692" i="11"/>
  <c r="AH692" i="11"/>
  <c r="S692" i="11"/>
  <c r="AJ691" i="11"/>
  <c r="AI691" i="11"/>
  <c r="AH691" i="11"/>
  <c r="S691" i="11"/>
  <c r="AJ690" i="11"/>
  <c r="AI690" i="11"/>
  <c r="AH690" i="11"/>
  <c r="S690" i="11"/>
  <c r="AJ689" i="11"/>
  <c r="AI689" i="11"/>
  <c r="AH689" i="11"/>
  <c r="S689" i="11"/>
  <c r="AJ688" i="11"/>
  <c r="AI688" i="11"/>
  <c r="AH688" i="11"/>
  <c r="S688" i="11"/>
  <c r="AJ687" i="11"/>
  <c r="AI687" i="11"/>
  <c r="AH687" i="11"/>
  <c r="S687" i="11"/>
  <c r="AJ686" i="11"/>
  <c r="AI686" i="11"/>
  <c r="AH686" i="11"/>
  <c r="S686" i="11"/>
  <c r="AJ685" i="11"/>
  <c r="AI685" i="11"/>
  <c r="AH685" i="11"/>
  <c r="S685" i="11"/>
  <c r="AJ684" i="11"/>
  <c r="AI684" i="11"/>
  <c r="AH684" i="11"/>
  <c r="S684" i="11"/>
  <c r="AJ683" i="11"/>
  <c r="AI683" i="11"/>
  <c r="AH683" i="11"/>
  <c r="S683" i="11"/>
  <c r="AJ682" i="11"/>
  <c r="AI682" i="11"/>
  <c r="AH682" i="11"/>
  <c r="S682" i="11"/>
  <c r="AJ681" i="11"/>
  <c r="AI681" i="11"/>
  <c r="AH681" i="11"/>
  <c r="S681" i="11"/>
  <c r="AJ680" i="11"/>
  <c r="AI680" i="11"/>
  <c r="AH680" i="11"/>
  <c r="S680" i="11"/>
  <c r="AJ679" i="11"/>
  <c r="AI679" i="11"/>
  <c r="AH679" i="11"/>
  <c r="S679" i="11"/>
  <c r="AJ678" i="11"/>
  <c r="AI678" i="11"/>
  <c r="AH678" i="11"/>
  <c r="S678" i="11"/>
  <c r="AJ677" i="11"/>
  <c r="AI677" i="11"/>
  <c r="AH677" i="11"/>
  <c r="S677" i="11"/>
  <c r="AJ676" i="11"/>
  <c r="AI676" i="11"/>
  <c r="AH676" i="11"/>
  <c r="S676" i="11"/>
  <c r="AJ675" i="11"/>
  <c r="AI675" i="11"/>
  <c r="AH675" i="11"/>
  <c r="S675" i="11"/>
  <c r="AJ674" i="11"/>
  <c r="AI674" i="11"/>
  <c r="AH674" i="11"/>
  <c r="S674" i="11"/>
  <c r="AJ673" i="11"/>
  <c r="AI673" i="11"/>
  <c r="AH673" i="11"/>
  <c r="S673" i="11"/>
  <c r="AJ672" i="11"/>
  <c r="AI672" i="11"/>
  <c r="AH672" i="11"/>
  <c r="S672" i="11"/>
  <c r="AJ671" i="11"/>
  <c r="AI671" i="11"/>
  <c r="AH671" i="11"/>
  <c r="S671" i="11"/>
  <c r="AJ670" i="11"/>
  <c r="AI670" i="11"/>
  <c r="AH670" i="11"/>
  <c r="S670" i="11"/>
  <c r="AJ669" i="11"/>
  <c r="AI669" i="11"/>
  <c r="AH669" i="11"/>
  <c r="S669" i="11"/>
  <c r="AJ668" i="11"/>
  <c r="AI668" i="11"/>
  <c r="AH668" i="11"/>
  <c r="S668" i="11"/>
  <c r="AJ667" i="11"/>
  <c r="AI667" i="11"/>
  <c r="AH667" i="11"/>
  <c r="S667" i="11"/>
  <c r="AJ666" i="11"/>
  <c r="AI666" i="11"/>
  <c r="AH666" i="11"/>
  <c r="S666" i="11"/>
  <c r="AJ665" i="11"/>
  <c r="AI665" i="11"/>
  <c r="AH665" i="11"/>
  <c r="S665" i="11"/>
  <c r="AJ664" i="11"/>
  <c r="AI664" i="11"/>
  <c r="AH664" i="11"/>
  <c r="S664" i="11"/>
  <c r="AJ663" i="11"/>
  <c r="AI663" i="11"/>
  <c r="AH663" i="11"/>
  <c r="S663" i="11"/>
  <c r="AJ662" i="11"/>
  <c r="AI662" i="11"/>
  <c r="AH662" i="11"/>
  <c r="S662" i="11"/>
  <c r="AJ661" i="11"/>
  <c r="AI661" i="11"/>
  <c r="AH661" i="11"/>
  <c r="S661" i="11"/>
  <c r="AJ660" i="11"/>
  <c r="AI660" i="11"/>
  <c r="AH660" i="11"/>
  <c r="S660" i="11"/>
  <c r="AJ659" i="11"/>
  <c r="AI659" i="11"/>
  <c r="AH659" i="11"/>
  <c r="S659" i="11"/>
  <c r="AJ658" i="11"/>
  <c r="AI658" i="11"/>
  <c r="AH658" i="11"/>
  <c r="S658" i="11"/>
  <c r="AJ657" i="11"/>
  <c r="AI657" i="11"/>
  <c r="AH657" i="11"/>
  <c r="S657" i="11"/>
  <c r="AJ656" i="11"/>
  <c r="AI656" i="11"/>
  <c r="AH656" i="11"/>
  <c r="S656" i="11"/>
  <c r="AJ655" i="11"/>
  <c r="AI655" i="11"/>
  <c r="AH655" i="11"/>
  <c r="S655" i="11"/>
  <c r="AJ654" i="11"/>
  <c r="AI654" i="11"/>
  <c r="AH654" i="11"/>
  <c r="S654" i="11"/>
  <c r="AJ653" i="11"/>
  <c r="AI653" i="11"/>
  <c r="AH653" i="11"/>
  <c r="S653" i="11"/>
  <c r="AJ652" i="11"/>
  <c r="AI652" i="11"/>
  <c r="AH652" i="11"/>
  <c r="S652" i="11"/>
  <c r="AJ651" i="11"/>
  <c r="AI651" i="11"/>
  <c r="AH651" i="11"/>
  <c r="S651" i="11"/>
  <c r="AJ650" i="11"/>
  <c r="AI650" i="11"/>
  <c r="AH650" i="11"/>
  <c r="S650" i="11"/>
  <c r="AJ649" i="11"/>
  <c r="AI649" i="11"/>
  <c r="AH649" i="11"/>
  <c r="S649" i="11"/>
  <c r="AJ648" i="11"/>
  <c r="AI648" i="11"/>
  <c r="AH648" i="11"/>
  <c r="S648" i="11"/>
  <c r="AJ647" i="11"/>
  <c r="AI647" i="11"/>
  <c r="AH647" i="11"/>
  <c r="S647" i="11"/>
  <c r="AJ646" i="11"/>
  <c r="AI646" i="11"/>
  <c r="AH646" i="11"/>
  <c r="S646" i="11"/>
  <c r="AJ645" i="11"/>
  <c r="AI645" i="11"/>
  <c r="AH645" i="11"/>
  <c r="S645" i="11"/>
  <c r="AJ644" i="11"/>
  <c r="AI644" i="11"/>
  <c r="AH644" i="11"/>
  <c r="S644" i="11"/>
  <c r="AJ643" i="11"/>
  <c r="AI643" i="11"/>
  <c r="AH643" i="11"/>
  <c r="S643" i="11"/>
  <c r="AJ642" i="11"/>
  <c r="AI642" i="11"/>
  <c r="AH642" i="11"/>
  <c r="S642" i="11"/>
  <c r="AJ641" i="11"/>
  <c r="AI641" i="11"/>
  <c r="AH641" i="11"/>
  <c r="S641" i="11"/>
  <c r="AJ640" i="11"/>
  <c r="AI640" i="11"/>
  <c r="AH640" i="11"/>
  <c r="S640" i="11"/>
  <c r="AJ639" i="11"/>
  <c r="AI639" i="11"/>
  <c r="AH639" i="11"/>
  <c r="S639" i="11"/>
  <c r="AJ638" i="11"/>
  <c r="AI638" i="11"/>
  <c r="AH638" i="11"/>
  <c r="S638" i="11"/>
  <c r="AJ637" i="11"/>
  <c r="AI637" i="11"/>
  <c r="AH637" i="11"/>
  <c r="S637" i="11"/>
  <c r="AJ636" i="11"/>
  <c r="AI636" i="11"/>
  <c r="AH636" i="11"/>
  <c r="S636" i="11"/>
  <c r="AJ635" i="11"/>
  <c r="AI635" i="11"/>
  <c r="AH635" i="11"/>
  <c r="S635" i="11"/>
  <c r="AJ634" i="11"/>
  <c r="AI634" i="11"/>
  <c r="AH634" i="11"/>
  <c r="S634" i="11"/>
  <c r="AJ633" i="11"/>
  <c r="AI633" i="11"/>
  <c r="AH633" i="11"/>
  <c r="S633" i="11"/>
  <c r="AJ632" i="11"/>
  <c r="AI632" i="11"/>
  <c r="AH632" i="11"/>
  <c r="S632" i="11"/>
  <c r="AJ631" i="11"/>
  <c r="AI631" i="11"/>
  <c r="AH631" i="11"/>
  <c r="S631" i="11"/>
  <c r="AJ630" i="11"/>
  <c r="AI630" i="11"/>
  <c r="AH630" i="11"/>
  <c r="S630" i="11"/>
  <c r="AJ629" i="11"/>
  <c r="AI629" i="11"/>
  <c r="AH629" i="11"/>
  <c r="S629" i="11"/>
  <c r="AJ628" i="11"/>
  <c r="AI628" i="11"/>
  <c r="AH628" i="11"/>
  <c r="S628" i="11"/>
  <c r="AJ627" i="11"/>
  <c r="AI627" i="11"/>
  <c r="AH627" i="11"/>
  <c r="S627" i="11"/>
  <c r="AJ626" i="11"/>
  <c r="AI626" i="11"/>
  <c r="AH626" i="11"/>
  <c r="S626" i="11"/>
  <c r="AJ625" i="11"/>
  <c r="AI625" i="11"/>
  <c r="AH625" i="11"/>
  <c r="S625" i="11"/>
  <c r="AJ624" i="11"/>
  <c r="AI624" i="11"/>
  <c r="AH624" i="11"/>
  <c r="S624" i="11"/>
  <c r="AJ623" i="11"/>
  <c r="AI623" i="11"/>
  <c r="AH623" i="11"/>
  <c r="S623" i="11"/>
  <c r="AJ622" i="11"/>
  <c r="AI622" i="11"/>
  <c r="AH622" i="11"/>
  <c r="S622" i="11"/>
  <c r="AJ621" i="11"/>
  <c r="AI621" i="11"/>
  <c r="AH621" i="11"/>
  <c r="S621" i="11"/>
  <c r="AJ620" i="11"/>
  <c r="AI620" i="11"/>
  <c r="AH620" i="11"/>
  <c r="S620" i="11"/>
  <c r="AJ619" i="11"/>
  <c r="AI619" i="11"/>
  <c r="AH619" i="11"/>
  <c r="S619" i="11"/>
  <c r="AJ618" i="11"/>
  <c r="AI618" i="11"/>
  <c r="AH618" i="11"/>
  <c r="S618" i="11"/>
  <c r="AJ617" i="11"/>
  <c r="AI617" i="11"/>
  <c r="AH617" i="11"/>
  <c r="S617" i="11"/>
  <c r="AJ616" i="11"/>
  <c r="AI616" i="11"/>
  <c r="AH616" i="11"/>
  <c r="S616" i="11"/>
  <c r="AJ615" i="11"/>
  <c r="AI615" i="11"/>
  <c r="AH615" i="11"/>
  <c r="S615" i="11"/>
  <c r="AJ614" i="11"/>
  <c r="AI614" i="11"/>
  <c r="AH614" i="11"/>
  <c r="S614" i="11"/>
  <c r="AJ613" i="11"/>
  <c r="AI613" i="11"/>
  <c r="AH613" i="11"/>
  <c r="S613" i="11"/>
  <c r="AJ612" i="11"/>
  <c r="AI612" i="11"/>
  <c r="AH612" i="11"/>
  <c r="S612" i="11"/>
  <c r="AJ611" i="11"/>
  <c r="AI611" i="11"/>
  <c r="AH611" i="11"/>
  <c r="S611" i="11"/>
  <c r="AJ610" i="11"/>
  <c r="AI610" i="11"/>
  <c r="AH610" i="11"/>
  <c r="S610" i="11"/>
  <c r="AJ609" i="11"/>
  <c r="AI609" i="11"/>
  <c r="AH609" i="11"/>
  <c r="S609" i="11"/>
  <c r="AJ608" i="11"/>
  <c r="AI608" i="11"/>
  <c r="AH608" i="11"/>
  <c r="S608" i="11"/>
  <c r="AJ607" i="11"/>
  <c r="AI607" i="11"/>
  <c r="AH607" i="11"/>
  <c r="S607" i="11"/>
  <c r="AJ606" i="11"/>
  <c r="AI606" i="11"/>
  <c r="AH606" i="11"/>
  <c r="S606" i="11"/>
  <c r="AJ605" i="11"/>
  <c r="AI605" i="11"/>
  <c r="AH605" i="11"/>
  <c r="S605" i="11"/>
  <c r="AJ604" i="11"/>
  <c r="AI604" i="11"/>
  <c r="AH604" i="11"/>
  <c r="S604" i="11"/>
  <c r="AJ603" i="11"/>
  <c r="AI603" i="11"/>
  <c r="AH603" i="11"/>
  <c r="S603" i="11"/>
  <c r="AJ602" i="11"/>
  <c r="AI602" i="11"/>
  <c r="AH602" i="11"/>
  <c r="S602" i="11"/>
  <c r="AJ601" i="11"/>
  <c r="AI601" i="11"/>
  <c r="AH601" i="11"/>
  <c r="S601" i="11"/>
  <c r="AJ600" i="11"/>
  <c r="AI600" i="11"/>
  <c r="AH600" i="11"/>
  <c r="S600" i="11"/>
  <c r="AJ599" i="11"/>
  <c r="AI599" i="11"/>
  <c r="AH599" i="11"/>
  <c r="S599" i="11"/>
  <c r="AJ598" i="11"/>
  <c r="AI598" i="11"/>
  <c r="AH598" i="11"/>
  <c r="S598" i="11"/>
  <c r="AJ597" i="11"/>
  <c r="AI597" i="11"/>
  <c r="AH597" i="11"/>
  <c r="S597" i="11"/>
  <c r="AJ596" i="11"/>
  <c r="AI596" i="11"/>
  <c r="AH596" i="11"/>
  <c r="S596" i="11"/>
  <c r="AJ595" i="11"/>
  <c r="AI595" i="11"/>
  <c r="AH595" i="11"/>
  <c r="S595" i="11"/>
  <c r="AJ594" i="11"/>
  <c r="AI594" i="11"/>
  <c r="AH594" i="11"/>
  <c r="S594" i="11"/>
  <c r="AJ593" i="11"/>
  <c r="AI593" i="11"/>
  <c r="AH593" i="11"/>
  <c r="S593" i="11"/>
  <c r="AJ592" i="11"/>
  <c r="AI592" i="11"/>
  <c r="AH592" i="11"/>
  <c r="S592" i="11"/>
  <c r="AJ591" i="11"/>
  <c r="AI591" i="11"/>
  <c r="AH591" i="11"/>
  <c r="S591" i="11"/>
  <c r="AJ590" i="11"/>
  <c r="AI590" i="11"/>
  <c r="AH590" i="11"/>
  <c r="S590" i="11"/>
  <c r="AJ589" i="11"/>
  <c r="AI589" i="11"/>
  <c r="AH589" i="11"/>
  <c r="S589" i="11"/>
  <c r="AJ588" i="11"/>
  <c r="AI588" i="11"/>
  <c r="AH588" i="11"/>
  <c r="S588" i="11"/>
  <c r="AJ587" i="11"/>
  <c r="AI587" i="11"/>
  <c r="AH587" i="11"/>
  <c r="S587" i="11"/>
  <c r="AJ586" i="11"/>
  <c r="AI586" i="11"/>
  <c r="AH586" i="11"/>
  <c r="S586" i="11"/>
  <c r="AJ585" i="11"/>
  <c r="AI585" i="11"/>
  <c r="AH585" i="11"/>
  <c r="S585" i="11"/>
  <c r="AJ584" i="11"/>
  <c r="AI584" i="11"/>
  <c r="AH584" i="11"/>
  <c r="S584" i="11"/>
  <c r="AJ583" i="11"/>
  <c r="AI583" i="11"/>
  <c r="AH583" i="11"/>
  <c r="S583" i="11"/>
  <c r="AJ582" i="11"/>
  <c r="AI582" i="11"/>
  <c r="AH582" i="11"/>
  <c r="S582" i="11"/>
  <c r="AJ581" i="11"/>
  <c r="AI581" i="11"/>
  <c r="AH581" i="11"/>
  <c r="S581" i="11"/>
  <c r="AJ580" i="11"/>
  <c r="AI580" i="11"/>
  <c r="AH580" i="11"/>
  <c r="S580" i="11"/>
  <c r="AJ579" i="11"/>
  <c r="AI579" i="11"/>
  <c r="AH579" i="11"/>
  <c r="S579" i="11"/>
  <c r="AJ578" i="11"/>
  <c r="AI578" i="11"/>
  <c r="AH578" i="11"/>
  <c r="S578" i="11"/>
  <c r="AJ577" i="11"/>
  <c r="AI577" i="11"/>
  <c r="AH577" i="11"/>
  <c r="S577" i="11"/>
  <c r="AJ576" i="11"/>
  <c r="AI576" i="11"/>
  <c r="AH576" i="11"/>
  <c r="S576" i="11"/>
  <c r="AJ575" i="11"/>
  <c r="AI575" i="11"/>
  <c r="AH575" i="11"/>
  <c r="S575" i="11"/>
  <c r="AJ574" i="11"/>
  <c r="AI574" i="11"/>
  <c r="AH574" i="11"/>
  <c r="S574" i="11"/>
  <c r="AJ573" i="11"/>
  <c r="AI573" i="11"/>
  <c r="AH573" i="11"/>
  <c r="S573" i="11"/>
  <c r="AJ572" i="11"/>
  <c r="AI572" i="11"/>
  <c r="AH572" i="11"/>
  <c r="S572" i="11"/>
  <c r="AJ571" i="11"/>
  <c r="AI571" i="11"/>
  <c r="AH571" i="11"/>
  <c r="S571" i="11"/>
  <c r="AJ570" i="11"/>
  <c r="AI570" i="11"/>
  <c r="AH570" i="11"/>
  <c r="S570" i="11"/>
  <c r="AJ569" i="11"/>
  <c r="AI569" i="11"/>
  <c r="AH569" i="11"/>
  <c r="S569" i="11"/>
  <c r="AJ568" i="11"/>
  <c r="AI568" i="11"/>
  <c r="AH568" i="11"/>
  <c r="S568" i="11"/>
  <c r="AJ567" i="11"/>
  <c r="AI567" i="11"/>
  <c r="AH567" i="11"/>
  <c r="S567" i="11"/>
  <c r="AJ566" i="11"/>
  <c r="AI566" i="11"/>
  <c r="AH566" i="11"/>
  <c r="S566" i="11"/>
  <c r="AJ565" i="11"/>
  <c r="AI565" i="11"/>
  <c r="AH565" i="11"/>
  <c r="S565" i="11"/>
  <c r="AJ564" i="11"/>
  <c r="AI564" i="11"/>
  <c r="AH564" i="11"/>
  <c r="S564" i="11"/>
  <c r="AJ563" i="11"/>
  <c r="AI563" i="11"/>
  <c r="AH563" i="11"/>
  <c r="S563" i="11"/>
  <c r="AJ562" i="11"/>
  <c r="AI562" i="11"/>
  <c r="AH562" i="11"/>
  <c r="S562" i="11"/>
  <c r="AJ561" i="11"/>
  <c r="AI561" i="11"/>
  <c r="AH561" i="11"/>
  <c r="S561" i="11"/>
  <c r="AJ560" i="11"/>
  <c r="AI560" i="11"/>
  <c r="AH560" i="11"/>
  <c r="S560" i="11"/>
  <c r="AJ559" i="11"/>
  <c r="AI559" i="11"/>
  <c r="AH559" i="11"/>
  <c r="S559" i="11"/>
  <c r="AJ558" i="11"/>
  <c r="AI558" i="11"/>
  <c r="AH558" i="11"/>
  <c r="S558" i="11"/>
  <c r="AJ557" i="11"/>
  <c r="AI557" i="11"/>
  <c r="AH557" i="11"/>
  <c r="S557" i="11"/>
  <c r="AJ556" i="11"/>
  <c r="AI556" i="11"/>
  <c r="AH556" i="11"/>
  <c r="S556" i="11"/>
  <c r="AJ555" i="11"/>
  <c r="AI555" i="11"/>
  <c r="AH555" i="11"/>
  <c r="S555" i="11"/>
  <c r="AJ554" i="11"/>
  <c r="AI554" i="11"/>
  <c r="AH554" i="11"/>
  <c r="S554" i="11"/>
  <c r="AJ553" i="11"/>
  <c r="AI553" i="11"/>
  <c r="AH553" i="11"/>
  <c r="S553" i="11"/>
  <c r="AJ552" i="11"/>
  <c r="AI552" i="11"/>
  <c r="AH552" i="11"/>
  <c r="S552" i="11"/>
  <c r="AJ551" i="11"/>
  <c r="AI551" i="11"/>
  <c r="AH551" i="11"/>
  <c r="S551" i="11"/>
  <c r="AJ550" i="11"/>
  <c r="AI550" i="11"/>
  <c r="AH550" i="11"/>
  <c r="S550" i="11"/>
  <c r="AJ549" i="11"/>
  <c r="AI549" i="11"/>
  <c r="AH549" i="11"/>
  <c r="S549" i="11"/>
  <c r="AJ548" i="11"/>
  <c r="AI548" i="11"/>
  <c r="AH548" i="11"/>
  <c r="S548" i="11"/>
  <c r="AJ547" i="11"/>
  <c r="AI547" i="11"/>
  <c r="AH547" i="11"/>
  <c r="S547" i="11"/>
  <c r="AJ546" i="11"/>
  <c r="AI546" i="11"/>
  <c r="AH546" i="11"/>
  <c r="S546" i="11"/>
  <c r="AJ545" i="11"/>
  <c r="AI545" i="11"/>
  <c r="AH545" i="11"/>
  <c r="S545" i="11"/>
  <c r="AJ544" i="11"/>
  <c r="AI544" i="11"/>
  <c r="AH544" i="11"/>
  <c r="S544" i="11"/>
  <c r="AJ543" i="11"/>
  <c r="AI543" i="11"/>
  <c r="AH543" i="11"/>
  <c r="S543" i="11"/>
  <c r="AJ542" i="11"/>
  <c r="AI542" i="11"/>
  <c r="AH542" i="11"/>
  <c r="S542" i="11"/>
  <c r="AJ541" i="11"/>
  <c r="AI541" i="11"/>
  <c r="AH541" i="11"/>
  <c r="S541" i="11"/>
  <c r="AJ540" i="11"/>
  <c r="AI540" i="11"/>
  <c r="AH540" i="11"/>
  <c r="S540" i="11"/>
  <c r="AJ539" i="11"/>
  <c r="AI539" i="11"/>
  <c r="AH539" i="11"/>
  <c r="S539" i="11"/>
  <c r="AJ538" i="11"/>
  <c r="AI538" i="11"/>
  <c r="AH538" i="11"/>
  <c r="S538" i="11"/>
  <c r="AJ537" i="11"/>
  <c r="AI537" i="11"/>
  <c r="AH537" i="11"/>
  <c r="S537" i="11"/>
  <c r="AJ536" i="11"/>
  <c r="AI536" i="11"/>
  <c r="AH536" i="11"/>
  <c r="S536" i="11"/>
  <c r="AJ535" i="11"/>
  <c r="AI535" i="11"/>
  <c r="AH535" i="11"/>
  <c r="S535" i="11"/>
  <c r="AJ534" i="11"/>
  <c r="AI534" i="11"/>
  <c r="AH534" i="11"/>
  <c r="S534" i="11"/>
  <c r="AJ533" i="11"/>
  <c r="AI533" i="11"/>
  <c r="AH533" i="11"/>
  <c r="S533" i="11"/>
  <c r="AJ532" i="11"/>
  <c r="AI532" i="11"/>
  <c r="AH532" i="11"/>
  <c r="S532" i="11"/>
  <c r="AJ531" i="11"/>
  <c r="AI531" i="11"/>
  <c r="AH531" i="11"/>
  <c r="S531" i="11"/>
  <c r="AJ530" i="11"/>
  <c r="AI530" i="11"/>
  <c r="AH530" i="11"/>
  <c r="S530" i="11"/>
  <c r="AJ529" i="11"/>
  <c r="AI529" i="11"/>
  <c r="AH529" i="11"/>
  <c r="S529" i="11"/>
  <c r="AJ528" i="11"/>
  <c r="AI528" i="11"/>
  <c r="AH528" i="11"/>
  <c r="S528" i="11"/>
  <c r="AJ527" i="11"/>
  <c r="AI527" i="11"/>
  <c r="AH527" i="11"/>
  <c r="S527" i="11"/>
  <c r="AJ526" i="11"/>
  <c r="AI526" i="11"/>
  <c r="AH526" i="11"/>
  <c r="S526" i="11"/>
  <c r="AJ525" i="11"/>
  <c r="AI525" i="11"/>
  <c r="AH525" i="11"/>
  <c r="S525" i="11"/>
  <c r="AJ524" i="11"/>
  <c r="AI524" i="11"/>
  <c r="AH524" i="11"/>
  <c r="S524" i="11"/>
  <c r="AJ523" i="11"/>
  <c r="AI523" i="11"/>
  <c r="AH523" i="11"/>
  <c r="S523" i="11"/>
  <c r="AJ522" i="11"/>
  <c r="AI522" i="11"/>
  <c r="AH522" i="11"/>
  <c r="S522" i="11"/>
  <c r="AJ521" i="11"/>
  <c r="AI521" i="11"/>
  <c r="AH521" i="11"/>
  <c r="S521" i="11"/>
  <c r="AJ520" i="11"/>
  <c r="AI520" i="11"/>
  <c r="AH520" i="11"/>
  <c r="S520" i="11"/>
  <c r="AJ519" i="11"/>
  <c r="AI519" i="11"/>
  <c r="AH519" i="11"/>
  <c r="S519" i="11"/>
  <c r="AJ518" i="11"/>
  <c r="AI518" i="11"/>
  <c r="AH518" i="11"/>
  <c r="S518" i="11"/>
  <c r="AJ517" i="11"/>
  <c r="AI517" i="11"/>
  <c r="AH517" i="11"/>
  <c r="S517" i="11"/>
  <c r="AJ516" i="11"/>
  <c r="AI516" i="11"/>
  <c r="AH516" i="11"/>
  <c r="S516" i="11"/>
  <c r="AJ515" i="11"/>
  <c r="AI515" i="11"/>
  <c r="AH515" i="11"/>
  <c r="S515" i="11"/>
  <c r="AJ514" i="11"/>
  <c r="AI514" i="11"/>
  <c r="AH514" i="11"/>
  <c r="S514" i="11"/>
  <c r="AJ513" i="11"/>
  <c r="AI513" i="11"/>
  <c r="AH513" i="11"/>
  <c r="S513" i="11"/>
  <c r="AJ512" i="11"/>
  <c r="AI512" i="11"/>
  <c r="AH512" i="11"/>
  <c r="S512" i="11"/>
  <c r="AJ511" i="11"/>
  <c r="AI511" i="11"/>
  <c r="AH511" i="11"/>
  <c r="S511" i="11"/>
  <c r="AJ510" i="11"/>
  <c r="AI510" i="11"/>
  <c r="AH510" i="11"/>
  <c r="S510" i="11"/>
  <c r="AJ509" i="11"/>
  <c r="AI509" i="11"/>
  <c r="AH509" i="11"/>
  <c r="S509" i="11"/>
  <c r="AJ508" i="11"/>
  <c r="AI508" i="11"/>
  <c r="AH508" i="11"/>
  <c r="S508" i="11"/>
  <c r="AJ507" i="11"/>
  <c r="AI507" i="11"/>
  <c r="AH507" i="11"/>
  <c r="S507" i="11"/>
  <c r="AJ506" i="11"/>
  <c r="AI506" i="11"/>
  <c r="AH506" i="11"/>
  <c r="S506" i="11"/>
  <c r="AJ505" i="11"/>
  <c r="AI505" i="11"/>
  <c r="AH505" i="11"/>
  <c r="S505" i="11"/>
  <c r="AJ504" i="11"/>
  <c r="AI504" i="11"/>
  <c r="AH504" i="11"/>
  <c r="S504" i="11"/>
  <c r="AJ503" i="11"/>
  <c r="AI503" i="11"/>
  <c r="AH503" i="11"/>
  <c r="S503" i="11"/>
  <c r="AJ502" i="11"/>
  <c r="AI502" i="11"/>
  <c r="AH502" i="11"/>
  <c r="S502" i="11"/>
  <c r="AJ501" i="11"/>
  <c r="AI501" i="11"/>
  <c r="AH501" i="11"/>
  <c r="S501" i="11"/>
  <c r="AJ500" i="11"/>
  <c r="AI500" i="11"/>
  <c r="AH500" i="11"/>
  <c r="S500" i="11"/>
  <c r="AJ499" i="11"/>
  <c r="AI499" i="11"/>
  <c r="AH499" i="11"/>
  <c r="S499" i="11"/>
  <c r="AJ498" i="11"/>
  <c r="AI498" i="11"/>
  <c r="AH498" i="11"/>
  <c r="S498" i="11"/>
  <c r="AJ497" i="11"/>
  <c r="AI497" i="11"/>
  <c r="AH497" i="11"/>
  <c r="S497" i="11"/>
  <c r="AJ496" i="11"/>
  <c r="AI496" i="11"/>
  <c r="AH496" i="11"/>
  <c r="S496" i="11"/>
  <c r="AJ495" i="11"/>
  <c r="AI495" i="11"/>
  <c r="AH495" i="11"/>
  <c r="S495" i="11"/>
  <c r="AJ494" i="11"/>
  <c r="AI494" i="11"/>
  <c r="AH494" i="11"/>
  <c r="S494" i="11"/>
  <c r="AJ493" i="11"/>
  <c r="AI493" i="11"/>
  <c r="AH493" i="11"/>
  <c r="S493" i="11"/>
  <c r="AJ492" i="11"/>
  <c r="AI492" i="11"/>
  <c r="AH492" i="11"/>
  <c r="S492" i="11"/>
  <c r="AJ491" i="11"/>
  <c r="AI491" i="11"/>
  <c r="AH491" i="11"/>
  <c r="S491" i="11"/>
  <c r="AJ490" i="11"/>
  <c r="AI490" i="11"/>
  <c r="AH490" i="11"/>
  <c r="S490" i="11"/>
  <c r="AJ489" i="11"/>
  <c r="AI489" i="11"/>
  <c r="AH489" i="11"/>
  <c r="S489" i="11"/>
  <c r="AJ488" i="11"/>
  <c r="AI488" i="11"/>
  <c r="AH488" i="11"/>
  <c r="S488" i="11"/>
  <c r="AJ487" i="11"/>
  <c r="AI487" i="11"/>
  <c r="AH487" i="11"/>
  <c r="S487" i="11"/>
  <c r="AJ486" i="11"/>
  <c r="AI486" i="11"/>
  <c r="AH486" i="11"/>
  <c r="S486" i="11"/>
  <c r="AJ485" i="11"/>
  <c r="AI485" i="11"/>
  <c r="AH485" i="11"/>
  <c r="S485" i="11"/>
  <c r="AJ484" i="11"/>
  <c r="AI484" i="11"/>
  <c r="AH484" i="11"/>
  <c r="S484" i="11"/>
  <c r="AJ483" i="11"/>
  <c r="AI483" i="11"/>
  <c r="AH483" i="11"/>
  <c r="S483" i="11"/>
  <c r="AJ482" i="11"/>
  <c r="AI482" i="11"/>
  <c r="AH482" i="11"/>
  <c r="S482" i="11"/>
  <c r="AJ481" i="11"/>
  <c r="AI481" i="11"/>
  <c r="AH481" i="11"/>
  <c r="S481" i="11"/>
  <c r="AJ480" i="11"/>
  <c r="AI480" i="11"/>
  <c r="AH480" i="11"/>
  <c r="S480" i="11"/>
  <c r="AJ479" i="11"/>
  <c r="AI479" i="11"/>
  <c r="AH479" i="11"/>
  <c r="S479" i="11"/>
  <c r="AJ478" i="11"/>
  <c r="AI478" i="11"/>
  <c r="AH478" i="11"/>
  <c r="S478" i="11"/>
  <c r="AJ477" i="11"/>
  <c r="AI477" i="11"/>
  <c r="AH477" i="11"/>
  <c r="S477" i="11"/>
  <c r="AJ476" i="11"/>
  <c r="AI476" i="11"/>
  <c r="AH476" i="11"/>
  <c r="S476" i="11"/>
  <c r="AJ475" i="11"/>
  <c r="AI475" i="11"/>
  <c r="AH475" i="11"/>
  <c r="S475" i="11"/>
  <c r="AJ474" i="11"/>
  <c r="AI474" i="11"/>
  <c r="AH474" i="11"/>
  <c r="S474" i="11"/>
  <c r="AJ473" i="11"/>
  <c r="AI473" i="11"/>
  <c r="AH473" i="11"/>
  <c r="S473" i="11"/>
  <c r="AJ472" i="11"/>
  <c r="AI472" i="11"/>
  <c r="AH472" i="11"/>
  <c r="S472" i="11"/>
  <c r="AJ471" i="11"/>
  <c r="AI471" i="11"/>
  <c r="AH471" i="11"/>
  <c r="S471" i="11"/>
  <c r="AJ470" i="11"/>
  <c r="AI470" i="11"/>
  <c r="AH470" i="11"/>
  <c r="S470" i="11"/>
  <c r="AJ469" i="11"/>
  <c r="AI469" i="11"/>
  <c r="AH469" i="11"/>
  <c r="S469" i="11"/>
  <c r="AJ468" i="11"/>
  <c r="AI468" i="11"/>
  <c r="AH468" i="11"/>
  <c r="S468" i="11"/>
  <c r="AJ467" i="11"/>
  <c r="AI467" i="11"/>
  <c r="AH467" i="11"/>
  <c r="S467" i="11"/>
  <c r="AJ466" i="11"/>
  <c r="AI466" i="11"/>
  <c r="AH466" i="11"/>
  <c r="S466" i="11"/>
  <c r="AJ465" i="11"/>
  <c r="AI465" i="11"/>
  <c r="AH465" i="11"/>
  <c r="S465" i="11"/>
  <c r="AJ464" i="11"/>
  <c r="AI464" i="11"/>
  <c r="AH464" i="11"/>
  <c r="S464" i="11"/>
  <c r="AJ463" i="11"/>
  <c r="AI463" i="11"/>
  <c r="AH463" i="11"/>
  <c r="S463" i="11"/>
  <c r="AJ462" i="11"/>
  <c r="AI462" i="11"/>
  <c r="AH462" i="11"/>
  <c r="S462" i="11"/>
  <c r="AJ461" i="11"/>
  <c r="AI461" i="11"/>
  <c r="AH461" i="11"/>
  <c r="S461" i="11"/>
  <c r="AJ460" i="11"/>
  <c r="AI460" i="11"/>
  <c r="AH460" i="11"/>
  <c r="S460" i="11"/>
  <c r="AJ459" i="11"/>
  <c r="AI459" i="11"/>
  <c r="AH459" i="11"/>
  <c r="S459" i="11"/>
  <c r="AJ458" i="11"/>
  <c r="AI458" i="11"/>
  <c r="AH458" i="11"/>
  <c r="S458" i="11"/>
  <c r="AJ457" i="11"/>
  <c r="AI457" i="11"/>
  <c r="AH457" i="11"/>
  <c r="S457" i="11"/>
  <c r="AJ456" i="11"/>
  <c r="AI456" i="11"/>
  <c r="AH456" i="11"/>
  <c r="S456" i="11"/>
  <c r="AJ455" i="11"/>
  <c r="AI455" i="11"/>
  <c r="AH455" i="11"/>
  <c r="S455" i="11"/>
  <c r="AJ454" i="11"/>
  <c r="AI454" i="11"/>
  <c r="AH454" i="11"/>
  <c r="S454" i="11"/>
  <c r="AJ453" i="11"/>
  <c r="AI453" i="11"/>
  <c r="AH453" i="11"/>
  <c r="S453" i="11"/>
  <c r="AJ452" i="11"/>
  <c r="AI452" i="11"/>
  <c r="AH452" i="11"/>
  <c r="S452" i="11"/>
  <c r="AJ451" i="11"/>
  <c r="AI451" i="11"/>
  <c r="AH451" i="11"/>
  <c r="S451" i="11"/>
  <c r="AJ450" i="11"/>
  <c r="AI450" i="11"/>
  <c r="AH450" i="11"/>
  <c r="S450" i="11"/>
  <c r="AJ449" i="11"/>
  <c r="AI449" i="11"/>
  <c r="AH449" i="11"/>
  <c r="S449" i="11"/>
  <c r="AJ448" i="11"/>
  <c r="AI448" i="11"/>
  <c r="AH448" i="11"/>
  <c r="S448" i="11"/>
  <c r="AJ447" i="11"/>
  <c r="AI447" i="11"/>
  <c r="AH447" i="11"/>
  <c r="S447" i="11"/>
  <c r="AJ446" i="11"/>
  <c r="AI446" i="11"/>
  <c r="AH446" i="11"/>
  <c r="S446" i="11"/>
  <c r="AJ445" i="11"/>
  <c r="AI445" i="11"/>
  <c r="AH445" i="11"/>
  <c r="S445" i="11"/>
  <c r="AJ444" i="11"/>
  <c r="AI444" i="11"/>
  <c r="AH444" i="11"/>
  <c r="S444" i="11"/>
  <c r="AJ443" i="11"/>
  <c r="AI443" i="11"/>
  <c r="AH443" i="11"/>
  <c r="S443" i="11"/>
  <c r="AJ442" i="11"/>
  <c r="AI442" i="11"/>
  <c r="AH442" i="11"/>
  <c r="S442" i="11"/>
  <c r="AJ441" i="11"/>
  <c r="AI441" i="11"/>
  <c r="AH441" i="11"/>
  <c r="S441" i="11"/>
  <c r="AJ440" i="11"/>
  <c r="AI440" i="11"/>
  <c r="AH440" i="11"/>
  <c r="S440" i="11"/>
  <c r="AJ439" i="11"/>
  <c r="AI439" i="11"/>
  <c r="AH439" i="11"/>
  <c r="S439" i="11"/>
  <c r="AJ438" i="11"/>
  <c r="AI438" i="11"/>
  <c r="AH438" i="11"/>
  <c r="S438" i="11"/>
  <c r="AJ437" i="11"/>
  <c r="AI437" i="11"/>
  <c r="AH437" i="11"/>
  <c r="S437" i="11"/>
  <c r="AJ436" i="11"/>
  <c r="AI436" i="11"/>
  <c r="AH436" i="11"/>
  <c r="S436" i="11"/>
  <c r="AJ435" i="11"/>
  <c r="AI435" i="11"/>
  <c r="AH435" i="11"/>
  <c r="S435" i="11"/>
  <c r="AJ434" i="11"/>
  <c r="AI434" i="11"/>
  <c r="AH434" i="11"/>
  <c r="S434" i="11"/>
  <c r="AJ433" i="11"/>
  <c r="AI433" i="11"/>
  <c r="AH433" i="11"/>
  <c r="S433" i="11"/>
  <c r="AJ432" i="11"/>
  <c r="AI432" i="11"/>
  <c r="AH432" i="11"/>
  <c r="S432" i="11"/>
  <c r="AJ431" i="11"/>
  <c r="AI431" i="11"/>
  <c r="AH431" i="11"/>
  <c r="S431" i="11"/>
  <c r="AJ430" i="11"/>
  <c r="AI430" i="11"/>
  <c r="AH430" i="11"/>
  <c r="S430" i="11"/>
  <c r="AJ429" i="11"/>
  <c r="AI429" i="11"/>
  <c r="AH429" i="11"/>
  <c r="S429" i="11"/>
  <c r="AJ428" i="11"/>
  <c r="AI428" i="11"/>
  <c r="AH428" i="11"/>
  <c r="S428" i="11"/>
  <c r="AJ427" i="11"/>
  <c r="AI427" i="11"/>
  <c r="AH427" i="11"/>
  <c r="S427" i="11"/>
  <c r="AJ426" i="11"/>
  <c r="AI426" i="11"/>
  <c r="AH426" i="11"/>
  <c r="S426" i="11"/>
  <c r="AJ425" i="11"/>
  <c r="AI425" i="11"/>
  <c r="AH425" i="11"/>
  <c r="S425" i="11"/>
  <c r="AJ424" i="11"/>
  <c r="AI424" i="11"/>
  <c r="AH424" i="11"/>
  <c r="S424" i="11"/>
  <c r="AJ423" i="11"/>
  <c r="AI423" i="11"/>
  <c r="AH423" i="11"/>
  <c r="S423" i="11"/>
  <c r="AJ422" i="11"/>
  <c r="AI422" i="11"/>
  <c r="AH422" i="11"/>
  <c r="S422" i="11"/>
  <c r="AJ421" i="11"/>
  <c r="AI421" i="11"/>
  <c r="AH421" i="11"/>
  <c r="S421" i="11"/>
  <c r="AJ420" i="11"/>
  <c r="AI420" i="11"/>
  <c r="AH420" i="11"/>
  <c r="S420" i="11"/>
  <c r="AJ419" i="11"/>
  <c r="AI419" i="11"/>
  <c r="AH419" i="11"/>
  <c r="S419" i="11"/>
  <c r="AJ418" i="11"/>
  <c r="AI418" i="11"/>
  <c r="AH418" i="11"/>
  <c r="S418" i="11"/>
  <c r="AJ417" i="11"/>
  <c r="AI417" i="11"/>
  <c r="AH417" i="11"/>
  <c r="S417" i="11"/>
  <c r="AJ416" i="11"/>
  <c r="AI416" i="11"/>
  <c r="AH416" i="11"/>
  <c r="S416" i="11"/>
  <c r="AJ415" i="11"/>
  <c r="AI415" i="11"/>
  <c r="AH415" i="11"/>
  <c r="S415" i="11"/>
  <c r="AJ414" i="11"/>
  <c r="AI414" i="11"/>
  <c r="AH414" i="11"/>
  <c r="S414" i="11"/>
  <c r="AJ413" i="11"/>
  <c r="AI413" i="11"/>
  <c r="AH413" i="11"/>
  <c r="S413" i="11"/>
  <c r="AJ412" i="11"/>
  <c r="AI412" i="11"/>
  <c r="AH412" i="11"/>
  <c r="S412" i="11"/>
  <c r="AJ411" i="11"/>
  <c r="AI411" i="11"/>
  <c r="AH411" i="11"/>
  <c r="S411" i="11"/>
  <c r="AJ410" i="11"/>
  <c r="AI410" i="11"/>
  <c r="AH410" i="11"/>
  <c r="S410" i="11"/>
  <c r="AJ409" i="11"/>
  <c r="AI409" i="11"/>
  <c r="AH409" i="11"/>
  <c r="S409" i="11"/>
  <c r="AJ408" i="11"/>
  <c r="AI408" i="11"/>
  <c r="AH408" i="11"/>
  <c r="S408" i="11"/>
  <c r="AJ407" i="11"/>
  <c r="AI407" i="11"/>
  <c r="AH407" i="11"/>
  <c r="S407" i="11"/>
  <c r="AJ406" i="11"/>
  <c r="AI406" i="11"/>
  <c r="AH406" i="11"/>
  <c r="S406" i="11"/>
  <c r="AJ405" i="11"/>
  <c r="AI405" i="11"/>
  <c r="AH405" i="11"/>
  <c r="S405" i="11"/>
  <c r="AJ404" i="11"/>
  <c r="AI404" i="11"/>
  <c r="AH404" i="11"/>
  <c r="S404" i="11"/>
  <c r="AJ403" i="11"/>
  <c r="AI403" i="11"/>
  <c r="AH403" i="11"/>
  <c r="S403" i="11"/>
  <c r="AJ402" i="11"/>
  <c r="AI402" i="11"/>
  <c r="AH402" i="11"/>
  <c r="S402" i="11"/>
  <c r="AJ401" i="11"/>
  <c r="AI401" i="11"/>
  <c r="AH401" i="11"/>
  <c r="S401" i="11"/>
  <c r="AJ400" i="11"/>
  <c r="AI400" i="11"/>
  <c r="AH400" i="11"/>
  <c r="S400" i="11"/>
  <c r="AJ399" i="11"/>
  <c r="AI399" i="11"/>
  <c r="AH399" i="11"/>
  <c r="S399" i="11"/>
  <c r="AJ398" i="11"/>
  <c r="AI398" i="11"/>
  <c r="AH398" i="11"/>
  <c r="S398" i="11"/>
  <c r="AJ397" i="11"/>
  <c r="AI397" i="11"/>
  <c r="AH397" i="11"/>
  <c r="S397" i="11"/>
  <c r="AJ396" i="11"/>
  <c r="AI396" i="11"/>
  <c r="AH396" i="11"/>
  <c r="S396" i="11"/>
  <c r="AJ395" i="11"/>
  <c r="AI395" i="11"/>
  <c r="AH395" i="11"/>
  <c r="S395" i="11"/>
  <c r="AJ394" i="11"/>
  <c r="AI394" i="11"/>
  <c r="AH394" i="11"/>
  <c r="S394" i="11"/>
  <c r="AJ393" i="11"/>
  <c r="AI393" i="11"/>
  <c r="AH393" i="11"/>
  <c r="S393" i="11"/>
  <c r="AJ392" i="11"/>
  <c r="AI392" i="11"/>
  <c r="AH392" i="11"/>
  <c r="S392" i="11"/>
  <c r="AJ391" i="11"/>
  <c r="AI391" i="11"/>
  <c r="AH391" i="11"/>
  <c r="S391" i="11"/>
  <c r="AJ390" i="11"/>
  <c r="AI390" i="11"/>
  <c r="AH390" i="11"/>
  <c r="S390" i="11"/>
  <c r="AJ389" i="11"/>
  <c r="AI389" i="11"/>
  <c r="AH389" i="11"/>
  <c r="S389" i="11"/>
  <c r="AJ388" i="11"/>
  <c r="AI388" i="11"/>
  <c r="AH388" i="11"/>
  <c r="S388" i="11"/>
  <c r="AJ387" i="11"/>
  <c r="AI387" i="11"/>
  <c r="AH387" i="11"/>
  <c r="S387" i="11"/>
  <c r="AJ386" i="11"/>
  <c r="AI386" i="11"/>
  <c r="AH386" i="11"/>
  <c r="S386" i="11"/>
  <c r="AJ385" i="11"/>
  <c r="AI385" i="11"/>
  <c r="AH385" i="11"/>
  <c r="S385" i="11"/>
  <c r="AJ384" i="11"/>
  <c r="AI384" i="11"/>
  <c r="AH384" i="11"/>
  <c r="S384" i="11"/>
  <c r="AJ383" i="11"/>
  <c r="AI383" i="11"/>
  <c r="AH383" i="11"/>
  <c r="S383" i="11"/>
  <c r="AJ382" i="11"/>
  <c r="AI382" i="11"/>
  <c r="AH382" i="11"/>
  <c r="S382" i="11"/>
  <c r="AJ381" i="11"/>
  <c r="AI381" i="11"/>
  <c r="AH381" i="11"/>
  <c r="S381" i="11"/>
  <c r="AJ380" i="11"/>
  <c r="AI380" i="11"/>
  <c r="AH380" i="11"/>
  <c r="S380" i="11"/>
  <c r="AJ379" i="11"/>
  <c r="AI379" i="11"/>
  <c r="AH379" i="11"/>
  <c r="S379" i="11"/>
  <c r="AJ378" i="11"/>
  <c r="AI378" i="11"/>
  <c r="AH378" i="11"/>
  <c r="S378" i="11"/>
  <c r="AJ377" i="11"/>
  <c r="AI377" i="11"/>
  <c r="AH377" i="11"/>
  <c r="S377" i="11"/>
  <c r="AJ376" i="11"/>
  <c r="AI376" i="11"/>
  <c r="AH376" i="11"/>
  <c r="S376" i="11"/>
  <c r="AJ375" i="11"/>
  <c r="AI375" i="11"/>
  <c r="AH375" i="11"/>
  <c r="S375" i="11"/>
  <c r="AJ374" i="11"/>
  <c r="AI374" i="11"/>
  <c r="AH374" i="11"/>
  <c r="S374" i="11"/>
  <c r="AJ373" i="11"/>
  <c r="AI373" i="11"/>
  <c r="AH373" i="11"/>
  <c r="S373" i="11"/>
  <c r="AJ372" i="11"/>
  <c r="AI372" i="11"/>
  <c r="AH372" i="11"/>
  <c r="S372" i="11"/>
  <c r="AJ371" i="11"/>
  <c r="AI371" i="11"/>
  <c r="AH371" i="11"/>
  <c r="S371" i="11"/>
  <c r="AJ370" i="11"/>
  <c r="AI370" i="11"/>
  <c r="AH370" i="11"/>
  <c r="S370" i="11"/>
  <c r="AJ369" i="11"/>
  <c r="AI369" i="11"/>
  <c r="AH369" i="11"/>
  <c r="S369" i="11"/>
  <c r="AJ368" i="11"/>
  <c r="AI368" i="11"/>
  <c r="AH368" i="11"/>
  <c r="S368" i="11"/>
  <c r="AJ367" i="11"/>
  <c r="AI367" i="11"/>
  <c r="AH367" i="11"/>
  <c r="S367" i="11"/>
  <c r="AJ366" i="11"/>
  <c r="AI366" i="11"/>
  <c r="AH366" i="11"/>
  <c r="S366" i="11"/>
  <c r="AJ365" i="11"/>
  <c r="AI365" i="11"/>
  <c r="AH365" i="11"/>
  <c r="S365" i="11"/>
  <c r="AJ364" i="11"/>
  <c r="AI364" i="11"/>
  <c r="AH364" i="11"/>
  <c r="S364" i="11"/>
  <c r="AJ363" i="11"/>
  <c r="AI363" i="11"/>
  <c r="AH363" i="11"/>
  <c r="S363" i="11"/>
  <c r="AJ362" i="11"/>
  <c r="AI362" i="11"/>
  <c r="AH362" i="11"/>
  <c r="S362" i="11"/>
  <c r="AJ361" i="11"/>
  <c r="AI361" i="11"/>
  <c r="AH361" i="11"/>
  <c r="S361" i="11"/>
  <c r="AJ360" i="11"/>
  <c r="AI360" i="11"/>
  <c r="AH360" i="11"/>
  <c r="S360" i="11"/>
  <c r="AJ359" i="11"/>
  <c r="AI359" i="11"/>
  <c r="AH359" i="11"/>
  <c r="S359" i="11"/>
  <c r="AJ358" i="11"/>
  <c r="AI358" i="11"/>
  <c r="AH358" i="11"/>
  <c r="S358" i="11"/>
  <c r="AJ357" i="11"/>
  <c r="AI357" i="11"/>
  <c r="AH357" i="11"/>
  <c r="S357" i="11"/>
  <c r="AJ356" i="11"/>
  <c r="AI356" i="11"/>
  <c r="AH356" i="11"/>
  <c r="S356" i="11"/>
  <c r="AJ355" i="11"/>
  <c r="AI355" i="11"/>
  <c r="AH355" i="11"/>
  <c r="S355" i="11"/>
  <c r="AJ354" i="11"/>
  <c r="AI354" i="11"/>
  <c r="AH354" i="11"/>
  <c r="S354" i="11"/>
  <c r="AJ353" i="11"/>
  <c r="AI353" i="11"/>
  <c r="AH353" i="11"/>
  <c r="S353" i="11"/>
  <c r="AJ352" i="11"/>
  <c r="AI352" i="11"/>
  <c r="AH352" i="11"/>
  <c r="S352" i="11"/>
  <c r="AJ351" i="11"/>
  <c r="AI351" i="11"/>
  <c r="AH351" i="11"/>
  <c r="S351" i="11"/>
  <c r="AJ350" i="11"/>
  <c r="AI350" i="11"/>
  <c r="AH350" i="11"/>
  <c r="S350" i="11"/>
  <c r="AJ349" i="11"/>
  <c r="AI349" i="11"/>
  <c r="AH349" i="11"/>
  <c r="S349" i="11"/>
  <c r="AJ348" i="11"/>
  <c r="AI348" i="11"/>
  <c r="AH348" i="11"/>
  <c r="S348" i="11"/>
  <c r="AJ347" i="11"/>
  <c r="AI347" i="11"/>
  <c r="AH347" i="11"/>
  <c r="S347" i="11"/>
  <c r="AJ346" i="11"/>
  <c r="AI346" i="11"/>
  <c r="AH346" i="11"/>
  <c r="S346" i="11"/>
  <c r="AJ345" i="11"/>
  <c r="AI345" i="11"/>
  <c r="AH345" i="11"/>
  <c r="S345" i="11"/>
  <c r="AJ344" i="11"/>
  <c r="AI344" i="11"/>
  <c r="AH344" i="11"/>
  <c r="S344" i="11"/>
  <c r="AJ343" i="11"/>
  <c r="AI343" i="11"/>
  <c r="AH343" i="11"/>
  <c r="S343" i="11"/>
  <c r="AJ342" i="11"/>
  <c r="AI342" i="11"/>
  <c r="AH342" i="11"/>
  <c r="S342" i="11"/>
  <c r="AJ341" i="11"/>
  <c r="AI341" i="11"/>
  <c r="AH341" i="11"/>
  <c r="S341" i="11"/>
  <c r="AJ340" i="11"/>
  <c r="AI340" i="11"/>
  <c r="AH340" i="11"/>
  <c r="S340" i="11"/>
  <c r="AJ339" i="11"/>
  <c r="AI339" i="11"/>
  <c r="AH339" i="11"/>
  <c r="S339" i="11"/>
  <c r="AJ338" i="11"/>
  <c r="AI338" i="11"/>
  <c r="AH338" i="11"/>
  <c r="S338" i="11"/>
  <c r="AJ337" i="11"/>
  <c r="AI337" i="11"/>
  <c r="AH337" i="11"/>
  <c r="S337" i="11"/>
  <c r="AJ336" i="11"/>
  <c r="AI336" i="11"/>
  <c r="AH336" i="11"/>
  <c r="S336" i="11"/>
  <c r="AJ335" i="11"/>
  <c r="AI335" i="11"/>
  <c r="AH335" i="11"/>
  <c r="S335" i="11"/>
  <c r="AJ334" i="11"/>
  <c r="AI334" i="11"/>
  <c r="AH334" i="11"/>
  <c r="S334" i="11"/>
  <c r="AJ333" i="11"/>
  <c r="AI333" i="11"/>
  <c r="AH333" i="11"/>
  <c r="S333" i="11"/>
  <c r="AJ332" i="11"/>
  <c r="AI332" i="11"/>
  <c r="AH332" i="11"/>
  <c r="S332" i="11"/>
  <c r="AJ331" i="11"/>
  <c r="AI331" i="11"/>
  <c r="AH331" i="11"/>
  <c r="S331" i="11"/>
  <c r="AJ330" i="11"/>
  <c r="AI330" i="11"/>
  <c r="AH330" i="11"/>
  <c r="S330" i="11"/>
  <c r="AJ329" i="11"/>
  <c r="AI329" i="11"/>
  <c r="AH329" i="11"/>
  <c r="S329" i="11"/>
  <c r="AJ328" i="11"/>
  <c r="AI328" i="11"/>
  <c r="AH328" i="11"/>
  <c r="S328" i="11"/>
  <c r="AJ327" i="11"/>
  <c r="AI327" i="11"/>
  <c r="AH327" i="11"/>
  <c r="S327" i="11"/>
  <c r="AJ326" i="11"/>
  <c r="AI326" i="11"/>
  <c r="AH326" i="11"/>
  <c r="S326" i="11"/>
  <c r="AJ325" i="11"/>
  <c r="AI325" i="11"/>
  <c r="AH325" i="11"/>
  <c r="S325" i="11"/>
  <c r="AJ324" i="11"/>
  <c r="AI324" i="11"/>
  <c r="AH324" i="11"/>
  <c r="S324" i="11"/>
  <c r="AJ323" i="11"/>
  <c r="AI323" i="11"/>
  <c r="AH323" i="11"/>
  <c r="S323" i="11"/>
  <c r="AJ322" i="11"/>
  <c r="AI322" i="11"/>
  <c r="AH322" i="11"/>
  <c r="S322" i="11"/>
  <c r="AJ321" i="11"/>
  <c r="AI321" i="11"/>
  <c r="AH321" i="11"/>
  <c r="S321" i="11"/>
  <c r="AJ320" i="11"/>
  <c r="AI320" i="11"/>
  <c r="AH320" i="11"/>
  <c r="S320" i="11"/>
  <c r="AJ319" i="11"/>
  <c r="AI319" i="11"/>
  <c r="AH319" i="11"/>
  <c r="S319" i="11"/>
  <c r="AJ318" i="11"/>
  <c r="AI318" i="11"/>
  <c r="AH318" i="11"/>
  <c r="S318" i="11"/>
  <c r="AJ317" i="11"/>
  <c r="AI317" i="11"/>
  <c r="AH317" i="11"/>
  <c r="S317" i="11"/>
  <c r="AJ316" i="11"/>
  <c r="AI316" i="11"/>
  <c r="AH316" i="11"/>
  <c r="S316" i="11"/>
  <c r="AJ315" i="11"/>
  <c r="AI315" i="11"/>
  <c r="AH315" i="11"/>
  <c r="S315" i="11"/>
  <c r="AJ314" i="11"/>
  <c r="AI314" i="11"/>
  <c r="AH314" i="11"/>
  <c r="S314" i="11"/>
  <c r="AJ313" i="11"/>
  <c r="AI313" i="11"/>
  <c r="AH313" i="11"/>
  <c r="S313" i="11"/>
  <c r="AJ312" i="11"/>
  <c r="AI312" i="11"/>
  <c r="AH312" i="11"/>
  <c r="S312" i="11"/>
  <c r="AJ311" i="11"/>
  <c r="AI311" i="11"/>
  <c r="AH311" i="11"/>
  <c r="S311" i="11"/>
  <c r="AJ310" i="11"/>
  <c r="AI310" i="11"/>
  <c r="AH310" i="11"/>
  <c r="S310" i="11"/>
  <c r="AJ309" i="11"/>
  <c r="AI309" i="11"/>
  <c r="AH309" i="11"/>
  <c r="S309" i="11"/>
  <c r="AJ308" i="11"/>
  <c r="AI308" i="11"/>
  <c r="AH308" i="11"/>
  <c r="S308" i="11"/>
  <c r="AJ307" i="11"/>
  <c r="AI307" i="11"/>
  <c r="AH307" i="11"/>
  <c r="S307" i="11"/>
  <c r="AJ306" i="11"/>
  <c r="AI306" i="11"/>
  <c r="AH306" i="11"/>
  <c r="S306" i="11"/>
  <c r="AJ305" i="11"/>
  <c r="AI305" i="11"/>
  <c r="AH305" i="11"/>
  <c r="S305" i="11"/>
  <c r="AJ304" i="11"/>
  <c r="AI304" i="11"/>
  <c r="AH304" i="11"/>
  <c r="S304" i="11"/>
  <c r="AJ303" i="11"/>
  <c r="AI303" i="11"/>
  <c r="AH303" i="11"/>
  <c r="S303" i="11"/>
  <c r="AJ302" i="11"/>
  <c r="AI302" i="11"/>
  <c r="AH302" i="11"/>
  <c r="S302" i="11"/>
  <c r="AJ301" i="11"/>
  <c r="AI301" i="11"/>
  <c r="AH301" i="11"/>
  <c r="S301" i="11"/>
  <c r="AJ300" i="11"/>
  <c r="AI300" i="11"/>
  <c r="AH300" i="11"/>
  <c r="S300" i="11"/>
  <c r="AJ299" i="11"/>
  <c r="AI299" i="11"/>
  <c r="AH299" i="11"/>
  <c r="S299" i="11"/>
  <c r="AJ298" i="11"/>
  <c r="AI298" i="11"/>
  <c r="AH298" i="11"/>
  <c r="S298" i="11"/>
  <c r="AJ297" i="11"/>
  <c r="AI297" i="11"/>
  <c r="AH297" i="11"/>
  <c r="S297" i="11"/>
  <c r="AJ296" i="11"/>
  <c r="AI296" i="11"/>
  <c r="AH296" i="11"/>
  <c r="S296" i="11"/>
  <c r="AJ295" i="11"/>
  <c r="AI295" i="11"/>
  <c r="AH295" i="11"/>
  <c r="S295" i="11"/>
  <c r="AJ294" i="11"/>
  <c r="AI294" i="11"/>
  <c r="AH294" i="11"/>
  <c r="S294" i="11"/>
  <c r="AJ293" i="11"/>
  <c r="AI293" i="11"/>
  <c r="AH293" i="11"/>
  <c r="S293" i="11"/>
  <c r="AJ292" i="11"/>
  <c r="AI292" i="11"/>
  <c r="AH292" i="11"/>
  <c r="S292" i="11"/>
  <c r="AJ291" i="11"/>
  <c r="AI291" i="11"/>
  <c r="AH291" i="11"/>
  <c r="S291" i="11"/>
  <c r="AJ290" i="11"/>
  <c r="AI290" i="11"/>
  <c r="AH290" i="11"/>
  <c r="S290" i="11"/>
  <c r="AJ289" i="11"/>
  <c r="AI289" i="11"/>
  <c r="AH289" i="11"/>
  <c r="S289" i="11"/>
  <c r="AJ288" i="11"/>
  <c r="AI288" i="11"/>
  <c r="AH288" i="11"/>
  <c r="S288" i="11"/>
  <c r="AJ287" i="11"/>
  <c r="AI287" i="11"/>
  <c r="AH287" i="11"/>
  <c r="S287" i="11"/>
  <c r="AJ286" i="11"/>
  <c r="AI286" i="11"/>
  <c r="AH286" i="11"/>
  <c r="S286" i="11"/>
  <c r="AJ285" i="11"/>
  <c r="AI285" i="11"/>
  <c r="AH285" i="11"/>
  <c r="S285" i="11"/>
  <c r="AJ284" i="11"/>
  <c r="AI284" i="11"/>
  <c r="AH284" i="11"/>
  <c r="S284" i="11"/>
  <c r="AJ283" i="11"/>
  <c r="AI283" i="11"/>
  <c r="AH283" i="11"/>
  <c r="S283" i="11"/>
  <c r="AJ282" i="11"/>
  <c r="AI282" i="11"/>
  <c r="AH282" i="11"/>
  <c r="S282" i="11"/>
  <c r="AJ281" i="11"/>
  <c r="AI281" i="11"/>
  <c r="AH281" i="11"/>
  <c r="S281" i="11"/>
  <c r="AJ280" i="11"/>
  <c r="AI280" i="11"/>
  <c r="AH280" i="11"/>
  <c r="S280" i="11"/>
  <c r="AJ279" i="11"/>
  <c r="AI279" i="11"/>
  <c r="AH279" i="11"/>
  <c r="S279" i="11"/>
  <c r="AJ278" i="11"/>
  <c r="AI278" i="11"/>
  <c r="AH278" i="11"/>
  <c r="S278" i="11"/>
  <c r="AJ277" i="11"/>
  <c r="AI277" i="11"/>
  <c r="AH277" i="11"/>
  <c r="S277" i="11"/>
  <c r="AJ276" i="11"/>
  <c r="AI276" i="11"/>
  <c r="AH276" i="11"/>
  <c r="S276" i="11"/>
  <c r="AJ275" i="11"/>
  <c r="AI275" i="11"/>
  <c r="AH275" i="11"/>
  <c r="S275" i="11"/>
  <c r="AJ274" i="11"/>
  <c r="AI274" i="11"/>
  <c r="AH274" i="11"/>
  <c r="S274" i="11"/>
  <c r="AJ273" i="11"/>
  <c r="AI273" i="11"/>
  <c r="AH273" i="11"/>
  <c r="S273" i="11"/>
  <c r="AJ272" i="11"/>
  <c r="AI272" i="11"/>
  <c r="AH272" i="11"/>
  <c r="S272" i="11"/>
  <c r="AJ271" i="11"/>
  <c r="AI271" i="11"/>
  <c r="AH271" i="11"/>
  <c r="S271" i="11"/>
  <c r="AJ270" i="11"/>
  <c r="AI270" i="11"/>
  <c r="AH270" i="11"/>
  <c r="S270" i="11"/>
  <c r="AJ269" i="11"/>
  <c r="AI269" i="11"/>
  <c r="AH269" i="11"/>
  <c r="S269" i="11"/>
  <c r="AJ268" i="11"/>
  <c r="AI268" i="11"/>
  <c r="AH268" i="11"/>
  <c r="S268" i="11"/>
  <c r="AJ267" i="11"/>
  <c r="AI267" i="11"/>
  <c r="AH267" i="11"/>
  <c r="S267" i="11"/>
  <c r="AJ266" i="11"/>
  <c r="AI266" i="11"/>
  <c r="AH266" i="11"/>
  <c r="S266" i="11"/>
  <c r="AJ265" i="11"/>
  <c r="AI265" i="11"/>
  <c r="AH265" i="11"/>
  <c r="S265" i="11"/>
  <c r="AJ264" i="11"/>
  <c r="AI264" i="11"/>
  <c r="AH264" i="11"/>
  <c r="S264" i="11"/>
  <c r="AJ263" i="11"/>
  <c r="AI263" i="11"/>
  <c r="AH263" i="11"/>
  <c r="S263" i="11"/>
  <c r="AJ262" i="11"/>
  <c r="AI262" i="11"/>
  <c r="AH262" i="11"/>
  <c r="S262" i="11"/>
  <c r="AJ261" i="11"/>
  <c r="AI261" i="11"/>
  <c r="AH261" i="11"/>
  <c r="S261" i="11"/>
  <c r="AJ260" i="11"/>
  <c r="AI260" i="11"/>
  <c r="AH260" i="11"/>
  <c r="S260" i="11"/>
  <c r="AJ259" i="11"/>
  <c r="AI259" i="11"/>
  <c r="AH259" i="11"/>
  <c r="S259" i="11"/>
  <c r="AJ258" i="11"/>
  <c r="AI258" i="11"/>
  <c r="AH258" i="11"/>
  <c r="S258" i="11"/>
  <c r="AJ257" i="11"/>
  <c r="AI257" i="11"/>
  <c r="AH257" i="11"/>
  <c r="S257" i="11"/>
  <c r="AJ256" i="11"/>
  <c r="AI256" i="11"/>
  <c r="AH256" i="11"/>
  <c r="S256" i="11"/>
  <c r="AJ255" i="11"/>
  <c r="AI255" i="11"/>
  <c r="AH255" i="11"/>
  <c r="S255" i="11"/>
  <c r="AJ254" i="11"/>
  <c r="AI254" i="11"/>
  <c r="AH254" i="11"/>
  <c r="S254" i="11"/>
  <c r="AJ253" i="11"/>
  <c r="AI253" i="11"/>
  <c r="AH253" i="11"/>
  <c r="S253" i="11"/>
  <c r="AJ252" i="11"/>
  <c r="AI252" i="11"/>
  <c r="AH252" i="11"/>
  <c r="S252" i="11"/>
  <c r="AJ251" i="11"/>
  <c r="AI251" i="11"/>
  <c r="AH251" i="11"/>
  <c r="S251" i="11"/>
  <c r="AJ250" i="11"/>
  <c r="AI250" i="11"/>
  <c r="AH250" i="11"/>
  <c r="S250" i="11"/>
  <c r="AJ249" i="11"/>
  <c r="AI249" i="11"/>
  <c r="AH249" i="11"/>
  <c r="S249" i="11"/>
  <c r="AJ248" i="11"/>
  <c r="AI248" i="11"/>
  <c r="AH248" i="11"/>
  <c r="S248" i="11"/>
  <c r="AJ247" i="11"/>
  <c r="AI247" i="11"/>
  <c r="AH247" i="11"/>
  <c r="S247" i="11"/>
  <c r="AJ246" i="11"/>
  <c r="AI246" i="11"/>
  <c r="AH246" i="11"/>
  <c r="S246" i="11"/>
  <c r="AJ245" i="11"/>
  <c r="AI245" i="11"/>
  <c r="AH245" i="11"/>
  <c r="S245" i="11"/>
  <c r="AJ244" i="11"/>
  <c r="AI244" i="11"/>
  <c r="AH244" i="11"/>
  <c r="S244" i="11"/>
  <c r="AJ243" i="11"/>
  <c r="AI243" i="11"/>
  <c r="AH243" i="11"/>
  <c r="S243" i="11"/>
  <c r="AJ242" i="11"/>
  <c r="AI242" i="11"/>
  <c r="AH242" i="11"/>
  <c r="S242" i="11"/>
  <c r="AJ241" i="11"/>
  <c r="AI241" i="11"/>
  <c r="AH241" i="11"/>
  <c r="S241" i="11"/>
  <c r="AJ240" i="11"/>
  <c r="AI240" i="11"/>
  <c r="AH240" i="11"/>
  <c r="S240" i="11"/>
  <c r="AJ239" i="11"/>
  <c r="AI239" i="11"/>
  <c r="AH239" i="11"/>
  <c r="S239" i="11"/>
  <c r="AJ238" i="11"/>
  <c r="AI238" i="11"/>
  <c r="AH238" i="11"/>
  <c r="S238" i="11"/>
  <c r="AJ237" i="11"/>
  <c r="AI237" i="11"/>
  <c r="AH237" i="11"/>
  <c r="S237" i="11"/>
  <c r="AJ236" i="11"/>
  <c r="AI236" i="11"/>
  <c r="AH236" i="11"/>
  <c r="S236" i="11"/>
  <c r="AJ235" i="11"/>
  <c r="AI235" i="11"/>
  <c r="AH235" i="11"/>
  <c r="S235" i="11"/>
  <c r="AJ234" i="11"/>
  <c r="AI234" i="11"/>
  <c r="AH234" i="11"/>
  <c r="S234" i="11"/>
  <c r="AJ233" i="11"/>
  <c r="AI233" i="11"/>
  <c r="AH233" i="11"/>
  <c r="S233" i="11"/>
  <c r="AJ232" i="11"/>
  <c r="AI232" i="11"/>
  <c r="AH232" i="11"/>
  <c r="S232" i="11"/>
  <c r="AJ231" i="11"/>
  <c r="AI231" i="11"/>
  <c r="AH231" i="11"/>
  <c r="S231" i="11"/>
  <c r="AJ230" i="11"/>
  <c r="AI230" i="11"/>
  <c r="AH230" i="11"/>
  <c r="S230" i="11"/>
  <c r="AJ229" i="11"/>
  <c r="AI229" i="11"/>
  <c r="AH229" i="11"/>
  <c r="S229" i="11"/>
  <c r="AJ228" i="11"/>
  <c r="AI228" i="11"/>
  <c r="AH228" i="11"/>
  <c r="S228" i="11"/>
  <c r="AJ227" i="11"/>
  <c r="AI227" i="11"/>
  <c r="AH227" i="11"/>
  <c r="S227" i="11"/>
  <c r="AJ226" i="11"/>
  <c r="AI226" i="11"/>
  <c r="AH226" i="11"/>
  <c r="S226" i="11"/>
  <c r="AJ225" i="11"/>
  <c r="AI225" i="11"/>
  <c r="AH225" i="11"/>
  <c r="S225" i="11"/>
  <c r="AJ224" i="11"/>
  <c r="AI224" i="11"/>
  <c r="AH224" i="11"/>
  <c r="S224" i="11"/>
  <c r="AJ223" i="11"/>
  <c r="AI223" i="11"/>
  <c r="AH223" i="11"/>
  <c r="S223" i="11"/>
  <c r="AJ222" i="11"/>
  <c r="AI222" i="11"/>
  <c r="AH222" i="11"/>
  <c r="S222" i="11"/>
  <c r="AJ221" i="11"/>
  <c r="AI221" i="11"/>
  <c r="AH221" i="11"/>
  <c r="S221" i="11"/>
  <c r="AJ220" i="11"/>
  <c r="AI220" i="11"/>
  <c r="AH220" i="11"/>
  <c r="S220" i="11"/>
  <c r="AJ219" i="11"/>
  <c r="AI219" i="11"/>
  <c r="AH219" i="11"/>
  <c r="S219" i="11"/>
  <c r="AJ218" i="11"/>
  <c r="AI218" i="11"/>
  <c r="AH218" i="11"/>
  <c r="S218" i="11"/>
  <c r="AJ217" i="11"/>
  <c r="AI217" i="11"/>
  <c r="AH217" i="11"/>
  <c r="S217" i="11"/>
  <c r="AJ216" i="11"/>
  <c r="AI216" i="11"/>
  <c r="AH216" i="11"/>
  <c r="S216" i="11"/>
  <c r="AJ215" i="11"/>
  <c r="AI215" i="11"/>
  <c r="AH215" i="11"/>
  <c r="S215" i="11"/>
  <c r="AJ214" i="11"/>
  <c r="AI214" i="11"/>
  <c r="AH214" i="11"/>
  <c r="S214" i="11"/>
  <c r="AJ213" i="11"/>
  <c r="AI213" i="11"/>
  <c r="AH213" i="11"/>
  <c r="S213" i="11"/>
  <c r="AJ212" i="11"/>
  <c r="AI212" i="11"/>
  <c r="AH212" i="11"/>
  <c r="S212" i="11"/>
  <c r="AJ211" i="11"/>
  <c r="AI211" i="11"/>
  <c r="AH211" i="11"/>
  <c r="S211" i="11"/>
  <c r="AJ210" i="11"/>
  <c r="AI210" i="11"/>
  <c r="AH210" i="11"/>
  <c r="S210" i="11"/>
  <c r="AJ209" i="11"/>
  <c r="AI209" i="11"/>
  <c r="AH209" i="11"/>
  <c r="S209" i="11"/>
  <c r="AJ208" i="11"/>
  <c r="AI208" i="11"/>
  <c r="AH208" i="11"/>
  <c r="S208" i="11"/>
  <c r="AJ207" i="11"/>
  <c r="AI207" i="11"/>
  <c r="AH207" i="11"/>
  <c r="S207" i="11"/>
  <c r="AJ206" i="11"/>
  <c r="AI206" i="11"/>
  <c r="AH206" i="11"/>
  <c r="S206" i="11"/>
  <c r="AJ205" i="11"/>
  <c r="AI205" i="11"/>
  <c r="AH205" i="11"/>
  <c r="S205" i="11"/>
  <c r="AJ204" i="11"/>
  <c r="AI204" i="11"/>
  <c r="AH204" i="11"/>
  <c r="S204" i="11"/>
  <c r="AJ203" i="11"/>
  <c r="AI203" i="11"/>
  <c r="AH203" i="11"/>
  <c r="S203" i="11"/>
  <c r="AJ202" i="11"/>
  <c r="AI202" i="11"/>
  <c r="AH202" i="11"/>
  <c r="S202" i="11"/>
  <c r="AJ201" i="11"/>
  <c r="AI201" i="11"/>
  <c r="AH201" i="11"/>
  <c r="S201" i="11"/>
  <c r="AJ200" i="11"/>
  <c r="AI200" i="11"/>
  <c r="AH200" i="11"/>
  <c r="S200" i="11"/>
  <c r="AJ199" i="11"/>
  <c r="AI199" i="11"/>
  <c r="AH199" i="11"/>
  <c r="S199" i="11"/>
  <c r="AJ198" i="11"/>
  <c r="AI198" i="11"/>
  <c r="AH198" i="11"/>
  <c r="S198" i="11"/>
  <c r="AJ197" i="11"/>
  <c r="AI197" i="11"/>
  <c r="AH197" i="11"/>
  <c r="S197" i="11"/>
  <c r="AJ196" i="11"/>
  <c r="AI196" i="11"/>
  <c r="AH196" i="11"/>
  <c r="S196" i="11"/>
  <c r="AJ195" i="11"/>
  <c r="AI195" i="11"/>
  <c r="AH195" i="11"/>
  <c r="S195" i="11"/>
  <c r="AJ194" i="11"/>
  <c r="AI194" i="11"/>
  <c r="AH194" i="11"/>
  <c r="S194" i="11"/>
  <c r="AJ193" i="11"/>
  <c r="AI193" i="11"/>
  <c r="AH193" i="11"/>
  <c r="S193" i="11"/>
  <c r="AJ192" i="11"/>
  <c r="AI192" i="11"/>
  <c r="AH192" i="11"/>
  <c r="S192" i="11"/>
  <c r="AJ191" i="11"/>
  <c r="AI191" i="11"/>
  <c r="AH191" i="11"/>
  <c r="S191" i="11"/>
  <c r="AJ190" i="11"/>
  <c r="AI190" i="11"/>
  <c r="AH190" i="11"/>
  <c r="S190" i="11"/>
  <c r="AJ189" i="11"/>
  <c r="AI189" i="11"/>
  <c r="AH189" i="11"/>
  <c r="S189" i="11"/>
  <c r="AJ188" i="11"/>
  <c r="AI188" i="11"/>
  <c r="AH188" i="11"/>
  <c r="S188" i="11"/>
  <c r="AJ187" i="11"/>
  <c r="AI187" i="11"/>
  <c r="AH187" i="11"/>
  <c r="S187" i="11"/>
  <c r="AJ186" i="11"/>
  <c r="AI186" i="11"/>
  <c r="AH186" i="11"/>
  <c r="S186" i="11"/>
  <c r="AJ185" i="11"/>
  <c r="AI185" i="11"/>
  <c r="AH185" i="11"/>
  <c r="S185" i="11"/>
  <c r="AJ184" i="11"/>
  <c r="AI184" i="11"/>
  <c r="AH184" i="11"/>
  <c r="S184" i="11"/>
  <c r="AJ183" i="11"/>
  <c r="AI183" i="11"/>
  <c r="AH183" i="11"/>
  <c r="S183" i="11"/>
  <c r="AJ182" i="11"/>
  <c r="AI182" i="11"/>
  <c r="AH182" i="11"/>
  <c r="S182" i="11"/>
  <c r="AJ181" i="11"/>
  <c r="AI181" i="11"/>
  <c r="AH181" i="11"/>
  <c r="S181" i="11"/>
  <c r="AJ180" i="11"/>
  <c r="AI180" i="11"/>
  <c r="AH180" i="11"/>
  <c r="S180" i="11"/>
  <c r="AJ179" i="11"/>
  <c r="AI179" i="11"/>
  <c r="AH179" i="11"/>
  <c r="S179" i="11"/>
  <c r="AJ178" i="11"/>
  <c r="AI178" i="11"/>
  <c r="AH178" i="11"/>
  <c r="S178" i="11"/>
  <c r="AJ177" i="11"/>
  <c r="AI177" i="11"/>
  <c r="AH177" i="11"/>
  <c r="S177" i="11"/>
  <c r="AJ176" i="11"/>
  <c r="AI176" i="11"/>
  <c r="AH176" i="11"/>
  <c r="S176" i="11"/>
  <c r="AJ175" i="11"/>
  <c r="AI175" i="11"/>
  <c r="AH175" i="11"/>
  <c r="S175" i="11"/>
  <c r="AJ174" i="11"/>
  <c r="AI174" i="11"/>
  <c r="AH174" i="11"/>
  <c r="S174" i="11"/>
  <c r="AJ173" i="11"/>
  <c r="AI173" i="11"/>
  <c r="AH173" i="11"/>
  <c r="S173" i="11"/>
  <c r="AJ172" i="11"/>
  <c r="AI172" i="11"/>
  <c r="AH172" i="11"/>
  <c r="S172" i="11"/>
  <c r="AJ171" i="11"/>
  <c r="AI171" i="11"/>
  <c r="AH171" i="11"/>
  <c r="S171" i="11"/>
  <c r="AJ170" i="11"/>
  <c r="AI170" i="11"/>
  <c r="AH170" i="11"/>
  <c r="S170" i="11"/>
  <c r="AJ169" i="11"/>
  <c r="AI169" i="11"/>
  <c r="AH169" i="11"/>
  <c r="S169" i="11"/>
  <c r="AJ168" i="11"/>
  <c r="AI168" i="11"/>
  <c r="AH168" i="11"/>
  <c r="S168" i="11"/>
  <c r="AJ167" i="11"/>
  <c r="AI167" i="11"/>
  <c r="AH167" i="11"/>
  <c r="S167" i="11"/>
  <c r="AJ166" i="11"/>
  <c r="AI166" i="11"/>
  <c r="AH166" i="11"/>
  <c r="S166" i="11"/>
  <c r="AJ165" i="11"/>
  <c r="AI165" i="11"/>
  <c r="AH165" i="11"/>
  <c r="S165" i="11"/>
  <c r="AJ164" i="11"/>
  <c r="AI164" i="11"/>
  <c r="AH164" i="11"/>
  <c r="S164" i="11"/>
  <c r="AJ163" i="11"/>
  <c r="AI163" i="11"/>
  <c r="AH163" i="11"/>
  <c r="S163" i="11"/>
  <c r="AJ162" i="11"/>
  <c r="AI162" i="11"/>
  <c r="AH162" i="11"/>
  <c r="S162" i="11"/>
  <c r="AJ161" i="11"/>
  <c r="AI161" i="11"/>
  <c r="AH161" i="11"/>
  <c r="S161" i="11"/>
  <c r="AJ160" i="11"/>
  <c r="AI160" i="11"/>
  <c r="AH160" i="11"/>
  <c r="S160" i="11"/>
  <c r="AJ159" i="11"/>
  <c r="AI159" i="11"/>
  <c r="AH159" i="11"/>
  <c r="S159" i="11"/>
  <c r="AJ158" i="11"/>
  <c r="AI158" i="11"/>
  <c r="AH158" i="11"/>
  <c r="S158" i="11"/>
  <c r="AJ157" i="11"/>
  <c r="AI157" i="11"/>
  <c r="AH157" i="11"/>
  <c r="S157" i="11"/>
  <c r="AJ156" i="11"/>
  <c r="AI156" i="11"/>
  <c r="AH156" i="11"/>
  <c r="S156" i="11"/>
  <c r="AJ155" i="11"/>
  <c r="AI155" i="11"/>
  <c r="AH155" i="11"/>
  <c r="S155" i="11"/>
  <c r="AJ154" i="11"/>
  <c r="AI154" i="11"/>
  <c r="AH154" i="11"/>
  <c r="S154" i="11"/>
  <c r="AJ153" i="11"/>
  <c r="AI153" i="11"/>
  <c r="AH153" i="11"/>
  <c r="S153" i="11"/>
  <c r="AJ152" i="11"/>
  <c r="AI152" i="11"/>
  <c r="AH152" i="11"/>
  <c r="S152" i="11"/>
  <c r="AJ151" i="11"/>
  <c r="AI151" i="11"/>
  <c r="AH151" i="11"/>
  <c r="S151" i="11"/>
  <c r="AJ150" i="11"/>
  <c r="AI150" i="11"/>
  <c r="AH150" i="11"/>
  <c r="S150" i="11"/>
  <c r="AJ149" i="11"/>
  <c r="AI149" i="11"/>
  <c r="AH149" i="11"/>
  <c r="S149" i="11"/>
  <c r="AJ148" i="11"/>
  <c r="AI148" i="11"/>
  <c r="AH148" i="11"/>
  <c r="S148" i="11"/>
  <c r="AJ147" i="11"/>
  <c r="AI147" i="11"/>
  <c r="AH147" i="11"/>
  <c r="S147" i="11"/>
  <c r="AJ146" i="11"/>
  <c r="AI146" i="11"/>
  <c r="AH146" i="11"/>
  <c r="S146" i="11"/>
  <c r="AJ145" i="11"/>
  <c r="AI145" i="11"/>
  <c r="AH145" i="11"/>
  <c r="S145" i="11"/>
  <c r="AJ144" i="11"/>
  <c r="AI144" i="11"/>
  <c r="AH144" i="11"/>
  <c r="S144" i="11"/>
  <c r="AJ143" i="11"/>
  <c r="AI143" i="11"/>
  <c r="AH143" i="11"/>
  <c r="S143" i="11"/>
  <c r="AJ142" i="11"/>
  <c r="AI142" i="11"/>
  <c r="AH142" i="11"/>
  <c r="S142" i="11"/>
  <c r="AJ141" i="11"/>
  <c r="AI141" i="11"/>
  <c r="AH141" i="11"/>
  <c r="S141" i="11"/>
  <c r="AJ140" i="11"/>
  <c r="AI140" i="11"/>
  <c r="AH140" i="11"/>
  <c r="S140" i="11"/>
  <c r="AJ139" i="11"/>
  <c r="AI139" i="11"/>
  <c r="AH139" i="11"/>
  <c r="S139" i="11"/>
  <c r="AJ138" i="11"/>
  <c r="AI138" i="11"/>
  <c r="AH138" i="11"/>
  <c r="S138" i="11"/>
  <c r="AJ137" i="11"/>
  <c r="AI137" i="11"/>
  <c r="AH137" i="11"/>
  <c r="S137" i="11"/>
  <c r="AJ136" i="11"/>
  <c r="AI136" i="11"/>
  <c r="AH136" i="11"/>
  <c r="S136" i="11"/>
  <c r="AJ135" i="11"/>
  <c r="AI135" i="11"/>
  <c r="AH135" i="11"/>
  <c r="S135" i="11"/>
  <c r="AJ134" i="11"/>
  <c r="AI134" i="11"/>
  <c r="AH134" i="11"/>
  <c r="S134" i="11"/>
  <c r="AJ133" i="11"/>
  <c r="AI133" i="11"/>
  <c r="AH133" i="11"/>
  <c r="S133" i="11"/>
  <c r="AJ132" i="11"/>
  <c r="AI132" i="11"/>
  <c r="AH132" i="11"/>
  <c r="S132" i="11"/>
  <c r="AJ131" i="11"/>
  <c r="AI131" i="11"/>
  <c r="AH131" i="11"/>
  <c r="S131" i="11"/>
  <c r="AJ130" i="11"/>
  <c r="AI130" i="11"/>
  <c r="AH130" i="11"/>
  <c r="S130" i="11"/>
  <c r="AJ129" i="11"/>
  <c r="AI129" i="11"/>
  <c r="AH129" i="11"/>
  <c r="S129" i="11"/>
  <c r="AJ128" i="11"/>
  <c r="AI128" i="11"/>
  <c r="AH128" i="11"/>
  <c r="S128" i="11"/>
  <c r="AJ127" i="11"/>
  <c r="AI127" i="11"/>
  <c r="AH127" i="11"/>
  <c r="S127" i="11"/>
  <c r="AJ126" i="11"/>
  <c r="AI126" i="11"/>
  <c r="AH126" i="11"/>
  <c r="S126" i="11"/>
  <c r="AJ125" i="11"/>
  <c r="AI125" i="11"/>
  <c r="AH125" i="11"/>
  <c r="S125" i="11"/>
  <c r="AJ124" i="11"/>
  <c r="AI124" i="11"/>
  <c r="AH124" i="11"/>
  <c r="S124" i="11"/>
  <c r="AJ123" i="11"/>
  <c r="AI123" i="11"/>
  <c r="AH123" i="11"/>
  <c r="S123" i="11"/>
  <c r="AJ122" i="11"/>
  <c r="AI122" i="11"/>
  <c r="AH122" i="11"/>
  <c r="S122" i="11"/>
  <c r="AJ121" i="11"/>
  <c r="AI121" i="11"/>
  <c r="AH121" i="11"/>
  <c r="S121" i="11"/>
  <c r="AJ120" i="11"/>
  <c r="AI120" i="11"/>
  <c r="AH120" i="11"/>
  <c r="S120" i="11"/>
  <c r="AJ119" i="11"/>
  <c r="AI119" i="11"/>
  <c r="AH119" i="11"/>
  <c r="S119" i="11"/>
  <c r="AJ118" i="11"/>
  <c r="AI118" i="11"/>
  <c r="AH118" i="11"/>
  <c r="S118" i="11"/>
  <c r="AJ117" i="11"/>
  <c r="AI117" i="11"/>
  <c r="AH117" i="11"/>
  <c r="S117" i="11"/>
  <c r="AJ116" i="11"/>
  <c r="AI116" i="11"/>
  <c r="AH116" i="11"/>
  <c r="S116" i="11"/>
  <c r="AJ115" i="11"/>
  <c r="AI115" i="11"/>
  <c r="AH115" i="11"/>
  <c r="S115" i="11"/>
  <c r="AJ114" i="11"/>
  <c r="AI114" i="11"/>
  <c r="AH114" i="11"/>
  <c r="S114" i="11"/>
  <c r="AJ113" i="11"/>
  <c r="AI113" i="11"/>
  <c r="AH113" i="11"/>
  <c r="S113" i="11"/>
  <c r="AJ112" i="11"/>
  <c r="AI112" i="11"/>
  <c r="AH112" i="11"/>
  <c r="S112" i="11"/>
  <c r="AJ111" i="11"/>
  <c r="AI111" i="11"/>
  <c r="AH111" i="11"/>
  <c r="S111" i="11"/>
  <c r="AJ110" i="11"/>
  <c r="AI110" i="11"/>
  <c r="AH110" i="11"/>
  <c r="S110" i="11"/>
  <c r="AJ109" i="11"/>
  <c r="AI109" i="11"/>
  <c r="AH109" i="11"/>
  <c r="S109" i="11"/>
  <c r="AJ108" i="11"/>
  <c r="AI108" i="11"/>
  <c r="AH108" i="11"/>
  <c r="S108" i="11"/>
  <c r="AJ107" i="11"/>
  <c r="AI107" i="11"/>
  <c r="AH107" i="11"/>
  <c r="S107" i="11"/>
  <c r="AJ106" i="11"/>
  <c r="AI106" i="11"/>
  <c r="AH106" i="11"/>
  <c r="S106" i="11"/>
  <c r="AJ105" i="11"/>
  <c r="AI105" i="11"/>
  <c r="AH105" i="11"/>
  <c r="S105" i="11"/>
  <c r="AJ104" i="11"/>
  <c r="AI104" i="11"/>
  <c r="AH104" i="11"/>
  <c r="S104" i="11"/>
  <c r="AJ103" i="11"/>
  <c r="AI103" i="11"/>
  <c r="AH103" i="11"/>
  <c r="S103" i="11"/>
  <c r="AJ102" i="11"/>
  <c r="AI102" i="11"/>
  <c r="AH102" i="11"/>
  <c r="S102" i="11"/>
  <c r="AJ101" i="11"/>
  <c r="AI101" i="11"/>
  <c r="AH101" i="11"/>
  <c r="S101" i="11"/>
  <c r="AJ100" i="11"/>
  <c r="AI100" i="11"/>
  <c r="AH100" i="11"/>
  <c r="S100" i="11"/>
  <c r="AJ99" i="11"/>
  <c r="AI99" i="11"/>
  <c r="AH99" i="11"/>
  <c r="S99" i="11"/>
  <c r="AJ98" i="11"/>
  <c r="AI98" i="11"/>
  <c r="AH98" i="11"/>
  <c r="S98" i="11"/>
  <c r="AJ97" i="11"/>
  <c r="AI97" i="11"/>
  <c r="AH97" i="11"/>
  <c r="S97" i="11"/>
  <c r="AJ96" i="11"/>
  <c r="AI96" i="11"/>
  <c r="AH96" i="11"/>
  <c r="S96" i="11"/>
  <c r="AJ95" i="11"/>
  <c r="AI95" i="11"/>
  <c r="AH95" i="11"/>
  <c r="S95" i="11"/>
  <c r="AJ94" i="11"/>
  <c r="AI94" i="11"/>
  <c r="AH94" i="11"/>
  <c r="S94" i="11"/>
  <c r="AJ93" i="11"/>
  <c r="AI93" i="11"/>
  <c r="AH93" i="11"/>
  <c r="S93" i="11"/>
  <c r="AJ92" i="11"/>
  <c r="AI92" i="11"/>
  <c r="AH92" i="11"/>
  <c r="S92" i="11"/>
  <c r="AJ91" i="11"/>
  <c r="AI91" i="11"/>
  <c r="AH91" i="11"/>
  <c r="S91" i="11"/>
  <c r="AJ90" i="11"/>
  <c r="AI90" i="11"/>
  <c r="AH90" i="11"/>
  <c r="S90" i="11"/>
  <c r="AJ89" i="11"/>
  <c r="AI89" i="11"/>
  <c r="AH89" i="11"/>
  <c r="S89" i="11"/>
  <c r="AJ88" i="11"/>
  <c r="AI88" i="11"/>
  <c r="AH88" i="11"/>
  <c r="S88" i="11"/>
  <c r="AJ87" i="11"/>
  <c r="AI87" i="11"/>
  <c r="AH87" i="11"/>
  <c r="S87" i="11"/>
  <c r="AJ86" i="11"/>
  <c r="AI86" i="11"/>
  <c r="AH86" i="11"/>
  <c r="S86" i="11"/>
  <c r="AJ85" i="11"/>
  <c r="AI85" i="11"/>
  <c r="AH85" i="11"/>
  <c r="S85" i="11"/>
  <c r="AJ84" i="11"/>
  <c r="AI84" i="11"/>
  <c r="AH84" i="11"/>
  <c r="S84" i="11"/>
  <c r="AJ83" i="11"/>
  <c r="AI83" i="11"/>
  <c r="AH83" i="11"/>
  <c r="S83" i="11"/>
  <c r="AJ82" i="11"/>
  <c r="AI82" i="11"/>
  <c r="AH82" i="11"/>
  <c r="S82" i="11"/>
  <c r="AJ81" i="11"/>
  <c r="AI81" i="11"/>
  <c r="AH81" i="11"/>
  <c r="S81" i="11"/>
  <c r="AJ80" i="11"/>
  <c r="AI80" i="11"/>
  <c r="AH80" i="11"/>
  <c r="S80" i="11"/>
  <c r="AJ79" i="11"/>
  <c r="AI79" i="11"/>
  <c r="AH79" i="11"/>
  <c r="S79" i="11"/>
  <c r="AJ78" i="11"/>
  <c r="AI78" i="11"/>
  <c r="AH78" i="11"/>
  <c r="S78" i="11"/>
  <c r="AJ77" i="11"/>
  <c r="AI77" i="11"/>
  <c r="AH77" i="11"/>
  <c r="S77" i="11"/>
  <c r="AJ76" i="11"/>
  <c r="AI76" i="11"/>
  <c r="AH76" i="11"/>
  <c r="S76" i="11"/>
  <c r="AJ75" i="11"/>
  <c r="AI75" i="11"/>
  <c r="AH75" i="11"/>
  <c r="S75" i="11"/>
  <c r="AJ74" i="11"/>
  <c r="AI74" i="11"/>
  <c r="AH74" i="11"/>
  <c r="S74" i="11"/>
  <c r="AJ73" i="11"/>
  <c r="AI73" i="11"/>
  <c r="AH73" i="11"/>
  <c r="S73" i="11"/>
  <c r="AJ72" i="11"/>
  <c r="AI72" i="11"/>
  <c r="AH72" i="11"/>
  <c r="S72" i="11"/>
  <c r="AJ71" i="11"/>
  <c r="AI71" i="11"/>
  <c r="AH71" i="11"/>
  <c r="S71" i="11"/>
  <c r="AJ70" i="11"/>
  <c r="AI70" i="11"/>
  <c r="AH70" i="11"/>
  <c r="S70" i="11"/>
  <c r="AJ69" i="11"/>
  <c r="AI69" i="11"/>
  <c r="AH69" i="11"/>
  <c r="S69" i="11"/>
  <c r="AJ68" i="11"/>
  <c r="AI68" i="11"/>
  <c r="AH68" i="11"/>
  <c r="S68" i="11"/>
  <c r="AJ67" i="11"/>
  <c r="AI67" i="11"/>
  <c r="AH67" i="11"/>
  <c r="S67" i="11"/>
  <c r="AJ66" i="11"/>
  <c r="AI66" i="11"/>
  <c r="AH66" i="11"/>
  <c r="S66" i="11"/>
  <c r="AJ65" i="11"/>
  <c r="AI65" i="11"/>
  <c r="AH65" i="11"/>
  <c r="S65" i="11"/>
  <c r="AJ64" i="11"/>
  <c r="AI64" i="11"/>
  <c r="AH64" i="11"/>
  <c r="S64" i="11"/>
  <c r="AJ63" i="11"/>
  <c r="AI63" i="11"/>
  <c r="AH63" i="11"/>
  <c r="S63" i="11"/>
  <c r="AJ62" i="11"/>
  <c r="AI62" i="11"/>
  <c r="AH62" i="11"/>
  <c r="S62" i="11"/>
  <c r="AJ61" i="11"/>
  <c r="AI61" i="11"/>
  <c r="AH61" i="11"/>
  <c r="S61" i="11"/>
  <c r="AJ60" i="11"/>
  <c r="AI60" i="11"/>
  <c r="AH60" i="11"/>
  <c r="S60" i="11"/>
  <c r="AJ59" i="11"/>
  <c r="AI59" i="11"/>
  <c r="AH59" i="11"/>
  <c r="S59" i="11"/>
  <c r="AJ58" i="11"/>
  <c r="AI58" i="11"/>
  <c r="AH58" i="11"/>
  <c r="S58" i="11"/>
  <c r="AJ57" i="11"/>
  <c r="AI57" i="11"/>
  <c r="AH57" i="11"/>
  <c r="S57" i="11"/>
  <c r="AJ56" i="11"/>
  <c r="AI56" i="11"/>
  <c r="AH56" i="11"/>
  <c r="S56" i="11"/>
  <c r="AJ55" i="11"/>
  <c r="AI55" i="11"/>
  <c r="AH55" i="11"/>
  <c r="S55" i="11"/>
  <c r="AJ54" i="11"/>
  <c r="AI54" i="11"/>
  <c r="AH54" i="11"/>
  <c r="S54" i="11"/>
  <c r="AJ53" i="11"/>
  <c r="AI53" i="11"/>
  <c r="AH53" i="11"/>
  <c r="S53" i="11"/>
  <c r="AJ52" i="11"/>
  <c r="AI52" i="11"/>
  <c r="AH52" i="11"/>
  <c r="S52" i="11"/>
  <c r="AJ51" i="11"/>
  <c r="AI51" i="11"/>
  <c r="AH51" i="11"/>
  <c r="S51" i="11"/>
  <c r="AJ50" i="11"/>
  <c r="AI50" i="11"/>
  <c r="AH50" i="11"/>
  <c r="S50" i="11"/>
  <c r="AJ49" i="11"/>
  <c r="AI49" i="11"/>
  <c r="AH49" i="11"/>
  <c r="S49" i="11"/>
  <c r="AJ48" i="11"/>
  <c r="AI48" i="11"/>
  <c r="AH48" i="11"/>
  <c r="S48" i="11"/>
  <c r="AJ47" i="11"/>
  <c r="AI47" i="11"/>
  <c r="AH47" i="11"/>
  <c r="S47" i="11"/>
  <c r="AJ46" i="11"/>
  <c r="AI46" i="11"/>
  <c r="AH46" i="11"/>
  <c r="S46" i="11"/>
  <c r="AJ45" i="11"/>
  <c r="AI45" i="11"/>
  <c r="AH45" i="11"/>
  <c r="S45" i="11"/>
  <c r="AJ44" i="11"/>
  <c r="AI44" i="11"/>
  <c r="AH44" i="11"/>
  <c r="S44" i="11"/>
  <c r="AJ43" i="11"/>
  <c r="AI43" i="11"/>
  <c r="AH43" i="11"/>
  <c r="S43" i="11"/>
  <c r="AJ42" i="11"/>
  <c r="AI42" i="11"/>
  <c r="AH42" i="11"/>
  <c r="S42" i="11"/>
  <c r="AJ41" i="11"/>
  <c r="AI41" i="11"/>
  <c r="AH41" i="11"/>
  <c r="S41" i="11"/>
  <c r="AJ40" i="11"/>
  <c r="AI40" i="11"/>
  <c r="AH40" i="11"/>
  <c r="S40" i="11"/>
  <c r="AJ39" i="11"/>
  <c r="AI39" i="11"/>
  <c r="AH39" i="11"/>
  <c r="S39" i="11"/>
  <c r="AJ38" i="11"/>
  <c r="AI38" i="11"/>
  <c r="AH38" i="11"/>
  <c r="S38" i="11"/>
  <c r="AJ37" i="11"/>
  <c r="AI37" i="11"/>
  <c r="AH37" i="11"/>
  <c r="S37" i="11"/>
  <c r="AJ36" i="11"/>
  <c r="AI36" i="11"/>
  <c r="AH36" i="11"/>
  <c r="S36" i="11"/>
  <c r="AJ35" i="11"/>
  <c r="AI35" i="11"/>
  <c r="AH35" i="11"/>
  <c r="S35" i="11"/>
  <c r="AJ34" i="11"/>
  <c r="AI34" i="11"/>
  <c r="AH34" i="11"/>
  <c r="S34" i="11"/>
  <c r="AJ33" i="11"/>
  <c r="AI33" i="11"/>
  <c r="AH33" i="11"/>
  <c r="S33" i="11"/>
  <c r="AJ32" i="11"/>
  <c r="AI32" i="11"/>
  <c r="AH32" i="11"/>
  <c r="S32" i="11"/>
  <c r="AJ31" i="11"/>
  <c r="AI31" i="11"/>
  <c r="AH31" i="11"/>
  <c r="S31" i="11"/>
  <c r="AJ30" i="11"/>
  <c r="AI30" i="11"/>
  <c r="AH30" i="11"/>
  <c r="S30" i="11"/>
  <c r="AJ29" i="11"/>
  <c r="AI29" i="11"/>
  <c r="AH29" i="11"/>
  <c r="S29" i="11"/>
  <c r="AJ28" i="11"/>
  <c r="AI28" i="11"/>
  <c r="AH28" i="11"/>
  <c r="S28" i="11"/>
  <c r="AJ27" i="11"/>
  <c r="AI27" i="11"/>
  <c r="AH27" i="11"/>
  <c r="S27" i="11"/>
  <c r="AJ26" i="11"/>
  <c r="AI26" i="11"/>
  <c r="AH26" i="11"/>
  <c r="S26" i="11"/>
  <c r="AJ25" i="11"/>
  <c r="AI25" i="11"/>
  <c r="AH25" i="11"/>
  <c r="S25" i="11"/>
  <c r="AJ24" i="11"/>
  <c r="AI24" i="11"/>
  <c r="AH24" i="11"/>
  <c r="S24" i="11"/>
  <c r="AJ23" i="11"/>
  <c r="AI23" i="11"/>
  <c r="AH23" i="11"/>
  <c r="S23" i="11"/>
  <c r="AJ22" i="11"/>
  <c r="AI22" i="11"/>
  <c r="AH22" i="11"/>
  <c r="S22" i="11"/>
  <c r="AJ21" i="11"/>
  <c r="AI21" i="11"/>
  <c r="AH21" i="11"/>
  <c r="S21" i="11"/>
  <c r="AJ20" i="11"/>
  <c r="AI20" i="11"/>
  <c r="AH20" i="11"/>
  <c r="S20" i="11"/>
  <c r="AJ19" i="11"/>
  <c r="AI19" i="11"/>
  <c r="AH19" i="11"/>
  <c r="S19" i="11"/>
  <c r="AJ18" i="11"/>
  <c r="AI18" i="11"/>
  <c r="AH18" i="11"/>
  <c r="S18" i="11"/>
  <c r="AJ17" i="11"/>
  <c r="AI17" i="11"/>
  <c r="AH17" i="11"/>
  <c r="S17" i="11"/>
  <c r="AJ16" i="11"/>
  <c r="AI16" i="11"/>
  <c r="AH16" i="11"/>
  <c r="S16" i="11"/>
  <c r="AJ15" i="11"/>
  <c r="AI15" i="11"/>
  <c r="AH15" i="11"/>
  <c r="S15" i="11"/>
  <c r="AJ14" i="11"/>
  <c r="AI14" i="11"/>
  <c r="AH14" i="11"/>
  <c r="S14" i="11"/>
  <c r="AJ13" i="11"/>
  <c r="AI13" i="11"/>
  <c r="AH13" i="11"/>
  <c r="S13" i="11"/>
  <c r="AJ12" i="11"/>
  <c r="AI12" i="11"/>
  <c r="AH12" i="11"/>
  <c r="S12" i="11"/>
  <c r="AJ11" i="11"/>
  <c r="AI11" i="11"/>
  <c r="AH11" i="11"/>
  <c r="S11" i="11"/>
  <c r="AJ10" i="11"/>
  <c r="AI10" i="11"/>
  <c r="AH10" i="11"/>
  <c r="S10" i="11"/>
  <c r="AE1000" i="12" l="1"/>
  <c r="AD1000" i="12"/>
  <c r="AC1000" i="12"/>
  <c r="AB1000" i="12"/>
  <c r="AA1000" i="12"/>
  <c r="X1000" i="12"/>
  <c r="W1000" i="12"/>
  <c r="V1000" i="12"/>
  <c r="U1000" i="12"/>
  <c r="P1000" i="12"/>
  <c r="O1000" i="12"/>
  <c r="H1000" i="12"/>
  <c r="AI998" i="12"/>
  <c r="AH998" i="12"/>
  <c r="AG998" i="12"/>
  <c r="Y998" i="12"/>
  <c r="S998" i="12"/>
  <c r="AI997" i="12"/>
  <c r="AH997" i="12"/>
  <c r="AG997" i="12"/>
  <c r="Y997" i="12"/>
  <c r="S997" i="12"/>
  <c r="AI996" i="12"/>
  <c r="AH996" i="12"/>
  <c r="AG996" i="12"/>
  <c r="Y996" i="12"/>
  <c r="S996" i="12"/>
  <c r="AI995" i="12"/>
  <c r="AH995" i="12"/>
  <c r="AG995" i="12"/>
  <c r="Y995" i="12"/>
  <c r="S995" i="12"/>
  <c r="AI994" i="12"/>
  <c r="AH994" i="12"/>
  <c r="AG994" i="12"/>
  <c r="Y994" i="12"/>
  <c r="S994" i="12"/>
  <c r="AI993" i="12"/>
  <c r="AH993" i="12"/>
  <c r="AG993" i="12"/>
  <c r="Y993" i="12"/>
  <c r="S993" i="12"/>
  <c r="AI992" i="12"/>
  <c r="AH992" i="12"/>
  <c r="AG992" i="12"/>
  <c r="Y992" i="12"/>
  <c r="S992" i="12"/>
  <c r="AI991" i="12"/>
  <c r="AH991" i="12"/>
  <c r="AG991" i="12"/>
  <c r="Y991" i="12"/>
  <c r="S991" i="12"/>
  <c r="AI990" i="12"/>
  <c r="AH990" i="12"/>
  <c r="AG990" i="12"/>
  <c r="Y990" i="12"/>
  <c r="S990" i="12"/>
  <c r="AI989" i="12"/>
  <c r="AH989" i="12"/>
  <c r="AG989" i="12"/>
  <c r="Y989" i="12"/>
  <c r="S989" i="12"/>
  <c r="AI988" i="12"/>
  <c r="AH988" i="12"/>
  <c r="AG988" i="12"/>
  <c r="Y988" i="12"/>
  <c r="S988" i="12"/>
  <c r="AI987" i="12"/>
  <c r="AH987" i="12"/>
  <c r="AG987" i="12"/>
  <c r="Y987" i="12"/>
  <c r="S987" i="12"/>
  <c r="AI986" i="12"/>
  <c r="AH986" i="12"/>
  <c r="AG986" i="12"/>
  <c r="Y986" i="12"/>
  <c r="S986" i="12"/>
  <c r="AI985" i="12"/>
  <c r="AH985" i="12"/>
  <c r="AG985" i="12"/>
  <c r="Y985" i="12"/>
  <c r="S985" i="12"/>
  <c r="AI984" i="12"/>
  <c r="AH984" i="12"/>
  <c r="AG984" i="12"/>
  <c r="Y984" i="12"/>
  <c r="S984" i="12"/>
  <c r="AI983" i="12"/>
  <c r="AH983" i="12"/>
  <c r="AG983" i="12"/>
  <c r="Y983" i="12"/>
  <c r="S983" i="12"/>
  <c r="AI982" i="12"/>
  <c r="AH982" i="12"/>
  <c r="AG982" i="12"/>
  <c r="Y982" i="12"/>
  <c r="S982" i="12"/>
  <c r="AI981" i="12"/>
  <c r="AH981" i="12"/>
  <c r="AG981" i="12"/>
  <c r="Y981" i="12"/>
  <c r="S981" i="12"/>
  <c r="AI980" i="12"/>
  <c r="AH980" i="12"/>
  <c r="AG980" i="12"/>
  <c r="Y980" i="12"/>
  <c r="S980" i="12"/>
  <c r="AI979" i="12"/>
  <c r="AH979" i="12"/>
  <c r="AG979" i="12"/>
  <c r="Y979" i="12"/>
  <c r="S979" i="12"/>
  <c r="AI978" i="12"/>
  <c r="AH978" i="12"/>
  <c r="AG978" i="12"/>
  <c r="Y978" i="12"/>
  <c r="S978" i="12"/>
  <c r="AI977" i="12"/>
  <c r="AH977" i="12"/>
  <c r="AG977" i="12"/>
  <c r="Y977" i="12"/>
  <c r="S977" i="12"/>
  <c r="AI976" i="12"/>
  <c r="AH976" i="12"/>
  <c r="AG976" i="12"/>
  <c r="Y976" i="12"/>
  <c r="S976" i="12"/>
  <c r="AI975" i="12"/>
  <c r="AH975" i="12"/>
  <c r="AG975" i="12"/>
  <c r="Y975" i="12"/>
  <c r="S975" i="12"/>
  <c r="AI974" i="12"/>
  <c r="AH974" i="12"/>
  <c r="AG974" i="12"/>
  <c r="Y974" i="12"/>
  <c r="S974" i="12"/>
  <c r="AI973" i="12"/>
  <c r="AH973" i="12"/>
  <c r="AG973" i="12"/>
  <c r="Y973" i="12"/>
  <c r="S973" i="12"/>
  <c r="AI972" i="12"/>
  <c r="AH972" i="12"/>
  <c r="AG972" i="12"/>
  <c r="Y972" i="12"/>
  <c r="S972" i="12"/>
  <c r="AI971" i="12"/>
  <c r="AH971" i="12"/>
  <c r="AG971" i="12"/>
  <c r="Y971" i="12"/>
  <c r="S971" i="12"/>
  <c r="AI970" i="12"/>
  <c r="AH970" i="12"/>
  <c r="AG970" i="12"/>
  <c r="Y970" i="12"/>
  <c r="S970" i="12"/>
  <c r="AI969" i="12"/>
  <c r="AH969" i="12"/>
  <c r="AG969" i="12"/>
  <c r="Y969" i="12"/>
  <c r="S969" i="12"/>
  <c r="AI968" i="12"/>
  <c r="AH968" i="12"/>
  <c r="AG968" i="12"/>
  <c r="Y968" i="12"/>
  <c r="S968" i="12"/>
  <c r="AI967" i="12"/>
  <c r="AH967" i="12"/>
  <c r="AG967" i="12"/>
  <c r="Y967" i="12"/>
  <c r="S967" i="12"/>
  <c r="AI966" i="12"/>
  <c r="AH966" i="12"/>
  <c r="AG966" i="12"/>
  <c r="Y966" i="12"/>
  <c r="S966" i="12"/>
  <c r="AI965" i="12"/>
  <c r="AH965" i="12"/>
  <c r="AG965" i="12"/>
  <c r="Y965" i="12"/>
  <c r="S965" i="12"/>
  <c r="AI964" i="12"/>
  <c r="AH964" i="12"/>
  <c r="AG964" i="12"/>
  <c r="Y964" i="12"/>
  <c r="S964" i="12"/>
  <c r="AI963" i="12"/>
  <c r="AH963" i="12"/>
  <c r="AG963" i="12"/>
  <c r="Y963" i="12"/>
  <c r="S963" i="12"/>
  <c r="AI962" i="12"/>
  <c r="AH962" i="12"/>
  <c r="AG962" i="12"/>
  <c r="Y962" i="12"/>
  <c r="S962" i="12"/>
  <c r="AI961" i="12"/>
  <c r="AH961" i="12"/>
  <c r="AG961" i="12"/>
  <c r="Y961" i="12"/>
  <c r="S961" i="12"/>
  <c r="AI960" i="12"/>
  <c r="AH960" i="12"/>
  <c r="AG960" i="12"/>
  <c r="Y960" i="12"/>
  <c r="S960" i="12"/>
  <c r="AI959" i="12"/>
  <c r="AH959" i="12"/>
  <c r="AG959" i="12"/>
  <c r="Y959" i="12"/>
  <c r="S959" i="12"/>
  <c r="AI958" i="12"/>
  <c r="AH958" i="12"/>
  <c r="AG958" i="12"/>
  <c r="Y958" i="12"/>
  <c r="S958" i="12"/>
  <c r="AI957" i="12"/>
  <c r="AH957" i="12"/>
  <c r="AG957" i="12"/>
  <c r="Y957" i="12"/>
  <c r="S957" i="12"/>
  <c r="AI956" i="12"/>
  <c r="AH956" i="12"/>
  <c r="AG956" i="12"/>
  <c r="Y956" i="12"/>
  <c r="S956" i="12"/>
  <c r="AI955" i="12"/>
  <c r="AH955" i="12"/>
  <c r="AG955" i="12"/>
  <c r="Y955" i="12"/>
  <c r="S955" i="12"/>
  <c r="AI954" i="12"/>
  <c r="AH954" i="12"/>
  <c r="AG954" i="12"/>
  <c r="Y954" i="12"/>
  <c r="S954" i="12"/>
  <c r="AI953" i="12"/>
  <c r="AH953" i="12"/>
  <c r="AG953" i="12"/>
  <c r="Y953" i="12"/>
  <c r="S953" i="12"/>
  <c r="AI952" i="12"/>
  <c r="AH952" i="12"/>
  <c r="AG952" i="12"/>
  <c r="Y952" i="12"/>
  <c r="S952" i="12"/>
  <c r="AI951" i="12"/>
  <c r="AH951" i="12"/>
  <c r="AG951" i="12"/>
  <c r="Y951" i="12"/>
  <c r="S951" i="12"/>
  <c r="AI950" i="12"/>
  <c r="AH950" i="12"/>
  <c r="AG950" i="12"/>
  <c r="Y950" i="12"/>
  <c r="S950" i="12"/>
  <c r="AI949" i="12"/>
  <c r="AH949" i="12"/>
  <c r="AG949" i="12"/>
  <c r="Y949" i="12"/>
  <c r="S949" i="12"/>
  <c r="AI948" i="12"/>
  <c r="AH948" i="12"/>
  <c r="AG948" i="12"/>
  <c r="Y948" i="12"/>
  <c r="S948" i="12"/>
  <c r="AI947" i="12"/>
  <c r="AH947" i="12"/>
  <c r="AG947" i="12"/>
  <c r="Y947" i="12"/>
  <c r="S947" i="12"/>
  <c r="AI946" i="12"/>
  <c r="AH946" i="12"/>
  <c r="AG946" i="12"/>
  <c r="Y946" i="12"/>
  <c r="S946" i="12"/>
  <c r="AI945" i="12"/>
  <c r="AH945" i="12"/>
  <c r="AG945" i="12"/>
  <c r="Y945" i="12"/>
  <c r="S945" i="12"/>
  <c r="AI944" i="12"/>
  <c r="AH944" i="12"/>
  <c r="AG944" i="12"/>
  <c r="Y944" i="12"/>
  <c r="S944" i="12"/>
  <c r="AI943" i="12"/>
  <c r="AH943" i="12"/>
  <c r="AG943" i="12"/>
  <c r="Y943" i="12"/>
  <c r="S943" i="12"/>
  <c r="AI942" i="12"/>
  <c r="AH942" i="12"/>
  <c r="AG942" i="12"/>
  <c r="Y942" i="12"/>
  <c r="S942" i="12"/>
  <c r="AI941" i="12"/>
  <c r="AH941" i="12"/>
  <c r="AG941" i="12"/>
  <c r="Y941" i="12"/>
  <c r="S941" i="12"/>
  <c r="AI940" i="12"/>
  <c r="AH940" i="12"/>
  <c r="AG940" i="12"/>
  <c r="Y940" i="12"/>
  <c r="S940" i="12"/>
  <c r="AI939" i="12"/>
  <c r="AH939" i="12"/>
  <c r="AG939" i="12"/>
  <c r="Y939" i="12"/>
  <c r="S939" i="12"/>
  <c r="AI938" i="12"/>
  <c r="AH938" i="12"/>
  <c r="AG938" i="12"/>
  <c r="Y938" i="12"/>
  <c r="S938" i="12"/>
  <c r="AI937" i="12"/>
  <c r="AH937" i="12"/>
  <c r="AG937" i="12"/>
  <c r="Y937" i="12"/>
  <c r="S937" i="12"/>
  <c r="AI936" i="12"/>
  <c r="AH936" i="12"/>
  <c r="AG936" i="12"/>
  <c r="Y936" i="12"/>
  <c r="S936" i="12"/>
  <c r="AI935" i="12"/>
  <c r="AH935" i="12"/>
  <c r="AG935" i="12"/>
  <c r="Y935" i="12"/>
  <c r="S935" i="12"/>
  <c r="AI934" i="12"/>
  <c r="AH934" i="12"/>
  <c r="AG934" i="12"/>
  <c r="Y934" i="12"/>
  <c r="S934" i="12"/>
  <c r="AI933" i="12"/>
  <c r="AH933" i="12"/>
  <c r="AG933" i="12"/>
  <c r="Y933" i="12"/>
  <c r="S933" i="12"/>
  <c r="AI932" i="12"/>
  <c r="AH932" i="12"/>
  <c r="AG932" i="12"/>
  <c r="Y932" i="12"/>
  <c r="S932" i="12"/>
  <c r="AI931" i="12"/>
  <c r="AH931" i="12"/>
  <c r="AG931" i="12"/>
  <c r="Y931" i="12"/>
  <c r="S931" i="12"/>
  <c r="AI930" i="12"/>
  <c r="AH930" i="12"/>
  <c r="AG930" i="12"/>
  <c r="Y930" i="12"/>
  <c r="S930" i="12"/>
  <c r="AI929" i="12"/>
  <c r="AH929" i="12"/>
  <c r="AG929" i="12"/>
  <c r="Y929" i="12"/>
  <c r="S929" i="12"/>
  <c r="AI928" i="12"/>
  <c r="AH928" i="12"/>
  <c r="AG928" i="12"/>
  <c r="Y928" i="12"/>
  <c r="S928" i="12"/>
  <c r="AI927" i="12"/>
  <c r="AH927" i="12"/>
  <c r="AG927" i="12"/>
  <c r="Y927" i="12"/>
  <c r="S927" i="12"/>
  <c r="AI926" i="12"/>
  <c r="AH926" i="12"/>
  <c r="AG926" i="12"/>
  <c r="Y926" i="12"/>
  <c r="S926" i="12"/>
  <c r="AI925" i="12"/>
  <c r="AH925" i="12"/>
  <c r="AG925" i="12"/>
  <c r="Y925" i="12"/>
  <c r="S925" i="12"/>
  <c r="AI924" i="12"/>
  <c r="AH924" i="12"/>
  <c r="AG924" i="12"/>
  <c r="Y924" i="12"/>
  <c r="S924" i="12"/>
  <c r="AI923" i="12"/>
  <c r="AH923" i="12"/>
  <c r="AG923" i="12"/>
  <c r="Y923" i="12"/>
  <c r="S923" i="12"/>
  <c r="AI922" i="12"/>
  <c r="AH922" i="12"/>
  <c r="AG922" i="12"/>
  <c r="Y922" i="12"/>
  <c r="S922" i="12"/>
  <c r="AI921" i="12"/>
  <c r="AH921" i="12"/>
  <c r="AG921" i="12"/>
  <c r="Y921" i="12"/>
  <c r="S921" i="12"/>
  <c r="AI920" i="12"/>
  <c r="AH920" i="12"/>
  <c r="AG920" i="12"/>
  <c r="Y920" i="12"/>
  <c r="S920" i="12"/>
  <c r="AI919" i="12"/>
  <c r="AH919" i="12"/>
  <c r="AG919" i="12"/>
  <c r="Y919" i="12"/>
  <c r="S919" i="12"/>
  <c r="AI918" i="12"/>
  <c r="AH918" i="12"/>
  <c r="AG918" i="12"/>
  <c r="Y918" i="12"/>
  <c r="S918" i="12"/>
  <c r="AI917" i="12"/>
  <c r="AH917" i="12"/>
  <c r="AG917" i="12"/>
  <c r="Y917" i="12"/>
  <c r="S917" i="12"/>
  <c r="AI916" i="12"/>
  <c r="AH916" i="12"/>
  <c r="AG916" i="12"/>
  <c r="Y916" i="12"/>
  <c r="S916" i="12"/>
  <c r="AI915" i="12"/>
  <c r="AH915" i="12"/>
  <c r="AG915" i="12"/>
  <c r="Y915" i="12"/>
  <c r="S915" i="12"/>
  <c r="AI914" i="12"/>
  <c r="AH914" i="12"/>
  <c r="AG914" i="12"/>
  <c r="Y914" i="12"/>
  <c r="S914" i="12"/>
  <c r="AI913" i="12"/>
  <c r="AH913" i="12"/>
  <c r="AG913" i="12"/>
  <c r="Y913" i="12"/>
  <c r="S913" i="12"/>
  <c r="AI912" i="12"/>
  <c r="AH912" i="12"/>
  <c r="AG912" i="12"/>
  <c r="Y912" i="12"/>
  <c r="S912" i="12"/>
  <c r="AI911" i="12"/>
  <c r="AH911" i="12"/>
  <c r="AG911" i="12"/>
  <c r="Y911" i="12"/>
  <c r="S911" i="12"/>
  <c r="AI910" i="12"/>
  <c r="AH910" i="12"/>
  <c r="AG910" i="12"/>
  <c r="Y910" i="12"/>
  <c r="S910" i="12"/>
  <c r="AI909" i="12"/>
  <c r="AH909" i="12"/>
  <c r="AG909" i="12"/>
  <c r="Y909" i="12"/>
  <c r="S909" i="12"/>
  <c r="AI908" i="12"/>
  <c r="AH908" i="12"/>
  <c r="AG908" i="12"/>
  <c r="Y908" i="12"/>
  <c r="S908" i="12"/>
  <c r="AI907" i="12"/>
  <c r="AH907" i="12"/>
  <c r="AG907" i="12"/>
  <c r="Y907" i="12"/>
  <c r="S907" i="12"/>
  <c r="AI906" i="12"/>
  <c r="AH906" i="12"/>
  <c r="AG906" i="12"/>
  <c r="Y906" i="12"/>
  <c r="S906" i="12"/>
  <c r="AI905" i="12"/>
  <c r="AH905" i="12"/>
  <c r="AG905" i="12"/>
  <c r="Y905" i="12"/>
  <c r="S905" i="12"/>
  <c r="AI904" i="12"/>
  <c r="AH904" i="12"/>
  <c r="AG904" i="12"/>
  <c r="Y904" i="12"/>
  <c r="S904" i="12"/>
  <c r="AI903" i="12"/>
  <c r="AH903" i="12"/>
  <c r="AG903" i="12"/>
  <c r="Y903" i="12"/>
  <c r="S903" i="12"/>
  <c r="AI902" i="12"/>
  <c r="AH902" i="12"/>
  <c r="AG902" i="12"/>
  <c r="Y902" i="12"/>
  <c r="S902" i="12"/>
  <c r="AI901" i="12"/>
  <c r="AH901" i="12"/>
  <c r="AG901" i="12"/>
  <c r="Y901" i="12"/>
  <c r="S901" i="12"/>
  <c r="AI900" i="12"/>
  <c r="AH900" i="12"/>
  <c r="AG900" i="12"/>
  <c r="Y900" i="12"/>
  <c r="S900" i="12"/>
  <c r="AI899" i="12"/>
  <c r="AH899" i="12"/>
  <c r="AG899" i="12"/>
  <c r="Y899" i="12"/>
  <c r="S899" i="12"/>
  <c r="AI898" i="12"/>
  <c r="AH898" i="12"/>
  <c r="AG898" i="12"/>
  <c r="Y898" i="12"/>
  <c r="S898" i="12"/>
  <c r="AI897" i="12"/>
  <c r="AH897" i="12"/>
  <c r="AG897" i="12"/>
  <c r="Y897" i="12"/>
  <c r="S897" i="12"/>
  <c r="AI896" i="12"/>
  <c r="AH896" i="12"/>
  <c r="AG896" i="12"/>
  <c r="Y896" i="12"/>
  <c r="S896" i="12"/>
  <c r="AI895" i="12"/>
  <c r="AH895" i="12"/>
  <c r="AG895" i="12"/>
  <c r="Y895" i="12"/>
  <c r="S895" i="12"/>
  <c r="AI894" i="12"/>
  <c r="AH894" i="12"/>
  <c r="AG894" i="12"/>
  <c r="Y894" i="12"/>
  <c r="S894" i="12"/>
  <c r="AI893" i="12"/>
  <c r="AH893" i="12"/>
  <c r="AG893" i="12"/>
  <c r="Y893" i="12"/>
  <c r="S893" i="12"/>
  <c r="AI892" i="12"/>
  <c r="AH892" i="12"/>
  <c r="AG892" i="12"/>
  <c r="Y892" i="12"/>
  <c r="S892" i="12"/>
  <c r="AI891" i="12"/>
  <c r="AH891" i="12"/>
  <c r="AG891" i="12"/>
  <c r="Y891" i="12"/>
  <c r="S891" i="12"/>
  <c r="AI890" i="12"/>
  <c r="AH890" i="12"/>
  <c r="AG890" i="12"/>
  <c r="Y890" i="12"/>
  <c r="S890" i="12"/>
  <c r="AI889" i="12"/>
  <c r="AH889" i="12"/>
  <c r="AG889" i="12"/>
  <c r="Y889" i="12"/>
  <c r="S889" i="12"/>
  <c r="AI888" i="12"/>
  <c r="AH888" i="12"/>
  <c r="AG888" i="12"/>
  <c r="Y888" i="12"/>
  <c r="S888" i="12"/>
  <c r="AI887" i="12"/>
  <c r="AH887" i="12"/>
  <c r="AG887" i="12"/>
  <c r="Y887" i="12"/>
  <c r="S887" i="12"/>
  <c r="AI886" i="12"/>
  <c r="AH886" i="12"/>
  <c r="AG886" i="12"/>
  <c r="Y886" i="12"/>
  <c r="S886" i="12"/>
  <c r="AI885" i="12"/>
  <c r="AH885" i="12"/>
  <c r="AG885" i="12"/>
  <c r="Y885" i="12"/>
  <c r="S885" i="12"/>
  <c r="AI884" i="12"/>
  <c r="AH884" i="12"/>
  <c r="AG884" i="12"/>
  <c r="Y884" i="12"/>
  <c r="S884" i="12"/>
  <c r="AI883" i="12"/>
  <c r="AH883" i="12"/>
  <c r="AG883" i="12"/>
  <c r="Y883" i="12"/>
  <c r="S883" i="12"/>
  <c r="AI882" i="12"/>
  <c r="AH882" i="12"/>
  <c r="AG882" i="12"/>
  <c r="Y882" i="12"/>
  <c r="S882" i="12"/>
  <c r="AI881" i="12"/>
  <c r="AH881" i="12"/>
  <c r="AG881" i="12"/>
  <c r="Y881" i="12"/>
  <c r="S881" i="12"/>
  <c r="AI880" i="12"/>
  <c r="AH880" i="12"/>
  <c r="AG880" i="12"/>
  <c r="Y880" i="12"/>
  <c r="S880" i="12"/>
  <c r="AI879" i="12"/>
  <c r="AH879" i="12"/>
  <c r="AG879" i="12"/>
  <c r="Y879" i="12"/>
  <c r="S879" i="12"/>
  <c r="AI878" i="12"/>
  <c r="AH878" i="12"/>
  <c r="AG878" i="12"/>
  <c r="Y878" i="12"/>
  <c r="S878" i="12"/>
  <c r="AI877" i="12"/>
  <c r="AH877" i="12"/>
  <c r="AG877" i="12"/>
  <c r="Y877" i="12"/>
  <c r="S877" i="12"/>
  <c r="AI876" i="12"/>
  <c r="AH876" i="12"/>
  <c r="AG876" i="12"/>
  <c r="Y876" i="12"/>
  <c r="S876" i="12"/>
  <c r="AI875" i="12"/>
  <c r="AH875" i="12"/>
  <c r="AG875" i="12"/>
  <c r="Y875" i="12"/>
  <c r="S875" i="12"/>
  <c r="AI874" i="12"/>
  <c r="AH874" i="12"/>
  <c r="AG874" i="12"/>
  <c r="Y874" i="12"/>
  <c r="S874" i="12"/>
  <c r="AI873" i="12"/>
  <c r="AH873" i="12"/>
  <c r="AG873" i="12"/>
  <c r="Y873" i="12"/>
  <c r="S873" i="12"/>
  <c r="AI872" i="12"/>
  <c r="AH872" i="12"/>
  <c r="AG872" i="12"/>
  <c r="Y872" i="12"/>
  <c r="S872" i="12"/>
  <c r="AI871" i="12"/>
  <c r="AH871" i="12"/>
  <c r="AG871" i="12"/>
  <c r="Y871" i="12"/>
  <c r="S871" i="12"/>
  <c r="AI870" i="12"/>
  <c r="AH870" i="12"/>
  <c r="AG870" i="12"/>
  <c r="Y870" i="12"/>
  <c r="S870" i="12"/>
  <c r="AI869" i="12"/>
  <c r="AH869" i="12"/>
  <c r="AG869" i="12"/>
  <c r="Y869" i="12"/>
  <c r="S869" i="12"/>
  <c r="AI868" i="12"/>
  <c r="AH868" i="12"/>
  <c r="AG868" i="12"/>
  <c r="Y868" i="12"/>
  <c r="S868" i="12"/>
  <c r="AI867" i="12"/>
  <c r="AH867" i="12"/>
  <c r="AG867" i="12"/>
  <c r="Y867" i="12"/>
  <c r="S867" i="12"/>
  <c r="AI866" i="12"/>
  <c r="AH866" i="12"/>
  <c r="AG866" i="12"/>
  <c r="Y866" i="12"/>
  <c r="S866" i="12"/>
  <c r="AI865" i="12"/>
  <c r="AH865" i="12"/>
  <c r="AG865" i="12"/>
  <c r="Y865" i="12"/>
  <c r="S865" i="12"/>
  <c r="AI864" i="12"/>
  <c r="AH864" i="12"/>
  <c r="AG864" i="12"/>
  <c r="Y864" i="12"/>
  <c r="S864" i="12"/>
  <c r="AI863" i="12"/>
  <c r="AH863" i="12"/>
  <c r="AG863" i="12"/>
  <c r="Y863" i="12"/>
  <c r="S863" i="12"/>
  <c r="AI862" i="12"/>
  <c r="AH862" i="12"/>
  <c r="AG862" i="12"/>
  <c r="Y862" i="12"/>
  <c r="S862" i="12"/>
  <c r="AI861" i="12"/>
  <c r="AH861" i="12"/>
  <c r="AG861" i="12"/>
  <c r="Y861" i="12"/>
  <c r="S861" i="12"/>
  <c r="AI860" i="12"/>
  <c r="AH860" i="12"/>
  <c r="AG860" i="12"/>
  <c r="Y860" i="12"/>
  <c r="S860" i="12"/>
  <c r="AI859" i="12"/>
  <c r="AH859" i="12"/>
  <c r="AG859" i="12"/>
  <c r="Y859" i="12"/>
  <c r="S859" i="12"/>
  <c r="AI858" i="12"/>
  <c r="AH858" i="12"/>
  <c r="AG858" i="12"/>
  <c r="Y858" i="12"/>
  <c r="S858" i="12"/>
  <c r="AI857" i="12"/>
  <c r="AH857" i="12"/>
  <c r="AG857" i="12"/>
  <c r="Y857" i="12"/>
  <c r="S857" i="12"/>
  <c r="AI856" i="12"/>
  <c r="AH856" i="12"/>
  <c r="AG856" i="12"/>
  <c r="Y856" i="12"/>
  <c r="S856" i="12"/>
  <c r="AI855" i="12"/>
  <c r="AH855" i="12"/>
  <c r="AG855" i="12"/>
  <c r="Y855" i="12"/>
  <c r="S855" i="12"/>
  <c r="AI854" i="12"/>
  <c r="AH854" i="12"/>
  <c r="AG854" i="12"/>
  <c r="Y854" i="12"/>
  <c r="S854" i="12"/>
  <c r="AI853" i="12"/>
  <c r="AH853" i="12"/>
  <c r="AG853" i="12"/>
  <c r="Y853" i="12"/>
  <c r="S853" i="12"/>
  <c r="AI852" i="12"/>
  <c r="AH852" i="12"/>
  <c r="AG852" i="12"/>
  <c r="Y852" i="12"/>
  <c r="S852" i="12"/>
  <c r="AI851" i="12"/>
  <c r="AH851" i="12"/>
  <c r="AG851" i="12"/>
  <c r="Y851" i="12"/>
  <c r="S851" i="12"/>
  <c r="AI850" i="12"/>
  <c r="AH850" i="12"/>
  <c r="AG850" i="12"/>
  <c r="Y850" i="12"/>
  <c r="S850" i="12"/>
  <c r="AI849" i="12"/>
  <c r="AH849" i="12"/>
  <c r="AG849" i="12"/>
  <c r="Y849" i="12"/>
  <c r="S849" i="12"/>
  <c r="AI848" i="12"/>
  <c r="AH848" i="12"/>
  <c r="AG848" i="12"/>
  <c r="Y848" i="12"/>
  <c r="S848" i="12"/>
  <c r="AI847" i="12"/>
  <c r="AH847" i="12"/>
  <c r="AG847" i="12"/>
  <c r="Y847" i="12"/>
  <c r="S847" i="12"/>
  <c r="AI846" i="12"/>
  <c r="AH846" i="12"/>
  <c r="AG846" i="12"/>
  <c r="Y846" i="12"/>
  <c r="S846" i="12"/>
  <c r="AI845" i="12"/>
  <c r="AH845" i="12"/>
  <c r="AG845" i="12"/>
  <c r="Y845" i="12"/>
  <c r="S845" i="12"/>
  <c r="AI844" i="12"/>
  <c r="AH844" i="12"/>
  <c r="AG844" i="12"/>
  <c r="Y844" i="12"/>
  <c r="S844" i="12"/>
  <c r="AI843" i="12"/>
  <c r="AH843" i="12"/>
  <c r="AG843" i="12"/>
  <c r="Y843" i="12"/>
  <c r="S843" i="12"/>
  <c r="AI842" i="12"/>
  <c r="AH842" i="12"/>
  <c r="AG842" i="12"/>
  <c r="Y842" i="12"/>
  <c r="S842" i="12"/>
  <c r="AI841" i="12"/>
  <c r="AH841" i="12"/>
  <c r="AG841" i="12"/>
  <c r="Y841" i="12"/>
  <c r="S841" i="12"/>
  <c r="AI840" i="12"/>
  <c r="AH840" i="12"/>
  <c r="AG840" i="12"/>
  <c r="Y840" i="12"/>
  <c r="S840" i="12"/>
  <c r="AI839" i="12"/>
  <c r="AH839" i="12"/>
  <c r="AG839" i="12"/>
  <c r="Y839" i="12"/>
  <c r="S839" i="12"/>
  <c r="AI838" i="12"/>
  <c r="AH838" i="12"/>
  <c r="AG838" i="12"/>
  <c r="Y838" i="12"/>
  <c r="S838" i="12"/>
  <c r="AI837" i="12"/>
  <c r="AH837" i="12"/>
  <c r="AG837" i="12"/>
  <c r="Y837" i="12"/>
  <c r="S837" i="12"/>
  <c r="AI836" i="12"/>
  <c r="AH836" i="12"/>
  <c r="AG836" i="12"/>
  <c r="Y836" i="12"/>
  <c r="S836" i="12"/>
  <c r="AI835" i="12"/>
  <c r="AH835" i="12"/>
  <c r="AG835" i="12"/>
  <c r="Y835" i="12"/>
  <c r="S835" i="12"/>
  <c r="AI834" i="12"/>
  <c r="AH834" i="12"/>
  <c r="AG834" i="12"/>
  <c r="Y834" i="12"/>
  <c r="S834" i="12"/>
  <c r="AI833" i="12"/>
  <c r="AH833" i="12"/>
  <c r="AG833" i="12"/>
  <c r="Y833" i="12"/>
  <c r="S833" i="12"/>
  <c r="AI832" i="12"/>
  <c r="AH832" i="12"/>
  <c r="AG832" i="12"/>
  <c r="Y832" i="12"/>
  <c r="S832" i="12"/>
  <c r="AI831" i="12"/>
  <c r="AH831" i="12"/>
  <c r="AG831" i="12"/>
  <c r="Y831" i="12"/>
  <c r="S831" i="12"/>
  <c r="AI830" i="12"/>
  <c r="AH830" i="12"/>
  <c r="AG830" i="12"/>
  <c r="Y830" i="12"/>
  <c r="S830" i="12"/>
  <c r="AI829" i="12"/>
  <c r="AH829" i="12"/>
  <c r="AG829" i="12"/>
  <c r="Y829" i="12"/>
  <c r="S829" i="12"/>
  <c r="AI828" i="12"/>
  <c r="AH828" i="12"/>
  <c r="AG828" i="12"/>
  <c r="Y828" i="12"/>
  <c r="S828" i="12"/>
  <c r="AI827" i="12"/>
  <c r="AH827" i="12"/>
  <c r="AG827" i="12"/>
  <c r="Y827" i="12"/>
  <c r="S827" i="12"/>
  <c r="AI826" i="12"/>
  <c r="AH826" i="12"/>
  <c r="AG826" i="12"/>
  <c r="Y826" i="12"/>
  <c r="S826" i="12"/>
  <c r="AI825" i="12"/>
  <c r="AH825" i="12"/>
  <c r="AG825" i="12"/>
  <c r="Y825" i="12"/>
  <c r="S825" i="12"/>
  <c r="AI824" i="12"/>
  <c r="AH824" i="12"/>
  <c r="AG824" i="12"/>
  <c r="Y824" i="12"/>
  <c r="S824" i="12"/>
  <c r="AI823" i="12"/>
  <c r="AH823" i="12"/>
  <c r="AG823" i="12"/>
  <c r="Y823" i="12"/>
  <c r="S823" i="12"/>
  <c r="AI822" i="12"/>
  <c r="AH822" i="12"/>
  <c r="AG822" i="12"/>
  <c r="Y822" i="12"/>
  <c r="S822" i="12"/>
  <c r="AI821" i="12"/>
  <c r="AH821" i="12"/>
  <c r="AG821" i="12"/>
  <c r="Y821" i="12"/>
  <c r="S821" i="12"/>
  <c r="AI820" i="12"/>
  <c r="AH820" i="12"/>
  <c r="AG820" i="12"/>
  <c r="Y820" i="12"/>
  <c r="S820" i="12"/>
  <c r="AI819" i="12"/>
  <c r="AH819" i="12"/>
  <c r="AG819" i="12"/>
  <c r="Y819" i="12"/>
  <c r="S819" i="12"/>
  <c r="AI818" i="12"/>
  <c r="AH818" i="12"/>
  <c r="AG818" i="12"/>
  <c r="Y818" i="12"/>
  <c r="S818" i="12"/>
  <c r="AI817" i="12"/>
  <c r="AH817" i="12"/>
  <c r="AG817" i="12"/>
  <c r="Y817" i="12"/>
  <c r="S817" i="12"/>
  <c r="AI816" i="12"/>
  <c r="AH816" i="12"/>
  <c r="AG816" i="12"/>
  <c r="Y816" i="12"/>
  <c r="S816" i="12"/>
  <c r="AI815" i="12"/>
  <c r="AH815" i="12"/>
  <c r="AG815" i="12"/>
  <c r="Y815" i="12"/>
  <c r="S815" i="12"/>
  <c r="AI814" i="12"/>
  <c r="AH814" i="12"/>
  <c r="AG814" i="12"/>
  <c r="Y814" i="12"/>
  <c r="S814" i="12"/>
  <c r="AI813" i="12"/>
  <c r="AH813" i="12"/>
  <c r="AG813" i="12"/>
  <c r="Y813" i="12"/>
  <c r="S813" i="12"/>
  <c r="AI812" i="12"/>
  <c r="AH812" i="12"/>
  <c r="AG812" i="12"/>
  <c r="Y812" i="12"/>
  <c r="S812" i="12"/>
  <c r="AI811" i="12"/>
  <c r="AH811" i="12"/>
  <c r="AG811" i="12"/>
  <c r="Y811" i="12"/>
  <c r="S811" i="12"/>
  <c r="AI810" i="12"/>
  <c r="AH810" i="12"/>
  <c r="AG810" i="12"/>
  <c r="Y810" i="12"/>
  <c r="S810" i="12"/>
  <c r="AI809" i="12"/>
  <c r="AH809" i="12"/>
  <c r="AG809" i="12"/>
  <c r="Y809" i="12"/>
  <c r="S809" i="12"/>
  <c r="AI808" i="12"/>
  <c r="AH808" i="12"/>
  <c r="AG808" i="12"/>
  <c r="Y808" i="12"/>
  <c r="S808" i="12"/>
  <c r="AI807" i="12"/>
  <c r="AH807" i="12"/>
  <c r="AG807" i="12"/>
  <c r="Y807" i="12"/>
  <c r="S807" i="12"/>
  <c r="AI806" i="12"/>
  <c r="AH806" i="12"/>
  <c r="AG806" i="12"/>
  <c r="Y806" i="12"/>
  <c r="S806" i="12"/>
  <c r="AI805" i="12"/>
  <c r="AH805" i="12"/>
  <c r="AG805" i="12"/>
  <c r="Y805" i="12"/>
  <c r="S805" i="12"/>
  <c r="AI804" i="12"/>
  <c r="AH804" i="12"/>
  <c r="AG804" i="12"/>
  <c r="Y804" i="12"/>
  <c r="S804" i="12"/>
  <c r="AI803" i="12"/>
  <c r="AH803" i="12"/>
  <c r="AG803" i="12"/>
  <c r="Y803" i="12"/>
  <c r="S803" i="12"/>
  <c r="AI802" i="12"/>
  <c r="AH802" i="12"/>
  <c r="AG802" i="12"/>
  <c r="Y802" i="12"/>
  <c r="S802" i="12"/>
  <c r="AI801" i="12"/>
  <c r="AH801" i="12"/>
  <c r="AG801" i="12"/>
  <c r="Y801" i="12"/>
  <c r="S801" i="12"/>
  <c r="AI800" i="12"/>
  <c r="AH800" i="12"/>
  <c r="AG800" i="12"/>
  <c r="Y800" i="12"/>
  <c r="S800" i="12"/>
  <c r="AI799" i="12"/>
  <c r="AH799" i="12"/>
  <c r="AG799" i="12"/>
  <c r="Y799" i="12"/>
  <c r="S799" i="12"/>
  <c r="AI798" i="12"/>
  <c r="AH798" i="12"/>
  <c r="AG798" i="12"/>
  <c r="Y798" i="12"/>
  <c r="S798" i="12"/>
  <c r="AI797" i="12"/>
  <c r="AH797" i="12"/>
  <c r="AG797" i="12"/>
  <c r="Y797" i="12"/>
  <c r="S797" i="12"/>
  <c r="AI796" i="12"/>
  <c r="AH796" i="12"/>
  <c r="AG796" i="12"/>
  <c r="Y796" i="12"/>
  <c r="S796" i="12"/>
  <c r="AI795" i="12"/>
  <c r="AH795" i="12"/>
  <c r="AG795" i="12"/>
  <c r="Y795" i="12"/>
  <c r="S795" i="12"/>
  <c r="AI794" i="12"/>
  <c r="AH794" i="12"/>
  <c r="AG794" i="12"/>
  <c r="Y794" i="12"/>
  <c r="S794" i="12"/>
  <c r="AI793" i="12"/>
  <c r="AH793" i="12"/>
  <c r="AG793" i="12"/>
  <c r="Y793" i="12"/>
  <c r="S793" i="12"/>
  <c r="AI792" i="12"/>
  <c r="AH792" i="12"/>
  <c r="AG792" i="12"/>
  <c r="Y792" i="12"/>
  <c r="S792" i="12"/>
  <c r="AI791" i="12"/>
  <c r="AH791" i="12"/>
  <c r="AG791" i="12"/>
  <c r="Y791" i="12"/>
  <c r="S791" i="12"/>
  <c r="AI790" i="12"/>
  <c r="AH790" i="12"/>
  <c r="AG790" i="12"/>
  <c r="Y790" i="12"/>
  <c r="S790" i="12"/>
  <c r="AI789" i="12"/>
  <c r="AH789" i="12"/>
  <c r="AG789" i="12"/>
  <c r="Y789" i="12"/>
  <c r="S789" i="12"/>
  <c r="AI788" i="12"/>
  <c r="AH788" i="12"/>
  <c r="AG788" i="12"/>
  <c r="Y788" i="12"/>
  <c r="S788" i="12"/>
  <c r="AI787" i="12"/>
  <c r="AH787" i="12"/>
  <c r="AG787" i="12"/>
  <c r="Y787" i="12"/>
  <c r="S787" i="12"/>
  <c r="AI786" i="12"/>
  <c r="AH786" i="12"/>
  <c r="AG786" i="12"/>
  <c r="Y786" i="12"/>
  <c r="S786" i="12"/>
  <c r="AI785" i="12"/>
  <c r="AH785" i="12"/>
  <c r="AG785" i="12"/>
  <c r="Y785" i="12"/>
  <c r="S785" i="12"/>
  <c r="AI784" i="12"/>
  <c r="AH784" i="12"/>
  <c r="AG784" i="12"/>
  <c r="Y784" i="12"/>
  <c r="S784" i="12"/>
  <c r="AI783" i="12"/>
  <c r="AH783" i="12"/>
  <c r="AG783" i="12"/>
  <c r="Y783" i="12"/>
  <c r="S783" i="12"/>
  <c r="AI782" i="12"/>
  <c r="AH782" i="12"/>
  <c r="AG782" i="12"/>
  <c r="Y782" i="12"/>
  <c r="S782" i="12"/>
  <c r="AI781" i="12"/>
  <c r="AH781" i="12"/>
  <c r="AG781" i="12"/>
  <c r="Y781" i="12"/>
  <c r="S781" i="12"/>
  <c r="AI780" i="12"/>
  <c r="AH780" i="12"/>
  <c r="AG780" i="12"/>
  <c r="Y780" i="12"/>
  <c r="S780" i="12"/>
  <c r="AI779" i="12"/>
  <c r="AH779" i="12"/>
  <c r="AG779" i="12"/>
  <c r="Y779" i="12"/>
  <c r="S779" i="12"/>
  <c r="AI778" i="12"/>
  <c r="AH778" i="12"/>
  <c r="AG778" i="12"/>
  <c r="Y778" i="12"/>
  <c r="S778" i="12"/>
  <c r="AI777" i="12"/>
  <c r="AH777" i="12"/>
  <c r="AG777" i="12"/>
  <c r="Y777" i="12"/>
  <c r="S777" i="12"/>
  <c r="AI776" i="12"/>
  <c r="AH776" i="12"/>
  <c r="AG776" i="12"/>
  <c r="Y776" i="12"/>
  <c r="S776" i="12"/>
  <c r="AI775" i="12"/>
  <c r="AH775" i="12"/>
  <c r="AG775" i="12"/>
  <c r="Y775" i="12"/>
  <c r="S775" i="12"/>
  <c r="AI774" i="12"/>
  <c r="AH774" i="12"/>
  <c r="AG774" i="12"/>
  <c r="Y774" i="12"/>
  <c r="S774" i="12"/>
  <c r="AI773" i="12"/>
  <c r="AH773" i="12"/>
  <c r="AG773" i="12"/>
  <c r="Y773" i="12"/>
  <c r="S773" i="12"/>
  <c r="AI772" i="12"/>
  <c r="AH772" i="12"/>
  <c r="AG772" i="12"/>
  <c r="Y772" i="12"/>
  <c r="S772" i="12"/>
  <c r="AI771" i="12"/>
  <c r="AH771" i="12"/>
  <c r="AG771" i="12"/>
  <c r="Y771" i="12"/>
  <c r="S771" i="12"/>
  <c r="AI770" i="12"/>
  <c r="AH770" i="12"/>
  <c r="AG770" i="12"/>
  <c r="Y770" i="12"/>
  <c r="S770" i="12"/>
  <c r="AI769" i="12"/>
  <c r="AH769" i="12"/>
  <c r="AG769" i="12"/>
  <c r="Y769" i="12"/>
  <c r="S769" i="12"/>
  <c r="AI768" i="12"/>
  <c r="AH768" i="12"/>
  <c r="AG768" i="12"/>
  <c r="Y768" i="12"/>
  <c r="S768" i="12"/>
  <c r="AI767" i="12"/>
  <c r="AH767" i="12"/>
  <c r="AG767" i="12"/>
  <c r="Y767" i="12"/>
  <c r="S767" i="12"/>
  <c r="AI766" i="12"/>
  <c r="AH766" i="12"/>
  <c r="AG766" i="12"/>
  <c r="Y766" i="12"/>
  <c r="S766" i="12"/>
  <c r="AI765" i="12"/>
  <c r="AH765" i="12"/>
  <c r="AG765" i="12"/>
  <c r="Y765" i="12"/>
  <c r="S765" i="12"/>
  <c r="AI764" i="12"/>
  <c r="AH764" i="12"/>
  <c r="AG764" i="12"/>
  <c r="Y764" i="12"/>
  <c r="S764" i="12"/>
  <c r="AI763" i="12"/>
  <c r="AH763" i="12"/>
  <c r="AG763" i="12"/>
  <c r="Y763" i="12"/>
  <c r="S763" i="12"/>
  <c r="AI762" i="12"/>
  <c r="AH762" i="12"/>
  <c r="AG762" i="12"/>
  <c r="Y762" i="12"/>
  <c r="S762" i="12"/>
  <c r="AI761" i="12"/>
  <c r="AH761" i="12"/>
  <c r="AG761" i="12"/>
  <c r="Y761" i="12"/>
  <c r="S761" i="12"/>
  <c r="AI760" i="12"/>
  <c r="AH760" i="12"/>
  <c r="AG760" i="12"/>
  <c r="Y760" i="12"/>
  <c r="S760" i="12"/>
  <c r="AI759" i="12"/>
  <c r="AH759" i="12"/>
  <c r="AG759" i="12"/>
  <c r="Y759" i="12"/>
  <c r="S759" i="12"/>
  <c r="AI758" i="12"/>
  <c r="AH758" i="12"/>
  <c r="AG758" i="12"/>
  <c r="Y758" i="12"/>
  <c r="S758" i="12"/>
  <c r="AI757" i="12"/>
  <c r="AH757" i="12"/>
  <c r="AG757" i="12"/>
  <c r="Y757" i="12"/>
  <c r="S757" i="12"/>
  <c r="AI756" i="12"/>
  <c r="AH756" i="12"/>
  <c r="AG756" i="12"/>
  <c r="Y756" i="12"/>
  <c r="S756" i="12"/>
  <c r="AI755" i="12"/>
  <c r="AH755" i="12"/>
  <c r="AG755" i="12"/>
  <c r="Y755" i="12"/>
  <c r="S755" i="12"/>
  <c r="AI754" i="12"/>
  <c r="AH754" i="12"/>
  <c r="AG754" i="12"/>
  <c r="Y754" i="12"/>
  <c r="S754" i="12"/>
  <c r="AI753" i="12"/>
  <c r="AH753" i="12"/>
  <c r="AG753" i="12"/>
  <c r="Y753" i="12"/>
  <c r="S753" i="12"/>
  <c r="AI752" i="12"/>
  <c r="AH752" i="12"/>
  <c r="AG752" i="12"/>
  <c r="Y752" i="12"/>
  <c r="S752" i="12"/>
  <c r="AI751" i="12"/>
  <c r="AH751" i="12"/>
  <c r="AG751" i="12"/>
  <c r="Y751" i="12"/>
  <c r="S751" i="12"/>
  <c r="AI750" i="12"/>
  <c r="AH750" i="12"/>
  <c r="AG750" i="12"/>
  <c r="Y750" i="12"/>
  <c r="S750" i="12"/>
  <c r="AI749" i="12"/>
  <c r="AH749" i="12"/>
  <c r="AG749" i="12"/>
  <c r="Y749" i="12"/>
  <c r="S749" i="12"/>
  <c r="AI748" i="12"/>
  <c r="AH748" i="12"/>
  <c r="AG748" i="12"/>
  <c r="Y748" i="12"/>
  <c r="S748" i="12"/>
  <c r="AI747" i="12"/>
  <c r="AH747" i="12"/>
  <c r="AG747" i="12"/>
  <c r="Y747" i="12"/>
  <c r="S747" i="12"/>
  <c r="AI746" i="12"/>
  <c r="AH746" i="12"/>
  <c r="AG746" i="12"/>
  <c r="Y746" i="12"/>
  <c r="S746" i="12"/>
  <c r="AI745" i="12"/>
  <c r="AH745" i="12"/>
  <c r="AG745" i="12"/>
  <c r="Y745" i="12"/>
  <c r="S745" i="12"/>
  <c r="AI744" i="12"/>
  <c r="AH744" i="12"/>
  <c r="AG744" i="12"/>
  <c r="Y744" i="12"/>
  <c r="S744" i="12"/>
  <c r="AI743" i="12"/>
  <c r="AH743" i="12"/>
  <c r="AG743" i="12"/>
  <c r="Y743" i="12"/>
  <c r="S743" i="12"/>
  <c r="AI742" i="12"/>
  <c r="AH742" i="12"/>
  <c r="AG742" i="12"/>
  <c r="Y742" i="12"/>
  <c r="S742" i="12"/>
  <c r="AI741" i="12"/>
  <c r="AH741" i="12"/>
  <c r="AG741" i="12"/>
  <c r="Y741" i="12"/>
  <c r="S741" i="12"/>
  <c r="AI740" i="12"/>
  <c r="AH740" i="12"/>
  <c r="AG740" i="12"/>
  <c r="Y740" i="12"/>
  <c r="S740" i="12"/>
  <c r="AI739" i="12"/>
  <c r="AH739" i="12"/>
  <c r="AG739" i="12"/>
  <c r="Y739" i="12"/>
  <c r="S739" i="12"/>
  <c r="AI738" i="12"/>
  <c r="AH738" i="12"/>
  <c r="AG738" i="12"/>
  <c r="Y738" i="12"/>
  <c r="S738" i="12"/>
  <c r="AI737" i="12"/>
  <c r="AH737" i="12"/>
  <c r="AG737" i="12"/>
  <c r="Y737" i="12"/>
  <c r="S737" i="12"/>
  <c r="AI736" i="12"/>
  <c r="AH736" i="12"/>
  <c r="AG736" i="12"/>
  <c r="Y736" i="12"/>
  <c r="S736" i="12"/>
  <c r="AI735" i="12"/>
  <c r="AH735" i="12"/>
  <c r="AG735" i="12"/>
  <c r="Y735" i="12"/>
  <c r="S735" i="12"/>
  <c r="AI734" i="12"/>
  <c r="AH734" i="12"/>
  <c r="AG734" i="12"/>
  <c r="Y734" i="12"/>
  <c r="S734" i="12"/>
  <c r="AI733" i="12"/>
  <c r="AH733" i="12"/>
  <c r="AG733" i="12"/>
  <c r="Y733" i="12"/>
  <c r="S733" i="12"/>
  <c r="AI732" i="12"/>
  <c r="AH732" i="12"/>
  <c r="AG732" i="12"/>
  <c r="Y732" i="12"/>
  <c r="S732" i="12"/>
  <c r="AI731" i="12"/>
  <c r="AH731" i="12"/>
  <c r="AG731" i="12"/>
  <c r="Y731" i="12"/>
  <c r="S731" i="12"/>
  <c r="AI730" i="12"/>
  <c r="AH730" i="12"/>
  <c r="AG730" i="12"/>
  <c r="Y730" i="12"/>
  <c r="S730" i="12"/>
  <c r="AI729" i="12"/>
  <c r="AH729" i="12"/>
  <c r="AG729" i="12"/>
  <c r="Y729" i="12"/>
  <c r="S729" i="12"/>
  <c r="AI728" i="12"/>
  <c r="AH728" i="12"/>
  <c r="AG728" i="12"/>
  <c r="Y728" i="12"/>
  <c r="S728" i="12"/>
  <c r="AI727" i="12"/>
  <c r="AH727" i="12"/>
  <c r="AG727" i="12"/>
  <c r="Y727" i="12"/>
  <c r="S727" i="12"/>
  <c r="AI726" i="12"/>
  <c r="AH726" i="12"/>
  <c r="AG726" i="12"/>
  <c r="Y726" i="12"/>
  <c r="S726" i="12"/>
  <c r="AI725" i="12"/>
  <c r="AH725" i="12"/>
  <c r="AG725" i="12"/>
  <c r="Y725" i="12"/>
  <c r="S725" i="12"/>
  <c r="AI724" i="12"/>
  <c r="AH724" i="12"/>
  <c r="AG724" i="12"/>
  <c r="Y724" i="12"/>
  <c r="S724" i="12"/>
  <c r="AI723" i="12"/>
  <c r="AH723" i="12"/>
  <c r="AG723" i="12"/>
  <c r="Y723" i="12"/>
  <c r="S723" i="12"/>
  <c r="AI722" i="12"/>
  <c r="AH722" i="12"/>
  <c r="AG722" i="12"/>
  <c r="Y722" i="12"/>
  <c r="S722" i="12"/>
  <c r="AI721" i="12"/>
  <c r="AH721" i="12"/>
  <c r="AG721" i="12"/>
  <c r="Y721" i="12"/>
  <c r="S721" i="12"/>
  <c r="AI720" i="12"/>
  <c r="AH720" i="12"/>
  <c r="AG720" i="12"/>
  <c r="Y720" i="12"/>
  <c r="S720" i="12"/>
  <c r="AI719" i="12"/>
  <c r="AH719" i="12"/>
  <c r="AG719" i="12"/>
  <c r="Y719" i="12"/>
  <c r="S719" i="12"/>
  <c r="AI718" i="12"/>
  <c r="AH718" i="12"/>
  <c r="AG718" i="12"/>
  <c r="Y718" i="12"/>
  <c r="S718" i="12"/>
  <c r="AI717" i="12"/>
  <c r="AH717" i="12"/>
  <c r="AG717" i="12"/>
  <c r="Y717" i="12"/>
  <c r="S717" i="12"/>
  <c r="AI716" i="12"/>
  <c r="AH716" i="12"/>
  <c r="AG716" i="12"/>
  <c r="Y716" i="12"/>
  <c r="S716" i="12"/>
  <c r="AI715" i="12"/>
  <c r="AH715" i="12"/>
  <c r="AG715" i="12"/>
  <c r="Y715" i="12"/>
  <c r="S715" i="12"/>
  <c r="AI714" i="12"/>
  <c r="AH714" i="12"/>
  <c r="AG714" i="12"/>
  <c r="Y714" i="12"/>
  <c r="S714" i="12"/>
  <c r="AI713" i="12"/>
  <c r="AH713" i="12"/>
  <c r="AG713" i="12"/>
  <c r="Y713" i="12"/>
  <c r="S713" i="12"/>
  <c r="AI712" i="12"/>
  <c r="AH712" i="12"/>
  <c r="AG712" i="12"/>
  <c r="Y712" i="12"/>
  <c r="S712" i="12"/>
  <c r="AI711" i="12"/>
  <c r="AH711" i="12"/>
  <c r="AG711" i="12"/>
  <c r="Y711" i="12"/>
  <c r="S711" i="12"/>
  <c r="AI710" i="12"/>
  <c r="AH710" i="12"/>
  <c r="AG710" i="12"/>
  <c r="Y710" i="12"/>
  <c r="S710" i="12"/>
  <c r="AI709" i="12"/>
  <c r="AH709" i="12"/>
  <c r="AG709" i="12"/>
  <c r="Y709" i="12"/>
  <c r="S709" i="12"/>
  <c r="AI708" i="12"/>
  <c r="AH708" i="12"/>
  <c r="AG708" i="12"/>
  <c r="Y708" i="12"/>
  <c r="S708" i="12"/>
  <c r="AI707" i="12"/>
  <c r="AH707" i="12"/>
  <c r="AG707" i="12"/>
  <c r="Y707" i="12"/>
  <c r="S707" i="12"/>
  <c r="AI706" i="12"/>
  <c r="AH706" i="12"/>
  <c r="AG706" i="12"/>
  <c r="Y706" i="12"/>
  <c r="S706" i="12"/>
  <c r="AI705" i="12"/>
  <c r="AH705" i="12"/>
  <c r="AG705" i="12"/>
  <c r="Y705" i="12"/>
  <c r="S705" i="12"/>
  <c r="AI704" i="12"/>
  <c r="AH704" i="12"/>
  <c r="AG704" i="12"/>
  <c r="Y704" i="12"/>
  <c r="S704" i="12"/>
  <c r="AI703" i="12"/>
  <c r="AH703" i="12"/>
  <c r="AG703" i="12"/>
  <c r="Y703" i="12"/>
  <c r="S703" i="12"/>
  <c r="AI702" i="12"/>
  <c r="AH702" i="12"/>
  <c r="AG702" i="12"/>
  <c r="Y702" i="12"/>
  <c r="S702" i="12"/>
  <c r="AI701" i="12"/>
  <c r="AH701" i="12"/>
  <c r="AG701" i="12"/>
  <c r="Y701" i="12"/>
  <c r="S701" i="12"/>
  <c r="AI700" i="12"/>
  <c r="AH700" i="12"/>
  <c r="AG700" i="12"/>
  <c r="Y700" i="12"/>
  <c r="S700" i="12"/>
  <c r="AI699" i="12"/>
  <c r="AH699" i="12"/>
  <c r="AG699" i="12"/>
  <c r="Y699" i="12"/>
  <c r="S699" i="12"/>
  <c r="AI698" i="12"/>
  <c r="AH698" i="12"/>
  <c r="AG698" i="12"/>
  <c r="Y698" i="12"/>
  <c r="S698" i="12"/>
  <c r="AI697" i="12"/>
  <c r="AH697" i="12"/>
  <c r="AG697" i="12"/>
  <c r="Y697" i="12"/>
  <c r="S697" i="12"/>
  <c r="AI696" i="12"/>
  <c r="AH696" i="12"/>
  <c r="AG696" i="12"/>
  <c r="Y696" i="12"/>
  <c r="S696" i="12"/>
  <c r="AI695" i="12"/>
  <c r="AH695" i="12"/>
  <c r="AG695" i="12"/>
  <c r="Y695" i="12"/>
  <c r="S695" i="12"/>
  <c r="AI694" i="12"/>
  <c r="AH694" i="12"/>
  <c r="AG694" i="12"/>
  <c r="Y694" i="12"/>
  <c r="S694" i="12"/>
  <c r="AI693" i="12"/>
  <c r="AH693" i="12"/>
  <c r="AG693" i="12"/>
  <c r="Y693" i="12"/>
  <c r="S693" i="12"/>
  <c r="AI692" i="12"/>
  <c r="AH692" i="12"/>
  <c r="AG692" i="12"/>
  <c r="Y692" i="12"/>
  <c r="S692" i="12"/>
  <c r="AI691" i="12"/>
  <c r="AH691" i="12"/>
  <c r="AG691" i="12"/>
  <c r="Y691" i="12"/>
  <c r="S691" i="12"/>
  <c r="AI690" i="12"/>
  <c r="AH690" i="12"/>
  <c r="AG690" i="12"/>
  <c r="Y690" i="12"/>
  <c r="S690" i="12"/>
  <c r="AI689" i="12"/>
  <c r="AH689" i="12"/>
  <c r="AG689" i="12"/>
  <c r="Y689" i="12"/>
  <c r="S689" i="12"/>
  <c r="AI688" i="12"/>
  <c r="AH688" i="12"/>
  <c r="AG688" i="12"/>
  <c r="Y688" i="12"/>
  <c r="S688" i="12"/>
  <c r="AI687" i="12"/>
  <c r="AH687" i="12"/>
  <c r="AG687" i="12"/>
  <c r="Y687" i="12"/>
  <c r="S687" i="12"/>
  <c r="AI686" i="12"/>
  <c r="AH686" i="12"/>
  <c r="AG686" i="12"/>
  <c r="Y686" i="12"/>
  <c r="S686" i="12"/>
  <c r="AI685" i="12"/>
  <c r="AH685" i="12"/>
  <c r="AG685" i="12"/>
  <c r="Y685" i="12"/>
  <c r="S685" i="12"/>
  <c r="AI684" i="12"/>
  <c r="AH684" i="12"/>
  <c r="AG684" i="12"/>
  <c r="Y684" i="12"/>
  <c r="S684" i="12"/>
  <c r="AI683" i="12"/>
  <c r="AH683" i="12"/>
  <c r="AG683" i="12"/>
  <c r="Y683" i="12"/>
  <c r="S683" i="12"/>
  <c r="AI682" i="12"/>
  <c r="AH682" i="12"/>
  <c r="AG682" i="12"/>
  <c r="Y682" i="12"/>
  <c r="S682" i="12"/>
  <c r="AI681" i="12"/>
  <c r="AH681" i="12"/>
  <c r="AG681" i="12"/>
  <c r="Y681" i="12"/>
  <c r="S681" i="12"/>
  <c r="AI680" i="12"/>
  <c r="AH680" i="12"/>
  <c r="AG680" i="12"/>
  <c r="Y680" i="12"/>
  <c r="S680" i="12"/>
  <c r="AI679" i="12"/>
  <c r="AH679" i="12"/>
  <c r="AG679" i="12"/>
  <c r="Y679" i="12"/>
  <c r="S679" i="12"/>
  <c r="AI678" i="12"/>
  <c r="AH678" i="12"/>
  <c r="AG678" i="12"/>
  <c r="Y678" i="12"/>
  <c r="S678" i="12"/>
  <c r="AI677" i="12"/>
  <c r="AH677" i="12"/>
  <c r="AG677" i="12"/>
  <c r="Y677" i="12"/>
  <c r="S677" i="12"/>
  <c r="AI676" i="12"/>
  <c r="AH676" i="12"/>
  <c r="AG676" i="12"/>
  <c r="Y676" i="12"/>
  <c r="S676" i="12"/>
  <c r="AI675" i="12"/>
  <c r="AH675" i="12"/>
  <c r="AG675" i="12"/>
  <c r="Y675" i="12"/>
  <c r="S675" i="12"/>
  <c r="AI674" i="12"/>
  <c r="AH674" i="12"/>
  <c r="AG674" i="12"/>
  <c r="Y674" i="12"/>
  <c r="S674" i="12"/>
  <c r="AI673" i="12"/>
  <c r="AH673" i="12"/>
  <c r="AG673" i="12"/>
  <c r="Y673" i="12"/>
  <c r="S673" i="12"/>
  <c r="AI672" i="12"/>
  <c r="AH672" i="12"/>
  <c r="AG672" i="12"/>
  <c r="Y672" i="12"/>
  <c r="S672" i="12"/>
  <c r="AI671" i="12"/>
  <c r="AH671" i="12"/>
  <c r="AG671" i="12"/>
  <c r="Y671" i="12"/>
  <c r="S671" i="12"/>
  <c r="AI670" i="12"/>
  <c r="AH670" i="12"/>
  <c r="AG670" i="12"/>
  <c r="Y670" i="12"/>
  <c r="S670" i="12"/>
  <c r="AI669" i="12"/>
  <c r="AH669" i="12"/>
  <c r="AG669" i="12"/>
  <c r="Y669" i="12"/>
  <c r="S669" i="12"/>
  <c r="AI668" i="12"/>
  <c r="AH668" i="12"/>
  <c r="AG668" i="12"/>
  <c r="Y668" i="12"/>
  <c r="S668" i="12"/>
  <c r="AI667" i="12"/>
  <c r="AH667" i="12"/>
  <c r="AG667" i="12"/>
  <c r="Y667" i="12"/>
  <c r="S667" i="12"/>
  <c r="AI666" i="12"/>
  <c r="AH666" i="12"/>
  <c r="AG666" i="12"/>
  <c r="Y666" i="12"/>
  <c r="S666" i="12"/>
  <c r="AI665" i="12"/>
  <c r="AH665" i="12"/>
  <c r="AG665" i="12"/>
  <c r="Y665" i="12"/>
  <c r="S665" i="12"/>
  <c r="AI664" i="12"/>
  <c r="AH664" i="12"/>
  <c r="AG664" i="12"/>
  <c r="Y664" i="12"/>
  <c r="S664" i="12"/>
  <c r="AI663" i="12"/>
  <c r="AH663" i="12"/>
  <c r="AG663" i="12"/>
  <c r="Y663" i="12"/>
  <c r="S663" i="12"/>
  <c r="AI662" i="12"/>
  <c r="AH662" i="12"/>
  <c r="AG662" i="12"/>
  <c r="Y662" i="12"/>
  <c r="S662" i="12"/>
  <c r="AI661" i="12"/>
  <c r="AH661" i="12"/>
  <c r="AG661" i="12"/>
  <c r="Y661" i="12"/>
  <c r="S661" i="12"/>
  <c r="AI660" i="12"/>
  <c r="AH660" i="12"/>
  <c r="AG660" i="12"/>
  <c r="Y660" i="12"/>
  <c r="S660" i="12"/>
  <c r="AI659" i="12"/>
  <c r="AH659" i="12"/>
  <c r="AG659" i="12"/>
  <c r="Y659" i="12"/>
  <c r="S659" i="12"/>
  <c r="AI658" i="12"/>
  <c r="AH658" i="12"/>
  <c r="AG658" i="12"/>
  <c r="Y658" i="12"/>
  <c r="S658" i="12"/>
  <c r="AI657" i="12"/>
  <c r="AH657" i="12"/>
  <c r="AG657" i="12"/>
  <c r="Y657" i="12"/>
  <c r="S657" i="12"/>
  <c r="AI656" i="12"/>
  <c r="AH656" i="12"/>
  <c r="AG656" i="12"/>
  <c r="Y656" i="12"/>
  <c r="S656" i="12"/>
  <c r="AI655" i="12"/>
  <c r="AH655" i="12"/>
  <c r="AG655" i="12"/>
  <c r="Y655" i="12"/>
  <c r="S655" i="12"/>
  <c r="AI654" i="12"/>
  <c r="AH654" i="12"/>
  <c r="AG654" i="12"/>
  <c r="Y654" i="12"/>
  <c r="S654" i="12"/>
  <c r="AI653" i="12"/>
  <c r="AH653" i="12"/>
  <c r="AG653" i="12"/>
  <c r="Y653" i="12"/>
  <c r="S653" i="12"/>
  <c r="AI652" i="12"/>
  <c r="AH652" i="12"/>
  <c r="AG652" i="12"/>
  <c r="Y652" i="12"/>
  <c r="S652" i="12"/>
  <c r="AI651" i="12"/>
  <c r="AH651" i="12"/>
  <c r="AG651" i="12"/>
  <c r="Y651" i="12"/>
  <c r="S651" i="12"/>
  <c r="AI650" i="12"/>
  <c r="AH650" i="12"/>
  <c r="AG650" i="12"/>
  <c r="Y650" i="12"/>
  <c r="S650" i="12"/>
  <c r="AI649" i="12"/>
  <c r="AH649" i="12"/>
  <c r="AG649" i="12"/>
  <c r="Y649" i="12"/>
  <c r="S649" i="12"/>
  <c r="AI648" i="12"/>
  <c r="AH648" i="12"/>
  <c r="AG648" i="12"/>
  <c r="Y648" i="12"/>
  <c r="S648" i="12"/>
  <c r="AI647" i="12"/>
  <c r="AH647" i="12"/>
  <c r="AG647" i="12"/>
  <c r="Y647" i="12"/>
  <c r="S647" i="12"/>
  <c r="AI646" i="12"/>
  <c r="AH646" i="12"/>
  <c r="AG646" i="12"/>
  <c r="Y646" i="12"/>
  <c r="S646" i="12"/>
  <c r="AI645" i="12"/>
  <c r="AH645" i="12"/>
  <c r="AG645" i="12"/>
  <c r="Y645" i="12"/>
  <c r="S645" i="12"/>
  <c r="AI644" i="12"/>
  <c r="AH644" i="12"/>
  <c r="AG644" i="12"/>
  <c r="Y644" i="12"/>
  <c r="S644" i="12"/>
  <c r="AI643" i="12"/>
  <c r="AH643" i="12"/>
  <c r="AG643" i="12"/>
  <c r="Y643" i="12"/>
  <c r="S643" i="12"/>
  <c r="AI642" i="12"/>
  <c r="AH642" i="12"/>
  <c r="AG642" i="12"/>
  <c r="Y642" i="12"/>
  <c r="S642" i="12"/>
  <c r="AI641" i="12"/>
  <c r="AH641" i="12"/>
  <c r="AG641" i="12"/>
  <c r="Y641" i="12"/>
  <c r="S641" i="12"/>
  <c r="AI640" i="12"/>
  <c r="AH640" i="12"/>
  <c r="AG640" i="12"/>
  <c r="Y640" i="12"/>
  <c r="S640" i="12"/>
  <c r="AI639" i="12"/>
  <c r="AH639" i="12"/>
  <c r="AG639" i="12"/>
  <c r="Y639" i="12"/>
  <c r="S639" i="12"/>
  <c r="AI638" i="12"/>
  <c r="AH638" i="12"/>
  <c r="AG638" i="12"/>
  <c r="Y638" i="12"/>
  <c r="S638" i="12"/>
  <c r="AI637" i="12"/>
  <c r="AH637" i="12"/>
  <c r="AG637" i="12"/>
  <c r="Y637" i="12"/>
  <c r="S637" i="12"/>
  <c r="AI636" i="12"/>
  <c r="AH636" i="12"/>
  <c r="AG636" i="12"/>
  <c r="Y636" i="12"/>
  <c r="S636" i="12"/>
  <c r="AI635" i="12"/>
  <c r="AH635" i="12"/>
  <c r="AG635" i="12"/>
  <c r="Y635" i="12"/>
  <c r="S635" i="12"/>
  <c r="AI634" i="12"/>
  <c r="AH634" i="12"/>
  <c r="AG634" i="12"/>
  <c r="Y634" i="12"/>
  <c r="S634" i="12"/>
  <c r="AI633" i="12"/>
  <c r="AH633" i="12"/>
  <c r="AG633" i="12"/>
  <c r="Y633" i="12"/>
  <c r="S633" i="12"/>
  <c r="AI632" i="12"/>
  <c r="AH632" i="12"/>
  <c r="AG632" i="12"/>
  <c r="Y632" i="12"/>
  <c r="S632" i="12"/>
  <c r="AI631" i="12"/>
  <c r="AH631" i="12"/>
  <c r="AG631" i="12"/>
  <c r="Y631" i="12"/>
  <c r="S631" i="12"/>
  <c r="AI630" i="12"/>
  <c r="AH630" i="12"/>
  <c r="AG630" i="12"/>
  <c r="Y630" i="12"/>
  <c r="S630" i="12"/>
  <c r="AI629" i="12"/>
  <c r="AH629" i="12"/>
  <c r="AG629" i="12"/>
  <c r="Y629" i="12"/>
  <c r="S629" i="12"/>
  <c r="AI628" i="12"/>
  <c r="AH628" i="12"/>
  <c r="AG628" i="12"/>
  <c r="Y628" i="12"/>
  <c r="S628" i="12"/>
  <c r="AI627" i="12"/>
  <c r="AH627" i="12"/>
  <c r="AG627" i="12"/>
  <c r="Y627" i="12"/>
  <c r="S627" i="12"/>
  <c r="AI626" i="12"/>
  <c r="AH626" i="12"/>
  <c r="AG626" i="12"/>
  <c r="Y626" i="12"/>
  <c r="S626" i="12"/>
  <c r="AI625" i="12"/>
  <c r="AH625" i="12"/>
  <c r="AG625" i="12"/>
  <c r="Y625" i="12"/>
  <c r="S625" i="12"/>
  <c r="AI624" i="12"/>
  <c r="AH624" i="12"/>
  <c r="AG624" i="12"/>
  <c r="Y624" i="12"/>
  <c r="S624" i="12"/>
  <c r="AI623" i="12"/>
  <c r="AH623" i="12"/>
  <c r="AG623" i="12"/>
  <c r="Y623" i="12"/>
  <c r="S623" i="12"/>
  <c r="AI622" i="12"/>
  <c r="AH622" i="12"/>
  <c r="AG622" i="12"/>
  <c r="Y622" i="12"/>
  <c r="S622" i="12"/>
  <c r="AI621" i="12"/>
  <c r="AH621" i="12"/>
  <c r="AG621" i="12"/>
  <c r="Y621" i="12"/>
  <c r="S621" i="12"/>
  <c r="AI620" i="12"/>
  <c r="AH620" i="12"/>
  <c r="AG620" i="12"/>
  <c r="Y620" i="12"/>
  <c r="S620" i="12"/>
  <c r="AI619" i="12"/>
  <c r="AH619" i="12"/>
  <c r="AG619" i="12"/>
  <c r="Y619" i="12"/>
  <c r="S619" i="12"/>
  <c r="AI618" i="12"/>
  <c r="AH618" i="12"/>
  <c r="AG618" i="12"/>
  <c r="Y618" i="12"/>
  <c r="S618" i="12"/>
  <c r="AI617" i="12"/>
  <c r="AH617" i="12"/>
  <c r="AG617" i="12"/>
  <c r="Y617" i="12"/>
  <c r="S617" i="12"/>
  <c r="AI616" i="12"/>
  <c r="AH616" i="12"/>
  <c r="AG616" i="12"/>
  <c r="Y616" i="12"/>
  <c r="S616" i="12"/>
  <c r="AI615" i="12"/>
  <c r="AH615" i="12"/>
  <c r="AG615" i="12"/>
  <c r="Y615" i="12"/>
  <c r="S615" i="12"/>
  <c r="AI614" i="12"/>
  <c r="AH614" i="12"/>
  <c r="AG614" i="12"/>
  <c r="Y614" i="12"/>
  <c r="S614" i="12"/>
  <c r="AI613" i="12"/>
  <c r="AH613" i="12"/>
  <c r="AG613" i="12"/>
  <c r="Y613" i="12"/>
  <c r="S613" i="12"/>
  <c r="AI612" i="12"/>
  <c r="AH612" i="12"/>
  <c r="AG612" i="12"/>
  <c r="Y612" i="12"/>
  <c r="S612" i="12"/>
  <c r="AI611" i="12"/>
  <c r="AH611" i="12"/>
  <c r="AG611" i="12"/>
  <c r="Y611" i="12"/>
  <c r="S611" i="12"/>
  <c r="AI610" i="12"/>
  <c r="AH610" i="12"/>
  <c r="AG610" i="12"/>
  <c r="Y610" i="12"/>
  <c r="S610" i="12"/>
  <c r="AI609" i="12"/>
  <c r="AH609" i="12"/>
  <c r="AG609" i="12"/>
  <c r="Y609" i="12"/>
  <c r="S609" i="12"/>
  <c r="AI608" i="12"/>
  <c r="AH608" i="12"/>
  <c r="AG608" i="12"/>
  <c r="Y608" i="12"/>
  <c r="S608" i="12"/>
  <c r="AI607" i="12"/>
  <c r="AH607" i="12"/>
  <c r="AG607" i="12"/>
  <c r="Y607" i="12"/>
  <c r="S607" i="12"/>
  <c r="AI606" i="12"/>
  <c r="AH606" i="12"/>
  <c r="AG606" i="12"/>
  <c r="Y606" i="12"/>
  <c r="S606" i="12"/>
  <c r="AI605" i="12"/>
  <c r="AH605" i="12"/>
  <c r="AG605" i="12"/>
  <c r="Y605" i="12"/>
  <c r="S605" i="12"/>
  <c r="AI604" i="12"/>
  <c r="AH604" i="12"/>
  <c r="AG604" i="12"/>
  <c r="Y604" i="12"/>
  <c r="S604" i="12"/>
  <c r="AI603" i="12"/>
  <c r="AH603" i="12"/>
  <c r="AG603" i="12"/>
  <c r="Y603" i="12"/>
  <c r="S603" i="12"/>
  <c r="AI602" i="12"/>
  <c r="AH602" i="12"/>
  <c r="AG602" i="12"/>
  <c r="Y602" i="12"/>
  <c r="S602" i="12"/>
  <c r="AI601" i="12"/>
  <c r="AH601" i="12"/>
  <c r="AG601" i="12"/>
  <c r="Y601" i="12"/>
  <c r="S601" i="12"/>
  <c r="AI600" i="12"/>
  <c r="AH600" i="12"/>
  <c r="AG600" i="12"/>
  <c r="Y600" i="12"/>
  <c r="S600" i="12"/>
  <c r="AI599" i="12"/>
  <c r="AH599" i="12"/>
  <c r="AG599" i="12"/>
  <c r="Y599" i="12"/>
  <c r="S599" i="12"/>
  <c r="AI598" i="12"/>
  <c r="AH598" i="12"/>
  <c r="AG598" i="12"/>
  <c r="Y598" i="12"/>
  <c r="S598" i="12"/>
  <c r="AI597" i="12"/>
  <c r="AH597" i="12"/>
  <c r="AG597" i="12"/>
  <c r="Y597" i="12"/>
  <c r="S597" i="12"/>
  <c r="AI596" i="12"/>
  <c r="AH596" i="12"/>
  <c r="AG596" i="12"/>
  <c r="Y596" i="12"/>
  <c r="S596" i="12"/>
  <c r="AI595" i="12"/>
  <c r="AH595" i="12"/>
  <c r="AG595" i="12"/>
  <c r="Y595" i="12"/>
  <c r="S595" i="12"/>
  <c r="AI594" i="12"/>
  <c r="AH594" i="12"/>
  <c r="AG594" i="12"/>
  <c r="Y594" i="12"/>
  <c r="S594" i="12"/>
  <c r="AI593" i="12"/>
  <c r="AH593" i="12"/>
  <c r="AG593" i="12"/>
  <c r="Y593" i="12"/>
  <c r="S593" i="12"/>
  <c r="AI592" i="12"/>
  <c r="AH592" i="12"/>
  <c r="AG592" i="12"/>
  <c r="Y592" i="12"/>
  <c r="S592" i="12"/>
  <c r="AI591" i="12"/>
  <c r="AH591" i="12"/>
  <c r="AG591" i="12"/>
  <c r="Y591" i="12"/>
  <c r="S591" i="12"/>
  <c r="AI590" i="12"/>
  <c r="AH590" i="12"/>
  <c r="AG590" i="12"/>
  <c r="Y590" i="12"/>
  <c r="S590" i="12"/>
  <c r="AI589" i="12"/>
  <c r="AH589" i="12"/>
  <c r="AG589" i="12"/>
  <c r="Y589" i="12"/>
  <c r="S589" i="12"/>
  <c r="AI588" i="12"/>
  <c r="AH588" i="12"/>
  <c r="AG588" i="12"/>
  <c r="Y588" i="12"/>
  <c r="S588" i="12"/>
  <c r="AI587" i="12"/>
  <c r="AH587" i="12"/>
  <c r="AG587" i="12"/>
  <c r="Y587" i="12"/>
  <c r="S587" i="12"/>
  <c r="AI586" i="12"/>
  <c r="AH586" i="12"/>
  <c r="AG586" i="12"/>
  <c r="Y586" i="12"/>
  <c r="S586" i="12"/>
  <c r="AI585" i="12"/>
  <c r="AH585" i="12"/>
  <c r="AG585" i="12"/>
  <c r="Y585" i="12"/>
  <c r="S585" i="12"/>
  <c r="AI584" i="12"/>
  <c r="AH584" i="12"/>
  <c r="AG584" i="12"/>
  <c r="Y584" i="12"/>
  <c r="S584" i="12"/>
  <c r="AI583" i="12"/>
  <c r="AH583" i="12"/>
  <c r="AG583" i="12"/>
  <c r="Y583" i="12"/>
  <c r="S583" i="12"/>
  <c r="AI582" i="12"/>
  <c r="AH582" i="12"/>
  <c r="AG582" i="12"/>
  <c r="Y582" i="12"/>
  <c r="S582" i="12"/>
  <c r="AI581" i="12"/>
  <c r="AH581" i="12"/>
  <c r="AG581" i="12"/>
  <c r="Y581" i="12"/>
  <c r="S581" i="12"/>
  <c r="AI580" i="12"/>
  <c r="AH580" i="12"/>
  <c r="AG580" i="12"/>
  <c r="Y580" i="12"/>
  <c r="S580" i="12"/>
  <c r="AI579" i="12"/>
  <c r="AH579" i="12"/>
  <c r="AG579" i="12"/>
  <c r="Y579" i="12"/>
  <c r="S579" i="12"/>
  <c r="AI578" i="12"/>
  <c r="AH578" i="12"/>
  <c r="AG578" i="12"/>
  <c r="Y578" i="12"/>
  <c r="S578" i="12"/>
  <c r="AI577" i="12"/>
  <c r="AH577" i="12"/>
  <c r="AG577" i="12"/>
  <c r="Y577" i="12"/>
  <c r="S577" i="12"/>
  <c r="AI576" i="12"/>
  <c r="AH576" i="12"/>
  <c r="AG576" i="12"/>
  <c r="Y576" i="12"/>
  <c r="S576" i="12"/>
  <c r="AI575" i="12"/>
  <c r="AH575" i="12"/>
  <c r="AG575" i="12"/>
  <c r="Y575" i="12"/>
  <c r="S575" i="12"/>
  <c r="AI574" i="12"/>
  <c r="AH574" i="12"/>
  <c r="AG574" i="12"/>
  <c r="Y574" i="12"/>
  <c r="S574" i="12"/>
  <c r="AI573" i="12"/>
  <c r="AH573" i="12"/>
  <c r="AG573" i="12"/>
  <c r="Y573" i="12"/>
  <c r="S573" i="12"/>
  <c r="AI572" i="12"/>
  <c r="AH572" i="12"/>
  <c r="AG572" i="12"/>
  <c r="Y572" i="12"/>
  <c r="S572" i="12"/>
  <c r="AI571" i="12"/>
  <c r="AH571" i="12"/>
  <c r="AG571" i="12"/>
  <c r="Y571" i="12"/>
  <c r="S571" i="12"/>
  <c r="AI570" i="12"/>
  <c r="AH570" i="12"/>
  <c r="AG570" i="12"/>
  <c r="Y570" i="12"/>
  <c r="S570" i="12"/>
  <c r="AI569" i="12"/>
  <c r="AH569" i="12"/>
  <c r="AG569" i="12"/>
  <c r="Y569" i="12"/>
  <c r="S569" i="12"/>
  <c r="AI568" i="12"/>
  <c r="AH568" i="12"/>
  <c r="AG568" i="12"/>
  <c r="Y568" i="12"/>
  <c r="S568" i="12"/>
  <c r="AI567" i="12"/>
  <c r="AH567" i="12"/>
  <c r="AG567" i="12"/>
  <c r="Y567" i="12"/>
  <c r="S567" i="12"/>
  <c r="AI566" i="12"/>
  <c r="AH566" i="12"/>
  <c r="AG566" i="12"/>
  <c r="Y566" i="12"/>
  <c r="S566" i="12"/>
  <c r="AI565" i="12"/>
  <c r="AH565" i="12"/>
  <c r="AG565" i="12"/>
  <c r="Y565" i="12"/>
  <c r="S565" i="12"/>
  <c r="AI564" i="12"/>
  <c r="AH564" i="12"/>
  <c r="AG564" i="12"/>
  <c r="Y564" i="12"/>
  <c r="S564" i="12"/>
  <c r="AI563" i="12"/>
  <c r="AH563" i="12"/>
  <c r="AG563" i="12"/>
  <c r="Y563" i="12"/>
  <c r="S563" i="12"/>
  <c r="AI562" i="12"/>
  <c r="AH562" i="12"/>
  <c r="AG562" i="12"/>
  <c r="Y562" i="12"/>
  <c r="S562" i="12"/>
  <c r="AI561" i="12"/>
  <c r="AH561" i="12"/>
  <c r="AG561" i="12"/>
  <c r="Y561" i="12"/>
  <c r="S561" i="12"/>
  <c r="AI560" i="12"/>
  <c r="AH560" i="12"/>
  <c r="AG560" i="12"/>
  <c r="Y560" i="12"/>
  <c r="S560" i="12"/>
  <c r="AI559" i="12"/>
  <c r="AH559" i="12"/>
  <c r="AG559" i="12"/>
  <c r="Y559" i="12"/>
  <c r="S559" i="12"/>
  <c r="AI558" i="12"/>
  <c r="AH558" i="12"/>
  <c r="AG558" i="12"/>
  <c r="Y558" i="12"/>
  <c r="S558" i="12"/>
  <c r="AI557" i="12"/>
  <c r="AH557" i="12"/>
  <c r="AG557" i="12"/>
  <c r="Y557" i="12"/>
  <c r="S557" i="12"/>
  <c r="AI556" i="12"/>
  <c r="AH556" i="12"/>
  <c r="AG556" i="12"/>
  <c r="Y556" i="12"/>
  <c r="S556" i="12"/>
  <c r="AI555" i="12"/>
  <c r="AH555" i="12"/>
  <c r="AG555" i="12"/>
  <c r="Y555" i="12"/>
  <c r="S555" i="12"/>
  <c r="AI554" i="12"/>
  <c r="AH554" i="12"/>
  <c r="AG554" i="12"/>
  <c r="Y554" i="12"/>
  <c r="S554" i="12"/>
  <c r="AI553" i="12"/>
  <c r="AH553" i="12"/>
  <c r="AG553" i="12"/>
  <c r="Y553" i="12"/>
  <c r="S553" i="12"/>
  <c r="AI552" i="12"/>
  <c r="AH552" i="12"/>
  <c r="AG552" i="12"/>
  <c r="Y552" i="12"/>
  <c r="S552" i="12"/>
  <c r="AI551" i="12"/>
  <c r="AH551" i="12"/>
  <c r="AG551" i="12"/>
  <c r="Y551" i="12"/>
  <c r="S551" i="12"/>
  <c r="AI550" i="12"/>
  <c r="AH550" i="12"/>
  <c r="AG550" i="12"/>
  <c r="Y550" i="12"/>
  <c r="S550" i="12"/>
  <c r="AI549" i="12"/>
  <c r="AH549" i="12"/>
  <c r="AG549" i="12"/>
  <c r="Y549" i="12"/>
  <c r="S549" i="12"/>
  <c r="AI548" i="12"/>
  <c r="AH548" i="12"/>
  <c r="AG548" i="12"/>
  <c r="Y548" i="12"/>
  <c r="S548" i="12"/>
  <c r="AI547" i="12"/>
  <c r="AH547" i="12"/>
  <c r="AG547" i="12"/>
  <c r="Y547" i="12"/>
  <c r="S547" i="12"/>
  <c r="AI546" i="12"/>
  <c r="AH546" i="12"/>
  <c r="AG546" i="12"/>
  <c r="Y546" i="12"/>
  <c r="S546" i="12"/>
  <c r="AI545" i="12"/>
  <c r="AH545" i="12"/>
  <c r="AG545" i="12"/>
  <c r="Y545" i="12"/>
  <c r="S545" i="12"/>
  <c r="AI544" i="12"/>
  <c r="AH544" i="12"/>
  <c r="AG544" i="12"/>
  <c r="Y544" i="12"/>
  <c r="S544" i="12"/>
  <c r="AI543" i="12"/>
  <c r="AH543" i="12"/>
  <c r="AG543" i="12"/>
  <c r="Y543" i="12"/>
  <c r="S543" i="12"/>
  <c r="AI542" i="12"/>
  <c r="AH542" i="12"/>
  <c r="AG542" i="12"/>
  <c r="Y542" i="12"/>
  <c r="S542" i="12"/>
  <c r="AI541" i="12"/>
  <c r="AH541" i="12"/>
  <c r="AG541" i="12"/>
  <c r="Y541" i="12"/>
  <c r="S541" i="12"/>
  <c r="AI540" i="12"/>
  <c r="AH540" i="12"/>
  <c r="AG540" i="12"/>
  <c r="Y540" i="12"/>
  <c r="S540" i="12"/>
  <c r="AI539" i="12"/>
  <c r="AH539" i="12"/>
  <c r="AG539" i="12"/>
  <c r="Y539" i="12"/>
  <c r="S539" i="12"/>
  <c r="AI538" i="12"/>
  <c r="AH538" i="12"/>
  <c r="AG538" i="12"/>
  <c r="Y538" i="12"/>
  <c r="S538" i="12"/>
  <c r="AI537" i="12"/>
  <c r="AH537" i="12"/>
  <c r="AG537" i="12"/>
  <c r="Y537" i="12"/>
  <c r="S537" i="12"/>
  <c r="AI536" i="12"/>
  <c r="AH536" i="12"/>
  <c r="AG536" i="12"/>
  <c r="Y536" i="12"/>
  <c r="S536" i="12"/>
  <c r="AI535" i="12"/>
  <c r="AH535" i="12"/>
  <c r="AG535" i="12"/>
  <c r="Y535" i="12"/>
  <c r="S535" i="12"/>
  <c r="AI534" i="12"/>
  <c r="AH534" i="12"/>
  <c r="AG534" i="12"/>
  <c r="Y534" i="12"/>
  <c r="S534" i="12"/>
  <c r="AI533" i="12"/>
  <c r="AH533" i="12"/>
  <c r="AG533" i="12"/>
  <c r="Y533" i="12"/>
  <c r="S533" i="12"/>
  <c r="AI532" i="12"/>
  <c r="AH532" i="12"/>
  <c r="AG532" i="12"/>
  <c r="Y532" i="12"/>
  <c r="S532" i="12"/>
  <c r="AI531" i="12"/>
  <c r="AH531" i="12"/>
  <c r="AG531" i="12"/>
  <c r="Y531" i="12"/>
  <c r="S531" i="12"/>
  <c r="AI530" i="12"/>
  <c r="AH530" i="12"/>
  <c r="AG530" i="12"/>
  <c r="Y530" i="12"/>
  <c r="S530" i="12"/>
  <c r="AI529" i="12"/>
  <c r="AH529" i="12"/>
  <c r="AG529" i="12"/>
  <c r="Y529" i="12"/>
  <c r="S529" i="12"/>
  <c r="AI528" i="12"/>
  <c r="AH528" i="12"/>
  <c r="AG528" i="12"/>
  <c r="Y528" i="12"/>
  <c r="S528" i="12"/>
  <c r="AI527" i="12"/>
  <c r="AH527" i="12"/>
  <c r="AG527" i="12"/>
  <c r="Y527" i="12"/>
  <c r="S527" i="12"/>
  <c r="AI526" i="12"/>
  <c r="AH526" i="12"/>
  <c r="AG526" i="12"/>
  <c r="Y526" i="12"/>
  <c r="S526" i="12"/>
  <c r="AI525" i="12"/>
  <c r="AH525" i="12"/>
  <c r="AG525" i="12"/>
  <c r="Y525" i="12"/>
  <c r="S525" i="12"/>
  <c r="AI524" i="12"/>
  <c r="AH524" i="12"/>
  <c r="AG524" i="12"/>
  <c r="Y524" i="12"/>
  <c r="S524" i="12"/>
  <c r="AI523" i="12"/>
  <c r="AH523" i="12"/>
  <c r="AG523" i="12"/>
  <c r="Y523" i="12"/>
  <c r="S523" i="12"/>
  <c r="AI522" i="12"/>
  <c r="AH522" i="12"/>
  <c r="AG522" i="12"/>
  <c r="Y522" i="12"/>
  <c r="S522" i="12"/>
  <c r="AI521" i="12"/>
  <c r="AH521" i="12"/>
  <c r="AG521" i="12"/>
  <c r="Y521" i="12"/>
  <c r="S521" i="12"/>
  <c r="AI520" i="12"/>
  <c r="AH520" i="12"/>
  <c r="AG520" i="12"/>
  <c r="Y520" i="12"/>
  <c r="S520" i="12"/>
  <c r="AI519" i="12"/>
  <c r="AH519" i="12"/>
  <c r="AG519" i="12"/>
  <c r="Y519" i="12"/>
  <c r="S519" i="12"/>
  <c r="AI518" i="12"/>
  <c r="AH518" i="12"/>
  <c r="AG518" i="12"/>
  <c r="Y518" i="12"/>
  <c r="S518" i="12"/>
  <c r="AI517" i="12"/>
  <c r="AH517" i="12"/>
  <c r="AG517" i="12"/>
  <c r="Y517" i="12"/>
  <c r="S517" i="12"/>
  <c r="AI516" i="12"/>
  <c r="AH516" i="12"/>
  <c r="AG516" i="12"/>
  <c r="Y516" i="12"/>
  <c r="S516" i="12"/>
  <c r="AI515" i="12"/>
  <c r="AH515" i="12"/>
  <c r="AG515" i="12"/>
  <c r="Y515" i="12"/>
  <c r="S515" i="12"/>
  <c r="AI514" i="12"/>
  <c r="AH514" i="12"/>
  <c r="AG514" i="12"/>
  <c r="Y514" i="12"/>
  <c r="S514" i="12"/>
  <c r="AI513" i="12"/>
  <c r="AH513" i="12"/>
  <c r="AG513" i="12"/>
  <c r="Y513" i="12"/>
  <c r="S513" i="12"/>
  <c r="AI512" i="12"/>
  <c r="AH512" i="12"/>
  <c r="AG512" i="12"/>
  <c r="Y512" i="12"/>
  <c r="S512" i="12"/>
  <c r="AI511" i="12"/>
  <c r="AH511" i="12"/>
  <c r="AG511" i="12"/>
  <c r="Y511" i="12"/>
  <c r="S511" i="12"/>
  <c r="AI510" i="12"/>
  <c r="AH510" i="12"/>
  <c r="AG510" i="12"/>
  <c r="Y510" i="12"/>
  <c r="S510" i="12"/>
  <c r="AI509" i="12"/>
  <c r="AH509" i="12"/>
  <c r="AG509" i="12"/>
  <c r="Y509" i="12"/>
  <c r="S509" i="12"/>
  <c r="AI508" i="12"/>
  <c r="AH508" i="12"/>
  <c r="AG508" i="12"/>
  <c r="Y508" i="12"/>
  <c r="S508" i="12"/>
  <c r="AI507" i="12"/>
  <c r="AH507" i="12"/>
  <c r="AG507" i="12"/>
  <c r="Y507" i="12"/>
  <c r="S507" i="12"/>
  <c r="AI506" i="12"/>
  <c r="AH506" i="12"/>
  <c r="AG506" i="12"/>
  <c r="Y506" i="12"/>
  <c r="S506" i="12"/>
  <c r="AI505" i="12"/>
  <c r="AH505" i="12"/>
  <c r="AG505" i="12"/>
  <c r="Y505" i="12"/>
  <c r="S505" i="12"/>
  <c r="AI504" i="12"/>
  <c r="AH504" i="12"/>
  <c r="AG504" i="12"/>
  <c r="Y504" i="12"/>
  <c r="S504" i="12"/>
  <c r="AI503" i="12"/>
  <c r="AH503" i="12"/>
  <c r="AG503" i="12"/>
  <c r="Y503" i="12"/>
  <c r="S503" i="12"/>
  <c r="AI502" i="12"/>
  <c r="AH502" i="12"/>
  <c r="AG502" i="12"/>
  <c r="Y502" i="12"/>
  <c r="S502" i="12"/>
  <c r="AI501" i="12"/>
  <c r="AH501" i="12"/>
  <c r="AG501" i="12"/>
  <c r="Y501" i="12"/>
  <c r="S501" i="12"/>
  <c r="AI500" i="12"/>
  <c r="AH500" i="12"/>
  <c r="AG500" i="12"/>
  <c r="Y500" i="12"/>
  <c r="S500" i="12"/>
  <c r="AI499" i="12"/>
  <c r="AH499" i="12"/>
  <c r="AG499" i="12"/>
  <c r="Y499" i="12"/>
  <c r="S499" i="12"/>
  <c r="AI498" i="12"/>
  <c r="AH498" i="12"/>
  <c r="AG498" i="12"/>
  <c r="Y498" i="12"/>
  <c r="S498" i="12"/>
  <c r="AI497" i="12"/>
  <c r="AH497" i="12"/>
  <c r="AG497" i="12"/>
  <c r="Y497" i="12"/>
  <c r="S497" i="12"/>
  <c r="AI496" i="12"/>
  <c r="AH496" i="12"/>
  <c r="AG496" i="12"/>
  <c r="Y496" i="12"/>
  <c r="S496" i="12"/>
  <c r="AI495" i="12"/>
  <c r="AH495" i="12"/>
  <c r="AG495" i="12"/>
  <c r="Y495" i="12"/>
  <c r="S495" i="12"/>
  <c r="AI494" i="12"/>
  <c r="AH494" i="12"/>
  <c r="AG494" i="12"/>
  <c r="Y494" i="12"/>
  <c r="S494" i="12"/>
  <c r="AI493" i="12"/>
  <c r="AH493" i="12"/>
  <c r="AG493" i="12"/>
  <c r="Y493" i="12"/>
  <c r="S493" i="12"/>
  <c r="AI492" i="12"/>
  <c r="AH492" i="12"/>
  <c r="AG492" i="12"/>
  <c r="Y492" i="12"/>
  <c r="S492" i="12"/>
  <c r="AI491" i="12"/>
  <c r="AH491" i="12"/>
  <c r="AG491" i="12"/>
  <c r="Y491" i="12"/>
  <c r="S491" i="12"/>
  <c r="AI490" i="12"/>
  <c r="AH490" i="12"/>
  <c r="AG490" i="12"/>
  <c r="Y490" i="12"/>
  <c r="S490" i="12"/>
  <c r="AI489" i="12"/>
  <c r="AH489" i="12"/>
  <c r="AG489" i="12"/>
  <c r="Y489" i="12"/>
  <c r="S489" i="12"/>
  <c r="AI488" i="12"/>
  <c r="AH488" i="12"/>
  <c r="AG488" i="12"/>
  <c r="Y488" i="12"/>
  <c r="S488" i="12"/>
  <c r="AI487" i="12"/>
  <c r="AH487" i="12"/>
  <c r="AG487" i="12"/>
  <c r="Y487" i="12"/>
  <c r="S487" i="12"/>
  <c r="AI486" i="12"/>
  <c r="AH486" i="12"/>
  <c r="AG486" i="12"/>
  <c r="Y486" i="12"/>
  <c r="S486" i="12"/>
  <c r="AI485" i="12"/>
  <c r="AH485" i="12"/>
  <c r="AG485" i="12"/>
  <c r="Y485" i="12"/>
  <c r="S485" i="12"/>
  <c r="AI484" i="12"/>
  <c r="AH484" i="12"/>
  <c r="AG484" i="12"/>
  <c r="Y484" i="12"/>
  <c r="S484" i="12"/>
  <c r="AI483" i="12"/>
  <c r="AH483" i="12"/>
  <c r="AG483" i="12"/>
  <c r="Y483" i="12"/>
  <c r="S483" i="12"/>
  <c r="AI482" i="12"/>
  <c r="AH482" i="12"/>
  <c r="AG482" i="12"/>
  <c r="Y482" i="12"/>
  <c r="S482" i="12"/>
  <c r="AI481" i="12"/>
  <c r="AH481" i="12"/>
  <c r="AG481" i="12"/>
  <c r="Y481" i="12"/>
  <c r="S481" i="12"/>
  <c r="AI480" i="12"/>
  <c r="AH480" i="12"/>
  <c r="AG480" i="12"/>
  <c r="Y480" i="12"/>
  <c r="S480" i="12"/>
  <c r="AI479" i="12"/>
  <c r="AH479" i="12"/>
  <c r="AG479" i="12"/>
  <c r="Y479" i="12"/>
  <c r="S479" i="12"/>
  <c r="AI478" i="12"/>
  <c r="AH478" i="12"/>
  <c r="AG478" i="12"/>
  <c r="Y478" i="12"/>
  <c r="S478" i="12"/>
  <c r="AI477" i="12"/>
  <c r="AH477" i="12"/>
  <c r="AG477" i="12"/>
  <c r="Y477" i="12"/>
  <c r="S477" i="12"/>
  <c r="AI476" i="12"/>
  <c r="AH476" i="12"/>
  <c r="AG476" i="12"/>
  <c r="Y476" i="12"/>
  <c r="S476" i="12"/>
  <c r="AI475" i="12"/>
  <c r="AH475" i="12"/>
  <c r="AG475" i="12"/>
  <c r="Y475" i="12"/>
  <c r="S475" i="12"/>
  <c r="AI474" i="12"/>
  <c r="AH474" i="12"/>
  <c r="AG474" i="12"/>
  <c r="Y474" i="12"/>
  <c r="S474" i="12"/>
  <c r="AI473" i="12"/>
  <c r="AH473" i="12"/>
  <c r="AG473" i="12"/>
  <c r="Y473" i="12"/>
  <c r="S473" i="12"/>
  <c r="AI472" i="12"/>
  <c r="AH472" i="12"/>
  <c r="AG472" i="12"/>
  <c r="Y472" i="12"/>
  <c r="S472" i="12"/>
  <c r="AI471" i="12"/>
  <c r="AH471" i="12"/>
  <c r="AG471" i="12"/>
  <c r="Y471" i="12"/>
  <c r="S471" i="12"/>
  <c r="AI470" i="12"/>
  <c r="AH470" i="12"/>
  <c r="AG470" i="12"/>
  <c r="Y470" i="12"/>
  <c r="S470" i="12"/>
  <c r="AI469" i="12"/>
  <c r="AH469" i="12"/>
  <c r="AG469" i="12"/>
  <c r="Y469" i="12"/>
  <c r="S469" i="12"/>
  <c r="AI468" i="12"/>
  <c r="AH468" i="12"/>
  <c r="AG468" i="12"/>
  <c r="Y468" i="12"/>
  <c r="S468" i="12"/>
  <c r="AI467" i="12"/>
  <c r="AH467" i="12"/>
  <c r="AG467" i="12"/>
  <c r="Y467" i="12"/>
  <c r="S467" i="12"/>
  <c r="AI466" i="12"/>
  <c r="AH466" i="12"/>
  <c r="AG466" i="12"/>
  <c r="Y466" i="12"/>
  <c r="S466" i="12"/>
  <c r="AI465" i="12"/>
  <c r="AH465" i="12"/>
  <c r="AG465" i="12"/>
  <c r="Y465" i="12"/>
  <c r="S465" i="12"/>
  <c r="AI464" i="12"/>
  <c r="AH464" i="12"/>
  <c r="AG464" i="12"/>
  <c r="Y464" i="12"/>
  <c r="S464" i="12"/>
  <c r="AI463" i="12"/>
  <c r="AH463" i="12"/>
  <c r="AG463" i="12"/>
  <c r="Y463" i="12"/>
  <c r="S463" i="12"/>
  <c r="AI462" i="12"/>
  <c r="AH462" i="12"/>
  <c r="AG462" i="12"/>
  <c r="Y462" i="12"/>
  <c r="S462" i="12"/>
  <c r="AI461" i="12"/>
  <c r="AH461" i="12"/>
  <c r="AG461" i="12"/>
  <c r="Y461" i="12"/>
  <c r="S461" i="12"/>
  <c r="AI460" i="12"/>
  <c r="AH460" i="12"/>
  <c r="AG460" i="12"/>
  <c r="Y460" i="12"/>
  <c r="S460" i="12"/>
  <c r="AI459" i="12"/>
  <c r="AH459" i="12"/>
  <c r="AG459" i="12"/>
  <c r="Y459" i="12"/>
  <c r="S459" i="12"/>
  <c r="AI458" i="12"/>
  <c r="AH458" i="12"/>
  <c r="AG458" i="12"/>
  <c r="Y458" i="12"/>
  <c r="S458" i="12"/>
  <c r="AI457" i="12"/>
  <c r="AH457" i="12"/>
  <c r="AG457" i="12"/>
  <c r="Y457" i="12"/>
  <c r="S457" i="12"/>
  <c r="AI456" i="12"/>
  <c r="AH456" i="12"/>
  <c r="AG456" i="12"/>
  <c r="Y456" i="12"/>
  <c r="S456" i="12"/>
  <c r="AI455" i="12"/>
  <c r="AH455" i="12"/>
  <c r="AG455" i="12"/>
  <c r="Y455" i="12"/>
  <c r="S455" i="12"/>
  <c r="AI454" i="12"/>
  <c r="AH454" i="12"/>
  <c r="AG454" i="12"/>
  <c r="Y454" i="12"/>
  <c r="S454" i="12"/>
  <c r="AI453" i="12"/>
  <c r="AH453" i="12"/>
  <c r="AG453" i="12"/>
  <c r="Y453" i="12"/>
  <c r="S453" i="12"/>
  <c r="AI452" i="12"/>
  <c r="AH452" i="12"/>
  <c r="AG452" i="12"/>
  <c r="Y452" i="12"/>
  <c r="S452" i="12"/>
  <c r="AI451" i="12"/>
  <c r="AH451" i="12"/>
  <c r="AG451" i="12"/>
  <c r="Y451" i="12"/>
  <c r="S451" i="12"/>
  <c r="AI450" i="12"/>
  <c r="AH450" i="12"/>
  <c r="AG450" i="12"/>
  <c r="Y450" i="12"/>
  <c r="S450" i="12"/>
  <c r="AI449" i="12"/>
  <c r="AH449" i="12"/>
  <c r="AG449" i="12"/>
  <c r="Y449" i="12"/>
  <c r="S449" i="12"/>
  <c r="AI448" i="12"/>
  <c r="AH448" i="12"/>
  <c r="AG448" i="12"/>
  <c r="Y448" i="12"/>
  <c r="S448" i="12"/>
  <c r="AI447" i="12"/>
  <c r="AH447" i="12"/>
  <c r="AG447" i="12"/>
  <c r="Y447" i="12"/>
  <c r="S447" i="12"/>
  <c r="AI446" i="12"/>
  <c r="AH446" i="12"/>
  <c r="AG446" i="12"/>
  <c r="Y446" i="12"/>
  <c r="S446" i="12"/>
  <c r="AI445" i="12"/>
  <c r="AH445" i="12"/>
  <c r="AG445" i="12"/>
  <c r="Y445" i="12"/>
  <c r="S445" i="12"/>
  <c r="AI444" i="12"/>
  <c r="AH444" i="12"/>
  <c r="AG444" i="12"/>
  <c r="Y444" i="12"/>
  <c r="S444" i="12"/>
  <c r="AI443" i="12"/>
  <c r="AH443" i="12"/>
  <c r="AG443" i="12"/>
  <c r="Y443" i="12"/>
  <c r="S443" i="12"/>
  <c r="AI442" i="12"/>
  <c r="AH442" i="12"/>
  <c r="AG442" i="12"/>
  <c r="Y442" i="12"/>
  <c r="S442" i="12"/>
  <c r="AI441" i="12"/>
  <c r="AH441" i="12"/>
  <c r="AG441" i="12"/>
  <c r="Y441" i="12"/>
  <c r="S441" i="12"/>
  <c r="AI440" i="12"/>
  <c r="AH440" i="12"/>
  <c r="AG440" i="12"/>
  <c r="Y440" i="12"/>
  <c r="S440" i="12"/>
  <c r="AI439" i="12"/>
  <c r="AH439" i="12"/>
  <c r="AG439" i="12"/>
  <c r="Y439" i="12"/>
  <c r="S439" i="12"/>
  <c r="AI438" i="12"/>
  <c r="AH438" i="12"/>
  <c r="AG438" i="12"/>
  <c r="Y438" i="12"/>
  <c r="S438" i="12"/>
  <c r="AI437" i="12"/>
  <c r="AH437" i="12"/>
  <c r="AG437" i="12"/>
  <c r="Y437" i="12"/>
  <c r="S437" i="12"/>
  <c r="AI436" i="12"/>
  <c r="AH436" i="12"/>
  <c r="AG436" i="12"/>
  <c r="Y436" i="12"/>
  <c r="S436" i="12"/>
  <c r="AI435" i="12"/>
  <c r="AH435" i="12"/>
  <c r="AG435" i="12"/>
  <c r="Y435" i="12"/>
  <c r="S435" i="12"/>
  <c r="AI434" i="12"/>
  <c r="AH434" i="12"/>
  <c r="AG434" i="12"/>
  <c r="Y434" i="12"/>
  <c r="S434" i="12"/>
  <c r="AI433" i="12"/>
  <c r="AH433" i="12"/>
  <c r="AG433" i="12"/>
  <c r="Y433" i="12"/>
  <c r="S433" i="12"/>
  <c r="AI432" i="12"/>
  <c r="AH432" i="12"/>
  <c r="AG432" i="12"/>
  <c r="Y432" i="12"/>
  <c r="S432" i="12"/>
  <c r="AI431" i="12"/>
  <c r="AH431" i="12"/>
  <c r="AG431" i="12"/>
  <c r="Y431" i="12"/>
  <c r="S431" i="12"/>
  <c r="AI430" i="12"/>
  <c r="AH430" i="12"/>
  <c r="AG430" i="12"/>
  <c r="Y430" i="12"/>
  <c r="S430" i="12"/>
  <c r="AI429" i="12"/>
  <c r="AH429" i="12"/>
  <c r="AG429" i="12"/>
  <c r="Y429" i="12"/>
  <c r="S429" i="12"/>
  <c r="AI428" i="12"/>
  <c r="AH428" i="12"/>
  <c r="AG428" i="12"/>
  <c r="Y428" i="12"/>
  <c r="S428" i="12"/>
  <c r="AI427" i="12"/>
  <c r="AH427" i="12"/>
  <c r="AG427" i="12"/>
  <c r="Y427" i="12"/>
  <c r="S427" i="12"/>
  <c r="AI426" i="12"/>
  <c r="AH426" i="12"/>
  <c r="AG426" i="12"/>
  <c r="Y426" i="12"/>
  <c r="S426" i="12"/>
  <c r="AI425" i="12"/>
  <c r="AH425" i="12"/>
  <c r="AG425" i="12"/>
  <c r="Y425" i="12"/>
  <c r="S425" i="12"/>
  <c r="AI424" i="12"/>
  <c r="AH424" i="12"/>
  <c r="AG424" i="12"/>
  <c r="Y424" i="12"/>
  <c r="S424" i="12"/>
  <c r="AI423" i="12"/>
  <c r="AH423" i="12"/>
  <c r="AG423" i="12"/>
  <c r="Y423" i="12"/>
  <c r="S423" i="12"/>
  <c r="AI422" i="12"/>
  <c r="AH422" i="12"/>
  <c r="AG422" i="12"/>
  <c r="Y422" i="12"/>
  <c r="S422" i="12"/>
  <c r="AI421" i="12"/>
  <c r="AH421" i="12"/>
  <c r="AG421" i="12"/>
  <c r="Y421" i="12"/>
  <c r="S421" i="12"/>
  <c r="AI420" i="12"/>
  <c r="AH420" i="12"/>
  <c r="AG420" i="12"/>
  <c r="Y420" i="12"/>
  <c r="S420" i="12"/>
  <c r="AI419" i="12"/>
  <c r="AH419" i="12"/>
  <c r="AG419" i="12"/>
  <c r="Y419" i="12"/>
  <c r="S419" i="12"/>
  <c r="AI418" i="12"/>
  <c r="AH418" i="12"/>
  <c r="AG418" i="12"/>
  <c r="Y418" i="12"/>
  <c r="S418" i="12"/>
  <c r="AI417" i="12"/>
  <c r="AH417" i="12"/>
  <c r="AG417" i="12"/>
  <c r="Y417" i="12"/>
  <c r="S417" i="12"/>
  <c r="AI416" i="12"/>
  <c r="AH416" i="12"/>
  <c r="AG416" i="12"/>
  <c r="Y416" i="12"/>
  <c r="S416" i="12"/>
  <c r="AI415" i="12"/>
  <c r="AH415" i="12"/>
  <c r="AG415" i="12"/>
  <c r="Y415" i="12"/>
  <c r="S415" i="12"/>
  <c r="AI414" i="12"/>
  <c r="AH414" i="12"/>
  <c r="AG414" i="12"/>
  <c r="Y414" i="12"/>
  <c r="S414" i="12"/>
  <c r="AI413" i="12"/>
  <c r="AH413" i="12"/>
  <c r="AG413" i="12"/>
  <c r="Y413" i="12"/>
  <c r="S413" i="12"/>
  <c r="AI412" i="12"/>
  <c r="AH412" i="12"/>
  <c r="AG412" i="12"/>
  <c r="Y412" i="12"/>
  <c r="S412" i="12"/>
  <c r="AI411" i="12"/>
  <c r="AH411" i="12"/>
  <c r="AG411" i="12"/>
  <c r="Y411" i="12"/>
  <c r="S411" i="12"/>
  <c r="AI410" i="12"/>
  <c r="AH410" i="12"/>
  <c r="AG410" i="12"/>
  <c r="Y410" i="12"/>
  <c r="S410" i="12"/>
  <c r="AI409" i="12"/>
  <c r="AH409" i="12"/>
  <c r="AG409" i="12"/>
  <c r="Y409" i="12"/>
  <c r="S409" i="12"/>
  <c r="AI408" i="12"/>
  <c r="AH408" i="12"/>
  <c r="AG408" i="12"/>
  <c r="Y408" i="12"/>
  <c r="S408" i="12"/>
  <c r="AI407" i="12"/>
  <c r="AH407" i="12"/>
  <c r="AG407" i="12"/>
  <c r="Y407" i="12"/>
  <c r="S407" i="12"/>
  <c r="AI406" i="12"/>
  <c r="AH406" i="12"/>
  <c r="AG406" i="12"/>
  <c r="Y406" i="12"/>
  <c r="S406" i="12"/>
  <c r="AI405" i="12"/>
  <c r="AH405" i="12"/>
  <c r="AG405" i="12"/>
  <c r="Y405" i="12"/>
  <c r="S405" i="12"/>
  <c r="AI404" i="12"/>
  <c r="AH404" i="12"/>
  <c r="AG404" i="12"/>
  <c r="Y404" i="12"/>
  <c r="S404" i="12"/>
  <c r="AI403" i="12"/>
  <c r="AH403" i="12"/>
  <c r="AG403" i="12"/>
  <c r="Y403" i="12"/>
  <c r="S403" i="12"/>
  <c r="AI402" i="12"/>
  <c r="AH402" i="12"/>
  <c r="AG402" i="12"/>
  <c r="Y402" i="12"/>
  <c r="S402" i="12"/>
  <c r="AI401" i="12"/>
  <c r="AH401" i="12"/>
  <c r="AG401" i="12"/>
  <c r="Y401" i="12"/>
  <c r="S401" i="12"/>
  <c r="AI400" i="12"/>
  <c r="AH400" i="12"/>
  <c r="AG400" i="12"/>
  <c r="Y400" i="12"/>
  <c r="S400" i="12"/>
  <c r="AI399" i="12"/>
  <c r="AH399" i="12"/>
  <c r="AG399" i="12"/>
  <c r="Y399" i="12"/>
  <c r="S399" i="12"/>
  <c r="AI398" i="12"/>
  <c r="AH398" i="12"/>
  <c r="AG398" i="12"/>
  <c r="Y398" i="12"/>
  <c r="S398" i="12"/>
  <c r="AI397" i="12"/>
  <c r="AH397" i="12"/>
  <c r="AG397" i="12"/>
  <c r="Y397" i="12"/>
  <c r="S397" i="12"/>
  <c r="AI396" i="12"/>
  <c r="AH396" i="12"/>
  <c r="AG396" i="12"/>
  <c r="Y396" i="12"/>
  <c r="S396" i="12"/>
  <c r="AI395" i="12"/>
  <c r="AH395" i="12"/>
  <c r="AG395" i="12"/>
  <c r="Y395" i="12"/>
  <c r="S395" i="12"/>
  <c r="AI394" i="12"/>
  <c r="AH394" i="12"/>
  <c r="AG394" i="12"/>
  <c r="Y394" i="12"/>
  <c r="S394" i="12"/>
  <c r="AI393" i="12"/>
  <c r="AH393" i="12"/>
  <c r="AG393" i="12"/>
  <c r="Y393" i="12"/>
  <c r="S393" i="12"/>
  <c r="AI392" i="12"/>
  <c r="AH392" i="12"/>
  <c r="AG392" i="12"/>
  <c r="Y392" i="12"/>
  <c r="S392" i="12"/>
  <c r="AI391" i="12"/>
  <c r="AH391" i="12"/>
  <c r="AG391" i="12"/>
  <c r="Y391" i="12"/>
  <c r="S391" i="12"/>
  <c r="AI390" i="12"/>
  <c r="AH390" i="12"/>
  <c r="AG390" i="12"/>
  <c r="Y390" i="12"/>
  <c r="S390" i="12"/>
  <c r="AI389" i="12"/>
  <c r="AH389" i="12"/>
  <c r="AG389" i="12"/>
  <c r="Y389" i="12"/>
  <c r="S389" i="12"/>
  <c r="AI388" i="12"/>
  <c r="AH388" i="12"/>
  <c r="AG388" i="12"/>
  <c r="Y388" i="12"/>
  <c r="S388" i="12"/>
  <c r="AI387" i="12"/>
  <c r="AH387" i="12"/>
  <c r="AG387" i="12"/>
  <c r="Y387" i="12"/>
  <c r="S387" i="12"/>
  <c r="AI386" i="12"/>
  <c r="AH386" i="12"/>
  <c r="AG386" i="12"/>
  <c r="Y386" i="12"/>
  <c r="S386" i="12"/>
  <c r="AI385" i="12"/>
  <c r="AH385" i="12"/>
  <c r="AG385" i="12"/>
  <c r="Y385" i="12"/>
  <c r="S385" i="12"/>
  <c r="AI384" i="12"/>
  <c r="AH384" i="12"/>
  <c r="AG384" i="12"/>
  <c r="Y384" i="12"/>
  <c r="S384" i="12"/>
  <c r="AI383" i="12"/>
  <c r="AH383" i="12"/>
  <c r="AG383" i="12"/>
  <c r="Y383" i="12"/>
  <c r="S383" i="12"/>
  <c r="AI382" i="12"/>
  <c r="AH382" i="12"/>
  <c r="AG382" i="12"/>
  <c r="Y382" i="12"/>
  <c r="S382" i="12"/>
  <c r="AI381" i="12"/>
  <c r="AH381" i="12"/>
  <c r="AG381" i="12"/>
  <c r="Y381" i="12"/>
  <c r="S381" i="12"/>
  <c r="AI380" i="12"/>
  <c r="AH380" i="12"/>
  <c r="AG380" i="12"/>
  <c r="Y380" i="12"/>
  <c r="S380" i="12"/>
  <c r="AI379" i="12"/>
  <c r="AH379" i="12"/>
  <c r="AG379" i="12"/>
  <c r="Y379" i="12"/>
  <c r="S379" i="12"/>
  <c r="AI378" i="12"/>
  <c r="AH378" i="12"/>
  <c r="AG378" i="12"/>
  <c r="Y378" i="12"/>
  <c r="S378" i="12"/>
  <c r="AI377" i="12"/>
  <c r="AH377" i="12"/>
  <c r="AG377" i="12"/>
  <c r="Y377" i="12"/>
  <c r="S377" i="12"/>
  <c r="AI376" i="12"/>
  <c r="AH376" i="12"/>
  <c r="AG376" i="12"/>
  <c r="Y376" i="12"/>
  <c r="S376" i="12"/>
  <c r="AI375" i="12"/>
  <c r="AH375" i="12"/>
  <c r="AG375" i="12"/>
  <c r="Y375" i="12"/>
  <c r="S375" i="12"/>
  <c r="AI374" i="12"/>
  <c r="AH374" i="12"/>
  <c r="AG374" i="12"/>
  <c r="Y374" i="12"/>
  <c r="S374" i="12"/>
  <c r="AI373" i="12"/>
  <c r="AH373" i="12"/>
  <c r="AG373" i="12"/>
  <c r="Y373" i="12"/>
  <c r="S373" i="12"/>
  <c r="AI372" i="12"/>
  <c r="AH372" i="12"/>
  <c r="AG372" i="12"/>
  <c r="Y372" i="12"/>
  <c r="S372" i="12"/>
  <c r="AI371" i="12"/>
  <c r="AH371" i="12"/>
  <c r="AG371" i="12"/>
  <c r="Y371" i="12"/>
  <c r="S371" i="12"/>
  <c r="AI370" i="12"/>
  <c r="AH370" i="12"/>
  <c r="AG370" i="12"/>
  <c r="Y370" i="12"/>
  <c r="S370" i="12"/>
  <c r="AI369" i="12"/>
  <c r="AH369" i="12"/>
  <c r="AG369" i="12"/>
  <c r="Y369" i="12"/>
  <c r="S369" i="12"/>
  <c r="AI368" i="12"/>
  <c r="AH368" i="12"/>
  <c r="AG368" i="12"/>
  <c r="Y368" i="12"/>
  <c r="S368" i="12"/>
  <c r="AI367" i="12"/>
  <c r="AH367" i="12"/>
  <c r="AG367" i="12"/>
  <c r="Y367" i="12"/>
  <c r="S367" i="12"/>
  <c r="AI366" i="12"/>
  <c r="AH366" i="12"/>
  <c r="AG366" i="12"/>
  <c r="Y366" i="12"/>
  <c r="S366" i="12"/>
  <c r="AI365" i="12"/>
  <c r="AH365" i="12"/>
  <c r="AG365" i="12"/>
  <c r="Y365" i="12"/>
  <c r="S365" i="12"/>
  <c r="AI364" i="12"/>
  <c r="AH364" i="12"/>
  <c r="AG364" i="12"/>
  <c r="Y364" i="12"/>
  <c r="S364" i="12"/>
  <c r="AI363" i="12"/>
  <c r="AH363" i="12"/>
  <c r="AG363" i="12"/>
  <c r="Y363" i="12"/>
  <c r="S363" i="12"/>
  <c r="AI362" i="12"/>
  <c r="AH362" i="12"/>
  <c r="AG362" i="12"/>
  <c r="Y362" i="12"/>
  <c r="S362" i="12"/>
  <c r="AI361" i="12"/>
  <c r="AH361" i="12"/>
  <c r="AG361" i="12"/>
  <c r="Y361" i="12"/>
  <c r="S361" i="12"/>
  <c r="AI360" i="12"/>
  <c r="AH360" i="12"/>
  <c r="AG360" i="12"/>
  <c r="Y360" i="12"/>
  <c r="S360" i="12"/>
  <c r="AI359" i="12"/>
  <c r="AH359" i="12"/>
  <c r="AG359" i="12"/>
  <c r="Y359" i="12"/>
  <c r="S359" i="12"/>
  <c r="AI358" i="12"/>
  <c r="AH358" i="12"/>
  <c r="AG358" i="12"/>
  <c r="Y358" i="12"/>
  <c r="S358" i="12"/>
  <c r="AI357" i="12"/>
  <c r="AH357" i="12"/>
  <c r="AG357" i="12"/>
  <c r="Y357" i="12"/>
  <c r="S357" i="12"/>
  <c r="AI356" i="12"/>
  <c r="AH356" i="12"/>
  <c r="AG356" i="12"/>
  <c r="Y356" i="12"/>
  <c r="S356" i="12"/>
  <c r="AI355" i="12"/>
  <c r="AH355" i="12"/>
  <c r="AG355" i="12"/>
  <c r="Y355" i="12"/>
  <c r="S355" i="12"/>
  <c r="AI354" i="12"/>
  <c r="AH354" i="12"/>
  <c r="AG354" i="12"/>
  <c r="Y354" i="12"/>
  <c r="S354" i="12"/>
  <c r="AI353" i="12"/>
  <c r="AH353" i="12"/>
  <c r="AG353" i="12"/>
  <c r="Y353" i="12"/>
  <c r="S353" i="12"/>
  <c r="AI352" i="12"/>
  <c r="AH352" i="12"/>
  <c r="AG352" i="12"/>
  <c r="Y352" i="12"/>
  <c r="S352" i="12"/>
  <c r="AI351" i="12"/>
  <c r="AH351" i="12"/>
  <c r="AG351" i="12"/>
  <c r="Y351" i="12"/>
  <c r="S351" i="12"/>
  <c r="AI350" i="12"/>
  <c r="AH350" i="12"/>
  <c r="AG350" i="12"/>
  <c r="Y350" i="12"/>
  <c r="S350" i="12"/>
  <c r="AI349" i="12"/>
  <c r="AH349" i="12"/>
  <c r="AG349" i="12"/>
  <c r="Y349" i="12"/>
  <c r="S349" i="12"/>
  <c r="AI348" i="12"/>
  <c r="AH348" i="12"/>
  <c r="AG348" i="12"/>
  <c r="Y348" i="12"/>
  <c r="S348" i="12"/>
  <c r="AI347" i="12"/>
  <c r="AH347" i="12"/>
  <c r="AG347" i="12"/>
  <c r="Y347" i="12"/>
  <c r="S347" i="12"/>
  <c r="AI346" i="12"/>
  <c r="AH346" i="12"/>
  <c r="AG346" i="12"/>
  <c r="Y346" i="12"/>
  <c r="S346" i="12"/>
  <c r="AI345" i="12"/>
  <c r="AH345" i="12"/>
  <c r="AG345" i="12"/>
  <c r="Y345" i="12"/>
  <c r="S345" i="12"/>
  <c r="AI344" i="12"/>
  <c r="AH344" i="12"/>
  <c r="AG344" i="12"/>
  <c r="Y344" i="12"/>
  <c r="S344" i="12"/>
  <c r="AI343" i="12"/>
  <c r="AH343" i="12"/>
  <c r="AG343" i="12"/>
  <c r="Y343" i="12"/>
  <c r="S343" i="12"/>
  <c r="AI342" i="12"/>
  <c r="AH342" i="12"/>
  <c r="AG342" i="12"/>
  <c r="Y342" i="12"/>
  <c r="S342" i="12"/>
  <c r="AI341" i="12"/>
  <c r="AH341" i="12"/>
  <c r="AG341" i="12"/>
  <c r="Y341" i="12"/>
  <c r="S341" i="12"/>
  <c r="AI340" i="12"/>
  <c r="AH340" i="12"/>
  <c r="AG340" i="12"/>
  <c r="Y340" i="12"/>
  <c r="S340" i="12"/>
  <c r="AI339" i="12"/>
  <c r="AH339" i="12"/>
  <c r="AG339" i="12"/>
  <c r="Y339" i="12"/>
  <c r="S339" i="12"/>
  <c r="AI338" i="12"/>
  <c r="AH338" i="12"/>
  <c r="AG338" i="12"/>
  <c r="Y338" i="12"/>
  <c r="S338" i="12"/>
  <c r="AI337" i="12"/>
  <c r="AH337" i="12"/>
  <c r="AG337" i="12"/>
  <c r="Y337" i="12"/>
  <c r="S337" i="12"/>
  <c r="AI336" i="12"/>
  <c r="AH336" i="12"/>
  <c r="AG336" i="12"/>
  <c r="Y336" i="12"/>
  <c r="S336" i="12"/>
  <c r="AI335" i="12"/>
  <c r="AH335" i="12"/>
  <c r="AG335" i="12"/>
  <c r="Y335" i="12"/>
  <c r="S335" i="12"/>
  <c r="AI334" i="12"/>
  <c r="AH334" i="12"/>
  <c r="AG334" i="12"/>
  <c r="Y334" i="12"/>
  <c r="S334" i="12"/>
  <c r="AI333" i="12"/>
  <c r="AH333" i="12"/>
  <c r="AG333" i="12"/>
  <c r="Y333" i="12"/>
  <c r="S333" i="12"/>
  <c r="AI332" i="12"/>
  <c r="AH332" i="12"/>
  <c r="AG332" i="12"/>
  <c r="Y332" i="12"/>
  <c r="S332" i="12"/>
  <c r="AI331" i="12"/>
  <c r="AH331" i="12"/>
  <c r="AG331" i="12"/>
  <c r="Y331" i="12"/>
  <c r="S331" i="12"/>
  <c r="AI330" i="12"/>
  <c r="AH330" i="12"/>
  <c r="AG330" i="12"/>
  <c r="Y330" i="12"/>
  <c r="S330" i="12"/>
  <c r="AI329" i="12"/>
  <c r="AH329" i="12"/>
  <c r="AG329" i="12"/>
  <c r="Y329" i="12"/>
  <c r="S329" i="12"/>
  <c r="AI328" i="12"/>
  <c r="AH328" i="12"/>
  <c r="AG328" i="12"/>
  <c r="Y328" i="12"/>
  <c r="S328" i="12"/>
  <c r="AI327" i="12"/>
  <c r="AH327" i="12"/>
  <c r="AG327" i="12"/>
  <c r="Y327" i="12"/>
  <c r="S327" i="12"/>
  <c r="AI326" i="12"/>
  <c r="AH326" i="12"/>
  <c r="AG326" i="12"/>
  <c r="Y326" i="12"/>
  <c r="S326" i="12"/>
  <c r="AI325" i="12"/>
  <c r="AH325" i="12"/>
  <c r="AG325" i="12"/>
  <c r="Y325" i="12"/>
  <c r="S325" i="12"/>
  <c r="AI324" i="12"/>
  <c r="AH324" i="12"/>
  <c r="AG324" i="12"/>
  <c r="Y324" i="12"/>
  <c r="S324" i="12"/>
  <c r="AI323" i="12"/>
  <c r="AH323" i="12"/>
  <c r="AG323" i="12"/>
  <c r="Y323" i="12"/>
  <c r="S323" i="12"/>
  <c r="AI322" i="12"/>
  <c r="AH322" i="12"/>
  <c r="AG322" i="12"/>
  <c r="Y322" i="12"/>
  <c r="S322" i="12"/>
  <c r="AI321" i="12"/>
  <c r="AH321" i="12"/>
  <c r="AG321" i="12"/>
  <c r="Y321" i="12"/>
  <c r="S321" i="12"/>
  <c r="AI320" i="12"/>
  <c r="AH320" i="12"/>
  <c r="AG320" i="12"/>
  <c r="Y320" i="12"/>
  <c r="S320" i="12"/>
  <c r="AI319" i="12"/>
  <c r="AH319" i="12"/>
  <c r="AG319" i="12"/>
  <c r="Y319" i="12"/>
  <c r="S319" i="12"/>
  <c r="AI318" i="12"/>
  <c r="AH318" i="12"/>
  <c r="AG318" i="12"/>
  <c r="Y318" i="12"/>
  <c r="S318" i="12"/>
  <c r="AI317" i="12"/>
  <c r="AH317" i="12"/>
  <c r="AG317" i="12"/>
  <c r="Y317" i="12"/>
  <c r="S317" i="12"/>
  <c r="AI316" i="12"/>
  <c r="AH316" i="12"/>
  <c r="AG316" i="12"/>
  <c r="Y316" i="12"/>
  <c r="S316" i="12"/>
  <c r="AI315" i="12"/>
  <c r="AH315" i="12"/>
  <c r="AG315" i="12"/>
  <c r="Y315" i="12"/>
  <c r="S315" i="12"/>
  <c r="AI314" i="12"/>
  <c r="AH314" i="12"/>
  <c r="AG314" i="12"/>
  <c r="Y314" i="12"/>
  <c r="S314" i="12"/>
  <c r="AI313" i="12"/>
  <c r="AH313" i="12"/>
  <c r="AG313" i="12"/>
  <c r="Y313" i="12"/>
  <c r="S313" i="12"/>
  <c r="AI312" i="12"/>
  <c r="AH312" i="12"/>
  <c r="AG312" i="12"/>
  <c r="Y312" i="12"/>
  <c r="S312" i="12"/>
  <c r="AI311" i="12"/>
  <c r="AH311" i="12"/>
  <c r="AG311" i="12"/>
  <c r="Y311" i="12"/>
  <c r="S311" i="12"/>
  <c r="AI310" i="12"/>
  <c r="AH310" i="12"/>
  <c r="AG310" i="12"/>
  <c r="Y310" i="12"/>
  <c r="S310" i="12"/>
  <c r="AI309" i="12"/>
  <c r="AH309" i="12"/>
  <c r="AG309" i="12"/>
  <c r="Y309" i="12"/>
  <c r="S309" i="12"/>
  <c r="AI308" i="12"/>
  <c r="AH308" i="12"/>
  <c r="AG308" i="12"/>
  <c r="Y308" i="12"/>
  <c r="S308" i="12"/>
  <c r="AI307" i="12"/>
  <c r="AH307" i="12"/>
  <c r="AG307" i="12"/>
  <c r="Y307" i="12"/>
  <c r="S307" i="12"/>
  <c r="AI306" i="12"/>
  <c r="AH306" i="12"/>
  <c r="AG306" i="12"/>
  <c r="Y306" i="12"/>
  <c r="S306" i="12"/>
  <c r="AI305" i="12"/>
  <c r="AH305" i="12"/>
  <c r="AG305" i="12"/>
  <c r="Y305" i="12"/>
  <c r="S305" i="12"/>
  <c r="AI304" i="12"/>
  <c r="AH304" i="12"/>
  <c r="AG304" i="12"/>
  <c r="Y304" i="12"/>
  <c r="S304" i="12"/>
  <c r="AI303" i="12"/>
  <c r="AH303" i="12"/>
  <c r="AG303" i="12"/>
  <c r="Y303" i="12"/>
  <c r="S303" i="12"/>
  <c r="AI302" i="12"/>
  <c r="AH302" i="12"/>
  <c r="AG302" i="12"/>
  <c r="Y302" i="12"/>
  <c r="S302" i="12"/>
  <c r="AI301" i="12"/>
  <c r="AH301" i="12"/>
  <c r="AG301" i="12"/>
  <c r="Y301" i="12"/>
  <c r="S301" i="12"/>
  <c r="AI300" i="12"/>
  <c r="AH300" i="12"/>
  <c r="AG300" i="12"/>
  <c r="Y300" i="12"/>
  <c r="S300" i="12"/>
  <c r="AI299" i="12"/>
  <c r="AH299" i="12"/>
  <c r="AG299" i="12"/>
  <c r="Y299" i="12"/>
  <c r="S299" i="12"/>
  <c r="AI298" i="12"/>
  <c r="AH298" i="12"/>
  <c r="AG298" i="12"/>
  <c r="Y298" i="12"/>
  <c r="S298" i="12"/>
  <c r="AI297" i="12"/>
  <c r="AH297" i="12"/>
  <c r="AG297" i="12"/>
  <c r="Y297" i="12"/>
  <c r="S297" i="12"/>
  <c r="AI296" i="12"/>
  <c r="AH296" i="12"/>
  <c r="AG296" i="12"/>
  <c r="Y296" i="12"/>
  <c r="S296" i="12"/>
  <c r="AI295" i="12"/>
  <c r="AH295" i="12"/>
  <c r="AG295" i="12"/>
  <c r="Y295" i="12"/>
  <c r="S295" i="12"/>
  <c r="AI294" i="12"/>
  <c r="AH294" i="12"/>
  <c r="AG294" i="12"/>
  <c r="Y294" i="12"/>
  <c r="S294" i="12"/>
  <c r="AI293" i="12"/>
  <c r="AH293" i="12"/>
  <c r="AG293" i="12"/>
  <c r="Y293" i="12"/>
  <c r="S293" i="12"/>
  <c r="AI292" i="12"/>
  <c r="AH292" i="12"/>
  <c r="AG292" i="12"/>
  <c r="Y292" i="12"/>
  <c r="S292" i="12"/>
  <c r="AI291" i="12"/>
  <c r="AH291" i="12"/>
  <c r="AG291" i="12"/>
  <c r="Y291" i="12"/>
  <c r="S291" i="12"/>
  <c r="AI290" i="12"/>
  <c r="AH290" i="12"/>
  <c r="AG290" i="12"/>
  <c r="Y290" i="12"/>
  <c r="S290" i="12"/>
  <c r="AI289" i="12"/>
  <c r="AH289" i="12"/>
  <c r="AG289" i="12"/>
  <c r="Y289" i="12"/>
  <c r="S289" i="12"/>
  <c r="AI288" i="12"/>
  <c r="AH288" i="12"/>
  <c r="AG288" i="12"/>
  <c r="Y288" i="12"/>
  <c r="S288" i="12"/>
  <c r="AI287" i="12"/>
  <c r="AH287" i="12"/>
  <c r="AG287" i="12"/>
  <c r="Y287" i="12"/>
  <c r="S287" i="12"/>
  <c r="AI286" i="12"/>
  <c r="AH286" i="12"/>
  <c r="AG286" i="12"/>
  <c r="Y286" i="12"/>
  <c r="S286" i="12"/>
  <c r="AI285" i="12"/>
  <c r="AH285" i="12"/>
  <c r="AG285" i="12"/>
  <c r="Y285" i="12"/>
  <c r="S285" i="12"/>
  <c r="AI284" i="12"/>
  <c r="AH284" i="12"/>
  <c r="AG284" i="12"/>
  <c r="Y284" i="12"/>
  <c r="S284" i="12"/>
  <c r="AI283" i="12"/>
  <c r="AH283" i="12"/>
  <c r="AG283" i="12"/>
  <c r="Y283" i="12"/>
  <c r="S283" i="12"/>
  <c r="AI282" i="12"/>
  <c r="AH282" i="12"/>
  <c r="AG282" i="12"/>
  <c r="Y282" i="12"/>
  <c r="S282" i="12"/>
  <c r="AI281" i="12"/>
  <c r="AH281" i="12"/>
  <c r="AG281" i="12"/>
  <c r="Y281" i="12"/>
  <c r="S281" i="12"/>
  <c r="AI280" i="12"/>
  <c r="AH280" i="12"/>
  <c r="AG280" i="12"/>
  <c r="Y280" i="12"/>
  <c r="S280" i="12"/>
  <c r="AI279" i="12"/>
  <c r="AH279" i="12"/>
  <c r="AG279" i="12"/>
  <c r="Y279" i="12"/>
  <c r="S279" i="12"/>
  <c r="AI278" i="12"/>
  <c r="AH278" i="12"/>
  <c r="AG278" i="12"/>
  <c r="Y278" i="12"/>
  <c r="S278" i="12"/>
  <c r="AI277" i="12"/>
  <c r="AH277" i="12"/>
  <c r="AG277" i="12"/>
  <c r="Y277" i="12"/>
  <c r="S277" i="12"/>
  <c r="AI276" i="12"/>
  <c r="AH276" i="12"/>
  <c r="AG276" i="12"/>
  <c r="Y276" i="12"/>
  <c r="S276" i="12"/>
  <c r="AI275" i="12"/>
  <c r="AH275" i="12"/>
  <c r="AG275" i="12"/>
  <c r="Y275" i="12"/>
  <c r="S275" i="12"/>
  <c r="AI274" i="12"/>
  <c r="AH274" i="12"/>
  <c r="AG274" i="12"/>
  <c r="Y274" i="12"/>
  <c r="S274" i="12"/>
  <c r="AI273" i="12"/>
  <c r="AH273" i="12"/>
  <c r="AG273" i="12"/>
  <c r="Y273" i="12"/>
  <c r="S273" i="12"/>
  <c r="AI272" i="12"/>
  <c r="AH272" i="12"/>
  <c r="AG272" i="12"/>
  <c r="Y272" i="12"/>
  <c r="S272" i="12"/>
  <c r="AI271" i="12"/>
  <c r="AH271" i="12"/>
  <c r="AG271" i="12"/>
  <c r="Y271" i="12"/>
  <c r="S271" i="12"/>
  <c r="AI270" i="12"/>
  <c r="AH270" i="12"/>
  <c r="AG270" i="12"/>
  <c r="Y270" i="12"/>
  <c r="S270" i="12"/>
  <c r="AI269" i="12"/>
  <c r="AH269" i="12"/>
  <c r="AG269" i="12"/>
  <c r="Y269" i="12"/>
  <c r="S269" i="12"/>
  <c r="AI268" i="12"/>
  <c r="AH268" i="12"/>
  <c r="AG268" i="12"/>
  <c r="Y268" i="12"/>
  <c r="S268" i="12"/>
  <c r="AI267" i="12"/>
  <c r="AH267" i="12"/>
  <c r="AG267" i="12"/>
  <c r="Y267" i="12"/>
  <c r="S267" i="12"/>
  <c r="AI266" i="12"/>
  <c r="AH266" i="12"/>
  <c r="AG266" i="12"/>
  <c r="Y266" i="12"/>
  <c r="S266" i="12"/>
  <c r="AI265" i="12"/>
  <c r="AH265" i="12"/>
  <c r="AG265" i="12"/>
  <c r="Y265" i="12"/>
  <c r="S265" i="12"/>
  <c r="AI264" i="12"/>
  <c r="AH264" i="12"/>
  <c r="AG264" i="12"/>
  <c r="Y264" i="12"/>
  <c r="S264" i="12"/>
  <c r="AI263" i="12"/>
  <c r="AH263" i="12"/>
  <c r="AG263" i="12"/>
  <c r="Y263" i="12"/>
  <c r="S263" i="12"/>
  <c r="AI262" i="12"/>
  <c r="AH262" i="12"/>
  <c r="AG262" i="12"/>
  <c r="Y262" i="12"/>
  <c r="S262" i="12"/>
  <c r="AI261" i="12"/>
  <c r="AH261" i="12"/>
  <c r="AG261" i="12"/>
  <c r="Y261" i="12"/>
  <c r="S261" i="12"/>
  <c r="AI260" i="12"/>
  <c r="AH260" i="12"/>
  <c r="AG260" i="12"/>
  <c r="Y260" i="12"/>
  <c r="S260" i="12"/>
  <c r="AI259" i="12"/>
  <c r="AH259" i="12"/>
  <c r="AG259" i="12"/>
  <c r="Y259" i="12"/>
  <c r="S259" i="12"/>
  <c r="AI258" i="12"/>
  <c r="AH258" i="12"/>
  <c r="AG258" i="12"/>
  <c r="Y258" i="12"/>
  <c r="S258" i="12"/>
  <c r="AI257" i="12"/>
  <c r="AH257" i="12"/>
  <c r="AG257" i="12"/>
  <c r="Y257" i="12"/>
  <c r="S257" i="12"/>
  <c r="AI256" i="12"/>
  <c r="AH256" i="12"/>
  <c r="AG256" i="12"/>
  <c r="Y256" i="12"/>
  <c r="S256" i="12"/>
  <c r="AI255" i="12"/>
  <c r="AH255" i="12"/>
  <c r="AG255" i="12"/>
  <c r="Y255" i="12"/>
  <c r="S255" i="12"/>
  <c r="AI254" i="12"/>
  <c r="AH254" i="12"/>
  <c r="AG254" i="12"/>
  <c r="Y254" i="12"/>
  <c r="S254" i="12"/>
  <c r="AI253" i="12"/>
  <c r="AH253" i="12"/>
  <c r="AG253" i="12"/>
  <c r="Y253" i="12"/>
  <c r="S253" i="12"/>
  <c r="AI252" i="12"/>
  <c r="AH252" i="12"/>
  <c r="AG252" i="12"/>
  <c r="Y252" i="12"/>
  <c r="S252" i="12"/>
  <c r="AI251" i="12"/>
  <c r="AH251" i="12"/>
  <c r="AG251" i="12"/>
  <c r="Y251" i="12"/>
  <c r="S251" i="12"/>
  <c r="AI250" i="12"/>
  <c r="AH250" i="12"/>
  <c r="AG250" i="12"/>
  <c r="Y250" i="12"/>
  <c r="S250" i="12"/>
  <c r="AI249" i="12"/>
  <c r="AH249" i="12"/>
  <c r="AG249" i="12"/>
  <c r="Y249" i="12"/>
  <c r="S249" i="12"/>
  <c r="AI248" i="12"/>
  <c r="AH248" i="12"/>
  <c r="AG248" i="12"/>
  <c r="Y248" i="12"/>
  <c r="S248" i="12"/>
  <c r="AI247" i="12"/>
  <c r="AH247" i="12"/>
  <c r="AG247" i="12"/>
  <c r="Y247" i="12"/>
  <c r="S247" i="12"/>
  <c r="AI246" i="12"/>
  <c r="AH246" i="12"/>
  <c r="AG246" i="12"/>
  <c r="Y246" i="12"/>
  <c r="S246" i="12"/>
  <c r="AI245" i="12"/>
  <c r="AH245" i="12"/>
  <c r="AG245" i="12"/>
  <c r="Y245" i="12"/>
  <c r="S245" i="12"/>
  <c r="AI244" i="12"/>
  <c r="AH244" i="12"/>
  <c r="AG244" i="12"/>
  <c r="Y244" i="12"/>
  <c r="S244" i="12"/>
  <c r="AI243" i="12"/>
  <c r="AH243" i="12"/>
  <c r="AG243" i="12"/>
  <c r="Y243" i="12"/>
  <c r="S243" i="12"/>
  <c r="AI242" i="12"/>
  <c r="AH242" i="12"/>
  <c r="AG242" i="12"/>
  <c r="Y242" i="12"/>
  <c r="S242" i="12"/>
  <c r="AI241" i="12"/>
  <c r="AH241" i="12"/>
  <c r="AG241" i="12"/>
  <c r="Y241" i="12"/>
  <c r="S241" i="12"/>
  <c r="AI240" i="12"/>
  <c r="AH240" i="12"/>
  <c r="AG240" i="12"/>
  <c r="Y240" i="12"/>
  <c r="S240" i="12"/>
  <c r="AI239" i="12"/>
  <c r="AH239" i="12"/>
  <c r="AG239" i="12"/>
  <c r="Y239" i="12"/>
  <c r="S239" i="12"/>
  <c r="AI238" i="12"/>
  <c r="AH238" i="12"/>
  <c r="AG238" i="12"/>
  <c r="Y238" i="12"/>
  <c r="S238" i="12"/>
  <c r="AI237" i="12"/>
  <c r="AH237" i="12"/>
  <c r="AG237" i="12"/>
  <c r="Y237" i="12"/>
  <c r="S237" i="12"/>
  <c r="AI236" i="12"/>
  <c r="AH236" i="12"/>
  <c r="AG236" i="12"/>
  <c r="Y236" i="12"/>
  <c r="S236" i="12"/>
  <c r="AI235" i="12"/>
  <c r="AH235" i="12"/>
  <c r="AG235" i="12"/>
  <c r="Y235" i="12"/>
  <c r="S235" i="12"/>
  <c r="AI234" i="12"/>
  <c r="AH234" i="12"/>
  <c r="AG234" i="12"/>
  <c r="Y234" i="12"/>
  <c r="S234" i="12"/>
  <c r="AI233" i="12"/>
  <c r="AH233" i="12"/>
  <c r="AG233" i="12"/>
  <c r="Y233" i="12"/>
  <c r="S233" i="12"/>
  <c r="AI232" i="12"/>
  <c r="AH232" i="12"/>
  <c r="AG232" i="12"/>
  <c r="Y232" i="12"/>
  <c r="S232" i="12"/>
  <c r="AI231" i="12"/>
  <c r="AH231" i="12"/>
  <c r="AG231" i="12"/>
  <c r="Y231" i="12"/>
  <c r="S231" i="12"/>
  <c r="AI230" i="12"/>
  <c r="AH230" i="12"/>
  <c r="AG230" i="12"/>
  <c r="Y230" i="12"/>
  <c r="S230" i="12"/>
  <c r="AI229" i="12"/>
  <c r="AH229" i="12"/>
  <c r="AG229" i="12"/>
  <c r="Y229" i="12"/>
  <c r="S229" i="12"/>
  <c r="AI228" i="12"/>
  <c r="AH228" i="12"/>
  <c r="AG228" i="12"/>
  <c r="Y228" i="12"/>
  <c r="S228" i="12"/>
  <c r="AI227" i="12"/>
  <c r="AH227" i="12"/>
  <c r="AG227" i="12"/>
  <c r="Y227" i="12"/>
  <c r="S227" i="12"/>
  <c r="AI226" i="12"/>
  <c r="AH226" i="12"/>
  <c r="AG226" i="12"/>
  <c r="Y226" i="12"/>
  <c r="S226" i="12"/>
  <c r="AI225" i="12"/>
  <c r="AH225" i="12"/>
  <c r="AG225" i="12"/>
  <c r="Y225" i="12"/>
  <c r="S225" i="12"/>
  <c r="AI224" i="12"/>
  <c r="AH224" i="12"/>
  <c r="AG224" i="12"/>
  <c r="Y224" i="12"/>
  <c r="S224" i="12"/>
  <c r="AI223" i="12"/>
  <c r="AH223" i="12"/>
  <c r="AG223" i="12"/>
  <c r="Y223" i="12"/>
  <c r="S223" i="12"/>
  <c r="AI222" i="12"/>
  <c r="AH222" i="12"/>
  <c r="AG222" i="12"/>
  <c r="Y222" i="12"/>
  <c r="S222" i="12"/>
  <c r="AI221" i="12"/>
  <c r="AH221" i="12"/>
  <c r="AG221" i="12"/>
  <c r="Y221" i="12"/>
  <c r="S221" i="12"/>
  <c r="AI220" i="12"/>
  <c r="AH220" i="12"/>
  <c r="AG220" i="12"/>
  <c r="Y220" i="12"/>
  <c r="S220" i="12"/>
  <c r="AI219" i="12"/>
  <c r="AH219" i="12"/>
  <c r="AG219" i="12"/>
  <c r="Y219" i="12"/>
  <c r="S219" i="12"/>
  <c r="AI218" i="12"/>
  <c r="AH218" i="12"/>
  <c r="AG218" i="12"/>
  <c r="Y218" i="12"/>
  <c r="S218" i="12"/>
  <c r="AI217" i="12"/>
  <c r="AH217" i="12"/>
  <c r="AG217" i="12"/>
  <c r="Y217" i="12"/>
  <c r="S217" i="12"/>
  <c r="AI216" i="12"/>
  <c r="AH216" i="12"/>
  <c r="AG216" i="12"/>
  <c r="Y216" i="12"/>
  <c r="S216" i="12"/>
  <c r="AI215" i="12"/>
  <c r="AH215" i="12"/>
  <c r="AG215" i="12"/>
  <c r="Y215" i="12"/>
  <c r="S215" i="12"/>
  <c r="AI214" i="12"/>
  <c r="AH214" i="12"/>
  <c r="AG214" i="12"/>
  <c r="Y214" i="12"/>
  <c r="S214" i="12"/>
  <c r="AI213" i="12"/>
  <c r="AH213" i="12"/>
  <c r="AG213" i="12"/>
  <c r="Y213" i="12"/>
  <c r="S213" i="12"/>
  <c r="AI212" i="12"/>
  <c r="AH212" i="12"/>
  <c r="AG212" i="12"/>
  <c r="Y212" i="12"/>
  <c r="S212" i="12"/>
  <c r="AI211" i="12"/>
  <c r="AH211" i="12"/>
  <c r="AG211" i="12"/>
  <c r="Y211" i="12"/>
  <c r="S211" i="12"/>
  <c r="AI210" i="12"/>
  <c r="AH210" i="12"/>
  <c r="AG210" i="12"/>
  <c r="Y210" i="12"/>
  <c r="S210" i="12"/>
  <c r="AI209" i="12"/>
  <c r="AH209" i="12"/>
  <c r="AG209" i="12"/>
  <c r="Y209" i="12"/>
  <c r="S209" i="12"/>
  <c r="AI208" i="12"/>
  <c r="AH208" i="12"/>
  <c r="AG208" i="12"/>
  <c r="Y208" i="12"/>
  <c r="S208" i="12"/>
  <c r="AI207" i="12"/>
  <c r="AH207" i="12"/>
  <c r="AG207" i="12"/>
  <c r="Y207" i="12"/>
  <c r="S207" i="12"/>
  <c r="AI206" i="12"/>
  <c r="AH206" i="12"/>
  <c r="AG206" i="12"/>
  <c r="Y206" i="12"/>
  <c r="S206" i="12"/>
  <c r="AI205" i="12"/>
  <c r="AH205" i="12"/>
  <c r="AG205" i="12"/>
  <c r="Y205" i="12"/>
  <c r="S205" i="12"/>
  <c r="AI204" i="12"/>
  <c r="AH204" i="12"/>
  <c r="AG204" i="12"/>
  <c r="Y204" i="12"/>
  <c r="S204" i="12"/>
  <c r="AI203" i="12"/>
  <c r="AH203" i="12"/>
  <c r="AG203" i="12"/>
  <c r="Y203" i="12"/>
  <c r="S203" i="12"/>
  <c r="AI202" i="12"/>
  <c r="AH202" i="12"/>
  <c r="AG202" i="12"/>
  <c r="Y202" i="12"/>
  <c r="S202" i="12"/>
  <c r="AI201" i="12"/>
  <c r="AH201" i="12"/>
  <c r="AG201" i="12"/>
  <c r="Y201" i="12"/>
  <c r="S201" i="12"/>
  <c r="AI200" i="12"/>
  <c r="AH200" i="12"/>
  <c r="AG200" i="12"/>
  <c r="Y200" i="12"/>
  <c r="S200" i="12"/>
  <c r="AI199" i="12"/>
  <c r="AH199" i="12"/>
  <c r="AG199" i="12"/>
  <c r="Y199" i="12"/>
  <c r="S199" i="12"/>
  <c r="AI198" i="12"/>
  <c r="AH198" i="12"/>
  <c r="AG198" i="12"/>
  <c r="Y198" i="12"/>
  <c r="S198" i="12"/>
  <c r="AI197" i="12"/>
  <c r="AH197" i="12"/>
  <c r="AG197" i="12"/>
  <c r="Y197" i="12"/>
  <c r="S197" i="12"/>
  <c r="AI196" i="12"/>
  <c r="AH196" i="12"/>
  <c r="AG196" i="12"/>
  <c r="Y196" i="12"/>
  <c r="S196" i="12"/>
  <c r="AI195" i="12"/>
  <c r="AH195" i="12"/>
  <c r="AG195" i="12"/>
  <c r="Y195" i="12"/>
  <c r="S195" i="12"/>
  <c r="AI194" i="12"/>
  <c r="AH194" i="12"/>
  <c r="AG194" i="12"/>
  <c r="Y194" i="12"/>
  <c r="S194" i="12"/>
  <c r="AI193" i="12"/>
  <c r="AH193" i="12"/>
  <c r="AG193" i="12"/>
  <c r="Y193" i="12"/>
  <c r="S193" i="12"/>
  <c r="AI192" i="12"/>
  <c r="AH192" i="12"/>
  <c r="AG192" i="12"/>
  <c r="Y192" i="12"/>
  <c r="S192" i="12"/>
  <c r="AI191" i="12"/>
  <c r="AH191" i="12"/>
  <c r="AG191" i="12"/>
  <c r="Y191" i="12"/>
  <c r="S191" i="12"/>
  <c r="AI190" i="12"/>
  <c r="AH190" i="12"/>
  <c r="AG190" i="12"/>
  <c r="Y190" i="12"/>
  <c r="S190" i="12"/>
  <c r="AI189" i="12"/>
  <c r="AH189" i="12"/>
  <c r="AG189" i="12"/>
  <c r="Y189" i="12"/>
  <c r="S189" i="12"/>
  <c r="AI188" i="12"/>
  <c r="AH188" i="12"/>
  <c r="AG188" i="12"/>
  <c r="Y188" i="12"/>
  <c r="S188" i="12"/>
  <c r="AI187" i="12"/>
  <c r="AH187" i="12"/>
  <c r="AG187" i="12"/>
  <c r="Y187" i="12"/>
  <c r="S187" i="12"/>
  <c r="AI186" i="12"/>
  <c r="AH186" i="12"/>
  <c r="AG186" i="12"/>
  <c r="Y186" i="12"/>
  <c r="S186" i="12"/>
  <c r="AI185" i="12"/>
  <c r="AH185" i="12"/>
  <c r="AG185" i="12"/>
  <c r="Y185" i="12"/>
  <c r="S185" i="12"/>
  <c r="AI184" i="12"/>
  <c r="AH184" i="12"/>
  <c r="AG184" i="12"/>
  <c r="Y184" i="12"/>
  <c r="S184" i="12"/>
  <c r="AI183" i="12"/>
  <c r="AH183" i="12"/>
  <c r="AG183" i="12"/>
  <c r="Y183" i="12"/>
  <c r="S183" i="12"/>
  <c r="AI182" i="12"/>
  <c r="AH182" i="12"/>
  <c r="AG182" i="12"/>
  <c r="Y182" i="12"/>
  <c r="S182" i="12"/>
  <c r="AI181" i="12"/>
  <c r="AH181" i="12"/>
  <c r="AG181" i="12"/>
  <c r="Y181" i="12"/>
  <c r="S181" i="12"/>
  <c r="AI180" i="12"/>
  <c r="AH180" i="12"/>
  <c r="AG180" i="12"/>
  <c r="Y180" i="12"/>
  <c r="S180" i="12"/>
  <c r="AI179" i="12"/>
  <c r="AH179" i="12"/>
  <c r="AG179" i="12"/>
  <c r="Y179" i="12"/>
  <c r="S179" i="12"/>
  <c r="AI178" i="12"/>
  <c r="AH178" i="12"/>
  <c r="AG178" i="12"/>
  <c r="Y178" i="12"/>
  <c r="S178" i="12"/>
  <c r="AI177" i="12"/>
  <c r="AH177" i="12"/>
  <c r="AG177" i="12"/>
  <c r="Y177" i="12"/>
  <c r="S177" i="12"/>
  <c r="AI176" i="12"/>
  <c r="AH176" i="12"/>
  <c r="AG176" i="12"/>
  <c r="Y176" i="12"/>
  <c r="S176" i="12"/>
  <c r="AI175" i="12"/>
  <c r="AH175" i="12"/>
  <c r="AG175" i="12"/>
  <c r="Y175" i="12"/>
  <c r="S175" i="12"/>
  <c r="AI174" i="12"/>
  <c r="AH174" i="12"/>
  <c r="AG174" i="12"/>
  <c r="Y174" i="12"/>
  <c r="S174" i="12"/>
  <c r="AI173" i="12"/>
  <c r="AH173" i="12"/>
  <c r="AG173" i="12"/>
  <c r="Y173" i="12"/>
  <c r="S173" i="12"/>
  <c r="AI172" i="12"/>
  <c r="AH172" i="12"/>
  <c r="AG172" i="12"/>
  <c r="Y172" i="12"/>
  <c r="S172" i="12"/>
  <c r="AI171" i="12"/>
  <c r="AH171" i="12"/>
  <c r="AG171" i="12"/>
  <c r="Y171" i="12"/>
  <c r="S171" i="12"/>
  <c r="AI170" i="12"/>
  <c r="AH170" i="12"/>
  <c r="AG170" i="12"/>
  <c r="Y170" i="12"/>
  <c r="S170" i="12"/>
  <c r="AI169" i="12"/>
  <c r="AH169" i="12"/>
  <c r="AG169" i="12"/>
  <c r="Y169" i="12"/>
  <c r="S169" i="12"/>
  <c r="AI168" i="12"/>
  <c r="AH168" i="12"/>
  <c r="AG168" i="12"/>
  <c r="Y168" i="12"/>
  <c r="S168" i="12"/>
  <c r="AI167" i="12"/>
  <c r="AH167" i="12"/>
  <c r="AG167" i="12"/>
  <c r="Y167" i="12"/>
  <c r="S167" i="12"/>
  <c r="AI166" i="12"/>
  <c r="AH166" i="12"/>
  <c r="AG166" i="12"/>
  <c r="Y166" i="12"/>
  <c r="S166" i="12"/>
  <c r="AI165" i="12"/>
  <c r="AH165" i="12"/>
  <c r="AG165" i="12"/>
  <c r="Y165" i="12"/>
  <c r="S165" i="12"/>
  <c r="AI164" i="12"/>
  <c r="AH164" i="12"/>
  <c r="AG164" i="12"/>
  <c r="Y164" i="12"/>
  <c r="S164" i="12"/>
  <c r="AI163" i="12"/>
  <c r="AH163" i="12"/>
  <c r="AG163" i="12"/>
  <c r="Y163" i="12"/>
  <c r="S163" i="12"/>
  <c r="AI162" i="12"/>
  <c r="AH162" i="12"/>
  <c r="AG162" i="12"/>
  <c r="Y162" i="12"/>
  <c r="S162" i="12"/>
  <c r="AI161" i="12"/>
  <c r="AH161" i="12"/>
  <c r="AG161" i="12"/>
  <c r="Y161" i="12"/>
  <c r="S161" i="12"/>
  <c r="AI160" i="12"/>
  <c r="AH160" i="12"/>
  <c r="AG160" i="12"/>
  <c r="Y160" i="12"/>
  <c r="S160" i="12"/>
  <c r="AI159" i="12"/>
  <c r="AH159" i="12"/>
  <c r="AG159" i="12"/>
  <c r="Y159" i="12"/>
  <c r="S159" i="12"/>
  <c r="AI158" i="12"/>
  <c r="AH158" i="12"/>
  <c r="AG158" i="12"/>
  <c r="Y158" i="12"/>
  <c r="S158" i="12"/>
  <c r="AI157" i="12"/>
  <c r="AH157" i="12"/>
  <c r="AG157" i="12"/>
  <c r="Y157" i="12"/>
  <c r="S157" i="12"/>
  <c r="AI156" i="12"/>
  <c r="AH156" i="12"/>
  <c r="AG156" i="12"/>
  <c r="Y156" i="12"/>
  <c r="S156" i="12"/>
  <c r="AI155" i="12"/>
  <c r="AH155" i="12"/>
  <c r="AG155" i="12"/>
  <c r="Y155" i="12"/>
  <c r="S155" i="12"/>
  <c r="AI154" i="12"/>
  <c r="AH154" i="12"/>
  <c r="AG154" i="12"/>
  <c r="Y154" i="12"/>
  <c r="S154" i="12"/>
  <c r="AI153" i="12"/>
  <c r="AH153" i="12"/>
  <c r="AG153" i="12"/>
  <c r="Y153" i="12"/>
  <c r="S153" i="12"/>
  <c r="AI152" i="12"/>
  <c r="AH152" i="12"/>
  <c r="AG152" i="12"/>
  <c r="Y152" i="12"/>
  <c r="S152" i="12"/>
  <c r="AI151" i="12"/>
  <c r="AH151" i="12"/>
  <c r="AG151" i="12"/>
  <c r="Y151" i="12"/>
  <c r="S151" i="12"/>
  <c r="AI150" i="12"/>
  <c r="AH150" i="12"/>
  <c r="AG150" i="12"/>
  <c r="Y150" i="12"/>
  <c r="S150" i="12"/>
  <c r="AI149" i="12"/>
  <c r="AH149" i="12"/>
  <c r="AG149" i="12"/>
  <c r="Y149" i="12"/>
  <c r="S149" i="12"/>
  <c r="AI148" i="12"/>
  <c r="AH148" i="12"/>
  <c r="AG148" i="12"/>
  <c r="Y148" i="12"/>
  <c r="S148" i="12"/>
  <c r="AI147" i="12"/>
  <c r="AH147" i="12"/>
  <c r="AG147" i="12"/>
  <c r="Y147" i="12"/>
  <c r="S147" i="12"/>
  <c r="AI146" i="12"/>
  <c r="AH146" i="12"/>
  <c r="AG146" i="12"/>
  <c r="Y146" i="12"/>
  <c r="S146" i="12"/>
  <c r="AI145" i="12"/>
  <c r="AH145" i="12"/>
  <c r="AG145" i="12"/>
  <c r="Y145" i="12"/>
  <c r="S145" i="12"/>
  <c r="AI144" i="12"/>
  <c r="AH144" i="12"/>
  <c r="AG144" i="12"/>
  <c r="Y144" i="12"/>
  <c r="S144" i="12"/>
  <c r="AI143" i="12"/>
  <c r="AH143" i="12"/>
  <c r="AG143" i="12"/>
  <c r="Y143" i="12"/>
  <c r="S143" i="12"/>
  <c r="AI142" i="12"/>
  <c r="AH142" i="12"/>
  <c r="AG142" i="12"/>
  <c r="Y142" i="12"/>
  <c r="S142" i="12"/>
  <c r="AI141" i="12"/>
  <c r="AH141" i="12"/>
  <c r="AG141" i="12"/>
  <c r="Y141" i="12"/>
  <c r="S141" i="12"/>
  <c r="AI140" i="12"/>
  <c r="AH140" i="12"/>
  <c r="AG140" i="12"/>
  <c r="Y140" i="12"/>
  <c r="S140" i="12"/>
  <c r="AI139" i="12"/>
  <c r="AH139" i="12"/>
  <c r="AG139" i="12"/>
  <c r="Y139" i="12"/>
  <c r="S139" i="12"/>
  <c r="AI138" i="12"/>
  <c r="AH138" i="12"/>
  <c r="AG138" i="12"/>
  <c r="Y138" i="12"/>
  <c r="S138" i="12"/>
  <c r="AI137" i="12"/>
  <c r="AH137" i="12"/>
  <c r="AG137" i="12"/>
  <c r="Y137" i="12"/>
  <c r="S137" i="12"/>
  <c r="AI136" i="12"/>
  <c r="AH136" i="12"/>
  <c r="AG136" i="12"/>
  <c r="Y136" i="12"/>
  <c r="S136" i="12"/>
  <c r="AI135" i="12"/>
  <c r="AH135" i="12"/>
  <c r="AG135" i="12"/>
  <c r="Y135" i="12"/>
  <c r="S135" i="12"/>
  <c r="AI134" i="12"/>
  <c r="AH134" i="12"/>
  <c r="AG134" i="12"/>
  <c r="Y134" i="12"/>
  <c r="S134" i="12"/>
  <c r="AI133" i="12"/>
  <c r="AH133" i="12"/>
  <c r="AG133" i="12"/>
  <c r="Y133" i="12"/>
  <c r="S133" i="12"/>
  <c r="AI132" i="12"/>
  <c r="AH132" i="12"/>
  <c r="AG132" i="12"/>
  <c r="Y132" i="12"/>
  <c r="S132" i="12"/>
  <c r="AI131" i="12"/>
  <c r="AH131" i="12"/>
  <c r="AG131" i="12"/>
  <c r="Y131" i="12"/>
  <c r="S131" i="12"/>
  <c r="AI130" i="12"/>
  <c r="AH130" i="12"/>
  <c r="AG130" i="12"/>
  <c r="Y130" i="12"/>
  <c r="S130" i="12"/>
  <c r="AI129" i="12"/>
  <c r="AH129" i="12"/>
  <c r="AG129" i="12"/>
  <c r="Y129" i="12"/>
  <c r="S129" i="12"/>
  <c r="AI128" i="12"/>
  <c r="AH128" i="12"/>
  <c r="AG128" i="12"/>
  <c r="Y128" i="12"/>
  <c r="S128" i="12"/>
  <c r="AI127" i="12"/>
  <c r="AH127" i="12"/>
  <c r="AG127" i="12"/>
  <c r="Y127" i="12"/>
  <c r="S127" i="12"/>
  <c r="AI126" i="12"/>
  <c r="AH126" i="12"/>
  <c r="AG126" i="12"/>
  <c r="Y126" i="12"/>
  <c r="S126" i="12"/>
  <c r="AI125" i="12"/>
  <c r="AH125" i="12"/>
  <c r="AG125" i="12"/>
  <c r="Y125" i="12"/>
  <c r="S125" i="12"/>
  <c r="AI124" i="12"/>
  <c r="AH124" i="12"/>
  <c r="AG124" i="12"/>
  <c r="Y124" i="12"/>
  <c r="S124" i="12"/>
  <c r="AI123" i="12"/>
  <c r="AH123" i="12"/>
  <c r="AG123" i="12"/>
  <c r="Y123" i="12"/>
  <c r="S123" i="12"/>
  <c r="AI122" i="12"/>
  <c r="AH122" i="12"/>
  <c r="AG122" i="12"/>
  <c r="Y122" i="12"/>
  <c r="S122" i="12"/>
  <c r="AI121" i="12"/>
  <c r="AH121" i="12"/>
  <c r="AG121" i="12"/>
  <c r="Y121" i="12"/>
  <c r="S121" i="12"/>
  <c r="AI120" i="12"/>
  <c r="AH120" i="12"/>
  <c r="AG120" i="12"/>
  <c r="Y120" i="12"/>
  <c r="S120" i="12"/>
  <c r="AI119" i="12"/>
  <c r="AH119" i="12"/>
  <c r="AG119" i="12"/>
  <c r="Y119" i="12"/>
  <c r="S119" i="12"/>
  <c r="AI118" i="12"/>
  <c r="AH118" i="12"/>
  <c r="AG118" i="12"/>
  <c r="Y118" i="12"/>
  <c r="S118" i="12"/>
  <c r="AI117" i="12"/>
  <c r="AH117" i="12"/>
  <c r="AG117" i="12"/>
  <c r="Y117" i="12"/>
  <c r="S117" i="12"/>
  <c r="AI116" i="12"/>
  <c r="AH116" i="12"/>
  <c r="AG116" i="12"/>
  <c r="Y116" i="12"/>
  <c r="S116" i="12"/>
  <c r="AI115" i="12"/>
  <c r="AH115" i="12"/>
  <c r="AG115" i="12"/>
  <c r="Y115" i="12"/>
  <c r="S115" i="12"/>
  <c r="AI114" i="12"/>
  <c r="AH114" i="12"/>
  <c r="AG114" i="12"/>
  <c r="Y114" i="12"/>
  <c r="S114" i="12"/>
  <c r="AI113" i="12"/>
  <c r="AH113" i="12"/>
  <c r="AG113" i="12"/>
  <c r="Y113" i="12"/>
  <c r="S113" i="12"/>
  <c r="AI112" i="12"/>
  <c r="AH112" i="12"/>
  <c r="AG112" i="12"/>
  <c r="Y112" i="12"/>
  <c r="S112" i="12"/>
  <c r="AI111" i="12"/>
  <c r="AH111" i="12"/>
  <c r="AG111" i="12"/>
  <c r="Y111" i="12"/>
  <c r="S111" i="12"/>
  <c r="AI110" i="12"/>
  <c r="AH110" i="12"/>
  <c r="AG110" i="12"/>
  <c r="Y110" i="12"/>
  <c r="S110" i="12"/>
  <c r="AI109" i="12"/>
  <c r="AH109" i="12"/>
  <c r="AG109" i="12"/>
  <c r="Y109" i="12"/>
  <c r="S109" i="12"/>
  <c r="AI108" i="12"/>
  <c r="AH108" i="12"/>
  <c r="AG108" i="12"/>
  <c r="Y108" i="12"/>
  <c r="S108" i="12"/>
  <c r="AI107" i="12"/>
  <c r="AH107" i="12"/>
  <c r="AG107" i="12"/>
  <c r="Y107" i="12"/>
  <c r="S107" i="12"/>
  <c r="AI106" i="12"/>
  <c r="AH106" i="12"/>
  <c r="AG106" i="12"/>
  <c r="Y106" i="12"/>
  <c r="S106" i="12"/>
  <c r="AI105" i="12"/>
  <c r="AH105" i="12"/>
  <c r="AG105" i="12"/>
  <c r="Y105" i="12"/>
  <c r="S105" i="12"/>
  <c r="AI104" i="12"/>
  <c r="AH104" i="12"/>
  <c r="AG104" i="12"/>
  <c r="Y104" i="12"/>
  <c r="S104" i="12"/>
  <c r="AI103" i="12"/>
  <c r="AH103" i="12"/>
  <c r="AG103" i="12"/>
  <c r="Y103" i="12"/>
  <c r="S103" i="12"/>
  <c r="AI102" i="12"/>
  <c r="AH102" i="12"/>
  <c r="AG102" i="12"/>
  <c r="Y102" i="12"/>
  <c r="S102" i="12"/>
  <c r="AI101" i="12"/>
  <c r="AH101" i="12"/>
  <c r="AG101" i="12"/>
  <c r="Y101" i="12"/>
  <c r="S101" i="12"/>
  <c r="AI100" i="12"/>
  <c r="AH100" i="12"/>
  <c r="AG100" i="12"/>
  <c r="Y100" i="12"/>
  <c r="S100" i="12"/>
  <c r="AI99" i="12"/>
  <c r="AH99" i="12"/>
  <c r="AG99" i="12"/>
  <c r="Y99" i="12"/>
  <c r="S99" i="12"/>
  <c r="AI98" i="12"/>
  <c r="AH98" i="12"/>
  <c r="AG98" i="12"/>
  <c r="Y98" i="12"/>
  <c r="S98" i="12"/>
  <c r="AI97" i="12"/>
  <c r="AH97" i="12"/>
  <c r="AG97" i="12"/>
  <c r="Y97" i="12"/>
  <c r="S97" i="12"/>
  <c r="AI96" i="12"/>
  <c r="AH96" i="12"/>
  <c r="AG96" i="12"/>
  <c r="Y96" i="12"/>
  <c r="S96" i="12"/>
  <c r="AI95" i="12"/>
  <c r="AH95" i="12"/>
  <c r="AG95" i="12"/>
  <c r="Y95" i="12"/>
  <c r="S95" i="12"/>
  <c r="AI94" i="12"/>
  <c r="AH94" i="12"/>
  <c r="AG94" i="12"/>
  <c r="Y94" i="12"/>
  <c r="S94" i="12"/>
  <c r="AI93" i="12"/>
  <c r="AH93" i="12"/>
  <c r="AG93" i="12"/>
  <c r="Y93" i="12"/>
  <c r="S93" i="12"/>
  <c r="AI92" i="12"/>
  <c r="AH92" i="12"/>
  <c r="AG92" i="12"/>
  <c r="Y92" i="12"/>
  <c r="S92" i="12"/>
  <c r="AI91" i="12"/>
  <c r="AH91" i="12"/>
  <c r="AG91" i="12"/>
  <c r="Y91" i="12"/>
  <c r="S91" i="12"/>
  <c r="AI90" i="12"/>
  <c r="AH90" i="12"/>
  <c r="AG90" i="12"/>
  <c r="Y90" i="12"/>
  <c r="S90" i="12"/>
  <c r="AI89" i="12"/>
  <c r="AH89" i="12"/>
  <c r="AG89" i="12"/>
  <c r="Y89" i="12"/>
  <c r="S89" i="12"/>
  <c r="AI88" i="12"/>
  <c r="AH88" i="12"/>
  <c r="AG88" i="12"/>
  <c r="Y88" i="12"/>
  <c r="S88" i="12"/>
  <c r="AI87" i="12"/>
  <c r="AH87" i="12"/>
  <c r="AG87" i="12"/>
  <c r="Y87" i="12"/>
  <c r="S87" i="12"/>
  <c r="AI86" i="12"/>
  <c r="AH86" i="12"/>
  <c r="AG86" i="12"/>
  <c r="Y86" i="12"/>
  <c r="S86" i="12"/>
  <c r="AI85" i="12"/>
  <c r="AH85" i="12"/>
  <c r="AG85" i="12"/>
  <c r="Y85" i="12"/>
  <c r="S85" i="12"/>
  <c r="AI84" i="12"/>
  <c r="AH84" i="12"/>
  <c r="AG84" i="12"/>
  <c r="Y84" i="12"/>
  <c r="S84" i="12"/>
  <c r="AI83" i="12"/>
  <c r="AH83" i="12"/>
  <c r="AG83" i="12"/>
  <c r="Y83" i="12"/>
  <c r="S83" i="12"/>
  <c r="AI82" i="12"/>
  <c r="AH82" i="12"/>
  <c r="AG82" i="12"/>
  <c r="Y82" i="12"/>
  <c r="S82" i="12"/>
  <c r="AI81" i="12"/>
  <c r="AH81" i="12"/>
  <c r="AG81" i="12"/>
  <c r="Y81" i="12"/>
  <c r="S81" i="12"/>
  <c r="AI80" i="12"/>
  <c r="AH80" i="12"/>
  <c r="AG80" i="12"/>
  <c r="Y80" i="12"/>
  <c r="S80" i="12"/>
  <c r="AI79" i="12"/>
  <c r="AH79" i="12"/>
  <c r="AG79" i="12"/>
  <c r="Y79" i="12"/>
  <c r="S79" i="12"/>
  <c r="AI78" i="12"/>
  <c r="AH78" i="12"/>
  <c r="AG78" i="12"/>
  <c r="Y78" i="12"/>
  <c r="S78" i="12"/>
  <c r="AI77" i="12"/>
  <c r="AH77" i="12"/>
  <c r="AG77" i="12"/>
  <c r="Y77" i="12"/>
  <c r="S77" i="12"/>
  <c r="AI76" i="12"/>
  <c r="AH76" i="12"/>
  <c r="AG76" i="12"/>
  <c r="Y76" i="12"/>
  <c r="S76" i="12"/>
  <c r="AI75" i="12"/>
  <c r="AH75" i="12"/>
  <c r="AG75" i="12"/>
  <c r="Y75" i="12"/>
  <c r="S75" i="12"/>
  <c r="AI74" i="12"/>
  <c r="AH74" i="12"/>
  <c r="AG74" i="12"/>
  <c r="Y74" i="12"/>
  <c r="S74" i="12"/>
  <c r="AI73" i="12"/>
  <c r="AH73" i="12"/>
  <c r="AG73" i="12"/>
  <c r="Y73" i="12"/>
  <c r="S73" i="12"/>
  <c r="AI72" i="12"/>
  <c r="AH72" i="12"/>
  <c r="AG72" i="12"/>
  <c r="Y72" i="12"/>
  <c r="S72" i="12"/>
  <c r="AI71" i="12"/>
  <c r="AH71" i="12"/>
  <c r="AG71" i="12"/>
  <c r="Y71" i="12"/>
  <c r="S71" i="12"/>
  <c r="AI70" i="12"/>
  <c r="AH70" i="12"/>
  <c r="AG70" i="12"/>
  <c r="Y70" i="12"/>
  <c r="S70" i="12"/>
  <c r="AI69" i="12"/>
  <c r="AH69" i="12"/>
  <c r="AG69" i="12"/>
  <c r="Y69" i="12"/>
  <c r="S69" i="12"/>
  <c r="AI68" i="12"/>
  <c r="AH68" i="12"/>
  <c r="AG68" i="12"/>
  <c r="Y68" i="12"/>
  <c r="S68" i="12"/>
  <c r="AI67" i="12"/>
  <c r="AH67" i="12"/>
  <c r="AG67" i="12"/>
  <c r="Y67" i="12"/>
  <c r="S67" i="12"/>
  <c r="AI66" i="12"/>
  <c r="AH66" i="12"/>
  <c r="AG66" i="12"/>
  <c r="Y66" i="12"/>
  <c r="S66" i="12"/>
  <c r="AI65" i="12"/>
  <c r="AH65" i="12"/>
  <c r="AG65" i="12"/>
  <c r="Y65" i="12"/>
  <c r="S65" i="12"/>
  <c r="AI64" i="12"/>
  <c r="AH64" i="12"/>
  <c r="AG64" i="12"/>
  <c r="Y64" i="12"/>
  <c r="S64" i="12"/>
  <c r="AI63" i="12"/>
  <c r="AH63" i="12"/>
  <c r="AG63" i="12"/>
  <c r="Y63" i="12"/>
  <c r="S63" i="12"/>
  <c r="AI62" i="12"/>
  <c r="AH62" i="12"/>
  <c r="AG62" i="12"/>
  <c r="Y62" i="12"/>
  <c r="S62" i="12"/>
  <c r="AI61" i="12"/>
  <c r="AH61" i="12"/>
  <c r="AG61" i="12"/>
  <c r="Y61" i="12"/>
  <c r="S61" i="12"/>
  <c r="AI60" i="12"/>
  <c r="AH60" i="12"/>
  <c r="AG60" i="12"/>
  <c r="Y60" i="12"/>
  <c r="S60" i="12"/>
  <c r="AI59" i="12"/>
  <c r="AH59" i="12"/>
  <c r="AG59" i="12"/>
  <c r="Y59" i="12"/>
  <c r="S59" i="12"/>
  <c r="AI58" i="12"/>
  <c r="AH58" i="12"/>
  <c r="AG58" i="12"/>
  <c r="Y58" i="12"/>
  <c r="S58" i="12"/>
  <c r="AI57" i="12"/>
  <c r="AH57" i="12"/>
  <c r="AG57" i="12"/>
  <c r="Y57" i="12"/>
  <c r="S57" i="12"/>
  <c r="AI56" i="12"/>
  <c r="AH56" i="12"/>
  <c r="AG56" i="12"/>
  <c r="Y56" i="12"/>
  <c r="S56" i="12"/>
  <c r="AI55" i="12"/>
  <c r="AH55" i="12"/>
  <c r="AG55" i="12"/>
  <c r="Y55" i="12"/>
  <c r="S55" i="12"/>
  <c r="AI54" i="12"/>
  <c r="AH54" i="12"/>
  <c r="AG54" i="12"/>
  <c r="Y54" i="12"/>
  <c r="S54" i="12"/>
  <c r="AI53" i="12"/>
  <c r="AH53" i="12"/>
  <c r="AG53" i="12"/>
  <c r="Y53" i="12"/>
  <c r="S53" i="12"/>
  <c r="AI52" i="12"/>
  <c r="AH52" i="12"/>
  <c r="AG52" i="12"/>
  <c r="Y52" i="12"/>
  <c r="S52" i="12"/>
  <c r="AI51" i="12"/>
  <c r="AH51" i="12"/>
  <c r="AG51" i="12"/>
  <c r="Y51" i="12"/>
  <c r="S51" i="12"/>
  <c r="AI50" i="12"/>
  <c r="AH50" i="12"/>
  <c r="AG50" i="12"/>
  <c r="Y50" i="12"/>
  <c r="S50" i="12"/>
  <c r="AI49" i="12"/>
  <c r="AH49" i="12"/>
  <c r="AG49" i="12"/>
  <c r="Y49" i="12"/>
  <c r="S49" i="12"/>
  <c r="AI48" i="12"/>
  <c r="AH48" i="12"/>
  <c r="AG48" i="12"/>
  <c r="Y48" i="12"/>
  <c r="S48" i="12"/>
  <c r="AI47" i="12"/>
  <c r="AH47" i="12"/>
  <c r="AG47" i="12"/>
  <c r="Y47" i="12"/>
  <c r="S47" i="12"/>
  <c r="AI46" i="12"/>
  <c r="AH46" i="12"/>
  <c r="AG46" i="12"/>
  <c r="Y46" i="12"/>
  <c r="S46" i="12"/>
  <c r="AI45" i="12"/>
  <c r="AH45" i="12"/>
  <c r="AG45" i="12"/>
  <c r="Y45" i="12"/>
  <c r="S45" i="12"/>
  <c r="AI44" i="12"/>
  <c r="AH44" i="12"/>
  <c r="AG44" i="12"/>
  <c r="Y44" i="12"/>
  <c r="S44" i="12"/>
  <c r="AI43" i="12"/>
  <c r="AH43" i="12"/>
  <c r="AG43" i="12"/>
  <c r="Y43" i="12"/>
  <c r="S43" i="12"/>
  <c r="AI42" i="12"/>
  <c r="AH42" i="12"/>
  <c r="AG42" i="12"/>
  <c r="Y42" i="12"/>
  <c r="S42" i="12"/>
  <c r="AI41" i="12"/>
  <c r="AH41" i="12"/>
  <c r="AG41" i="12"/>
  <c r="Y41" i="12"/>
  <c r="S41" i="12"/>
  <c r="AI40" i="12"/>
  <c r="AH40" i="12"/>
  <c r="AG40" i="12"/>
  <c r="Y40" i="12"/>
  <c r="S40" i="12"/>
  <c r="AI39" i="12"/>
  <c r="AH39" i="12"/>
  <c r="AG39" i="12"/>
  <c r="Y39" i="12"/>
  <c r="S39" i="12"/>
  <c r="AI38" i="12"/>
  <c r="AH38" i="12"/>
  <c r="AG38" i="12"/>
  <c r="Y38" i="12"/>
  <c r="S38" i="12"/>
  <c r="AI37" i="12"/>
  <c r="AH37" i="12"/>
  <c r="AG37" i="12"/>
  <c r="Y37" i="12"/>
  <c r="S37" i="12"/>
  <c r="AI36" i="12"/>
  <c r="AH36" i="12"/>
  <c r="AG36" i="12"/>
  <c r="Y36" i="12"/>
  <c r="S36" i="12"/>
  <c r="AI35" i="12"/>
  <c r="AH35" i="12"/>
  <c r="AG35" i="12"/>
  <c r="Y35" i="12"/>
  <c r="S35" i="12"/>
  <c r="AI34" i="12"/>
  <c r="AH34" i="12"/>
  <c r="AG34" i="12"/>
  <c r="Y34" i="12"/>
  <c r="S34" i="12"/>
  <c r="AI33" i="12"/>
  <c r="AH33" i="12"/>
  <c r="AG33" i="12"/>
  <c r="Y33" i="12"/>
  <c r="S33" i="12"/>
  <c r="AI32" i="12"/>
  <c r="AH32" i="12"/>
  <c r="AG32" i="12"/>
  <c r="Y32" i="12"/>
  <c r="S32" i="12"/>
  <c r="AI31" i="12"/>
  <c r="AH31" i="12"/>
  <c r="AG31" i="12"/>
  <c r="Y31" i="12"/>
  <c r="S31" i="12"/>
  <c r="AI30" i="12"/>
  <c r="AH30" i="12"/>
  <c r="AG30" i="12"/>
  <c r="Y30" i="12"/>
  <c r="S30" i="12"/>
  <c r="AI29" i="12"/>
  <c r="AH29" i="12"/>
  <c r="AG29" i="12"/>
  <c r="Y29" i="12"/>
  <c r="S29" i="12"/>
  <c r="AI28" i="12"/>
  <c r="AH28" i="12"/>
  <c r="AG28" i="12"/>
  <c r="Y28" i="12"/>
  <c r="S28" i="12"/>
  <c r="AI27" i="12"/>
  <c r="AH27" i="12"/>
  <c r="AG27" i="12"/>
  <c r="Y27" i="12"/>
  <c r="S27" i="12"/>
  <c r="AI26" i="12"/>
  <c r="AH26" i="12"/>
  <c r="AG26" i="12"/>
  <c r="Y26" i="12"/>
  <c r="S26" i="12"/>
  <c r="AI25" i="12"/>
  <c r="AH25" i="12"/>
  <c r="AG25" i="12"/>
  <c r="Y25" i="12"/>
  <c r="S25" i="12"/>
  <c r="AI24" i="12"/>
  <c r="AH24" i="12"/>
  <c r="AG24" i="12"/>
  <c r="Y24" i="12"/>
  <c r="S24" i="12"/>
  <c r="AI23" i="12"/>
  <c r="AH23" i="12"/>
  <c r="AG23" i="12"/>
  <c r="Y23" i="12"/>
  <c r="S23" i="12"/>
  <c r="AI22" i="12"/>
  <c r="AH22" i="12"/>
  <c r="AG22" i="12"/>
  <c r="Y22" i="12"/>
  <c r="S22" i="12"/>
  <c r="AI21" i="12"/>
  <c r="AH21" i="12"/>
  <c r="AG21" i="12"/>
  <c r="Y21" i="12"/>
  <c r="S21" i="12"/>
  <c r="AI20" i="12"/>
  <c r="AH20" i="12"/>
  <c r="AG20" i="12"/>
  <c r="Y20" i="12"/>
  <c r="S20" i="12"/>
  <c r="AI19" i="12"/>
  <c r="AH19" i="12"/>
  <c r="AG19" i="12"/>
  <c r="Y19" i="12"/>
  <c r="S19" i="12"/>
  <c r="AI18" i="12"/>
  <c r="AH18" i="12"/>
  <c r="AG18" i="12"/>
  <c r="Y18" i="12"/>
  <c r="S18" i="12"/>
  <c r="AI17" i="12"/>
  <c r="AH17" i="12"/>
  <c r="AG17" i="12"/>
  <c r="Y17" i="12"/>
  <c r="S17" i="12"/>
  <c r="AI16" i="12"/>
  <c r="AH16" i="12"/>
  <c r="AG16" i="12"/>
  <c r="Y16" i="12"/>
  <c r="S16" i="12"/>
  <c r="AI15" i="12"/>
  <c r="AH15" i="12"/>
  <c r="AG15" i="12"/>
  <c r="Y15" i="12"/>
  <c r="S15" i="12"/>
  <c r="AI14" i="12"/>
  <c r="AH14" i="12"/>
  <c r="AG14" i="12"/>
  <c r="Y14" i="12"/>
  <c r="S14" i="12"/>
  <c r="AI13" i="12"/>
  <c r="AH13" i="12"/>
  <c r="AG13" i="12"/>
  <c r="Y13" i="12"/>
  <c r="S13" i="12"/>
  <c r="AI12" i="12"/>
  <c r="AH12" i="12"/>
  <c r="AG12" i="12"/>
  <c r="Y12" i="12"/>
  <c r="S12" i="12"/>
  <c r="AI11" i="12"/>
  <c r="AH11" i="12"/>
  <c r="AG11" i="12"/>
  <c r="Y11" i="12"/>
  <c r="S11" i="12"/>
  <c r="AI10" i="12"/>
  <c r="AH10" i="12"/>
  <c r="AG10" i="12"/>
  <c r="Y10" i="12"/>
  <c r="S10" i="12"/>
  <c r="M450" i="3"/>
  <c r="M10" i="7"/>
  <c r="Y1000" i="12" l="1"/>
  <c r="AH1000" i="12"/>
  <c r="AG1000" i="12"/>
  <c r="AI1000" i="12"/>
  <c r="U999" i="7"/>
  <c r="V999" i="7" s="1"/>
  <c r="T999" i="7"/>
  <c r="S999" i="7"/>
  <c r="O999" i="7"/>
  <c r="R999" i="7" s="1"/>
  <c r="Q999" i="7"/>
  <c r="M999" i="7"/>
  <c r="AH913" i="11"/>
  <c r="Z913" i="11"/>
  <c r="AF913" i="11"/>
  <c r="AE913" i="11"/>
  <c r="AD913" i="11"/>
  <c r="AC913" i="11"/>
  <c r="AB913" i="11"/>
  <c r="Y913" i="11"/>
  <c r="X913" i="11"/>
  <c r="W913" i="11"/>
  <c r="V913" i="11"/>
  <c r="U913" i="11"/>
  <c r="P913" i="11"/>
  <c r="O913" i="11"/>
  <c r="H913" i="11"/>
  <c r="K10" i="7"/>
  <c r="R10" i="7"/>
  <c r="L10" i="7"/>
  <c r="H1000" i="7"/>
  <c r="AG911" i="10"/>
  <c r="AF911" i="10"/>
  <c r="AE911" i="10"/>
  <c r="AG910" i="10"/>
  <c r="AF910" i="10"/>
  <c r="AE910" i="10"/>
  <c r="AG909" i="10"/>
  <c r="AF909" i="10"/>
  <c r="AE909" i="10"/>
  <c r="AG908" i="10"/>
  <c r="AF908" i="10"/>
  <c r="AE908" i="10"/>
  <c r="AG907" i="10"/>
  <c r="AF907" i="10"/>
  <c r="AE907" i="10"/>
  <c r="AG906" i="10"/>
  <c r="AF906" i="10"/>
  <c r="AE906" i="10"/>
  <c r="AG905" i="10"/>
  <c r="AF905" i="10"/>
  <c r="AE905" i="10"/>
  <c r="AG904" i="10"/>
  <c r="AF904" i="10"/>
  <c r="AE904" i="10"/>
  <c r="AG903" i="10"/>
  <c r="AF903" i="10"/>
  <c r="AE903" i="10"/>
  <c r="AG902" i="10"/>
  <c r="AF902" i="10"/>
  <c r="AE902" i="10"/>
  <c r="AG901" i="10"/>
  <c r="AF901" i="10"/>
  <c r="AE901" i="10"/>
  <c r="AG900" i="10"/>
  <c r="AF900" i="10"/>
  <c r="AE900" i="10"/>
  <c r="AG899" i="10"/>
  <c r="AF899" i="10"/>
  <c r="AE899" i="10"/>
  <c r="AG898" i="10"/>
  <c r="AF898" i="10"/>
  <c r="AE898" i="10"/>
  <c r="AG897" i="10"/>
  <c r="AF897" i="10"/>
  <c r="AE897" i="10"/>
  <c r="AG896" i="10"/>
  <c r="AF896" i="10"/>
  <c r="AE896" i="10"/>
  <c r="AG895" i="10"/>
  <c r="AF895" i="10"/>
  <c r="AE895" i="10"/>
  <c r="AG894" i="10"/>
  <c r="AF894" i="10"/>
  <c r="AE894" i="10"/>
  <c r="AG893" i="10"/>
  <c r="AF893" i="10"/>
  <c r="AE893" i="10"/>
  <c r="AG892" i="10"/>
  <c r="AF892" i="10"/>
  <c r="AE892" i="10"/>
  <c r="AG891" i="10"/>
  <c r="AF891" i="10"/>
  <c r="AE891" i="10"/>
  <c r="AG890" i="10"/>
  <c r="AF890" i="10"/>
  <c r="AE890" i="10"/>
  <c r="AG889" i="10"/>
  <c r="AF889" i="10"/>
  <c r="AE889" i="10"/>
  <c r="AG888" i="10"/>
  <c r="AF888" i="10"/>
  <c r="AE888" i="10"/>
  <c r="AG887" i="10"/>
  <c r="AF887" i="10"/>
  <c r="AE887" i="10"/>
  <c r="AG886" i="10"/>
  <c r="AF886" i="10"/>
  <c r="AE886" i="10"/>
  <c r="AG885" i="10"/>
  <c r="AF885" i="10"/>
  <c r="AE885" i="10"/>
  <c r="AG884" i="10"/>
  <c r="AF884" i="10"/>
  <c r="AE884" i="10"/>
  <c r="AG883" i="10"/>
  <c r="AF883" i="10"/>
  <c r="AE883" i="10"/>
  <c r="AG882" i="10"/>
  <c r="AF882" i="10"/>
  <c r="AE882" i="10"/>
  <c r="AG881" i="10"/>
  <c r="AF881" i="10"/>
  <c r="AE881" i="10"/>
  <c r="AG880" i="10"/>
  <c r="AF880" i="10"/>
  <c r="AE880" i="10"/>
  <c r="AG879" i="10"/>
  <c r="AF879" i="10"/>
  <c r="AE879" i="10"/>
  <c r="AG878" i="10"/>
  <c r="AF878" i="10"/>
  <c r="AE878" i="10"/>
  <c r="AG877" i="10"/>
  <c r="AF877" i="10"/>
  <c r="AE877" i="10"/>
  <c r="AG876" i="10"/>
  <c r="AF876" i="10"/>
  <c r="AE876" i="10"/>
  <c r="AG875" i="10"/>
  <c r="AF875" i="10"/>
  <c r="AE875" i="10"/>
  <c r="AG874" i="10"/>
  <c r="AF874" i="10"/>
  <c r="AE874" i="10"/>
  <c r="AG873" i="10"/>
  <c r="AF873" i="10"/>
  <c r="AE873" i="10"/>
  <c r="AG872" i="10"/>
  <c r="AF872" i="10"/>
  <c r="AE872" i="10"/>
  <c r="AG871" i="10"/>
  <c r="AF871" i="10"/>
  <c r="AE871" i="10"/>
  <c r="AG870" i="10"/>
  <c r="AF870" i="10"/>
  <c r="AE870" i="10"/>
  <c r="AG869" i="10"/>
  <c r="AF869" i="10"/>
  <c r="AE869" i="10"/>
  <c r="AG868" i="10"/>
  <c r="AF868" i="10"/>
  <c r="AE868" i="10"/>
  <c r="AG867" i="10"/>
  <c r="AF867" i="10"/>
  <c r="AE867" i="10"/>
  <c r="AG866" i="10"/>
  <c r="AF866" i="10"/>
  <c r="AE866" i="10"/>
  <c r="AG865" i="10"/>
  <c r="AF865" i="10"/>
  <c r="AE865" i="10"/>
  <c r="AG864" i="10"/>
  <c r="AF864" i="10"/>
  <c r="AE864" i="10"/>
  <c r="AG863" i="10"/>
  <c r="AF863" i="10"/>
  <c r="AE863" i="10"/>
  <c r="AG862" i="10"/>
  <c r="AF862" i="10"/>
  <c r="AE862" i="10"/>
  <c r="AG861" i="10"/>
  <c r="AF861" i="10"/>
  <c r="AE861" i="10"/>
  <c r="AG860" i="10"/>
  <c r="AF860" i="10"/>
  <c r="AE860" i="10"/>
  <c r="AG859" i="10"/>
  <c r="AF859" i="10"/>
  <c r="AE859" i="10"/>
  <c r="AG858" i="10"/>
  <c r="AF858" i="10"/>
  <c r="AE858" i="10"/>
  <c r="AG857" i="10"/>
  <c r="AF857" i="10"/>
  <c r="AE857" i="10"/>
  <c r="AG856" i="10"/>
  <c r="AF856" i="10"/>
  <c r="AE856" i="10"/>
  <c r="AG855" i="10"/>
  <c r="AF855" i="10"/>
  <c r="AE855" i="10"/>
  <c r="AG854" i="10"/>
  <c r="AF854" i="10"/>
  <c r="AE854" i="10"/>
  <c r="AG853" i="10"/>
  <c r="AF853" i="10"/>
  <c r="AE853" i="10"/>
  <c r="AG852" i="10"/>
  <c r="AF852" i="10"/>
  <c r="AE852" i="10"/>
  <c r="AG851" i="10"/>
  <c r="AF851" i="10"/>
  <c r="AE851" i="10"/>
  <c r="AG850" i="10"/>
  <c r="AF850" i="10"/>
  <c r="AE850" i="10"/>
  <c r="AG849" i="10"/>
  <c r="AF849" i="10"/>
  <c r="AE849" i="10"/>
  <c r="AG848" i="10"/>
  <c r="AF848" i="10"/>
  <c r="AE848" i="10"/>
  <c r="AG847" i="10"/>
  <c r="AF847" i="10"/>
  <c r="AE847" i="10"/>
  <c r="AG846" i="10"/>
  <c r="AF846" i="10"/>
  <c r="AE846" i="10"/>
  <c r="AG845" i="10"/>
  <c r="AF845" i="10"/>
  <c r="AE845" i="10"/>
  <c r="AG844" i="10"/>
  <c r="AF844" i="10"/>
  <c r="AE844" i="10"/>
  <c r="AG843" i="10"/>
  <c r="AF843" i="10"/>
  <c r="AE843" i="10"/>
  <c r="AG842" i="10"/>
  <c r="AF842" i="10"/>
  <c r="AE842" i="10"/>
  <c r="AG841" i="10"/>
  <c r="AF841" i="10"/>
  <c r="AE841" i="10"/>
  <c r="AG840" i="10"/>
  <c r="AF840" i="10"/>
  <c r="AE840" i="10"/>
  <c r="AG839" i="10"/>
  <c r="AF839" i="10"/>
  <c r="AE839" i="10"/>
  <c r="AG838" i="10"/>
  <c r="AF838" i="10"/>
  <c r="AE838" i="10"/>
  <c r="AG837" i="10"/>
  <c r="AF837" i="10"/>
  <c r="AE837" i="10"/>
  <c r="AG836" i="10"/>
  <c r="AF836" i="10"/>
  <c r="AE836" i="10"/>
  <c r="AG835" i="10"/>
  <c r="AF835" i="10"/>
  <c r="AE835" i="10"/>
  <c r="AG834" i="10"/>
  <c r="AF834" i="10"/>
  <c r="AE834" i="10"/>
  <c r="AG833" i="10"/>
  <c r="AF833" i="10"/>
  <c r="AE833" i="10"/>
  <c r="AG832" i="10"/>
  <c r="AF832" i="10"/>
  <c r="AE832" i="10"/>
  <c r="AG831" i="10"/>
  <c r="AF831" i="10"/>
  <c r="AE831" i="10"/>
  <c r="AG830" i="10"/>
  <c r="AF830" i="10"/>
  <c r="AE830" i="10"/>
  <c r="AG829" i="10"/>
  <c r="AF829" i="10"/>
  <c r="AE829" i="10"/>
  <c r="AG828" i="10"/>
  <c r="AF828" i="10"/>
  <c r="AE828" i="10"/>
  <c r="AG827" i="10"/>
  <c r="AF827" i="10"/>
  <c r="AE827" i="10"/>
  <c r="AG826" i="10"/>
  <c r="AF826" i="10"/>
  <c r="AE826" i="10"/>
  <c r="AG825" i="10"/>
  <c r="AF825" i="10"/>
  <c r="AE825" i="10"/>
  <c r="AG824" i="10"/>
  <c r="AF824" i="10"/>
  <c r="AE824" i="10"/>
  <c r="AG823" i="10"/>
  <c r="AF823" i="10"/>
  <c r="AE823" i="10"/>
  <c r="AG822" i="10"/>
  <c r="AF822" i="10"/>
  <c r="AE822" i="10"/>
  <c r="AG821" i="10"/>
  <c r="AF821" i="10"/>
  <c r="AE821" i="10"/>
  <c r="AG820" i="10"/>
  <c r="AF820" i="10"/>
  <c r="AE820" i="10"/>
  <c r="AG819" i="10"/>
  <c r="AF819" i="10"/>
  <c r="AE819" i="10"/>
  <c r="AG818" i="10"/>
  <c r="AF818" i="10"/>
  <c r="AE818" i="10"/>
  <c r="AG817" i="10"/>
  <c r="AF817" i="10"/>
  <c r="AE817" i="10"/>
  <c r="AG816" i="10"/>
  <c r="AF816" i="10"/>
  <c r="AE816" i="10"/>
  <c r="AG815" i="10"/>
  <c r="AF815" i="10"/>
  <c r="AE815" i="10"/>
  <c r="AG814" i="10"/>
  <c r="AF814" i="10"/>
  <c r="AE814" i="10"/>
  <c r="AG813" i="10"/>
  <c r="AF813" i="10"/>
  <c r="AE813" i="10"/>
  <c r="AG812" i="10"/>
  <c r="AF812" i="10"/>
  <c r="AE812" i="10"/>
  <c r="AG811" i="10"/>
  <c r="AF811" i="10"/>
  <c r="AE811" i="10"/>
  <c r="AG810" i="10"/>
  <c r="AF810" i="10"/>
  <c r="AE810" i="10"/>
  <c r="AG809" i="10"/>
  <c r="AF809" i="10"/>
  <c r="AE809" i="10"/>
  <c r="AG808" i="10"/>
  <c r="AF808" i="10"/>
  <c r="AE808" i="10"/>
  <c r="AG807" i="10"/>
  <c r="AF807" i="10"/>
  <c r="AE807" i="10"/>
  <c r="AG806" i="10"/>
  <c r="AF806" i="10"/>
  <c r="AE806" i="10"/>
  <c r="AG805" i="10"/>
  <c r="AF805" i="10"/>
  <c r="AE805" i="10"/>
  <c r="AG804" i="10"/>
  <c r="AF804" i="10"/>
  <c r="AE804" i="10"/>
  <c r="AG803" i="10"/>
  <c r="AF803" i="10"/>
  <c r="AE803" i="10"/>
  <c r="AG802" i="10"/>
  <c r="AF802" i="10"/>
  <c r="AE802" i="10"/>
  <c r="AG801" i="10"/>
  <c r="AF801" i="10"/>
  <c r="AE801" i="10"/>
  <c r="AG800" i="10"/>
  <c r="AF800" i="10"/>
  <c r="AE800" i="10"/>
  <c r="AG799" i="10"/>
  <c r="AF799" i="10"/>
  <c r="AE799" i="10"/>
  <c r="AG798" i="10"/>
  <c r="AF798" i="10"/>
  <c r="AE798" i="10"/>
  <c r="AG797" i="10"/>
  <c r="AF797" i="10"/>
  <c r="AE797" i="10"/>
  <c r="AG796" i="10"/>
  <c r="AF796" i="10"/>
  <c r="AE796" i="10"/>
  <c r="AG795" i="10"/>
  <c r="AF795" i="10"/>
  <c r="AE795" i="10"/>
  <c r="AG794" i="10"/>
  <c r="AF794" i="10"/>
  <c r="AE794" i="10"/>
  <c r="AG793" i="10"/>
  <c r="AF793" i="10"/>
  <c r="AE793" i="10"/>
  <c r="AG792" i="10"/>
  <c r="AF792" i="10"/>
  <c r="AE792" i="10"/>
  <c r="AG791" i="10"/>
  <c r="AF791" i="10"/>
  <c r="AE791" i="10"/>
  <c r="AG790" i="10"/>
  <c r="AF790" i="10"/>
  <c r="AE790" i="10"/>
  <c r="AG789" i="10"/>
  <c r="AF789" i="10"/>
  <c r="AE789" i="10"/>
  <c r="AG788" i="10"/>
  <c r="AF788" i="10"/>
  <c r="AE788" i="10"/>
  <c r="AG787" i="10"/>
  <c r="AF787" i="10"/>
  <c r="AE787" i="10"/>
  <c r="AG786" i="10"/>
  <c r="AF786" i="10"/>
  <c r="AE786" i="10"/>
  <c r="AG785" i="10"/>
  <c r="AF785" i="10"/>
  <c r="AE785" i="10"/>
  <c r="AG784" i="10"/>
  <c r="AF784" i="10"/>
  <c r="AE784" i="10"/>
  <c r="AG783" i="10"/>
  <c r="AF783" i="10"/>
  <c r="AE783" i="10"/>
  <c r="AG782" i="10"/>
  <c r="AF782" i="10"/>
  <c r="AE782" i="10"/>
  <c r="AG781" i="10"/>
  <c r="AF781" i="10"/>
  <c r="AE781" i="10"/>
  <c r="AG780" i="10"/>
  <c r="AF780" i="10"/>
  <c r="AE780" i="10"/>
  <c r="AG779" i="10"/>
  <c r="AF779" i="10"/>
  <c r="AE779" i="10"/>
  <c r="AG778" i="10"/>
  <c r="AF778" i="10"/>
  <c r="AE778" i="10"/>
  <c r="AG777" i="10"/>
  <c r="AF777" i="10"/>
  <c r="AE777" i="10"/>
  <c r="AG776" i="10"/>
  <c r="AF776" i="10"/>
  <c r="AE776" i="10"/>
  <c r="AG775" i="10"/>
  <c r="AF775" i="10"/>
  <c r="AE775" i="10"/>
  <c r="AG774" i="10"/>
  <c r="AF774" i="10"/>
  <c r="AE774" i="10"/>
  <c r="AG773" i="10"/>
  <c r="AF773" i="10"/>
  <c r="AE773" i="10"/>
  <c r="AG772" i="10"/>
  <c r="AF772" i="10"/>
  <c r="AE772" i="10"/>
  <c r="AG771" i="10"/>
  <c r="AF771" i="10"/>
  <c r="AE771" i="10"/>
  <c r="AG770" i="10"/>
  <c r="AF770" i="10"/>
  <c r="AE770" i="10"/>
  <c r="AG769" i="10"/>
  <c r="AF769" i="10"/>
  <c r="AE769" i="10"/>
  <c r="AG768" i="10"/>
  <c r="AF768" i="10"/>
  <c r="AE768" i="10"/>
  <c r="AG767" i="10"/>
  <c r="AF767" i="10"/>
  <c r="AE767" i="10"/>
  <c r="AG766" i="10"/>
  <c r="AF766" i="10"/>
  <c r="AE766" i="10"/>
  <c r="AG765" i="10"/>
  <c r="AF765" i="10"/>
  <c r="AE765" i="10"/>
  <c r="AG764" i="10"/>
  <c r="AF764" i="10"/>
  <c r="AE764" i="10"/>
  <c r="AG763" i="10"/>
  <c r="AF763" i="10"/>
  <c r="AE763" i="10"/>
  <c r="AG762" i="10"/>
  <c r="AF762" i="10"/>
  <c r="AE762" i="10"/>
  <c r="AG761" i="10"/>
  <c r="AF761" i="10"/>
  <c r="AE761" i="10"/>
  <c r="AG760" i="10"/>
  <c r="AF760" i="10"/>
  <c r="AE760" i="10"/>
  <c r="AG759" i="10"/>
  <c r="AF759" i="10"/>
  <c r="AE759" i="10"/>
  <c r="AG758" i="10"/>
  <c r="AF758" i="10"/>
  <c r="AE758" i="10"/>
  <c r="AG757" i="10"/>
  <c r="AF757" i="10"/>
  <c r="AE757" i="10"/>
  <c r="AG756" i="10"/>
  <c r="AF756" i="10"/>
  <c r="AE756" i="10"/>
  <c r="AG755" i="10"/>
  <c r="AF755" i="10"/>
  <c r="AE755" i="10"/>
  <c r="AG754" i="10"/>
  <c r="AF754" i="10"/>
  <c r="AE754" i="10"/>
  <c r="AG753" i="10"/>
  <c r="AF753" i="10"/>
  <c r="AE753" i="10"/>
  <c r="AG752" i="10"/>
  <c r="AF752" i="10"/>
  <c r="AE752" i="10"/>
  <c r="AG751" i="10"/>
  <c r="AF751" i="10"/>
  <c r="AE751" i="10"/>
  <c r="AG750" i="10"/>
  <c r="AF750" i="10"/>
  <c r="AE750" i="10"/>
  <c r="AG749" i="10"/>
  <c r="AF749" i="10"/>
  <c r="AE749" i="10"/>
  <c r="AG748" i="10"/>
  <c r="AF748" i="10"/>
  <c r="AE748" i="10"/>
  <c r="AG747" i="10"/>
  <c r="AF747" i="10"/>
  <c r="AE747" i="10"/>
  <c r="AG746" i="10"/>
  <c r="AF746" i="10"/>
  <c r="AE746" i="10"/>
  <c r="AG745" i="10"/>
  <c r="AF745" i="10"/>
  <c r="AE745" i="10"/>
  <c r="AG744" i="10"/>
  <c r="AF744" i="10"/>
  <c r="AE744" i="10"/>
  <c r="AG743" i="10"/>
  <c r="AF743" i="10"/>
  <c r="AE743" i="10"/>
  <c r="AG742" i="10"/>
  <c r="AF742" i="10"/>
  <c r="AE742" i="10"/>
  <c r="AG741" i="10"/>
  <c r="AF741" i="10"/>
  <c r="AE741" i="10"/>
  <c r="AG740" i="10"/>
  <c r="AF740" i="10"/>
  <c r="AE740" i="10"/>
  <c r="AG739" i="10"/>
  <c r="AF739" i="10"/>
  <c r="AE739" i="10"/>
  <c r="AG738" i="10"/>
  <c r="AF738" i="10"/>
  <c r="AE738" i="10"/>
  <c r="AG737" i="10"/>
  <c r="AF737" i="10"/>
  <c r="AE737" i="10"/>
  <c r="AG736" i="10"/>
  <c r="AF736" i="10"/>
  <c r="AE736" i="10"/>
  <c r="AG735" i="10"/>
  <c r="AF735" i="10"/>
  <c r="AE735" i="10"/>
  <c r="AG734" i="10"/>
  <c r="AF734" i="10"/>
  <c r="AE734" i="10"/>
  <c r="AG733" i="10"/>
  <c r="AF733" i="10"/>
  <c r="AE733" i="10"/>
  <c r="AG732" i="10"/>
  <c r="AF732" i="10"/>
  <c r="AE732" i="10"/>
  <c r="AG731" i="10"/>
  <c r="AF731" i="10"/>
  <c r="AE731" i="10"/>
  <c r="AG730" i="10"/>
  <c r="AF730" i="10"/>
  <c r="AE730" i="10"/>
  <c r="AG729" i="10"/>
  <c r="AF729" i="10"/>
  <c r="AE729" i="10"/>
  <c r="AG728" i="10"/>
  <c r="AF728" i="10"/>
  <c r="AE728" i="10"/>
  <c r="AG727" i="10"/>
  <c r="AF727" i="10"/>
  <c r="AE727" i="10"/>
  <c r="AG726" i="10"/>
  <c r="AF726" i="10"/>
  <c r="AE726" i="10"/>
  <c r="AG725" i="10"/>
  <c r="AF725" i="10"/>
  <c r="AE725" i="10"/>
  <c r="AG724" i="10"/>
  <c r="AF724" i="10"/>
  <c r="AE724" i="10"/>
  <c r="AG723" i="10"/>
  <c r="AF723" i="10"/>
  <c r="AE723" i="10"/>
  <c r="AG722" i="10"/>
  <c r="AF722" i="10"/>
  <c r="AE722" i="10"/>
  <c r="AG721" i="10"/>
  <c r="AF721" i="10"/>
  <c r="AE721" i="10"/>
  <c r="AG720" i="10"/>
  <c r="AF720" i="10"/>
  <c r="AE720" i="10"/>
  <c r="AG719" i="10"/>
  <c r="AF719" i="10"/>
  <c r="AE719" i="10"/>
  <c r="AG718" i="10"/>
  <c r="AF718" i="10"/>
  <c r="AE718" i="10"/>
  <c r="AG717" i="10"/>
  <c r="AF717" i="10"/>
  <c r="AE717" i="10"/>
  <c r="AG716" i="10"/>
  <c r="AF716" i="10"/>
  <c r="AE716" i="10"/>
  <c r="AG715" i="10"/>
  <c r="AF715" i="10"/>
  <c r="AE715" i="10"/>
  <c r="AG714" i="10"/>
  <c r="AF714" i="10"/>
  <c r="AE714" i="10"/>
  <c r="AG713" i="10"/>
  <c r="AF713" i="10"/>
  <c r="AE713" i="10"/>
  <c r="AG712" i="10"/>
  <c r="AF712" i="10"/>
  <c r="AE712" i="10"/>
  <c r="AG711" i="10"/>
  <c r="AF711" i="10"/>
  <c r="AE711" i="10"/>
  <c r="AG710" i="10"/>
  <c r="AF710" i="10"/>
  <c r="AE710" i="10"/>
  <c r="AG709" i="10"/>
  <c r="AF709" i="10"/>
  <c r="AE709" i="10"/>
  <c r="AG708" i="10"/>
  <c r="AF708" i="10"/>
  <c r="AE708" i="10"/>
  <c r="AG707" i="10"/>
  <c r="AF707" i="10"/>
  <c r="AE707" i="10"/>
  <c r="AG706" i="10"/>
  <c r="AF706" i="10"/>
  <c r="AE706" i="10"/>
  <c r="AG705" i="10"/>
  <c r="AF705" i="10"/>
  <c r="AE705" i="10"/>
  <c r="AG704" i="10"/>
  <c r="AF704" i="10"/>
  <c r="AE704" i="10"/>
  <c r="AG703" i="10"/>
  <c r="AF703" i="10"/>
  <c r="AE703" i="10"/>
  <c r="AG702" i="10"/>
  <c r="AF702" i="10"/>
  <c r="AE702" i="10"/>
  <c r="AG701" i="10"/>
  <c r="AF701" i="10"/>
  <c r="AE701" i="10"/>
  <c r="AG700" i="10"/>
  <c r="AF700" i="10"/>
  <c r="AE700" i="10"/>
  <c r="AG699" i="10"/>
  <c r="AF699" i="10"/>
  <c r="AE699" i="10"/>
  <c r="AG698" i="10"/>
  <c r="AF698" i="10"/>
  <c r="AE698" i="10"/>
  <c r="AG697" i="10"/>
  <c r="AF697" i="10"/>
  <c r="AE697" i="10"/>
  <c r="AG696" i="10"/>
  <c r="AF696" i="10"/>
  <c r="AE696" i="10"/>
  <c r="AG695" i="10"/>
  <c r="AF695" i="10"/>
  <c r="AE695" i="10"/>
  <c r="AG694" i="10"/>
  <c r="AF694" i="10"/>
  <c r="AE694" i="10"/>
  <c r="AG693" i="10"/>
  <c r="AF693" i="10"/>
  <c r="AE693" i="10"/>
  <c r="AG692" i="10"/>
  <c r="AF692" i="10"/>
  <c r="AE692" i="10"/>
  <c r="AG691" i="10"/>
  <c r="AF691" i="10"/>
  <c r="AE691" i="10"/>
  <c r="AG690" i="10"/>
  <c r="AF690" i="10"/>
  <c r="AE690" i="10"/>
  <c r="AG689" i="10"/>
  <c r="AF689" i="10"/>
  <c r="AE689" i="10"/>
  <c r="AG688" i="10"/>
  <c r="AF688" i="10"/>
  <c r="AE688" i="10"/>
  <c r="AG687" i="10"/>
  <c r="AF687" i="10"/>
  <c r="AE687" i="10"/>
  <c r="AG686" i="10"/>
  <c r="AF686" i="10"/>
  <c r="AE686" i="10"/>
  <c r="AG685" i="10"/>
  <c r="AF685" i="10"/>
  <c r="AE685" i="10"/>
  <c r="AG684" i="10"/>
  <c r="AF684" i="10"/>
  <c r="AE684" i="10"/>
  <c r="AG683" i="10"/>
  <c r="AF683" i="10"/>
  <c r="AE683" i="10"/>
  <c r="AG682" i="10"/>
  <c r="AF682" i="10"/>
  <c r="AE682" i="10"/>
  <c r="AG681" i="10"/>
  <c r="AF681" i="10"/>
  <c r="AE681" i="10"/>
  <c r="AG680" i="10"/>
  <c r="AF680" i="10"/>
  <c r="AE680" i="10"/>
  <c r="AG679" i="10"/>
  <c r="AF679" i="10"/>
  <c r="AE679" i="10"/>
  <c r="AG678" i="10"/>
  <c r="AF678" i="10"/>
  <c r="AE678" i="10"/>
  <c r="AG677" i="10"/>
  <c r="AF677" i="10"/>
  <c r="AE677" i="10"/>
  <c r="AG676" i="10"/>
  <c r="AF676" i="10"/>
  <c r="AE676" i="10"/>
  <c r="AG675" i="10"/>
  <c r="AF675" i="10"/>
  <c r="AE675" i="10"/>
  <c r="AG674" i="10"/>
  <c r="AF674" i="10"/>
  <c r="AE674" i="10"/>
  <c r="AG673" i="10"/>
  <c r="AF673" i="10"/>
  <c r="AE673" i="10"/>
  <c r="AG672" i="10"/>
  <c r="AF672" i="10"/>
  <c r="AE672" i="10"/>
  <c r="AG671" i="10"/>
  <c r="AF671" i="10"/>
  <c r="AE671" i="10"/>
  <c r="AG670" i="10"/>
  <c r="AF670" i="10"/>
  <c r="AE670" i="10"/>
  <c r="AG669" i="10"/>
  <c r="AF669" i="10"/>
  <c r="AE669" i="10"/>
  <c r="AG668" i="10"/>
  <c r="AF668" i="10"/>
  <c r="AE668" i="10"/>
  <c r="AG667" i="10"/>
  <c r="AF667" i="10"/>
  <c r="AE667" i="10"/>
  <c r="AG666" i="10"/>
  <c r="AF666" i="10"/>
  <c r="AE666" i="10"/>
  <c r="AG665" i="10"/>
  <c r="AF665" i="10"/>
  <c r="AE665" i="10"/>
  <c r="AG664" i="10"/>
  <c r="AF664" i="10"/>
  <c r="AE664" i="10"/>
  <c r="AG663" i="10"/>
  <c r="AF663" i="10"/>
  <c r="AE663" i="10"/>
  <c r="AG662" i="10"/>
  <c r="AF662" i="10"/>
  <c r="AE662" i="10"/>
  <c r="AG661" i="10"/>
  <c r="AF661" i="10"/>
  <c r="AE661" i="10"/>
  <c r="AG660" i="10"/>
  <c r="AF660" i="10"/>
  <c r="AE660" i="10"/>
  <c r="AG659" i="10"/>
  <c r="AF659" i="10"/>
  <c r="AE659" i="10"/>
  <c r="AG658" i="10"/>
  <c r="AF658" i="10"/>
  <c r="AE658" i="10"/>
  <c r="AG657" i="10"/>
  <c r="AF657" i="10"/>
  <c r="AE657" i="10"/>
  <c r="AG656" i="10"/>
  <c r="AF656" i="10"/>
  <c r="AE656" i="10"/>
  <c r="AG655" i="10"/>
  <c r="AF655" i="10"/>
  <c r="AE655" i="10"/>
  <c r="AG654" i="10"/>
  <c r="AF654" i="10"/>
  <c r="AE654" i="10"/>
  <c r="AG653" i="10"/>
  <c r="AF653" i="10"/>
  <c r="AE653" i="10"/>
  <c r="AG652" i="10"/>
  <c r="AF652" i="10"/>
  <c r="AE652" i="10"/>
  <c r="AG651" i="10"/>
  <c r="AF651" i="10"/>
  <c r="AE651" i="10"/>
  <c r="AG650" i="10"/>
  <c r="AF650" i="10"/>
  <c r="AE650" i="10"/>
  <c r="AG649" i="10"/>
  <c r="AF649" i="10"/>
  <c r="AE649" i="10"/>
  <c r="AG648" i="10"/>
  <c r="AF648" i="10"/>
  <c r="AE648" i="10"/>
  <c r="AG647" i="10"/>
  <c r="AF647" i="10"/>
  <c r="AE647" i="10"/>
  <c r="AG646" i="10"/>
  <c r="AF646" i="10"/>
  <c r="AE646" i="10"/>
  <c r="AG645" i="10"/>
  <c r="AF645" i="10"/>
  <c r="AE645" i="10"/>
  <c r="AG644" i="10"/>
  <c r="AF644" i="10"/>
  <c r="AE644" i="10"/>
  <c r="AG643" i="10"/>
  <c r="AF643" i="10"/>
  <c r="AE643" i="10"/>
  <c r="AG642" i="10"/>
  <c r="AF642" i="10"/>
  <c r="AE642" i="10"/>
  <c r="AG641" i="10"/>
  <c r="AF641" i="10"/>
  <c r="AE641" i="10"/>
  <c r="AG640" i="10"/>
  <c r="AF640" i="10"/>
  <c r="AE640" i="10"/>
  <c r="AG639" i="10"/>
  <c r="AF639" i="10"/>
  <c r="AE639" i="10"/>
  <c r="AG638" i="10"/>
  <c r="AF638" i="10"/>
  <c r="AE638" i="10"/>
  <c r="AG637" i="10"/>
  <c r="AF637" i="10"/>
  <c r="AE637" i="10"/>
  <c r="AG636" i="10"/>
  <c r="AF636" i="10"/>
  <c r="AE636" i="10"/>
  <c r="AG635" i="10"/>
  <c r="AF635" i="10"/>
  <c r="AE635" i="10"/>
  <c r="AG634" i="10"/>
  <c r="AF634" i="10"/>
  <c r="AE634" i="10"/>
  <c r="AG633" i="10"/>
  <c r="AF633" i="10"/>
  <c r="AE633" i="10"/>
  <c r="AG632" i="10"/>
  <c r="AF632" i="10"/>
  <c r="AE632" i="10"/>
  <c r="AG631" i="10"/>
  <c r="AF631" i="10"/>
  <c r="AE631" i="10"/>
  <c r="AG630" i="10"/>
  <c r="AF630" i="10"/>
  <c r="AE630" i="10"/>
  <c r="AG629" i="10"/>
  <c r="AF629" i="10"/>
  <c r="AE629" i="10"/>
  <c r="AG628" i="10"/>
  <c r="AF628" i="10"/>
  <c r="AE628" i="10"/>
  <c r="AG627" i="10"/>
  <c r="AF627" i="10"/>
  <c r="AE627" i="10"/>
  <c r="AG626" i="10"/>
  <c r="AF626" i="10"/>
  <c r="AE626" i="10"/>
  <c r="AG625" i="10"/>
  <c r="AF625" i="10"/>
  <c r="AE625" i="10"/>
  <c r="AG624" i="10"/>
  <c r="AF624" i="10"/>
  <c r="AE624" i="10"/>
  <c r="AG623" i="10"/>
  <c r="AF623" i="10"/>
  <c r="AE623" i="10"/>
  <c r="AG622" i="10"/>
  <c r="AF622" i="10"/>
  <c r="AE622" i="10"/>
  <c r="AG621" i="10"/>
  <c r="AF621" i="10"/>
  <c r="AE621" i="10"/>
  <c r="AG620" i="10"/>
  <c r="AF620" i="10"/>
  <c r="AE620" i="10"/>
  <c r="AG619" i="10"/>
  <c r="AF619" i="10"/>
  <c r="AE619" i="10"/>
  <c r="AG618" i="10"/>
  <c r="AF618" i="10"/>
  <c r="AE618" i="10"/>
  <c r="AG617" i="10"/>
  <c r="AF617" i="10"/>
  <c r="AE617" i="10"/>
  <c r="AG616" i="10"/>
  <c r="AF616" i="10"/>
  <c r="AE616" i="10"/>
  <c r="AG615" i="10"/>
  <c r="AF615" i="10"/>
  <c r="AE615" i="10"/>
  <c r="AG614" i="10"/>
  <c r="AF614" i="10"/>
  <c r="AE614" i="10"/>
  <c r="AG613" i="10"/>
  <c r="AF613" i="10"/>
  <c r="AE613" i="10"/>
  <c r="AG612" i="10"/>
  <c r="AF612" i="10"/>
  <c r="AE612" i="10"/>
  <c r="AG611" i="10"/>
  <c r="AF611" i="10"/>
  <c r="AE611" i="10"/>
  <c r="AG610" i="10"/>
  <c r="AF610" i="10"/>
  <c r="AE610" i="10"/>
  <c r="AG609" i="10"/>
  <c r="AF609" i="10"/>
  <c r="AE609" i="10"/>
  <c r="AG608" i="10"/>
  <c r="AF608" i="10"/>
  <c r="AE608" i="10"/>
  <c r="AG607" i="10"/>
  <c r="AF607" i="10"/>
  <c r="AE607" i="10"/>
  <c r="AG606" i="10"/>
  <c r="AF606" i="10"/>
  <c r="AE606" i="10"/>
  <c r="AG605" i="10"/>
  <c r="AF605" i="10"/>
  <c r="AE605" i="10"/>
  <c r="AG604" i="10"/>
  <c r="AF604" i="10"/>
  <c r="AE604" i="10"/>
  <c r="AG603" i="10"/>
  <c r="AF603" i="10"/>
  <c r="AE603" i="10"/>
  <c r="AG602" i="10"/>
  <c r="AF602" i="10"/>
  <c r="AE602" i="10"/>
  <c r="AG601" i="10"/>
  <c r="AF601" i="10"/>
  <c r="AE601" i="10"/>
  <c r="AG600" i="10"/>
  <c r="AF600" i="10"/>
  <c r="AE600" i="10"/>
  <c r="AG599" i="10"/>
  <c r="AF599" i="10"/>
  <c r="AE599" i="10"/>
  <c r="AG598" i="10"/>
  <c r="AF598" i="10"/>
  <c r="AE598" i="10"/>
  <c r="AG597" i="10"/>
  <c r="AF597" i="10"/>
  <c r="AE597" i="10"/>
  <c r="AG596" i="10"/>
  <c r="AF596" i="10"/>
  <c r="AE596" i="10"/>
  <c r="AG595" i="10"/>
  <c r="AF595" i="10"/>
  <c r="AE595" i="10"/>
  <c r="AG594" i="10"/>
  <c r="AF594" i="10"/>
  <c r="AE594" i="10"/>
  <c r="AG593" i="10"/>
  <c r="AF593" i="10"/>
  <c r="AE593" i="10"/>
  <c r="AG592" i="10"/>
  <c r="AF592" i="10"/>
  <c r="AE592" i="10"/>
  <c r="AG591" i="10"/>
  <c r="AF591" i="10"/>
  <c r="AE591" i="10"/>
  <c r="AG590" i="10"/>
  <c r="AF590" i="10"/>
  <c r="AE590" i="10"/>
  <c r="AG589" i="10"/>
  <c r="AF589" i="10"/>
  <c r="AE589" i="10"/>
  <c r="AG588" i="10"/>
  <c r="AF588" i="10"/>
  <c r="AE588" i="10"/>
  <c r="AG587" i="10"/>
  <c r="AF587" i="10"/>
  <c r="AE587" i="10"/>
  <c r="AG586" i="10"/>
  <c r="AF586" i="10"/>
  <c r="AE586" i="10"/>
  <c r="AG585" i="10"/>
  <c r="AF585" i="10"/>
  <c r="AE585" i="10"/>
  <c r="AG584" i="10"/>
  <c r="AF584" i="10"/>
  <c r="AE584" i="10"/>
  <c r="AG583" i="10"/>
  <c r="AF583" i="10"/>
  <c r="AE583" i="10"/>
  <c r="AG582" i="10"/>
  <c r="AF582" i="10"/>
  <c r="AE582" i="10"/>
  <c r="AG581" i="10"/>
  <c r="AF581" i="10"/>
  <c r="AE581" i="10"/>
  <c r="AG580" i="10"/>
  <c r="AF580" i="10"/>
  <c r="AE580" i="10"/>
  <c r="AG579" i="10"/>
  <c r="AF579" i="10"/>
  <c r="AE579" i="10"/>
  <c r="AG578" i="10"/>
  <c r="AF578" i="10"/>
  <c r="AE578" i="10"/>
  <c r="AG577" i="10"/>
  <c r="AF577" i="10"/>
  <c r="AE577" i="10"/>
  <c r="AG576" i="10"/>
  <c r="AF576" i="10"/>
  <c r="AE576" i="10"/>
  <c r="AG575" i="10"/>
  <c r="AF575" i="10"/>
  <c r="AE575" i="10"/>
  <c r="AG574" i="10"/>
  <c r="AF574" i="10"/>
  <c r="AE574" i="10"/>
  <c r="AG573" i="10"/>
  <c r="AF573" i="10"/>
  <c r="AE573" i="10"/>
  <c r="AG572" i="10"/>
  <c r="AF572" i="10"/>
  <c r="AE572" i="10"/>
  <c r="AG571" i="10"/>
  <c r="AF571" i="10"/>
  <c r="AE571" i="10"/>
  <c r="AG570" i="10"/>
  <c r="AF570" i="10"/>
  <c r="AE570" i="10"/>
  <c r="AG569" i="10"/>
  <c r="AF569" i="10"/>
  <c r="AE569" i="10"/>
  <c r="AG568" i="10"/>
  <c r="AF568" i="10"/>
  <c r="AE568" i="10"/>
  <c r="AG567" i="10"/>
  <c r="AF567" i="10"/>
  <c r="AE567" i="10"/>
  <c r="AG566" i="10"/>
  <c r="AF566" i="10"/>
  <c r="AE566" i="10"/>
  <c r="AG565" i="10"/>
  <c r="AF565" i="10"/>
  <c r="AE565" i="10"/>
  <c r="AG564" i="10"/>
  <c r="AF564" i="10"/>
  <c r="AE564" i="10"/>
  <c r="AG563" i="10"/>
  <c r="AF563" i="10"/>
  <c r="AE563" i="10"/>
  <c r="AG562" i="10"/>
  <c r="AF562" i="10"/>
  <c r="AE562" i="10"/>
  <c r="AG561" i="10"/>
  <c r="AF561" i="10"/>
  <c r="AE561" i="10"/>
  <c r="AG560" i="10"/>
  <c r="AF560" i="10"/>
  <c r="AE560" i="10"/>
  <c r="AG559" i="10"/>
  <c r="AF559" i="10"/>
  <c r="AE559" i="10"/>
  <c r="AG558" i="10"/>
  <c r="AF558" i="10"/>
  <c r="AE558" i="10"/>
  <c r="AG557" i="10"/>
  <c r="AF557" i="10"/>
  <c r="AE557" i="10"/>
  <c r="AG556" i="10"/>
  <c r="AF556" i="10"/>
  <c r="AE556" i="10"/>
  <c r="AG555" i="10"/>
  <c r="AF555" i="10"/>
  <c r="AE555" i="10"/>
  <c r="AG554" i="10"/>
  <c r="AF554" i="10"/>
  <c r="AE554" i="10"/>
  <c r="AG553" i="10"/>
  <c r="AF553" i="10"/>
  <c r="AE553" i="10"/>
  <c r="AG552" i="10"/>
  <c r="AF552" i="10"/>
  <c r="AE552" i="10"/>
  <c r="AG551" i="10"/>
  <c r="AF551" i="10"/>
  <c r="AE551" i="10"/>
  <c r="AG550" i="10"/>
  <c r="AF550" i="10"/>
  <c r="AE550" i="10"/>
  <c r="AG549" i="10"/>
  <c r="AF549" i="10"/>
  <c r="AE549" i="10"/>
  <c r="AG548" i="10"/>
  <c r="AF548" i="10"/>
  <c r="AE548" i="10"/>
  <c r="AG547" i="10"/>
  <c r="AF547" i="10"/>
  <c r="AE547" i="10"/>
  <c r="AG546" i="10"/>
  <c r="AF546" i="10"/>
  <c r="AE546" i="10"/>
  <c r="AG545" i="10"/>
  <c r="AF545" i="10"/>
  <c r="AE545" i="10"/>
  <c r="AG544" i="10"/>
  <c r="AF544" i="10"/>
  <c r="AE544" i="10"/>
  <c r="AG543" i="10"/>
  <c r="AF543" i="10"/>
  <c r="AE543" i="10"/>
  <c r="AG542" i="10"/>
  <c r="AF542" i="10"/>
  <c r="AE542" i="10"/>
  <c r="AG541" i="10"/>
  <c r="AF541" i="10"/>
  <c r="AE541" i="10"/>
  <c r="AG540" i="10"/>
  <c r="AF540" i="10"/>
  <c r="AE540" i="10"/>
  <c r="AG539" i="10"/>
  <c r="AF539" i="10"/>
  <c r="AE539" i="10"/>
  <c r="AG538" i="10"/>
  <c r="AF538" i="10"/>
  <c r="AE538" i="10"/>
  <c r="AG537" i="10"/>
  <c r="AF537" i="10"/>
  <c r="AE537" i="10"/>
  <c r="AG536" i="10"/>
  <c r="AF536" i="10"/>
  <c r="AE536" i="10"/>
  <c r="AG535" i="10"/>
  <c r="AF535" i="10"/>
  <c r="AE535" i="10"/>
  <c r="AG534" i="10"/>
  <c r="AF534" i="10"/>
  <c r="AE534" i="10"/>
  <c r="AG533" i="10"/>
  <c r="AF533" i="10"/>
  <c r="AE533" i="10"/>
  <c r="AG532" i="10"/>
  <c r="AF532" i="10"/>
  <c r="AE532" i="10"/>
  <c r="AG531" i="10"/>
  <c r="AF531" i="10"/>
  <c r="AE531" i="10"/>
  <c r="AG530" i="10"/>
  <c r="AF530" i="10"/>
  <c r="AE530" i="10"/>
  <c r="AG529" i="10"/>
  <c r="AF529" i="10"/>
  <c r="AE529" i="10"/>
  <c r="AG528" i="10"/>
  <c r="AF528" i="10"/>
  <c r="AE528" i="10"/>
  <c r="AG527" i="10"/>
  <c r="AF527" i="10"/>
  <c r="AE527" i="10"/>
  <c r="AG526" i="10"/>
  <c r="AF526" i="10"/>
  <c r="AE526" i="10"/>
  <c r="AG525" i="10"/>
  <c r="AF525" i="10"/>
  <c r="AE525" i="10"/>
  <c r="AG524" i="10"/>
  <c r="AF524" i="10"/>
  <c r="AE524" i="10"/>
  <c r="AG523" i="10"/>
  <c r="AF523" i="10"/>
  <c r="AE523" i="10"/>
  <c r="AG522" i="10"/>
  <c r="AF522" i="10"/>
  <c r="AE522" i="10"/>
  <c r="AG521" i="10"/>
  <c r="AF521" i="10"/>
  <c r="AE521" i="10"/>
  <c r="AG520" i="10"/>
  <c r="AF520" i="10"/>
  <c r="AE520" i="10"/>
  <c r="AG519" i="10"/>
  <c r="AF519" i="10"/>
  <c r="AE519" i="10"/>
  <c r="AG518" i="10"/>
  <c r="AF518" i="10"/>
  <c r="AE518" i="10"/>
  <c r="AG517" i="10"/>
  <c r="AF517" i="10"/>
  <c r="AE517" i="10"/>
  <c r="AG516" i="10"/>
  <c r="AF516" i="10"/>
  <c r="AE516" i="10"/>
  <c r="AG515" i="10"/>
  <c r="AF515" i="10"/>
  <c r="AE515" i="10"/>
  <c r="AG514" i="10"/>
  <c r="AF514" i="10"/>
  <c r="AE514" i="10"/>
  <c r="AG513" i="10"/>
  <c r="AF513" i="10"/>
  <c r="AE513" i="10"/>
  <c r="AG512" i="10"/>
  <c r="AF512" i="10"/>
  <c r="AE512" i="10"/>
  <c r="AG511" i="10"/>
  <c r="AF511" i="10"/>
  <c r="AE511" i="10"/>
  <c r="AG510" i="10"/>
  <c r="AF510" i="10"/>
  <c r="AE510" i="10"/>
  <c r="AG509" i="10"/>
  <c r="AF509" i="10"/>
  <c r="AE509" i="10"/>
  <c r="AG508" i="10"/>
  <c r="AF508" i="10"/>
  <c r="AE508" i="10"/>
  <c r="AG507" i="10"/>
  <c r="AF507" i="10"/>
  <c r="AE507" i="10"/>
  <c r="AG506" i="10"/>
  <c r="AF506" i="10"/>
  <c r="AE506" i="10"/>
  <c r="AG505" i="10"/>
  <c r="AF505" i="10"/>
  <c r="AE505" i="10"/>
  <c r="AG504" i="10"/>
  <c r="AF504" i="10"/>
  <c r="AE504" i="10"/>
  <c r="AG503" i="10"/>
  <c r="AF503" i="10"/>
  <c r="AE503" i="10"/>
  <c r="AG502" i="10"/>
  <c r="AF502" i="10"/>
  <c r="AE502" i="10"/>
  <c r="AG501" i="10"/>
  <c r="AF501" i="10"/>
  <c r="AE501" i="10"/>
  <c r="AG500" i="10"/>
  <c r="AF500" i="10"/>
  <c r="AE500" i="10"/>
  <c r="AG499" i="10"/>
  <c r="AF499" i="10"/>
  <c r="AE499" i="10"/>
  <c r="AG498" i="10"/>
  <c r="AF498" i="10"/>
  <c r="AE498" i="10"/>
  <c r="AG497" i="10"/>
  <c r="AF497" i="10"/>
  <c r="AE497" i="10"/>
  <c r="AG496" i="10"/>
  <c r="AF496" i="10"/>
  <c r="AE496" i="10"/>
  <c r="AG495" i="10"/>
  <c r="AF495" i="10"/>
  <c r="AE495" i="10"/>
  <c r="AG494" i="10"/>
  <c r="AF494" i="10"/>
  <c r="AE494" i="10"/>
  <c r="AG493" i="10"/>
  <c r="AF493" i="10"/>
  <c r="AE493" i="10"/>
  <c r="AG492" i="10"/>
  <c r="AF492" i="10"/>
  <c r="AE492" i="10"/>
  <c r="AG491" i="10"/>
  <c r="AF491" i="10"/>
  <c r="AE491" i="10"/>
  <c r="AG490" i="10"/>
  <c r="AF490" i="10"/>
  <c r="AE490" i="10"/>
  <c r="AG489" i="10"/>
  <c r="AF489" i="10"/>
  <c r="AE489" i="10"/>
  <c r="AG488" i="10"/>
  <c r="AF488" i="10"/>
  <c r="AE488" i="10"/>
  <c r="AG487" i="10"/>
  <c r="AF487" i="10"/>
  <c r="AE487" i="10"/>
  <c r="AG486" i="10"/>
  <c r="AF486" i="10"/>
  <c r="AE486" i="10"/>
  <c r="AG485" i="10"/>
  <c r="AF485" i="10"/>
  <c r="AE485" i="10"/>
  <c r="AG484" i="10"/>
  <c r="AF484" i="10"/>
  <c r="AE484" i="10"/>
  <c r="AG483" i="10"/>
  <c r="AF483" i="10"/>
  <c r="AE483" i="10"/>
  <c r="AG482" i="10"/>
  <c r="AF482" i="10"/>
  <c r="AE482" i="10"/>
  <c r="AG481" i="10"/>
  <c r="AF481" i="10"/>
  <c r="AE481" i="10"/>
  <c r="AG480" i="10"/>
  <c r="AF480" i="10"/>
  <c r="AE480" i="10"/>
  <c r="AG479" i="10"/>
  <c r="AF479" i="10"/>
  <c r="AE479" i="10"/>
  <c r="AG478" i="10"/>
  <c r="AF478" i="10"/>
  <c r="AE478" i="10"/>
  <c r="AG477" i="10"/>
  <c r="AF477" i="10"/>
  <c r="AE477" i="10"/>
  <c r="AG476" i="10"/>
  <c r="AF476" i="10"/>
  <c r="AE476" i="10"/>
  <c r="AG475" i="10"/>
  <c r="AF475" i="10"/>
  <c r="AE475" i="10"/>
  <c r="AG474" i="10"/>
  <c r="AF474" i="10"/>
  <c r="AE474" i="10"/>
  <c r="AG473" i="10"/>
  <c r="AF473" i="10"/>
  <c r="AE473" i="10"/>
  <c r="AG472" i="10"/>
  <c r="AF472" i="10"/>
  <c r="AE472" i="10"/>
  <c r="AG471" i="10"/>
  <c r="AF471" i="10"/>
  <c r="AE471" i="10"/>
  <c r="AG470" i="10"/>
  <c r="AF470" i="10"/>
  <c r="AE470" i="10"/>
  <c r="AG469" i="10"/>
  <c r="AF469" i="10"/>
  <c r="AE469" i="10"/>
  <c r="AG468" i="10"/>
  <c r="AF468" i="10"/>
  <c r="AE468" i="10"/>
  <c r="AG467" i="10"/>
  <c r="AF467" i="10"/>
  <c r="AE467" i="10"/>
  <c r="AG466" i="10"/>
  <c r="AF466" i="10"/>
  <c r="AE466" i="10"/>
  <c r="AG465" i="10"/>
  <c r="AF465" i="10"/>
  <c r="AE465" i="10"/>
  <c r="AG464" i="10"/>
  <c r="AF464" i="10"/>
  <c r="AE464" i="10"/>
  <c r="AG463" i="10"/>
  <c r="AF463" i="10"/>
  <c r="AE463" i="10"/>
  <c r="AG462" i="10"/>
  <c r="AF462" i="10"/>
  <c r="AE462" i="10"/>
  <c r="AG461" i="10"/>
  <c r="AF461" i="10"/>
  <c r="AE461" i="10"/>
  <c r="AG460" i="10"/>
  <c r="AF460" i="10"/>
  <c r="AE460" i="10"/>
  <c r="AG459" i="10"/>
  <c r="AF459" i="10"/>
  <c r="AE459" i="10"/>
  <c r="AG458" i="10"/>
  <c r="AF458" i="10"/>
  <c r="AE458" i="10"/>
  <c r="AG457" i="10"/>
  <c r="AF457" i="10"/>
  <c r="AE457" i="10"/>
  <c r="AG456" i="10"/>
  <c r="AF456" i="10"/>
  <c r="AE456" i="10"/>
  <c r="AG455" i="10"/>
  <c r="AF455" i="10"/>
  <c r="AE455" i="10"/>
  <c r="AG454" i="10"/>
  <c r="AF454" i="10"/>
  <c r="AE454" i="10"/>
  <c r="AG453" i="10"/>
  <c r="AF453" i="10"/>
  <c r="AE453" i="10"/>
  <c r="AG452" i="10"/>
  <c r="AF452" i="10"/>
  <c r="AE452" i="10"/>
  <c r="AG451" i="10"/>
  <c r="AF451" i="10"/>
  <c r="AE451" i="10"/>
  <c r="AG450" i="10"/>
  <c r="AF450" i="10"/>
  <c r="AE450" i="10"/>
  <c r="AG449" i="10"/>
  <c r="AF449" i="10"/>
  <c r="AE449" i="10"/>
  <c r="AG448" i="10"/>
  <c r="AF448" i="10"/>
  <c r="AE448" i="10"/>
  <c r="AG447" i="10"/>
  <c r="AF447" i="10"/>
  <c r="AE447" i="10"/>
  <c r="AG446" i="10"/>
  <c r="AF446" i="10"/>
  <c r="AE446" i="10"/>
  <c r="AG445" i="10"/>
  <c r="AF445" i="10"/>
  <c r="AE445" i="10"/>
  <c r="AG444" i="10"/>
  <c r="AF444" i="10"/>
  <c r="AE444" i="10"/>
  <c r="AG443" i="10"/>
  <c r="AF443" i="10"/>
  <c r="AE443" i="10"/>
  <c r="AG442" i="10"/>
  <c r="AF442" i="10"/>
  <c r="AE442" i="10"/>
  <c r="AG441" i="10"/>
  <c r="AF441" i="10"/>
  <c r="AE441" i="10"/>
  <c r="AG440" i="10"/>
  <c r="AF440" i="10"/>
  <c r="AE440" i="10"/>
  <c r="AG439" i="10"/>
  <c r="AF439" i="10"/>
  <c r="AE439" i="10"/>
  <c r="AG438" i="10"/>
  <c r="AF438" i="10"/>
  <c r="AE438" i="10"/>
  <c r="AG437" i="10"/>
  <c r="AF437" i="10"/>
  <c r="AE437" i="10"/>
  <c r="AG436" i="10"/>
  <c r="AF436" i="10"/>
  <c r="AE436" i="10"/>
  <c r="AG435" i="10"/>
  <c r="AF435" i="10"/>
  <c r="AE435" i="10"/>
  <c r="AG434" i="10"/>
  <c r="AF434" i="10"/>
  <c r="AE434" i="10"/>
  <c r="AG433" i="10"/>
  <c r="AF433" i="10"/>
  <c r="AE433" i="10"/>
  <c r="AG432" i="10"/>
  <c r="AF432" i="10"/>
  <c r="AE432" i="10"/>
  <c r="AG431" i="10"/>
  <c r="AF431" i="10"/>
  <c r="AE431" i="10"/>
  <c r="AG430" i="10"/>
  <c r="AF430" i="10"/>
  <c r="AE430" i="10"/>
  <c r="AG429" i="10"/>
  <c r="AF429" i="10"/>
  <c r="AE429" i="10"/>
  <c r="AG428" i="10"/>
  <c r="AF428" i="10"/>
  <c r="AE428" i="10"/>
  <c r="AG427" i="10"/>
  <c r="AF427" i="10"/>
  <c r="AE427" i="10"/>
  <c r="AG426" i="10"/>
  <c r="AF426" i="10"/>
  <c r="AE426" i="10"/>
  <c r="AG425" i="10"/>
  <c r="AF425" i="10"/>
  <c r="AE425" i="10"/>
  <c r="AG424" i="10"/>
  <c r="AF424" i="10"/>
  <c r="AE424" i="10"/>
  <c r="AG423" i="10"/>
  <c r="AF423" i="10"/>
  <c r="AE423" i="10"/>
  <c r="AG422" i="10"/>
  <c r="AF422" i="10"/>
  <c r="AE422" i="10"/>
  <c r="AG421" i="10"/>
  <c r="AF421" i="10"/>
  <c r="AE421" i="10"/>
  <c r="AG420" i="10"/>
  <c r="AF420" i="10"/>
  <c r="AE420" i="10"/>
  <c r="AG419" i="10"/>
  <c r="AF419" i="10"/>
  <c r="AE419" i="10"/>
  <c r="AG418" i="10"/>
  <c r="AF418" i="10"/>
  <c r="AE418" i="10"/>
  <c r="AG417" i="10"/>
  <c r="AF417" i="10"/>
  <c r="AE417" i="10"/>
  <c r="AG416" i="10"/>
  <c r="AF416" i="10"/>
  <c r="AE416" i="10"/>
  <c r="AG415" i="10"/>
  <c r="AF415" i="10"/>
  <c r="AE415" i="10"/>
  <c r="AG414" i="10"/>
  <c r="AF414" i="10"/>
  <c r="AE414" i="10"/>
  <c r="AG413" i="10"/>
  <c r="AF413" i="10"/>
  <c r="AE413" i="10"/>
  <c r="AG412" i="10"/>
  <c r="AF412" i="10"/>
  <c r="AE412" i="10"/>
  <c r="AG411" i="10"/>
  <c r="AF411" i="10"/>
  <c r="AE411" i="10"/>
  <c r="AG410" i="10"/>
  <c r="AF410" i="10"/>
  <c r="AE410" i="10"/>
  <c r="AG409" i="10"/>
  <c r="AF409" i="10"/>
  <c r="AE409" i="10"/>
  <c r="AG408" i="10"/>
  <c r="AF408" i="10"/>
  <c r="AE408" i="10"/>
  <c r="AG407" i="10"/>
  <c r="AF407" i="10"/>
  <c r="AE407" i="10"/>
  <c r="AG406" i="10"/>
  <c r="AF406" i="10"/>
  <c r="AE406" i="10"/>
  <c r="AG405" i="10"/>
  <c r="AF405" i="10"/>
  <c r="AE405" i="10"/>
  <c r="AG404" i="10"/>
  <c r="AF404" i="10"/>
  <c r="AE404" i="10"/>
  <c r="AG403" i="10"/>
  <c r="AF403" i="10"/>
  <c r="AE403" i="10"/>
  <c r="AG402" i="10"/>
  <c r="AF402" i="10"/>
  <c r="AE402" i="10"/>
  <c r="AG401" i="10"/>
  <c r="AF401" i="10"/>
  <c r="AE401" i="10"/>
  <c r="AG400" i="10"/>
  <c r="AF400" i="10"/>
  <c r="AE400" i="10"/>
  <c r="AG399" i="10"/>
  <c r="AF399" i="10"/>
  <c r="AE399" i="10"/>
  <c r="AG398" i="10"/>
  <c r="AF398" i="10"/>
  <c r="AE398" i="10"/>
  <c r="AG397" i="10"/>
  <c r="AF397" i="10"/>
  <c r="AE397" i="10"/>
  <c r="AG396" i="10"/>
  <c r="AF396" i="10"/>
  <c r="AE396" i="10"/>
  <c r="AG395" i="10"/>
  <c r="AF395" i="10"/>
  <c r="AE395" i="10"/>
  <c r="AG394" i="10"/>
  <c r="AF394" i="10"/>
  <c r="AE394" i="10"/>
  <c r="AG393" i="10"/>
  <c r="AF393" i="10"/>
  <c r="AE393" i="10"/>
  <c r="AG392" i="10"/>
  <c r="AF392" i="10"/>
  <c r="AE392" i="10"/>
  <c r="AG391" i="10"/>
  <c r="AF391" i="10"/>
  <c r="AE391" i="10"/>
  <c r="AG390" i="10"/>
  <c r="AF390" i="10"/>
  <c r="AE390" i="10"/>
  <c r="AG389" i="10"/>
  <c r="AF389" i="10"/>
  <c r="AE389" i="10"/>
  <c r="AG388" i="10"/>
  <c r="AF388" i="10"/>
  <c r="AE388" i="10"/>
  <c r="AG387" i="10"/>
  <c r="AF387" i="10"/>
  <c r="AE387" i="10"/>
  <c r="AG386" i="10"/>
  <c r="AF386" i="10"/>
  <c r="AE386" i="10"/>
  <c r="AG385" i="10"/>
  <c r="AF385" i="10"/>
  <c r="AE385" i="10"/>
  <c r="AG384" i="10"/>
  <c r="AF384" i="10"/>
  <c r="AE384" i="10"/>
  <c r="AG383" i="10"/>
  <c r="AF383" i="10"/>
  <c r="AE383" i="10"/>
  <c r="AG382" i="10"/>
  <c r="AF382" i="10"/>
  <c r="AE382" i="10"/>
  <c r="AG381" i="10"/>
  <c r="AF381" i="10"/>
  <c r="AE381" i="10"/>
  <c r="AG380" i="10"/>
  <c r="AF380" i="10"/>
  <c r="AE380" i="10"/>
  <c r="AG379" i="10"/>
  <c r="AF379" i="10"/>
  <c r="AE379" i="10"/>
  <c r="AG378" i="10"/>
  <c r="AF378" i="10"/>
  <c r="AE378" i="10"/>
  <c r="AG377" i="10"/>
  <c r="AF377" i="10"/>
  <c r="AE377" i="10"/>
  <c r="AG376" i="10"/>
  <c r="AF376" i="10"/>
  <c r="AE376" i="10"/>
  <c r="AG375" i="10"/>
  <c r="AF375" i="10"/>
  <c r="AE375" i="10"/>
  <c r="AG374" i="10"/>
  <c r="AF374" i="10"/>
  <c r="AE374" i="10"/>
  <c r="AG373" i="10"/>
  <c r="AF373" i="10"/>
  <c r="AE373" i="10"/>
  <c r="AG372" i="10"/>
  <c r="AF372" i="10"/>
  <c r="AE372" i="10"/>
  <c r="AG371" i="10"/>
  <c r="AF371" i="10"/>
  <c r="AE371" i="10"/>
  <c r="AG370" i="10"/>
  <c r="AF370" i="10"/>
  <c r="AE370" i="10"/>
  <c r="AG369" i="10"/>
  <c r="AF369" i="10"/>
  <c r="AE369" i="10"/>
  <c r="AG368" i="10"/>
  <c r="AF368" i="10"/>
  <c r="AE368" i="10"/>
  <c r="AG367" i="10"/>
  <c r="AF367" i="10"/>
  <c r="AE367" i="10"/>
  <c r="AG366" i="10"/>
  <c r="AF366" i="10"/>
  <c r="AE366" i="10"/>
  <c r="AG365" i="10"/>
  <c r="AF365" i="10"/>
  <c r="AE365" i="10"/>
  <c r="AG364" i="10"/>
  <c r="AF364" i="10"/>
  <c r="AE364" i="10"/>
  <c r="AG363" i="10"/>
  <c r="AF363" i="10"/>
  <c r="AE363" i="10"/>
  <c r="AG362" i="10"/>
  <c r="AF362" i="10"/>
  <c r="AE362" i="10"/>
  <c r="AG361" i="10"/>
  <c r="AF361" i="10"/>
  <c r="AE361" i="10"/>
  <c r="AG360" i="10"/>
  <c r="AF360" i="10"/>
  <c r="AE360" i="10"/>
  <c r="AG359" i="10"/>
  <c r="AF359" i="10"/>
  <c r="AE359" i="10"/>
  <c r="AG358" i="10"/>
  <c r="AF358" i="10"/>
  <c r="AE358" i="10"/>
  <c r="AG357" i="10"/>
  <c r="AF357" i="10"/>
  <c r="AE357" i="10"/>
  <c r="AG356" i="10"/>
  <c r="AF356" i="10"/>
  <c r="AE356" i="10"/>
  <c r="AG355" i="10"/>
  <c r="AF355" i="10"/>
  <c r="AE355" i="10"/>
  <c r="AG354" i="10"/>
  <c r="AF354" i="10"/>
  <c r="AE354" i="10"/>
  <c r="AG353" i="10"/>
  <c r="AF353" i="10"/>
  <c r="AE353" i="10"/>
  <c r="AG352" i="10"/>
  <c r="AF352" i="10"/>
  <c r="AE352" i="10"/>
  <c r="AG351" i="10"/>
  <c r="AF351" i="10"/>
  <c r="AE351" i="10"/>
  <c r="AG350" i="10"/>
  <c r="AF350" i="10"/>
  <c r="AE350" i="10"/>
  <c r="AG349" i="10"/>
  <c r="AF349" i="10"/>
  <c r="AE349" i="10"/>
  <c r="AG348" i="10"/>
  <c r="AF348" i="10"/>
  <c r="AE348" i="10"/>
  <c r="AG347" i="10"/>
  <c r="AF347" i="10"/>
  <c r="AE347" i="10"/>
  <c r="AG346" i="10"/>
  <c r="AF346" i="10"/>
  <c r="AE346" i="10"/>
  <c r="AG345" i="10"/>
  <c r="AF345" i="10"/>
  <c r="AE345" i="10"/>
  <c r="AG344" i="10"/>
  <c r="AF344" i="10"/>
  <c r="AE344" i="10"/>
  <c r="AG343" i="10"/>
  <c r="AF343" i="10"/>
  <c r="AE343" i="10"/>
  <c r="AG342" i="10"/>
  <c r="AF342" i="10"/>
  <c r="AE342" i="10"/>
  <c r="AG341" i="10"/>
  <c r="AF341" i="10"/>
  <c r="AE341" i="10"/>
  <c r="AG340" i="10"/>
  <c r="AF340" i="10"/>
  <c r="AE340" i="10"/>
  <c r="AG339" i="10"/>
  <c r="AF339" i="10"/>
  <c r="AE339" i="10"/>
  <c r="AG338" i="10"/>
  <c r="AF338" i="10"/>
  <c r="AE338" i="10"/>
  <c r="AG337" i="10"/>
  <c r="AF337" i="10"/>
  <c r="AE337" i="10"/>
  <c r="AG336" i="10"/>
  <c r="AF336" i="10"/>
  <c r="AE336" i="10"/>
  <c r="AG335" i="10"/>
  <c r="AF335" i="10"/>
  <c r="AE335" i="10"/>
  <c r="AG334" i="10"/>
  <c r="AF334" i="10"/>
  <c r="AE334" i="10"/>
  <c r="AG333" i="10"/>
  <c r="AF333" i="10"/>
  <c r="AE333" i="10"/>
  <c r="AG332" i="10"/>
  <c r="AF332" i="10"/>
  <c r="AE332" i="10"/>
  <c r="AG331" i="10"/>
  <c r="AF331" i="10"/>
  <c r="AE331" i="10"/>
  <c r="AG330" i="10"/>
  <c r="AF330" i="10"/>
  <c r="AE330" i="10"/>
  <c r="AG329" i="10"/>
  <c r="AF329" i="10"/>
  <c r="AE329" i="10"/>
  <c r="AG328" i="10"/>
  <c r="AF328" i="10"/>
  <c r="AE328" i="10"/>
  <c r="AG327" i="10"/>
  <c r="AF327" i="10"/>
  <c r="AE327" i="10"/>
  <c r="AG326" i="10"/>
  <c r="AF326" i="10"/>
  <c r="AE326" i="10"/>
  <c r="AG325" i="10"/>
  <c r="AF325" i="10"/>
  <c r="AE325" i="10"/>
  <c r="AG324" i="10"/>
  <c r="AF324" i="10"/>
  <c r="AE324" i="10"/>
  <c r="AG323" i="10"/>
  <c r="AF323" i="10"/>
  <c r="AE323" i="10"/>
  <c r="AG322" i="10"/>
  <c r="AF322" i="10"/>
  <c r="AE322" i="10"/>
  <c r="AG321" i="10"/>
  <c r="AF321" i="10"/>
  <c r="AE321" i="10"/>
  <c r="AG320" i="10"/>
  <c r="AF320" i="10"/>
  <c r="AE320" i="10"/>
  <c r="AG319" i="10"/>
  <c r="AF319" i="10"/>
  <c r="AE319" i="10"/>
  <c r="AG318" i="10"/>
  <c r="AF318" i="10"/>
  <c r="AE318" i="10"/>
  <c r="AG317" i="10"/>
  <c r="AF317" i="10"/>
  <c r="AE317" i="10"/>
  <c r="AG316" i="10"/>
  <c r="AF316" i="10"/>
  <c r="AE316" i="10"/>
  <c r="AG315" i="10"/>
  <c r="AF315" i="10"/>
  <c r="AE315" i="10"/>
  <c r="AG314" i="10"/>
  <c r="AF314" i="10"/>
  <c r="AE314" i="10"/>
  <c r="AG313" i="10"/>
  <c r="AF313" i="10"/>
  <c r="AE313" i="10"/>
  <c r="AG312" i="10"/>
  <c r="AF312" i="10"/>
  <c r="AE312" i="10"/>
  <c r="AG311" i="10"/>
  <c r="AF311" i="10"/>
  <c r="AE311" i="10"/>
  <c r="AG310" i="10"/>
  <c r="AF310" i="10"/>
  <c r="AE310" i="10"/>
  <c r="AG309" i="10"/>
  <c r="AF309" i="10"/>
  <c r="AE309" i="10"/>
  <c r="AG308" i="10"/>
  <c r="AF308" i="10"/>
  <c r="AE308" i="10"/>
  <c r="AG307" i="10"/>
  <c r="AF307" i="10"/>
  <c r="AE307" i="10"/>
  <c r="AG306" i="10"/>
  <c r="AF306" i="10"/>
  <c r="AE306" i="10"/>
  <c r="AG305" i="10"/>
  <c r="AF305" i="10"/>
  <c r="AE305" i="10"/>
  <c r="AG304" i="10"/>
  <c r="AF304" i="10"/>
  <c r="AE304" i="10"/>
  <c r="AG303" i="10"/>
  <c r="AF303" i="10"/>
  <c r="AE303" i="10"/>
  <c r="AG302" i="10"/>
  <c r="AF302" i="10"/>
  <c r="AE302" i="10"/>
  <c r="AG301" i="10"/>
  <c r="AF301" i="10"/>
  <c r="AE301" i="10"/>
  <c r="AG300" i="10"/>
  <c r="AF300" i="10"/>
  <c r="AE300" i="10"/>
  <c r="AG299" i="10"/>
  <c r="AF299" i="10"/>
  <c r="AE299" i="10"/>
  <c r="AG298" i="10"/>
  <c r="AF298" i="10"/>
  <c r="AE298" i="10"/>
  <c r="AG297" i="10"/>
  <c r="AF297" i="10"/>
  <c r="AE297" i="10"/>
  <c r="AG296" i="10"/>
  <c r="AF296" i="10"/>
  <c r="AE296" i="10"/>
  <c r="AG295" i="10"/>
  <c r="AF295" i="10"/>
  <c r="AE295" i="10"/>
  <c r="AG294" i="10"/>
  <c r="AF294" i="10"/>
  <c r="AE294" i="10"/>
  <c r="AG293" i="10"/>
  <c r="AF293" i="10"/>
  <c r="AE293" i="10"/>
  <c r="AG292" i="10"/>
  <c r="AF292" i="10"/>
  <c r="AE292" i="10"/>
  <c r="AG291" i="10"/>
  <c r="AF291" i="10"/>
  <c r="AE291" i="10"/>
  <c r="AG290" i="10"/>
  <c r="AF290" i="10"/>
  <c r="AE290" i="10"/>
  <c r="AG289" i="10"/>
  <c r="AF289" i="10"/>
  <c r="AE289" i="10"/>
  <c r="AG288" i="10"/>
  <c r="AF288" i="10"/>
  <c r="AE288" i="10"/>
  <c r="AG287" i="10"/>
  <c r="AF287" i="10"/>
  <c r="AE287" i="10"/>
  <c r="AG286" i="10"/>
  <c r="AF286" i="10"/>
  <c r="AE286" i="10"/>
  <c r="AG285" i="10"/>
  <c r="AF285" i="10"/>
  <c r="AE285" i="10"/>
  <c r="AG284" i="10"/>
  <c r="AF284" i="10"/>
  <c r="AE284" i="10"/>
  <c r="AG283" i="10"/>
  <c r="AF283" i="10"/>
  <c r="AE283" i="10"/>
  <c r="AG282" i="10"/>
  <c r="AF282" i="10"/>
  <c r="AE282" i="10"/>
  <c r="AG281" i="10"/>
  <c r="AF281" i="10"/>
  <c r="AE281" i="10"/>
  <c r="AG280" i="10"/>
  <c r="AF280" i="10"/>
  <c r="AE280" i="10"/>
  <c r="AG279" i="10"/>
  <c r="AF279" i="10"/>
  <c r="AE279" i="10"/>
  <c r="AG278" i="10"/>
  <c r="AF278" i="10"/>
  <c r="AE278" i="10"/>
  <c r="AG277" i="10"/>
  <c r="AF277" i="10"/>
  <c r="AE277" i="10"/>
  <c r="AG276" i="10"/>
  <c r="AF276" i="10"/>
  <c r="AE276" i="10"/>
  <c r="AG275" i="10"/>
  <c r="AF275" i="10"/>
  <c r="AE275" i="10"/>
  <c r="AG274" i="10"/>
  <c r="AF274" i="10"/>
  <c r="AE274" i="10"/>
  <c r="AG273" i="10"/>
  <c r="AF273" i="10"/>
  <c r="AE273" i="10"/>
  <c r="AG272" i="10"/>
  <c r="AF272" i="10"/>
  <c r="AE272" i="10"/>
  <c r="AG271" i="10"/>
  <c r="AF271" i="10"/>
  <c r="AE271" i="10"/>
  <c r="AG270" i="10"/>
  <c r="AF270" i="10"/>
  <c r="AE270" i="10"/>
  <c r="AG269" i="10"/>
  <c r="AF269" i="10"/>
  <c r="AE269" i="10"/>
  <c r="AG268" i="10"/>
  <c r="AF268" i="10"/>
  <c r="AE268" i="10"/>
  <c r="AG267" i="10"/>
  <c r="AF267" i="10"/>
  <c r="AE267" i="10"/>
  <c r="AG266" i="10"/>
  <c r="AF266" i="10"/>
  <c r="AE266" i="10"/>
  <c r="AG265" i="10"/>
  <c r="AF265" i="10"/>
  <c r="AE265" i="10"/>
  <c r="AG264" i="10"/>
  <c r="AF264" i="10"/>
  <c r="AE264" i="10"/>
  <c r="AG263" i="10"/>
  <c r="AF263" i="10"/>
  <c r="AE263" i="10"/>
  <c r="AG262" i="10"/>
  <c r="AF262" i="10"/>
  <c r="AE262" i="10"/>
  <c r="AG261" i="10"/>
  <c r="AF261" i="10"/>
  <c r="AE261" i="10"/>
  <c r="AG260" i="10"/>
  <c r="AF260" i="10"/>
  <c r="AE260" i="10"/>
  <c r="AG259" i="10"/>
  <c r="AF259" i="10"/>
  <c r="AE259" i="10"/>
  <c r="AG258" i="10"/>
  <c r="AF258" i="10"/>
  <c r="AE258" i="10"/>
  <c r="AG257" i="10"/>
  <c r="AF257" i="10"/>
  <c r="AE257" i="10"/>
  <c r="AG256" i="10"/>
  <c r="AF256" i="10"/>
  <c r="AE256" i="10"/>
  <c r="AG255" i="10"/>
  <c r="AF255" i="10"/>
  <c r="AE255" i="10"/>
  <c r="AG254" i="10"/>
  <c r="AF254" i="10"/>
  <c r="AE254" i="10"/>
  <c r="AG253" i="10"/>
  <c r="AF253" i="10"/>
  <c r="AE253" i="10"/>
  <c r="AG252" i="10"/>
  <c r="AF252" i="10"/>
  <c r="AE252" i="10"/>
  <c r="AG251" i="10"/>
  <c r="AF251" i="10"/>
  <c r="AE251" i="10"/>
  <c r="AG250" i="10"/>
  <c r="AF250" i="10"/>
  <c r="AE250" i="10"/>
  <c r="AG249" i="10"/>
  <c r="AF249" i="10"/>
  <c r="AE249" i="10"/>
  <c r="AG248" i="10"/>
  <c r="AF248" i="10"/>
  <c r="AE248" i="10"/>
  <c r="AG247" i="10"/>
  <c r="AF247" i="10"/>
  <c r="AE247" i="10"/>
  <c r="AG246" i="10"/>
  <c r="AF246" i="10"/>
  <c r="AE246" i="10"/>
  <c r="AG245" i="10"/>
  <c r="AF245" i="10"/>
  <c r="AE245" i="10"/>
  <c r="AG244" i="10"/>
  <c r="AF244" i="10"/>
  <c r="AE244" i="10"/>
  <c r="AG243" i="10"/>
  <c r="AF243" i="10"/>
  <c r="AE243" i="10"/>
  <c r="AG242" i="10"/>
  <c r="AF242" i="10"/>
  <c r="AE242" i="10"/>
  <c r="AG241" i="10"/>
  <c r="AF241" i="10"/>
  <c r="AE241" i="10"/>
  <c r="AG240" i="10"/>
  <c r="AF240" i="10"/>
  <c r="AE240" i="10"/>
  <c r="AG239" i="10"/>
  <c r="AF239" i="10"/>
  <c r="AE239" i="10"/>
  <c r="AG238" i="10"/>
  <c r="AF238" i="10"/>
  <c r="AE238" i="10"/>
  <c r="AG237" i="10"/>
  <c r="AF237" i="10"/>
  <c r="AE237" i="10"/>
  <c r="AG236" i="10"/>
  <c r="AF236" i="10"/>
  <c r="AE236" i="10"/>
  <c r="AG235" i="10"/>
  <c r="AF235" i="10"/>
  <c r="AE235" i="10"/>
  <c r="AG234" i="10"/>
  <c r="AF234" i="10"/>
  <c r="AE234" i="10"/>
  <c r="AG233" i="10"/>
  <c r="AF233" i="10"/>
  <c r="AE233" i="10"/>
  <c r="AG232" i="10"/>
  <c r="AF232" i="10"/>
  <c r="AE232" i="10"/>
  <c r="AG231" i="10"/>
  <c r="AF231" i="10"/>
  <c r="AE231" i="10"/>
  <c r="AG230" i="10"/>
  <c r="AF230" i="10"/>
  <c r="AE230" i="10"/>
  <c r="AG229" i="10"/>
  <c r="AF229" i="10"/>
  <c r="AE229" i="10"/>
  <c r="AG228" i="10"/>
  <c r="AF228" i="10"/>
  <c r="AE228" i="10"/>
  <c r="AG227" i="10"/>
  <c r="AF227" i="10"/>
  <c r="AE227" i="10"/>
  <c r="AG226" i="10"/>
  <c r="AF226" i="10"/>
  <c r="AE226" i="10"/>
  <c r="AG225" i="10"/>
  <c r="AF225" i="10"/>
  <c r="AE225" i="10"/>
  <c r="AG224" i="10"/>
  <c r="AF224" i="10"/>
  <c r="AE224" i="10"/>
  <c r="AG223" i="10"/>
  <c r="AF223" i="10"/>
  <c r="AE223" i="10"/>
  <c r="AG222" i="10"/>
  <c r="AF222" i="10"/>
  <c r="AE222" i="10"/>
  <c r="AG221" i="10"/>
  <c r="AF221" i="10"/>
  <c r="AE221" i="10"/>
  <c r="AG220" i="10"/>
  <c r="AF220" i="10"/>
  <c r="AE220" i="10"/>
  <c r="AG219" i="10"/>
  <c r="AF219" i="10"/>
  <c r="AE219" i="10"/>
  <c r="AG218" i="10"/>
  <c r="AF218" i="10"/>
  <c r="AE218" i="10"/>
  <c r="AG217" i="10"/>
  <c r="AF217" i="10"/>
  <c r="AE217" i="10"/>
  <c r="AG216" i="10"/>
  <c r="AF216" i="10"/>
  <c r="AE216" i="10"/>
  <c r="AG215" i="10"/>
  <c r="AF215" i="10"/>
  <c r="AE215" i="10"/>
  <c r="AG214" i="10"/>
  <c r="AF214" i="10"/>
  <c r="AE214" i="10"/>
  <c r="AG213" i="10"/>
  <c r="AF213" i="10"/>
  <c r="AE213" i="10"/>
  <c r="AG212" i="10"/>
  <c r="AF212" i="10"/>
  <c r="AE212" i="10"/>
  <c r="AG211" i="10"/>
  <c r="AF211" i="10"/>
  <c r="AE211" i="10"/>
  <c r="AG210" i="10"/>
  <c r="AF210" i="10"/>
  <c r="AE210" i="10"/>
  <c r="AG209" i="10"/>
  <c r="AF209" i="10"/>
  <c r="AE209" i="10"/>
  <c r="AG208" i="10"/>
  <c r="AF208" i="10"/>
  <c r="AE208" i="10"/>
  <c r="AG207" i="10"/>
  <c r="AF207" i="10"/>
  <c r="AE207" i="10"/>
  <c r="AG206" i="10"/>
  <c r="AF206" i="10"/>
  <c r="AE206" i="10"/>
  <c r="AG205" i="10"/>
  <c r="AF205" i="10"/>
  <c r="AE205" i="10"/>
  <c r="AG204" i="10"/>
  <c r="AF204" i="10"/>
  <c r="AE204" i="10"/>
  <c r="AG203" i="10"/>
  <c r="AF203" i="10"/>
  <c r="AE203" i="10"/>
  <c r="AG202" i="10"/>
  <c r="AF202" i="10"/>
  <c r="AE202" i="10"/>
  <c r="AG201" i="10"/>
  <c r="AF201" i="10"/>
  <c r="AE201" i="10"/>
  <c r="AG200" i="10"/>
  <c r="AF200" i="10"/>
  <c r="AE200" i="10"/>
  <c r="AG199" i="10"/>
  <c r="AF199" i="10"/>
  <c r="AE199" i="10"/>
  <c r="AG198" i="10"/>
  <c r="AF198" i="10"/>
  <c r="AE198" i="10"/>
  <c r="AG197" i="10"/>
  <c r="AF197" i="10"/>
  <c r="AE197" i="10"/>
  <c r="AG196" i="10"/>
  <c r="AF196" i="10"/>
  <c r="AE196" i="10"/>
  <c r="AG195" i="10"/>
  <c r="AF195" i="10"/>
  <c r="AE195" i="10"/>
  <c r="AG194" i="10"/>
  <c r="AF194" i="10"/>
  <c r="AE194" i="10"/>
  <c r="AG193" i="10"/>
  <c r="AF193" i="10"/>
  <c r="AE193" i="10"/>
  <c r="AG192" i="10"/>
  <c r="AF192" i="10"/>
  <c r="AE192" i="10"/>
  <c r="AG191" i="10"/>
  <c r="AF191" i="10"/>
  <c r="AE191" i="10"/>
  <c r="AG190" i="10"/>
  <c r="AF190" i="10"/>
  <c r="AE190" i="10"/>
  <c r="AG189" i="10"/>
  <c r="AF189" i="10"/>
  <c r="AE189" i="10"/>
  <c r="AG188" i="10"/>
  <c r="AF188" i="10"/>
  <c r="AE188" i="10"/>
  <c r="AG187" i="10"/>
  <c r="AF187" i="10"/>
  <c r="AE187" i="10"/>
  <c r="AG186" i="10"/>
  <c r="AF186" i="10"/>
  <c r="AE186" i="10"/>
  <c r="AG185" i="10"/>
  <c r="AF185" i="10"/>
  <c r="AE185" i="10"/>
  <c r="AG184" i="10"/>
  <c r="AF184" i="10"/>
  <c r="AE184" i="10"/>
  <c r="AG183" i="10"/>
  <c r="AF183" i="10"/>
  <c r="AE183" i="10"/>
  <c r="AG182" i="10"/>
  <c r="AF182" i="10"/>
  <c r="AE182" i="10"/>
  <c r="AG181" i="10"/>
  <c r="AF181" i="10"/>
  <c r="AE181" i="10"/>
  <c r="AG180" i="10"/>
  <c r="AF180" i="10"/>
  <c r="AE180" i="10"/>
  <c r="AG179" i="10"/>
  <c r="AF179" i="10"/>
  <c r="AE179" i="10"/>
  <c r="AG178" i="10"/>
  <c r="AF178" i="10"/>
  <c r="AE178" i="10"/>
  <c r="AG177" i="10"/>
  <c r="AF177" i="10"/>
  <c r="AE177" i="10"/>
  <c r="AG176" i="10"/>
  <c r="AF176" i="10"/>
  <c r="AE176" i="10"/>
  <c r="AG175" i="10"/>
  <c r="AF175" i="10"/>
  <c r="AE175" i="10"/>
  <c r="AG174" i="10"/>
  <c r="AF174" i="10"/>
  <c r="AE174" i="10"/>
  <c r="AG173" i="10"/>
  <c r="AF173" i="10"/>
  <c r="AE173" i="10"/>
  <c r="AG172" i="10"/>
  <c r="AF172" i="10"/>
  <c r="AE172" i="10"/>
  <c r="AG171" i="10"/>
  <c r="AF171" i="10"/>
  <c r="AE171" i="10"/>
  <c r="AG170" i="10"/>
  <c r="AF170" i="10"/>
  <c r="AE170" i="10"/>
  <c r="AG169" i="10"/>
  <c r="AF169" i="10"/>
  <c r="AE169" i="10"/>
  <c r="AG168" i="10"/>
  <c r="AF168" i="10"/>
  <c r="AE168" i="10"/>
  <c r="AG167" i="10"/>
  <c r="AF167" i="10"/>
  <c r="AE167" i="10"/>
  <c r="AG166" i="10"/>
  <c r="AF166" i="10"/>
  <c r="AE166" i="10"/>
  <c r="AG165" i="10"/>
  <c r="AF165" i="10"/>
  <c r="AE165" i="10"/>
  <c r="AG164" i="10"/>
  <c r="AF164" i="10"/>
  <c r="AE164" i="10"/>
  <c r="AG163" i="10"/>
  <c r="AF163" i="10"/>
  <c r="AE163" i="10"/>
  <c r="AG162" i="10"/>
  <c r="AF162" i="10"/>
  <c r="AE162" i="10"/>
  <c r="AG161" i="10"/>
  <c r="AF161" i="10"/>
  <c r="AE161" i="10"/>
  <c r="AG160" i="10"/>
  <c r="AF160" i="10"/>
  <c r="AE160" i="10"/>
  <c r="AG159" i="10"/>
  <c r="AF159" i="10"/>
  <c r="AE159" i="10"/>
  <c r="AG158" i="10"/>
  <c r="AF158" i="10"/>
  <c r="AE158" i="10"/>
  <c r="AG157" i="10"/>
  <c r="AF157" i="10"/>
  <c r="AE157" i="10"/>
  <c r="AG156" i="10"/>
  <c r="AF156" i="10"/>
  <c r="AE156" i="10"/>
  <c r="AG155" i="10"/>
  <c r="AF155" i="10"/>
  <c r="AE155" i="10"/>
  <c r="AG154" i="10"/>
  <c r="AF154" i="10"/>
  <c r="AE154" i="10"/>
  <c r="AG153" i="10"/>
  <c r="AF153" i="10"/>
  <c r="AE153" i="10"/>
  <c r="AG152" i="10"/>
  <c r="AF152" i="10"/>
  <c r="AE152" i="10"/>
  <c r="AG151" i="10"/>
  <c r="AF151" i="10"/>
  <c r="AE151" i="10"/>
  <c r="AG150" i="10"/>
  <c r="AF150" i="10"/>
  <c r="AE150" i="10"/>
  <c r="AG149" i="10"/>
  <c r="AF149" i="10"/>
  <c r="AE149" i="10"/>
  <c r="AG148" i="10"/>
  <c r="AF148" i="10"/>
  <c r="AE148" i="10"/>
  <c r="AG147" i="10"/>
  <c r="AF147" i="10"/>
  <c r="AE147" i="10"/>
  <c r="AG146" i="10"/>
  <c r="AF146" i="10"/>
  <c r="AE146" i="10"/>
  <c r="AG145" i="10"/>
  <c r="AF145" i="10"/>
  <c r="AE145" i="10"/>
  <c r="AG144" i="10"/>
  <c r="AF144" i="10"/>
  <c r="AE144" i="10"/>
  <c r="AG143" i="10"/>
  <c r="AF143" i="10"/>
  <c r="AE143" i="10"/>
  <c r="AG142" i="10"/>
  <c r="AF142" i="10"/>
  <c r="AE142" i="10"/>
  <c r="AG141" i="10"/>
  <c r="AF141" i="10"/>
  <c r="AE141" i="10"/>
  <c r="AG140" i="10"/>
  <c r="AF140" i="10"/>
  <c r="AE140" i="10"/>
  <c r="AG139" i="10"/>
  <c r="AF139" i="10"/>
  <c r="AE139" i="10"/>
  <c r="AG138" i="10"/>
  <c r="AF138" i="10"/>
  <c r="AE138" i="10"/>
  <c r="AG137" i="10"/>
  <c r="AF137" i="10"/>
  <c r="AE137" i="10"/>
  <c r="AG136" i="10"/>
  <c r="AF136" i="10"/>
  <c r="AE136" i="10"/>
  <c r="AG135" i="10"/>
  <c r="AF135" i="10"/>
  <c r="AE135" i="10"/>
  <c r="AG134" i="10"/>
  <c r="AF134" i="10"/>
  <c r="AE134" i="10"/>
  <c r="AG133" i="10"/>
  <c r="AF133" i="10"/>
  <c r="AE133" i="10"/>
  <c r="AG132" i="10"/>
  <c r="AF132" i="10"/>
  <c r="AE132" i="10"/>
  <c r="AG131" i="10"/>
  <c r="AF131" i="10"/>
  <c r="AE131" i="10"/>
  <c r="AG130" i="10"/>
  <c r="AF130" i="10"/>
  <c r="AE130" i="10"/>
  <c r="AG129" i="10"/>
  <c r="AF129" i="10"/>
  <c r="AE129" i="10"/>
  <c r="AG128" i="10"/>
  <c r="AF128" i="10"/>
  <c r="AE128" i="10"/>
  <c r="AG127" i="10"/>
  <c r="AF127" i="10"/>
  <c r="AE127" i="10"/>
  <c r="AG126" i="10"/>
  <c r="AF126" i="10"/>
  <c r="AE126" i="10"/>
  <c r="AG125" i="10"/>
  <c r="AF125" i="10"/>
  <c r="AE125" i="10"/>
  <c r="AG124" i="10"/>
  <c r="AF124" i="10"/>
  <c r="AE124" i="10"/>
  <c r="AG123" i="10"/>
  <c r="AF123" i="10"/>
  <c r="AE123" i="10"/>
  <c r="AG122" i="10"/>
  <c r="AF122" i="10"/>
  <c r="AE122" i="10"/>
  <c r="AG121" i="10"/>
  <c r="AF121" i="10"/>
  <c r="AE121" i="10"/>
  <c r="AG120" i="10"/>
  <c r="AF120" i="10"/>
  <c r="AE120" i="10"/>
  <c r="AG119" i="10"/>
  <c r="AF119" i="10"/>
  <c r="AE119" i="10"/>
  <c r="AG118" i="10"/>
  <c r="AF118" i="10"/>
  <c r="AE118" i="10"/>
  <c r="AG117" i="10"/>
  <c r="AF117" i="10"/>
  <c r="AE117" i="10"/>
  <c r="AG116" i="10"/>
  <c r="AF116" i="10"/>
  <c r="AE116" i="10"/>
  <c r="AG115" i="10"/>
  <c r="AF115" i="10"/>
  <c r="AE115" i="10"/>
  <c r="AG114" i="10"/>
  <c r="AF114" i="10"/>
  <c r="AE114" i="10"/>
  <c r="AG113" i="10"/>
  <c r="AF113" i="10"/>
  <c r="AE113" i="10"/>
  <c r="AG112" i="10"/>
  <c r="AF112" i="10"/>
  <c r="AE112" i="10"/>
  <c r="AG111" i="10"/>
  <c r="AF111" i="10"/>
  <c r="AE111" i="10"/>
  <c r="AG110" i="10"/>
  <c r="AF110" i="10"/>
  <c r="AE110" i="10"/>
  <c r="AG109" i="10"/>
  <c r="AF109" i="10"/>
  <c r="AE109" i="10"/>
  <c r="AG108" i="10"/>
  <c r="AF108" i="10"/>
  <c r="AE108" i="10"/>
  <c r="AG107" i="10"/>
  <c r="AF107" i="10"/>
  <c r="AE107" i="10"/>
  <c r="AG106" i="10"/>
  <c r="AF106" i="10"/>
  <c r="AE106" i="10"/>
  <c r="AG105" i="10"/>
  <c r="AF105" i="10"/>
  <c r="AE105" i="10"/>
  <c r="AG104" i="10"/>
  <c r="AF104" i="10"/>
  <c r="AE104" i="10"/>
  <c r="AG103" i="10"/>
  <c r="AF103" i="10"/>
  <c r="AE103" i="10"/>
  <c r="AG102" i="10"/>
  <c r="AF102" i="10"/>
  <c r="AE102" i="10"/>
  <c r="AG101" i="10"/>
  <c r="AF101" i="10"/>
  <c r="AE101" i="10"/>
  <c r="AG100" i="10"/>
  <c r="AF100" i="10"/>
  <c r="AE100" i="10"/>
  <c r="AG99" i="10"/>
  <c r="AF99" i="10"/>
  <c r="AE99" i="10"/>
  <c r="AG98" i="10"/>
  <c r="AF98" i="10"/>
  <c r="AE98" i="10"/>
  <c r="AG97" i="10"/>
  <c r="AF97" i="10"/>
  <c r="AE97" i="10"/>
  <c r="AG96" i="10"/>
  <c r="AF96" i="10"/>
  <c r="AE96" i="10"/>
  <c r="AG95" i="10"/>
  <c r="AF95" i="10"/>
  <c r="AE95" i="10"/>
  <c r="AG94" i="10"/>
  <c r="AF94" i="10"/>
  <c r="AE94" i="10"/>
  <c r="AG93" i="10"/>
  <c r="AF93" i="10"/>
  <c r="AE93" i="10"/>
  <c r="AG92" i="10"/>
  <c r="AF92" i="10"/>
  <c r="AE92" i="10"/>
  <c r="AG91" i="10"/>
  <c r="AF91" i="10"/>
  <c r="AE91" i="10"/>
  <c r="AG90" i="10"/>
  <c r="AF90" i="10"/>
  <c r="AE90" i="10"/>
  <c r="AG89" i="10"/>
  <c r="AF89" i="10"/>
  <c r="AE89" i="10"/>
  <c r="AG88" i="10"/>
  <c r="AF88" i="10"/>
  <c r="AE88" i="10"/>
  <c r="AG87" i="10"/>
  <c r="AF87" i="10"/>
  <c r="AE87" i="10"/>
  <c r="AG86" i="10"/>
  <c r="AF86" i="10"/>
  <c r="AE86" i="10"/>
  <c r="AG85" i="10"/>
  <c r="AF85" i="10"/>
  <c r="AE85" i="10"/>
  <c r="AG84" i="10"/>
  <c r="AF84" i="10"/>
  <c r="AE84" i="10"/>
  <c r="AG83" i="10"/>
  <c r="AF83" i="10"/>
  <c r="AE83" i="10"/>
  <c r="AG82" i="10"/>
  <c r="AF82" i="10"/>
  <c r="AE82" i="10"/>
  <c r="AG81" i="10"/>
  <c r="AF81" i="10"/>
  <c r="AE81" i="10"/>
  <c r="AG80" i="10"/>
  <c r="AF80" i="10"/>
  <c r="AE80" i="10"/>
  <c r="AG79" i="10"/>
  <c r="AF79" i="10"/>
  <c r="AE79" i="10"/>
  <c r="AG78" i="10"/>
  <c r="AF78" i="10"/>
  <c r="AE78" i="10"/>
  <c r="AG77" i="10"/>
  <c r="AF77" i="10"/>
  <c r="AE77" i="10"/>
  <c r="AG76" i="10"/>
  <c r="AF76" i="10"/>
  <c r="AE76" i="10"/>
  <c r="AG75" i="10"/>
  <c r="AF75" i="10"/>
  <c r="AE75" i="10"/>
  <c r="AG74" i="10"/>
  <c r="AF74" i="10"/>
  <c r="AE74" i="10"/>
  <c r="AG73" i="10"/>
  <c r="AF73" i="10"/>
  <c r="AE73" i="10"/>
  <c r="AG72" i="10"/>
  <c r="AF72" i="10"/>
  <c r="AE72" i="10"/>
  <c r="AG71" i="10"/>
  <c r="AF71" i="10"/>
  <c r="AE71" i="10"/>
  <c r="AG70" i="10"/>
  <c r="AF70" i="10"/>
  <c r="AE70" i="10"/>
  <c r="AG69" i="10"/>
  <c r="AF69" i="10"/>
  <c r="AE69" i="10"/>
  <c r="AG68" i="10"/>
  <c r="AF68" i="10"/>
  <c r="AE68" i="10"/>
  <c r="AG67" i="10"/>
  <c r="AF67" i="10"/>
  <c r="AE67" i="10"/>
  <c r="AG66" i="10"/>
  <c r="AF66" i="10"/>
  <c r="AE66" i="10"/>
  <c r="AG65" i="10"/>
  <c r="AF65" i="10"/>
  <c r="AE65" i="10"/>
  <c r="AG64" i="10"/>
  <c r="AF64" i="10"/>
  <c r="AE64" i="10"/>
  <c r="AG63" i="10"/>
  <c r="AF63" i="10"/>
  <c r="AE63" i="10"/>
  <c r="AG62" i="10"/>
  <c r="AF62" i="10"/>
  <c r="AE62" i="10"/>
  <c r="AG61" i="10"/>
  <c r="AF61" i="10"/>
  <c r="AE61" i="10"/>
  <c r="AG60" i="10"/>
  <c r="AF60" i="10"/>
  <c r="AE60" i="10"/>
  <c r="AG59" i="10"/>
  <c r="AF59" i="10"/>
  <c r="AE59" i="10"/>
  <c r="AG58" i="10"/>
  <c r="AF58" i="10"/>
  <c r="AE58" i="10"/>
  <c r="AG57" i="10"/>
  <c r="AF57" i="10"/>
  <c r="AE57" i="10"/>
  <c r="AG56" i="10"/>
  <c r="AF56" i="10"/>
  <c r="AE56" i="10"/>
  <c r="AG55" i="10"/>
  <c r="AF55" i="10"/>
  <c r="AE55" i="10"/>
  <c r="AG54" i="10"/>
  <c r="AF54" i="10"/>
  <c r="AE54" i="10"/>
  <c r="AG53" i="10"/>
  <c r="AF53" i="10"/>
  <c r="AE53" i="10"/>
  <c r="AG52" i="10"/>
  <c r="AF52" i="10"/>
  <c r="AE52" i="10"/>
  <c r="AG51" i="10"/>
  <c r="AF51" i="10"/>
  <c r="AE51" i="10"/>
  <c r="AG50" i="10"/>
  <c r="AF50" i="10"/>
  <c r="AE50" i="10"/>
  <c r="AG49" i="10"/>
  <c r="AF49" i="10"/>
  <c r="AE49" i="10"/>
  <c r="AG48" i="10"/>
  <c r="AF48" i="10"/>
  <c r="AE48" i="10"/>
  <c r="AG47" i="10"/>
  <c r="AF47" i="10"/>
  <c r="AE47" i="10"/>
  <c r="AG46" i="10"/>
  <c r="AF46" i="10"/>
  <c r="AE46" i="10"/>
  <c r="AG45" i="10"/>
  <c r="AF45" i="10"/>
  <c r="AE45" i="10"/>
  <c r="AG44" i="10"/>
  <c r="AF44" i="10"/>
  <c r="AE44" i="10"/>
  <c r="AG43" i="10"/>
  <c r="AF43" i="10"/>
  <c r="AE43" i="10"/>
  <c r="AG42" i="10"/>
  <c r="AF42" i="10"/>
  <c r="AE42" i="10"/>
  <c r="AG41" i="10"/>
  <c r="AF41" i="10"/>
  <c r="AE41" i="10"/>
  <c r="AG40" i="10"/>
  <c r="AF40" i="10"/>
  <c r="AE40" i="10"/>
  <c r="AG39" i="10"/>
  <c r="AF39" i="10"/>
  <c r="AE39" i="10"/>
  <c r="AG38" i="10"/>
  <c r="AF38" i="10"/>
  <c r="AE38" i="10"/>
  <c r="AG37" i="10"/>
  <c r="AF37" i="10"/>
  <c r="AE37" i="10"/>
  <c r="AG36" i="10"/>
  <c r="AF36" i="10"/>
  <c r="AE36" i="10"/>
  <c r="AG35" i="10"/>
  <c r="AF35" i="10"/>
  <c r="AE35" i="10"/>
  <c r="AG34" i="10"/>
  <c r="AF34" i="10"/>
  <c r="AE34" i="10"/>
  <c r="AG33" i="10"/>
  <c r="AF33" i="10"/>
  <c r="AE33" i="10"/>
  <c r="AG32" i="10"/>
  <c r="AF32" i="10"/>
  <c r="AE32" i="10"/>
  <c r="AG31" i="10"/>
  <c r="AF31" i="10"/>
  <c r="AE31" i="10"/>
  <c r="AG30" i="10"/>
  <c r="AF30" i="10"/>
  <c r="AE30" i="10"/>
  <c r="AG29" i="10"/>
  <c r="AF29" i="10"/>
  <c r="AE29" i="10"/>
  <c r="AG28" i="10"/>
  <c r="AF28" i="10"/>
  <c r="AE28" i="10"/>
  <c r="AG27" i="10"/>
  <c r="AF27" i="10"/>
  <c r="AE27" i="10"/>
  <c r="AG26" i="10"/>
  <c r="AF26" i="10"/>
  <c r="AE26" i="10"/>
  <c r="AG25" i="10"/>
  <c r="AF25" i="10"/>
  <c r="AE25" i="10"/>
  <c r="AG24" i="10"/>
  <c r="AF24" i="10"/>
  <c r="AE24" i="10"/>
  <c r="AG23" i="10"/>
  <c r="AF23" i="10"/>
  <c r="AE23" i="10"/>
  <c r="AG22" i="10"/>
  <c r="AF22" i="10"/>
  <c r="AE22" i="10"/>
  <c r="AG21" i="10"/>
  <c r="AF21" i="10"/>
  <c r="AE21" i="10"/>
  <c r="AG20" i="10"/>
  <c r="AF20" i="10"/>
  <c r="AE20" i="10"/>
  <c r="AG19" i="10"/>
  <c r="AF19" i="10"/>
  <c r="AE19" i="10"/>
  <c r="AG18" i="10"/>
  <c r="AF18" i="10"/>
  <c r="AE18" i="10"/>
  <c r="AG17" i="10"/>
  <c r="AF17" i="10"/>
  <c r="AE17" i="10"/>
  <c r="AG16" i="10"/>
  <c r="AF16" i="10"/>
  <c r="AE16" i="10"/>
  <c r="AG15" i="10"/>
  <c r="AF15" i="10"/>
  <c r="AE15" i="10"/>
  <c r="AG14" i="10"/>
  <c r="AF14" i="10"/>
  <c r="AE14" i="10"/>
  <c r="AG13" i="10"/>
  <c r="AF13" i="10"/>
  <c r="AE13" i="10"/>
  <c r="AG12" i="10"/>
  <c r="AF12" i="10"/>
  <c r="AE12" i="10"/>
  <c r="AG11" i="10"/>
  <c r="AF11" i="10"/>
  <c r="AE11" i="10"/>
  <c r="AG10" i="10"/>
  <c r="AF10" i="10"/>
  <c r="AE10" i="10"/>
  <c r="X913" i="10"/>
  <c r="AA913" i="10"/>
  <c r="Z913" i="10"/>
  <c r="Y913" i="10"/>
  <c r="W913" i="10"/>
  <c r="V913" i="10"/>
  <c r="U913" i="10"/>
  <c r="T913" i="10"/>
  <c r="S913" i="10"/>
  <c r="O913" i="10"/>
  <c r="N913" i="10"/>
  <c r="H913" i="10"/>
  <c r="H940" i="9"/>
  <c r="I940" i="9"/>
  <c r="J940" i="9"/>
  <c r="F450" i="8"/>
  <c r="D361" i="8"/>
  <c r="D450" i="8"/>
  <c r="K266" i="5"/>
  <c r="M266" i="5"/>
  <c r="K393" i="5"/>
  <c r="M393" i="5" s="1"/>
  <c r="K457" i="5"/>
  <c r="M457" i="5"/>
  <c r="K521" i="5"/>
  <c r="M521" i="5"/>
  <c r="K585" i="5"/>
  <c r="M585" i="5"/>
  <c r="K865" i="5"/>
  <c r="M865" i="5" s="1"/>
  <c r="K869" i="5"/>
  <c r="M869" i="5"/>
  <c r="K873" i="5"/>
  <c r="M873" i="5"/>
  <c r="K877" i="5"/>
  <c r="M877" i="5"/>
  <c r="K881" i="5"/>
  <c r="M881" i="5" s="1"/>
  <c r="K885" i="5"/>
  <c r="M885" i="5"/>
  <c r="K889" i="5"/>
  <c r="M889" i="5"/>
  <c r="K893" i="5"/>
  <c r="M893" i="5"/>
  <c r="K897" i="5"/>
  <c r="M897" i="5" s="1"/>
  <c r="K901" i="5"/>
  <c r="M901" i="5"/>
  <c r="K905" i="5"/>
  <c r="M905" i="5"/>
  <c r="K909" i="5"/>
  <c r="M909" i="5"/>
  <c r="K913" i="5"/>
  <c r="M913" i="5" s="1"/>
  <c r="K917" i="5"/>
  <c r="M917" i="5"/>
  <c r="K921" i="5"/>
  <c r="M921" i="5"/>
  <c r="K925" i="5"/>
  <c r="M925" i="5"/>
  <c r="K929" i="5"/>
  <c r="M929" i="5" s="1"/>
  <c r="K933" i="5"/>
  <c r="M933" i="5"/>
  <c r="K937" i="5"/>
  <c r="M937" i="5"/>
  <c r="K11" i="5"/>
  <c r="M11" i="5"/>
  <c r="K12" i="5"/>
  <c r="M12" i="5" s="1"/>
  <c r="K13" i="5"/>
  <c r="M13" i="5"/>
  <c r="K14" i="5"/>
  <c r="M14" i="5"/>
  <c r="K15" i="5"/>
  <c r="M15" i="5"/>
  <c r="K16" i="5"/>
  <c r="M16" i="5" s="1"/>
  <c r="K17" i="5"/>
  <c r="M17" i="5"/>
  <c r="K18" i="5"/>
  <c r="M18" i="5"/>
  <c r="K19" i="5"/>
  <c r="M19" i="5"/>
  <c r="K20" i="5"/>
  <c r="M20" i="5" s="1"/>
  <c r="K21" i="5"/>
  <c r="M21" i="5"/>
  <c r="K22" i="5"/>
  <c r="M22" i="5"/>
  <c r="K23" i="5"/>
  <c r="M23" i="5"/>
  <c r="K24" i="5"/>
  <c r="M24" i="5" s="1"/>
  <c r="K25" i="5"/>
  <c r="M25" i="5"/>
  <c r="K26" i="5"/>
  <c r="M26" i="5"/>
  <c r="K27" i="5"/>
  <c r="M27" i="5"/>
  <c r="K28" i="5"/>
  <c r="M28" i="5" s="1"/>
  <c r="K29" i="5"/>
  <c r="M29" i="5"/>
  <c r="K30" i="5"/>
  <c r="M30" i="5"/>
  <c r="K31" i="5"/>
  <c r="M31" i="5"/>
  <c r="K32" i="5"/>
  <c r="M32" i="5" s="1"/>
  <c r="K33" i="5"/>
  <c r="M33" i="5"/>
  <c r="K34" i="5"/>
  <c r="M34" i="5"/>
  <c r="K35" i="5"/>
  <c r="M35" i="5"/>
  <c r="K36" i="5"/>
  <c r="M36" i="5" s="1"/>
  <c r="K37" i="5"/>
  <c r="M37" i="5"/>
  <c r="K38" i="5"/>
  <c r="M38" i="5"/>
  <c r="K39" i="5"/>
  <c r="M39" i="5"/>
  <c r="K40" i="5"/>
  <c r="M40" i="5" s="1"/>
  <c r="K41" i="5"/>
  <c r="M41" i="5"/>
  <c r="K42" i="5"/>
  <c r="M42" i="5"/>
  <c r="K43" i="5"/>
  <c r="M43" i="5"/>
  <c r="K44" i="5"/>
  <c r="M44" i="5" s="1"/>
  <c r="K45" i="5"/>
  <c r="M45" i="5"/>
  <c r="K46" i="5"/>
  <c r="M46" i="5"/>
  <c r="K47" i="5"/>
  <c r="M47" i="5"/>
  <c r="K48" i="5"/>
  <c r="M48" i="5" s="1"/>
  <c r="K49" i="5"/>
  <c r="M49" i="5"/>
  <c r="K50" i="5"/>
  <c r="M50" i="5"/>
  <c r="K51" i="5"/>
  <c r="M51" i="5"/>
  <c r="K52" i="5"/>
  <c r="M52" i="5" s="1"/>
  <c r="K53" i="5"/>
  <c r="M53" i="5"/>
  <c r="K54" i="5"/>
  <c r="M54" i="5"/>
  <c r="K55" i="5"/>
  <c r="M55" i="5"/>
  <c r="K56" i="5"/>
  <c r="M56" i="5" s="1"/>
  <c r="K57" i="5"/>
  <c r="M57" i="5"/>
  <c r="K58" i="5"/>
  <c r="M58" i="5"/>
  <c r="K59" i="5"/>
  <c r="M59" i="5"/>
  <c r="K60" i="5"/>
  <c r="M60" i="5" s="1"/>
  <c r="K61" i="5"/>
  <c r="M61" i="5"/>
  <c r="K62" i="5"/>
  <c r="M62" i="5"/>
  <c r="K63" i="5"/>
  <c r="M63" i="5"/>
  <c r="K64" i="5"/>
  <c r="M64" i="5" s="1"/>
  <c r="K65" i="5"/>
  <c r="M65" i="5"/>
  <c r="K66" i="5"/>
  <c r="M66" i="5"/>
  <c r="K67" i="5"/>
  <c r="M67" i="5"/>
  <c r="K68" i="5"/>
  <c r="M68" i="5" s="1"/>
  <c r="K69" i="5"/>
  <c r="M69" i="5"/>
  <c r="K70" i="5"/>
  <c r="M70" i="5"/>
  <c r="K71" i="5"/>
  <c r="M71" i="5"/>
  <c r="K72" i="5"/>
  <c r="M72" i="5" s="1"/>
  <c r="K73" i="5"/>
  <c r="M73" i="5"/>
  <c r="K74" i="5"/>
  <c r="M74" i="5"/>
  <c r="K75" i="5"/>
  <c r="M75" i="5"/>
  <c r="K76" i="5"/>
  <c r="M76" i="5" s="1"/>
  <c r="K77" i="5"/>
  <c r="M77" i="5"/>
  <c r="K78" i="5"/>
  <c r="M78" i="5"/>
  <c r="K79" i="5"/>
  <c r="M79" i="5"/>
  <c r="K80" i="5"/>
  <c r="M80" i="5" s="1"/>
  <c r="K81" i="5"/>
  <c r="M81" i="5"/>
  <c r="K82" i="5"/>
  <c r="M82" i="5"/>
  <c r="K83" i="5"/>
  <c r="M83" i="5"/>
  <c r="K84" i="5"/>
  <c r="M84" i="5" s="1"/>
  <c r="K85" i="5"/>
  <c r="M85" i="5"/>
  <c r="K86" i="5"/>
  <c r="M86" i="5"/>
  <c r="K87" i="5"/>
  <c r="M87" i="5"/>
  <c r="K88" i="5"/>
  <c r="M88" i="5" s="1"/>
  <c r="K89" i="5"/>
  <c r="M89" i="5"/>
  <c r="K90" i="5"/>
  <c r="M90" i="5"/>
  <c r="K91" i="5"/>
  <c r="M91" i="5"/>
  <c r="K92" i="5"/>
  <c r="M92" i="5" s="1"/>
  <c r="K93" i="5"/>
  <c r="M93" i="5"/>
  <c r="K94" i="5"/>
  <c r="M94" i="5"/>
  <c r="K95" i="5"/>
  <c r="M95" i="5"/>
  <c r="K96" i="5"/>
  <c r="M96" i="5" s="1"/>
  <c r="K97" i="5"/>
  <c r="M97" i="5"/>
  <c r="K98" i="5"/>
  <c r="M98" i="5"/>
  <c r="K99" i="5"/>
  <c r="M99" i="5"/>
  <c r="K100" i="5"/>
  <c r="M100" i="5" s="1"/>
  <c r="K101" i="5"/>
  <c r="M101" i="5"/>
  <c r="K102" i="5"/>
  <c r="M102" i="5"/>
  <c r="K103" i="5"/>
  <c r="M103" i="5"/>
  <c r="K104" i="5"/>
  <c r="M104" i="5" s="1"/>
  <c r="K105" i="5"/>
  <c r="M105" i="5"/>
  <c r="K106" i="5"/>
  <c r="M106" i="5"/>
  <c r="K107" i="5"/>
  <c r="M107" i="5"/>
  <c r="K108" i="5"/>
  <c r="M108" i="5" s="1"/>
  <c r="K109" i="5"/>
  <c r="M109" i="5"/>
  <c r="K110" i="5"/>
  <c r="M110" i="5"/>
  <c r="K111" i="5"/>
  <c r="M111" i="5"/>
  <c r="K112" i="5"/>
  <c r="M112" i="5" s="1"/>
  <c r="K113" i="5"/>
  <c r="M113" i="5"/>
  <c r="K114" i="5"/>
  <c r="M114" i="5"/>
  <c r="K115" i="5"/>
  <c r="M115" i="5"/>
  <c r="K116" i="5"/>
  <c r="M116" i="5" s="1"/>
  <c r="K117" i="5"/>
  <c r="M117" i="5"/>
  <c r="K118" i="5"/>
  <c r="M118" i="5"/>
  <c r="K119" i="5"/>
  <c r="M119" i="5"/>
  <c r="K120" i="5"/>
  <c r="M120" i="5" s="1"/>
  <c r="K121" i="5"/>
  <c r="M121" i="5"/>
  <c r="K122" i="5"/>
  <c r="M122" i="5"/>
  <c r="K123" i="5"/>
  <c r="M123" i="5"/>
  <c r="K124" i="5"/>
  <c r="M124" i="5" s="1"/>
  <c r="K125" i="5"/>
  <c r="M125" i="5"/>
  <c r="K126" i="5"/>
  <c r="M126" i="5"/>
  <c r="K127" i="5"/>
  <c r="M127" i="5"/>
  <c r="K128" i="5"/>
  <c r="M128" i="5" s="1"/>
  <c r="K129" i="5"/>
  <c r="M129" i="5"/>
  <c r="K130" i="5"/>
  <c r="M130" i="5"/>
  <c r="K131" i="5"/>
  <c r="M131" i="5"/>
  <c r="K132" i="5"/>
  <c r="M132" i="5" s="1"/>
  <c r="K133" i="5"/>
  <c r="M133" i="5"/>
  <c r="K134" i="5"/>
  <c r="M134" i="5"/>
  <c r="K135" i="5"/>
  <c r="M135" i="5"/>
  <c r="K136" i="5"/>
  <c r="M136" i="5" s="1"/>
  <c r="K137" i="5"/>
  <c r="M137" i="5"/>
  <c r="K138" i="5"/>
  <c r="M138" i="5"/>
  <c r="K139" i="5"/>
  <c r="M139" i="5"/>
  <c r="K140" i="5"/>
  <c r="M140" i="5" s="1"/>
  <c r="K141" i="5"/>
  <c r="M141" i="5"/>
  <c r="K142" i="5"/>
  <c r="M142" i="5"/>
  <c r="K143" i="5"/>
  <c r="M143" i="5"/>
  <c r="K144" i="5"/>
  <c r="M144" i="5" s="1"/>
  <c r="K145" i="5"/>
  <c r="M145" i="5"/>
  <c r="K146" i="5"/>
  <c r="M146" i="5"/>
  <c r="K147" i="5"/>
  <c r="M147" i="5"/>
  <c r="K148" i="5"/>
  <c r="M148" i="5" s="1"/>
  <c r="K149" i="5"/>
  <c r="M149" i="5"/>
  <c r="K150" i="5"/>
  <c r="M150" i="5"/>
  <c r="K151" i="5"/>
  <c r="M151" i="5"/>
  <c r="K152" i="5"/>
  <c r="M152" i="5" s="1"/>
  <c r="K153" i="5"/>
  <c r="M153" i="5"/>
  <c r="K154" i="5"/>
  <c r="M154" i="5"/>
  <c r="K155" i="5"/>
  <c r="M155" i="5"/>
  <c r="K156" i="5"/>
  <c r="M156" i="5" s="1"/>
  <c r="K157" i="5"/>
  <c r="M157" i="5"/>
  <c r="K158" i="5"/>
  <c r="M158" i="5"/>
  <c r="K159" i="5"/>
  <c r="M159" i="5"/>
  <c r="K160" i="5"/>
  <c r="M160" i="5" s="1"/>
  <c r="K161" i="5"/>
  <c r="M161" i="5"/>
  <c r="K162" i="5"/>
  <c r="M162" i="5"/>
  <c r="K163" i="5"/>
  <c r="M163" i="5"/>
  <c r="K164" i="5"/>
  <c r="M164" i="5" s="1"/>
  <c r="K165" i="5"/>
  <c r="M165" i="5"/>
  <c r="K166" i="5"/>
  <c r="M166" i="5"/>
  <c r="K167" i="5"/>
  <c r="M167" i="5"/>
  <c r="K168" i="5"/>
  <c r="M168" i="5" s="1"/>
  <c r="K169" i="5"/>
  <c r="M169" i="5"/>
  <c r="K170" i="5"/>
  <c r="M170" i="5"/>
  <c r="K171" i="5"/>
  <c r="M171" i="5" s="1"/>
  <c r="K172" i="5"/>
  <c r="M172" i="5" s="1"/>
  <c r="K173" i="5"/>
  <c r="M173" i="5"/>
  <c r="K174" i="5"/>
  <c r="M174" i="5"/>
  <c r="K175" i="5"/>
  <c r="M175" i="5" s="1"/>
  <c r="K176" i="5"/>
  <c r="M176" i="5" s="1"/>
  <c r="K177" i="5"/>
  <c r="M177" i="5"/>
  <c r="K178" i="5"/>
  <c r="M178" i="5"/>
  <c r="K179" i="5"/>
  <c r="M179" i="5"/>
  <c r="K180" i="5"/>
  <c r="M180" i="5" s="1"/>
  <c r="K181" i="5"/>
  <c r="M181" i="5"/>
  <c r="K182" i="5"/>
  <c r="M182" i="5"/>
  <c r="K183" i="5"/>
  <c r="M183" i="5"/>
  <c r="K184" i="5"/>
  <c r="M184" i="5" s="1"/>
  <c r="K185" i="5"/>
  <c r="M185" i="5"/>
  <c r="K186" i="5"/>
  <c r="M186" i="5"/>
  <c r="K187" i="5"/>
  <c r="M187" i="5" s="1"/>
  <c r="K188" i="5"/>
  <c r="M188" i="5" s="1"/>
  <c r="K189" i="5"/>
  <c r="M189" i="5"/>
  <c r="K190" i="5"/>
  <c r="M190" i="5"/>
  <c r="K191" i="5"/>
  <c r="M191" i="5" s="1"/>
  <c r="K192" i="5"/>
  <c r="M192" i="5" s="1"/>
  <c r="K193" i="5"/>
  <c r="M193" i="5"/>
  <c r="K194" i="5"/>
  <c r="M194" i="5"/>
  <c r="K195" i="5"/>
  <c r="M195" i="5"/>
  <c r="K196" i="5"/>
  <c r="M196" i="5" s="1"/>
  <c r="K197" i="5"/>
  <c r="M197" i="5"/>
  <c r="K198" i="5"/>
  <c r="M198" i="5"/>
  <c r="K199" i="5"/>
  <c r="M199" i="5"/>
  <c r="K200" i="5"/>
  <c r="M200" i="5" s="1"/>
  <c r="K201" i="5"/>
  <c r="M201" i="5"/>
  <c r="K202" i="5"/>
  <c r="M202" i="5"/>
  <c r="K203" i="5"/>
  <c r="M203" i="5" s="1"/>
  <c r="K204" i="5"/>
  <c r="M204" i="5" s="1"/>
  <c r="K205" i="5"/>
  <c r="M205" i="5"/>
  <c r="K206" i="5"/>
  <c r="M206" i="5"/>
  <c r="K207" i="5"/>
  <c r="M207" i="5" s="1"/>
  <c r="K208" i="5"/>
  <c r="M208" i="5" s="1"/>
  <c r="K209" i="5"/>
  <c r="M209" i="5"/>
  <c r="K210" i="5"/>
  <c r="M210" i="5"/>
  <c r="K211" i="5"/>
  <c r="M211" i="5"/>
  <c r="K212" i="5"/>
  <c r="M212" i="5" s="1"/>
  <c r="K213" i="5"/>
  <c r="M213" i="5"/>
  <c r="K214" i="5"/>
  <c r="M214" i="5"/>
  <c r="K215" i="5"/>
  <c r="M215" i="5" s="1"/>
  <c r="K216" i="5"/>
  <c r="M216" i="5" s="1"/>
  <c r="K217" i="5"/>
  <c r="M217" i="5"/>
  <c r="K218" i="5"/>
  <c r="M218" i="5"/>
  <c r="K219" i="5"/>
  <c r="M219" i="5" s="1"/>
  <c r="K220" i="5"/>
  <c r="M220" i="5" s="1"/>
  <c r="K221" i="5"/>
  <c r="M221" i="5"/>
  <c r="K222" i="5"/>
  <c r="M222" i="5"/>
  <c r="K223" i="5"/>
  <c r="M223" i="5" s="1"/>
  <c r="K224" i="5"/>
  <c r="M224" i="5" s="1"/>
  <c r="K225" i="5"/>
  <c r="M225" i="5"/>
  <c r="K226" i="5"/>
  <c r="M226" i="5"/>
  <c r="K227" i="5"/>
  <c r="M227" i="5"/>
  <c r="K228" i="5"/>
  <c r="M228" i="5" s="1"/>
  <c r="K229" i="5"/>
  <c r="M229" i="5"/>
  <c r="K230" i="5"/>
  <c r="M230" i="5"/>
  <c r="K231" i="5"/>
  <c r="M231" i="5"/>
  <c r="K232" i="5"/>
  <c r="M232" i="5" s="1"/>
  <c r="K233" i="5"/>
  <c r="M233" i="5"/>
  <c r="K234" i="5"/>
  <c r="M234" i="5"/>
  <c r="K235" i="5"/>
  <c r="M235" i="5" s="1"/>
  <c r="K236" i="5"/>
  <c r="M236" i="5" s="1"/>
  <c r="K237" i="5"/>
  <c r="M237" i="5"/>
  <c r="K238" i="5"/>
  <c r="M238" i="5"/>
  <c r="K239" i="5"/>
  <c r="M239" i="5" s="1"/>
  <c r="K240" i="5"/>
  <c r="M240" i="5" s="1"/>
  <c r="K241" i="5"/>
  <c r="M241" i="5"/>
  <c r="K242" i="5"/>
  <c r="M242" i="5"/>
  <c r="K243" i="5"/>
  <c r="M243" i="5"/>
  <c r="K244" i="5"/>
  <c r="M244" i="5" s="1"/>
  <c r="K245" i="5"/>
  <c r="M245" i="5"/>
  <c r="K246" i="5"/>
  <c r="M246" i="5"/>
  <c r="K247" i="5"/>
  <c r="M247" i="5" s="1"/>
  <c r="K248" i="5"/>
  <c r="M248" i="5" s="1"/>
  <c r="K249" i="5"/>
  <c r="M249" i="5"/>
  <c r="K250" i="5"/>
  <c r="M250" i="5"/>
  <c r="K251" i="5"/>
  <c r="M251" i="5" s="1"/>
  <c r="K252" i="5"/>
  <c r="M252" i="5" s="1"/>
  <c r="K253" i="5"/>
  <c r="M253" i="5"/>
  <c r="K254" i="5"/>
  <c r="M254" i="5"/>
  <c r="K255" i="5"/>
  <c r="M255" i="5" s="1"/>
  <c r="K256" i="5"/>
  <c r="M256" i="5" s="1"/>
  <c r="K257" i="5"/>
  <c r="M257" i="5"/>
  <c r="K258" i="5"/>
  <c r="M258" i="5"/>
  <c r="K259" i="5"/>
  <c r="M259" i="5"/>
  <c r="K260" i="5"/>
  <c r="M260" i="5" s="1"/>
  <c r="K261" i="5"/>
  <c r="M261" i="5"/>
  <c r="K262" i="5"/>
  <c r="M262" i="5"/>
  <c r="K263" i="5"/>
  <c r="M263" i="5"/>
  <c r="K264" i="5"/>
  <c r="M264" i="5" s="1"/>
  <c r="K265" i="5"/>
  <c r="M265" i="5"/>
  <c r="K267" i="5"/>
  <c r="M267" i="5"/>
  <c r="K268" i="5"/>
  <c r="M268" i="5" s="1"/>
  <c r="K269" i="5"/>
  <c r="M269" i="5" s="1"/>
  <c r="K270" i="5"/>
  <c r="M270" i="5"/>
  <c r="K271" i="5"/>
  <c r="M271" i="5"/>
  <c r="K272" i="5"/>
  <c r="M272" i="5" s="1"/>
  <c r="K273" i="5"/>
  <c r="M273" i="5" s="1"/>
  <c r="K274" i="5"/>
  <c r="M274" i="5"/>
  <c r="K275" i="5"/>
  <c r="M275" i="5"/>
  <c r="K276" i="5"/>
  <c r="M276" i="5"/>
  <c r="K277" i="5"/>
  <c r="M277" i="5" s="1"/>
  <c r="K278" i="5"/>
  <c r="M278" i="5"/>
  <c r="K279" i="5"/>
  <c r="M279" i="5"/>
  <c r="K280" i="5"/>
  <c r="M280" i="5" s="1"/>
  <c r="K281" i="5"/>
  <c r="M281" i="5" s="1"/>
  <c r="K282" i="5"/>
  <c r="M282" i="5"/>
  <c r="K283" i="5"/>
  <c r="M283" i="5"/>
  <c r="K284" i="5"/>
  <c r="M284" i="5" s="1"/>
  <c r="K285" i="5"/>
  <c r="M285" i="5" s="1"/>
  <c r="K286" i="5"/>
  <c r="M286" i="5"/>
  <c r="K287" i="5"/>
  <c r="M287" i="5"/>
  <c r="K288" i="5"/>
  <c r="M288" i="5" s="1"/>
  <c r="K289" i="5"/>
  <c r="M289" i="5" s="1"/>
  <c r="K290" i="5"/>
  <c r="M290" i="5"/>
  <c r="K291" i="5"/>
  <c r="M291" i="5"/>
  <c r="K292" i="5"/>
  <c r="M292" i="5"/>
  <c r="K293" i="5"/>
  <c r="M293" i="5" s="1"/>
  <c r="K294" i="5"/>
  <c r="M294" i="5"/>
  <c r="K295" i="5"/>
  <c r="M295" i="5"/>
  <c r="K296" i="5"/>
  <c r="M296" i="5"/>
  <c r="K297" i="5"/>
  <c r="M297" i="5" s="1"/>
  <c r="K298" i="5"/>
  <c r="M298" i="5"/>
  <c r="K299" i="5"/>
  <c r="M299" i="5"/>
  <c r="K300" i="5"/>
  <c r="M300" i="5" s="1"/>
  <c r="K301" i="5"/>
  <c r="M301" i="5" s="1"/>
  <c r="K302" i="5"/>
  <c r="M302" i="5"/>
  <c r="K303" i="5"/>
  <c r="M303" i="5"/>
  <c r="K304" i="5"/>
  <c r="M304" i="5" s="1"/>
  <c r="K305" i="5"/>
  <c r="M305" i="5" s="1"/>
  <c r="K306" i="5"/>
  <c r="M306" i="5" s="1"/>
  <c r="K307" i="5"/>
  <c r="M307" i="5"/>
  <c r="K308" i="5"/>
  <c r="M308" i="5" s="1"/>
  <c r="K309" i="5"/>
  <c r="M309" i="5" s="1"/>
  <c r="K310" i="5"/>
  <c r="M310" i="5" s="1"/>
  <c r="K311" i="5"/>
  <c r="M311" i="5"/>
  <c r="K312" i="5"/>
  <c r="M312" i="5" s="1"/>
  <c r="K313" i="5"/>
  <c r="M313" i="5" s="1"/>
  <c r="K314" i="5"/>
  <c r="M314" i="5" s="1"/>
  <c r="K315" i="5"/>
  <c r="M315" i="5"/>
  <c r="K316" i="5"/>
  <c r="M316" i="5"/>
  <c r="K317" i="5"/>
  <c r="M317" i="5" s="1"/>
  <c r="K318" i="5"/>
  <c r="M318" i="5" s="1"/>
  <c r="K319" i="5"/>
  <c r="M319" i="5"/>
  <c r="K320" i="5"/>
  <c r="M320" i="5" s="1"/>
  <c r="K321" i="5"/>
  <c r="M321" i="5" s="1"/>
  <c r="K322" i="5"/>
  <c r="M322" i="5" s="1"/>
  <c r="K323" i="5"/>
  <c r="M323" i="5"/>
  <c r="K324" i="5"/>
  <c r="M324" i="5" s="1"/>
  <c r="K325" i="5"/>
  <c r="M325" i="5" s="1"/>
  <c r="K326" i="5"/>
  <c r="M326" i="5" s="1"/>
  <c r="K327" i="5"/>
  <c r="M327" i="5"/>
  <c r="K328" i="5"/>
  <c r="M328" i="5" s="1"/>
  <c r="K329" i="5"/>
  <c r="M329" i="5" s="1"/>
  <c r="K330" i="5"/>
  <c r="M330" i="5" s="1"/>
  <c r="K331" i="5"/>
  <c r="M331" i="5"/>
  <c r="K332" i="5"/>
  <c r="M332" i="5"/>
  <c r="K333" i="5"/>
  <c r="M333" i="5" s="1"/>
  <c r="K334" i="5"/>
  <c r="M334" i="5" s="1"/>
  <c r="K335" i="5"/>
  <c r="M335" i="5"/>
  <c r="K336" i="5"/>
  <c r="M336" i="5"/>
  <c r="K337" i="5"/>
  <c r="M337" i="5" s="1"/>
  <c r="K338" i="5"/>
  <c r="M338" i="5" s="1"/>
  <c r="K339" i="5"/>
  <c r="M339" i="5"/>
  <c r="K340" i="5"/>
  <c r="M340" i="5" s="1"/>
  <c r="K341" i="5"/>
  <c r="M341" i="5"/>
  <c r="K342" i="5"/>
  <c r="M342" i="5" s="1"/>
  <c r="K343" i="5"/>
  <c r="M343" i="5"/>
  <c r="K344" i="5"/>
  <c r="M344" i="5" s="1"/>
  <c r="K345" i="5"/>
  <c r="M345" i="5"/>
  <c r="K346" i="5"/>
  <c r="M346" i="5" s="1"/>
  <c r="K347" i="5"/>
  <c r="M347" i="5"/>
  <c r="K348" i="5"/>
  <c r="M348" i="5"/>
  <c r="K349" i="5"/>
  <c r="M349" i="5" s="1"/>
  <c r="K350" i="5"/>
  <c r="M350" i="5" s="1"/>
  <c r="K351" i="5"/>
  <c r="M351" i="5"/>
  <c r="K352" i="5"/>
  <c r="M352" i="5" s="1"/>
  <c r="K353" i="5"/>
  <c r="M353" i="5" s="1"/>
  <c r="K354" i="5"/>
  <c r="M354" i="5" s="1"/>
  <c r="K355" i="5"/>
  <c r="M355" i="5"/>
  <c r="K356" i="5"/>
  <c r="M356" i="5" s="1"/>
  <c r="K357" i="5"/>
  <c r="M357" i="5"/>
  <c r="K358" i="5"/>
  <c r="M358" i="5" s="1"/>
  <c r="K359" i="5"/>
  <c r="M359" i="5"/>
  <c r="K360" i="5"/>
  <c r="M360" i="5" s="1"/>
  <c r="K361" i="5"/>
  <c r="M361" i="5" s="1"/>
  <c r="K362" i="5"/>
  <c r="M362" i="5" s="1"/>
  <c r="K363" i="5"/>
  <c r="M363" i="5"/>
  <c r="K364" i="5"/>
  <c r="M364" i="5"/>
  <c r="K365" i="5"/>
  <c r="M365" i="5" s="1"/>
  <c r="K366" i="5"/>
  <c r="M366" i="5" s="1"/>
  <c r="K367" i="5"/>
  <c r="M367" i="5"/>
  <c r="K368" i="5"/>
  <c r="M368" i="5"/>
  <c r="K369" i="5"/>
  <c r="M369" i="5" s="1"/>
  <c r="K370" i="5"/>
  <c r="M370" i="5" s="1"/>
  <c r="K371" i="5"/>
  <c r="M371" i="5"/>
  <c r="K372" i="5"/>
  <c r="M372" i="5" s="1"/>
  <c r="K373" i="5"/>
  <c r="M373" i="5"/>
  <c r="K374" i="5"/>
  <c r="M374" i="5" s="1"/>
  <c r="K375" i="5"/>
  <c r="M375" i="5"/>
  <c r="K376" i="5"/>
  <c r="M376" i="5" s="1"/>
  <c r="K377" i="5"/>
  <c r="M377" i="5"/>
  <c r="K378" i="5"/>
  <c r="M378" i="5" s="1"/>
  <c r="K379" i="5"/>
  <c r="M379" i="5"/>
  <c r="K380" i="5"/>
  <c r="M380" i="5"/>
  <c r="K381" i="5"/>
  <c r="M381" i="5" s="1"/>
  <c r="K382" i="5"/>
  <c r="M382" i="5" s="1"/>
  <c r="K383" i="5"/>
  <c r="M383" i="5"/>
  <c r="K384" i="5"/>
  <c r="M384" i="5" s="1"/>
  <c r="K385" i="5"/>
  <c r="M385" i="5" s="1"/>
  <c r="K386" i="5"/>
  <c r="M386" i="5" s="1"/>
  <c r="K387" i="5"/>
  <c r="M387" i="5"/>
  <c r="K388" i="5"/>
  <c r="M388" i="5" s="1"/>
  <c r="K389" i="5"/>
  <c r="M389" i="5"/>
  <c r="K390" i="5"/>
  <c r="M390" i="5" s="1"/>
  <c r="K391" i="5"/>
  <c r="M391" i="5"/>
  <c r="K392" i="5"/>
  <c r="M392" i="5" s="1"/>
  <c r="K394" i="5"/>
  <c r="M394" i="5" s="1"/>
  <c r="K395" i="5"/>
  <c r="M395" i="5" s="1"/>
  <c r="K396" i="5"/>
  <c r="M396" i="5"/>
  <c r="K397" i="5"/>
  <c r="M397" i="5"/>
  <c r="K398" i="5"/>
  <c r="M398" i="5" s="1"/>
  <c r="K399" i="5"/>
  <c r="M399" i="5" s="1"/>
  <c r="K400" i="5"/>
  <c r="M400" i="5"/>
  <c r="K401" i="5"/>
  <c r="M401" i="5"/>
  <c r="K402" i="5"/>
  <c r="M402" i="5" s="1"/>
  <c r="K403" i="5"/>
  <c r="M403" i="5" s="1"/>
  <c r="K404" i="5"/>
  <c r="M404" i="5"/>
  <c r="K405" i="5"/>
  <c r="M405" i="5" s="1"/>
  <c r="K406" i="5"/>
  <c r="M406" i="5"/>
  <c r="K407" i="5"/>
  <c r="M407" i="5" s="1"/>
  <c r="K408" i="5"/>
  <c r="M408" i="5"/>
  <c r="K409" i="5"/>
  <c r="M409" i="5" s="1"/>
  <c r="K410" i="5"/>
  <c r="M410" i="5"/>
  <c r="K411" i="5"/>
  <c r="M411" i="5" s="1"/>
  <c r="K412" i="5"/>
  <c r="M412" i="5"/>
  <c r="K413" i="5"/>
  <c r="M413" i="5"/>
  <c r="K414" i="5"/>
  <c r="M414" i="5" s="1"/>
  <c r="K415" i="5"/>
  <c r="M415" i="5" s="1"/>
  <c r="K416" i="5"/>
  <c r="M416" i="5"/>
  <c r="K417" i="5"/>
  <c r="M417" i="5" s="1"/>
  <c r="K418" i="5"/>
  <c r="M418" i="5" s="1"/>
  <c r="K419" i="5"/>
  <c r="M419" i="5" s="1"/>
  <c r="K420" i="5"/>
  <c r="M420" i="5"/>
  <c r="K421" i="5"/>
  <c r="M421" i="5" s="1"/>
  <c r="K422" i="5"/>
  <c r="M422" i="5"/>
  <c r="K423" i="5"/>
  <c r="M423" i="5" s="1"/>
  <c r="K424" i="5"/>
  <c r="M424" i="5"/>
  <c r="K425" i="5"/>
  <c r="M425" i="5" s="1"/>
  <c r="K426" i="5"/>
  <c r="M426" i="5" s="1"/>
  <c r="K427" i="5"/>
  <c r="M427" i="5" s="1"/>
  <c r="K428" i="5"/>
  <c r="M428" i="5"/>
  <c r="K429" i="5"/>
  <c r="M429" i="5"/>
  <c r="K430" i="5"/>
  <c r="M430" i="5" s="1"/>
  <c r="K431" i="5"/>
  <c r="M431" i="5" s="1"/>
  <c r="K432" i="5"/>
  <c r="M432" i="5"/>
  <c r="K433" i="5"/>
  <c r="M433" i="5"/>
  <c r="K434" i="5"/>
  <c r="M434" i="5" s="1"/>
  <c r="K435" i="5"/>
  <c r="M435" i="5" s="1"/>
  <c r="K436" i="5"/>
  <c r="M436" i="5"/>
  <c r="K437" i="5"/>
  <c r="M437" i="5" s="1"/>
  <c r="K438" i="5"/>
  <c r="M438" i="5"/>
  <c r="K439" i="5"/>
  <c r="M439" i="5" s="1"/>
  <c r="K440" i="5"/>
  <c r="M440" i="5"/>
  <c r="K441" i="5"/>
  <c r="M441" i="5" s="1"/>
  <c r="K442" i="5"/>
  <c r="M442" i="5"/>
  <c r="K443" i="5"/>
  <c r="M443" i="5" s="1"/>
  <c r="K444" i="5"/>
  <c r="M444" i="5"/>
  <c r="K445" i="5"/>
  <c r="M445" i="5"/>
  <c r="K446" i="5"/>
  <c r="M446" i="5" s="1"/>
  <c r="K447" i="5"/>
  <c r="M447" i="5" s="1"/>
  <c r="K448" i="5"/>
  <c r="M448" i="5"/>
  <c r="K449" i="5"/>
  <c r="M449" i="5" s="1"/>
  <c r="K450" i="5"/>
  <c r="M450" i="5" s="1"/>
  <c r="K451" i="5"/>
  <c r="M451" i="5"/>
  <c r="K452" i="5"/>
  <c r="M452" i="5"/>
  <c r="K453" i="5"/>
  <c r="M453" i="5" s="1"/>
  <c r="K454" i="5"/>
  <c r="M454" i="5" s="1"/>
  <c r="K455" i="5"/>
  <c r="M455" i="5"/>
  <c r="K456" i="5"/>
  <c r="M456" i="5"/>
  <c r="K458" i="5"/>
  <c r="M458" i="5" s="1"/>
  <c r="K459" i="5"/>
  <c r="M459" i="5" s="1"/>
  <c r="K460" i="5"/>
  <c r="M460" i="5"/>
  <c r="K461" i="5"/>
  <c r="M461" i="5" s="1"/>
  <c r="K462" i="5"/>
  <c r="M462" i="5" s="1"/>
  <c r="K463" i="5"/>
  <c r="M463" i="5" s="1"/>
  <c r="K464" i="5"/>
  <c r="M464" i="5"/>
  <c r="K465" i="5"/>
  <c r="M465" i="5" s="1"/>
  <c r="K466" i="5"/>
  <c r="M466" i="5" s="1"/>
  <c r="K467" i="5"/>
  <c r="M467" i="5" s="1"/>
  <c r="K468" i="5"/>
  <c r="M468" i="5"/>
  <c r="K469" i="5"/>
  <c r="M469" i="5" s="1"/>
  <c r="K470" i="5"/>
  <c r="M470" i="5" s="1"/>
  <c r="K471" i="5"/>
  <c r="M471" i="5" s="1"/>
  <c r="K472" i="5"/>
  <c r="M472" i="5"/>
  <c r="K473" i="5"/>
  <c r="M473" i="5" s="1"/>
  <c r="K474" i="5"/>
  <c r="M474" i="5" s="1"/>
  <c r="K475" i="5"/>
  <c r="M475" i="5" s="1"/>
  <c r="K476" i="5"/>
  <c r="M476" i="5"/>
  <c r="K477" i="5"/>
  <c r="M477" i="5" s="1"/>
  <c r="K478" i="5"/>
  <c r="M478" i="5" s="1"/>
  <c r="K479" i="5"/>
  <c r="M479" i="5" s="1"/>
  <c r="K480" i="5"/>
  <c r="M480" i="5"/>
  <c r="K481" i="5"/>
  <c r="M481" i="5" s="1"/>
  <c r="K482" i="5"/>
  <c r="M482" i="5" s="1"/>
  <c r="K483" i="5"/>
  <c r="M483" i="5" s="1"/>
  <c r="K484" i="5"/>
  <c r="M484" i="5"/>
  <c r="K485" i="5"/>
  <c r="M485" i="5" s="1"/>
  <c r="K486" i="5"/>
  <c r="M486" i="5" s="1"/>
  <c r="K487" i="5"/>
  <c r="M487" i="5" s="1"/>
  <c r="K488" i="5"/>
  <c r="M488" i="5"/>
  <c r="K489" i="5"/>
  <c r="M489" i="5" s="1"/>
  <c r="K490" i="5"/>
  <c r="M490" i="5" s="1"/>
  <c r="K491" i="5"/>
  <c r="M491" i="5" s="1"/>
  <c r="K492" i="5"/>
  <c r="M492" i="5"/>
  <c r="K493" i="5"/>
  <c r="M493" i="5" s="1"/>
  <c r="K494" i="5"/>
  <c r="M494" i="5" s="1"/>
  <c r="K495" i="5"/>
  <c r="M495" i="5" s="1"/>
  <c r="K496" i="5"/>
  <c r="M496" i="5"/>
  <c r="K497" i="5"/>
  <c r="M497" i="5" s="1"/>
  <c r="K498" i="5"/>
  <c r="M498" i="5" s="1"/>
  <c r="K499" i="5"/>
  <c r="M499" i="5" s="1"/>
  <c r="K500" i="5"/>
  <c r="M500" i="5"/>
  <c r="K501" i="5"/>
  <c r="M501" i="5" s="1"/>
  <c r="K502" i="5"/>
  <c r="M502" i="5" s="1"/>
  <c r="K503" i="5"/>
  <c r="M503" i="5" s="1"/>
  <c r="K504" i="5"/>
  <c r="M504" i="5"/>
  <c r="K505" i="5"/>
  <c r="M505" i="5" s="1"/>
  <c r="K506" i="5"/>
  <c r="M506" i="5" s="1"/>
  <c r="K507" i="5"/>
  <c r="M507" i="5" s="1"/>
  <c r="K508" i="5"/>
  <c r="M508" i="5"/>
  <c r="K509" i="5"/>
  <c r="M509" i="5" s="1"/>
  <c r="K510" i="5"/>
  <c r="M510" i="5" s="1"/>
  <c r="K511" i="5"/>
  <c r="M511" i="5"/>
  <c r="K512" i="5"/>
  <c r="M512" i="5"/>
  <c r="K513" i="5"/>
  <c r="M513" i="5" s="1"/>
  <c r="K514" i="5"/>
  <c r="M514" i="5" s="1"/>
  <c r="K515" i="5"/>
  <c r="M515" i="5" s="1"/>
  <c r="K516" i="5"/>
  <c r="M516" i="5"/>
  <c r="K517" i="5"/>
  <c r="M517" i="5" s="1"/>
  <c r="K518" i="5"/>
  <c r="M518" i="5" s="1"/>
  <c r="K519" i="5"/>
  <c r="M519" i="5"/>
  <c r="K520" i="5"/>
  <c r="M520" i="5"/>
  <c r="K522" i="5"/>
  <c r="M522" i="5" s="1"/>
  <c r="K523" i="5"/>
  <c r="M523" i="5" s="1"/>
  <c r="K524" i="5"/>
  <c r="M524" i="5" s="1"/>
  <c r="K525" i="5"/>
  <c r="M525" i="5"/>
  <c r="K526" i="5"/>
  <c r="M526" i="5" s="1"/>
  <c r="K527" i="5"/>
  <c r="M527" i="5" s="1"/>
  <c r="K528" i="5"/>
  <c r="M528" i="5"/>
  <c r="K529" i="5"/>
  <c r="M529" i="5"/>
  <c r="K530" i="5"/>
  <c r="M530" i="5" s="1"/>
  <c r="K531" i="5"/>
  <c r="M531" i="5" s="1"/>
  <c r="K532" i="5"/>
  <c r="M532" i="5" s="1"/>
  <c r="K533" i="5"/>
  <c r="M533" i="5"/>
  <c r="K534" i="5"/>
  <c r="M534" i="5" s="1"/>
  <c r="K535" i="5"/>
  <c r="M535" i="5" s="1"/>
  <c r="K536" i="5"/>
  <c r="M536" i="5"/>
  <c r="K537" i="5"/>
  <c r="M537" i="5"/>
  <c r="K538" i="5"/>
  <c r="M538" i="5" s="1"/>
  <c r="K539" i="5"/>
  <c r="M539" i="5" s="1"/>
  <c r="K540" i="5"/>
  <c r="M540" i="5" s="1"/>
  <c r="K541" i="5"/>
  <c r="M541" i="5"/>
  <c r="K542" i="5"/>
  <c r="M542" i="5" s="1"/>
  <c r="K543" i="5"/>
  <c r="M543" i="5" s="1"/>
  <c r="K544" i="5"/>
  <c r="M544" i="5"/>
  <c r="K545" i="5"/>
  <c r="M545" i="5"/>
  <c r="K546" i="5"/>
  <c r="M546" i="5" s="1"/>
  <c r="K547" i="5"/>
  <c r="M547" i="5" s="1"/>
  <c r="K548" i="5"/>
  <c r="M548" i="5" s="1"/>
  <c r="K549" i="5"/>
  <c r="M549" i="5"/>
  <c r="K550" i="5"/>
  <c r="M550" i="5" s="1"/>
  <c r="K551" i="5"/>
  <c r="M551" i="5" s="1"/>
  <c r="K552" i="5"/>
  <c r="M552" i="5"/>
  <c r="K553" i="5"/>
  <c r="M553" i="5"/>
  <c r="K554" i="5"/>
  <c r="M554" i="5" s="1"/>
  <c r="K555" i="5"/>
  <c r="M555" i="5" s="1"/>
  <c r="K556" i="5"/>
  <c r="M556" i="5" s="1"/>
  <c r="K557" i="5"/>
  <c r="M557" i="5"/>
  <c r="K558" i="5"/>
  <c r="M558" i="5" s="1"/>
  <c r="K559" i="5"/>
  <c r="M559" i="5" s="1"/>
  <c r="K560" i="5"/>
  <c r="M560" i="5"/>
  <c r="K561" i="5"/>
  <c r="M561" i="5"/>
  <c r="K562" i="5"/>
  <c r="M562" i="5" s="1"/>
  <c r="K563" i="5"/>
  <c r="M563" i="5" s="1"/>
  <c r="K564" i="5"/>
  <c r="M564" i="5" s="1"/>
  <c r="K565" i="5"/>
  <c r="M565" i="5"/>
  <c r="K566" i="5"/>
  <c r="M566" i="5" s="1"/>
  <c r="K567" i="5"/>
  <c r="M567" i="5" s="1"/>
  <c r="K568" i="5"/>
  <c r="M568" i="5"/>
  <c r="K569" i="5"/>
  <c r="M569" i="5"/>
  <c r="K570" i="5"/>
  <c r="M570" i="5" s="1"/>
  <c r="K571" i="5"/>
  <c r="M571" i="5" s="1"/>
  <c r="K572" i="5"/>
  <c r="M572" i="5" s="1"/>
  <c r="K573" i="5"/>
  <c r="M573" i="5"/>
  <c r="K574" i="5"/>
  <c r="M574" i="5" s="1"/>
  <c r="K575" i="5"/>
  <c r="M575" i="5" s="1"/>
  <c r="K576" i="5"/>
  <c r="M576" i="5"/>
  <c r="K577" i="5"/>
  <c r="M577" i="5"/>
  <c r="K578" i="5"/>
  <c r="M578" i="5" s="1"/>
  <c r="K579" i="5"/>
  <c r="M579" i="5" s="1"/>
  <c r="K580" i="5"/>
  <c r="M580" i="5" s="1"/>
  <c r="K581" i="5"/>
  <c r="M581" i="5"/>
  <c r="K582" i="5"/>
  <c r="M582" i="5" s="1"/>
  <c r="K583" i="5"/>
  <c r="M583" i="5" s="1"/>
  <c r="K584" i="5"/>
  <c r="M584" i="5"/>
  <c r="K586" i="5"/>
  <c r="M586" i="5"/>
  <c r="K587" i="5"/>
  <c r="M587" i="5" s="1"/>
  <c r="K588" i="5"/>
  <c r="M588" i="5" s="1"/>
  <c r="K589" i="5"/>
  <c r="M589" i="5" s="1"/>
  <c r="K590" i="5"/>
  <c r="M590" i="5"/>
  <c r="K591" i="5"/>
  <c r="M591" i="5" s="1"/>
  <c r="K592" i="5"/>
  <c r="M592" i="5" s="1"/>
  <c r="K593" i="5"/>
  <c r="M593" i="5"/>
  <c r="K594" i="5"/>
  <c r="M594" i="5"/>
  <c r="K595" i="5"/>
  <c r="M595" i="5" s="1"/>
  <c r="K596" i="5"/>
  <c r="M596" i="5" s="1"/>
  <c r="K597" i="5"/>
  <c r="M597" i="5" s="1"/>
  <c r="K598" i="5"/>
  <c r="M598" i="5"/>
  <c r="K599" i="5"/>
  <c r="M599" i="5" s="1"/>
  <c r="K600" i="5"/>
  <c r="M600" i="5" s="1"/>
  <c r="K601" i="5"/>
  <c r="M601" i="5"/>
  <c r="K602" i="5"/>
  <c r="M602" i="5"/>
  <c r="K603" i="5"/>
  <c r="M603" i="5" s="1"/>
  <c r="K604" i="5"/>
  <c r="M604" i="5" s="1"/>
  <c r="K605" i="5"/>
  <c r="M605" i="5" s="1"/>
  <c r="K606" i="5"/>
  <c r="M606" i="5"/>
  <c r="K607" i="5"/>
  <c r="M607" i="5" s="1"/>
  <c r="K608" i="5"/>
  <c r="M608" i="5" s="1"/>
  <c r="K609" i="5"/>
  <c r="M609" i="5"/>
  <c r="K610" i="5"/>
  <c r="M610" i="5"/>
  <c r="K611" i="5"/>
  <c r="M611" i="5" s="1"/>
  <c r="K612" i="5"/>
  <c r="M612" i="5" s="1"/>
  <c r="K613" i="5"/>
  <c r="M613" i="5" s="1"/>
  <c r="K614" i="5"/>
  <c r="M614" i="5"/>
  <c r="K615" i="5"/>
  <c r="M615" i="5" s="1"/>
  <c r="K616" i="5"/>
  <c r="M616" i="5" s="1"/>
  <c r="K617" i="5"/>
  <c r="M617" i="5"/>
  <c r="K618" i="5"/>
  <c r="M618" i="5"/>
  <c r="K619" i="5"/>
  <c r="M619" i="5" s="1"/>
  <c r="K620" i="5"/>
  <c r="M620" i="5" s="1"/>
  <c r="K621" i="5"/>
  <c r="M621" i="5" s="1"/>
  <c r="K622" i="5"/>
  <c r="M622" i="5"/>
  <c r="K623" i="5"/>
  <c r="M623" i="5" s="1"/>
  <c r="K624" i="5"/>
  <c r="M624" i="5" s="1"/>
  <c r="K625" i="5"/>
  <c r="M625" i="5"/>
  <c r="K626" i="5"/>
  <c r="M626" i="5"/>
  <c r="K627" i="5"/>
  <c r="M627" i="5" s="1"/>
  <c r="K628" i="5"/>
  <c r="M628" i="5" s="1"/>
  <c r="K629" i="5"/>
  <c r="M629" i="5" s="1"/>
  <c r="K630" i="5"/>
  <c r="M630" i="5"/>
  <c r="K631" i="5"/>
  <c r="M631" i="5" s="1"/>
  <c r="K632" i="5"/>
  <c r="M632" i="5" s="1"/>
  <c r="K633" i="5"/>
  <c r="M633" i="5"/>
  <c r="K634" i="5"/>
  <c r="M634" i="5"/>
  <c r="K635" i="5"/>
  <c r="M635" i="5" s="1"/>
  <c r="K636" i="5"/>
  <c r="M636" i="5" s="1"/>
  <c r="K637" i="5"/>
  <c r="M637" i="5" s="1"/>
  <c r="K638" i="5"/>
  <c r="M638" i="5"/>
  <c r="K639" i="5"/>
  <c r="M639" i="5" s="1"/>
  <c r="K640" i="5"/>
  <c r="M640" i="5" s="1"/>
  <c r="K641" i="5"/>
  <c r="M641" i="5"/>
  <c r="K642" i="5"/>
  <c r="M642" i="5"/>
  <c r="K643" i="5"/>
  <c r="M643" i="5" s="1"/>
  <c r="K644" i="5"/>
  <c r="M644" i="5" s="1"/>
  <c r="K645" i="5"/>
  <c r="M645" i="5" s="1"/>
  <c r="K646" i="5"/>
  <c r="M646" i="5"/>
  <c r="K647" i="5"/>
  <c r="M647" i="5" s="1"/>
  <c r="K648" i="5"/>
  <c r="M648" i="5" s="1"/>
  <c r="K649" i="5"/>
  <c r="M649" i="5"/>
  <c r="K650" i="5"/>
  <c r="M650" i="5"/>
  <c r="K651" i="5"/>
  <c r="M651" i="5" s="1"/>
  <c r="K652" i="5"/>
  <c r="M652" i="5" s="1"/>
  <c r="K653" i="5"/>
  <c r="M653" i="5" s="1"/>
  <c r="K654" i="5"/>
  <c r="M654" i="5"/>
  <c r="K655" i="5"/>
  <c r="M655" i="5" s="1"/>
  <c r="K656" i="5"/>
  <c r="M656" i="5" s="1"/>
  <c r="K657" i="5"/>
  <c r="M657" i="5"/>
  <c r="K658" i="5"/>
  <c r="M658" i="5"/>
  <c r="K659" i="5"/>
  <c r="M659" i="5" s="1"/>
  <c r="K660" i="5"/>
  <c r="M660" i="5" s="1"/>
  <c r="K661" i="5"/>
  <c r="M661" i="5" s="1"/>
  <c r="K662" i="5"/>
  <c r="M662" i="5"/>
  <c r="K663" i="5"/>
  <c r="M663" i="5" s="1"/>
  <c r="K664" i="5"/>
  <c r="M664" i="5" s="1"/>
  <c r="K665" i="5"/>
  <c r="M665" i="5"/>
  <c r="K666" i="5"/>
  <c r="M666" i="5"/>
  <c r="K667" i="5"/>
  <c r="M667" i="5" s="1"/>
  <c r="K668" i="5"/>
  <c r="M668" i="5" s="1"/>
  <c r="K669" i="5"/>
  <c r="M669" i="5"/>
  <c r="K670" i="5"/>
  <c r="M670" i="5" s="1"/>
  <c r="K671" i="5"/>
  <c r="M671" i="5"/>
  <c r="K672" i="5"/>
  <c r="M672" i="5" s="1"/>
  <c r="K673" i="5"/>
  <c r="M673" i="5"/>
  <c r="K674" i="5"/>
  <c r="M674" i="5"/>
  <c r="K675" i="5"/>
  <c r="M675" i="5"/>
  <c r="K676" i="5"/>
  <c r="M676" i="5" s="1"/>
  <c r="K677" i="5"/>
  <c r="M677" i="5" s="1"/>
  <c r="K678" i="5"/>
  <c r="M678" i="5"/>
  <c r="K679" i="5"/>
  <c r="M679" i="5" s="1"/>
  <c r="K680" i="5"/>
  <c r="M680" i="5" s="1"/>
  <c r="K681" i="5"/>
  <c r="M681" i="5" s="1"/>
  <c r="K682" i="5"/>
  <c r="M682" i="5"/>
  <c r="K683" i="5"/>
  <c r="M683" i="5"/>
  <c r="K684" i="5"/>
  <c r="M684" i="5" s="1"/>
  <c r="K685" i="5"/>
  <c r="M685" i="5"/>
  <c r="K686" i="5"/>
  <c r="M686" i="5" s="1"/>
  <c r="K687" i="5"/>
  <c r="M687" i="5"/>
  <c r="K688" i="5"/>
  <c r="M688" i="5" s="1"/>
  <c r="K689" i="5"/>
  <c r="M689" i="5"/>
  <c r="K690" i="5"/>
  <c r="M690" i="5" s="1"/>
  <c r="K691" i="5"/>
  <c r="M691" i="5"/>
  <c r="K692" i="5"/>
  <c r="M692" i="5" s="1"/>
  <c r="K693" i="5"/>
  <c r="M693" i="5" s="1"/>
  <c r="K694" i="5"/>
  <c r="M694" i="5"/>
  <c r="K695" i="5"/>
  <c r="M695" i="5" s="1"/>
  <c r="K696" i="5"/>
  <c r="M696" i="5" s="1"/>
  <c r="K697" i="5"/>
  <c r="M697" i="5"/>
  <c r="K698" i="5"/>
  <c r="M698" i="5"/>
  <c r="K699" i="5"/>
  <c r="M699" i="5" s="1"/>
  <c r="K700" i="5"/>
  <c r="M700" i="5" s="1"/>
  <c r="K701" i="5"/>
  <c r="M701" i="5"/>
  <c r="K702" i="5"/>
  <c r="M702" i="5" s="1"/>
  <c r="K703" i="5"/>
  <c r="M703" i="5"/>
  <c r="K704" i="5"/>
  <c r="M704" i="5" s="1"/>
  <c r="K705" i="5"/>
  <c r="M705" i="5"/>
  <c r="K706" i="5"/>
  <c r="M706" i="5"/>
  <c r="K707" i="5"/>
  <c r="M707" i="5"/>
  <c r="K708" i="5"/>
  <c r="M708" i="5" s="1"/>
  <c r="K709" i="5"/>
  <c r="M709" i="5" s="1"/>
  <c r="K710" i="5"/>
  <c r="M710" i="5"/>
  <c r="K711" i="5"/>
  <c r="M711" i="5" s="1"/>
  <c r="K712" i="5"/>
  <c r="M712" i="5" s="1"/>
  <c r="K713" i="5"/>
  <c r="M713" i="5" s="1"/>
  <c r="K714" i="5"/>
  <c r="M714" i="5"/>
  <c r="K715" i="5"/>
  <c r="M715" i="5"/>
  <c r="K716" i="5"/>
  <c r="M716" i="5" s="1"/>
  <c r="K717" i="5"/>
  <c r="M717" i="5"/>
  <c r="K718" i="5"/>
  <c r="M718" i="5" s="1"/>
  <c r="K719" i="5"/>
  <c r="M719" i="5"/>
  <c r="K720" i="5"/>
  <c r="M720" i="5" s="1"/>
  <c r="K721" i="5"/>
  <c r="M721" i="5"/>
  <c r="K722" i="5"/>
  <c r="M722" i="5" s="1"/>
  <c r="K723" i="5"/>
  <c r="M723" i="5"/>
  <c r="K724" i="5"/>
  <c r="M724" i="5" s="1"/>
  <c r="K725" i="5"/>
  <c r="M725" i="5" s="1"/>
  <c r="K726" i="5"/>
  <c r="M726" i="5"/>
  <c r="K727" i="5"/>
  <c r="M727" i="5" s="1"/>
  <c r="K728" i="5"/>
  <c r="M728" i="5" s="1"/>
  <c r="K729" i="5"/>
  <c r="M729" i="5"/>
  <c r="K730" i="5"/>
  <c r="M730" i="5"/>
  <c r="K731" i="5"/>
  <c r="M731" i="5" s="1"/>
  <c r="K732" i="5"/>
  <c r="M732" i="5" s="1"/>
  <c r="K733" i="5"/>
  <c r="M733" i="5"/>
  <c r="K734" i="5"/>
  <c r="M734" i="5" s="1"/>
  <c r="K735" i="5"/>
  <c r="M735" i="5"/>
  <c r="K736" i="5"/>
  <c r="M736" i="5" s="1"/>
  <c r="K737" i="5"/>
  <c r="M737" i="5"/>
  <c r="K738" i="5"/>
  <c r="M738" i="5"/>
  <c r="K739" i="5"/>
  <c r="M739" i="5"/>
  <c r="K740" i="5"/>
  <c r="M740" i="5" s="1"/>
  <c r="K741" i="5"/>
  <c r="M741" i="5" s="1"/>
  <c r="K742" i="5"/>
  <c r="M742" i="5"/>
  <c r="K743" i="5"/>
  <c r="M743" i="5" s="1"/>
  <c r="K744" i="5"/>
  <c r="M744" i="5"/>
  <c r="K745" i="5"/>
  <c r="M745" i="5" s="1"/>
  <c r="K746" i="5"/>
  <c r="M746" i="5"/>
  <c r="K747" i="5"/>
  <c r="M747" i="5" s="1"/>
  <c r="K748" i="5"/>
  <c r="M748" i="5"/>
  <c r="K749" i="5"/>
  <c r="M749" i="5" s="1"/>
  <c r="K750" i="5"/>
  <c r="M750" i="5"/>
  <c r="K751" i="5"/>
  <c r="M751" i="5" s="1"/>
  <c r="K752" i="5"/>
  <c r="M752" i="5"/>
  <c r="K753" i="5"/>
  <c r="M753" i="5" s="1"/>
  <c r="K754" i="5"/>
  <c r="M754" i="5"/>
  <c r="K755" i="5"/>
  <c r="M755" i="5" s="1"/>
  <c r="K756" i="5"/>
  <c r="M756" i="5"/>
  <c r="K757" i="5"/>
  <c r="M757" i="5" s="1"/>
  <c r="K758" i="5"/>
  <c r="M758" i="5"/>
  <c r="K759" i="5"/>
  <c r="M759" i="5" s="1"/>
  <c r="K760" i="5"/>
  <c r="M760" i="5"/>
  <c r="K761" i="5"/>
  <c r="M761" i="5" s="1"/>
  <c r="K762" i="5"/>
  <c r="M762" i="5"/>
  <c r="K763" i="5"/>
  <c r="M763" i="5" s="1"/>
  <c r="K764" i="5"/>
  <c r="M764" i="5"/>
  <c r="K765" i="5"/>
  <c r="M765" i="5" s="1"/>
  <c r="K766" i="5"/>
  <c r="M766" i="5"/>
  <c r="K767" i="5"/>
  <c r="M767" i="5" s="1"/>
  <c r="K768" i="5"/>
  <c r="M768" i="5"/>
  <c r="K769" i="5"/>
  <c r="M769" i="5" s="1"/>
  <c r="K770" i="5"/>
  <c r="M770" i="5"/>
  <c r="K771" i="5"/>
  <c r="M771" i="5" s="1"/>
  <c r="K772" i="5"/>
  <c r="M772" i="5"/>
  <c r="K773" i="5"/>
  <c r="M773" i="5" s="1"/>
  <c r="K774" i="5"/>
  <c r="M774" i="5"/>
  <c r="K775" i="5"/>
  <c r="M775" i="5" s="1"/>
  <c r="K776" i="5"/>
  <c r="M776" i="5"/>
  <c r="K777" i="5"/>
  <c r="M777" i="5" s="1"/>
  <c r="K778" i="5"/>
  <c r="M778" i="5"/>
  <c r="K779" i="5"/>
  <c r="M779" i="5" s="1"/>
  <c r="K780" i="5"/>
  <c r="M780" i="5"/>
  <c r="K781" i="5"/>
  <c r="M781" i="5" s="1"/>
  <c r="K782" i="5"/>
  <c r="M782" i="5"/>
  <c r="K783" i="5"/>
  <c r="M783" i="5" s="1"/>
  <c r="K784" i="5"/>
  <c r="M784" i="5"/>
  <c r="K785" i="5"/>
  <c r="M785" i="5" s="1"/>
  <c r="K786" i="5"/>
  <c r="M786" i="5"/>
  <c r="K787" i="5"/>
  <c r="M787" i="5" s="1"/>
  <c r="K788" i="5"/>
  <c r="M788" i="5"/>
  <c r="K789" i="5"/>
  <c r="M789" i="5" s="1"/>
  <c r="K790" i="5"/>
  <c r="M790" i="5"/>
  <c r="K791" i="5"/>
  <c r="M791" i="5" s="1"/>
  <c r="K792" i="5"/>
  <c r="M792" i="5"/>
  <c r="K793" i="5"/>
  <c r="M793" i="5" s="1"/>
  <c r="K794" i="5"/>
  <c r="M794" i="5"/>
  <c r="K795" i="5"/>
  <c r="M795" i="5" s="1"/>
  <c r="K796" i="5"/>
  <c r="M796" i="5"/>
  <c r="K797" i="5"/>
  <c r="M797" i="5" s="1"/>
  <c r="K798" i="5"/>
  <c r="M798" i="5"/>
  <c r="K799" i="5"/>
  <c r="M799" i="5" s="1"/>
  <c r="K800" i="5"/>
  <c r="M800" i="5"/>
  <c r="K801" i="5"/>
  <c r="M801" i="5" s="1"/>
  <c r="K802" i="5"/>
  <c r="M802" i="5"/>
  <c r="K803" i="5"/>
  <c r="M803" i="5" s="1"/>
  <c r="K804" i="5"/>
  <c r="M804" i="5"/>
  <c r="K805" i="5"/>
  <c r="M805" i="5" s="1"/>
  <c r="K806" i="5"/>
  <c r="M806" i="5"/>
  <c r="K807" i="5"/>
  <c r="M807" i="5" s="1"/>
  <c r="K808" i="5"/>
  <c r="M808" i="5"/>
  <c r="K809" i="5"/>
  <c r="M809" i="5" s="1"/>
  <c r="K810" i="5"/>
  <c r="M810" i="5"/>
  <c r="K811" i="5"/>
  <c r="M811" i="5" s="1"/>
  <c r="K812" i="5"/>
  <c r="M812" i="5"/>
  <c r="K813" i="5"/>
  <c r="M813" i="5" s="1"/>
  <c r="K814" i="5"/>
  <c r="M814" i="5"/>
  <c r="K815" i="5"/>
  <c r="M815" i="5" s="1"/>
  <c r="K816" i="5"/>
  <c r="M816" i="5"/>
  <c r="K817" i="5"/>
  <c r="M817" i="5" s="1"/>
  <c r="K818" i="5"/>
  <c r="M818" i="5"/>
  <c r="K819" i="5"/>
  <c r="M819" i="5" s="1"/>
  <c r="K820" i="5"/>
  <c r="M820" i="5"/>
  <c r="K821" i="5"/>
  <c r="M821" i="5" s="1"/>
  <c r="K822" i="5"/>
  <c r="M822" i="5"/>
  <c r="K823" i="5"/>
  <c r="M823" i="5" s="1"/>
  <c r="K824" i="5"/>
  <c r="M824" i="5"/>
  <c r="K825" i="5"/>
  <c r="M825" i="5" s="1"/>
  <c r="K826" i="5"/>
  <c r="M826" i="5"/>
  <c r="K827" i="5"/>
  <c r="M827" i="5" s="1"/>
  <c r="K828" i="5"/>
  <c r="M828" i="5"/>
  <c r="K829" i="5"/>
  <c r="M829" i="5" s="1"/>
  <c r="K830" i="5"/>
  <c r="M830" i="5"/>
  <c r="K831" i="5"/>
  <c r="M831" i="5" s="1"/>
  <c r="K832" i="5"/>
  <c r="M832" i="5"/>
  <c r="K833" i="5"/>
  <c r="M833" i="5" s="1"/>
  <c r="K834" i="5"/>
  <c r="M834" i="5"/>
  <c r="K835" i="5"/>
  <c r="M835" i="5" s="1"/>
  <c r="K836" i="5"/>
  <c r="M836" i="5"/>
  <c r="K837" i="5"/>
  <c r="M837" i="5" s="1"/>
  <c r="K838" i="5"/>
  <c r="M838" i="5"/>
  <c r="K839" i="5"/>
  <c r="M839" i="5" s="1"/>
  <c r="K840" i="5"/>
  <c r="M840" i="5"/>
  <c r="K841" i="5"/>
  <c r="M841" i="5" s="1"/>
  <c r="K842" i="5"/>
  <c r="M842" i="5"/>
  <c r="K843" i="5"/>
  <c r="M843" i="5" s="1"/>
  <c r="K844" i="5"/>
  <c r="M844" i="5"/>
  <c r="K845" i="5"/>
  <c r="M845" i="5" s="1"/>
  <c r="K846" i="5"/>
  <c r="M846" i="5"/>
  <c r="K847" i="5"/>
  <c r="M847" i="5" s="1"/>
  <c r="K848" i="5"/>
  <c r="M848" i="5"/>
  <c r="K849" i="5"/>
  <c r="M849" i="5" s="1"/>
  <c r="K850" i="5"/>
  <c r="M850" i="5"/>
  <c r="K851" i="5"/>
  <c r="M851" i="5" s="1"/>
  <c r="K852" i="5"/>
  <c r="M852" i="5"/>
  <c r="K853" i="5"/>
  <c r="M853" i="5" s="1"/>
  <c r="K854" i="5"/>
  <c r="M854" i="5"/>
  <c r="K855" i="5"/>
  <c r="M855" i="5" s="1"/>
  <c r="K856" i="5"/>
  <c r="M856" i="5"/>
  <c r="K857" i="5"/>
  <c r="M857" i="5" s="1"/>
  <c r="K858" i="5"/>
  <c r="M858" i="5"/>
  <c r="K859" i="5"/>
  <c r="M859" i="5" s="1"/>
  <c r="K860" i="5"/>
  <c r="M860" i="5"/>
  <c r="K861" i="5"/>
  <c r="M861" i="5" s="1"/>
  <c r="K862" i="5"/>
  <c r="M862" i="5"/>
  <c r="K863" i="5"/>
  <c r="M863" i="5" s="1"/>
  <c r="K864" i="5"/>
  <c r="M864" i="5"/>
  <c r="K866" i="5"/>
  <c r="M866" i="5" s="1"/>
  <c r="K867" i="5"/>
  <c r="M867" i="5"/>
  <c r="K868" i="5"/>
  <c r="M868" i="5" s="1"/>
  <c r="K870" i="5"/>
  <c r="M870" i="5"/>
  <c r="K871" i="5"/>
  <c r="M871" i="5" s="1"/>
  <c r="K872" i="5"/>
  <c r="M872" i="5"/>
  <c r="K874" i="5"/>
  <c r="M874" i="5" s="1"/>
  <c r="K875" i="5"/>
  <c r="M875" i="5"/>
  <c r="K876" i="5"/>
  <c r="M876" i="5" s="1"/>
  <c r="K878" i="5"/>
  <c r="M878" i="5"/>
  <c r="K879" i="5"/>
  <c r="M879" i="5" s="1"/>
  <c r="K880" i="5"/>
  <c r="M880" i="5"/>
  <c r="K882" i="5"/>
  <c r="M882" i="5" s="1"/>
  <c r="K883" i="5"/>
  <c r="M883" i="5"/>
  <c r="K884" i="5"/>
  <c r="M884" i="5" s="1"/>
  <c r="K886" i="5"/>
  <c r="M886" i="5"/>
  <c r="K887" i="5"/>
  <c r="M887" i="5" s="1"/>
  <c r="K888" i="5"/>
  <c r="M888" i="5"/>
  <c r="K890" i="5"/>
  <c r="M890" i="5" s="1"/>
  <c r="K891" i="5"/>
  <c r="M891" i="5"/>
  <c r="K892" i="5"/>
  <c r="M892" i="5" s="1"/>
  <c r="K894" i="5"/>
  <c r="M894" i="5"/>
  <c r="K895" i="5"/>
  <c r="M895" i="5" s="1"/>
  <c r="K896" i="5"/>
  <c r="M896" i="5"/>
  <c r="K898" i="5"/>
  <c r="M898" i="5" s="1"/>
  <c r="K899" i="5"/>
  <c r="M899" i="5"/>
  <c r="K900" i="5"/>
  <c r="M900" i="5" s="1"/>
  <c r="K902" i="5"/>
  <c r="M902" i="5"/>
  <c r="K903" i="5"/>
  <c r="M903" i="5" s="1"/>
  <c r="K904" i="5"/>
  <c r="M904" i="5"/>
  <c r="K906" i="5"/>
  <c r="M906" i="5" s="1"/>
  <c r="K907" i="5"/>
  <c r="M907" i="5"/>
  <c r="K908" i="5"/>
  <c r="M908" i="5" s="1"/>
  <c r="K910" i="5"/>
  <c r="M910" i="5"/>
  <c r="K911" i="5"/>
  <c r="M911" i="5" s="1"/>
  <c r="K912" i="5"/>
  <c r="M912" i="5"/>
  <c r="K914" i="5"/>
  <c r="M914" i="5" s="1"/>
  <c r="K915" i="5"/>
  <c r="M915" i="5"/>
  <c r="K916" i="5"/>
  <c r="M916" i="5" s="1"/>
  <c r="K918" i="5"/>
  <c r="M918" i="5"/>
  <c r="K919" i="5"/>
  <c r="M919" i="5" s="1"/>
  <c r="K920" i="5"/>
  <c r="M920" i="5"/>
  <c r="K922" i="5"/>
  <c r="M922" i="5" s="1"/>
  <c r="K923" i="5"/>
  <c r="M923" i="5"/>
  <c r="K924" i="5"/>
  <c r="M924" i="5" s="1"/>
  <c r="K926" i="5"/>
  <c r="M926" i="5"/>
  <c r="K927" i="5"/>
  <c r="M927" i="5" s="1"/>
  <c r="K928" i="5"/>
  <c r="M928" i="5"/>
  <c r="K930" i="5"/>
  <c r="M930" i="5" s="1"/>
  <c r="K931" i="5"/>
  <c r="M931" i="5"/>
  <c r="K932" i="5"/>
  <c r="M932" i="5" s="1"/>
  <c r="K934" i="5"/>
  <c r="M934" i="5"/>
  <c r="K935" i="5"/>
  <c r="M935" i="5" s="1"/>
  <c r="K936" i="5"/>
  <c r="M936" i="5"/>
  <c r="K938" i="5"/>
  <c r="M938" i="5" s="1"/>
  <c r="K10" i="5"/>
  <c r="M10" i="5"/>
  <c r="J10" i="7"/>
  <c r="H939" i="5"/>
  <c r="O939" i="5"/>
  <c r="P939" i="5"/>
  <c r="U939" i="5"/>
  <c r="V939" i="5"/>
  <c r="W939" i="5"/>
  <c r="X939" i="5"/>
  <c r="Y939" i="5"/>
  <c r="AB939" i="5"/>
  <c r="AC939" i="5"/>
  <c r="AD939" i="5"/>
  <c r="P11" i="3"/>
  <c r="Q11" i="3"/>
  <c r="P12" i="3"/>
  <c r="Q12" i="3"/>
  <c r="P13" i="3"/>
  <c r="Q13" i="3"/>
  <c r="P14" i="3"/>
  <c r="Q14" i="3"/>
  <c r="P15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P29" i="3"/>
  <c r="Q29" i="3"/>
  <c r="P30" i="3"/>
  <c r="Q30" i="3"/>
  <c r="P31" i="3"/>
  <c r="Q31" i="3"/>
  <c r="P32" i="3"/>
  <c r="Q32" i="3"/>
  <c r="P33" i="3"/>
  <c r="Q33" i="3"/>
  <c r="P34" i="3"/>
  <c r="Q34" i="3"/>
  <c r="P35" i="3"/>
  <c r="Q35" i="3"/>
  <c r="P36" i="3"/>
  <c r="Q36" i="3"/>
  <c r="P37" i="3"/>
  <c r="Q37" i="3"/>
  <c r="P38" i="3"/>
  <c r="Q38" i="3"/>
  <c r="P39" i="3"/>
  <c r="Q39" i="3"/>
  <c r="P40" i="3"/>
  <c r="Q40" i="3"/>
  <c r="P41" i="3"/>
  <c r="Q41" i="3"/>
  <c r="P42" i="3"/>
  <c r="Q42" i="3"/>
  <c r="P43" i="3"/>
  <c r="Q43" i="3"/>
  <c r="P44" i="3"/>
  <c r="Q44" i="3"/>
  <c r="P45" i="3"/>
  <c r="Q45" i="3"/>
  <c r="P46" i="3"/>
  <c r="Q46" i="3"/>
  <c r="P47" i="3"/>
  <c r="Q47" i="3"/>
  <c r="P48" i="3"/>
  <c r="Q48" i="3"/>
  <c r="P49" i="3"/>
  <c r="Q49" i="3"/>
  <c r="P50" i="3"/>
  <c r="Q50" i="3"/>
  <c r="P51" i="3"/>
  <c r="Q51" i="3"/>
  <c r="P52" i="3"/>
  <c r="Q52" i="3"/>
  <c r="P53" i="3"/>
  <c r="Q53" i="3"/>
  <c r="P54" i="3"/>
  <c r="Q54" i="3"/>
  <c r="P55" i="3"/>
  <c r="Q55" i="3"/>
  <c r="P56" i="3"/>
  <c r="Q56" i="3"/>
  <c r="P57" i="3"/>
  <c r="Q57" i="3"/>
  <c r="P58" i="3"/>
  <c r="Q58" i="3"/>
  <c r="P59" i="3"/>
  <c r="Q59" i="3"/>
  <c r="P60" i="3"/>
  <c r="Q60" i="3"/>
  <c r="P61" i="3"/>
  <c r="Q61" i="3"/>
  <c r="P62" i="3"/>
  <c r="Q62" i="3"/>
  <c r="P63" i="3"/>
  <c r="Q63" i="3"/>
  <c r="P64" i="3"/>
  <c r="Q64" i="3"/>
  <c r="P65" i="3"/>
  <c r="Q65" i="3"/>
  <c r="P66" i="3"/>
  <c r="Q66" i="3"/>
  <c r="P67" i="3"/>
  <c r="Q67" i="3"/>
  <c r="P68" i="3"/>
  <c r="Q68" i="3"/>
  <c r="P69" i="3"/>
  <c r="Q69" i="3"/>
  <c r="P70" i="3"/>
  <c r="Q70" i="3"/>
  <c r="P71" i="3"/>
  <c r="Q71" i="3"/>
  <c r="P72" i="3"/>
  <c r="Q72" i="3"/>
  <c r="P73" i="3"/>
  <c r="Q73" i="3"/>
  <c r="P74" i="3"/>
  <c r="Q74" i="3"/>
  <c r="P75" i="3"/>
  <c r="Q75" i="3"/>
  <c r="P76" i="3"/>
  <c r="Q76" i="3"/>
  <c r="P77" i="3"/>
  <c r="Q77" i="3"/>
  <c r="P78" i="3"/>
  <c r="Q78" i="3"/>
  <c r="P79" i="3"/>
  <c r="Q79" i="3"/>
  <c r="P80" i="3"/>
  <c r="Q80" i="3"/>
  <c r="P81" i="3"/>
  <c r="Q81" i="3"/>
  <c r="P82" i="3"/>
  <c r="Q82" i="3"/>
  <c r="P83" i="3"/>
  <c r="Q83" i="3"/>
  <c r="P84" i="3"/>
  <c r="Q84" i="3"/>
  <c r="P85" i="3"/>
  <c r="Q85" i="3"/>
  <c r="P86" i="3"/>
  <c r="Q86" i="3"/>
  <c r="P87" i="3"/>
  <c r="Q87" i="3"/>
  <c r="P88" i="3"/>
  <c r="Q88" i="3"/>
  <c r="P89" i="3"/>
  <c r="Q89" i="3"/>
  <c r="P90" i="3"/>
  <c r="Q90" i="3"/>
  <c r="P91" i="3"/>
  <c r="Q91" i="3"/>
  <c r="P92" i="3"/>
  <c r="Q92" i="3"/>
  <c r="P93" i="3"/>
  <c r="Q93" i="3"/>
  <c r="P94" i="3"/>
  <c r="Q94" i="3"/>
  <c r="P95" i="3"/>
  <c r="Q95" i="3"/>
  <c r="P96" i="3"/>
  <c r="Q96" i="3"/>
  <c r="P97" i="3"/>
  <c r="Q97" i="3"/>
  <c r="P98" i="3"/>
  <c r="Q98" i="3"/>
  <c r="P99" i="3"/>
  <c r="Q99" i="3"/>
  <c r="P100" i="3"/>
  <c r="Q100" i="3"/>
  <c r="P101" i="3"/>
  <c r="Q101" i="3"/>
  <c r="P102" i="3"/>
  <c r="Q102" i="3"/>
  <c r="P103" i="3"/>
  <c r="Q103" i="3"/>
  <c r="P104" i="3"/>
  <c r="Q104" i="3"/>
  <c r="P105" i="3"/>
  <c r="Q105" i="3"/>
  <c r="P106" i="3"/>
  <c r="Q106" i="3"/>
  <c r="P107" i="3"/>
  <c r="Q107" i="3"/>
  <c r="P108" i="3"/>
  <c r="Q108" i="3"/>
  <c r="P109" i="3"/>
  <c r="Q109" i="3"/>
  <c r="P110" i="3"/>
  <c r="Q110" i="3"/>
  <c r="P111" i="3"/>
  <c r="Q111" i="3"/>
  <c r="P112" i="3"/>
  <c r="Q112" i="3"/>
  <c r="P113" i="3"/>
  <c r="Q113" i="3"/>
  <c r="P114" i="3"/>
  <c r="Q114" i="3"/>
  <c r="P115" i="3"/>
  <c r="Q115" i="3"/>
  <c r="P116" i="3"/>
  <c r="Q116" i="3"/>
  <c r="P117" i="3"/>
  <c r="Q117" i="3"/>
  <c r="P118" i="3"/>
  <c r="Q118" i="3"/>
  <c r="P119" i="3"/>
  <c r="Q119" i="3"/>
  <c r="P120" i="3"/>
  <c r="Q120" i="3"/>
  <c r="P121" i="3"/>
  <c r="Q121" i="3"/>
  <c r="P122" i="3"/>
  <c r="Q122" i="3"/>
  <c r="P123" i="3"/>
  <c r="Q123" i="3"/>
  <c r="P124" i="3"/>
  <c r="Q124" i="3"/>
  <c r="P125" i="3"/>
  <c r="Q125" i="3"/>
  <c r="P126" i="3"/>
  <c r="Q126" i="3"/>
  <c r="P127" i="3"/>
  <c r="Q127" i="3"/>
  <c r="P128" i="3"/>
  <c r="Q128" i="3"/>
  <c r="P129" i="3"/>
  <c r="Q129" i="3"/>
  <c r="P130" i="3"/>
  <c r="Q130" i="3"/>
  <c r="P131" i="3"/>
  <c r="Q131" i="3"/>
  <c r="P132" i="3"/>
  <c r="Q132" i="3"/>
  <c r="P133" i="3"/>
  <c r="Q133" i="3"/>
  <c r="P134" i="3"/>
  <c r="Q134" i="3"/>
  <c r="P135" i="3"/>
  <c r="Q135" i="3"/>
  <c r="P136" i="3"/>
  <c r="Q136" i="3"/>
  <c r="P137" i="3"/>
  <c r="Q137" i="3"/>
  <c r="P138" i="3"/>
  <c r="Q138" i="3"/>
  <c r="P139" i="3"/>
  <c r="Q139" i="3"/>
  <c r="P140" i="3"/>
  <c r="Q140" i="3"/>
  <c r="P141" i="3"/>
  <c r="Q141" i="3"/>
  <c r="P142" i="3"/>
  <c r="Q142" i="3"/>
  <c r="P143" i="3"/>
  <c r="Q143" i="3"/>
  <c r="P144" i="3"/>
  <c r="Q144" i="3"/>
  <c r="P145" i="3"/>
  <c r="Q145" i="3"/>
  <c r="P146" i="3"/>
  <c r="Q146" i="3"/>
  <c r="P147" i="3"/>
  <c r="Q147" i="3"/>
  <c r="P148" i="3"/>
  <c r="Q148" i="3"/>
  <c r="P149" i="3"/>
  <c r="Q149" i="3"/>
  <c r="P150" i="3"/>
  <c r="Q150" i="3"/>
  <c r="P151" i="3"/>
  <c r="Q151" i="3"/>
  <c r="P152" i="3"/>
  <c r="Q152" i="3"/>
  <c r="P153" i="3"/>
  <c r="Q153" i="3"/>
  <c r="P154" i="3"/>
  <c r="Q154" i="3"/>
  <c r="P155" i="3"/>
  <c r="Q155" i="3"/>
  <c r="P156" i="3"/>
  <c r="Q156" i="3"/>
  <c r="P157" i="3"/>
  <c r="Q157" i="3"/>
  <c r="P158" i="3"/>
  <c r="Q158" i="3"/>
  <c r="P159" i="3"/>
  <c r="Q159" i="3"/>
  <c r="P160" i="3"/>
  <c r="Q160" i="3"/>
  <c r="P161" i="3"/>
  <c r="Q161" i="3"/>
  <c r="P162" i="3"/>
  <c r="Q162" i="3"/>
  <c r="P163" i="3"/>
  <c r="Q163" i="3"/>
  <c r="P164" i="3"/>
  <c r="Q164" i="3"/>
  <c r="P165" i="3"/>
  <c r="Q165" i="3"/>
  <c r="P166" i="3"/>
  <c r="Q166" i="3"/>
  <c r="P167" i="3"/>
  <c r="Q167" i="3"/>
  <c r="P168" i="3"/>
  <c r="Q168" i="3"/>
  <c r="P169" i="3"/>
  <c r="Q169" i="3"/>
  <c r="P170" i="3"/>
  <c r="Q170" i="3"/>
  <c r="P171" i="3"/>
  <c r="Q171" i="3"/>
  <c r="P172" i="3"/>
  <c r="Q172" i="3"/>
  <c r="P173" i="3"/>
  <c r="Q173" i="3"/>
  <c r="P174" i="3"/>
  <c r="Q174" i="3"/>
  <c r="P175" i="3"/>
  <c r="Q175" i="3"/>
  <c r="P176" i="3"/>
  <c r="Q176" i="3"/>
  <c r="P177" i="3"/>
  <c r="Q177" i="3"/>
  <c r="P178" i="3"/>
  <c r="Q178" i="3"/>
  <c r="P179" i="3"/>
  <c r="Q179" i="3"/>
  <c r="P180" i="3"/>
  <c r="Q180" i="3"/>
  <c r="P181" i="3"/>
  <c r="Q181" i="3"/>
  <c r="P182" i="3"/>
  <c r="Q182" i="3"/>
  <c r="P183" i="3"/>
  <c r="Q183" i="3"/>
  <c r="P184" i="3"/>
  <c r="Q184" i="3"/>
  <c r="P185" i="3"/>
  <c r="Q185" i="3"/>
  <c r="P186" i="3"/>
  <c r="Q186" i="3"/>
  <c r="P187" i="3"/>
  <c r="Q187" i="3"/>
  <c r="P188" i="3"/>
  <c r="Q188" i="3"/>
  <c r="P189" i="3"/>
  <c r="Q189" i="3"/>
  <c r="P190" i="3"/>
  <c r="Q190" i="3"/>
  <c r="P191" i="3"/>
  <c r="Q191" i="3"/>
  <c r="P192" i="3"/>
  <c r="Q192" i="3"/>
  <c r="P193" i="3"/>
  <c r="Q193" i="3"/>
  <c r="P194" i="3"/>
  <c r="Q194" i="3"/>
  <c r="P195" i="3"/>
  <c r="Q195" i="3"/>
  <c r="P196" i="3"/>
  <c r="Q196" i="3"/>
  <c r="P197" i="3"/>
  <c r="Q197" i="3"/>
  <c r="P198" i="3"/>
  <c r="Q198" i="3"/>
  <c r="P199" i="3"/>
  <c r="Q199" i="3"/>
  <c r="P200" i="3"/>
  <c r="Q200" i="3"/>
  <c r="P201" i="3"/>
  <c r="Q201" i="3"/>
  <c r="P202" i="3"/>
  <c r="Q202" i="3"/>
  <c r="P203" i="3"/>
  <c r="Q203" i="3"/>
  <c r="P204" i="3"/>
  <c r="Q204" i="3"/>
  <c r="P205" i="3"/>
  <c r="Q205" i="3"/>
  <c r="P206" i="3"/>
  <c r="Q206" i="3"/>
  <c r="P207" i="3"/>
  <c r="Q207" i="3"/>
  <c r="P208" i="3"/>
  <c r="Q208" i="3"/>
  <c r="P209" i="3"/>
  <c r="Q209" i="3"/>
  <c r="P210" i="3"/>
  <c r="Q210" i="3"/>
  <c r="P211" i="3"/>
  <c r="Q211" i="3"/>
  <c r="P212" i="3"/>
  <c r="Q212" i="3"/>
  <c r="P213" i="3"/>
  <c r="Q213" i="3"/>
  <c r="P214" i="3"/>
  <c r="Q214" i="3"/>
  <c r="P215" i="3"/>
  <c r="Q215" i="3"/>
  <c r="P216" i="3"/>
  <c r="Q216" i="3"/>
  <c r="P217" i="3"/>
  <c r="Q217" i="3"/>
  <c r="P218" i="3"/>
  <c r="Q218" i="3"/>
  <c r="P219" i="3"/>
  <c r="Q219" i="3"/>
  <c r="P220" i="3"/>
  <c r="Q220" i="3"/>
  <c r="P221" i="3"/>
  <c r="Q221" i="3"/>
  <c r="P222" i="3"/>
  <c r="Q222" i="3"/>
  <c r="P223" i="3"/>
  <c r="Q223" i="3"/>
  <c r="P224" i="3"/>
  <c r="Q224" i="3"/>
  <c r="P225" i="3"/>
  <c r="Q225" i="3"/>
  <c r="P226" i="3"/>
  <c r="Q226" i="3"/>
  <c r="P227" i="3"/>
  <c r="Q227" i="3"/>
  <c r="P228" i="3"/>
  <c r="Q228" i="3"/>
  <c r="P229" i="3"/>
  <c r="Q229" i="3"/>
  <c r="P230" i="3"/>
  <c r="Q230" i="3"/>
  <c r="P231" i="3"/>
  <c r="Q231" i="3"/>
  <c r="P232" i="3"/>
  <c r="Q232" i="3"/>
  <c r="P233" i="3"/>
  <c r="Q233" i="3"/>
  <c r="P234" i="3"/>
  <c r="Q234" i="3"/>
  <c r="P235" i="3"/>
  <c r="Q235" i="3"/>
  <c r="P236" i="3"/>
  <c r="Q236" i="3"/>
  <c r="P237" i="3"/>
  <c r="Q237" i="3"/>
  <c r="P238" i="3"/>
  <c r="Q238" i="3"/>
  <c r="P239" i="3"/>
  <c r="Q239" i="3"/>
  <c r="P240" i="3"/>
  <c r="Q240" i="3"/>
  <c r="P241" i="3"/>
  <c r="Q241" i="3"/>
  <c r="P242" i="3"/>
  <c r="Q242" i="3"/>
  <c r="P243" i="3"/>
  <c r="Q243" i="3"/>
  <c r="P244" i="3"/>
  <c r="Q244" i="3"/>
  <c r="P245" i="3"/>
  <c r="Q245" i="3"/>
  <c r="P246" i="3"/>
  <c r="Q246" i="3"/>
  <c r="P247" i="3"/>
  <c r="Q247" i="3"/>
  <c r="P248" i="3"/>
  <c r="Q248" i="3"/>
  <c r="P249" i="3"/>
  <c r="Q249" i="3"/>
  <c r="P250" i="3"/>
  <c r="Q250" i="3"/>
  <c r="P251" i="3"/>
  <c r="Q251" i="3"/>
  <c r="P252" i="3"/>
  <c r="Q252" i="3"/>
  <c r="P253" i="3"/>
  <c r="Q253" i="3"/>
  <c r="P254" i="3"/>
  <c r="Q254" i="3"/>
  <c r="P255" i="3"/>
  <c r="Q255" i="3"/>
  <c r="P256" i="3"/>
  <c r="Q256" i="3"/>
  <c r="P257" i="3"/>
  <c r="Q257" i="3"/>
  <c r="P258" i="3"/>
  <c r="Q258" i="3"/>
  <c r="P259" i="3"/>
  <c r="Q259" i="3"/>
  <c r="P260" i="3"/>
  <c r="Q260" i="3"/>
  <c r="P261" i="3"/>
  <c r="Q261" i="3"/>
  <c r="P262" i="3"/>
  <c r="Q262" i="3"/>
  <c r="P263" i="3"/>
  <c r="Q263" i="3"/>
  <c r="P264" i="3"/>
  <c r="Q264" i="3"/>
  <c r="P265" i="3"/>
  <c r="Q265" i="3"/>
  <c r="P266" i="3"/>
  <c r="Q266" i="3"/>
  <c r="P267" i="3"/>
  <c r="Q267" i="3"/>
  <c r="P268" i="3"/>
  <c r="Q268" i="3"/>
  <c r="P269" i="3"/>
  <c r="Q269" i="3"/>
  <c r="P270" i="3"/>
  <c r="Q270" i="3"/>
  <c r="P271" i="3"/>
  <c r="Q271" i="3"/>
  <c r="P272" i="3"/>
  <c r="Q272" i="3"/>
  <c r="P273" i="3"/>
  <c r="Q273" i="3"/>
  <c r="P274" i="3"/>
  <c r="Q274" i="3"/>
  <c r="P275" i="3"/>
  <c r="Q275" i="3"/>
  <c r="P276" i="3"/>
  <c r="Q276" i="3"/>
  <c r="P277" i="3"/>
  <c r="Q277" i="3"/>
  <c r="P278" i="3"/>
  <c r="Q278" i="3"/>
  <c r="P279" i="3"/>
  <c r="Q279" i="3"/>
  <c r="P280" i="3"/>
  <c r="Q280" i="3"/>
  <c r="P281" i="3"/>
  <c r="Q281" i="3"/>
  <c r="P282" i="3"/>
  <c r="Q282" i="3"/>
  <c r="P283" i="3"/>
  <c r="Q283" i="3"/>
  <c r="P284" i="3"/>
  <c r="Q284" i="3"/>
  <c r="P285" i="3"/>
  <c r="Q285" i="3"/>
  <c r="P286" i="3"/>
  <c r="Q286" i="3"/>
  <c r="P287" i="3"/>
  <c r="Q287" i="3"/>
  <c r="P288" i="3"/>
  <c r="Q288" i="3"/>
  <c r="P289" i="3"/>
  <c r="Q289" i="3"/>
  <c r="P290" i="3"/>
  <c r="Q290" i="3"/>
  <c r="P291" i="3"/>
  <c r="Q291" i="3"/>
  <c r="P292" i="3"/>
  <c r="Q292" i="3"/>
  <c r="P293" i="3"/>
  <c r="Q293" i="3"/>
  <c r="P294" i="3"/>
  <c r="Q294" i="3"/>
  <c r="P295" i="3"/>
  <c r="Q295" i="3"/>
  <c r="P296" i="3"/>
  <c r="Q296" i="3"/>
  <c r="P297" i="3"/>
  <c r="Q297" i="3"/>
  <c r="P298" i="3"/>
  <c r="Q298" i="3"/>
  <c r="P299" i="3"/>
  <c r="Q299" i="3"/>
  <c r="P300" i="3"/>
  <c r="Q300" i="3"/>
  <c r="P301" i="3"/>
  <c r="Q301" i="3"/>
  <c r="P302" i="3"/>
  <c r="Q302" i="3"/>
  <c r="P303" i="3"/>
  <c r="Q303" i="3"/>
  <c r="P304" i="3"/>
  <c r="Q304" i="3"/>
  <c r="P305" i="3"/>
  <c r="Q305" i="3"/>
  <c r="P306" i="3"/>
  <c r="Q306" i="3"/>
  <c r="P307" i="3"/>
  <c r="Q307" i="3"/>
  <c r="P308" i="3"/>
  <c r="Q308" i="3"/>
  <c r="P309" i="3"/>
  <c r="Q309" i="3"/>
  <c r="P310" i="3"/>
  <c r="Q310" i="3"/>
  <c r="P311" i="3"/>
  <c r="Q311" i="3"/>
  <c r="P312" i="3"/>
  <c r="Q312" i="3"/>
  <c r="P313" i="3"/>
  <c r="Q313" i="3"/>
  <c r="P314" i="3"/>
  <c r="Q314" i="3"/>
  <c r="P315" i="3"/>
  <c r="Q315" i="3"/>
  <c r="P316" i="3"/>
  <c r="Q316" i="3"/>
  <c r="P317" i="3"/>
  <c r="Q317" i="3"/>
  <c r="P318" i="3"/>
  <c r="Q318" i="3"/>
  <c r="P319" i="3"/>
  <c r="Q319" i="3"/>
  <c r="P320" i="3"/>
  <c r="Q320" i="3"/>
  <c r="P321" i="3"/>
  <c r="Q321" i="3"/>
  <c r="P322" i="3"/>
  <c r="Q322" i="3"/>
  <c r="P323" i="3"/>
  <c r="Q323" i="3"/>
  <c r="P324" i="3"/>
  <c r="Q324" i="3"/>
  <c r="P325" i="3"/>
  <c r="Q325" i="3"/>
  <c r="P326" i="3"/>
  <c r="Q326" i="3"/>
  <c r="P327" i="3"/>
  <c r="Q327" i="3"/>
  <c r="P328" i="3"/>
  <c r="Q328" i="3"/>
  <c r="P329" i="3"/>
  <c r="Q329" i="3"/>
  <c r="P330" i="3"/>
  <c r="Q330" i="3"/>
  <c r="P331" i="3"/>
  <c r="Q331" i="3"/>
  <c r="P332" i="3"/>
  <c r="Q332" i="3"/>
  <c r="P333" i="3"/>
  <c r="Q333" i="3"/>
  <c r="P334" i="3"/>
  <c r="Q334" i="3"/>
  <c r="P335" i="3"/>
  <c r="Q335" i="3"/>
  <c r="P336" i="3"/>
  <c r="Q336" i="3"/>
  <c r="P337" i="3"/>
  <c r="Q337" i="3"/>
  <c r="P338" i="3"/>
  <c r="Q338" i="3"/>
  <c r="P339" i="3"/>
  <c r="Q339" i="3"/>
  <c r="P340" i="3"/>
  <c r="Q340" i="3"/>
  <c r="P341" i="3"/>
  <c r="Q341" i="3"/>
  <c r="P342" i="3"/>
  <c r="Q342" i="3"/>
  <c r="P343" i="3"/>
  <c r="Q343" i="3"/>
  <c r="P344" i="3"/>
  <c r="Q344" i="3"/>
  <c r="P345" i="3"/>
  <c r="Q345" i="3"/>
  <c r="P346" i="3"/>
  <c r="Q346" i="3"/>
  <c r="P347" i="3"/>
  <c r="Q347" i="3"/>
  <c r="P348" i="3"/>
  <c r="Q348" i="3"/>
  <c r="P349" i="3"/>
  <c r="Q349" i="3"/>
  <c r="P350" i="3"/>
  <c r="Q350" i="3"/>
  <c r="P351" i="3"/>
  <c r="Q351" i="3"/>
  <c r="P352" i="3"/>
  <c r="Q352" i="3"/>
  <c r="P353" i="3"/>
  <c r="Q353" i="3"/>
  <c r="P354" i="3"/>
  <c r="Q354" i="3"/>
  <c r="P355" i="3"/>
  <c r="Q355" i="3"/>
  <c r="P356" i="3"/>
  <c r="Q356" i="3"/>
  <c r="P357" i="3"/>
  <c r="Q357" i="3"/>
  <c r="P358" i="3"/>
  <c r="Q358" i="3"/>
  <c r="P359" i="3"/>
  <c r="Q359" i="3"/>
  <c r="P360" i="3"/>
  <c r="Q360" i="3"/>
  <c r="P361" i="3"/>
  <c r="Q361" i="3"/>
  <c r="P362" i="3"/>
  <c r="Q362" i="3"/>
  <c r="P363" i="3"/>
  <c r="Q363" i="3"/>
  <c r="P364" i="3"/>
  <c r="Q364" i="3"/>
  <c r="P365" i="3"/>
  <c r="Q365" i="3"/>
  <c r="P366" i="3"/>
  <c r="Q366" i="3"/>
  <c r="P367" i="3"/>
  <c r="Q367" i="3"/>
  <c r="P368" i="3"/>
  <c r="Q368" i="3"/>
  <c r="P369" i="3"/>
  <c r="Q369" i="3"/>
  <c r="P370" i="3"/>
  <c r="Q370" i="3"/>
  <c r="P371" i="3"/>
  <c r="Q371" i="3"/>
  <c r="P372" i="3"/>
  <c r="Q372" i="3"/>
  <c r="P373" i="3"/>
  <c r="Q373" i="3"/>
  <c r="P374" i="3"/>
  <c r="Q374" i="3"/>
  <c r="P375" i="3"/>
  <c r="Q375" i="3"/>
  <c r="P376" i="3"/>
  <c r="Q376" i="3"/>
  <c r="P377" i="3"/>
  <c r="Q377" i="3"/>
  <c r="P378" i="3"/>
  <c r="Q378" i="3"/>
  <c r="P379" i="3"/>
  <c r="Q379" i="3"/>
  <c r="P380" i="3"/>
  <c r="Q380" i="3"/>
  <c r="P381" i="3"/>
  <c r="Q381" i="3"/>
  <c r="P382" i="3"/>
  <c r="Q382" i="3"/>
  <c r="P383" i="3"/>
  <c r="Q383" i="3"/>
  <c r="P384" i="3"/>
  <c r="Q384" i="3"/>
  <c r="P385" i="3"/>
  <c r="Q385" i="3"/>
  <c r="P386" i="3"/>
  <c r="Q386" i="3"/>
  <c r="P387" i="3"/>
  <c r="Q387" i="3"/>
  <c r="P388" i="3"/>
  <c r="Q388" i="3"/>
  <c r="P389" i="3"/>
  <c r="Q389" i="3"/>
  <c r="P390" i="3"/>
  <c r="Q390" i="3"/>
  <c r="P391" i="3"/>
  <c r="Q391" i="3"/>
  <c r="P392" i="3"/>
  <c r="Q392" i="3"/>
  <c r="P393" i="3"/>
  <c r="Q393" i="3"/>
  <c r="P394" i="3"/>
  <c r="Q394" i="3"/>
  <c r="P395" i="3"/>
  <c r="Q395" i="3"/>
  <c r="P396" i="3"/>
  <c r="Q396" i="3"/>
  <c r="P397" i="3"/>
  <c r="Q397" i="3"/>
  <c r="P398" i="3"/>
  <c r="Q398" i="3"/>
  <c r="P399" i="3"/>
  <c r="Q399" i="3"/>
  <c r="P400" i="3"/>
  <c r="Q400" i="3"/>
  <c r="P401" i="3"/>
  <c r="Q401" i="3"/>
  <c r="P402" i="3"/>
  <c r="Q402" i="3"/>
  <c r="P403" i="3"/>
  <c r="Q403" i="3"/>
  <c r="P404" i="3"/>
  <c r="Q404" i="3"/>
  <c r="P405" i="3"/>
  <c r="Q405" i="3"/>
  <c r="P406" i="3"/>
  <c r="Q406" i="3"/>
  <c r="P407" i="3"/>
  <c r="Q407" i="3"/>
  <c r="P408" i="3"/>
  <c r="Q408" i="3"/>
  <c r="P409" i="3"/>
  <c r="Q409" i="3"/>
  <c r="P410" i="3"/>
  <c r="Q410" i="3"/>
  <c r="P411" i="3"/>
  <c r="Q411" i="3"/>
  <c r="P412" i="3"/>
  <c r="Q412" i="3"/>
  <c r="P413" i="3"/>
  <c r="Q413" i="3"/>
  <c r="P414" i="3"/>
  <c r="Q414" i="3"/>
  <c r="P415" i="3"/>
  <c r="Q415" i="3"/>
  <c r="P416" i="3"/>
  <c r="Q416" i="3"/>
  <c r="P417" i="3"/>
  <c r="Q417" i="3"/>
  <c r="P418" i="3"/>
  <c r="Q418" i="3"/>
  <c r="P419" i="3"/>
  <c r="Q419" i="3"/>
  <c r="P420" i="3"/>
  <c r="Q420" i="3"/>
  <c r="P421" i="3"/>
  <c r="Q421" i="3"/>
  <c r="P422" i="3"/>
  <c r="Q422" i="3"/>
  <c r="P423" i="3"/>
  <c r="Q423" i="3"/>
  <c r="P424" i="3"/>
  <c r="Q424" i="3"/>
  <c r="P425" i="3"/>
  <c r="Q425" i="3"/>
  <c r="P426" i="3"/>
  <c r="Q426" i="3"/>
  <c r="P427" i="3"/>
  <c r="Q427" i="3"/>
  <c r="P428" i="3"/>
  <c r="Q428" i="3"/>
  <c r="P429" i="3"/>
  <c r="Q429" i="3"/>
  <c r="P430" i="3"/>
  <c r="Q430" i="3"/>
  <c r="P431" i="3"/>
  <c r="Q431" i="3"/>
  <c r="P432" i="3"/>
  <c r="Q432" i="3"/>
  <c r="P433" i="3"/>
  <c r="Q433" i="3"/>
  <c r="P434" i="3"/>
  <c r="Q434" i="3"/>
  <c r="P435" i="3"/>
  <c r="Q435" i="3"/>
  <c r="P436" i="3"/>
  <c r="Q436" i="3"/>
  <c r="P437" i="3"/>
  <c r="Q437" i="3"/>
  <c r="P438" i="3"/>
  <c r="Q438" i="3"/>
  <c r="P439" i="3"/>
  <c r="Q439" i="3"/>
  <c r="P440" i="3"/>
  <c r="Q440" i="3"/>
  <c r="P441" i="3"/>
  <c r="Q441" i="3"/>
  <c r="P442" i="3"/>
  <c r="Q442" i="3"/>
  <c r="P443" i="3"/>
  <c r="Q443" i="3"/>
  <c r="P444" i="3"/>
  <c r="Q444" i="3"/>
  <c r="P445" i="3"/>
  <c r="Q445" i="3"/>
  <c r="P446" i="3"/>
  <c r="Q446" i="3"/>
  <c r="P447" i="3"/>
  <c r="Q447" i="3"/>
  <c r="P448" i="3"/>
  <c r="Q448" i="3"/>
  <c r="Q10" i="3"/>
  <c r="P10" i="3"/>
  <c r="N450" i="3"/>
  <c r="L450" i="3"/>
  <c r="K450" i="3"/>
  <c r="J450" i="3"/>
  <c r="I450" i="3"/>
  <c r="H450" i="3"/>
  <c r="G450" i="3"/>
  <c r="F450" i="3"/>
  <c r="E450" i="3"/>
  <c r="D450" i="3"/>
  <c r="C450" i="3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P450" i="3" l="1"/>
  <c r="AE913" i="10"/>
  <c r="AF913" i="10"/>
  <c r="AG913" i="10"/>
  <c r="Q450" i="3"/>
  <c r="AI913" i="11"/>
  <c r="AJ91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Hadley Brett Cabral</author>
  </authors>
  <commentList>
    <comment ref="D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Hadley Brett Cabral:
1.  </t>
        </r>
        <r>
          <rPr>
            <sz val="8"/>
            <color indexed="81"/>
            <rFont val="Tahoma"/>
            <family val="2"/>
          </rPr>
          <t xml:space="preserve">Devens is an average of three districts:  Harvard, Lancaster, &amp; Ayer Shirley.  (D134+D156+D369)/3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equals Weymouth (D345).</t>
        </r>
      </text>
    </comment>
    <comment ref="E5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1.</t>
        </r>
        <r>
          <rPr>
            <sz val="8"/>
            <color indexed="81"/>
            <rFont val="Tahoma"/>
            <family val="2"/>
          </rPr>
          <t xml:space="preserve">  Devens = Harvard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= Weymouth</t>
        </r>
      </text>
    </comment>
    <comment ref="F5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Hadley Brett Cabral: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1.</t>
        </r>
        <r>
          <rPr>
            <sz val="8"/>
            <color indexed="81"/>
            <rFont val="Tahoma"/>
            <family val="2"/>
          </rPr>
          <t xml:space="preserve">  Devens = Harvard  (cellref  G134)
</t>
        </r>
        <r>
          <rPr>
            <b/>
            <sz val="8"/>
            <color indexed="81"/>
            <rFont val="Tahoma"/>
            <family val="2"/>
          </rPr>
          <t>2.</t>
        </r>
        <r>
          <rPr>
            <sz val="8"/>
            <color indexed="81"/>
            <rFont val="Tahoma"/>
            <family val="2"/>
          </rPr>
          <t xml:space="preserve">  Southfield = Weymouth (cellref  G345)</t>
        </r>
      </text>
    </comment>
  </commentList>
</comments>
</file>

<file path=xl/sharedStrings.xml><?xml version="1.0" encoding="utf-8"?>
<sst xmlns="http://schemas.openxmlformats.org/spreadsheetml/2006/main" count="26238" uniqueCount="659">
  <si>
    <t>Massachusetts Department of Elementary and Secondary Education</t>
  </si>
  <si>
    <t>Projected FY19 Foundation Rates by Charter School and Sending District (PROJ)(a)</t>
  </si>
  <si>
    <t>Estimates for the Above Foundation Spending Rate are culled from the lowest and highest percentages that have occurred over the 10 year period 2008 through 2017.  Actual</t>
  </si>
  <si>
    <t>above foundation percentages may come in lower or higher.  No guarantee is implied in the presentation of this data.</t>
  </si>
  <si>
    <t>Cha Lea</t>
  </si>
  <si>
    <t>Chalocsend</t>
  </si>
  <si>
    <t>Charter School</t>
  </si>
  <si>
    <t>Campus Lea</t>
  </si>
  <si>
    <t>Campus Location</t>
  </si>
  <si>
    <t>Send Lea</t>
  </si>
  <si>
    <t>Sending District</t>
  </si>
  <si>
    <t>Found-ation Rate</t>
  </si>
  <si>
    <t>Facilities Rate</t>
  </si>
  <si>
    <t>Low End Estimate of Above Found Spending Rate</t>
  </si>
  <si>
    <t>High End Estimate of Above Found Spending Rate</t>
  </si>
  <si>
    <t xml:space="preserve"> </t>
  </si>
  <si>
    <t>ALMA DEL MAR</t>
  </si>
  <si>
    <t>NEW BEDFORD</t>
  </si>
  <si>
    <t>DARTMOUTH</t>
  </si>
  <si>
    <t>FAIRHAVEN</t>
  </si>
  <si>
    <t>WESTPORT</t>
  </si>
  <si>
    <t>EXCEL ACADEMY</t>
  </si>
  <si>
    <t>BOSTON</t>
  </si>
  <si>
    <t>CHELSEA</t>
  </si>
  <si>
    <t>DANVERS</t>
  </si>
  <si>
    <t>EVERETT</t>
  </si>
  <si>
    <t>LEXINGTON</t>
  </si>
  <si>
    <t>LYNN</t>
  </si>
  <si>
    <t>MALDEN</t>
  </si>
  <si>
    <t>MEDFORD</t>
  </si>
  <si>
    <t>REVERE</t>
  </si>
  <si>
    <t>SAUGUS</t>
  </si>
  <si>
    <t>WALTHAM</t>
  </si>
  <si>
    <t>WINTHROP</t>
  </si>
  <si>
    <t>ACADEMY OF THE PACIFIC RIM</t>
  </si>
  <si>
    <t>BROCKTON</t>
  </si>
  <si>
    <t>BROOKLINE</t>
  </si>
  <si>
    <t>DEDHAM</t>
  </si>
  <si>
    <t>MILTON</t>
  </si>
  <si>
    <t>NATICK</t>
  </si>
  <si>
    <t>NEWTON</t>
  </si>
  <si>
    <t>NORTH ATTLEBOROUGH</t>
  </si>
  <si>
    <t>NORWOOD</t>
  </si>
  <si>
    <t>RANDOLPH</t>
  </si>
  <si>
    <t>STOUGHTON</t>
  </si>
  <si>
    <t>TAUNTON</t>
  </si>
  <si>
    <t>WATERTOWN</t>
  </si>
  <si>
    <t>WESTWOOD</t>
  </si>
  <si>
    <t>WEYMOUTH</t>
  </si>
  <si>
    <t>BRIDGEWATER RAYNHAM</t>
  </si>
  <si>
    <t>FOUR RIVERS</t>
  </si>
  <si>
    <t>GREENFIELD</t>
  </si>
  <si>
    <t>ERVING</t>
  </si>
  <si>
    <t>HADLEY</t>
  </si>
  <si>
    <t>NORTHAMPTON</t>
  </si>
  <si>
    <t>ROWE</t>
  </si>
  <si>
    <t>FRONTIER</t>
  </si>
  <si>
    <t>GILL MONTAGUE</t>
  </si>
  <si>
    <t>HAMPSHIRE</t>
  </si>
  <si>
    <t>MOHAWK TRAIL</t>
  </si>
  <si>
    <t>NARRAGANSETT</t>
  </si>
  <si>
    <t>PIONEER</t>
  </si>
  <si>
    <t>RALPH C MAHAR</t>
  </si>
  <si>
    <t>BERKSHIRE ARTS AND TECHNOLOGY</t>
  </si>
  <si>
    <t>ADAMS CHESHIRE</t>
  </si>
  <si>
    <t>CLARKSBURG</t>
  </si>
  <si>
    <t>NORTH ADAMS</t>
  </si>
  <si>
    <t>PITTSFIELD</t>
  </si>
  <si>
    <t>RICHMOND</t>
  </si>
  <si>
    <t>SAVOY</t>
  </si>
  <si>
    <t>CENTRAL BERKSHIRE</t>
  </si>
  <si>
    <t>MOUNT GREYLOCK</t>
  </si>
  <si>
    <t>BOSTON PREPARATORY</t>
  </si>
  <si>
    <t>HOLBROOK</t>
  </si>
  <si>
    <t>QUINCY</t>
  </si>
  <si>
    <t>WAKEFIELD</t>
  </si>
  <si>
    <t>WALPOLE</t>
  </si>
  <si>
    <t>WACHUSETT</t>
  </si>
  <si>
    <t>BRIDGE BOSTON</t>
  </si>
  <si>
    <t>FRAMINGHAM</t>
  </si>
  <si>
    <t>NORTH ANDOVER</t>
  </si>
  <si>
    <t>SOMERVILLE</t>
  </si>
  <si>
    <t>CHRISTA MCAULIFFE</t>
  </si>
  <si>
    <t>ASHLAND</t>
  </si>
  <si>
    <t>FRANKLIN</t>
  </si>
  <si>
    <t>HOLLISTON</t>
  </si>
  <si>
    <t>HOPKINTON</t>
  </si>
  <si>
    <t>MARLBOROUGH</t>
  </si>
  <si>
    <t>MILFORD</t>
  </si>
  <si>
    <t>MILLIS</t>
  </si>
  <si>
    <t>SOUTHBOROUGH</t>
  </si>
  <si>
    <t>SUDBURY</t>
  </si>
  <si>
    <t>WESTBOROUGH</t>
  </si>
  <si>
    <t>MENDON UPTON</t>
  </si>
  <si>
    <t>HELEN Y. DAVIS LEADERSHIP ACADEMY</t>
  </si>
  <si>
    <t>BRAINTREE</t>
  </si>
  <si>
    <t>CAMBRIDGE</t>
  </si>
  <si>
    <t>SALEM</t>
  </si>
  <si>
    <t>BENJAMIN BANNEKER</t>
  </si>
  <si>
    <t>ARLINGTON</t>
  </si>
  <si>
    <t>BELMONT</t>
  </si>
  <si>
    <t>BILLERICA</t>
  </si>
  <si>
    <t>CONCORD</t>
  </si>
  <si>
    <t>LAWRENCE</t>
  </si>
  <si>
    <t>LOWELL</t>
  </si>
  <si>
    <t>METHUEN</t>
  </si>
  <si>
    <t>WOBURN</t>
  </si>
  <si>
    <t>COMMUNITY DAY - GATEWAY</t>
  </si>
  <si>
    <t>ANDOVER</t>
  </si>
  <si>
    <t>DRACUT</t>
  </si>
  <si>
    <t>HAVERHILL</t>
  </si>
  <si>
    <t>BROOKE</t>
  </si>
  <si>
    <t>CANTON</t>
  </si>
  <si>
    <t>PEABODY</t>
  </si>
  <si>
    <t>KIPP ACADEMY LYNN</t>
  </si>
  <si>
    <t>BEVERLY</t>
  </si>
  <si>
    <t>LYNNFIELD</t>
  </si>
  <si>
    <t>MARBLEHEAD</t>
  </si>
  <si>
    <t>SWAMPSCOTT</t>
  </si>
  <si>
    <t>ADVANCED MATH AND SCIENCE ACADEMY</t>
  </si>
  <si>
    <t>BELLINGHAM</t>
  </si>
  <si>
    <t>CLINTON</t>
  </si>
  <si>
    <t>GRAFTON</t>
  </si>
  <si>
    <t>HUDSON</t>
  </si>
  <si>
    <t>LEOMINSTER</t>
  </si>
  <si>
    <t>LITTLETON</t>
  </si>
  <si>
    <t>MAYNARD</t>
  </si>
  <si>
    <t>MEDWAY</t>
  </si>
  <si>
    <t>NORTHBOROUGH</t>
  </si>
  <si>
    <t>SHREWSBURY</t>
  </si>
  <si>
    <t>UXBRIDGE</t>
  </si>
  <si>
    <t>WEST BOYLSTON</t>
  </si>
  <si>
    <t>WORCESTER</t>
  </si>
  <si>
    <t>AYER SHIRLEY</t>
  </si>
  <si>
    <t>BERLIN BOYLSTON</t>
  </si>
  <si>
    <t>LINCOLN SUDBURY</t>
  </si>
  <si>
    <t>NASHOBA</t>
  </si>
  <si>
    <t>NORTHBORO SOUTHBORO</t>
  </si>
  <si>
    <t>NORTH MIDDLESEX</t>
  </si>
  <si>
    <t>COMMUNITY DAY - R. KINGMAN WEBSTER</t>
  </si>
  <si>
    <t>CAPE COD LIGHTHOUSE</t>
  </si>
  <si>
    <t>MONOMOY</t>
  </si>
  <si>
    <t>BARNSTABLE</t>
  </si>
  <si>
    <t>BOURNE</t>
  </si>
  <si>
    <t>MASHPEE</t>
  </si>
  <si>
    <t>PROVINCETOWN</t>
  </si>
  <si>
    <t>SANDWICH</t>
  </si>
  <si>
    <t>TRURO</t>
  </si>
  <si>
    <t>DENNIS YARMOUTH</t>
  </si>
  <si>
    <t>NAUSET</t>
  </si>
  <si>
    <t>INNOVATION ACADEMY</t>
  </si>
  <si>
    <t>TYNGSBOROUGH</t>
  </si>
  <si>
    <t>BURLINGTON</t>
  </si>
  <si>
    <t>CHELMSFORD</t>
  </si>
  <si>
    <t>HARVARD</t>
  </si>
  <si>
    <t>TEWKSBURY</t>
  </si>
  <si>
    <t>WESTFORD</t>
  </si>
  <si>
    <t>ACTON BOXBOROUGH</t>
  </si>
  <si>
    <t>ASHBURNHAM WESTMINSTER</t>
  </si>
  <si>
    <t>GROTON DUNSTABLE</t>
  </si>
  <si>
    <t>COMMUNITY CS OF CAMBRIDGE</t>
  </si>
  <si>
    <t>ABINGTON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</si>
  <si>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</si>
  <si>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</si>
  <si>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</si>
  <si>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</si>
  <si>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</si>
  <si>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</si>
  <si>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</si>
  <si>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</si>
  <si>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</si>
  <si>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</si>
  <si>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</si>
  <si>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</si>
  <si>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</si>
  <si>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</si>
  <si>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</si>
  <si>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</si>
  <si>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</si>
  <si>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LUNENBURG</t>
  </si>
  <si>
    <t>MILLBURY</t>
  </si>
  <si>
    <t>OXFORD</t>
  </si>
  <si>
    <t>WEBSTER</t>
  </si>
  <si>
    <t>DUDLEY CHARLTON</t>
  </si>
  <si>
    <t>SPENCER EAST BROOKFIELD</t>
  </si>
  <si>
    <t>FOXBOROUGH REGIONAL</t>
  </si>
  <si>
    <t>FOXBOROUGH</t>
  </si>
  <si>
    <t>ATTLEBORO</t>
  </si>
  <si>
    <t>AVON</t>
  </si>
  <si>
    <t>EAST BRIDGEWATER</t>
  </si>
  <si>
    <t>EASTON</t>
  </si>
  <si>
    <t>MANSFIELD</t>
  </si>
  <si>
    <t>NORFOLK</t>
  </si>
  <si>
    <t>NORTON</t>
  </si>
  <si>
    <t>PLAINVILLE</t>
  </si>
  <si>
    <t>SHARON</t>
  </si>
  <si>
    <t>WEST BRIDGEWATER</t>
  </si>
  <si>
    <t>WRENTHAM</t>
  </si>
  <si>
    <t>DEVENS</t>
  </si>
  <si>
    <t>DIGHTON REHOBOTH</t>
  </si>
  <si>
    <t>KING PHILIP</t>
  </si>
  <si>
    <t>BENJAMIN FRANKLIN CLASSICAL</t>
  </si>
  <si>
    <t>HOPEDALE</t>
  </si>
  <si>
    <t>NORTHBRIDGE</t>
  </si>
  <si>
    <t>BLACKSTONE MILLVILLE</t>
  </si>
  <si>
    <t>BOSTON COLLEGIATE</t>
  </si>
  <si>
    <t>HILLTOWN COOPERATIVE</t>
  </si>
  <si>
    <t>EASTHAMPTON</t>
  </si>
  <si>
    <t>AMHERST</t>
  </si>
  <si>
    <t>HATFIELD</t>
  </si>
  <si>
    <t>HOLYOKE</t>
  </si>
  <si>
    <t>SOUTHAMPTON</t>
  </si>
  <si>
    <t>SOUTH HADLEY</t>
  </si>
  <si>
    <t>WESTHAMPTON</t>
  </si>
  <si>
    <t>WHATELY</t>
  </si>
  <si>
    <t>WILLIAMSBURG</t>
  </si>
  <si>
    <t>AMHERST PELHAM</t>
  </si>
  <si>
    <t>CHESTERFIELD GOSHEN</t>
  </si>
  <si>
    <t>HOLYOKE COMMUNITY</t>
  </si>
  <si>
    <t>AGAWAM</t>
  </si>
  <si>
    <t>WESTFIELD</t>
  </si>
  <si>
    <t>WEST SPRINGFIELD</t>
  </si>
  <si>
    <t>LAWRENCE FAMILY DEVELOPMENT</t>
  </si>
  <si>
    <t>HILL VIEW MONTESSORI</t>
  </si>
  <si>
    <t>AMESBURY</t>
  </si>
  <si>
    <t>PENTUCKET</t>
  </si>
  <si>
    <t>LOWELL COMMUNITY</t>
  </si>
  <si>
    <t>LOWELL MIDDLESEX ACADEMY</t>
  </si>
  <si>
    <t>WILMINGTON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</si>
  <si>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</si>
  <si>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</si>
  <si>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</si>
  <si>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</si>
  <si>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</si>
  <si>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</si>
  <si>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</si>
  <si>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</si>
  <si>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</si>
  <si>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</si>
  <si>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</si>
  <si>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</si>
  <si>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MELROSE</t>
  </si>
  <si>
    <t>READING</t>
  </si>
  <si>
    <t>WINCHESTER</t>
  </si>
  <si>
    <t>SIZER SCHOOL, A NORTH CENTRAL CHARTER ESSENTIAL SCHOOL</t>
  </si>
  <si>
    <t>FITCHBURG</t>
  </si>
  <si>
    <t>GARDNER</t>
  </si>
  <si>
    <t>WINCHENDON</t>
  </si>
  <si>
    <t>QUABBIN</t>
  </si>
  <si>
    <t>FRANCIS W. PARKER CHARTER ESSENTIAL</t>
  </si>
  <si>
    <t>CONCORD CARLISLE</t>
  </si>
  <si>
    <t>PIONEER VALLEY PERFORMING ARTS</t>
  </si>
  <si>
    <t>BELCHERTOWN</t>
  </si>
  <si>
    <t>GRANBY</t>
  </si>
  <si>
    <t>MONSON</t>
  </si>
  <si>
    <t>PALMER</t>
  </si>
  <si>
    <t>WARE</t>
  </si>
  <si>
    <t>ATHOL ROYALSTON</t>
  </si>
  <si>
    <t>GATEWAY</t>
  </si>
  <si>
    <t>SOUTHWICK TOLLAND GRANVILLE</t>
  </si>
  <si>
    <t>BOSTON RENAISSANCE</t>
  </si>
  <si>
    <t>WHITMAN HANSON</t>
  </si>
  <si>
    <t>RIVER VALLEY</t>
  </si>
  <si>
    <t>NEWBURYPORT</t>
  </si>
  <si>
    <t>GEORGETOWN</t>
  </si>
  <si>
    <t>TRITON</t>
  </si>
  <si>
    <t>RISING TIDE</t>
  </si>
  <si>
    <t>PLYMOUTH</t>
  </si>
  <si>
    <t>CARVER</t>
  </si>
  <si>
    <t>DUXBURY</t>
  </si>
  <si>
    <t>HALIFAX</t>
  </si>
  <si>
    <t>KINGSTON</t>
  </si>
  <si>
    <t>MARSHFIELD</t>
  </si>
  <si>
    <t>MIDDLEBOROUGH</t>
  </si>
  <si>
    <t>PEMBROKE</t>
  </si>
  <si>
    <t>PLYMPTON</t>
  </si>
  <si>
    <t>ROCHESTER</t>
  </si>
  <si>
    <t>WAREHAM</t>
  </si>
  <si>
    <t>FREETOWN LAKEVILLE</t>
  </si>
  <si>
    <t>SILVER LAKE</t>
  </si>
  <si>
    <t>ROXBURY PREPARATORY</t>
  </si>
  <si>
    <t>SALEM ACADEMY</t>
  </si>
  <si>
    <t>HAMILTON WENHAM</t>
  </si>
  <si>
    <t>SEVEN HILLS</t>
  </si>
  <si>
    <t>PROSPECT HILL ACADEMY</t>
  </si>
  <si>
    <t>NORTH READING</t>
  </si>
  <si>
    <t>SOUTH SHORE</t>
  </si>
  <si>
    <t>NORWELL</t>
  </si>
  <si>
    <t>COHASSET</t>
  </si>
  <si>
    <t>HANOVER</t>
  </si>
  <si>
    <t>HINGHAM</t>
  </si>
  <si>
    <t>HULL</t>
  </si>
  <si>
    <t>ROCKLAND</t>
  </si>
  <si>
    <t>SCITUATE</t>
  </si>
  <si>
    <t>STURGIS</t>
  </si>
  <si>
    <t>ATLANTIS</t>
  </si>
  <si>
    <t>FALL RIVER</t>
  </si>
  <si>
    <t>SOMERSET</t>
  </si>
  <si>
    <t>SWANSEA</t>
  </si>
  <si>
    <t>SOMERSET BERKLEY</t>
  </si>
  <si>
    <t>MARTIN LUTHER KING JR CS OF EXCELLENCE</t>
  </si>
  <si>
    <t>PHOENIX CHARTER ACADEMY</t>
  </si>
  <si>
    <t>PIONEER CS OF SCIENCE</t>
  </si>
  <si>
    <t>MANCHESTER ESSEX</t>
  </si>
  <si>
    <t>GLOBAL LEARNING</t>
  </si>
  <si>
    <t>OLD ROCHESTER</t>
  </si>
  <si>
    <t>PIONEER VALLEY CHINESE IMMERSION</t>
  </si>
  <si>
    <t>CONWAY</t>
  </si>
  <si>
    <t>DEERFIELD</t>
  </si>
  <si>
    <t>LEVERETT</t>
  </si>
  <si>
    <t>ORANGE</t>
  </si>
  <si>
    <t>PELHAM</t>
  </si>
  <si>
    <t>SHUTESBURY</t>
  </si>
  <si>
    <t>SUNDERLAND</t>
  </si>
  <si>
    <t>NEW SALEM WENDELL</t>
  </si>
  <si>
    <t>VERITAS PREPARATORY</t>
  </si>
  <si>
    <t>HAMPDEN CS OF SCIENCE EAST</t>
  </si>
  <si>
    <t>PAULO FREIRE SOCIAL JUSTICE</t>
  </si>
  <si>
    <t>BAYSTATE ACADEMY</t>
  </si>
  <si>
    <t>COLLEGIATE CS OF LOWELL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</si>
  <si>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</si>
  <si>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</si>
  <si>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</si>
  <si>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</si>
  <si>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</si>
  <si>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</si>
  <si>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</si>
  <si>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LIBERTAS ACADEMY</t>
  </si>
  <si>
    <t xml:space="preserve">OLD STURBRIDGE ACADEMY </t>
  </si>
  <si>
    <t>STURBRIDGE</t>
  </si>
  <si>
    <t>BRIMFIELD</t>
  </si>
  <si>
    <t>BROOKFIELD</t>
  </si>
  <si>
    <t>HOLLAND</t>
  </si>
  <si>
    <t>NORTH BROOKFIELD</t>
  </si>
  <si>
    <t>SOUTHBRIDGE</t>
  </si>
  <si>
    <t>WALES</t>
  </si>
  <si>
    <t>HAMPDEN CS OF SCIENCE WEST</t>
  </si>
  <si>
    <t>MAP ACADEMY</t>
  </si>
  <si>
    <t>EQUITY LAB CS</t>
  </si>
  <si>
    <t>PHOENIX CHARTER ACADEMY LAWRENCE</t>
  </si>
  <si>
    <t>FTE</t>
  </si>
  <si>
    <t>Found
Rate</t>
  </si>
  <si>
    <t>Above Found Spend Rate</t>
  </si>
  <si>
    <t>Trans-portion
Rate (Avg
per FTE)</t>
  </si>
  <si>
    <t>Fac
Aid
Rate</t>
  </si>
  <si>
    <t>Total
Rate</t>
  </si>
  <si>
    <t>Priv/HS/Sib FTE</t>
  </si>
  <si>
    <t>Transp
FTE</t>
  </si>
  <si>
    <t>District NSS Cap</t>
  </si>
  <si>
    <t>Total District Tuiton as a Pct of NSS</t>
  </si>
  <si>
    <t>Per Pupil NSS Cap</t>
  </si>
  <si>
    <t>Foundation Tuition</t>
  </si>
  <si>
    <t>Trans-
por-
tation</t>
  </si>
  <si>
    <t>Net School Spending Tuition Cap</t>
  </si>
  <si>
    <t>Facilities</t>
  </si>
  <si>
    <t>Total Tuition</t>
  </si>
  <si>
    <t>Found Rate</t>
  </si>
  <si>
    <t>Transportion Rate 
(Avg per FTE)</t>
  </si>
  <si>
    <t>Fac Aid Rate</t>
  </si>
  <si>
    <t>Total Rate</t>
  </si>
  <si>
    <t>Pre Enro FTE Cap</t>
  </si>
  <si>
    <t>Transp FTE</t>
  </si>
  <si>
    <t>Transportation</t>
  </si>
  <si>
    <t>BERKSHIRE HILLS</t>
  </si>
  <si>
    <t>BERLIN</t>
  </si>
  <si>
    <t>CARLISLE</t>
  </si>
  <si>
    <t>MARION</t>
  </si>
  <si>
    <t>ACUSHNET</t>
  </si>
  <si>
    <t>QUABOAG</t>
  </si>
  <si>
    <t>--</t>
  </si>
  <si>
    <t>Office of District and School Finance</t>
  </si>
  <si>
    <t>Projected FY19 Foundation Rates by Charter School and Sending District (PROJ)(c)</t>
  </si>
  <si>
    <t>FY08</t>
  </si>
  <si>
    <t>FY09</t>
  </si>
  <si>
    <t>FY10</t>
  </si>
  <si>
    <t>FY11</t>
  </si>
  <si>
    <t>FY12</t>
  </si>
  <si>
    <t>FY13</t>
  </si>
  <si>
    <t>FY14</t>
  </si>
  <si>
    <t>FY15</t>
  </si>
  <si>
    <t>FY16</t>
  </si>
  <si>
    <t>FY17</t>
  </si>
  <si>
    <t>eoy07</t>
  </si>
  <si>
    <t>eoy08</t>
  </si>
  <si>
    <t>eoy09</t>
  </si>
  <si>
    <t>eoy10</t>
  </si>
  <si>
    <t>eoy11</t>
  </si>
  <si>
    <t>eoy12</t>
  </si>
  <si>
    <t>eoy13</t>
  </si>
  <si>
    <t>eoy14</t>
  </si>
  <si>
    <t>eoy15</t>
  </si>
  <si>
    <t>eoy16</t>
  </si>
  <si>
    <t>LEA</t>
  </si>
  <si>
    <t>District</t>
  </si>
  <si>
    <t>sch 19</t>
  </si>
  <si>
    <t>min</t>
  </si>
  <si>
    <t>max</t>
  </si>
  <si>
    <t>ACTON</t>
  </si>
  <si>
    <t>ADAMS</t>
  </si>
  <si>
    <t>ALFORD</t>
  </si>
  <si>
    <t>ASHBURNHAM</t>
  </si>
  <si>
    <t>ASHBY</t>
  </si>
  <si>
    <t>ASHFIELD</t>
  </si>
  <si>
    <t>ATHOL</t>
  </si>
  <si>
    <t>AYER</t>
  </si>
  <si>
    <t>BARRE</t>
  </si>
  <si>
    <t>BECKET</t>
  </si>
  <si>
    <t>BEDFORD</t>
  </si>
  <si>
    <t>BERKLEY</t>
  </si>
  <si>
    <t>BERNARDSTON</t>
  </si>
  <si>
    <t>BLACKSTONE</t>
  </si>
  <si>
    <t>BLANDFORD</t>
  </si>
  <si>
    <t>BOLTON</t>
  </si>
  <si>
    <t>BOXBOROUGH</t>
  </si>
  <si>
    <t>BOXFORD</t>
  </si>
  <si>
    <t>BOYLSTON</t>
  </si>
  <si>
    <t>BREWSTER</t>
  </si>
  <si>
    <t>BRIDGEWATER</t>
  </si>
  <si>
    <t>BUCKLAND</t>
  </si>
  <si>
    <t>CHARLEMONT</t>
  </si>
  <si>
    <t>CHARLTON</t>
  </si>
  <si>
    <t>CHATHAM</t>
  </si>
  <si>
    <t>CHESHIRE</t>
  </si>
  <si>
    <t>CHESTER</t>
  </si>
  <si>
    <t>CHESTERFIELD</t>
  </si>
  <si>
    <t>CHILMARK</t>
  </si>
  <si>
    <t>COLRAIN</t>
  </si>
  <si>
    <t>CUMMINGTON</t>
  </si>
  <si>
    <t>DALTON</t>
  </si>
  <si>
    <t>DENNIS</t>
  </si>
  <si>
    <t>DIGHTON</t>
  </si>
  <si>
    <t>DOUGLAS</t>
  </si>
  <si>
    <t>DOVER</t>
  </si>
  <si>
    <t>DUDLEY</t>
  </si>
  <si>
    <t>DUNSTABLE</t>
  </si>
  <si>
    <t>EAST BROOKFIELD</t>
  </si>
  <si>
    <t>EASTHAM</t>
  </si>
  <si>
    <t>EGREMONT</t>
  </si>
  <si>
    <t>ESSEX</t>
  </si>
  <si>
    <t>FLORIDA</t>
  </si>
  <si>
    <t>FREETOWN</t>
  </si>
  <si>
    <t>AQUINNAH</t>
  </si>
  <si>
    <t>GILL</t>
  </si>
  <si>
    <t>GLOUCESTER</t>
  </si>
  <si>
    <t>GOSHEN</t>
  </si>
  <si>
    <t>GOSNOLD</t>
  </si>
  <si>
    <t>GRANVILLE</t>
  </si>
  <si>
    <t>GREAT BARRINGTON</t>
  </si>
  <si>
    <t>GROTON</t>
  </si>
  <si>
    <t>GROVELAND</t>
  </si>
  <si>
    <t>HAMILTON</t>
  </si>
  <si>
    <t>HAMPDEN</t>
  </si>
  <si>
    <t>HANCOCK</t>
  </si>
  <si>
    <t>HANSON</t>
  </si>
  <si>
    <t>HARDWICK</t>
  </si>
  <si>
    <t>HARWICH</t>
  </si>
  <si>
    <t>HAWLEY</t>
  </si>
  <si>
    <t>HEATH</t>
  </si>
  <si>
    <t>HINSDALE</t>
  </si>
  <si>
    <t>HOLDEN</t>
  </si>
  <si>
    <t>HUBBARDSTON</t>
  </si>
  <si>
    <t>HUNTINGTON</t>
  </si>
  <si>
    <t>IPSWICH</t>
  </si>
  <si>
    <t>LAKEVILLE</t>
  </si>
  <si>
    <t>LANCASTER</t>
  </si>
  <si>
    <t>LANESBOROUGH</t>
  </si>
  <si>
    <t>LEE</t>
  </si>
  <si>
    <t>LENOX</t>
  </si>
  <si>
    <t>LEYDEN</t>
  </si>
  <si>
    <t>LINCOLN</t>
  </si>
  <si>
    <t>MANCHESTER</t>
  </si>
  <si>
    <t>MATTAPOISETT</t>
  </si>
  <si>
    <t>MEDFIELD</t>
  </si>
  <si>
    <t>MENDON</t>
  </si>
  <si>
    <t>MERRIMAC</t>
  </si>
  <si>
    <t>MIDDLEFIELD</t>
  </si>
  <si>
    <t>MIDDLETON</t>
  </si>
  <si>
    <t>MILLVILLE</t>
  </si>
  <si>
    <t>MONROE</t>
  </si>
  <si>
    <t>MONTAGUE</t>
  </si>
  <si>
    <t>MONTEREY</t>
  </si>
  <si>
    <t>MONTGOMERY</t>
  </si>
  <si>
    <t>MOUNT WASHINGTON</t>
  </si>
  <si>
    <t>NANTUCKET</t>
  </si>
  <si>
    <t>NEW ASHFORD</t>
  </si>
  <si>
    <t>NEW BRAINTREE</t>
  </si>
  <si>
    <t>NEWBURY</t>
  </si>
  <si>
    <t>NEW MARLBOROUGH</t>
  </si>
  <si>
    <t>NEW SALEM</t>
  </si>
  <si>
    <t>NORTHFIELD</t>
  </si>
  <si>
    <t>OAKHAM</t>
  </si>
  <si>
    <t>ORLEANS</t>
  </si>
  <si>
    <t>OTIS</t>
  </si>
  <si>
    <t>PAXTON</t>
  </si>
  <si>
    <t>PEPPERELL</t>
  </si>
  <si>
    <t>PERU</t>
  </si>
  <si>
    <t>PETERSHAM</t>
  </si>
  <si>
    <t>PHILLIPSTON</t>
  </si>
  <si>
    <t>PLAINFIELD</t>
  </si>
  <si>
    <t>PRINCETON</t>
  </si>
  <si>
    <t>RAYNHAM</t>
  </si>
  <si>
    <t>REHOBOTH</t>
  </si>
  <si>
    <t>ROCKPORT</t>
  </si>
  <si>
    <t>ROWLEY</t>
  </si>
  <si>
    <t>ROYALSTON</t>
  </si>
  <si>
    <t>RUSSELL</t>
  </si>
  <si>
    <t>RUTLAND</t>
  </si>
  <si>
    <t>SALISBURY</t>
  </si>
  <si>
    <t>SANDISFIELD</t>
  </si>
  <si>
    <t>SEEKONK</t>
  </si>
  <si>
    <t>SHEFFIELD</t>
  </si>
  <si>
    <t>SHELBURNE</t>
  </si>
  <si>
    <t>SHERBORN</t>
  </si>
  <si>
    <t>SHIRLEY</t>
  </si>
  <si>
    <t>SOUTHWICK</t>
  </si>
  <si>
    <t>SPENCER</t>
  </si>
  <si>
    <t>STERLING</t>
  </si>
  <si>
    <t>STOCKBRIDGE</t>
  </si>
  <si>
    <t>STOW</t>
  </si>
  <si>
    <t>SUTTON</t>
  </si>
  <si>
    <t>TEMPLETON</t>
  </si>
  <si>
    <t>TOLLAND</t>
  </si>
  <si>
    <t>TOPSFIELD</t>
  </si>
  <si>
    <t>TOWNSEND</t>
  </si>
  <si>
    <t>TYRINGHAM</t>
  </si>
  <si>
    <t>UPTON</t>
  </si>
  <si>
    <t>WARREN</t>
  </si>
  <si>
    <t>WARWICK</t>
  </si>
  <si>
    <t>WASHINGTON</t>
  </si>
  <si>
    <t>WAYLAND</t>
  </si>
  <si>
    <t>WELLESLEY</t>
  </si>
  <si>
    <t>WELLFLEET</t>
  </si>
  <si>
    <t>WENDELL</t>
  </si>
  <si>
    <t>WENHAM</t>
  </si>
  <si>
    <t>WEST BROOKFIELD</t>
  </si>
  <si>
    <t>WESTMINSTER</t>
  </si>
  <si>
    <t>WEST NEWBURY</t>
  </si>
  <si>
    <t>WESTON</t>
  </si>
  <si>
    <t>WEST STOCKBRIDGE</t>
  </si>
  <si>
    <t>WEST TISBURY</t>
  </si>
  <si>
    <t>WHITMAN</t>
  </si>
  <si>
    <t>WILBRAHAM</t>
  </si>
  <si>
    <t>WILLIAMSTOWN</t>
  </si>
  <si>
    <t>WINDSOR</t>
  </si>
  <si>
    <t>WORTHINGTON</t>
  </si>
  <si>
    <t>YARMOUTH</t>
  </si>
  <si>
    <t>NORTHAMPTON SMITH</t>
  </si>
  <si>
    <t>DOVER SHERBORN</t>
  </si>
  <si>
    <t>FARMINGTON RIVER</t>
  </si>
  <si>
    <t>HAWLEMONT</t>
  </si>
  <si>
    <t>MASCONOMET</t>
  </si>
  <si>
    <t>SOUTHERN BERKSHIRE</t>
  </si>
  <si>
    <t>TANTASQUA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</si>
  <si>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</si>
  <si>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</si>
  <si>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</si>
  <si>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</si>
  <si>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</si>
  <si>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</si>
  <si>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</si>
  <si>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</si>
  <si>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</si>
  <si>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</si>
  <si>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</si>
  <si>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</si>
  <si>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</si>
  <si>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</si>
  <si>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</si>
  <si>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</si>
  <si>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</si>
  <si>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</si>
  <si>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</si>
  <si>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</si>
  <si>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</si>
  <si>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</si>
  <si>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</si>
  <si>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</si>
  <si>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</si>
  <si>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</si>
  <si>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</si>
  <si>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FY18</t>
  </si>
  <si>
    <t>eoy17</t>
  </si>
  <si>
    <t>Chalocsend
(charter school,  district where school is located, sending district)</t>
  </si>
  <si>
    <t>Found-
ation
Rate</t>
  </si>
  <si>
    <t>Total Tuition Rate</t>
  </si>
  <si>
    <t>District
NSS
Cap</t>
  </si>
  <si>
    <t>Per Pupil NSS Cap Rate</t>
  </si>
  <si>
    <t>Total
Tuition for chalocsend</t>
  </si>
  <si>
    <t>ESSEX NORTH SHORE</t>
  </si>
  <si>
    <t>Sibling Tuition</t>
  </si>
  <si>
    <t>NSS Sibling FTE</t>
  </si>
  <si>
    <t>All Sibling FTE</t>
  </si>
  <si>
    <t>Total
Tuition for LEA 
(w/FY17 Adj)</t>
  </si>
  <si>
    <t>State Paid Sibling Tuition</t>
  </si>
  <si>
    <t>State Paid Sibling FTE</t>
  </si>
  <si>
    <r>
      <t xml:space="preserve">Chalocsend
</t>
    </r>
    <r>
      <rPr>
        <sz val="8"/>
        <rFont val="Calibri"/>
        <family val="2"/>
        <scheme val="minor"/>
      </rPr>
      <t>(charter school,  district where school is located, sending district)</t>
    </r>
  </si>
  <si>
    <t>Final FY18 Rates by Charter School and Sending District (Q4)</t>
  </si>
  <si>
    <t>Projected FY19 Foundation Rates by Charter School and Sending District (PROJ)(e)</t>
  </si>
  <si>
    <t>Transpor-tation
(Avg per FTE)</t>
  </si>
  <si>
    <t xml:space="preserve">FY18
</t>
  </si>
  <si>
    <t xml:space="preserve">  A B O V E    F N D    R A T E     H I S T O R Y</t>
  </si>
  <si>
    <t xml:space="preserve">Foun-
dation
</t>
  </si>
  <si>
    <t xml:space="preserve">Above
Foun-
dation
</t>
  </si>
  <si>
    <t xml:space="preserve">Facil-
ities
</t>
  </si>
  <si>
    <t xml:space="preserve">FY19
Total
Rate
</t>
  </si>
  <si>
    <t>Found</t>
  </si>
  <si>
    <t>Op</t>
  </si>
  <si>
    <t>Base</t>
  </si>
  <si>
    <t>Lea</t>
  </si>
  <si>
    <t>Status</t>
  </si>
  <si>
    <t>WAF</t>
  </si>
  <si>
    <t>Decile</t>
  </si>
  <si>
    <t>Rate</t>
  </si>
  <si>
    <t>SOUTHWICK TOLLAND</t>
  </si>
  <si>
    <t>STATE AVERAGE</t>
  </si>
  <si>
    <t>17 - PROJa  chartrate.xlsm</t>
  </si>
  <si>
    <t>12 - PROJe  chartrate.xls</t>
  </si>
  <si>
    <t>FY19 District Foundation Rates, Wage Adjustment Factor &amp; Decile (Q2)</t>
  </si>
  <si>
    <t>S T A T E    T O T A L S</t>
  </si>
  <si>
    <t>Tuition Adjustment</t>
  </si>
  <si>
    <t>Transpor-
tation</t>
  </si>
  <si>
    <t>Pre Enro
FTE Cap</t>
  </si>
  <si>
    <t>Sibling Reduction</t>
  </si>
  <si>
    <t>Matched Sibling</t>
  </si>
  <si>
    <t>Applied
Sibling FTE</t>
  </si>
  <si>
    <t>Applied Sibling Tuition</t>
  </si>
  <si>
    <t>Priv / 
Home
Sch FTE</t>
  </si>
  <si>
    <t>Priv /
 Home Sch
Tuition</t>
  </si>
  <si>
    <r>
      <t>Chalocsend</t>
    </r>
    <r>
      <rPr>
        <b/>
        <sz val="6"/>
        <rFont val="Calibri"/>
        <family val="2"/>
        <scheme val="minor"/>
      </rPr>
      <t xml:space="preserve">
</t>
    </r>
    <r>
      <rPr>
        <sz val="6"/>
        <rFont val="Calibri"/>
        <family val="2"/>
        <scheme val="minor"/>
      </rPr>
      <t>(charter school,  district where school is located, sending district)</t>
    </r>
  </si>
  <si>
    <t>2019 Charter Tuition Rate Components</t>
  </si>
  <si>
    <t>Preliminary FY19 Tuition, FTE, and Rates by Charter School and Sending District (Q2)</t>
  </si>
  <si>
    <t>Above Found Spend
Rate</t>
  </si>
  <si>
    <t>Facilities
Aid
Rate</t>
  </si>
  <si>
    <t>T O T A L
R A T E</t>
  </si>
  <si>
    <t>FY18 FTE
Adjustm't</t>
  </si>
  <si>
    <t>FY18 Tuition
Adjustm't</t>
  </si>
  <si>
    <t>FY18 Transpor-
tation
Adjustm't</t>
  </si>
  <si>
    <t>T O T A L
T U I T I O N</t>
  </si>
  <si>
    <t>Applied
Sibling
Tuition</t>
  </si>
  <si>
    <t>Applied
Sibling
FTE</t>
  </si>
  <si>
    <t>F T E</t>
  </si>
  <si>
    <t>FY19 Tuition, FTE, and Rates by Charter School and Sending District (Q4)</t>
  </si>
  <si>
    <t>FY19</t>
  </si>
  <si>
    <t>eoy18</t>
  </si>
  <si>
    <t>FY19 Tuition, FTE, and Rates by Charter School and Sending District (Q3)</t>
  </si>
  <si>
    <t>FY18 Adjustment to FTE and Tuition ( PJ ) ( b )</t>
  </si>
  <si>
    <t>Campus
Location</t>
  </si>
  <si>
    <t>Historical Budgeted Above Foundation Spending Percentages*</t>
  </si>
  <si>
    <t>* Deleted 353 Southbridge with the FY19Q4 file.</t>
  </si>
  <si>
    <t xml:space="preserve">Change
from
Q3
</t>
  </si>
  <si>
    <t>F I N A L    2 0 1 9     R A T E S</t>
  </si>
  <si>
    <t>* Adjustment totals may not include missing chalocsends</t>
  </si>
  <si>
    <r>
      <t>FY18 Tuition
Adjustm't</t>
    </r>
    <r>
      <rPr>
        <b/>
        <sz val="10"/>
        <rFont val="Calibri"/>
        <family val="2"/>
      </rPr>
      <t>*</t>
    </r>
  </si>
  <si>
    <t>FY18 Transpor-
tation
Adjustm't*</t>
  </si>
  <si>
    <t xml:space="preserve">FY19
April
(Q1c)
</t>
  </si>
  <si>
    <t xml:space="preserve">FY19
July
(Q1e)
</t>
  </si>
  <si>
    <t xml:space="preserve">FY19
Decem
(Q2)
</t>
  </si>
  <si>
    <t xml:space="preserve">FY19
March
(Q3)
</t>
  </si>
  <si>
    <t xml:space="preserve">FY19
June
(Q4)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</si>
</sst>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_);[Red]\(0\)"/>
    <numFmt numFmtId="165" formatCode="0.0%"/>
    <numFmt numFmtId="166" formatCode="#,##0.0_);[Red]\(#,##0.0\)"/>
    <numFmt numFmtId="167" formatCode="#,##0.0"/>
    <numFmt numFmtId="168" formatCode="m/d/yy"/>
    <numFmt numFmtId="169" formatCode="0.000"/>
    <numFmt numFmtId="170" formatCode="#,##0.0000_);\(#,##0.0000\)"/>
  </numFmts>
  <fonts count="66" x14ac:knownFonts="1">
    <font>
      <sz val="11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</font>
    <font>
      <sz val="11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1"/>
      <color theme="1"/>
      <name val="Calibri"/>
      <family val="2"/>
    </font>
    <font>
      <sz val="9"/>
      <name val="Calibri"/>
      <family val="2"/>
    </font>
    <font>
      <b/>
      <sz val="9"/>
      <color theme="1" tint="0.34998626667073579"/>
      <name val="Calibri"/>
      <family val="2"/>
      <scheme val="minor"/>
    </font>
    <font>
      <sz val="9"/>
      <color rgb="FFDDD9C3"/>
      <name val="Calibri"/>
      <family val="2"/>
    </font>
    <font>
      <sz val="9"/>
      <color rgb="FFFBFCD2"/>
      <name val="Calibri"/>
      <family val="2"/>
    </font>
    <font>
      <b/>
      <sz val="9"/>
      <color rgb="FFDDD9C3"/>
      <name val="Calibri"/>
      <family val="2"/>
      <scheme val="minor"/>
    </font>
    <font>
      <sz val="9"/>
      <name val="Calibri"/>
      <family val="2"/>
      <scheme val="minor"/>
    </font>
    <font>
      <b/>
      <sz val="18"/>
      <color theme="1"/>
      <name val="Calibri"/>
      <family val="2"/>
    </font>
    <font>
      <sz val="16"/>
      <color theme="1"/>
      <name val="Calibri"/>
      <family val="2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41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F2F0C3"/>
      <name val="Calibri"/>
      <family val="2"/>
      <scheme val="minor"/>
    </font>
    <font>
      <sz val="10"/>
      <color rgb="FFF2F0C3"/>
      <name val="Calibri"/>
      <family val="2"/>
      <scheme val="minor"/>
    </font>
    <font>
      <b/>
      <sz val="18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8"/>
      <name val="Arial"/>
      <family val="2"/>
    </font>
    <font>
      <sz val="6"/>
      <name val="Calibri"/>
      <family val="2"/>
      <scheme val="minor"/>
    </font>
    <font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name val="Calibri"/>
      <family val="2"/>
    </font>
    <font>
      <sz val="14"/>
      <name val="Century Gothic"/>
      <family val="2"/>
    </font>
    <font>
      <sz val="12"/>
      <name val="Calibri"/>
      <family val="2"/>
    </font>
    <font>
      <sz val="9.5"/>
      <name val="Calibri"/>
      <family val="2"/>
    </font>
    <font>
      <sz val="10"/>
      <color theme="1"/>
      <name val="Calibri"/>
      <family val="2"/>
    </font>
    <font>
      <sz val="14"/>
      <name val="Times New Roman"/>
      <family val="1"/>
    </font>
    <font>
      <sz val="9"/>
      <color theme="4" tint="0.79998168889431442"/>
      <name val="Calibri"/>
      <family val="2"/>
    </font>
    <font>
      <b/>
      <sz val="10"/>
      <color rgb="FFF2F0C3"/>
      <name val="Calibri"/>
      <family val="2"/>
      <scheme val="minor"/>
    </font>
    <font>
      <b/>
      <sz val="6"/>
      <name val="Calibri"/>
      <family val="2"/>
      <scheme val="minor"/>
    </font>
    <font>
      <sz val="10"/>
      <color rgb="FFBED8D7"/>
      <name val="Calibri"/>
      <family val="2"/>
    </font>
    <font>
      <sz val="8"/>
      <color rgb="FFD2E4E3"/>
      <name val="Calibri"/>
      <family val="2"/>
    </font>
    <font>
      <b/>
      <sz val="10"/>
      <color theme="1"/>
      <name val="Century Gothic"/>
      <family val="2"/>
    </font>
    <font>
      <b/>
      <sz val="12"/>
      <color theme="1"/>
      <name val="Calibri"/>
      <family val="2"/>
      <scheme val="minor"/>
    </font>
    <font>
      <b/>
      <sz val="10"/>
      <color rgb="FFD2E4E3"/>
      <name val="Calibri"/>
      <family val="2"/>
      <scheme val="minor"/>
    </font>
    <font>
      <sz val="10"/>
      <color rgb="FFD2E4E3"/>
      <name val="Calibri"/>
      <family val="2"/>
      <scheme val="minor"/>
    </font>
    <font>
      <sz val="10"/>
      <color rgb="FFD2E4E3"/>
      <name val="Calibri"/>
      <family val="2"/>
    </font>
    <font>
      <b/>
      <sz val="14"/>
      <name val="Century Gothic"/>
      <family val="2"/>
    </font>
    <font>
      <b/>
      <sz val="10"/>
      <name val="Century Gothic"/>
      <family val="2"/>
    </font>
    <font>
      <sz val="10"/>
      <color rgb="FFECF4F4"/>
      <name val="Calibri"/>
      <family val="2"/>
      <scheme val="minor"/>
    </font>
    <font>
      <b/>
      <sz val="10"/>
      <color rgb="FFDDEBEB"/>
      <name val="Calibri"/>
      <family val="2"/>
      <scheme val="minor"/>
    </font>
    <font>
      <sz val="10"/>
      <color rgb="FFDDEBEB"/>
      <name val="Calibri"/>
      <family val="2"/>
      <scheme val="minor"/>
    </font>
    <font>
      <sz val="8"/>
      <color rgb="FFDDEBEB"/>
      <name val="Calibri"/>
      <family val="2"/>
    </font>
    <font>
      <sz val="10"/>
      <color rgb="FFDDEBEB"/>
      <name val="Calibri"/>
      <family val="2"/>
    </font>
    <font>
      <b/>
      <sz val="9"/>
      <name val="Calibri"/>
      <family val="2"/>
      <scheme val="minor"/>
    </font>
    <font>
      <sz val="8"/>
      <color theme="1"/>
      <name val="Calibri"/>
      <family val="2"/>
    </font>
    <font>
      <sz val="6"/>
      <color theme="1"/>
      <name val="Calibri"/>
      <family val="2"/>
    </font>
    <font>
      <b/>
      <sz val="1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2F0C3"/>
        <bgColor indexed="64"/>
      </patternFill>
    </fill>
    <fill>
      <patternFill patternType="solid">
        <fgColor rgb="FFF8B8B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FF5F5"/>
        <bgColor indexed="64"/>
      </patternFill>
    </fill>
    <fill>
      <patternFill patternType="solid">
        <fgColor rgb="FFECF4F4"/>
        <bgColor indexed="64"/>
      </patternFill>
    </fill>
    <fill>
      <patternFill patternType="solid">
        <fgColor rgb="FFDDEBEB"/>
        <bgColor indexed="64"/>
      </patternFill>
    </fill>
    <fill>
      <patternFill patternType="solid">
        <fgColor rgb="FFFAFCFC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8AB00"/>
      </left>
      <right/>
      <top style="thin">
        <color rgb="FFB8AB00"/>
      </top>
      <bottom/>
      <diagonal/>
    </border>
    <border>
      <left/>
      <right/>
      <top style="thin">
        <color rgb="FFB8AB00"/>
      </top>
      <bottom/>
      <diagonal/>
    </border>
    <border>
      <left/>
      <right style="thin">
        <color rgb="FFB8AB00"/>
      </right>
      <top style="thin">
        <color rgb="FFB8AB00"/>
      </top>
      <bottom/>
      <diagonal/>
    </border>
    <border>
      <left style="thin">
        <color rgb="FFB8AB00"/>
      </left>
      <right/>
      <top/>
      <bottom style="thin">
        <color rgb="FFB8AB00"/>
      </bottom>
      <diagonal/>
    </border>
    <border>
      <left/>
      <right/>
      <top/>
      <bottom style="thin">
        <color rgb="FFB8AB00"/>
      </bottom>
      <diagonal/>
    </border>
    <border>
      <left/>
      <right style="thin">
        <color rgb="FFB8AB00"/>
      </right>
      <top/>
      <bottom style="thin">
        <color rgb="FFB8AB00"/>
      </bottom>
      <diagonal/>
    </border>
    <border>
      <left style="thin">
        <color rgb="FFBFBF09"/>
      </left>
      <right/>
      <top style="thin">
        <color rgb="FFBFBF09"/>
      </top>
      <bottom/>
      <diagonal/>
    </border>
    <border>
      <left/>
      <right/>
      <top style="thin">
        <color rgb="FFBFBF09"/>
      </top>
      <bottom/>
      <diagonal/>
    </border>
    <border>
      <left/>
      <right style="thin">
        <color rgb="FFC89400"/>
      </right>
      <top style="thin">
        <color rgb="FFBFBF09"/>
      </top>
      <bottom/>
      <diagonal/>
    </border>
    <border>
      <left/>
      <right/>
      <top/>
      <bottom style="thin">
        <color rgb="FFBFBF09"/>
      </bottom>
      <diagonal/>
    </border>
    <border>
      <left style="thin">
        <color rgb="FFC89400"/>
      </left>
      <right style="thin">
        <color rgb="FFC89400"/>
      </right>
      <top style="thin">
        <color rgb="FFC89400"/>
      </top>
      <bottom/>
      <diagonal/>
    </border>
    <border>
      <left style="thin">
        <color rgb="FFBFBF09"/>
      </left>
      <right/>
      <top/>
      <bottom style="thin">
        <color rgb="FFBFBF09"/>
      </bottom>
      <diagonal/>
    </border>
    <border>
      <left style="thin">
        <color rgb="FFC89400"/>
      </left>
      <right style="thin">
        <color rgb="FFC89400"/>
      </right>
      <top/>
      <bottom style="thin">
        <color rgb="FFC89400"/>
      </bottom>
      <diagonal/>
    </border>
    <border>
      <left/>
      <right style="thin">
        <color rgb="FFC89400"/>
      </right>
      <top/>
      <bottom style="thin">
        <color rgb="FFBFBF09"/>
      </bottom>
      <diagonal/>
    </border>
    <border>
      <left style="thin">
        <color rgb="FFC89400"/>
      </left>
      <right/>
      <top/>
      <bottom style="thin">
        <color rgb="FFBFBF09"/>
      </bottom>
      <diagonal/>
    </border>
    <border>
      <left/>
      <right style="thin">
        <color rgb="FFB8AB00"/>
      </right>
      <top style="thin">
        <color rgb="FFBFBF09"/>
      </top>
      <bottom/>
      <diagonal/>
    </border>
    <border>
      <left/>
      <right style="thin">
        <color rgb="FFB8AB00"/>
      </right>
      <top/>
      <bottom style="thin">
        <color rgb="FFBFBF09"/>
      </bottom>
      <diagonal/>
    </border>
    <border>
      <left style="thin">
        <color rgb="FFBFBF09"/>
      </left>
      <right/>
      <top style="thin">
        <color rgb="FFBFBF09"/>
      </top>
      <bottom style="thin">
        <color rgb="FFBFBF09"/>
      </bottom>
      <diagonal/>
    </border>
    <border>
      <left/>
      <right/>
      <top style="thin">
        <color rgb="FFBFBF09"/>
      </top>
      <bottom style="thin">
        <color rgb="FFBFBF09"/>
      </bottom>
      <diagonal/>
    </border>
    <border>
      <left/>
      <right style="thin">
        <color indexed="64"/>
      </right>
      <top style="thin">
        <color rgb="FFBFBF09"/>
      </top>
      <bottom style="thin">
        <color rgb="FFBFBF09"/>
      </bottom>
      <diagonal/>
    </border>
    <border>
      <left style="thin">
        <color indexed="64"/>
      </left>
      <right style="thin">
        <color indexed="64"/>
      </right>
      <top style="thin">
        <color rgb="FFBFBF09"/>
      </top>
      <bottom style="thin">
        <color rgb="FFBFBF09"/>
      </bottom>
      <diagonal/>
    </border>
    <border>
      <left style="thin">
        <color indexed="64"/>
      </left>
      <right/>
      <top style="thin">
        <color rgb="FFBFBF09"/>
      </top>
      <bottom style="thin">
        <color rgb="FFBFBF09"/>
      </bottom>
      <diagonal/>
    </border>
    <border>
      <left/>
      <right style="thin">
        <color rgb="FFBFBF09"/>
      </right>
      <top style="thin">
        <color rgb="FFBFBF09"/>
      </top>
      <bottom style="thin">
        <color rgb="FFBFBF09"/>
      </bottom>
      <diagonal/>
    </border>
    <border>
      <left style="thin">
        <color rgb="FFBFBF09"/>
      </left>
      <right/>
      <top/>
      <bottom/>
      <diagonal/>
    </border>
    <border>
      <left/>
      <right style="thin">
        <color rgb="FFBFBF09"/>
      </right>
      <top/>
      <bottom/>
      <diagonal/>
    </border>
    <border>
      <left style="thin">
        <color rgb="FFFBD1D1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FBD1D1"/>
      </right>
      <top style="thin">
        <color indexed="64"/>
      </top>
      <bottom style="thin">
        <color indexed="64"/>
      </bottom>
      <diagonal/>
    </border>
    <border>
      <left style="thin">
        <color rgb="FFFBD1D1"/>
      </left>
      <right/>
      <top/>
      <bottom/>
      <diagonal/>
    </border>
    <border>
      <left/>
      <right style="thin">
        <color rgb="FFFBD1D1"/>
      </right>
      <top/>
      <bottom/>
      <diagonal/>
    </border>
    <border>
      <left style="thin">
        <color rgb="FFFBD1D1"/>
      </left>
      <right/>
      <top style="thin">
        <color indexed="64"/>
      </top>
      <bottom style="thin">
        <color rgb="FFFBD1D1"/>
      </bottom>
      <diagonal/>
    </border>
    <border>
      <left/>
      <right/>
      <top style="thin">
        <color indexed="64"/>
      </top>
      <bottom style="thin">
        <color rgb="FFFBD1D1"/>
      </bottom>
      <diagonal/>
    </border>
    <border>
      <left/>
      <right style="thin">
        <color rgb="FFFBD1D1"/>
      </right>
      <top style="thin">
        <color indexed="64"/>
      </top>
      <bottom style="thin">
        <color rgb="FFFBD1D1"/>
      </bottom>
      <diagonal/>
    </border>
    <border>
      <left style="thin">
        <color rgb="FFFBD1D1"/>
      </left>
      <right/>
      <top style="thin">
        <color indexed="64"/>
      </top>
      <bottom/>
      <diagonal/>
    </border>
    <border>
      <left/>
      <right style="thin">
        <color rgb="FFBFBF09"/>
      </right>
      <top style="thin">
        <color rgb="FFBFBF09"/>
      </top>
      <bottom/>
      <diagonal/>
    </border>
    <border>
      <left/>
      <right style="thin">
        <color rgb="FFBFBF09"/>
      </right>
      <top/>
      <bottom style="thin">
        <color rgb="FFBFBF09"/>
      </bottom>
      <diagonal/>
    </border>
  </borders>
  <cellStyleXfs count="13">
    <xf numFmtId="0" fontId="0" fillId="0" borderId="0"/>
    <xf numFmtId="0" fontId="3" fillId="0" borderId="0"/>
    <xf numFmtId="9" fontId="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8" fillId="0" borderId="0"/>
    <xf numFmtId="9" fontId="28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6" fillId="0" borderId="0"/>
    <xf numFmtId="0" fontId="44" fillId="0" borderId="0"/>
    <xf numFmtId="0" fontId="19" fillId="0" borderId="0"/>
  </cellStyleXfs>
  <cellXfs count="414">
    <xf numFmtId="0" fontId="0" fillId="0" borderId="0" xfId="0"/>
    <xf numFmtId="0" fontId="4" fillId="0" borderId="0" xfId="1" applyFont="1" applyAlignment="1">
      <alignment horizontal="left" vertical="center"/>
    </xf>
    <xf numFmtId="0" fontId="3" fillId="0" borderId="0" xfId="1" applyAlignment="1">
      <alignment horizontal="center"/>
    </xf>
    <xf numFmtId="0" fontId="3" fillId="0" borderId="0" xfId="1"/>
    <xf numFmtId="0" fontId="5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center"/>
    </xf>
    <xf numFmtId="0" fontId="3" fillId="0" borderId="1" xfId="1" applyBorder="1"/>
    <xf numFmtId="0" fontId="3" fillId="2" borderId="2" xfId="1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0" fontId="3" fillId="2" borderId="3" xfId="1" applyFill="1" applyBorder="1" applyAlignment="1">
      <alignment horizontal="center" wrapText="1"/>
    </xf>
    <xf numFmtId="0" fontId="3" fillId="2" borderId="4" xfId="1" applyFill="1" applyBorder="1" applyAlignment="1">
      <alignment horizontal="center" wrapText="1"/>
    </xf>
    <xf numFmtId="0" fontId="3" fillId="3" borderId="5" xfId="1" applyFill="1" applyBorder="1" applyAlignment="1">
      <alignment horizontal="center" wrapText="1"/>
    </xf>
    <xf numFmtId="0" fontId="3" fillId="2" borderId="6" xfId="1" applyFill="1" applyBorder="1" applyAlignment="1">
      <alignment horizontal="center" wrapText="1"/>
    </xf>
    <xf numFmtId="0" fontId="3" fillId="2" borderId="1" xfId="1" applyFill="1" applyBorder="1" applyAlignment="1">
      <alignment horizontal="center" wrapText="1"/>
    </xf>
    <xf numFmtId="0" fontId="3" fillId="2" borderId="7" xfId="1" applyFill="1" applyBorder="1" applyAlignment="1">
      <alignment horizontal="center" wrapText="1"/>
    </xf>
    <xf numFmtId="0" fontId="3" fillId="3" borderId="8" xfId="1" applyFill="1" applyBorder="1" applyAlignment="1">
      <alignment horizontal="center" wrapText="1"/>
    </xf>
    <xf numFmtId="0" fontId="3" fillId="0" borderId="0" xfId="1" applyAlignment="1">
      <alignment horizontal="left"/>
    </xf>
    <xf numFmtId="37" fontId="3" fillId="0" borderId="0" xfId="1" applyNumberFormat="1" applyAlignment="1">
      <alignment horizontal="center"/>
    </xf>
    <xf numFmtId="0" fontId="3" fillId="0" borderId="0" xfId="1" applyBorder="1" applyAlignment="1">
      <alignment horizontal="center"/>
    </xf>
    <xf numFmtId="0" fontId="3" fillId="3" borderId="3" xfId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left" wrapText="1"/>
    </xf>
    <xf numFmtId="0" fontId="7" fillId="4" borderId="4" xfId="0" applyFont="1" applyFill="1" applyBorder="1" applyAlignment="1">
      <alignment horizontal="center" wrapText="1"/>
    </xf>
    <xf numFmtId="0" fontId="7" fillId="0" borderId="0" xfId="0" applyFont="1"/>
    <xf numFmtId="0" fontId="8" fillId="5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10" fillId="0" borderId="0" xfId="0" applyFont="1"/>
    <xf numFmtId="0" fontId="11" fillId="4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40" fontId="7" fillId="0" borderId="0" xfId="0" applyNumberFormat="1" applyFont="1" applyAlignment="1">
      <alignment horizontal="right" indent="1"/>
    </xf>
    <xf numFmtId="38" fontId="7" fillId="0" borderId="0" xfId="0" applyNumberFormat="1" applyFont="1" applyAlignment="1">
      <alignment horizontal="right" indent="1"/>
    </xf>
    <xf numFmtId="165" fontId="7" fillId="0" borderId="0" xfId="2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7" fontId="7" fillId="0" borderId="0" xfId="0" applyNumberFormat="1" applyFont="1" applyAlignment="1">
      <alignment horizontal="right" indent="1"/>
    </xf>
    <xf numFmtId="0" fontId="12" fillId="0" borderId="0" xfId="0" applyFont="1" applyFill="1" applyAlignment="1">
      <alignment horizontal="left" indent="2"/>
    </xf>
    <xf numFmtId="0" fontId="7" fillId="4" borderId="9" xfId="0" applyFont="1" applyFill="1" applyBorder="1" applyAlignment="1">
      <alignment horizontal="center"/>
    </xf>
    <xf numFmtId="38" fontId="7" fillId="4" borderId="10" xfId="0" quotePrefix="1" applyNumberFormat="1" applyFont="1" applyFill="1" applyBorder="1" applyAlignment="1">
      <alignment horizontal="center"/>
    </xf>
    <xf numFmtId="40" fontId="7" fillId="4" borderId="10" xfId="0" applyNumberFormat="1" applyFont="1" applyFill="1" applyBorder="1" applyAlignment="1">
      <alignment horizontal="right"/>
    </xf>
    <xf numFmtId="38" fontId="7" fillId="4" borderId="10" xfId="0" quotePrefix="1" applyNumberFormat="1" applyFont="1" applyFill="1" applyBorder="1" applyAlignment="1">
      <alignment horizontal="right"/>
    </xf>
    <xf numFmtId="38" fontId="7" fillId="4" borderId="11" xfId="0" applyNumberFormat="1" applyFont="1" applyFill="1" applyBorder="1" applyAlignment="1">
      <alignment horizontal="right"/>
    </xf>
    <xf numFmtId="40" fontId="7" fillId="4" borderId="9" xfId="0" applyNumberFormat="1" applyFont="1" applyFill="1" applyBorder="1" applyAlignment="1">
      <alignment horizontal="right" indent="1"/>
    </xf>
    <xf numFmtId="40" fontId="7" fillId="4" borderId="10" xfId="0" applyNumberFormat="1" applyFont="1" applyFill="1" applyBorder="1" applyAlignment="1">
      <alignment horizontal="right" indent="1"/>
    </xf>
    <xf numFmtId="40" fontId="7" fillId="4" borderId="10" xfId="0" quotePrefix="1" applyNumberFormat="1" applyFont="1" applyFill="1" applyBorder="1" applyAlignment="1">
      <alignment horizontal="center"/>
    </xf>
    <xf numFmtId="40" fontId="7" fillId="4" borderId="11" xfId="0" quotePrefix="1" applyNumberFormat="1" applyFont="1" applyFill="1" applyBorder="1" applyAlignment="1">
      <alignment horizontal="center"/>
    </xf>
    <xf numFmtId="37" fontId="7" fillId="4" borderId="9" xfId="0" applyNumberFormat="1" applyFont="1" applyFill="1" applyBorder="1" applyAlignment="1">
      <alignment horizontal="right" indent="1"/>
    </xf>
    <xf numFmtId="37" fontId="7" fillId="4" borderId="10" xfId="0" applyNumberFormat="1" applyFont="1" applyFill="1" applyBorder="1" applyAlignment="1">
      <alignment horizontal="right" indent="1"/>
    </xf>
    <xf numFmtId="37" fontId="7" fillId="4" borderId="11" xfId="0" applyNumberFormat="1" applyFont="1" applyFill="1" applyBorder="1" applyAlignment="1">
      <alignment horizontal="right" indent="1"/>
    </xf>
    <xf numFmtId="38" fontId="7" fillId="4" borderId="12" xfId="0" applyNumberFormat="1" applyFont="1" applyFill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1" applyFont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17" fillId="0" borderId="0" xfId="1" applyFont="1"/>
    <xf numFmtId="0" fontId="17" fillId="0" borderId="0" xfId="1" applyFont="1" applyAlignment="1">
      <alignment horizontal="center"/>
    </xf>
    <xf numFmtId="17" fontId="16" fillId="0" borderId="0" xfId="1" applyNumberFormat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/>
    </xf>
    <xf numFmtId="0" fontId="17" fillId="6" borderId="2" xfId="3" applyFont="1" applyFill="1" applyBorder="1" applyAlignment="1">
      <alignment horizontal="center"/>
    </xf>
    <xf numFmtId="0" fontId="17" fillId="6" borderId="3" xfId="3" applyFont="1" applyFill="1" applyBorder="1"/>
    <xf numFmtId="0" fontId="20" fillId="7" borderId="10" xfId="1" applyFont="1" applyFill="1" applyBorder="1" applyAlignment="1">
      <alignment horizontal="center"/>
    </xf>
    <xf numFmtId="0" fontId="17" fillId="6" borderId="10" xfId="1" applyFont="1" applyFill="1" applyBorder="1" applyAlignment="1">
      <alignment horizontal="center"/>
    </xf>
    <xf numFmtId="0" fontId="17" fillId="6" borderId="12" xfId="1" applyFont="1" applyFill="1" applyBorder="1" applyAlignment="1">
      <alignment horizontal="center"/>
    </xf>
    <xf numFmtId="0" fontId="17" fillId="6" borderId="13" xfId="3" applyFont="1" applyFill="1" applyBorder="1" applyAlignment="1">
      <alignment horizontal="center"/>
    </xf>
    <xf numFmtId="0" fontId="17" fillId="6" borderId="0" xfId="3" applyFont="1" applyFill="1" applyBorder="1"/>
    <xf numFmtId="0" fontId="21" fillId="6" borderId="13" xfId="1" applyFont="1" applyFill="1" applyBorder="1" applyAlignment="1">
      <alignment horizontal="center"/>
    </xf>
    <xf numFmtId="0" fontId="21" fillId="6" borderId="13" xfId="3" applyFont="1" applyFill="1" applyBorder="1" applyAlignment="1">
      <alignment horizontal="center"/>
    </xf>
    <xf numFmtId="0" fontId="21" fillId="6" borderId="14" xfId="3" applyFont="1" applyFill="1" applyBorder="1" applyAlignment="1">
      <alignment horizontal="center"/>
    </xf>
    <xf numFmtId="0" fontId="17" fillId="6" borderId="2" xfId="1" applyFont="1" applyFill="1" applyBorder="1" applyAlignment="1">
      <alignment horizontal="center"/>
    </xf>
    <xf numFmtId="0" fontId="17" fillId="6" borderId="4" xfId="1" applyFont="1" applyFill="1" applyBorder="1" applyAlignment="1">
      <alignment horizontal="center"/>
    </xf>
    <xf numFmtId="0" fontId="17" fillId="6" borderId="13" xfId="1" applyFont="1" applyFill="1" applyBorder="1" applyAlignment="1">
      <alignment horizontal="center"/>
    </xf>
    <xf numFmtId="0" fontId="17" fillId="6" borderId="14" xfId="3" applyFont="1" applyFill="1" applyBorder="1" applyAlignment="1">
      <alignment horizontal="center"/>
    </xf>
    <xf numFmtId="0" fontId="17" fillId="6" borderId="6" xfId="1" applyFont="1" applyFill="1" applyBorder="1" applyAlignment="1">
      <alignment horizontal="center"/>
    </xf>
    <xf numFmtId="0" fontId="17" fillId="6" borderId="7" xfId="1" applyFont="1" applyFill="1" applyBorder="1" applyAlignment="1">
      <alignment horizontal="center"/>
    </xf>
    <xf numFmtId="0" fontId="17" fillId="6" borderId="9" xfId="3" applyFont="1" applyFill="1" applyBorder="1" applyAlignment="1">
      <alignment horizontal="center" vertical="top"/>
    </xf>
    <xf numFmtId="0" fontId="17" fillId="6" borderId="10" xfId="3" applyFont="1" applyFill="1" applyBorder="1" applyAlignment="1">
      <alignment vertical="top"/>
    </xf>
    <xf numFmtId="0" fontId="17" fillId="6" borderId="9" xfId="1" applyFont="1" applyFill="1" applyBorder="1" applyAlignment="1">
      <alignment horizontal="center"/>
    </xf>
    <xf numFmtId="0" fontId="22" fillId="6" borderId="9" xfId="3" applyFont="1" applyFill="1" applyBorder="1" applyAlignment="1">
      <alignment horizontal="center" vertical="top"/>
    </xf>
    <xf numFmtId="0" fontId="22" fillId="6" borderId="12" xfId="3" applyFont="1" applyFill="1" applyBorder="1" applyAlignment="1">
      <alignment horizontal="center" vertical="top"/>
    </xf>
    <xf numFmtId="0" fontId="17" fillId="0" borderId="0" xfId="3" applyFont="1" applyAlignment="1" applyProtection="1">
      <alignment horizontal="center"/>
    </xf>
    <xf numFmtId="0" fontId="17" fillId="0" borderId="0" xfId="3" applyFont="1" applyFill="1" applyAlignment="1" applyProtection="1">
      <alignment horizontal="left"/>
    </xf>
    <xf numFmtId="40" fontId="17" fillId="0" borderId="0" xfId="1" applyNumberFormat="1" applyFont="1" applyAlignment="1">
      <alignment horizontal="center"/>
    </xf>
    <xf numFmtId="0" fontId="17" fillId="0" borderId="0" xfId="3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horizontal="left"/>
    </xf>
    <xf numFmtId="0" fontId="15" fillId="0" borderId="0" xfId="1" applyFont="1" applyAlignment="1">
      <alignment horizontal="left"/>
    </xf>
    <xf numFmtId="0" fontId="23" fillId="0" borderId="0" xfId="5" applyFont="1"/>
    <xf numFmtId="0" fontId="24" fillId="0" borderId="0" xfId="5" applyFont="1"/>
    <xf numFmtId="0" fontId="25" fillId="8" borderId="0" xfId="5" applyFont="1" applyFill="1" applyBorder="1" applyAlignment="1">
      <alignment horizontal="center" wrapText="1"/>
    </xf>
    <xf numFmtId="0" fontId="25" fillId="8" borderId="0" xfId="5" applyFont="1" applyFill="1" applyBorder="1" applyAlignment="1">
      <alignment horizontal="left" wrapText="1" indent="2"/>
    </xf>
    <xf numFmtId="0" fontId="26" fillId="0" borderId="0" xfId="5" applyFont="1" applyFill="1"/>
    <xf numFmtId="0" fontId="12" fillId="0" borderId="0" xfId="5" applyFont="1"/>
    <xf numFmtId="3" fontId="26" fillId="8" borderId="3" xfId="5" quotePrefix="1" applyNumberFormat="1" applyFont="1" applyFill="1" applyBorder="1" applyAlignment="1">
      <alignment horizontal="center"/>
    </xf>
    <xf numFmtId="167" fontId="26" fillId="8" borderId="3" xfId="5" applyNumberFormat="1" applyFont="1" applyFill="1" applyBorder="1" applyAlignment="1">
      <alignment horizontal="center"/>
    </xf>
    <xf numFmtId="0" fontId="5" fillId="0" borderId="0" xfId="1" applyFont="1" applyBorder="1" applyAlignment="1">
      <alignment horizontal="left" vertical="center"/>
    </xf>
    <xf numFmtId="40" fontId="0" fillId="0" borderId="0" xfId="0" applyNumberFormat="1"/>
    <xf numFmtId="0" fontId="28" fillId="0" borderId="0" xfId="6"/>
    <xf numFmtId="0" fontId="28" fillId="0" borderId="0" xfId="6" applyAlignment="1">
      <alignment horizontal="center"/>
    </xf>
    <xf numFmtId="3" fontId="26" fillId="8" borderId="3" xfId="5" applyNumberFormat="1" applyFont="1" applyFill="1" applyBorder="1" applyAlignment="1">
      <alignment horizontal="center"/>
    </xf>
    <xf numFmtId="4" fontId="26" fillId="8" borderId="3" xfId="5" applyNumberFormat="1" applyFont="1" applyFill="1" applyBorder="1" applyAlignment="1">
      <alignment horizontal="center"/>
    </xf>
    <xf numFmtId="37" fontId="26" fillId="8" borderId="3" xfId="5" quotePrefix="1" applyNumberFormat="1" applyFont="1" applyFill="1" applyBorder="1" applyAlignment="1">
      <alignment horizontal="center"/>
    </xf>
    <xf numFmtId="37" fontId="26" fillId="8" borderId="3" xfId="5" applyNumberFormat="1" applyFont="1" applyFill="1" applyBorder="1" applyAlignment="1">
      <alignment horizontal="center"/>
    </xf>
    <xf numFmtId="37" fontId="28" fillId="0" borderId="0" xfId="6" applyNumberFormat="1"/>
    <xf numFmtId="38" fontId="3" fillId="0" borderId="0" xfId="6" applyNumberFormat="1" applyFont="1" applyAlignment="1">
      <alignment horizontal="right" indent="1"/>
    </xf>
    <xf numFmtId="40" fontId="3" fillId="0" borderId="0" xfId="6" applyNumberFormat="1" applyFont="1" applyAlignment="1">
      <alignment horizontal="right" indent="1"/>
    </xf>
    <xf numFmtId="37" fontId="3" fillId="0" borderId="0" xfId="6" applyNumberFormat="1" applyFont="1" applyAlignment="1"/>
    <xf numFmtId="37" fontId="3" fillId="0" borderId="0" xfId="6" applyNumberFormat="1" applyFont="1" applyAlignment="1">
      <alignment horizontal="right" indent="1"/>
    </xf>
    <xf numFmtId="38" fontId="3" fillId="0" borderId="0" xfId="6" applyNumberFormat="1" applyFont="1" applyAlignment="1">
      <alignment horizontal="center"/>
    </xf>
    <xf numFmtId="165" fontId="3" fillId="0" borderId="0" xfId="7" applyNumberFormat="1" applyFont="1" applyAlignment="1">
      <alignment horizontal="center"/>
    </xf>
    <xf numFmtId="38" fontId="28" fillId="0" borderId="0" xfId="6" applyNumberFormat="1" applyAlignment="1">
      <alignment horizontal="right" indent="1"/>
    </xf>
    <xf numFmtId="0" fontId="3" fillId="0" borderId="0" xfId="6" applyFont="1" applyAlignment="1">
      <alignment horizontal="left"/>
    </xf>
    <xf numFmtId="0" fontId="3" fillId="0" borderId="0" xfId="6" applyFont="1" applyAlignment="1">
      <alignment horizontal="center"/>
    </xf>
    <xf numFmtId="0" fontId="29" fillId="8" borderId="10" xfId="5" applyFont="1" applyFill="1" applyBorder="1" applyAlignment="1">
      <alignment horizontal="center" wrapText="1"/>
    </xf>
    <xf numFmtId="0" fontId="30" fillId="8" borderId="0" xfId="5" applyFont="1" applyFill="1"/>
    <xf numFmtId="0" fontId="29" fillId="8" borderId="10" xfId="5" applyFont="1" applyFill="1" applyBorder="1" applyAlignment="1">
      <alignment horizontal="left" wrapText="1"/>
    </xf>
    <xf numFmtId="0" fontId="31" fillId="0" borderId="0" xfId="5" applyFont="1" applyAlignment="1">
      <alignment horizontal="left" vertical="center"/>
    </xf>
    <xf numFmtId="0" fontId="28" fillId="0" borderId="0" xfId="6" applyAlignment="1">
      <alignment horizontal="left" vertical="center"/>
    </xf>
    <xf numFmtId="0" fontId="28" fillId="0" borderId="0" xfId="6" applyFont="1" applyAlignment="1">
      <alignment vertical="center"/>
    </xf>
    <xf numFmtId="0" fontId="28" fillId="0" borderId="0" xfId="6" applyFont="1" applyAlignment="1">
      <alignment horizontal="center" vertical="center"/>
    </xf>
    <xf numFmtId="0" fontId="32" fillId="9" borderId="10" xfId="6" applyFont="1" applyFill="1" applyBorder="1" applyAlignment="1">
      <alignment vertical="center"/>
    </xf>
    <xf numFmtId="0" fontId="32" fillId="9" borderId="11" xfId="6" applyFont="1" applyFill="1" applyBorder="1" applyAlignment="1">
      <alignment vertical="center"/>
    </xf>
    <xf numFmtId="0" fontId="32" fillId="0" borderId="0" xfId="6" applyFont="1" applyAlignment="1">
      <alignment vertical="center"/>
    </xf>
    <xf numFmtId="0" fontId="32" fillId="9" borderId="10" xfId="6" applyFont="1" applyFill="1" applyBorder="1" applyAlignment="1">
      <alignment horizontal="center" vertical="center"/>
    </xf>
    <xf numFmtId="0" fontId="25" fillId="10" borderId="2" xfId="5" applyFont="1" applyFill="1" applyBorder="1" applyAlignment="1">
      <alignment horizontal="center" wrapText="1"/>
    </xf>
    <xf numFmtId="0" fontId="25" fillId="10" borderId="3" xfId="5" applyFont="1" applyFill="1" applyBorder="1" applyAlignment="1">
      <alignment horizontal="center" wrapText="1"/>
    </xf>
    <xf numFmtId="0" fontId="25" fillId="10" borderId="3" xfId="5" applyFont="1" applyFill="1" applyBorder="1" applyAlignment="1">
      <alignment horizontal="left" wrapText="1" indent="2"/>
    </xf>
    <xf numFmtId="0" fontId="25" fillId="10" borderId="4" xfId="5" applyFont="1" applyFill="1" applyBorder="1" applyAlignment="1">
      <alignment horizontal="center" wrapText="1"/>
    </xf>
    <xf numFmtId="0" fontId="16" fillId="10" borderId="9" xfId="5" applyFont="1" applyFill="1" applyBorder="1" applyAlignment="1">
      <alignment horizontal="center" wrapText="1"/>
    </xf>
    <xf numFmtId="0" fontId="27" fillId="10" borderId="10" xfId="5" applyFont="1" applyFill="1" applyBorder="1" applyAlignment="1">
      <alignment horizontal="center" wrapText="1"/>
    </xf>
    <xf numFmtId="0" fontId="27" fillId="10" borderId="10" xfId="5" applyFont="1" applyFill="1" applyBorder="1" applyAlignment="1">
      <alignment horizontal="left" wrapText="1"/>
    </xf>
    <xf numFmtId="0" fontId="27" fillId="10" borderId="9" xfId="5" applyFont="1" applyFill="1" applyBorder="1" applyAlignment="1">
      <alignment horizontal="center" wrapText="1"/>
    </xf>
    <xf numFmtId="0" fontId="27" fillId="10" borderId="11" xfId="5" applyFont="1" applyFill="1" applyBorder="1" applyAlignment="1">
      <alignment horizontal="center" wrapText="1"/>
    </xf>
    <xf numFmtId="0" fontId="33" fillId="0" borderId="0" xfId="6" applyFont="1" applyAlignment="1">
      <alignment horizontal="center"/>
    </xf>
    <xf numFmtId="40" fontId="33" fillId="0" borderId="0" xfId="6" applyNumberFormat="1" applyFont="1" applyAlignment="1">
      <alignment horizontal="center"/>
    </xf>
    <xf numFmtId="38" fontId="33" fillId="0" borderId="0" xfId="6" applyNumberFormat="1" applyFont="1" applyAlignment="1">
      <alignment horizontal="center"/>
    </xf>
    <xf numFmtId="0" fontId="32" fillId="0" borderId="0" xfId="6" applyFont="1"/>
    <xf numFmtId="3" fontId="26" fillId="10" borderId="3" xfId="5" quotePrefix="1" applyNumberFormat="1" applyFont="1" applyFill="1" applyBorder="1" applyAlignment="1">
      <alignment horizontal="center"/>
    </xf>
    <xf numFmtId="40" fontId="3" fillId="0" borderId="0" xfId="6" applyNumberFormat="1" applyFont="1" applyAlignment="1">
      <alignment horizontal="center"/>
    </xf>
    <xf numFmtId="38" fontId="28" fillId="0" borderId="0" xfId="6" applyNumberFormat="1"/>
    <xf numFmtId="0" fontId="12" fillId="0" borderId="0" xfId="8" applyFont="1"/>
    <xf numFmtId="0" fontId="12" fillId="0" borderId="0" xfId="8" applyFont="1" applyAlignment="1">
      <alignment horizontal="center"/>
    </xf>
    <xf numFmtId="37" fontId="12" fillId="0" borderId="0" xfId="8" applyNumberFormat="1" applyFont="1" applyAlignment="1">
      <alignment horizontal="center" vertical="center"/>
    </xf>
    <xf numFmtId="0" fontId="12" fillId="5" borderId="2" xfId="8" applyFont="1" applyFill="1" applyBorder="1" applyAlignment="1">
      <alignment horizontal="center"/>
    </xf>
    <xf numFmtId="0" fontId="12" fillId="5" borderId="3" xfId="8" applyFont="1" applyFill="1" applyBorder="1" applyAlignment="1">
      <alignment horizontal="center"/>
    </xf>
    <xf numFmtId="0" fontId="12" fillId="5" borderId="4" xfId="8" applyFont="1" applyFill="1" applyBorder="1" applyAlignment="1">
      <alignment horizontal="center"/>
    </xf>
    <xf numFmtId="0" fontId="12" fillId="0" borderId="0" xfId="8" applyFont="1" applyFill="1" applyBorder="1" applyAlignment="1">
      <alignment horizontal="center"/>
    </xf>
    <xf numFmtId="0" fontId="12" fillId="5" borderId="13" xfId="8" applyFont="1" applyFill="1" applyBorder="1" applyAlignment="1">
      <alignment horizontal="center"/>
    </xf>
    <xf numFmtId="0" fontId="12" fillId="5" borderId="0" xfId="8" applyFont="1" applyFill="1" applyBorder="1" applyAlignment="1">
      <alignment horizontal="center"/>
    </xf>
    <xf numFmtId="0" fontId="12" fillId="5" borderId="15" xfId="8" applyFont="1" applyFill="1" applyBorder="1" applyAlignment="1">
      <alignment horizontal="center"/>
    </xf>
    <xf numFmtId="0" fontId="12" fillId="5" borderId="6" xfId="8" applyFont="1" applyFill="1" applyBorder="1" applyAlignment="1">
      <alignment horizontal="center"/>
    </xf>
    <xf numFmtId="0" fontId="12" fillId="5" borderId="1" xfId="8" applyFont="1" applyFill="1" applyBorder="1" applyAlignment="1">
      <alignment horizontal="center"/>
    </xf>
    <xf numFmtId="0" fontId="12" fillId="5" borderId="7" xfId="8" applyFont="1" applyFill="1" applyBorder="1" applyAlignment="1">
      <alignment horizontal="center"/>
    </xf>
    <xf numFmtId="169" fontId="12" fillId="0" borderId="0" xfId="8" applyNumberFormat="1" applyFont="1" applyAlignment="1">
      <alignment horizontal="center"/>
    </xf>
    <xf numFmtId="1" fontId="12" fillId="0" borderId="0" xfId="8" applyNumberFormat="1" applyFont="1" applyAlignment="1">
      <alignment horizontal="center"/>
    </xf>
    <xf numFmtId="38" fontId="12" fillId="0" borderId="0" xfId="8" applyNumberFormat="1" applyFont="1" applyFill="1" applyAlignment="1">
      <alignment horizontal="center"/>
    </xf>
    <xf numFmtId="38" fontId="12" fillId="0" borderId="0" xfId="8" applyNumberFormat="1" applyFont="1" applyAlignment="1">
      <alignment horizontal="center"/>
    </xf>
    <xf numFmtId="43" fontId="12" fillId="0" borderId="0" xfId="9" applyFont="1" applyAlignment="1">
      <alignment horizontal="center" vertical="center"/>
    </xf>
    <xf numFmtId="39" fontId="12" fillId="0" borderId="0" xfId="8" applyNumberFormat="1" applyFont="1" applyAlignment="1">
      <alignment horizontal="center" vertical="center"/>
    </xf>
    <xf numFmtId="170" fontId="12" fillId="0" borderId="0" xfId="8" applyNumberFormat="1" applyFont="1" applyAlignment="1">
      <alignment horizontal="center" vertical="center"/>
    </xf>
    <xf numFmtId="38" fontId="12" fillId="0" borderId="0" xfId="8" applyNumberFormat="1" applyFont="1"/>
    <xf numFmtId="37" fontId="12" fillId="0" borderId="0" xfId="8" applyNumberFormat="1" applyFont="1" applyAlignment="1">
      <alignment horizontal="left" vertical="center"/>
    </xf>
    <xf numFmtId="168" fontId="12" fillId="0" borderId="0" xfId="8" applyNumberFormat="1" applyFont="1" applyAlignment="1">
      <alignment horizontal="left"/>
    </xf>
    <xf numFmtId="0" fontId="12" fillId="0" borderId="0" xfId="8" applyFont="1" applyFill="1" applyAlignment="1">
      <alignment horizontal="center"/>
    </xf>
    <xf numFmtId="0" fontId="12" fillId="0" borderId="0" xfId="8" applyFont="1" applyFill="1"/>
    <xf numFmtId="169" fontId="12" fillId="0" borderId="0" xfId="8" applyNumberFormat="1" applyFont="1" applyFill="1" applyAlignment="1">
      <alignment horizontal="center"/>
    </xf>
    <xf numFmtId="1" fontId="12" fillId="0" borderId="0" xfId="8" applyNumberFormat="1" applyFont="1" applyFill="1" applyAlignment="1">
      <alignment horizontal="center"/>
    </xf>
    <xf numFmtId="38" fontId="12" fillId="0" borderId="0" xfId="8" applyNumberFormat="1" applyFont="1" applyFill="1"/>
    <xf numFmtId="170" fontId="12" fillId="0" borderId="0" xfId="8" applyNumberFormat="1" applyFont="1" applyAlignment="1">
      <alignment horizontal="center"/>
    </xf>
    <xf numFmtId="39" fontId="12" fillId="0" borderId="0" xfId="8" applyNumberFormat="1" applyFont="1" applyAlignment="1">
      <alignment horizontal="center"/>
    </xf>
    <xf numFmtId="37" fontId="12" fillId="0" borderId="0" xfId="8" applyNumberFormat="1" applyFont="1" applyAlignment="1">
      <alignment horizontal="center"/>
    </xf>
    <xf numFmtId="0" fontId="12" fillId="10" borderId="9" xfId="8" applyFont="1" applyFill="1" applyBorder="1" applyAlignment="1">
      <alignment horizontal="center"/>
    </xf>
    <xf numFmtId="0" fontId="12" fillId="10" borderId="10" xfId="8" applyFont="1" applyFill="1" applyBorder="1"/>
    <xf numFmtId="169" fontId="12" fillId="10" borderId="10" xfId="8" quotePrefix="1" applyNumberFormat="1" applyFont="1" applyFill="1" applyBorder="1" applyAlignment="1">
      <alignment horizontal="center"/>
    </xf>
    <xf numFmtId="169" fontId="12" fillId="10" borderId="10" xfId="8" applyNumberFormat="1" applyFont="1" applyFill="1" applyBorder="1" applyAlignment="1">
      <alignment horizontal="center"/>
    </xf>
    <xf numFmtId="38" fontId="12" fillId="10" borderId="10" xfId="8" applyNumberFormat="1" applyFont="1" applyFill="1" applyBorder="1" applyAlignment="1">
      <alignment horizontal="center"/>
    </xf>
    <xf numFmtId="37" fontId="12" fillId="0" borderId="0" xfId="8" applyNumberFormat="1" applyFont="1" applyFill="1" applyAlignment="1">
      <alignment horizontal="center" vertical="center"/>
    </xf>
    <xf numFmtId="0" fontId="41" fillId="0" borderId="0" xfId="10" applyFont="1" applyAlignment="1">
      <alignment horizontal="left" vertical="center"/>
    </xf>
    <xf numFmtId="0" fontId="12" fillId="0" borderId="0" xfId="8" applyFont="1" applyAlignment="1">
      <alignment vertical="top"/>
    </xf>
    <xf numFmtId="0" fontId="12" fillId="0" borderId="0" xfId="8" applyFont="1" applyAlignment="1">
      <alignment horizontal="center" vertical="top" wrapText="1"/>
    </xf>
    <xf numFmtId="0" fontId="35" fillId="0" borderId="0" xfId="8" applyFont="1" applyAlignment="1">
      <alignment horizontal="center" vertical="top" wrapText="1"/>
    </xf>
    <xf numFmtId="0" fontId="12" fillId="0" borderId="0" xfId="8" applyFont="1" applyAlignment="1">
      <alignment horizontal="center" vertical="top"/>
    </xf>
    <xf numFmtId="37" fontId="12" fillId="0" borderId="0" xfId="8" applyNumberFormat="1" applyFont="1" applyAlignment="1">
      <alignment horizontal="center" vertical="top"/>
    </xf>
    <xf numFmtId="168" fontId="12" fillId="0" borderId="0" xfId="8" applyNumberFormat="1" applyFont="1" applyAlignment="1">
      <alignment horizontal="center" vertical="top"/>
    </xf>
    <xf numFmtId="0" fontId="35" fillId="0" borderId="0" xfId="8" applyFont="1" applyAlignment="1">
      <alignment horizontal="center" vertical="top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37" fontId="42" fillId="11" borderId="0" xfId="0" applyNumberFormat="1" applyFont="1" applyFill="1" applyAlignment="1">
      <alignment horizontal="right" indent="1"/>
    </xf>
    <xf numFmtId="39" fontId="42" fillId="11" borderId="0" xfId="0" applyNumberFormat="1" applyFont="1" applyFill="1" applyAlignment="1">
      <alignment horizontal="right" indent="1"/>
    </xf>
    <xf numFmtId="0" fontId="0" fillId="11" borderId="0" xfId="0" applyFill="1"/>
    <xf numFmtId="0" fontId="43" fillId="11" borderId="0" xfId="0" applyFont="1" applyFill="1" applyAlignment="1">
      <alignment horizontal="center"/>
    </xf>
    <xf numFmtId="38" fontId="12" fillId="0" borderId="0" xfId="11" applyNumberFormat="1" applyFont="1" applyFill="1" applyAlignment="1">
      <alignment horizontal="center"/>
    </xf>
    <xf numFmtId="40" fontId="12" fillId="0" borderId="0" xfId="11" applyNumberFormat="1" applyFont="1" applyFill="1" applyAlignment="1">
      <alignment horizontal="center"/>
    </xf>
    <xf numFmtId="0" fontId="12" fillId="0" borderId="0" xfId="11" applyFont="1" applyFill="1" applyAlignment="1">
      <alignment horizontal="center"/>
    </xf>
    <xf numFmtId="39" fontId="0" fillId="0" borderId="0" xfId="0" applyNumberFormat="1"/>
    <xf numFmtId="0" fontId="45" fillId="11" borderId="0" xfId="0" applyFont="1" applyFill="1" applyBorder="1" applyAlignment="1">
      <alignment horizontal="center" wrapText="1"/>
    </xf>
    <xf numFmtId="0" fontId="7" fillId="11" borderId="0" xfId="0" applyFont="1" applyFill="1" applyBorder="1" applyAlignment="1">
      <alignment horizontal="center" wrapText="1"/>
    </xf>
    <xf numFmtId="0" fontId="7" fillId="11" borderId="0" xfId="0" applyFont="1" applyFill="1" applyBorder="1" applyAlignment="1">
      <alignment horizontal="left" wrapText="1"/>
    </xf>
    <xf numFmtId="38" fontId="33" fillId="0" borderId="13" xfId="6" applyNumberFormat="1" applyFont="1" applyBorder="1" applyAlignment="1">
      <alignment horizontal="right" indent="1"/>
    </xf>
    <xf numFmtId="38" fontId="33" fillId="0" borderId="0" xfId="6" applyNumberFormat="1" applyFont="1" applyBorder="1" applyAlignment="1">
      <alignment horizontal="right" indent="1"/>
    </xf>
    <xf numFmtId="40" fontId="33" fillId="0" borderId="13" xfId="6" applyNumberFormat="1" applyFont="1" applyBorder="1" applyAlignment="1">
      <alignment horizontal="right" indent="1"/>
    </xf>
    <xf numFmtId="40" fontId="33" fillId="0" borderId="0" xfId="6" applyNumberFormat="1" applyFont="1" applyBorder="1" applyAlignment="1">
      <alignment horizontal="right" indent="1"/>
    </xf>
    <xf numFmtId="165" fontId="33" fillId="0" borderId="0" xfId="7" applyNumberFormat="1" applyFont="1" applyBorder="1" applyAlignment="1">
      <alignment horizontal="center"/>
    </xf>
    <xf numFmtId="38" fontId="33" fillId="0" borderId="15" xfId="6" applyNumberFormat="1" applyFont="1" applyBorder="1" applyAlignment="1">
      <alignment horizontal="center"/>
    </xf>
    <xf numFmtId="37" fontId="33" fillId="0" borderId="13" xfId="6" applyNumberFormat="1" applyFont="1" applyBorder="1" applyAlignment="1">
      <alignment horizontal="right" indent="1"/>
    </xf>
    <xf numFmtId="37" fontId="33" fillId="0" borderId="0" xfId="6" applyNumberFormat="1" applyFont="1" applyBorder="1" applyAlignment="1">
      <alignment horizontal="right" indent="1"/>
    </xf>
    <xf numFmtId="0" fontId="26" fillId="0" borderId="0" xfId="5" applyFont="1"/>
    <xf numFmtId="0" fontId="33" fillId="0" borderId="13" xfId="6" applyFont="1" applyBorder="1" applyAlignment="1">
      <alignment horizontal="center"/>
    </xf>
    <xf numFmtId="0" fontId="33" fillId="0" borderId="0" xfId="6" applyFont="1" applyBorder="1" applyAlignment="1">
      <alignment horizontal="center"/>
    </xf>
    <xf numFmtId="0" fontId="33" fillId="0" borderId="0" xfId="6" applyFont="1" applyBorder="1" applyAlignment="1">
      <alignment horizontal="left"/>
    </xf>
    <xf numFmtId="0" fontId="33" fillId="0" borderId="15" xfId="6" applyFont="1" applyBorder="1" applyAlignment="1">
      <alignment horizontal="left"/>
    </xf>
    <xf numFmtId="38" fontId="33" fillId="0" borderId="15" xfId="6" applyNumberFormat="1" applyFont="1" applyBorder="1" applyAlignment="1">
      <alignment horizontal="right" indent="1"/>
    </xf>
    <xf numFmtId="3" fontId="33" fillId="0" borderId="13" xfId="6" applyNumberFormat="1" applyFont="1" applyBorder="1" applyAlignment="1">
      <alignment horizontal="left" indent="4"/>
    </xf>
    <xf numFmtId="49" fontId="33" fillId="12" borderId="16" xfId="12" applyNumberFormat="1" applyFont="1" applyFill="1" applyBorder="1" applyAlignment="1" applyProtection="1">
      <alignment horizontal="center" vertical="center" wrapText="1"/>
      <protection locked="0"/>
    </xf>
    <xf numFmtId="49" fontId="33" fillId="12" borderId="17" xfId="12" applyNumberFormat="1" applyFont="1" applyFill="1" applyBorder="1" applyAlignment="1" applyProtection="1">
      <alignment horizontal="center" vertical="center" wrapText="1"/>
      <protection locked="0"/>
    </xf>
    <xf numFmtId="49" fontId="33" fillId="12" borderId="18" xfId="12" applyNumberFormat="1" applyFont="1" applyFill="1" applyBorder="1" applyAlignment="1" applyProtection="1">
      <alignment horizontal="center" vertical="center" wrapText="1"/>
      <protection locked="0"/>
    </xf>
    <xf numFmtId="49" fontId="33" fillId="12" borderId="23" xfId="12" applyNumberFormat="1" applyFont="1" applyFill="1" applyBorder="1" applyAlignment="1" applyProtection="1">
      <alignment horizontal="center" wrapText="1"/>
      <protection locked="0"/>
    </xf>
    <xf numFmtId="0" fontId="26" fillId="12" borderId="22" xfId="5" applyFont="1" applyFill="1" applyBorder="1" applyAlignment="1">
      <alignment horizontal="center" wrapText="1"/>
    </xf>
    <xf numFmtId="0" fontId="26" fillId="12" borderId="23" xfId="5" applyFont="1" applyFill="1" applyBorder="1" applyAlignment="1">
      <alignment horizontal="left" wrapText="1"/>
    </xf>
    <xf numFmtId="0" fontId="26" fillId="12" borderId="23" xfId="5" applyFont="1" applyFill="1" applyBorder="1" applyAlignment="1">
      <alignment horizontal="center" wrapText="1"/>
    </xf>
    <xf numFmtId="3" fontId="26" fillId="12" borderId="34" xfId="5" quotePrefix="1" applyNumberFormat="1" applyFont="1" applyFill="1" applyBorder="1" applyAlignment="1">
      <alignment horizontal="center"/>
    </xf>
    <xf numFmtId="4" fontId="26" fillId="12" borderId="34" xfId="5" applyNumberFormat="1" applyFont="1" applyFill="1" applyBorder="1" applyAlignment="1">
      <alignment horizontal="center"/>
    </xf>
    <xf numFmtId="3" fontId="26" fillId="12" borderId="34" xfId="5" applyNumberFormat="1" applyFont="1" applyFill="1" applyBorder="1" applyAlignment="1">
      <alignment horizontal="center"/>
    </xf>
    <xf numFmtId="37" fontId="26" fillId="12" borderId="38" xfId="5" quotePrefix="1" applyNumberFormat="1" applyFont="1" applyFill="1" applyBorder="1" applyAlignment="1">
      <alignment horizontal="right" indent="1"/>
    </xf>
    <xf numFmtId="40" fontId="7" fillId="0" borderId="39" xfId="0" applyNumberFormat="1" applyFont="1" applyBorder="1" applyAlignment="1">
      <alignment horizontal="center"/>
    </xf>
    <xf numFmtId="38" fontId="7" fillId="0" borderId="0" xfId="0" applyNumberFormat="1" applyFont="1" applyBorder="1" applyAlignment="1">
      <alignment horizontal="center"/>
    </xf>
    <xf numFmtId="38" fontId="7" fillId="0" borderId="40" xfId="0" applyNumberFormat="1" applyFont="1" applyBorder="1" applyAlignment="1">
      <alignment horizontal="center"/>
    </xf>
    <xf numFmtId="37" fontId="26" fillId="12" borderId="34" xfId="5" applyNumberFormat="1" applyFont="1" applyFill="1" applyBorder="1" applyAlignment="1">
      <alignment horizontal="center"/>
    </xf>
    <xf numFmtId="0" fontId="26" fillId="0" borderId="0" xfId="5" applyFont="1" applyAlignment="1"/>
    <xf numFmtId="37" fontId="26" fillId="12" borderId="38" xfId="5" quotePrefix="1" applyNumberFormat="1" applyFont="1" applyFill="1" applyBorder="1" applyAlignment="1">
      <alignment horizontal="center"/>
    </xf>
    <xf numFmtId="39" fontId="26" fillId="12" borderId="33" xfId="5" applyNumberFormat="1" applyFont="1" applyFill="1" applyBorder="1" applyAlignment="1">
      <alignment horizontal="center"/>
    </xf>
    <xf numFmtId="0" fontId="27" fillId="10" borderId="42" xfId="5" applyFont="1" applyFill="1" applyBorder="1" applyAlignment="1">
      <alignment horizontal="left" wrapText="1"/>
    </xf>
    <xf numFmtId="40" fontId="33" fillId="0" borderId="44" xfId="6" applyNumberFormat="1" applyFont="1" applyBorder="1" applyAlignment="1">
      <alignment horizontal="center"/>
    </xf>
    <xf numFmtId="3" fontId="26" fillId="10" borderId="45" xfId="5" quotePrefix="1" applyNumberFormat="1" applyFont="1" applyFill="1" applyBorder="1" applyAlignment="1">
      <alignment horizontal="center"/>
    </xf>
    <xf numFmtId="3" fontId="26" fillId="10" borderId="46" xfId="5" quotePrefix="1" applyNumberFormat="1" applyFont="1" applyFill="1" applyBorder="1" applyAlignment="1">
      <alignment horizontal="center"/>
    </xf>
    <xf numFmtId="167" fontId="26" fillId="10" borderId="47" xfId="5" applyNumberFormat="1" applyFont="1" applyFill="1" applyBorder="1" applyAlignment="1">
      <alignment horizontal="center"/>
    </xf>
    <xf numFmtId="38" fontId="33" fillId="0" borderId="48" xfId="6" applyNumberFormat="1" applyFont="1" applyBorder="1" applyAlignment="1">
      <alignment horizontal="center"/>
    </xf>
    <xf numFmtId="38" fontId="33" fillId="0" borderId="3" xfId="6" applyNumberFormat="1" applyFont="1" applyBorder="1" applyAlignment="1">
      <alignment horizontal="center"/>
    </xf>
    <xf numFmtId="38" fontId="33" fillId="0" borderId="43" xfId="6" applyNumberFormat="1" applyFont="1" applyBorder="1" applyAlignment="1">
      <alignment horizontal="center"/>
    </xf>
    <xf numFmtId="38" fontId="33" fillId="0" borderId="0" xfId="6" applyNumberFormat="1" applyFont="1" applyBorder="1" applyAlignment="1">
      <alignment horizontal="center"/>
    </xf>
    <xf numFmtId="38" fontId="33" fillId="0" borderId="44" xfId="6" applyNumberFormat="1" applyFont="1" applyBorder="1" applyAlignment="1">
      <alignment horizontal="center"/>
    </xf>
    <xf numFmtId="3" fontId="26" fillId="10" borderId="47" xfId="5" quotePrefix="1" applyNumberFormat="1" applyFont="1" applyFill="1" applyBorder="1" applyAlignment="1">
      <alignment horizontal="center"/>
    </xf>
    <xf numFmtId="0" fontId="27" fillId="10" borderId="41" xfId="5" applyFont="1" applyFill="1" applyBorder="1" applyAlignment="1">
      <alignment horizontal="center" wrapText="1"/>
    </xf>
    <xf numFmtId="0" fontId="27" fillId="10" borderId="42" xfId="5" applyFont="1" applyFill="1" applyBorder="1" applyAlignment="1">
      <alignment horizontal="center" wrapText="1"/>
    </xf>
    <xf numFmtId="38" fontId="32" fillId="0" borderId="44" xfId="6" applyNumberFormat="1" applyFont="1" applyBorder="1" applyAlignment="1">
      <alignment horizontal="center"/>
    </xf>
    <xf numFmtId="0" fontId="26" fillId="10" borderId="3" xfId="5" applyFont="1" applyFill="1" applyBorder="1" applyAlignment="1">
      <alignment horizontal="center" wrapText="1"/>
    </xf>
    <xf numFmtId="0" fontId="50" fillId="9" borderId="10" xfId="6" applyFont="1" applyFill="1" applyBorder="1" applyAlignment="1">
      <alignment horizontal="center" vertical="center"/>
    </xf>
    <xf numFmtId="0" fontId="51" fillId="9" borderId="9" xfId="6" applyFont="1" applyFill="1" applyBorder="1" applyAlignment="1">
      <alignment horizontal="left" vertical="center" indent="1"/>
    </xf>
    <xf numFmtId="0" fontId="50" fillId="9" borderId="9" xfId="6" applyFont="1" applyFill="1" applyBorder="1" applyAlignment="1">
      <alignment horizontal="left" vertical="center" indent="1"/>
    </xf>
    <xf numFmtId="0" fontId="26" fillId="10" borderId="2" xfId="5" applyFont="1" applyFill="1" applyBorder="1" applyAlignment="1">
      <alignment horizontal="center" wrapText="1"/>
    </xf>
    <xf numFmtId="0" fontId="26" fillId="10" borderId="4" xfId="5" applyFont="1" applyFill="1" applyBorder="1" applyAlignment="1">
      <alignment horizontal="center" wrapText="1"/>
    </xf>
    <xf numFmtId="37" fontId="26" fillId="12" borderId="34" xfId="5" quotePrefix="1" applyNumberFormat="1" applyFont="1" applyFill="1" applyBorder="1" applyAlignment="1">
      <alignment horizontal="right"/>
    </xf>
    <xf numFmtId="0" fontId="52" fillId="12" borderId="27" xfId="5" applyFont="1" applyFill="1" applyBorder="1" applyAlignment="1">
      <alignment horizontal="center" wrapText="1"/>
    </xf>
    <xf numFmtId="0" fontId="52" fillId="12" borderId="25" xfId="5" applyFont="1" applyFill="1" applyBorder="1" applyAlignment="1">
      <alignment horizontal="center" wrapText="1"/>
    </xf>
    <xf numFmtId="0" fontId="52" fillId="12" borderId="25" xfId="5" applyFont="1" applyFill="1" applyBorder="1" applyAlignment="1">
      <alignment horizontal="left" wrapText="1"/>
    </xf>
    <xf numFmtId="0" fontId="53" fillId="12" borderId="25" xfId="5" applyFont="1" applyFill="1" applyBorder="1" applyAlignment="1">
      <alignment horizontal="center" wrapText="1"/>
    </xf>
    <xf numFmtId="0" fontId="53" fillId="12" borderId="25" xfId="5" applyFont="1" applyFill="1" applyBorder="1" applyAlignment="1">
      <alignment horizontal="left" wrapText="1"/>
    </xf>
    <xf numFmtId="0" fontId="53" fillId="0" borderId="0" xfId="5" applyFont="1" applyFill="1"/>
    <xf numFmtId="0" fontId="53" fillId="12" borderId="27" xfId="5" applyFont="1" applyFill="1" applyBorder="1" applyAlignment="1">
      <alignment horizontal="center" wrapText="1"/>
    </xf>
    <xf numFmtId="0" fontId="54" fillId="12" borderId="19" xfId="12" applyFont="1" applyFill="1" applyBorder="1" applyAlignment="1" applyProtection="1">
      <alignment horizontal="center" vertical="center"/>
      <protection locked="0"/>
    </xf>
    <xf numFmtId="0" fontId="54" fillId="12" borderId="20" xfId="12" applyFont="1" applyFill="1" applyBorder="1" applyAlignment="1" applyProtection="1">
      <alignment horizontal="center" vertical="center"/>
      <protection locked="0"/>
    </xf>
    <xf numFmtId="0" fontId="26" fillId="12" borderId="49" xfId="5" applyFont="1" applyFill="1" applyBorder="1" applyAlignment="1">
      <alignment horizontal="center" wrapText="1"/>
    </xf>
    <xf numFmtId="0" fontId="53" fillId="12" borderId="50" xfId="5" applyFont="1" applyFill="1" applyBorder="1" applyAlignment="1">
      <alignment horizontal="center" wrapText="1"/>
    </xf>
    <xf numFmtId="0" fontId="53" fillId="12" borderId="39" xfId="5" applyFont="1" applyFill="1" applyBorder="1" applyAlignment="1">
      <alignment horizontal="center" wrapText="1"/>
    </xf>
    <xf numFmtId="0" fontId="53" fillId="12" borderId="0" xfId="5" applyFont="1" applyFill="1" applyBorder="1" applyAlignment="1">
      <alignment horizontal="center" wrapText="1"/>
    </xf>
    <xf numFmtId="0" fontId="53" fillId="12" borderId="40" xfId="5" applyFont="1" applyFill="1" applyBorder="1" applyAlignment="1">
      <alignment horizontal="center" wrapText="1"/>
    </xf>
    <xf numFmtId="49" fontId="33" fillId="12" borderId="23" xfId="12" applyNumberFormat="1" applyFont="1" applyFill="1" applyBorder="1" applyAlignment="1" applyProtection="1">
      <alignment horizontal="right" wrapText="1"/>
      <protection locked="0"/>
    </xf>
    <xf numFmtId="4" fontId="26" fillId="12" borderId="33" xfId="5" applyNumberFormat="1" applyFont="1" applyFill="1" applyBorder="1" applyAlignment="1">
      <alignment horizontal="center"/>
    </xf>
    <xf numFmtId="3" fontId="26" fillId="12" borderId="38" xfId="5" quotePrefix="1" applyNumberFormat="1" applyFont="1" applyFill="1" applyBorder="1" applyAlignment="1">
      <alignment horizontal="center"/>
    </xf>
    <xf numFmtId="38" fontId="33" fillId="0" borderId="40" xfId="6" applyNumberFormat="1" applyFont="1" applyBorder="1" applyAlignment="1">
      <alignment horizontal="center"/>
    </xf>
    <xf numFmtId="49" fontId="33" fillId="12" borderId="49" xfId="12" applyNumberFormat="1" applyFont="1" applyFill="1" applyBorder="1" applyAlignment="1" applyProtection="1">
      <alignment horizontal="center" wrapText="1"/>
      <protection locked="0"/>
    </xf>
    <xf numFmtId="49" fontId="49" fillId="12" borderId="50" xfId="12" applyNumberFormat="1" applyFont="1" applyFill="1" applyBorder="1" applyAlignment="1" applyProtection="1">
      <alignment horizontal="center"/>
      <protection locked="0"/>
    </xf>
    <xf numFmtId="3" fontId="33" fillId="0" borderId="39" xfId="6" applyNumberFormat="1" applyFont="1" applyBorder="1" applyAlignment="1">
      <alignment horizontal="left" indent="4"/>
    </xf>
    <xf numFmtId="38" fontId="33" fillId="0" borderId="40" xfId="6" applyNumberFormat="1" applyFont="1" applyBorder="1" applyAlignment="1">
      <alignment horizontal="right" indent="1"/>
    </xf>
    <xf numFmtId="0" fontId="33" fillId="0" borderId="39" xfId="6" applyFont="1" applyBorder="1" applyAlignment="1">
      <alignment horizontal="center"/>
    </xf>
    <xf numFmtId="0" fontId="25" fillId="12" borderId="49" xfId="5" applyFont="1" applyFill="1" applyBorder="1" applyAlignment="1">
      <alignment horizontal="center" wrapText="1"/>
    </xf>
    <xf numFmtId="38" fontId="32" fillId="13" borderId="40" xfId="6" applyNumberFormat="1" applyFont="1" applyFill="1" applyBorder="1" applyAlignment="1">
      <alignment horizontal="right" indent="1"/>
    </xf>
    <xf numFmtId="0" fontId="0" fillId="0" borderId="0" xfId="0" applyAlignment="1">
      <alignment horizontal="center"/>
    </xf>
    <xf numFmtId="40" fontId="33" fillId="0" borderId="39" xfId="6" applyNumberFormat="1" applyFont="1" applyBorder="1" applyAlignment="1">
      <alignment horizontal="center"/>
    </xf>
    <xf numFmtId="40" fontId="33" fillId="0" borderId="0" xfId="6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6" fillId="12" borderId="22" xfId="5" applyFont="1" applyFill="1" applyBorder="1" applyAlignment="1">
      <alignment horizontal="right" wrapText="1"/>
    </xf>
    <xf numFmtId="0" fontId="53" fillId="12" borderId="39" xfId="5" applyFont="1" applyFill="1" applyBorder="1" applyAlignment="1">
      <alignment horizontal="right" wrapText="1"/>
    </xf>
    <xf numFmtId="0" fontId="53" fillId="12" borderId="0" xfId="5" applyFont="1" applyFill="1" applyBorder="1" applyAlignment="1">
      <alignment horizontal="right" wrapText="1"/>
    </xf>
    <xf numFmtId="37" fontId="33" fillId="0" borderId="39" xfId="6" applyNumberFormat="1" applyFont="1" applyBorder="1" applyAlignment="1">
      <alignment horizontal="right"/>
    </xf>
    <xf numFmtId="37" fontId="33" fillId="0" borderId="0" xfId="6" applyNumberFormat="1" applyFont="1" applyBorder="1" applyAlignment="1">
      <alignment horizontal="right"/>
    </xf>
    <xf numFmtId="37" fontId="26" fillId="12" borderId="33" xfId="5" quotePrefix="1" applyNumberFormat="1" applyFont="1" applyFill="1" applyBorder="1" applyAlignment="1">
      <alignment horizontal="right"/>
    </xf>
    <xf numFmtId="37" fontId="26" fillId="12" borderId="34" xfId="5" applyNumberFormat="1" applyFont="1" applyFill="1" applyBorder="1" applyAlignment="1">
      <alignment horizontal="right"/>
    </xf>
    <xf numFmtId="0" fontId="0" fillId="0" borderId="0" xfId="0" applyAlignment="1">
      <alignment horizontal="right" indent="2"/>
    </xf>
    <xf numFmtId="37" fontId="26" fillId="12" borderId="38" xfId="5" quotePrefix="1" applyNumberFormat="1" applyFont="1" applyFill="1" applyBorder="1" applyAlignment="1">
      <alignment horizontal="right" indent="2"/>
    </xf>
    <xf numFmtId="167" fontId="26" fillId="12" borderId="34" xfId="5" applyNumberFormat="1" applyFont="1" applyFill="1" applyBorder="1" applyAlignment="1">
      <alignment horizontal="right" indent="1"/>
    </xf>
    <xf numFmtId="3" fontId="26" fillId="12" borderId="33" xfId="5" applyNumberFormat="1" applyFont="1" applyFill="1" applyBorder="1" applyAlignment="1">
      <alignment horizontal="right" indent="1"/>
    </xf>
    <xf numFmtId="3" fontId="25" fillId="12" borderId="34" xfId="5" quotePrefix="1" applyNumberFormat="1" applyFont="1" applyFill="1" applyBorder="1" applyAlignment="1">
      <alignment horizontal="left"/>
    </xf>
    <xf numFmtId="40" fontId="33" fillId="13" borderId="23" xfId="6" applyNumberFormat="1" applyFont="1" applyFill="1" applyBorder="1" applyAlignment="1">
      <alignment horizontal="right" indent="1"/>
    </xf>
    <xf numFmtId="40" fontId="33" fillId="13" borderId="0" xfId="6" applyNumberFormat="1" applyFont="1" applyFill="1" applyBorder="1" applyAlignment="1">
      <alignment horizontal="right" indent="1"/>
    </xf>
    <xf numFmtId="1" fontId="25" fillId="12" borderId="33" xfId="5" quotePrefix="1" applyNumberFormat="1" applyFont="1" applyFill="1" applyBorder="1" applyAlignment="1">
      <alignment horizontal="center"/>
    </xf>
    <xf numFmtId="0" fontId="55" fillId="0" borderId="0" xfId="5" applyFont="1" applyAlignment="1">
      <alignment horizontal="left" vertical="center"/>
    </xf>
    <xf numFmtId="49" fontId="56" fillId="12" borderId="23" xfId="12" applyNumberFormat="1" applyFont="1" applyFill="1" applyBorder="1" applyAlignment="1" applyProtection="1">
      <alignment horizontal="right" wrapText="1" indent="2"/>
      <protection locked="0"/>
    </xf>
    <xf numFmtId="0" fontId="56" fillId="12" borderId="49" xfId="5" applyFont="1" applyFill="1" applyBorder="1" applyAlignment="1">
      <alignment horizontal="right" wrapText="1" indent="1"/>
    </xf>
    <xf numFmtId="0" fontId="26" fillId="14" borderId="22" xfId="5" applyFont="1" applyFill="1" applyBorder="1" applyAlignment="1">
      <alignment horizontal="center" wrapText="1"/>
    </xf>
    <xf numFmtId="0" fontId="25" fillId="14" borderId="23" xfId="5" applyFont="1" applyFill="1" applyBorder="1" applyAlignment="1">
      <alignment horizontal="center" wrapText="1"/>
    </xf>
    <xf numFmtId="49" fontId="33" fillId="14" borderId="23" xfId="12" applyNumberFormat="1" applyFont="1" applyFill="1" applyBorder="1" applyAlignment="1" applyProtection="1">
      <alignment horizontal="center" wrapText="1"/>
      <protection locked="0"/>
    </xf>
    <xf numFmtId="0" fontId="26" fillId="14" borderId="23" xfId="5" applyFont="1" applyFill="1" applyBorder="1" applyAlignment="1">
      <alignment horizontal="left" wrapText="1"/>
    </xf>
    <xf numFmtId="0" fontId="26" fillId="14" borderId="23" xfId="5" applyFont="1" applyFill="1" applyBorder="1" applyAlignment="1">
      <alignment horizontal="center" wrapText="1"/>
    </xf>
    <xf numFmtId="49" fontId="33" fillId="14" borderId="22" xfId="12" applyNumberFormat="1" applyFont="1" applyFill="1" applyBorder="1" applyAlignment="1" applyProtection="1">
      <alignment horizontal="center" wrapText="1"/>
      <protection locked="0"/>
    </xf>
    <xf numFmtId="0" fontId="26" fillId="14" borderId="24" xfId="5" applyFont="1" applyFill="1" applyBorder="1" applyAlignment="1">
      <alignment horizontal="center" wrapText="1"/>
    </xf>
    <xf numFmtId="49" fontId="33" fillId="14" borderId="31" xfId="12" applyNumberFormat="1" applyFont="1" applyFill="1" applyBorder="1" applyAlignment="1" applyProtection="1">
      <alignment horizontal="center" wrapText="1"/>
      <protection locked="0"/>
    </xf>
    <xf numFmtId="0" fontId="46" fillId="14" borderId="27" xfId="5" applyFont="1" applyFill="1" applyBorder="1" applyAlignment="1">
      <alignment horizontal="center" wrapText="1"/>
    </xf>
    <xf numFmtId="0" fontId="46" fillId="14" borderId="25" xfId="5" applyFont="1" applyFill="1" applyBorder="1" applyAlignment="1">
      <alignment horizontal="center" wrapText="1"/>
    </xf>
    <xf numFmtId="0" fontId="46" fillId="14" borderId="25" xfId="5" applyFont="1" applyFill="1" applyBorder="1" applyAlignment="1">
      <alignment horizontal="left" wrapText="1"/>
    </xf>
    <xf numFmtId="0" fontId="30" fillId="14" borderId="25" xfId="5" applyFont="1" applyFill="1" applyBorder="1" applyAlignment="1">
      <alignment horizontal="center" wrapText="1"/>
    </xf>
    <xf numFmtId="0" fontId="30" fillId="14" borderId="25" xfId="5" applyFont="1" applyFill="1" applyBorder="1" applyAlignment="1">
      <alignment horizontal="left" wrapText="1"/>
    </xf>
    <xf numFmtId="0" fontId="30" fillId="14" borderId="28" xfId="5" applyFont="1" applyFill="1" applyBorder="1" applyAlignment="1">
      <alignment horizontal="left" wrapText="1"/>
    </xf>
    <xf numFmtId="0" fontId="30" fillId="14" borderId="29" xfId="5" applyFont="1" applyFill="1" applyBorder="1" applyAlignment="1">
      <alignment horizontal="center" wrapText="1"/>
    </xf>
    <xf numFmtId="0" fontId="30" fillId="14" borderId="30" xfId="5" applyFont="1" applyFill="1" applyBorder="1" applyAlignment="1">
      <alignment horizontal="center" wrapText="1"/>
    </xf>
    <xf numFmtId="0" fontId="30" fillId="14" borderId="27" xfId="5" applyFont="1" applyFill="1" applyBorder="1" applyAlignment="1">
      <alignment horizontal="center" wrapText="1"/>
    </xf>
    <xf numFmtId="49" fontId="49" fillId="14" borderId="32" xfId="12" applyNumberFormat="1" applyFont="1" applyFill="1" applyBorder="1" applyAlignment="1" applyProtection="1">
      <alignment horizontal="center"/>
      <protection locked="0"/>
    </xf>
    <xf numFmtId="49" fontId="33" fillId="14" borderId="16" xfId="12" applyNumberFormat="1" applyFont="1" applyFill="1" applyBorder="1" applyAlignment="1" applyProtection="1">
      <alignment horizontal="center" vertical="center" wrapText="1"/>
      <protection locked="0"/>
    </xf>
    <xf numFmtId="49" fontId="33" fillId="14" borderId="17" xfId="12" applyNumberFormat="1" applyFont="1" applyFill="1" applyBorder="1" applyAlignment="1" applyProtection="1">
      <alignment horizontal="center" vertical="center" wrapText="1"/>
      <protection locked="0"/>
    </xf>
    <xf numFmtId="49" fontId="33" fillId="14" borderId="18" xfId="12" applyNumberFormat="1" applyFont="1" applyFill="1" applyBorder="1" applyAlignment="1" applyProtection="1">
      <alignment horizontal="center" vertical="center" wrapText="1"/>
      <protection locked="0"/>
    </xf>
    <xf numFmtId="0" fontId="48" fillId="14" borderId="19" xfId="12" applyFont="1" applyFill="1" applyBorder="1" applyAlignment="1" applyProtection="1">
      <alignment horizontal="center" vertical="center"/>
      <protection locked="0"/>
    </xf>
    <xf numFmtId="0" fontId="48" fillId="14" borderId="20" xfId="12" applyFont="1" applyFill="1" applyBorder="1" applyAlignment="1" applyProtection="1">
      <alignment horizontal="center" vertical="center"/>
      <protection locked="0"/>
    </xf>
    <xf numFmtId="49" fontId="49" fillId="14" borderId="21" xfId="12" applyNumberFormat="1" applyFont="1" applyFill="1" applyBorder="1" applyAlignment="1" applyProtection="1">
      <alignment horizontal="center" vertical="center"/>
      <protection locked="0"/>
    </xf>
    <xf numFmtId="3" fontId="26" fillId="14" borderId="33" xfId="5" quotePrefix="1" applyNumberFormat="1" applyFont="1" applyFill="1" applyBorder="1" applyAlignment="1">
      <alignment horizontal="center"/>
    </xf>
    <xf numFmtId="3" fontId="26" fillId="14" borderId="34" xfId="5" quotePrefix="1" applyNumberFormat="1" applyFont="1" applyFill="1" applyBorder="1" applyAlignment="1">
      <alignment horizontal="center"/>
    </xf>
    <xf numFmtId="3" fontId="26" fillId="14" borderId="35" xfId="5" quotePrefix="1" applyNumberFormat="1" applyFont="1" applyFill="1" applyBorder="1" applyAlignment="1">
      <alignment horizontal="center"/>
    </xf>
    <xf numFmtId="167" fontId="26" fillId="14" borderId="36" xfId="5" applyNumberFormat="1" applyFont="1" applyFill="1" applyBorder="1" applyAlignment="1">
      <alignment horizontal="center"/>
    </xf>
    <xf numFmtId="3" fontId="26" fillId="14" borderId="37" xfId="5" quotePrefix="1" applyNumberFormat="1" applyFont="1" applyFill="1" applyBorder="1" applyAlignment="1">
      <alignment horizontal="center"/>
    </xf>
    <xf numFmtId="4" fontId="26" fillId="14" borderId="37" xfId="5" applyNumberFormat="1" applyFont="1" applyFill="1" applyBorder="1" applyAlignment="1">
      <alignment horizontal="center"/>
    </xf>
    <xf numFmtId="4" fontId="26" fillId="14" borderId="34" xfId="5" applyNumberFormat="1" applyFont="1" applyFill="1" applyBorder="1" applyAlignment="1">
      <alignment horizontal="center"/>
    </xf>
    <xf numFmtId="37" fontId="26" fillId="14" borderId="37" xfId="5" quotePrefix="1" applyNumberFormat="1" applyFont="1" applyFill="1" applyBorder="1" applyAlignment="1">
      <alignment horizontal="right" indent="1"/>
    </xf>
    <xf numFmtId="37" fontId="26" fillId="14" borderId="34" xfId="5" quotePrefix="1" applyNumberFormat="1" applyFont="1" applyFill="1" applyBorder="1" applyAlignment="1">
      <alignment horizontal="right" indent="1"/>
    </xf>
    <xf numFmtId="37" fontId="26" fillId="14" borderId="34" xfId="5" applyNumberFormat="1" applyFont="1" applyFill="1" applyBorder="1" applyAlignment="1">
      <alignment horizontal="right" indent="1"/>
    </xf>
    <xf numFmtId="37" fontId="26" fillId="14" borderId="35" xfId="5" quotePrefix="1" applyNumberFormat="1" applyFont="1" applyFill="1" applyBorder="1" applyAlignment="1">
      <alignment horizontal="right"/>
    </xf>
    <xf numFmtId="3" fontId="26" fillId="14" borderId="37" xfId="5" applyNumberFormat="1" applyFont="1" applyFill="1" applyBorder="1" applyAlignment="1">
      <alignment horizontal="left" indent="3"/>
    </xf>
    <xf numFmtId="3" fontId="26" fillId="14" borderId="34" xfId="5" applyNumberFormat="1" applyFont="1" applyFill="1" applyBorder="1" applyAlignment="1">
      <alignment horizontal="center"/>
    </xf>
    <xf numFmtId="37" fontId="26" fillId="14" borderId="38" xfId="5" quotePrefix="1" applyNumberFormat="1" applyFont="1" applyFill="1" applyBorder="1" applyAlignment="1">
      <alignment horizontal="right" indent="1"/>
    </xf>
    <xf numFmtId="39" fontId="26" fillId="14" borderId="33" xfId="5" applyNumberFormat="1" applyFont="1" applyFill="1" applyBorder="1" applyAlignment="1">
      <alignment horizontal="center"/>
    </xf>
    <xf numFmtId="37" fontId="26" fillId="14" borderId="34" xfId="5" applyNumberFormat="1" applyFont="1" applyFill="1" applyBorder="1" applyAlignment="1">
      <alignment horizontal="center"/>
    </xf>
    <xf numFmtId="37" fontId="26" fillId="14" borderId="38" xfId="5" quotePrefix="1" applyNumberFormat="1" applyFont="1" applyFill="1" applyBorder="1" applyAlignment="1">
      <alignment horizontal="center"/>
    </xf>
    <xf numFmtId="0" fontId="26" fillId="15" borderId="22" xfId="5" applyFont="1" applyFill="1" applyBorder="1" applyAlignment="1">
      <alignment horizontal="center" wrapText="1"/>
    </xf>
    <xf numFmtId="0" fontId="26" fillId="15" borderId="23" xfId="5" applyFont="1" applyFill="1" applyBorder="1" applyAlignment="1">
      <alignment horizontal="center" wrapText="1"/>
    </xf>
    <xf numFmtId="49" fontId="33" fillId="15" borderId="23" xfId="12" applyNumberFormat="1" applyFont="1" applyFill="1" applyBorder="1" applyAlignment="1" applyProtection="1">
      <alignment horizontal="center" wrapText="1"/>
      <protection locked="0"/>
    </xf>
    <xf numFmtId="0" fontId="26" fillId="15" borderId="23" xfId="5" applyFont="1" applyFill="1" applyBorder="1" applyAlignment="1">
      <alignment horizontal="left" wrapText="1"/>
    </xf>
    <xf numFmtId="49" fontId="56" fillId="15" borderId="23" xfId="12" applyNumberFormat="1" applyFont="1" applyFill="1" applyBorder="1" applyAlignment="1" applyProtection="1">
      <alignment horizontal="right" wrapText="1" indent="2"/>
      <protection locked="0"/>
    </xf>
    <xf numFmtId="0" fontId="25" fillId="15" borderId="49" xfId="5" applyFont="1" applyFill="1" applyBorder="1" applyAlignment="1">
      <alignment horizontal="center" wrapText="1"/>
    </xf>
    <xf numFmtId="0" fontId="58" fillId="15" borderId="27" xfId="5" applyFont="1" applyFill="1" applyBorder="1" applyAlignment="1">
      <alignment horizontal="center" wrapText="1"/>
    </xf>
    <xf numFmtId="0" fontId="58" fillId="15" borderId="25" xfId="5" applyFont="1" applyFill="1" applyBorder="1" applyAlignment="1">
      <alignment horizontal="center" wrapText="1"/>
    </xf>
    <xf numFmtId="0" fontId="58" fillId="15" borderId="25" xfId="5" applyFont="1" applyFill="1" applyBorder="1" applyAlignment="1">
      <alignment horizontal="left" wrapText="1"/>
    </xf>
    <xf numFmtId="0" fontId="59" fillId="15" borderId="25" xfId="5" applyFont="1" applyFill="1" applyBorder="1" applyAlignment="1">
      <alignment horizontal="center" wrapText="1"/>
    </xf>
    <xf numFmtId="0" fontId="59" fillId="15" borderId="25" xfId="5" applyFont="1" applyFill="1" applyBorder="1" applyAlignment="1">
      <alignment horizontal="left" wrapText="1"/>
    </xf>
    <xf numFmtId="0" fontId="59" fillId="15" borderId="50" xfId="5" applyFont="1" applyFill="1" applyBorder="1" applyAlignment="1">
      <alignment horizontal="center" wrapText="1"/>
    </xf>
    <xf numFmtId="0" fontId="59" fillId="15" borderId="39" xfId="5" applyFont="1" applyFill="1" applyBorder="1" applyAlignment="1">
      <alignment horizontal="center" wrapText="1"/>
    </xf>
    <xf numFmtId="0" fontId="59" fillId="15" borderId="0" xfId="5" applyFont="1" applyFill="1" applyBorder="1" applyAlignment="1">
      <alignment horizontal="center" wrapText="1"/>
    </xf>
    <xf numFmtId="0" fontId="59" fillId="15" borderId="40" xfId="5" applyFont="1" applyFill="1" applyBorder="1" applyAlignment="1">
      <alignment horizontal="center" wrapText="1"/>
    </xf>
    <xf numFmtId="0" fontId="59" fillId="15" borderId="39" xfId="5" applyFont="1" applyFill="1" applyBorder="1" applyAlignment="1">
      <alignment horizontal="right" wrapText="1"/>
    </xf>
    <xf numFmtId="0" fontId="59" fillId="15" borderId="0" xfId="5" applyFont="1" applyFill="1" applyBorder="1" applyAlignment="1">
      <alignment horizontal="right" wrapText="1"/>
    </xf>
    <xf numFmtId="0" fontId="59" fillId="15" borderId="27" xfId="5" applyFont="1" applyFill="1" applyBorder="1" applyAlignment="1">
      <alignment horizontal="center" wrapText="1"/>
    </xf>
    <xf numFmtId="49" fontId="60" fillId="15" borderId="50" xfId="12" applyNumberFormat="1" applyFont="1" applyFill="1" applyBorder="1" applyAlignment="1" applyProtection="1">
      <alignment horizontal="center"/>
      <protection locked="0"/>
    </xf>
    <xf numFmtId="0" fontId="61" fillId="15" borderId="19" xfId="12" applyFont="1" applyFill="1" applyBorder="1" applyAlignment="1" applyProtection="1">
      <alignment horizontal="center" vertical="center"/>
      <protection locked="0"/>
    </xf>
    <xf numFmtId="0" fontId="61" fillId="15" borderId="20" xfId="12" applyFont="1" applyFill="1" applyBorder="1" applyAlignment="1" applyProtection="1">
      <alignment horizontal="center" vertical="center"/>
      <protection locked="0"/>
    </xf>
    <xf numFmtId="49" fontId="60" fillId="15" borderId="21" xfId="12" applyNumberFormat="1" applyFont="1" applyFill="1" applyBorder="1" applyAlignment="1" applyProtection="1">
      <alignment horizontal="center" vertical="center"/>
      <protection locked="0"/>
    </xf>
    <xf numFmtId="0" fontId="57" fillId="0" borderId="0" xfId="5" applyFont="1" applyFill="1"/>
    <xf numFmtId="0" fontId="26" fillId="15" borderId="49" xfId="5" applyFont="1" applyFill="1" applyBorder="1" applyAlignment="1">
      <alignment horizontal="center" wrapText="1"/>
    </xf>
    <xf numFmtId="0" fontId="26" fillId="15" borderId="22" xfId="5" applyFont="1" applyFill="1" applyBorder="1" applyAlignment="1">
      <alignment horizontal="right" wrapText="1"/>
    </xf>
    <xf numFmtId="49" fontId="33" fillId="15" borderId="23" xfId="12" applyNumberFormat="1" applyFont="1" applyFill="1" applyBorder="1" applyAlignment="1" applyProtection="1">
      <alignment horizontal="right" wrapText="1"/>
      <protection locked="0"/>
    </xf>
    <xf numFmtId="0" fontId="56" fillId="15" borderId="49" xfId="5" applyFont="1" applyFill="1" applyBorder="1" applyAlignment="1">
      <alignment horizontal="right" wrapText="1" indent="1"/>
    </xf>
    <xf numFmtId="49" fontId="33" fillId="15" borderId="49" xfId="12" applyNumberFormat="1" applyFont="1" applyFill="1" applyBorder="1" applyAlignment="1" applyProtection="1">
      <alignment horizontal="center" wrapText="1"/>
      <protection locked="0"/>
    </xf>
    <xf numFmtId="49" fontId="33" fillId="15" borderId="16" xfId="12" applyNumberFormat="1" applyFont="1" applyFill="1" applyBorder="1" applyAlignment="1" applyProtection="1">
      <alignment horizontal="center" vertical="center" wrapText="1"/>
      <protection locked="0"/>
    </xf>
    <xf numFmtId="49" fontId="33" fillId="15" borderId="17" xfId="12" applyNumberFormat="1" applyFont="1" applyFill="1" applyBorder="1" applyAlignment="1" applyProtection="1">
      <alignment horizontal="center" vertical="center" wrapText="1"/>
      <protection locked="0"/>
    </xf>
    <xf numFmtId="49" fontId="33" fillId="15" borderId="18" xfId="12" applyNumberFormat="1" applyFont="1" applyFill="1" applyBorder="1" applyAlignment="1" applyProtection="1">
      <alignment horizontal="center" vertical="center" wrapText="1"/>
      <protection locked="0"/>
    </xf>
    <xf numFmtId="40" fontId="33" fillId="16" borderId="0" xfId="6" applyNumberFormat="1" applyFont="1" applyFill="1" applyBorder="1" applyAlignment="1">
      <alignment horizontal="right" indent="1"/>
    </xf>
    <xf numFmtId="38" fontId="32" fillId="16" borderId="15" xfId="6" applyNumberFormat="1" applyFont="1" applyFill="1" applyBorder="1" applyAlignment="1">
      <alignment horizontal="right" indent="1"/>
    </xf>
    <xf numFmtId="0" fontId="25" fillId="14" borderId="26" xfId="5" applyFont="1" applyFill="1" applyBorder="1" applyAlignment="1">
      <alignment horizontal="center" wrapText="1"/>
    </xf>
    <xf numFmtId="0" fontId="62" fillId="14" borderId="23" xfId="5" applyFont="1" applyFill="1" applyBorder="1" applyAlignment="1">
      <alignment horizontal="center" wrapText="1"/>
    </xf>
    <xf numFmtId="37" fontId="33" fillId="16" borderId="15" xfId="6" applyNumberFormat="1" applyFont="1" applyFill="1" applyBorder="1" applyAlignment="1"/>
    <xf numFmtId="0" fontId="17" fillId="0" borderId="0" xfId="1" applyFont="1" applyAlignment="1">
      <alignment horizontal="left"/>
    </xf>
    <xf numFmtId="0" fontId="20" fillId="7" borderId="0" xfId="3" applyFont="1" applyFill="1" applyAlignment="1">
      <alignment horizontal="center" vertical="center"/>
    </xf>
    <xf numFmtId="0" fontId="20" fillId="7" borderId="0" xfId="3" applyFont="1" applyFill="1" applyAlignment="1" applyProtection="1">
      <alignment horizontal="left" vertical="center"/>
    </xf>
    <xf numFmtId="40" fontId="17" fillId="6" borderId="0" xfId="1" applyNumberFormat="1" applyFont="1" applyFill="1" applyAlignment="1">
      <alignment horizontal="center" vertical="center"/>
    </xf>
    <xf numFmtId="40" fontId="20" fillId="7" borderId="0" xfId="3" applyNumberFormat="1" applyFont="1" applyFill="1" applyAlignment="1">
      <alignment horizontal="center" vertical="center"/>
    </xf>
    <xf numFmtId="0" fontId="17" fillId="0" borderId="0" xfId="1" applyFont="1" applyAlignment="1">
      <alignment vertical="center"/>
    </xf>
    <xf numFmtId="40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49" fontId="49" fillId="12" borderId="21" xfId="12" applyNumberFormat="1" applyFont="1" applyFill="1" applyBorder="1" applyAlignment="1" applyProtection="1">
      <alignment horizontal="center" vertical="center" wrapText="1"/>
      <protection locked="0"/>
    </xf>
    <xf numFmtId="40" fontId="26" fillId="12" borderId="34" xfId="5" quotePrefix="1" applyNumberFormat="1" applyFont="1" applyFill="1" applyBorder="1" applyAlignment="1">
      <alignment horizontal="right" indent="1"/>
    </xf>
    <xf numFmtId="1" fontId="25" fillId="15" borderId="33" xfId="5" quotePrefix="1" applyNumberFormat="1" applyFont="1" applyFill="1" applyBorder="1" applyAlignment="1">
      <alignment horizontal="center"/>
    </xf>
    <xf numFmtId="3" fontId="25" fillId="15" borderId="34" xfId="5" quotePrefix="1" applyNumberFormat="1" applyFont="1" applyFill="1" applyBorder="1" applyAlignment="1">
      <alignment horizontal="left"/>
    </xf>
    <xf numFmtId="3" fontId="26" fillId="15" borderId="34" xfId="5" quotePrefix="1" applyNumberFormat="1" applyFont="1" applyFill="1" applyBorder="1" applyAlignment="1">
      <alignment horizontal="center"/>
    </xf>
    <xf numFmtId="167" fontId="26" fillId="15" borderId="34" xfId="5" applyNumberFormat="1" applyFont="1" applyFill="1" applyBorder="1" applyAlignment="1">
      <alignment horizontal="right" indent="1"/>
    </xf>
    <xf numFmtId="3" fontId="26" fillId="15" borderId="38" xfId="5" quotePrefix="1" applyNumberFormat="1" applyFont="1" applyFill="1" applyBorder="1" applyAlignment="1">
      <alignment horizontal="center"/>
    </xf>
    <xf numFmtId="4" fontId="26" fillId="15" borderId="33" xfId="5" applyNumberFormat="1" applyFont="1" applyFill="1" applyBorder="1" applyAlignment="1">
      <alignment horizontal="center"/>
    </xf>
    <xf numFmtId="4" fontId="26" fillId="15" borderId="34" xfId="5" applyNumberFormat="1" applyFont="1" applyFill="1" applyBorder="1" applyAlignment="1">
      <alignment horizontal="center"/>
    </xf>
    <xf numFmtId="37" fontId="26" fillId="15" borderId="33" xfId="5" quotePrefix="1" applyNumberFormat="1" applyFont="1" applyFill="1" applyBorder="1" applyAlignment="1">
      <alignment horizontal="right"/>
    </xf>
    <xf numFmtId="37" fontId="26" fillId="15" borderId="34" xfId="5" quotePrefix="1" applyNumberFormat="1" applyFont="1" applyFill="1" applyBorder="1" applyAlignment="1">
      <alignment horizontal="right"/>
    </xf>
    <xf numFmtId="37" fontId="26" fillId="15" borderId="34" xfId="5" applyNumberFormat="1" applyFont="1" applyFill="1" applyBorder="1" applyAlignment="1">
      <alignment horizontal="right"/>
    </xf>
    <xf numFmtId="37" fontId="26" fillId="15" borderId="38" xfId="5" quotePrefix="1" applyNumberFormat="1" applyFont="1" applyFill="1" applyBorder="1" applyAlignment="1">
      <alignment horizontal="right" indent="2"/>
    </xf>
    <xf numFmtId="3" fontId="26" fillId="15" borderId="33" xfId="5" applyNumberFormat="1" applyFont="1" applyFill="1" applyBorder="1" applyAlignment="1">
      <alignment horizontal="right" indent="1"/>
    </xf>
    <xf numFmtId="3" fontId="26" fillId="15" borderId="34" xfId="5" applyNumberFormat="1" applyFont="1" applyFill="1" applyBorder="1" applyAlignment="1">
      <alignment horizontal="center"/>
    </xf>
    <xf numFmtId="37" fontId="26" fillId="15" borderId="34" xfId="5" quotePrefix="1" applyNumberFormat="1" applyFont="1" applyFill="1" applyBorder="1" applyAlignment="1">
      <alignment horizontal="right" indent="1"/>
    </xf>
    <xf numFmtId="37" fontId="26" fillId="15" borderId="38" xfId="5" quotePrefix="1" applyNumberFormat="1" applyFont="1" applyFill="1" applyBorder="1" applyAlignment="1">
      <alignment horizontal="right" indent="1"/>
    </xf>
    <xf numFmtId="39" fontId="26" fillId="15" borderId="33" xfId="5" applyNumberFormat="1" applyFont="1" applyFill="1" applyBorder="1" applyAlignment="1">
      <alignment horizontal="center"/>
    </xf>
    <xf numFmtId="37" fontId="26" fillId="15" borderId="34" xfId="5" applyNumberFormat="1" applyFont="1" applyFill="1" applyBorder="1" applyAlignment="1">
      <alignment horizontal="center"/>
    </xf>
    <xf numFmtId="37" fontId="26" fillId="15" borderId="38" xfId="5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right" indent="2"/>
    </xf>
    <xf numFmtId="37" fontId="2" fillId="0" borderId="0" xfId="0" applyNumberFormat="1" applyFont="1" applyAlignment="1">
      <alignment horizontal="right" indent="2"/>
    </xf>
    <xf numFmtId="37" fontId="63" fillId="0" borderId="0" xfId="0" applyNumberFormat="1" applyFont="1" applyAlignment="1">
      <alignment horizontal="right" indent="2"/>
    </xf>
    <xf numFmtId="37" fontId="64" fillId="0" borderId="0" xfId="0" applyNumberFormat="1" applyFont="1" applyAlignment="1">
      <alignment horizontal="right" indent="2"/>
    </xf>
    <xf numFmtId="0" fontId="0" fillId="0" borderId="0" xfId="0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</cellXfs>
  <cellStyles count="13">
    <cellStyle name="Comma 2" xfId="9" xr:uid="{00000000-0005-0000-0000-000000000000}"/>
    <cellStyle name="Normal" xfId="0" builtinId="0"/>
    <cellStyle name="Normal 2" xfId="1" xr:uid="{00000000-0005-0000-0000-000002000000}"/>
    <cellStyle name="Normal 3" xfId="6" xr:uid="{00000000-0005-0000-0000-000003000000}"/>
    <cellStyle name="Normal 4" xfId="5" xr:uid="{00000000-0005-0000-0000-000004000000}"/>
    <cellStyle name="Normal 5" xfId="8" xr:uid="{00000000-0005-0000-0000-000005000000}"/>
    <cellStyle name="Normal_03 - PJ chasum" xfId="12" xr:uid="{0D786270-3B75-4688-9438-0B8633241A48}"/>
    <cellStyle name="Normal_05 - DEC_F  calc" xfId="3" xr:uid="{00000000-0005-0000-0000-000006000000}"/>
    <cellStyle name="Normal_11 - Q2  summaries" xfId="10" xr:uid="{382601E4-1D8D-4214-BB56-3B6325330492}"/>
    <cellStyle name="Normal_97 - FIN chasum" xfId="11" xr:uid="{B7EF15BB-8B2B-492D-ACA0-07717A16EEF2}"/>
    <cellStyle name="Normal_pctfoundapr7web" xfId="4" xr:uid="{00000000-0005-0000-0000-000007000000}"/>
    <cellStyle name="Percent" xfId="2" builtinId="5"/>
    <cellStyle name="Percent 2" xfId="7" xr:uid="{00000000-0005-0000-0000-000009000000}"/>
  </cellStyles>
  <dxfs count="0"/>
  <tableStyles count="0" defaultTableStyle="TableStyleMedium2" defaultPivotStyle="PivotStyleLight16"/>
  <colors>
    <mruColors>
      <color rgb="FFDDEBEB"/>
      <color rgb="FFFAFCFC"/>
      <color rgb="FFECF4F4"/>
      <color rgb="FFFFE699"/>
      <color rgb="FFEFF5F5"/>
      <color rgb="FFD2E4E3"/>
      <color rgb="FFFCFEFE"/>
      <color rgb="FFBFBF09"/>
      <color rgb="FFFBD1D1"/>
      <color rgb="FFC89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theme="0" tint="-0.14999847407452621"/>
    <pageSetUpPr autoPageBreaks="0"/>
  </sheetPr>
  <dimension ref="A1:P60001"/>
  <sheetViews>
    <sheetView showGridLines="0" zoomScaleNormal="100" workbookViewId="0">
      <pane ySplit="9" topLeftCell="A10" activePane="bottomLeft" state="frozen"/>
      <selection activeCell="A9" sqref="A9"/>
      <selection pane="bottomLeft" activeCell="A9" sqref="A9"/>
    </sheetView>
  </sheetViews>
  <sheetFormatPr defaultColWidth="7.21875" defaultRowHeight="12.9" customHeight="1" x14ac:dyDescent="0.25"/>
  <cols>
    <col min="1" max="1" width="5.5546875" style="144" customWidth="1"/>
    <col min="2" max="2" width="17.44140625" style="143" customWidth="1"/>
    <col min="3" max="3" width="7.21875" style="144" customWidth="1"/>
    <col min="4" max="5" width="7.77734375" style="144" customWidth="1"/>
    <col min="6" max="6" width="9.88671875" style="144" customWidth="1"/>
    <col min="7" max="7" width="3.77734375" style="144" customWidth="1"/>
    <col min="8" max="9" width="6.33203125" style="145" customWidth="1"/>
    <col min="10" max="13" width="8.77734375" style="145" customWidth="1"/>
    <col min="14" max="16" width="8.77734375" style="144" customWidth="1"/>
    <col min="17" max="16384" width="7.21875" style="143"/>
  </cols>
  <sheetData>
    <row r="1" spans="1:16" s="181" customFormat="1" ht="23.4" x14ac:dyDescent="0.3">
      <c r="A1" s="188" t="s">
        <v>0</v>
      </c>
      <c r="C1" s="182"/>
      <c r="D1" s="183"/>
      <c r="E1" s="183"/>
      <c r="F1" s="184"/>
      <c r="G1" s="184"/>
      <c r="H1" s="185"/>
      <c r="I1" s="185"/>
      <c r="J1" s="185"/>
      <c r="K1" s="185"/>
      <c r="L1" s="185"/>
      <c r="M1" s="185"/>
      <c r="N1" s="184"/>
      <c r="O1" s="184"/>
      <c r="P1" s="184"/>
    </row>
    <row r="2" spans="1:16" s="181" customFormat="1" ht="16.8" x14ac:dyDescent="0.3">
      <c r="A2" s="189" t="s">
        <v>370</v>
      </c>
      <c r="C2" s="186"/>
      <c r="D2" s="186"/>
      <c r="E2" s="186"/>
      <c r="F2" s="184"/>
      <c r="G2" s="184"/>
      <c r="H2" s="185"/>
      <c r="I2" s="185"/>
      <c r="J2" s="185"/>
      <c r="K2" s="185"/>
      <c r="L2" s="185"/>
      <c r="M2" s="185"/>
      <c r="N2" s="184"/>
      <c r="O2" s="184"/>
      <c r="P2" s="184"/>
    </row>
    <row r="3" spans="1:16" s="181" customFormat="1" ht="15.6" x14ac:dyDescent="0.3">
      <c r="A3" s="180" t="s">
        <v>617</v>
      </c>
      <c r="C3" s="184"/>
      <c r="D3" s="187"/>
      <c r="E3" s="187"/>
      <c r="F3" s="184"/>
      <c r="G3" s="184"/>
      <c r="H3" s="185"/>
      <c r="I3" s="185"/>
      <c r="J3" s="185"/>
      <c r="K3" s="185"/>
      <c r="L3" s="185"/>
      <c r="M3" s="185"/>
      <c r="N3" s="184"/>
      <c r="O3" s="184"/>
      <c r="P3" s="184"/>
    </row>
    <row r="5" spans="1:16" ht="12.9" customHeight="1" x14ac:dyDescent="0.25">
      <c r="A5" s="146"/>
      <c r="B5" s="147"/>
      <c r="C5" s="147"/>
      <c r="D5" s="147"/>
      <c r="E5" s="147"/>
      <c r="F5" s="148"/>
      <c r="G5" s="149"/>
    </row>
    <row r="6" spans="1:16" ht="12.9" customHeight="1" x14ac:dyDescent="0.25">
      <c r="A6" s="150"/>
      <c r="B6" s="151"/>
      <c r="C6" s="151"/>
      <c r="D6" s="151"/>
      <c r="E6" s="151"/>
      <c r="F6" s="152" t="s">
        <v>605</v>
      </c>
      <c r="G6" s="149"/>
    </row>
    <row r="7" spans="1:16" ht="12.9" customHeight="1" x14ac:dyDescent="0.25">
      <c r="A7" s="150"/>
      <c r="B7" s="151"/>
      <c r="C7" s="151" t="s">
        <v>606</v>
      </c>
      <c r="D7" s="151"/>
      <c r="E7" s="151"/>
      <c r="F7" s="152" t="s">
        <v>607</v>
      </c>
      <c r="G7" s="149"/>
    </row>
    <row r="8" spans="1:16" ht="12.9" customHeight="1" x14ac:dyDescent="0.25">
      <c r="A8" s="153" t="s">
        <v>608</v>
      </c>
      <c r="B8" s="154" t="s">
        <v>393</v>
      </c>
      <c r="C8" s="154" t="s">
        <v>609</v>
      </c>
      <c r="D8" s="154" t="s">
        <v>610</v>
      </c>
      <c r="E8" s="154" t="s">
        <v>611</v>
      </c>
      <c r="F8" s="155" t="s">
        <v>612</v>
      </c>
      <c r="G8" s="149"/>
    </row>
    <row r="9" spans="1:16" ht="7.5" customHeight="1" x14ac:dyDescent="0.25"/>
    <row r="10" spans="1:16" s="163" customFormat="1" ht="12.9" customHeight="1" x14ac:dyDescent="0.25">
      <c r="A10" s="144">
        <v>1</v>
      </c>
      <c r="B10" s="143" t="s">
        <v>161</v>
      </c>
      <c r="C10" s="144">
        <v>1</v>
      </c>
      <c r="D10" s="156">
        <v>1.028</v>
      </c>
      <c r="E10" s="157">
        <v>5</v>
      </c>
      <c r="F10" s="158">
        <v>10630.415125790516</v>
      </c>
      <c r="G10" s="159"/>
      <c r="H10" s="160"/>
      <c r="I10" s="160"/>
      <c r="J10" s="145"/>
      <c r="K10" s="161"/>
      <c r="L10" s="145"/>
      <c r="M10" s="162"/>
      <c r="N10" s="159"/>
      <c r="O10" s="159"/>
      <c r="P10" s="159"/>
    </row>
    <row r="11" spans="1:16" s="163" customFormat="1" ht="12.9" customHeight="1" x14ac:dyDescent="0.25">
      <c r="A11" s="144">
        <v>2</v>
      </c>
      <c r="B11" s="143" t="s">
        <v>397</v>
      </c>
      <c r="C11" s="144">
        <v>0</v>
      </c>
      <c r="D11" s="156">
        <v>1.046</v>
      </c>
      <c r="E11" s="157">
        <v>0</v>
      </c>
      <c r="F11" s="158">
        <v>0</v>
      </c>
      <c r="G11" s="159"/>
      <c r="H11" s="160"/>
      <c r="I11" s="160"/>
      <c r="J11" s="145"/>
      <c r="K11" s="161"/>
      <c r="L11" s="145"/>
      <c r="M11" s="162"/>
      <c r="N11" s="159"/>
      <c r="O11" s="159"/>
      <c r="P11" s="159"/>
    </row>
    <row r="12" spans="1:16" s="163" customFormat="1" ht="12.9" customHeight="1" x14ac:dyDescent="0.25">
      <c r="A12" s="144">
        <v>3</v>
      </c>
      <c r="B12" s="143" t="s">
        <v>367</v>
      </c>
      <c r="C12" s="144">
        <v>1</v>
      </c>
      <c r="D12" s="156">
        <v>1</v>
      </c>
      <c r="E12" s="157">
        <v>5</v>
      </c>
      <c r="F12" s="158">
        <v>10102.677131214345</v>
      </c>
      <c r="G12" s="159"/>
      <c r="H12" s="160"/>
      <c r="I12" s="160"/>
      <c r="J12" s="145"/>
      <c r="K12" s="161"/>
      <c r="L12" s="145"/>
      <c r="M12" s="162"/>
      <c r="N12" s="159"/>
      <c r="O12" s="159"/>
      <c r="P12" s="159"/>
    </row>
    <row r="13" spans="1:16" s="163" customFormat="1" ht="12.9" customHeight="1" x14ac:dyDescent="0.25">
      <c r="A13" s="144">
        <v>4</v>
      </c>
      <c r="B13" s="143" t="s">
        <v>398</v>
      </c>
      <c r="C13" s="144">
        <v>0</v>
      </c>
      <c r="D13" s="156">
        <v>1</v>
      </c>
      <c r="E13" s="157">
        <v>0</v>
      </c>
      <c r="F13" s="158">
        <v>0</v>
      </c>
      <c r="G13" s="159"/>
      <c r="H13" s="160"/>
      <c r="I13" s="160"/>
      <c r="J13" s="145"/>
      <c r="K13" s="161"/>
      <c r="L13" s="145"/>
      <c r="M13" s="162"/>
      <c r="N13" s="159"/>
      <c r="O13" s="159"/>
      <c r="P13" s="159"/>
    </row>
    <row r="14" spans="1:16" s="163" customFormat="1" ht="12.9" customHeight="1" x14ac:dyDescent="0.25">
      <c r="A14" s="144">
        <v>5</v>
      </c>
      <c r="B14" s="143" t="s">
        <v>219</v>
      </c>
      <c r="C14" s="144">
        <v>1</v>
      </c>
      <c r="D14" s="156">
        <v>1</v>
      </c>
      <c r="E14" s="157">
        <v>7</v>
      </c>
      <c r="F14" s="158">
        <v>10953.106366286775</v>
      </c>
      <c r="G14" s="159"/>
      <c r="H14" s="160"/>
      <c r="I14" s="160"/>
      <c r="J14" s="145"/>
      <c r="K14" s="161"/>
      <c r="L14" s="164"/>
      <c r="M14" s="162"/>
      <c r="N14" s="159"/>
      <c r="O14" s="159"/>
      <c r="P14" s="159"/>
    </row>
    <row r="15" spans="1:16" s="163" customFormat="1" ht="12.9" customHeight="1" x14ac:dyDescent="0.25">
      <c r="A15" s="144">
        <v>6</v>
      </c>
      <c r="B15" s="143" t="s">
        <v>399</v>
      </c>
      <c r="C15" s="144">
        <v>0</v>
      </c>
      <c r="D15" s="156">
        <v>1</v>
      </c>
      <c r="E15" s="157">
        <v>0</v>
      </c>
      <c r="F15" s="158">
        <v>0</v>
      </c>
      <c r="G15" s="159"/>
      <c r="H15" s="160"/>
      <c r="I15" s="160"/>
      <c r="J15" s="145"/>
      <c r="K15" s="161"/>
      <c r="L15" s="165"/>
      <c r="M15" s="162"/>
      <c r="N15" s="159"/>
      <c r="O15" s="159"/>
      <c r="P15" s="159"/>
    </row>
    <row r="16" spans="1:16" s="163" customFormat="1" ht="12.9" customHeight="1" x14ac:dyDescent="0.25">
      <c r="A16" s="144">
        <v>7</v>
      </c>
      <c r="B16" s="143" t="s">
        <v>224</v>
      </c>
      <c r="C16" s="144">
        <v>1</v>
      </c>
      <c r="D16" s="156">
        <v>1</v>
      </c>
      <c r="E16" s="157">
        <v>6</v>
      </c>
      <c r="F16" s="158">
        <v>10387.05662420382</v>
      </c>
      <c r="G16" s="159"/>
      <c r="H16" s="160"/>
      <c r="I16" s="160"/>
      <c r="J16" s="145"/>
      <c r="K16" s="161"/>
      <c r="L16" s="164"/>
      <c r="M16" s="162"/>
      <c r="N16" s="159"/>
      <c r="O16" s="159"/>
      <c r="P16" s="159"/>
    </row>
    <row r="17" spans="1:16" s="163" customFormat="1" ht="12.9" customHeight="1" x14ac:dyDescent="0.25">
      <c r="A17" s="144">
        <v>8</v>
      </c>
      <c r="B17" s="143" t="s">
        <v>208</v>
      </c>
      <c r="C17" s="144">
        <v>1</v>
      </c>
      <c r="D17" s="156">
        <v>1</v>
      </c>
      <c r="E17" s="157">
        <v>8</v>
      </c>
      <c r="F17" s="158">
        <v>10822.200162748646</v>
      </c>
      <c r="G17" s="159"/>
      <c r="H17" s="160"/>
      <c r="I17" s="160"/>
      <c r="J17" s="145"/>
      <c r="K17" s="161"/>
      <c r="L17" s="145"/>
      <c r="M17" s="162"/>
      <c r="N17" s="159"/>
      <c r="O17" s="159"/>
      <c r="P17" s="159"/>
    </row>
    <row r="18" spans="1:16" s="163" customFormat="1" ht="12.9" customHeight="1" x14ac:dyDescent="0.25">
      <c r="A18" s="144">
        <v>9</v>
      </c>
      <c r="B18" s="143" t="s">
        <v>108</v>
      </c>
      <c r="C18" s="144">
        <v>1</v>
      </c>
      <c r="D18" s="156">
        <v>1.083</v>
      </c>
      <c r="E18" s="157">
        <v>2</v>
      </c>
      <c r="F18" s="158">
        <v>10430.084590823428</v>
      </c>
      <c r="G18" s="159"/>
      <c r="H18" s="160"/>
      <c r="I18" s="160"/>
      <c r="J18" s="145"/>
      <c r="K18" s="161"/>
      <c r="L18" s="145"/>
      <c r="M18" s="162"/>
      <c r="N18" s="159"/>
      <c r="O18" s="159"/>
      <c r="P18" s="159"/>
    </row>
    <row r="19" spans="1:16" s="163" customFormat="1" ht="12.9" customHeight="1" x14ac:dyDescent="0.25">
      <c r="A19" s="144">
        <v>10</v>
      </c>
      <c r="B19" s="143" t="s">
        <v>99</v>
      </c>
      <c r="C19" s="144">
        <v>1</v>
      </c>
      <c r="D19" s="156">
        <v>1.0349999999999999</v>
      </c>
      <c r="E19" s="157">
        <v>2</v>
      </c>
      <c r="F19" s="158">
        <v>10026.437449628347</v>
      </c>
      <c r="G19" s="159"/>
      <c r="H19" s="160"/>
      <c r="I19" s="160"/>
      <c r="J19" s="145"/>
      <c r="K19" s="161"/>
      <c r="L19" s="145"/>
      <c r="M19" s="162"/>
      <c r="N19" s="159"/>
      <c r="O19" s="159"/>
      <c r="P19" s="159"/>
    </row>
    <row r="20" spans="1:16" s="163" customFormat="1" ht="12.9" customHeight="1" x14ac:dyDescent="0.25">
      <c r="A20" s="144">
        <v>11</v>
      </c>
      <c r="B20" s="143" t="s">
        <v>400</v>
      </c>
      <c r="C20" s="144">
        <v>0</v>
      </c>
      <c r="D20" s="156">
        <v>1</v>
      </c>
      <c r="E20" s="157">
        <v>0</v>
      </c>
      <c r="F20" s="158">
        <v>0</v>
      </c>
      <c r="G20" s="159"/>
      <c r="H20" s="160"/>
      <c r="I20" s="160"/>
      <c r="J20" s="145"/>
      <c r="K20" s="161"/>
      <c r="L20" s="145"/>
      <c r="M20" s="162"/>
      <c r="N20" s="159"/>
      <c r="O20" s="159"/>
      <c r="P20" s="159"/>
    </row>
    <row r="21" spans="1:16" s="163" customFormat="1" ht="12.9" customHeight="1" x14ac:dyDescent="0.25">
      <c r="A21" s="144">
        <v>12</v>
      </c>
      <c r="B21" s="143" t="s">
        <v>401</v>
      </c>
      <c r="C21" s="144">
        <v>0</v>
      </c>
      <c r="D21" s="156">
        <v>1</v>
      </c>
      <c r="E21" s="157">
        <v>0</v>
      </c>
      <c r="F21" s="158">
        <v>0</v>
      </c>
      <c r="G21" s="159"/>
      <c r="H21" s="160"/>
      <c r="I21" s="160"/>
      <c r="J21" s="145"/>
      <c r="K21" s="161"/>
      <c r="L21" s="145"/>
      <c r="M21" s="162"/>
      <c r="N21" s="159"/>
      <c r="O21" s="159"/>
      <c r="P21" s="159"/>
    </row>
    <row r="22" spans="1:16" s="163" customFormat="1" ht="12.9" customHeight="1" x14ac:dyDescent="0.25">
      <c r="A22" s="144">
        <v>13</v>
      </c>
      <c r="B22" s="143" t="s">
        <v>402</v>
      </c>
      <c r="C22" s="144">
        <v>0</v>
      </c>
      <c r="D22" s="156">
        <v>1</v>
      </c>
      <c r="E22" s="157">
        <v>0</v>
      </c>
      <c r="F22" s="158">
        <v>15590.788666666665</v>
      </c>
      <c r="G22" s="159"/>
      <c r="H22" s="160"/>
      <c r="I22" s="160"/>
      <c r="J22" s="145"/>
      <c r="K22" s="161"/>
      <c r="L22" s="145"/>
      <c r="M22" s="162"/>
      <c r="N22" s="159"/>
      <c r="O22" s="159"/>
      <c r="P22" s="159"/>
    </row>
    <row r="23" spans="1:16" s="163" customFormat="1" ht="12.9" customHeight="1" x14ac:dyDescent="0.25">
      <c r="A23" s="144">
        <v>14</v>
      </c>
      <c r="B23" s="143" t="s">
        <v>83</v>
      </c>
      <c r="C23" s="144">
        <v>1</v>
      </c>
      <c r="D23" s="156">
        <v>1.018</v>
      </c>
      <c r="E23" s="157">
        <v>3</v>
      </c>
      <c r="F23" s="158">
        <v>10207.180083820223</v>
      </c>
      <c r="G23" s="159"/>
      <c r="H23" s="160"/>
      <c r="I23" s="160"/>
      <c r="J23" s="145"/>
      <c r="K23" s="161"/>
      <c r="L23" s="145"/>
      <c r="M23" s="162"/>
      <c r="N23" s="159"/>
      <c r="O23" s="159"/>
      <c r="P23" s="159"/>
    </row>
    <row r="24" spans="1:16" s="163" customFormat="1" ht="12.9" customHeight="1" x14ac:dyDescent="0.25">
      <c r="A24" s="144">
        <v>15</v>
      </c>
      <c r="B24" s="143" t="s">
        <v>403</v>
      </c>
      <c r="C24" s="144">
        <v>0</v>
      </c>
      <c r="D24" s="156">
        <v>1</v>
      </c>
      <c r="E24" s="157">
        <v>0</v>
      </c>
      <c r="F24" s="158">
        <v>13837.16</v>
      </c>
      <c r="G24" s="159"/>
      <c r="H24" s="160"/>
      <c r="I24" s="160"/>
      <c r="J24" s="145"/>
      <c r="K24" s="161"/>
      <c r="L24" s="145"/>
      <c r="M24" s="162"/>
      <c r="N24" s="159"/>
      <c r="O24" s="159"/>
      <c r="P24" s="159"/>
    </row>
    <row r="25" spans="1:16" s="163" customFormat="1" ht="12.9" customHeight="1" x14ac:dyDescent="0.25">
      <c r="A25" s="144">
        <v>16</v>
      </c>
      <c r="B25" s="143" t="s">
        <v>187</v>
      </c>
      <c r="C25" s="144">
        <v>1</v>
      </c>
      <c r="D25" s="156">
        <v>1</v>
      </c>
      <c r="E25" s="157">
        <v>7</v>
      </c>
      <c r="F25" s="158">
        <v>11564.065731262874</v>
      </c>
      <c r="G25" s="159"/>
      <c r="H25" s="160"/>
      <c r="I25" s="160"/>
      <c r="J25" s="145"/>
      <c r="K25" s="161"/>
      <c r="L25" s="145"/>
      <c r="M25" s="162"/>
      <c r="N25" s="159"/>
      <c r="O25" s="159"/>
      <c r="P25" s="159"/>
    </row>
    <row r="26" spans="1:16" s="163" customFormat="1" ht="12.9" customHeight="1" x14ac:dyDescent="0.25">
      <c r="A26" s="144">
        <v>17</v>
      </c>
      <c r="B26" s="143" t="s">
        <v>177</v>
      </c>
      <c r="C26" s="144">
        <v>1</v>
      </c>
      <c r="D26" s="156">
        <v>1</v>
      </c>
      <c r="E26" s="157">
        <v>5</v>
      </c>
      <c r="F26" s="158">
        <v>10289.430773547094</v>
      </c>
      <c r="G26" s="159"/>
      <c r="H26" s="160"/>
      <c r="I26" s="160"/>
      <c r="J26" s="145"/>
      <c r="K26" s="161"/>
      <c r="L26" s="145"/>
      <c r="M26" s="162"/>
      <c r="N26" s="159"/>
      <c r="O26" s="159"/>
      <c r="P26" s="159"/>
    </row>
    <row r="27" spans="1:16" s="163" customFormat="1" ht="12.9" customHeight="1" x14ac:dyDescent="0.25">
      <c r="A27" s="144">
        <v>18</v>
      </c>
      <c r="B27" s="143" t="s">
        <v>188</v>
      </c>
      <c r="C27" s="144">
        <v>1</v>
      </c>
      <c r="D27" s="156">
        <v>1</v>
      </c>
      <c r="E27" s="157">
        <v>9</v>
      </c>
      <c r="F27" s="158">
        <v>11040.81823529412</v>
      </c>
      <c r="G27" s="159"/>
      <c r="H27" s="160"/>
      <c r="I27" s="160"/>
      <c r="J27" s="145"/>
      <c r="K27" s="161"/>
      <c r="L27" s="145"/>
      <c r="M27" s="162"/>
      <c r="N27" s="159"/>
      <c r="O27" s="159"/>
      <c r="P27" s="159"/>
    </row>
    <row r="28" spans="1:16" s="163" customFormat="1" ht="12.9" customHeight="1" x14ac:dyDescent="0.25">
      <c r="A28" s="144">
        <v>19</v>
      </c>
      <c r="B28" s="143" t="s">
        <v>404</v>
      </c>
      <c r="C28" s="144">
        <v>0</v>
      </c>
      <c r="D28" s="156">
        <v>1</v>
      </c>
      <c r="E28" s="157">
        <v>0</v>
      </c>
      <c r="F28" s="158">
        <v>0</v>
      </c>
      <c r="G28" s="159"/>
      <c r="H28" s="160"/>
      <c r="I28" s="160"/>
      <c r="J28" s="145"/>
      <c r="K28" s="161"/>
      <c r="L28" s="145"/>
      <c r="M28" s="162"/>
      <c r="N28" s="159"/>
      <c r="O28" s="159"/>
      <c r="P28" s="159"/>
    </row>
    <row r="29" spans="1:16" s="163" customFormat="1" ht="12.9" customHeight="1" x14ac:dyDescent="0.25">
      <c r="A29" s="144">
        <v>20</v>
      </c>
      <c r="B29" s="143" t="s">
        <v>142</v>
      </c>
      <c r="C29" s="144">
        <v>1</v>
      </c>
      <c r="D29" s="156">
        <v>1</v>
      </c>
      <c r="E29" s="157">
        <v>8</v>
      </c>
      <c r="F29" s="158">
        <v>11020.794423357667</v>
      </c>
      <c r="G29" s="159"/>
      <c r="H29" s="160"/>
      <c r="I29" s="160"/>
      <c r="J29" s="145"/>
      <c r="K29" s="161"/>
      <c r="L29" s="145"/>
      <c r="M29" s="162"/>
      <c r="N29" s="159"/>
      <c r="O29" s="159"/>
      <c r="P29" s="159"/>
    </row>
    <row r="30" spans="1:16" s="163" customFormat="1" ht="12.9" customHeight="1" x14ac:dyDescent="0.25">
      <c r="A30" s="144">
        <v>21</v>
      </c>
      <c r="B30" s="143" t="s">
        <v>405</v>
      </c>
      <c r="C30" s="144">
        <v>0</v>
      </c>
      <c r="D30" s="156">
        <v>1</v>
      </c>
      <c r="E30" s="157">
        <v>0</v>
      </c>
      <c r="F30" s="158">
        <v>0</v>
      </c>
      <c r="G30" s="159"/>
      <c r="H30" s="160"/>
      <c r="I30" s="160"/>
      <c r="J30" s="145"/>
      <c r="K30" s="161"/>
      <c r="L30" s="145"/>
      <c r="M30" s="162"/>
      <c r="N30" s="159"/>
      <c r="O30" s="159"/>
      <c r="P30" s="159"/>
    </row>
    <row r="31" spans="1:16" s="163" customFormat="1" ht="12.9" customHeight="1" x14ac:dyDescent="0.25">
      <c r="A31" s="144">
        <v>22</v>
      </c>
      <c r="B31" s="143" t="s">
        <v>406</v>
      </c>
      <c r="C31" s="144">
        <v>0</v>
      </c>
      <c r="D31" s="156">
        <v>1</v>
      </c>
      <c r="E31" s="157">
        <v>0</v>
      </c>
      <c r="F31" s="158">
        <v>15860.577692307688</v>
      </c>
      <c r="G31" s="159"/>
      <c r="H31" s="160"/>
      <c r="I31" s="160"/>
      <c r="J31" s="145"/>
      <c r="K31" s="161"/>
      <c r="L31" s="145"/>
      <c r="M31" s="162"/>
      <c r="N31" s="159"/>
      <c r="O31" s="159"/>
      <c r="P31" s="159"/>
    </row>
    <row r="32" spans="1:16" s="163" customFormat="1" ht="12.9" customHeight="1" x14ac:dyDescent="0.25">
      <c r="A32" s="144">
        <v>23</v>
      </c>
      <c r="B32" s="143" t="s">
        <v>407</v>
      </c>
      <c r="C32" s="144">
        <v>1</v>
      </c>
      <c r="D32" s="156">
        <v>1.079</v>
      </c>
      <c r="E32" s="157">
        <v>2</v>
      </c>
      <c r="F32" s="158">
        <v>10489.32201792559</v>
      </c>
      <c r="G32" s="159"/>
      <c r="H32" s="160"/>
      <c r="I32" s="160"/>
      <c r="J32" s="145"/>
      <c r="K32" s="161"/>
      <c r="L32" s="145"/>
      <c r="M32" s="162"/>
      <c r="N32" s="159"/>
      <c r="O32" s="159"/>
      <c r="P32" s="159"/>
    </row>
    <row r="33" spans="1:16" s="163" customFormat="1" ht="12.9" customHeight="1" x14ac:dyDescent="0.25">
      <c r="A33" s="144">
        <v>24</v>
      </c>
      <c r="B33" s="143" t="s">
        <v>252</v>
      </c>
      <c r="C33" s="144">
        <v>1</v>
      </c>
      <c r="D33" s="156">
        <v>1</v>
      </c>
      <c r="E33" s="157">
        <v>5</v>
      </c>
      <c r="F33" s="158">
        <v>10180.473540955632</v>
      </c>
      <c r="G33" s="159"/>
      <c r="H33" s="160"/>
      <c r="I33" s="160"/>
      <c r="J33" s="145"/>
      <c r="K33" s="161"/>
      <c r="L33" s="145"/>
      <c r="M33" s="162"/>
      <c r="N33" s="159"/>
      <c r="O33" s="159"/>
      <c r="P33" s="159"/>
    </row>
    <row r="34" spans="1:16" s="163" customFormat="1" ht="12.9" customHeight="1" x14ac:dyDescent="0.25">
      <c r="A34" s="144">
        <v>25</v>
      </c>
      <c r="B34" s="143" t="s">
        <v>120</v>
      </c>
      <c r="C34" s="144">
        <v>1</v>
      </c>
      <c r="D34" s="156">
        <v>1</v>
      </c>
      <c r="E34" s="157">
        <v>5</v>
      </c>
      <c r="F34" s="158">
        <v>10232.887776824033</v>
      </c>
      <c r="G34" s="159"/>
      <c r="H34" s="160"/>
      <c r="I34" s="160"/>
      <c r="J34" s="145"/>
      <c r="K34" s="161"/>
      <c r="L34" s="145"/>
      <c r="M34" s="162"/>
      <c r="N34" s="159"/>
      <c r="O34" s="159"/>
      <c r="P34" s="159"/>
    </row>
    <row r="35" spans="1:16" s="163" customFormat="1" ht="12.9" customHeight="1" x14ac:dyDescent="0.25">
      <c r="A35" s="144">
        <v>26</v>
      </c>
      <c r="B35" s="143" t="s">
        <v>100</v>
      </c>
      <c r="C35" s="144">
        <v>1</v>
      </c>
      <c r="D35" s="156">
        <v>1.036</v>
      </c>
      <c r="E35" s="157">
        <v>2</v>
      </c>
      <c r="F35" s="158">
        <v>10140.955316408199</v>
      </c>
      <c r="G35" s="159"/>
      <c r="H35" s="160"/>
      <c r="I35" s="160"/>
      <c r="J35" s="145"/>
      <c r="K35" s="161"/>
      <c r="L35" s="145"/>
      <c r="M35" s="162"/>
      <c r="N35" s="159"/>
      <c r="O35" s="159"/>
      <c r="P35" s="159"/>
    </row>
    <row r="36" spans="1:16" s="163" customFormat="1" ht="12.9" customHeight="1" x14ac:dyDescent="0.25">
      <c r="A36" s="144">
        <v>27</v>
      </c>
      <c r="B36" s="143" t="s">
        <v>408</v>
      </c>
      <c r="C36" s="144">
        <v>1</v>
      </c>
      <c r="D36" s="156">
        <v>1</v>
      </c>
      <c r="E36" s="157">
        <v>5</v>
      </c>
      <c r="F36" s="158">
        <v>9743.8789276485768</v>
      </c>
      <c r="G36" s="159"/>
      <c r="H36" s="160"/>
      <c r="I36" s="160"/>
      <c r="J36" s="145"/>
      <c r="K36" s="161"/>
      <c r="L36" s="145"/>
      <c r="M36" s="162"/>
      <c r="N36" s="159"/>
      <c r="O36" s="159"/>
      <c r="P36" s="159"/>
    </row>
    <row r="37" spans="1:16" s="163" customFormat="1" ht="12.9" customHeight="1" x14ac:dyDescent="0.25">
      <c r="A37" s="144">
        <v>28</v>
      </c>
      <c r="B37" s="143" t="s">
        <v>364</v>
      </c>
      <c r="C37" s="144">
        <v>1</v>
      </c>
      <c r="D37" s="156">
        <v>1.024</v>
      </c>
      <c r="E37" s="157">
        <v>5</v>
      </c>
      <c r="F37" s="158">
        <v>10312.274608805032</v>
      </c>
      <c r="G37" s="159"/>
      <c r="H37" s="160"/>
      <c r="I37" s="160"/>
      <c r="J37" s="145"/>
      <c r="K37" s="161"/>
      <c r="L37" s="145"/>
      <c r="M37" s="162"/>
      <c r="N37" s="159"/>
      <c r="O37" s="159"/>
      <c r="P37" s="159"/>
    </row>
    <row r="38" spans="1:16" s="163" customFormat="1" ht="12.9" customHeight="1" x14ac:dyDescent="0.25">
      <c r="A38" s="144">
        <v>29</v>
      </c>
      <c r="B38" s="143" t="s">
        <v>409</v>
      </c>
      <c r="C38" s="144">
        <v>0</v>
      </c>
      <c r="D38" s="156">
        <v>1</v>
      </c>
      <c r="E38" s="157">
        <v>0</v>
      </c>
      <c r="F38" s="158">
        <v>0</v>
      </c>
      <c r="G38" s="159"/>
      <c r="H38" s="160"/>
      <c r="I38" s="160"/>
      <c r="J38" s="145"/>
      <c r="K38" s="161"/>
      <c r="L38" s="145"/>
      <c r="M38" s="162"/>
      <c r="N38" s="159"/>
      <c r="O38" s="159"/>
      <c r="P38" s="159"/>
    </row>
    <row r="39" spans="1:16" s="163" customFormat="1" ht="12.9" customHeight="1" x14ac:dyDescent="0.25">
      <c r="A39" s="144">
        <v>30</v>
      </c>
      <c r="B39" s="143" t="s">
        <v>115</v>
      </c>
      <c r="C39" s="144">
        <v>1</v>
      </c>
      <c r="D39" s="156">
        <v>1</v>
      </c>
      <c r="E39" s="157">
        <v>6</v>
      </c>
      <c r="F39" s="158">
        <v>10570.794427012277</v>
      </c>
      <c r="G39" s="159"/>
      <c r="H39" s="160"/>
      <c r="I39" s="160"/>
      <c r="J39" s="145"/>
      <c r="K39" s="161"/>
      <c r="L39" s="145"/>
      <c r="M39" s="162"/>
      <c r="N39" s="159"/>
      <c r="O39" s="159"/>
      <c r="P39" s="159"/>
    </row>
    <row r="40" spans="1:16" s="163" customFormat="1" ht="12.9" customHeight="1" x14ac:dyDescent="0.25">
      <c r="A40" s="144">
        <v>31</v>
      </c>
      <c r="B40" s="143" t="s">
        <v>101</v>
      </c>
      <c r="C40" s="144">
        <v>1</v>
      </c>
      <c r="D40" s="156">
        <v>1.012</v>
      </c>
      <c r="E40" s="157">
        <v>4</v>
      </c>
      <c r="F40" s="158">
        <v>10181.285842491858</v>
      </c>
      <c r="G40" s="159"/>
      <c r="H40" s="160"/>
      <c r="I40" s="160"/>
      <c r="J40" s="145"/>
      <c r="K40" s="161"/>
      <c r="L40" s="145"/>
      <c r="M40" s="162"/>
      <c r="N40" s="159"/>
      <c r="O40" s="159"/>
      <c r="P40" s="159"/>
    </row>
    <row r="41" spans="1:16" s="163" customFormat="1" ht="12.9" customHeight="1" x14ac:dyDescent="0.25">
      <c r="A41" s="144">
        <v>32</v>
      </c>
      <c r="B41" s="143" t="s">
        <v>410</v>
      </c>
      <c r="C41" s="144">
        <v>0</v>
      </c>
      <c r="D41" s="156">
        <v>1</v>
      </c>
      <c r="E41" s="157">
        <v>0</v>
      </c>
      <c r="F41" s="158">
        <v>15152.3815</v>
      </c>
      <c r="G41" s="159"/>
      <c r="H41" s="160"/>
      <c r="I41" s="160"/>
      <c r="J41" s="145"/>
      <c r="K41" s="161"/>
      <c r="L41" s="145"/>
      <c r="M41" s="162"/>
      <c r="N41" s="159"/>
      <c r="O41" s="159"/>
      <c r="P41" s="159"/>
    </row>
    <row r="42" spans="1:16" s="163" customFormat="1" ht="12.9" customHeight="1" x14ac:dyDescent="0.25">
      <c r="A42" s="144">
        <v>33</v>
      </c>
      <c r="B42" s="143" t="s">
        <v>411</v>
      </c>
      <c r="C42" s="144">
        <v>0</v>
      </c>
      <c r="D42" s="156">
        <v>1</v>
      </c>
      <c r="E42" s="157">
        <v>0</v>
      </c>
      <c r="F42" s="158">
        <v>13837.16</v>
      </c>
      <c r="G42" s="159"/>
      <c r="H42" s="160"/>
      <c r="I42" s="160"/>
      <c r="J42" s="145"/>
      <c r="K42" s="161"/>
      <c r="L42" s="145"/>
      <c r="M42" s="162"/>
      <c r="N42" s="159"/>
      <c r="O42" s="159"/>
      <c r="P42" s="159"/>
    </row>
    <row r="43" spans="1:16" s="163" customFormat="1" ht="12.9" customHeight="1" x14ac:dyDescent="0.25">
      <c r="A43" s="144">
        <v>34</v>
      </c>
      <c r="B43" s="143" t="s">
        <v>412</v>
      </c>
      <c r="C43" s="144">
        <v>0</v>
      </c>
      <c r="D43" s="156">
        <v>1.038</v>
      </c>
      <c r="E43" s="157">
        <v>0</v>
      </c>
      <c r="F43" s="158">
        <v>14264.24656</v>
      </c>
      <c r="G43" s="159"/>
      <c r="H43" s="160"/>
      <c r="I43" s="160"/>
      <c r="J43" s="145"/>
      <c r="K43" s="161"/>
      <c r="L43" s="145"/>
      <c r="M43" s="162"/>
      <c r="N43" s="159"/>
      <c r="O43" s="159"/>
      <c r="P43" s="159"/>
    </row>
    <row r="44" spans="1:16" s="163" customFormat="1" ht="12.9" customHeight="1" x14ac:dyDescent="0.25">
      <c r="A44" s="144">
        <v>35</v>
      </c>
      <c r="B44" s="143" t="s">
        <v>22</v>
      </c>
      <c r="C44" s="144">
        <v>1</v>
      </c>
      <c r="D44" s="156">
        <v>1.0780000000000001</v>
      </c>
      <c r="E44" s="157">
        <v>10</v>
      </c>
      <c r="F44" s="158">
        <v>13362.677682002233</v>
      </c>
      <c r="G44" s="159"/>
      <c r="H44" s="160"/>
      <c r="I44" s="160"/>
      <c r="J44" s="145"/>
      <c r="K44" s="161"/>
      <c r="L44" s="145"/>
      <c r="M44" s="162"/>
      <c r="N44" s="159"/>
      <c r="O44" s="159"/>
      <c r="P44" s="159"/>
    </row>
    <row r="45" spans="1:16" s="163" customFormat="1" ht="12.9" customHeight="1" x14ac:dyDescent="0.25">
      <c r="A45" s="144">
        <v>36</v>
      </c>
      <c r="B45" s="143" t="s">
        <v>143</v>
      </c>
      <c r="C45" s="144">
        <v>1</v>
      </c>
      <c r="D45" s="156">
        <v>1</v>
      </c>
      <c r="E45" s="157">
        <v>6</v>
      </c>
      <c r="F45" s="158">
        <v>10485.172860647694</v>
      </c>
      <c r="G45" s="159"/>
      <c r="H45" s="160"/>
      <c r="I45" s="160"/>
      <c r="J45" s="145"/>
      <c r="K45" s="161"/>
      <c r="L45" s="145"/>
      <c r="M45" s="162"/>
      <c r="N45" s="159"/>
      <c r="O45" s="159"/>
      <c r="P45" s="159"/>
    </row>
    <row r="46" spans="1:16" s="163" customFormat="1" ht="12.9" customHeight="1" x14ac:dyDescent="0.25">
      <c r="A46" s="144">
        <v>37</v>
      </c>
      <c r="B46" s="143" t="s">
        <v>413</v>
      </c>
      <c r="C46" s="144">
        <v>0</v>
      </c>
      <c r="D46" s="156">
        <v>1.125</v>
      </c>
      <c r="E46" s="157">
        <v>0</v>
      </c>
      <c r="F46" s="158">
        <v>15242.050000000001</v>
      </c>
      <c r="G46" s="159"/>
      <c r="H46" s="160"/>
      <c r="I46" s="160"/>
      <c r="J46" s="145"/>
      <c r="K46" s="161"/>
      <c r="L46" s="145"/>
      <c r="M46" s="162"/>
      <c r="N46" s="159"/>
      <c r="O46" s="159"/>
      <c r="P46" s="159"/>
    </row>
    <row r="47" spans="1:16" s="163" customFormat="1" ht="12.9" customHeight="1" x14ac:dyDescent="0.25">
      <c r="A47" s="144">
        <v>38</v>
      </c>
      <c r="B47" s="143" t="s">
        <v>414</v>
      </c>
      <c r="C47" s="144">
        <v>1</v>
      </c>
      <c r="D47" s="156">
        <v>1.036</v>
      </c>
      <c r="E47" s="157">
        <v>1</v>
      </c>
      <c r="F47" s="158">
        <v>9453.43310840909</v>
      </c>
      <c r="G47" s="159"/>
      <c r="H47" s="160"/>
      <c r="I47" s="160"/>
      <c r="J47" s="145"/>
      <c r="K47" s="161"/>
      <c r="L47" s="145"/>
      <c r="M47" s="162"/>
      <c r="N47" s="159"/>
      <c r="O47" s="159"/>
      <c r="P47" s="159"/>
    </row>
    <row r="48" spans="1:16" s="163" customFormat="1" ht="12.9" customHeight="1" x14ac:dyDescent="0.25">
      <c r="A48" s="144">
        <v>39</v>
      </c>
      <c r="B48" s="143" t="s">
        <v>415</v>
      </c>
      <c r="C48" s="144">
        <v>1</v>
      </c>
      <c r="D48" s="156">
        <v>1</v>
      </c>
      <c r="E48" s="157">
        <v>2</v>
      </c>
      <c r="F48" s="158">
        <v>9986.5197202797208</v>
      </c>
      <c r="G48" s="159"/>
      <c r="H48" s="160"/>
      <c r="I48" s="160"/>
      <c r="J48" s="145"/>
      <c r="K48" s="161"/>
      <c r="L48" s="145"/>
      <c r="M48" s="162"/>
      <c r="N48" s="159"/>
      <c r="O48" s="159"/>
      <c r="P48" s="159"/>
    </row>
    <row r="49" spans="1:16" s="163" customFormat="1" ht="12.9" customHeight="1" x14ac:dyDescent="0.25">
      <c r="A49" s="144">
        <v>40</v>
      </c>
      <c r="B49" s="143" t="s">
        <v>95</v>
      </c>
      <c r="C49" s="144">
        <v>1</v>
      </c>
      <c r="D49" s="156">
        <v>1.042</v>
      </c>
      <c r="E49" s="157">
        <v>5</v>
      </c>
      <c r="F49" s="158">
        <v>10631.419344501584</v>
      </c>
      <c r="G49" s="159"/>
      <c r="H49" s="160"/>
      <c r="I49" s="160"/>
      <c r="J49" s="145"/>
      <c r="K49" s="161"/>
      <c r="L49" s="145"/>
      <c r="M49" s="162"/>
      <c r="N49" s="159"/>
      <c r="O49" s="159"/>
      <c r="P49" s="159"/>
    </row>
    <row r="50" spans="1:16" s="163" customFormat="1" ht="12.9" customHeight="1" x14ac:dyDescent="0.25">
      <c r="A50" s="144">
        <v>41</v>
      </c>
      <c r="B50" s="143" t="s">
        <v>416</v>
      </c>
      <c r="C50" s="144">
        <v>1</v>
      </c>
      <c r="D50" s="156">
        <v>1</v>
      </c>
      <c r="E50" s="157">
        <v>6</v>
      </c>
      <c r="F50" s="158">
        <v>10221.586624472575</v>
      </c>
      <c r="G50" s="159"/>
      <c r="H50" s="160"/>
      <c r="I50" s="160"/>
      <c r="J50" s="145"/>
      <c r="K50" s="161"/>
      <c r="L50" s="145"/>
      <c r="M50" s="162"/>
      <c r="N50" s="159"/>
      <c r="O50" s="159"/>
      <c r="P50" s="159"/>
    </row>
    <row r="51" spans="1:16" s="163" customFormat="1" ht="12.9" customHeight="1" x14ac:dyDescent="0.25">
      <c r="A51" s="144">
        <v>42</v>
      </c>
      <c r="B51" s="143" t="s">
        <v>417</v>
      </c>
      <c r="C51" s="144">
        <v>0</v>
      </c>
      <c r="D51" s="156">
        <v>1</v>
      </c>
      <c r="E51" s="157">
        <v>0</v>
      </c>
      <c r="F51" s="158">
        <v>13837.159999999996</v>
      </c>
      <c r="G51" s="159"/>
      <c r="H51" s="160"/>
      <c r="I51" s="160"/>
      <c r="J51" s="145"/>
      <c r="K51" s="161"/>
      <c r="L51" s="145"/>
      <c r="M51" s="162"/>
      <c r="N51" s="159"/>
      <c r="O51" s="159"/>
      <c r="P51" s="159"/>
    </row>
    <row r="52" spans="1:16" s="163" customFormat="1" ht="12.9" customHeight="1" x14ac:dyDescent="0.25">
      <c r="A52" s="144">
        <v>43</v>
      </c>
      <c r="B52" s="143" t="s">
        <v>330</v>
      </c>
      <c r="C52" s="144">
        <v>1</v>
      </c>
      <c r="D52" s="156">
        <v>1</v>
      </c>
      <c r="E52" s="157">
        <v>4</v>
      </c>
      <c r="F52" s="158">
        <v>9806.6703787878778</v>
      </c>
      <c r="G52" s="159"/>
      <c r="H52" s="160"/>
      <c r="I52" s="160"/>
      <c r="J52" s="145"/>
      <c r="K52" s="161"/>
      <c r="L52" s="145"/>
      <c r="M52" s="162"/>
      <c r="N52" s="159"/>
      <c r="O52" s="159"/>
      <c r="P52" s="159"/>
    </row>
    <row r="53" spans="1:16" s="163" customFormat="1" ht="12.9" customHeight="1" x14ac:dyDescent="0.25">
      <c r="A53" s="144">
        <v>44</v>
      </c>
      <c r="B53" s="143" t="s">
        <v>35</v>
      </c>
      <c r="C53" s="144">
        <v>1</v>
      </c>
      <c r="D53" s="156">
        <v>1</v>
      </c>
      <c r="E53" s="157">
        <v>10</v>
      </c>
      <c r="F53" s="158">
        <v>12284.372571797174</v>
      </c>
      <c r="G53" s="159"/>
      <c r="H53" s="160"/>
      <c r="I53" s="160"/>
      <c r="J53" s="145"/>
      <c r="K53" s="161"/>
      <c r="L53" s="145"/>
      <c r="M53" s="162"/>
      <c r="N53" s="159"/>
      <c r="O53" s="159"/>
      <c r="P53" s="159"/>
    </row>
    <row r="54" spans="1:16" s="163" customFormat="1" ht="12.9" customHeight="1" x14ac:dyDescent="0.25">
      <c r="A54" s="144">
        <v>45</v>
      </c>
      <c r="B54" s="143" t="s">
        <v>331</v>
      </c>
      <c r="C54" s="144">
        <v>1</v>
      </c>
      <c r="D54" s="156">
        <v>1</v>
      </c>
      <c r="E54" s="157">
        <v>8</v>
      </c>
      <c r="F54" s="158">
        <v>10363.597142857145</v>
      </c>
      <c r="G54" s="159"/>
      <c r="H54" s="160"/>
      <c r="I54" s="160"/>
      <c r="J54" s="145"/>
      <c r="K54" s="161"/>
      <c r="L54" s="145"/>
      <c r="M54" s="162"/>
      <c r="N54" s="159"/>
      <c r="O54" s="159"/>
      <c r="P54" s="159"/>
    </row>
    <row r="55" spans="1:16" s="163" customFormat="1" ht="12.9" customHeight="1" x14ac:dyDescent="0.25">
      <c r="A55" s="144">
        <v>46</v>
      </c>
      <c r="B55" s="143" t="s">
        <v>36</v>
      </c>
      <c r="C55" s="144">
        <v>1</v>
      </c>
      <c r="D55" s="156">
        <v>1.0489999999999999</v>
      </c>
      <c r="E55" s="157">
        <v>2</v>
      </c>
      <c r="F55" s="158">
        <v>10386.124905016961</v>
      </c>
      <c r="G55" s="159"/>
      <c r="H55" s="160"/>
      <c r="I55" s="160"/>
      <c r="J55" s="145"/>
      <c r="K55" s="161"/>
      <c r="L55" s="145"/>
      <c r="M55" s="162"/>
      <c r="N55" s="159"/>
      <c r="O55" s="159"/>
      <c r="P55" s="159"/>
    </row>
    <row r="56" spans="1:16" s="163" customFormat="1" ht="12.9" customHeight="1" x14ac:dyDescent="0.25">
      <c r="A56" s="144">
        <v>47</v>
      </c>
      <c r="B56" s="143" t="s">
        <v>418</v>
      </c>
      <c r="C56" s="144">
        <v>0</v>
      </c>
      <c r="D56" s="156">
        <v>1</v>
      </c>
      <c r="E56" s="157">
        <v>0</v>
      </c>
      <c r="F56" s="158">
        <v>13837.16</v>
      </c>
      <c r="G56" s="159"/>
      <c r="H56" s="160"/>
      <c r="I56" s="160"/>
      <c r="J56" s="145"/>
      <c r="K56" s="161"/>
      <c r="L56" s="145"/>
      <c r="M56" s="162"/>
      <c r="N56" s="159"/>
      <c r="O56" s="159"/>
      <c r="P56" s="159"/>
    </row>
    <row r="57" spans="1:16" s="163" customFormat="1" ht="12.9" customHeight="1" x14ac:dyDescent="0.25">
      <c r="A57" s="144">
        <v>48</v>
      </c>
      <c r="B57" s="143" t="s">
        <v>152</v>
      </c>
      <c r="C57" s="144">
        <v>1</v>
      </c>
      <c r="D57" s="156">
        <v>1.0900000000000001</v>
      </c>
      <c r="E57" s="157">
        <v>3</v>
      </c>
      <c r="F57" s="158">
        <v>10652.607528019325</v>
      </c>
      <c r="G57" s="159"/>
      <c r="H57" s="160"/>
      <c r="I57" s="160"/>
      <c r="J57" s="145"/>
      <c r="K57" s="161"/>
      <c r="L57" s="145"/>
      <c r="M57" s="162"/>
      <c r="N57" s="159"/>
      <c r="O57" s="159"/>
      <c r="P57" s="159"/>
    </row>
    <row r="58" spans="1:16" s="163" customFormat="1" ht="12.9" customHeight="1" x14ac:dyDescent="0.25">
      <c r="A58" s="144">
        <v>49</v>
      </c>
      <c r="B58" s="143" t="s">
        <v>96</v>
      </c>
      <c r="C58" s="144">
        <v>1</v>
      </c>
      <c r="D58" s="156">
        <v>1.095</v>
      </c>
      <c r="E58" s="157">
        <v>7</v>
      </c>
      <c r="F58" s="158">
        <v>12065.782334362619</v>
      </c>
      <c r="G58" s="159"/>
      <c r="H58" s="160"/>
      <c r="I58" s="160"/>
      <c r="J58" s="145"/>
      <c r="K58" s="161"/>
      <c r="L58" s="145"/>
      <c r="M58" s="162"/>
      <c r="N58" s="159"/>
      <c r="O58" s="159"/>
      <c r="P58" s="159"/>
    </row>
    <row r="59" spans="1:16" s="163" customFormat="1" ht="12.9" customHeight="1" x14ac:dyDescent="0.25">
      <c r="A59" s="144">
        <v>50</v>
      </c>
      <c r="B59" s="143" t="s">
        <v>112</v>
      </c>
      <c r="C59" s="144">
        <v>1</v>
      </c>
      <c r="D59" s="156">
        <v>1.0609999999999999</v>
      </c>
      <c r="E59" s="157">
        <v>3</v>
      </c>
      <c r="F59" s="158">
        <v>10507.816296890631</v>
      </c>
      <c r="G59" s="159"/>
      <c r="H59" s="160"/>
      <c r="I59" s="160"/>
      <c r="J59" s="145"/>
      <c r="K59" s="161"/>
      <c r="L59" s="145"/>
      <c r="M59" s="162"/>
      <c r="N59" s="159"/>
      <c r="O59" s="159"/>
      <c r="P59" s="159"/>
    </row>
    <row r="60" spans="1:16" s="163" customFormat="1" ht="12.9" customHeight="1" x14ac:dyDescent="0.25">
      <c r="A60" s="144">
        <v>51</v>
      </c>
      <c r="B60" s="143" t="s">
        <v>365</v>
      </c>
      <c r="C60" s="144">
        <v>1</v>
      </c>
      <c r="D60" s="156">
        <v>1.056</v>
      </c>
      <c r="E60" s="157">
        <v>1</v>
      </c>
      <c r="F60" s="158">
        <v>9559.8378146782616</v>
      </c>
      <c r="G60" s="159"/>
      <c r="H60" s="160"/>
      <c r="I60" s="160"/>
      <c r="J60" s="145"/>
      <c r="K60" s="161"/>
      <c r="L60" s="145"/>
      <c r="M60" s="162"/>
      <c r="N60" s="159"/>
      <c r="O60" s="159"/>
      <c r="P60" s="159"/>
    </row>
    <row r="61" spans="1:16" s="163" customFormat="1" ht="12.9" customHeight="1" x14ac:dyDescent="0.25">
      <c r="A61" s="144">
        <v>52</v>
      </c>
      <c r="B61" s="143" t="s">
        <v>268</v>
      </c>
      <c r="C61" s="144">
        <v>1</v>
      </c>
      <c r="D61" s="156">
        <v>1.026</v>
      </c>
      <c r="E61" s="157">
        <v>6</v>
      </c>
      <c r="F61" s="158">
        <v>10594.477340436682</v>
      </c>
      <c r="G61" s="159"/>
      <c r="H61" s="160"/>
      <c r="I61" s="160"/>
      <c r="J61" s="145"/>
      <c r="K61" s="161"/>
      <c r="L61" s="145"/>
      <c r="M61" s="162"/>
      <c r="N61" s="159"/>
      <c r="O61" s="159"/>
      <c r="P61" s="159"/>
    </row>
    <row r="62" spans="1:16" s="163" customFormat="1" ht="12.9" customHeight="1" x14ac:dyDescent="0.25">
      <c r="A62" s="144">
        <v>53</v>
      </c>
      <c r="B62" s="143" t="s">
        <v>419</v>
      </c>
      <c r="C62" s="144">
        <v>0</v>
      </c>
      <c r="D62" s="156">
        <v>1</v>
      </c>
      <c r="E62" s="157">
        <v>0</v>
      </c>
      <c r="F62" s="158">
        <v>16228.471818181819</v>
      </c>
      <c r="G62" s="159"/>
      <c r="H62" s="160"/>
      <c r="I62" s="160"/>
      <c r="J62" s="145"/>
      <c r="K62" s="161"/>
      <c r="L62" s="145"/>
      <c r="M62" s="162"/>
      <c r="N62" s="159"/>
      <c r="O62" s="159"/>
      <c r="P62" s="159"/>
    </row>
    <row r="63" spans="1:16" s="163" customFormat="1" ht="12.9" customHeight="1" x14ac:dyDescent="0.25">
      <c r="A63" s="144">
        <v>54</v>
      </c>
      <c r="B63" s="143" t="s">
        <v>420</v>
      </c>
      <c r="C63" s="144">
        <v>0</v>
      </c>
      <c r="D63" s="156">
        <v>1</v>
      </c>
      <c r="E63" s="157">
        <v>0</v>
      </c>
      <c r="F63" s="158">
        <v>13837.159999999998</v>
      </c>
      <c r="G63" s="159"/>
      <c r="H63" s="160"/>
      <c r="I63" s="160"/>
      <c r="J63" s="145"/>
      <c r="K63" s="161"/>
      <c r="L63" s="145"/>
      <c r="M63" s="162"/>
      <c r="N63" s="159"/>
      <c r="O63" s="159"/>
      <c r="P63" s="159"/>
    </row>
    <row r="64" spans="1:16" s="163" customFormat="1" ht="12.9" customHeight="1" x14ac:dyDescent="0.25">
      <c r="A64" s="144">
        <v>55</v>
      </c>
      <c r="B64" s="143" t="s">
        <v>421</v>
      </c>
      <c r="C64" s="144">
        <v>0</v>
      </c>
      <c r="D64" s="156">
        <v>1</v>
      </c>
      <c r="E64" s="157">
        <v>0</v>
      </c>
      <c r="F64" s="158">
        <v>0</v>
      </c>
      <c r="G64" s="159"/>
      <c r="H64" s="160"/>
      <c r="I64" s="160"/>
      <c r="J64" s="145"/>
      <c r="K64" s="161"/>
      <c r="L64" s="145"/>
      <c r="M64" s="162"/>
      <c r="N64" s="159"/>
      <c r="O64" s="159"/>
      <c r="P64" s="159"/>
    </row>
    <row r="65" spans="1:16" s="163" customFormat="1" ht="12.9" customHeight="1" x14ac:dyDescent="0.25">
      <c r="A65" s="144">
        <v>56</v>
      </c>
      <c r="B65" s="143" t="s">
        <v>153</v>
      </c>
      <c r="C65" s="144">
        <v>1</v>
      </c>
      <c r="D65" s="156">
        <v>1.002</v>
      </c>
      <c r="E65" s="157">
        <v>3</v>
      </c>
      <c r="F65" s="158">
        <v>9986.1853672477428</v>
      </c>
      <c r="G65" s="159"/>
      <c r="H65" s="160"/>
      <c r="I65" s="160"/>
      <c r="J65" s="145"/>
      <c r="K65" s="161"/>
      <c r="L65" s="145"/>
      <c r="M65" s="162"/>
      <c r="N65" s="159"/>
      <c r="O65" s="159"/>
      <c r="P65" s="159"/>
    </row>
    <row r="66" spans="1:16" s="163" customFormat="1" ht="12.9" customHeight="1" x14ac:dyDescent="0.25">
      <c r="A66" s="144">
        <v>57</v>
      </c>
      <c r="B66" s="143" t="s">
        <v>23</v>
      </c>
      <c r="C66" s="144">
        <v>1</v>
      </c>
      <c r="D66" s="156">
        <v>1.034</v>
      </c>
      <c r="E66" s="157">
        <v>10</v>
      </c>
      <c r="F66" s="158">
        <v>13137.504749174874</v>
      </c>
      <c r="G66" s="159"/>
      <c r="H66" s="160"/>
      <c r="I66" s="160"/>
      <c r="J66" s="145"/>
      <c r="K66" s="161"/>
      <c r="L66" s="145"/>
      <c r="M66" s="162"/>
      <c r="N66" s="159"/>
      <c r="O66" s="159"/>
      <c r="P66" s="159"/>
    </row>
    <row r="67" spans="1:16" s="163" customFormat="1" ht="12.9" customHeight="1" x14ac:dyDescent="0.25">
      <c r="A67" s="144">
        <v>58</v>
      </c>
      <c r="B67" s="143" t="s">
        <v>422</v>
      </c>
      <c r="C67" s="144">
        <v>0</v>
      </c>
      <c r="D67" s="156">
        <v>1</v>
      </c>
      <c r="E67" s="157">
        <v>0</v>
      </c>
      <c r="F67" s="158">
        <v>0</v>
      </c>
      <c r="G67" s="159"/>
      <c r="H67" s="160"/>
      <c r="I67" s="160"/>
      <c r="J67" s="145"/>
      <c r="K67" s="161"/>
      <c r="L67" s="145"/>
      <c r="M67" s="162"/>
      <c r="N67" s="159"/>
      <c r="O67" s="159"/>
      <c r="P67" s="159"/>
    </row>
    <row r="68" spans="1:16" s="163" customFormat="1" ht="12.9" customHeight="1" x14ac:dyDescent="0.25">
      <c r="A68" s="144">
        <v>59</v>
      </c>
      <c r="B68" s="143" t="s">
        <v>423</v>
      </c>
      <c r="C68" s="144">
        <v>0</v>
      </c>
      <c r="D68" s="156">
        <v>1</v>
      </c>
      <c r="E68" s="157">
        <v>0</v>
      </c>
      <c r="F68" s="158">
        <v>13837.16</v>
      </c>
      <c r="G68" s="159"/>
      <c r="H68" s="160"/>
      <c r="I68" s="160"/>
      <c r="J68" s="145"/>
      <c r="K68" s="161"/>
      <c r="L68" s="145"/>
      <c r="M68" s="162"/>
      <c r="N68" s="159"/>
      <c r="O68" s="159"/>
      <c r="P68" s="159"/>
    </row>
    <row r="69" spans="1:16" s="163" customFormat="1" ht="12.9" customHeight="1" x14ac:dyDescent="0.25">
      <c r="A69" s="144">
        <v>60</v>
      </c>
      <c r="B69" s="143" t="s">
        <v>424</v>
      </c>
      <c r="C69" s="144">
        <v>0</v>
      </c>
      <c r="D69" s="156">
        <v>1</v>
      </c>
      <c r="E69" s="157">
        <v>0</v>
      </c>
      <c r="F69" s="158">
        <v>15384.479411764707</v>
      </c>
      <c r="G69" s="159"/>
      <c r="H69" s="160"/>
      <c r="I69" s="160"/>
      <c r="J69" s="145"/>
      <c r="K69" s="161"/>
      <c r="L69" s="145"/>
      <c r="M69" s="162"/>
      <c r="N69" s="159"/>
      <c r="O69" s="159"/>
      <c r="P69" s="159"/>
    </row>
    <row r="70" spans="1:16" s="163" customFormat="1" ht="12.9" customHeight="1" x14ac:dyDescent="0.25">
      <c r="A70" s="144">
        <v>61</v>
      </c>
      <c r="B70" s="143" t="s">
        <v>170</v>
      </c>
      <c r="C70" s="144">
        <v>1</v>
      </c>
      <c r="D70" s="156">
        <v>1</v>
      </c>
      <c r="E70" s="157">
        <v>10</v>
      </c>
      <c r="F70" s="158">
        <v>12191.459040508957</v>
      </c>
      <c r="G70" s="159"/>
      <c r="H70" s="160"/>
      <c r="I70" s="160"/>
      <c r="J70" s="145"/>
      <c r="K70" s="161"/>
      <c r="L70" s="145"/>
      <c r="M70" s="162"/>
      <c r="N70" s="159"/>
      <c r="O70" s="159"/>
      <c r="P70" s="159"/>
    </row>
    <row r="71" spans="1:16" s="163" customFormat="1" ht="12.9" customHeight="1" x14ac:dyDescent="0.25">
      <c r="A71" s="144">
        <v>62</v>
      </c>
      <c r="B71" s="143" t="s">
        <v>425</v>
      </c>
      <c r="C71" s="144">
        <v>0</v>
      </c>
      <c r="D71" s="156">
        <v>1</v>
      </c>
      <c r="E71" s="157">
        <v>0</v>
      </c>
      <c r="F71" s="158">
        <v>0</v>
      </c>
      <c r="G71" s="159"/>
      <c r="H71" s="160"/>
      <c r="I71" s="160"/>
      <c r="J71" s="145"/>
      <c r="K71" s="161"/>
      <c r="L71" s="145"/>
      <c r="M71" s="162"/>
      <c r="N71" s="159"/>
      <c r="O71" s="159"/>
      <c r="P71" s="159"/>
    </row>
    <row r="72" spans="1:16" s="163" customFormat="1" ht="12.9" customHeight="1" x14ac:dyDescent="0.25">
      <c r="A72" s="144">
        <v>63</v>
      </c>
      <c r="B72" s="143" t="s">
        <v>65</v>
      </c>
      <c r="C72" s="144">
        <v>1</v>
      </c>
      <c r="D72" s="156">
        <v>1</v>
      </c>
      <c r="E72" s="157">
        <v>8</v>
      </c>
      <c r="F72" s="158">
        <v>10585.670153846153</v>
      </c>
      <c r="G72" s="159"/>
      <c r="H72" s="160"/>
      <c r="I72" s="160"/>
      <c r="J72" s="145"/>
      <c r="K72" s="161"/>
      <c r="L72" s="145"/>
      <c r="M72" s="162"/>
      <c r="N72" s="159"/>
      <c r="O72" s="159"/>
      <c r="P72" s="159"/>
    </row>
    <row r="73" spans="1:16" s="163" customFormat="1" ht="12.9" customHeight="1" x14ac:dyDescent="0.25">
      <c r="A73" s="144">
        <v>64</v>
      </c>
      <c r="B73" s="143" t="s">
        <v>121</v>
      </c>
      <c r="C73" s="144">
        <v>1</v>
      </c>
      <c r="D73" s="156">
        <v>1</v>
      </c>
      <c r="E73" s="157">
        <v>8</v>
      </c>
      <c r="F73" s="158">
        <v>11248.21943948413</v>
      </c>
      <c r="G73" s="159"/>
      <c r="H73" s="160"/>
      <c r="I73" s="160"/>
      <c r="J73" s="145"/>
      <c r="K73" s="161"/>
      <c r="L73" s="145"/>
      <c r="M73" s="162"/>
      <c r="N73" s="159"/>
      <c r="O73" s="159"/>
      <c r="P73" s="159"/>
    </row>
    <row r="74" spans="1:16" s="163" customFormat="1" ht="12.9" customHeight="1" x14ac:dyDescent="0.25">
      <c r="A74" s="144">
        <v>65</v>
      </c>
      <c r="B74" s="143" t="s">
        <v>288</v>
      </c>
      <c r="C74" s="144">
        <v>1</v>
      </c>
      <c r="D74" s="156">
        <v>1.028</v>
      </c>
      <c r="E74" s="157">
        <v>1</v>
      </c>
      <c r="F74" s="158">
        <v>9813.1575055865196</v>
      </c>
      <c r="G74" s="159"/>
      <c r="H74" s="160"/>
      <c r="I74" s="160"/>
      <c r="J74" s="145"/>
      <c r="K74" s="161"/>
      <c r="L74" s="145"/>
      <c r="M74" s="162"/>
      <c r="N74" s="159"/>
      <c r="O74" s="159"/>
      <c r="P74" s="159"/>
    </row>
    <row r="75" spans="1:16" s="163" customFormat="1" ht="12.9" customHeight="1" x14ac:dyDescent="0.25">
      <c r="A75" s="144">
        <v>66</v>
      </c>
      <c r="B75" s="143" t="s">
        <v>426</v>
      </c>
      <c r="C75" s="144">
        <v>0</v>
      </c>
      <c r="D75" s="156">
        <v>1</v>
      </c>
      <c r="E75" s="157">
        <v>0</v>
      </c>
      <c r="F75" s="158">
        <v>0</v>
      </c>
      <c r="G75" s="159"/>
      <c r="H75" s="160"/>
      <c r="I75" s="160"/>
      <c r="J75" s="145"/>
      <c r="K75" s="161"/>
      <c r="L75" s="145"/>
      <c r="M75" s="162"/>
      <c r="N75" s="159"/>
      <c r="O75" s="159"/>
      <c r="P75" s="159"/>
    </row>
    <row r="76" spans="1:16" s="163" customFormat="1" ht="12.9" customHeight="1" x14ac:dyDescent="0.25">
      <c r="A76" s="144">
        <v>67</v>
      </c>
      <c r="B76" s="143" t="s">
        <v>102</v>
      </c>
      <c r="C76" s="144">
        <v>1</v>
      </c>
      <c r="D76" s="156">
        <v>1.0569999999999999</v>
      </c>
      <c r="E76" s="157">
        <v>1</v>
      </c>
      <c r="F76" s="158">
        <v>9648.3015481634666</v>
      </c>
      <c r="G76" s="159"/>
      <c r="H76" s="160"/>
      <c r="I76" s="160"/>
      <c r="J76" s="145"/>
      <c r="K76" s="161"/>
      <c r="L76" s="145"/>
      <c r="M76" s="162"/>
      <c r="N76" s="159"/>
      <c r="O76" s="159"/>
      <c r="P76" s="159"/>
    </row>
    <row r="77" spans="1:16" s="163" customFormat="1" ht="12.9" customHeight="1" x14ac:dyDescent="0.25">
      <c r="A77" s="144">
        <v>68</v>
      </c>
      <c r="B77" s="143" t="s">
        <v>307</v>
      </c>
      <c r="C77" s="144">
        <v>1</v>
      </c>
      <c r="D77" s="156">
        <v>1</v>
      </c>
      <c r="E77" s="157">
        <v>7</v>
      </c>
      <c r="F77" s="158">
        <v>10458.300300000001</v>
      </c>
      <c r="G77" s="159"/>
      <c r="H77" s="160"/>
      <c r="I77" s="160"/>
      <c r="J77" s="145"/>
      <c r="K77" s="161"/>
      <c r="L77" s="145"/>
      <c r="M77" s="162"/>
      <c r="N77" s="159"/>
      <c r="O77" s="159"/>
      <c r="P77" s="159"/>
    </row>
    <row r="78" spans="1:16" s="163" customFormat="1" ht="12.9" customHeight="1" x14ac:dyDescent="0.25">
      <c r="A78" s="144">
        <v>69</v>
      </c>
      <c r="B78" s="143" t="s">
        <v>427</v>
      </c>
      <c r="C78" s="144">
        <v>0</v>
      </c>
      <c r="D78" s="156">
        <v>1</v>
      </c>
      <c r="E78" s="157">
        <v>0</v>
      </c>
      <c r="F78" s="158">
        <v>13837.16</v>
      </c>
      <c r="G78" s="159"/>
      <c r="H78" s="160"/>
      <c r="I78" s="160"/>
      <c r="J78" s="145"/>
      <c r="K78" s="161"/>
      <c r="L78" s="145"/>
      <c r="M78" s="162"/>
      <c r="N78" s="159"/>
      <c r="O78" s="159"/>
      <c r="P78" s="159"/>
    </row>
    <row r="79" spans="1:16" s="163" customFormat="1" ht="12.9" customHeight="1" x14ac:dyDescent="0.25">
      <c r="A79" s="144">
        <v>70</v>
      </c>
      <c r="B79" s="143" t="s">
        <v>428</v>
      </c>
      <c r="C79" s="144">
        <v>0</v>
      </c>
      <c r="D79" s="156">
        <v>1</v>
      </c>
      <c r="E79" s="157">
        <v>0</v>
      </c>
      <c r="F79" s="158">
        <v>15221.603684210524</v>
      </c>
      <c r="G79" s="159"/>
      <c r="H79" s="160"/>
      <c r="I79" s="160"/>
      <c r="J79" s="145"/>
      <c r="K79" s="161"/>
      <c r="L79" s="145"/>
      <c r="M79" s="162"/>
      <c r="N79" s="159"/>
      <c r="O79" s="159"/>
      <c r="P79" s="159"/>
    </row>
    <row r="80" spans="1:16" s="163" customFormat="1" ht="12.9" customHeight="1" x14ac:dyDescent="0.25">
      <c r="A80" s="144">
        <v>71</v>
      </c>
      <c r="B80" s="143" t="s">
        <v>24</v>
      </c>
      <c r="C80" s="144">
        <v>1</v>
      </c>
      <c r="D80" s="156">
        <v>1</v>
      </c>
      <c r="E80" s="157">
        <v>4</v>
      </c>
      <c r="F80" s="158">
        <v>10052.9479778157</v>
      </c>
      <c r="G80" s="159"/>
      <c r="H80" s="160"/>
      <c r="I80" s="160"/>
      <c r="J80" s="145"/>
      <c r="K80" s="161"/>
      <c r="L80" s="145"/>
      <c r="M80" s="162"/>
      <c r="N80" s="159"/>
      <c r="O80" s="159"/>
      <c r="P80" s="159"/>
    </row>
    <row r="81" spans="1:16" s="163" customFormat="1" ht="12.9" customHeight="1" x14ac:dyDescent="0.25">
      <c r="A81" s="144">
        <v>72</v>
      </c>
      <c r="B81" s="143" t="s">
        <v>18</v>
      </c>
      <c r="C81" s="144">
        <v>1</v>
      </c>
      <c r="D81" s="156">
        <v>1</v>
      </c>
      <c r="E81" s="157">
        <v>5</v>
      </c>
      <c r="F81" s="158">
        <v>10322.988293956045</v>
      </c>
      <c r="G81" s="159"/>
      <c r="H81" s="160"/>
      <c r="I81" s="160"/>
      <c r="J81" s="145"/>
      <c r="K81" s="161"/>
      <c r="L81" s="145"/>
      <c r="M81" s="162"/>
      <c r="N81" s="159"/>
      <c r="O81" s="159"/>
      <c r="P81" s="159"/>
    </row>
    <row r="82" spans="1:16" s="163" customFormat="1" ht="12.9" customHeight="1" x14ac:dyDescent="0.25">
      <c r="A82" s="144">
        <v>73</v>
      </c>
      <c r="B82" s="143" t="s">
        <v>37</v>
      </c>
      <c r="C82" s="144">
        <v>1</v>
      </c>
      <c r="D82" s="156">
        <v>1.0369999999999999</v>
      </c>
      <c r="E82" s="157">
        <v>5</v>
      </c>
      <c r="F82" s="158">
        <v>10755.2580295355</v>
      </c>
      <c r="G82" s="159"/>
      <c r="H82" s="160"/>
      <c r="I82" s="160"/>
      <c r="J82" s="145"/>
      <c r="K82" s="161"/>
      <c r="L82" s="145"/>
      <c r="M82" s="162"/>
      <c r="N82" s="159"/>
      <c r="O82" s="159"/>
      <c r="P82" s="159"/>
    </row>
    <row r="83" spans="1:16" s="163" customFormat="1" ht="12.9" customHeight="1" x14ac:dyDescent="0.25">
      <c r="A83" s="144">
        <v>74</v>
      </c>
      <c r="B83" s="143" t="s">
        <v>308</v>
      </c>
      <c r="C83" s="144">
        <v>1</v>
      </c>
      <c r="D83" s="156">
        <v>1</v>
      </c>
      <c r="E83" s="157">
        <v>6</v>
      </c>
      <c r="F83" s="158">
        <v>10031.563706070287</v>
      </c>
      <c r="G83" s="159"/>
      <c r="H83" s="160"/>
      <c r="I83" s="160"/>
      <c r="J83" s="145"/>
      <c r="K83" s="161"/>
      <c r="L83" s="145"/>
      <c r="M83" s="162"/>
      <c r="N83" s="159"/>
      <c r="O83" s="159"/>
      <c r="P83" s="159"/>
    </row>
    <row r="84" spans="1:16" s="163" customFormat="1" ht="12.9" customHeight="1" x14ac:dyDescent="0.25">
      <c r="A84" s="144">
        <v>75</v>
      </c>
      <c r="B84" s="143" t="s">
        <v>429</v>
      </c>
      <c r="C84" s="144">
        <v>0</v>
      </c>
      <c r="D84" s="156">
        <v>1</v>
      </c>
      <c r="E84" s="157">
        <v>0</v>
      </c>
      <c r="F84" s="158">
        <v>0</v>
      </c>
      <c r="G84" s="159"/>
      <c r="H84" s="160"/>
      <c r="I84" s="160"/>
      <c r="J84" s="145"/>
      <c r="K84" s="161"/>
      <c r="L84" s="145"/>
      <c r="M84" s="162"/>
      <c r="N84" s="159"/>
      <c r="O84" s="159"/>
      <c r="P84" s="159"/>
    </row>
    <row r="85" spans="1:16" s="163" customFormat="1" ht="12.9" customHeight="1" x14ac:dyDescent="0.25">
      <c r="A85" s="144">
        <v>76</v>
      </c>
      <c r="B85" s="143" t="s">
        <v>430</v>
      </c>
      <c r="C85" s="144">
        <v>0</v>
      </c>
      <c r="D85" s="156">
        <v>1</v>
      </c>
      <c r="E85" s="157">
        <v>0</v>
      </c>
      <c r="F85" s="158">
        <v>0</v>
      </c>
      <c r="G85" s="159"/>
      <c r="H85" s="160"/>
      <c r="I85" s="160"/>
      <c r="J85" s="145"/>
      <c r="K85" s="161"/>
      <c r="L85" s="145"/>
      <c r="M85" s="162"/>
      <c r="N85" s="159"/>
      <c r="O85" s="159"/>
      <c r="P85" s="159"/>
    </row>
    <row r="86" spans="1:16" s="163" customFormat="1" ht="12.9" customHeight="1" x14ac:dyDescent="0.25">
      <c r="A86" s="144">
        <v>77</v>
      </c>
      <c r="B86" s="143" t="s">
        <v>431</v>
      </c>
      <c r="C86" s="144">
        <v>1</v>
      </c>
      <c r="D86" s="156">
        <v>1</v>
      </c>
      <c r="E86" s="157">
        <v>4</v>
      </c>
      <c r="F86" s="158">
        <v>10074.228637071652</v>
      </c>
      <c r="G86" s="159"/>
      <c r="H86" s="160"/>
      <c r="I86" s="160"/>
      <c r="J86" s="145"/>
      <c r="K86" s="161"/>
      <c r="L86" s="145"/>
      <c r="M86" s="162"/>
      <c r="N86" s="159"/>
      <c r="O86" s="159"/>
      <c r="P86" s="159"/>
    </row>
    <row r="87" spans="1:16" s="163" customFormat="1" ht="12.9" customHeight="1" x14ac:dyDescent="0.25">
      <c r="A87" s="144">
        <v>78</v>
      </c>
      <c r="B87" s="143" t="s">
        <v>432</v>
      </c>
      <c r="C87" s="144">
        <v>1</v>
      </c>
      <c r="D87" s="156">
        <v>1.0429999999999999</v>
      </c>
      <c r="E87" s="157">
        <v>1</v>
      </c>
      <c r="F87" s="158">
        <v>9509.0461233811475</v>
      </c>
      <c r="G87" s="159"/>
      <c r="H87" s="160"/>
      <c r="I87" s="160"/>
      <c r="J87" s="145"/>
      <c r="K87" s="161"/>
      <c r="L87" s="145"/>
      <c r="M87" s="162"/>
      <c r="N87" s="159"/>
      <c r="O87" s="159"/>
      <c r="P87" s="159"/>
    </row>
    <row r="88" spans="1:16" s="163" customFormat="1" ht="12.9" customHeight="1" x14ac:dyDescent="0.25">
      <c r="A88" s="144">
        <v>79</v>
      </c>
      <c r="B88" s="143" t="s">
        <v>109</v>
      </c>
      <c r="C88" s="144">
        <v>1</v>
      </c>
      <c r="D88" s="156">
        <v>1</v>
      </c>
      <c r="E88" s="157">
        <v>5</v>
      </c>
      <c r="F88" s="158">
        <v>10291.429604063556</v>
      </c>
      <c r="G88" s="159"/>
      <c r="H88" s="160"/>
      <c r="I88" s="160"/>
      <c r="J88" s="145"/>
      <c r="K88" s="161"/>
      <c r="L88" s="145"/>
      <c r="M88" s="162"/>
      <c r="N88" s="159"/>
      <c r="O88" s="159"/>
      <c r="P88" s="159"/>
    </row>
    <row r="89" spans="1:16" s="163" customFormat="1" ht="12.9" customHeight="1" x14ac:dyDescent="0.25">
      <c r="A89" s="144">
        <v>80</v>
      </c>
      <c r="B89" s="143" t="s">
        <v>433</v>
      </c>
      <c r="C89" s="144">
        <v>0</v>
      </c>
      <c r="D89" s="156">
        <v>1</v>
      </c>
      <c r="E89" s="157">
        <v>0</v>
      </c>
      <c r="F89" s="158">
        <v>13837.16</v>
      </c>
      <c r="G89" s="159"/>
      <c r="H89" s="160"/>
      <c r="I89" s="160"/>
      <c r="J89" s="145"/>
      <c r="K89" s="161"/>
      <c r="L89" s="145"/>
      <c r="M89" s="162"/>
      <c r="N89" s="159"/>
      <c r="O89" s="159"/>
      <c r="P89" s="159"/>
    </row>
    <row r="90" spans="1:16" s="163" customFormat="1" ht="12.9" customHeight="1" x14ac:dyDescent="0.25">
      <c r="A90" s="144">
        <v>81</v>
      </c>
      <c r="B90" s="143" t="s">
        <v>434</v>
      </c>
      <c r="C90" s="144">
        <v>0</v>
      </c>
      <c r="D90" s="156">
        <v>1</v>
      </c>
      <c r="E90" s="157">
        <v>0</v>
      </c>
      <c r="F90" s="158">
        <v>13837.16</v>
      </c>
      <c r="G90" s="159"/>
      <c r="H90" s="160"/>
      <c r="I90" s="160"/>
      <c r="J90" s="145"/>
      <c r="K90" s="161"/>
      <c r="L90" s="145"/>
      <c r="M90" s="162"/>
      <c r="N90" s="159"/>
      <c r="O90" s="159"/>
      <c r="P90" s="159"/>
    </row>
    <row r="91" spans="1:16" s="163" customFormat="1" ht="12.9" customHeight="1" x14ac:dyDescent="0.25">
      <c r="A91" s="144">
        <v>82</v>
      </c>
      <c r="B91" s="143" t="s">
        <v>269</v>
      </c>
      <c r="C91" s="144">
        <v>1</v>
      </c>
      <c r="D91" s="156">
        <v>1.0329999999999999</v>
      </c>
      <c r="E91" s="157">
        <v>1</v>
      </c>
      <c r="F91" s="158">
        <v>9995.4794535064939</v>
      </c>
      <c r="G91" s="159"/>
      <c r="H91" s="160"/>
      <c r="I91" s="160"/>
      <c r="J91" s="145"/>
      <c r="K91" s="161"/>
      <c r="L91" s="145"/>
      <c r="M91" s="162"/>
      <c r="N91" s="159"/>
      <c r="O91" s="159"/>
      <c r="P91" s="159"/>
    </row>
    <row r="92" spans="1:16" s="163" customFormat="1" ht="12.9" customHeight="1" x14ac:dyDescent="0.25">
      <c r="A92" s="144">
        <v>83</v>
      </c>
      <c r="B92" s="143" t="s">
        <v>189</v>
      </c>
      <c r="C92" s="144">
        <v>1</v>
      </c>
      <c r="D92" s="156">
        <v>1</v>
      </c>
      <c r="E92" s="157">
        <v>4</v>
      </c>
      <c r="F92" s="158">
        <v>10118.062028323437</v>
      </c>
      <c r="G92" s="159"/>
      <c r="H92" s="160"/>
      <c r="I92" s="160"/>
      <c r="J92" s="145"/>
      <c r="K92" s="161"/>
      <c r="L92" s="145"/>
      <c r="M92" s="162"/>
      <c r="N92" s="159"/>
      <c r="O92" s="159"/>
      <c r="P92" s="159"/>
    </row>
    <row r="93" spans="1:16" s="163" customFormat="1" ht="12.9" customHeight="1" x14ac:dyDescent="0.25">
      <c r="A93" s="144">
        <v>84</v>
      </c>
      <c r="B93" s="143" t="s">
        <v>435</v>
      </c>
      <c r="C93" s="144">
        <v>0</v>
      </c>
      <c r="D93" s="156">
        <v>1</v>
      </c>
      <c r="E93" s="157">
        <v>0</v>
      </c>
      <c r="F93" s="158">
        <v>15481.186874999999</v>
      </c>
      <c r="G93" s="159"/>
      <c r="H93" s="160"/>
      <c r="I93" s="160"/>
      <c r="J93" s="145"/>
      <c r="K93" s="161"/>
      <c r="L93" s="145"/>
      <c r="M93" s="162"/>
      <c r="N93" s="159"/>
      <c r="O93" s="159"/>
      <c r="P93" s="159"/>
    </row>
    <row r="94" spans="1:16" s="163" customFormat="1" ht="12.9" customHeight="1" x14ac:dyDescent="0.25">
      <c r="A94" s="144">
        <v>85</v>
      </c>
      <c r="B94" s="143" t="s">
        <v>436</v>
      </c>
      <c r="C94" s="144">
        <v>1</v>
      </c>
      <c r="D94" s="156">
        <v>1</v>
      </c>
      <c r="E94" s="157">
        <v>7</v>
      </c>
      <c r="F94" s="158">
        <v>10317.6874566474</v>
      </c>
      <c r="G94" s="159"/>
      <c r="H94" s="160"/>
      <c r="I94" s="160"/>
      <c r="J94" s="145"/>
      <c r="K94" s="161"/>
      <c r="L94" s="145"/>
      <c r="M94" s="162"/>
      <c r="N94" s="159"/>
      <c r="O94" s="159"/>
      <c r="P94" s="159"/>
    </row>
    <row r="95" spans="1:16" s="163" customFormat="1" ht="12.9" customHeight="1" x14ac:dyDescent="0.25">
      <c r="A95" s="144">
        <v>86</v>
      </c>
      <c r="B95" s="143" t="s">
        <v>207</v>
      </c>
      <c r="C95" s="144">
        <v>1</v>
      </c>
      <c r="D95" s="156">
        <v>1</v>
      </c>
      <c r="E95" s="157">
        <v>7</v>
      </c>
      <c r="F95" s="158">
        <v>10881.291853146855</v>
      </c>
      <c r="G95" s="159"/>
      <c r="H95" s="160"/>
      <c r="I95" s="160"/>
      <c r="J95" s="145"/>
      <c r="K95" s="161"/>
      <c r="L95" s="145"/>
      <c r="M95" s="162"/>
      <c r="N95" s="159"/>
      <c r="O95" s="159"/>
      <c r="P95" s="159"/>
    </row>
    <row r="96" spans="1:16" s="163" customFormat="1" ht="12.9" customHeight="1" x14ac:dyDescent="0.25">
      <c r="A96" s="144">
        <v>87</v>
      </c>
      <c r="B96" s="143" t="s">
        <v>171</v>
      </c>
      <c r="C96" s="144">
        <v>1</v>
      </c>
      <c r="D96" s="156">
        <v>1</v>
      </c>
      <c r="E96" s="157">
        <v>4</v>
      </c>
      <c r="F96" s="158">
        <v>10256.118012560029</v>
      </c>
      <c r="G96" s="159"/>
      <c r="H96" s="160"/>
      <c r="I96" s="160"/>
      <c r="J96" s="145"/>
      <c r="K96" s="161"/>
      <c r="L96" s="145"/>
      <c r="M96" s="162"/>
      <c r="N96" s="159"/>
      <c r="O96" s="159"/>
      <c r="P96" s="159"/>
    </row>
    <row r="97" spans="1:16" s="163" customFormat="1" ht="12.9" customHeight="1" x14ac:dyDescent="0.25">
      <c r="A97" s="144">
        <v>88</v>
      </c>
      <c r="B97" s="143" t="s">
        <v>190</v>
      </c>
      <c r="C97" s="144">
        <v>1</v>
      </c>
      <c r="D97" s="156">
        <v>1</v>
      </c>
      <c r="E97" s="157">
        <v>3</v>
      </c>
      <c r="F97" s="158">
        <v>9967.4776608671636</v>
      </c>
      <c r="G97" s="159"/>
      <c r="H97" s="160"/>
      <c r="I97" s="160"/>
      <c r="J97" s="145"/>
      <c r="K97" s="161"/>
      <c r="L97" s="145"/>
      <c r="M97" s="162"/>
      <c r="N97" s="159"/>
      <c r="O97" s="159"/>
      <c r="P97" s="159"/>
    </row>
    <row r="98" spans="1:16" s="163" customFormat="1" ht="12.9" customHeight="1" x14ac:dyDescent="0.25">
      <c r="A98" s="144">
        <v>89</v>
      </c>
      <c r="B98" s="143" t="s">
        <v>236</v>
      </c>
      <c r="C98" s="144">
        <v>1</v>
      </c>
      <c r="D98" s="156">
        <v>1</v>
      </c>
      <c r="E98" s="157">
        <v>7</v>
      </c>
      <c r="F98" s="158">
        <v>10563.062000000002</v>
      </c>
      <c r="G98" s="159"/>
      <c r="H98" s="160"/>
      <c r="I98" s="160"/>
      <c r="J98" s="145"/>
      <c r="K98" s="161"/>
      <c r="L98" s="145"/>
      <c r="M98" s="162"/>
      <c r="N98" s="159"/>
      <c r="O98" s="159"/>
      <c r="P98" s="159"/>
    </row>
    <row r="99" spans="1:16" s="163" customFormat="1" ht="12.9" customHeight="1" x14ac:dyDescent="0.25">
      <c r="A99" s="144">
        <v>90</v>
      </c>
      <c r="B99" s="143" t="s">
        <v>437</v>
      </c>
      <c r="C99" s="144">
        <v>0</v>
      </c>
      <c r="D99" s="156">
        <v>1</v>
      </c>
      <c r="E99" s="157">
        <v>0</v>
      </c>
      <c r="F99" s="158">
        <v>0</v>
      </c>
      <c r="G99" s="159"/>
      <c r="H99" s="160"/>
      <c r="I99" s="160"/>
      <c r="J99" s="145"/>
      <c r="K99" s="161"/>
      <c r="L99" s="145"/>
      <c r="M99" s="162"/>
      <c r="N99" s="159"/>
      <c r="O99" s="159"/>
      <c r="P99" s="159"/>
    </row>
    <row r="100" spans="1:16" s="163" customFormat="1" ht="12.9" customHeight="1" x14ac:dyDescent="0.25">
      <c r="A100" s="144">
        <v>91</v>
      </c>
      <c r="B100" s="143" t="s">
        <v>52</v>
      </c>
      <c r="C100" s="144">
        <v>1</v>
      </c>
      <c r="D100" s="156">
        <v>1</v>
      </c>
      <c r="E100" s="157">
        <v>4</v>
      </c>
      <c r="F100" s="158">
        <v>9902.131025641027</v>
      </c>
      <c r="G100" s="159"/>
      <c r="H100" s="160"/>
      <c r="I100" s="160"/>
      <c r="J100" s="145"/>
      <c r="K100" s="161"/>
      <c r="L100" s="145"/>
      <c r="M100" s="162"/>
      <c r="N100" s="159"/>
      <c r="O100" s="159"/>
      <c r="P100" s="159"/>
    </row>
    <row r="101" spans="1:16" s="163" customFormat="1" ht="12.9" customHeight="1" x14ac:dyDescent="0.25">
      <c r="A101" s="144">
        <v>92</v>
      </c>
      <c r="B101" s="143" t="s">
        <v>438</v>
      </c>
      <c r="C101" s="144">
        <v>0</v>
      </c>
      <c r="D101" s="156">
        <v>1.0329999999999999</v>
      </c>
      <c r="E101" s="157">
        <v>0</v>
      </c>
      <c r="F101" s="158">
        <v>0</v>
      </c>
      <c r="G101" s="159"/>
      <c r="H101" s="160"/>
      <c r="I101" s="160"/>
      <c r="J101" s="145"/>
      <c r="K101" s="161"/>
      <c r="L101" s="145"/>
      <c r="M101" s="162"/>
      <c r="N101" s="159"/>
      <c r="O101" s="159"/>
      <c r="P101" s="159"/>
    </row>
    <row r="102" spans="1:16" s="163" customFormat="1" ht="12.9" customHeight="1" x14ac:dyDescent="0.25">
      <c r="A102" s="144">
        <v>93</v>
      </c>
      <c r="B102" s="143" t="s">
        <v>25</v>
      </c>
      <c r="C102" s="144">
        <v>1</v>
      </c>
      <c r="D102" s="156">
        <v>1.044</v>
      </c>
      <c r="E102" s="157">
        <v>10</v>
      </c>
      <c r="F102" s="158">
        <v>12450.756626890934</v>
      </c>
      <c r="G102" s="159"/>
      <c r="H102" s="160"/>
      <c r="I102" s="160"/>
      <c r="J102" s="145"/>
      <c r="K102" s="161"/>
      <c r="L102" s="145"/>
      <c r="M102" s="162"/>
      <c r="N102" s="159"/>
      <c r="O102" s="159"/>
      <c r="P102" s="159"/>
    </row>
    <row r="103" spans="1:16" s="163" customFormat="1" ht="12.9" customHeight="1" x14ac:dyDescent="0.25">
      <c r="A103" s="144">
        <v>94</v>
      </c>
      <c r="B103" s="143" t="s">
        <v>19</v>
      </c>
      <c r="C103" s="144">
        <v>1</v>
      </c>
      <c r="D103" s="156">
        <v>1</v>
      </c>
      <c r="E103" s="157">
        <v>8</v>
      </c>
      <c r="F103" s="158">
        <v>10766.286727373068</v>
      </c>
      <c r="G103" s="159"/>
      <c r="H103" s="160"/>
      <c r="I103" s="160"/>
      <c r="J103" s="145"/>
      <c r="K103" s="161"/>
      <c r="L103" s="145"/>
      <c r="M103" s="162"/>
      <c r="N103" s="159"/>
      <c r="O103" s="159"/>
      <c r="P103" s="159"/>
    </row>
    <row r="104" spans="1:16" s="163" customFormat="1" ht="12.9" customHeight="1" x14ac:dyDescent="0.25">
      <c r="A104" s="144">
        <v>95</v>
      </c>
      <c r="B104" s="143" t="s">
        <v>296</v>
      </c>
      <c r="C104" s="144">
        <v>1</v>
      </c>
      <c r="D104" s="156">
        <v>1</v>
      </c>
      <c r="E104" s="157">
        <v>10</v>
      </c>
      <c r="F104" s="158">
        <v>12631.596985026647</v>
      </c>
      <c r="G104" s="159"/>
      <c r="H104" s="160"/>
      <c r="I104" s="160"/>
      <c r="J104" s="145"/>
      <c r="K104" s="161"/>
      <c r="L104" s="145"/>
      <c r="M104" s="162"/>
      <c r="N104" s="159"/>
      <c r="O104" s="159"/>
      <c r="P104" s="159"/>
    </row>
    <row r="105" spans="1:16" s="163" customFormat="1" ht="12.9" customHeight="1" x14ac:dyDescent="0.25">
      <c r="A105" s="144">
        <v>96</v>
      </c>
      <c r="B105" s="143" t="s">
        <v>234</v>
      </c>
      <c r="C105" s="144">
        <v>1</v>
      </c>
      <c r="D105" s="156">
        <v>1</v>
      </c>
      <c r="E105" s="157">
        <v>7</v>
      </c>
      <c r="F105" s="158">
        <v>10952.118463350018</v>
      </c>
      <c r="G105" s="159"/>
      <c r="H105" s="160"/>
      <c r="I105" s="160"/>
      <c r="J105" s="145"/>
      <c r="K105" s="161"/>
      <c r="L105" s="145"/>
      <c r="M105" s="162"/>
      <c r="N105" s="159"/>
      <c r="O105" s="159"/>
      <c r="P105" s="159"/>
    </row>
    <row r="106" spans="1:16" s="163" customFormat="1" ht="12.9" customHeight="1" x14ac:dyDescent="0.25">
      <c r="A106" s="144">
        <v>97</v>
      </c>
      <c r="B106" s="143" t="s">
        <v>245</v>
      </c>
      <c r="C106" s="144">
        <v>1</v>
      </c>
      <c r="D106" s="156">
        <v>1</v>
      </c>
      <c r="E106" s="157">
        <v>10</v>
      </c>
      <c r="F106" s="158">
        <v>12093.439898240773</v>
      </c>
      <c r="G106" s="159"/>
      <c r="H106" s="160"/>
      <c r="I106" s="160"/>
      <c r="J106" s="145"/>
      <c r="K106" s="161"/>
      <c r="L106" s="145"/>
      <c r="M106" s="162"/>
      <c r="N106" s="159"/>
      <c r="O106" s="159"/>
      <c r="P106" s="159"/>
    </row>
    <row r="107" spans="1:16" s="163" customFormat="1" ht="12.9" customHeight="1" x14ac:dyDescent="0.25">
      <c r="A107" s="144">
        <v>98</v>
      </c>
      <c r="B107" s="143" t="s">
        <v>439</v>
      </c>
      <c r="C107" s="144">
        <v>1</v>
      </c>
      <c r="D107" s="156">
        <v>1</v>
      </c>
      <c r="E107" s="157">
        <v>7</v>
      </c>
      <c r="F107" s="158">
        <v>10270.894</v>
      </c>
      <c r="G107" s="159"/>
      <c r="H107" s="160"/>
      <c r="I107" s="160"/>
      <c r="J107" s="145"/>
      <c r="K107" s="161"/>
      <c r="L107" s="145"/>
      <c r="M107" s="162"/>
      <c r="N107" s="159"/>
      <c r="O107" s="159"/>
      <c r="P107" s="159"/>
    </row>
    <row r="108" spans="1:16" s="163" customFormat="1" ht="12.9" customHeight="1" x14ac:dyDescent="0.25">
      <c r="A108" s="144">
        <v>99</v>
      </c>
      <c r="B108" s="143" t="s">
        <v>186</v>
      </c>
      <c r="C108" s="144">
        <v>1</v>
      </c>
      <c r="D108" s="156">
        <v>1.054</v>
      </c>
      <c r="E108" s="157">
        <v>3</v>
      </c>
      <c r="F108" s="158">
        <v>10489.150662906624</v>
      </c>
      <c r="G108" s="159"/>
      <c r="H108" s="160"/>
      <c r="I108" s="160"/>
      <c r="J108" s="145"/>
      <c r="K108" s="161"/>
      <c r="L108" s="145"/>
      <c r="M108" s="162"/>
      <c r="N108" s="159"/>
      <c r="O108" s="159"/>
      <c r="P108" s="159"/>
    </row>
    <row r="109" spans="1:16" s="163" customFormat="1" ht="12.9" customHeight="1" x14ac:dyDescent="0.25">
      <c r="A109" s="144">
        <v>100</v>
      </c>
      <c r="B109" s="143" t="s">
        <v>79</v>
      </c>
      <c r="C109" s="144">
        <v>1</v>
      </c>
      <c r="D109" s="156">
        <v>1.0489999999999999</v>
      </c>
      <c r="E109" s="157">
        <v>8</v>
      </c>
      <c r="F109" s="158">
        <v>11702.677558601861</v>
      </c>
      <c r="G109" s="159"/>
      <c r="H109" s="160"/>
      <c r="I109" s="160"/>
      <c r="J109" s="145"/>
      <c r="K109" s="161"/>
      <c r="L109" s="145"/>
      <c r="M109" s="162"/>
      <c r="N109" s="159"/>
      <c r="O109" s="159"/>
      <c r="P109" s="159"/>
    </row>
    <row r="110" spans="1:16" s="163" customFormat="1" ht="12.9" customHeight="1" x14ac:dyDescent="0.25">
      <c r="A110" s="144">
        <v>101</v>
      </c>
      <c r="B110" s="143" t="s">
        <v>84</v>
      </c>
      <c r="C110" s="144">
        <v>1</v>
      </c>
      <c r="D110" s="156">
        <v>1.0529999999999999</v>
      </c>
      <c r="E110" s="157">
        <v>2</v>
      </c>
      <c r="F110" s="158">
        <v>10193.545552140467</v>
      </c>
      <c r="G110" s="159"/>
      <c r="H110" s="160"/>
      <c r="I110" s="160"/>
      <c r="J110" s="145"/>
      <c r="K110" s="161"/>
      <c r="L110" s="145"/>
      <c r="M110" s="162"/>
      <c r="N110" s="159"/>
      <c r="O110" s="159"/>
      <c r="P110" s="159"/>
    </row>
    <row r="111" spans="1:16" s="170" customFormat="1" ht="12.9" customHeight="1" x14ac:dyDescent="0.25">
      <c r="A111" s="166">
        <v>102</v>
      </c>
      <c r="B111" s="167" t="s">
        <v>440</v>
      </c>
      <c r="C111" s="166">
        <v>0</v>
      </c>
      <c r="D111" s="168">
        <v>1</v>
      </c>
      <c r="E111" s="169">
        <v>0</v>
      </c>
      <c r="F111" s="158">
        <v>15075.015529411763</v>
      </c>
      <c r="G111" s="159"/>
      <c r="H111" s="160"/>
      <c r="I111" s="160"/>
      <c r="J111" s="145"/>
      <c r="K111" s="161"/>
      <c r="L111" s="145"/>
      <c r="M111" s="162"/>
      <c r="N111" s="159"/>
      <c r="O111" s="159"/>
      <c r="P111" s="158"/>
    </row>
    <row r="112" spans="1:16" s="163" customFormat="1" ht="12.9" customHeight="1" x14ac:dyDescent="0.25">
      <c r="A112" s="144">
        <v>103</v>
      </c>
      <c r="B112" s="143" t="s">
        <v>246</v>
      </c>
      <c r="C112" s="144">
        <v>1</v>
      </c>
      <c r="D112" s="156">
        <v>1</v>
      </c>
      <c r="E112" s="157">
        <v>10</v>
      </c>
      <c r="F112" s="158">
        <v>11470.432583598727</v>
      </c>
      <c r="G112" s="159"/>
      <c r="H112" s="160"/>
      <c r="I112" s="160"/>
      <c r="J112" s="145"/>
      <c r="K112" s="161"/>
      <c r="L112" s="145"/>
      <c r="M112" s="162"/>
      <c r="N112" s="159"/>
      <c r="O112" s="159"/>
      <c r="P112" s="159"/>
    </row>
    <row r="113" spans="1:16" s="163" customFormat="1" ht="12.9" customHeight="1" x14ac:dyDescent="0.25">
      <c r="A113" s="144">
        <v>104</v>
      </c>
      <c r="B113" s="143" t="s">
        <v>441</v>
      </c>
      <c r="C113" s="144">
        <v>0</v>
      </c>
      <c r="D113" s="156">
        <v>1</v>
      </c>
      <c r="E113" s="157">
        <v>0</v>
      </c>
      <c r="F113" s="158">
        <v>0</v>
      </c>
      <c r="G113" s="159"/>
      <c r="H113" s="160"/>
      <c r="I113" s="160"/>
      <c r="J113" s="145"/>
      <c r="K113" s="161"/>
      <c r="L113" s="145"/>
      <c r="M113" s="162"/>
      <c r="N113" s="159"/>
      <c r="O113" s="159"/>
      <c r="P113" s="159"/>
    </row>
    <row r="114" spans="1:16" s="163" customFormat="1" ht="12.9" customHeight="1" x14ac:dyDescent="0.25">
      <c r="A114" s="144">
        <v>105</v>
      </c>
      <c r="B114" s="143" t="s">
        <v>264</v>
      </c>
      <c r="C114" s="144">
        <v>1</v>
      </c>
      <c r="D114" s="156">
        <v>1</v>
      </c>
      <c r="E114" s="157">
        <v>2</v>
      </c>
      <c r="F114" s="158">
        <v>9762.9457164291071</v>
      </c>
      <c r="G114" s="159"/>
      <c r="H114" s="160"/>
      <c r="I114" s="160"/>
      <c r="J114" s="145"/>
      <c r="K114" s="161"/>
      <c r="L114" s="145"/>
      <c r="M114" s="162"/>
      <c r="N114" s="159"/>
      <c r="O114" s="159"/>
      <c r="P114" s="159"/>
    </row>
    <row r="115" spans="1:16" s="163" customFormat="1" ht="12.9" customHeight="1" x14ac:dyDescent="0.25">
      <c r="A115" s="144">
        <v>106</v>
      </c>
      <c r="B115" s="143" t="s">
        <v>442</v>
      </c>
      <c r="C115" s="144">
        <v>0</v>
      </c>
      <c r="D115" s="156">
        <v>1</v>
      </c>
      <c r="E115" s="157">
        <v>0</v>
      </c>
      <c r="F115" s="158">
        <v>0</v>
      </c>
      <c r="G115" s="159"/>
      <c r="H115" s="160"/>
      <c r="I115" s="160"/>
      <c r="J115" s="145"/>
      <c r="K115" s="161"/>
      <c r="L115" s="145"/>
      <c r="M115" s="162"/>
      <c r="N115" s="159"/>
      <c r="O115" s="159"/>
      <c r="P115" s="159"/>
    </row>
    <row r="116" spans="1:16" s="163" customFormat="1" ht="12.9" customHeight="1" x14ac:dyDescent="0.25">
      <c r="A116" s="144">
        <v>107</v>
      </c>
      <c r="B116" s="143" t="s">
        <v>443</v>
      </c>
      <c r="C116" s="144">
        <v>1</v>
      </c>
      <c r="D116" s="156">
        <v>1.0389999999999999</v>
      </c>
      <c r="E116" s="157">
        <v>8</v>
      </c>
      <c r="F116" s="158">
        <v>11372.679910301034</v>
      </c>
      <c r="G116" s="159"/>
      <c r="H116" s="160"/>
      <c r="I116" s="160"/>
      <c r="J116" s="145"/>
      <c r="K116" s="161"/>
      <c r="L116" s="145"/>
      <c r="M116" s="162"/>
      <c r="N116" s="159"/>
      <c r="O116" s="159"/>
      <c r="P116" s="159"/>
    </row>
    <row r="117" spans="1:16" s="163" customFormat="1" ht="12.9" customHeight="1" x14ac:dyDescent="0.25">
      <c r="A117" s="144">
        <v>108</v>
      </c>
      <c r="B117" s="143" t="s">
        <v>444</v>
      </c>
      <c r="C117" s="144">
        <v>0</v>
      </c>
      <c r="D117" s="156">
        <v>1</v>
      </c>
      <c r="E117" s="157">
        <v>0</v>
      </c>
      <c r="F117" s="158">
        <v>13837.16</v>
      </c>
      <c r="G117" s="159"/>
      <c r="H117" s="160"/>
      <c r="I117" s="160"/>
      <c r="J117" s="145"/>
      <c r="K117" s="161"/>
      <c r="L117" s="145"/>
      <c r="M117" s="162"/>
      <c r="N117" s="159"/>
      <c r="O117" s="159"/>
      <c r="P117" s="159"/>
    </row>
    <row r="118" spans="1:16" s="163" customFormat="1" ht="12.9" customHeight="1" x14ac:dyDescent="0.25">
      <c r="A118" s="144">
        <v>109</v>
      </c>
      <c r="B118" s="143" t="s">
        <v>445</v>
      </c>
      <c r="C118" s="144">
        <v>0</v>
      </c>
      <c r="D118" s="156">
        <v>1</v>
      </c>
      <c r="E118" s="157">
        <v>0</v>
      </c>
      <c r="F118" s="158">
        <v>7537</v>
      </c>
      <c r="G118" s="159"/>
      <c r="H118" s="160"/>
      <c r="I118" s="160"/>
      <c r="J118" s="145"/>
      <c r="K118" s="161"/>
      <c r="L118" s="145"/>
      <c r="M118" s="162"/>
      <c r="N118" s="159"/>
      <c r="O118" s="159"/>
      <c r="P118" s="159"/>
    </row>
    <row r="119" spans="1:16" s="163" customFormat="1" ht="12.9" customHeight="1" x14ac:dyDescent="0.25">
      <c r="A119" s="144">
        <v>110</v>
      </c>
      <c r="B119" s="143" t="s">
        <v>122</v>
      </c>
      <c r="C119" s="144">
        <v>1</v>
      </c>
      <c r="D119" s="156">
        <v>1</v>
      </c>
      <c r="E119" s="157">
        <v>3</v>
      </c>
      <c r="F119" s="158">
        <v>9879.9745600513816</v>
      </c>
      <c r="G119" s="159"/>
      <c r="H119" s="160"/>
      <c r="I119" s="160"/>
      <c r="J119" s="145"/>
      <c r="K119" s="161"/>
      <c r="L119" s="145"/>
      <c r="M119" s="162"/>
      <c r="N119" s="159"/>
      <c r="O119" s="159"/>
      <c r="P119" s="159"/>
    </row>
    <row r="120" spans="1:16" s="163" customFormat="1" ht="12.9" customHeight="1" x14ac:dyDescent="0.25">
      <c r="A120" s="144">
        <v>111</v>
      </c>
      <c r="B120" s="143" t="s">
        <v>253</v>
      </c>
      <c r="C120" s="144">
        <v>1</v>
      </c>
      <c r="D120" s="156">
        <v>1</v>
      </c>
      <c r="E120" s="157">
        <v>6</v>
      </c>
      <c r="F120" s="158">
        <v>10505.774126074499</v>
      </c>
      <c r="G120" s="159"/>
      <c r="H120" s="160"/>
      <c r="I120" s="160"/>
      <c r="J120" s="145"/>
      <c r="K120" s="161"/>
      <c r="L120" s="145"/>
      <c r="M120" s="162"/>
      <c r="N120" s="159"/>
      <c r="O120" s="159"/>
      <c r="P120" s="159"/>
    </row>
    <row r="121" spans="1:16" s="163" customFormat="1" ht="12.9" customHeight="1" x14ac:dyDescent="0.25">
      <c r="A121" s="144">
        <v>112</v>
      </c>
      <c r="B121" s="143" t="s">
        <v>446</v>
      </c>
      <c r="C121" s="144">
        <v>0</v>
      </c>
      <c r="D121" s="156">
        <v>1</v>
      </c>
      <c r="E121" s="157">
        <v>0</v>
      </c>
      <c r="F121" s="158">
        <v>0</v>
      </c>
      <c r="G121" s="159"/>
      <c r="H121" s="160"/>
      <c r="I121" s="160"/>
      <c r="J121" s="145"/>
      <c r="K121" s="161"/>
      <c r="L121" s="145"/>
      <c r="M121" s="162"/>
      <c r="N121" s="159"/>
      <c r="O121" s="159"/>
      <c r="P121" s="159"/>
    </row>
    <row r="122" spans="1:16" s="163" customFormat="1" ht="12.9" customHeight="1" x14ac:dyDescent="0.25">
      <c r="A122" s="144">
        <v>113</v>
      </c>
      <c r="B122" s="143" t="s">
        <v>447</v>
      </c>
      <c r="C122" s="144">
        <v>0</v>
      </c>
      <c r="D122" s="156">
        <v>1</v>
      </c>
      <c r="E122" s="157">
        <v>0</v>
      </c>
      <c r="F122" s="158">
        <v>0</v>
      </c>
      <c r="G122" s="159"/>
      <c r="H122" s="160"/>
      <c r="I122" s="160"/>
      <c r="J122" s="145"/>
      <c r="K122" s="161"/>
      <c r="L122" s="145"/>
      <c r="M122" s="162"/>
      <c r="N122" s="159"/>
      <c r="O122" s="159"/>
      <c r="P122" s="159"/>
    </row>
    <row r="123" spans="1:16" s="163" customFormat="1" ht="12.9" customHeight="1" x14ac:dyDescent="0.25">
      <c r="A123" s="144">
        <v>114</v>
      </c>
      <c r="B123" s="143" t="s">
        <v>51</v>
      </c>
      <c r="C123" s="144">
        <v>1</v>
      </c>
      <c r="D123" s="156">
        <v>1</v>
      </c>
      <c r="E123" s="157">
        <v>9</v>
      </c>
      <c r="F123" s="158">
        <v>11183.614359879031</v>
      </c>
      <c r="G123" s="159"/>
      <c r="H123" s="160"/>
      <c r="I123" s="160"/>
      <c r="J123" s="145"/>
      <c r="K123" s="161"/>
      <c r="L123" s="145"/>
      <c r="M123" s="162"/>
      <c r="N123" s="159"/>
      <c r="O123" s="159"/>
      <c r="P123" s="159"/>
    </row>
    <row r="124" spans="1:16" s="163" customFormat="1" ht="12.9" customHeight="1" x14ac:dyDescent="0.25">
      <c r="A124" s="144">
        <v>115</v>
      </c>
      <c r="B124" s="143" t="s">
        <v>448</v>
      </c>
      <c r="C124" s="144">
        <v>0</v>
      </c>
      <c r="D124" s="156">
        <v>1</v>
      </c>
      <c r="E124" s="157">
        <v>0</v>
      </c>
      <c r="F124" s="158">
        <v>0</v>
      </c>
      <c r="G124" s="159"/>
      <c r="H124" s="160"/>
      <c r="I124" s="160"/>
      <c r="J124" s="145"/>
      <c r="K124" s="161"/>
      <c r="L124" s="145"/>
      <c r="M124" s="162"/>
      <c r="N124" s="159"/>
      <c r="O124" s="159"/>
      <c r="P124" s="159"/>
    </row>
    <row r="125" spans="1:16" s="163" customFormat="1" ht="12.9" customHeight="1" x14ac:dyDescent="0.25">
      <c r="A125" s="144">
        <v>116</v>
      </c>
      <c r="B125" s="143" t="s">
        <v>449</v>
      </c>
      <c r="C125" s="144">
        <v>0</v>
      </c>
      <c r="D125" s="156">
        <v>1</v>
      </c>
      <c r="E125" s="157">
        <v>0</v>
      </c>
      <c r="F125" s="158">
        <v>15860.577692307688</v>
      </c>
      <c r="G125" s="159"/>
      <c r="H125" s="160"/>
      <c r="I125" s="160"/>
      <c r="J125" s="145"/>
      <c r="K125" s="161"/>
      <c r="L125" s="145"/>
      <c r="M125" s="162"/>
      <c r="N125" s="159"/>
      <c r="O125" s="159"/>
      <c r="P125" s="159"/>
    </row>
    <row r="126" spans="1:16" s="163" customFormat="1" ht="12.9" customHeight="1" x14ac:dyDescent="0.25">
      <c r="A126" s="144">
        <v>117</v>
      </c>
      <c r="B126" s="143" t="s">
        <v>53</v>
      </c>
      <c r="C126" s="144">
        <v>1</v>
      </c>
      <c r="D126" s="156">
        <v>1</v>
      </c>
      <c r="E126" s="157">
        <v>4</v>
      </c>
      <c r="F126" s="158">
        <v>10478.216761565836</v>
      </c>
      <c r="G126" s="159"/>
      <c r="H126" s="160"/>
      <c r="I126" s="160"/>
      <c r="J126" s="145"/>
      <c r="K126" s="161"/>
      <c r="L126" s="145"/>
      <c r="M126" s="162"/>
      <c r="N126" s="159"/>
      <c r="O126" s="159"/>
      <c r="P126" s="159"/>
    </row>
    <row r="127" spans="1:16" s="163" customFormat="1" ht="12.9" customHeight="1" x14ac:dyDescent="0.25">
      <c r="A127" s="144">
        <v>118</v>
      </c>
      <c r="B127" s="143" t="s">
        <v>270</v>
      </c>
      <c r="C127" s="144">
        <v>1</v>
      </c>
      <c r="D127" s="156">
        <v>1.0229999999999999</v>
      </c>
      <c r="E127" s="157">
        <v>4</v>
      </c>
      <c r="F127" s="158">
        <v>9973.9677629199359</v>
      </c>
      <c r="G127" s="159"/>
      <c r="H127" s="160"/>
      <c r="I127" s="160"/>
      <c r="J127" s="145"/>
      <c r="K127" s="161"/>
      <c r="L127" s="145"/>
      <c r="M127" s="162"/>
      <c r="N127" s="159"/>
      <c r="O127" s="159"/>
      <c r="P127" s="159"/>
    </row>
    <row r="128" spans="1:16" s="163" customFormat="1" ht="12.9" customHeight="1" x14ac:dyDescent="0.25">
      <c r="A128" s="144">
        <v>119</v>
      </c>
      <c r="B128" s="143" t="s">
        <v>450</v>
      </c>
      <c r="C128" s="144">
        <v>0</v>
      </c>
      <c r="D128" s="156">
        <v>1.036</v>
      </c>
      <c r="E128" s="157">
        <v>0</v>
      </c>
      <c r="F128" s="158">
        <v>0</v>
      </c>
      <c r="G128" s="159"/>
      <c r="H128" s="160"/>
      <c r="I128" s="160"/>
      <c r="J128" s="145"/>
      <c r="K128" s="161"/>
      <c r="L128" s="145"/>
      <c r="M128" s="162"/>
      <c r="N128" s="159"/>
      <c r="O128" s="159"/>
      <c r="P128" s="159"/>
    </row>
    <row r="129" spans="1:16" s="163" customFormat="1" ht="12.9" customHeight="1" x14ac:dyDescent="0.25">
      <c r="A129" s="144">
        <v>120</v>
      </c>
      <c r="B129" s="143" t="s">
        <v>451</v>
      </c>
      <c r="C129" s="144">
        <v>0</v>
      </c>
      <c r="D129" s="156">
        <v>1</v>
      </c>
      <c r="E129" s="157">
        <v>0</v>
      </c>
      <c r="F129" s="158">
        <v>0</v>
      </c>
      <c r="G129" s="159"/>
      <c r="H129" s="160"/>
      <c r="I129" s="160"/>
      <c r="J129" s="145"/>
      <c r="K129" s="161"/>
      <c r="L129" s="145"/>
      <c r="M129" s="162"/>
      <c r="N129" s="159"/>
      <c r="O129" s="159"/>
      <c r="P129" s="159"/>
    </row>
    <row r="130" spans="1:16" s="163" customFormat="1" ht="12.9" customHeight="1" x14ac:dyDescent="0.25">
      <c r="A130" s="144">
        <v>121</v>
      </c>
      <c r="B130" s="143" t="s">
        <v>452</v>
      </c>
      <c r="C130" s="144">
        <v>1</v>
      </c>
      <c r="D130" s="156">
        <v>1</v>
      </c>
      <c r="E130" s="157">
        <v>3</v>
      </c>
      <c r="F130" s="158">
        <v>10227.428142857143</v>
      </c>
      <c r="G130" s="159"/>
      <c r="H130" s="160"/>
      <c r="I130" s="160"/>
      <c r="J130" s="145"/>
      <c r="K130" s="161"/>
      <c r="L130" s="145"/>
      <c r="M130" s="162"/>
      <c r="N130" s="159"/>
      <c r="O130" s="159"/>
      <c r="P130" s="159"/>
    </row>
    <row r="131" spans="1:16" s="163" customFormat="1" ht="12.9" customHeight="1" x14ac:dyDescent="0.25">
      <c r="A131" s="144">
        <v>122</v>
      </c>
      <c r="B131" s="143" t="s">
        <v>289</v>
      </c>
      <c r="C131" s="144">
        <v>1</v>
      </c>
      <c r="D131" s="156">
        <v>1.0309999999999999</v>
      </c>
      <c r="E131" s="157">
        <v>2</v>
      </c>
      <c r="F131" s="158">
        <v>9962.4173538689283</v>
      </c>
      <c r="G131" s="159"/>
      <c r="H131" s="160"/>
      <c r="I131" s="160"/>
      <c r="J131" s="145"/>
      <c r="K131" s="161"/>
      <c r="L131" s="145"/>
      <c r="M131" s="162"/>
      <c r="N131" s="159"/>
      <c r="O131" s="159"/>
      <c r="P131" s="159"/>
    </row>
    <row r="132" spans="1:16" s="163" customFormat="1" ht="12.9" customHeight="1" x14ac:dyDescent="0.25">
      <c r="A132" s="144">
        <v>123</v>
      </c>
      <c r="B132" s="143" t="s">
        <v>453</v>
      </c>
      <c r="C132" s="144">
        <v>0</v>
      </c>
      <c r="D132" s="156">
        <v>1</v>
      </c>
      <c r="E132" s="157">
        <v>0</v>
      </c>
      <c r="F132" s="158">
        <v>13837.159999999998</v>
      </c>
      <c r="G132" s="159"/>
      <c r="H132" s="160"/>
      <c r="I132" s="160"/>
      <c r="J132" s="145"/>
      <c r="K132" s="161"/>
      <c r="L132" s="145"/>
      <c r="M132" s="162"/>
      <c r="N132" s="159"/>
      <c r="O132" s="159"/>
      <c r="P132" s="159"/>
    </row>
    <row r="133" spans="1:16" s="163" customFormat="1" ht="12.9" customHeight="1" x14ac:dyDescent="0.25">
      <c r="A133" s="144">
        <v>124</v>
      </c>
      <c r="B133" s="143" t="s">
        <v>454</v>
      </c>
      <c r="C133" s="144">
        <v>0</v>
      </c>
      <c r="D133" s="156">
        <v>1</v>
      </c>
      <c r="E133" s="157">
        <v>0</v>
      </c>
      <c r="F133" s="158">
        <v>13837.16</v>
      </c>
      <c r="G133" s="159"/>
      <c r="H133" s="160"/>
      <c r="I133" s="160"/>
      <c r="J133" s="145"/>
      <c r="K133" s="161"/>
      <c r="L133" s="145"/>
      <c r="M133" s="162"/>
      <c r="N133" s="159"/>
      <c r="O133" s="159"/>
      <c r="P133" s="159"/>
    </row>
    <row r="134" spans="1:16" s="163" customFormat="1" ht="12.9" customHeight="1" x14ac:dyDescent="0.25">
      <c r="A134" s="144">
        <v>125</v>
      </c>
      <c r="B134" s="143" t="s">
        <v>154</v>
      </c>
      <c r="C134" s="144">
        <v>1</v>
      </c>
      <c r="D134" s="156">
        <v>1.006</v>
      </c>
      <c r="E134" s="157">
        <v>1</v>
      </c>
      <c r="F134" s="158">
        <v>9752.6593249947109</v>
      </c>
      <c r="G134" s="159"/>
      <c r="H134" s="160"/>
      <c r="I134" s="160"/>
      <c r="J134" s="145"/>
      <c r="K134" s="161"/>
      <c r="L134" s="145"/>
      <c r="M134" s="162"/>
      <c r="N134" s="159"/>
      <c r="O134" s="159"/>
      <c r="P134" s="159"/>
    </row>
    <row r="135" spans="1:16" s="163" customFormat="1" ht="12.9" customHeight="1" x14ac:dyDescent="0.25">
      <c r="A135" s="144">
        <v>126</v>
      </c>
      <c r="B135" s="143" t="s">
        <v>455</v>
      </c>
      <c r="C135" s="144">
        <v>0</v>
      </c>
      <c r="D135" s="156">
        <v>1</v>
      </c>
      <c r="E135" s="157">
        <v>0</v>
      </c>
      <c r="F135" s="158">
        <v>0</v>
      </c>
      <c r="G135" s="159"/>
      <c r="H135" s="160"/>
      <c r="I135" s="160"/>
      <c r="J135" s="145"/>
      <c r="K135" s="161"/>
      <c r="L135" s="145"/>
      <c r="M135" s="162"/>
      <c r="N135" s="159"/>
      <c r="O135" s="159"/>
      <c r="P135" s="159"/>
    </row>
    <row r="136" spans="1:16" s="163" customFormat="1" ht="12.9" customHeight="1" x14ac:dyDescent="0.25">
      <c r="A136" s="144">
        <v>127</v>
      </c>
      <c r="B136" s="143" t="s">
        <v>209</v>
      </c>
      <c r="C136" s="144">
        <v>1</v>
      </c>
      <c r="D136" s="156">
        <v>1</v>
      </c>
      <c r="E136" s="157">
        <v>5</v>
      </c>
      <c r="F136" s="158">
        <v>10431.160234604105</v>
      </c>
      <c r="G136" s="159"/>
      <c r="H136" s="160"/>
      <c r="I136" s="160"/>
      <c r="J136" s="145"/>
      <c r="K136" s="161"/>
      <c r="L136" s="145"/>
      <c r="M136" s="162"/>
      <c r="N136" s="159"/>
      <c r="O136" s="159"/>
      <c r="P136" s="159"/>
    </row>
    <row r="137" spans="1:16" s="163" customFormat="1" ht="12.9" customHeight="1" x14ac:dyDescent="0.25">
      <c r="A137" s="144">
        <v>128</v>
      </c>
      <c r="B137" s="143" t="s">
        <v>110</v>
      </c>
      <c r="C137" s="144">
        <v>1</v>
      </c>
      <c r="D137" s="156">
        <v>1</v>
      </c>
      <c r="E137" s="157">
        <v>9</v>
      </c>
      <c r="F137" s="158">
        <v>11456.836107503608</v>
      </c>
      <c r="G137" s="159"/>
      <c r="H137" s="160"/>
      <c r="I137" s="160"/>
      <c r="J137" s="145"/>
      <c r="K137" s="161"/>
      <c r="L137" s="145"/>
      <c r="M137" s="162"/>
      <c r="N137" s="159"/>
      <c r="O137" s="159"/>
      <c r="P137" s="159"/>
    </row>
    <row r="138" spans="1:16" s="163" customFormat="1" ht="12.9" customHeight="1" x14ac:dyDescent="0.25">
      <c r="A138" s="144">
        <v>129</v>
      </c>
      <c r="B138" s="143" t="s">
        <v>456</v>
      </c>
      <c r="C138" s="144">
        <v>0</v>
      </c>
      <c r="D138" s="156">
        <v>1</v>
      </c>
      <c r="E138" s="157">
        <v>0</v>
      </c>
      <c r="F138" s="158">
        <v>13837.16</v>
      </c>
      <c r="G138" s="159"/>
      <c r="H138" s="160"/>
      <c r="I138" s="160"/>
      <c r="J138" s="145"/>
      <c r="K138" s="161"/>
      <c r="L138" s="145"/>
      <c r="M138" s="162"/>
      <c r="N138" s="159"/>
      <c r="O138" s="159"/>
      <c r="P138" s="159"/>
    </row>
    <row r="139" spans="1:16" s="163" customFormat="1" ht="12.9" customHeight="1" x14ac:dyDescent="0.25">
      <c r="A139" s="144">
        <v>130</v>
      </c>
      <c r="B139" s="143" t="s">
        <v>457</v>
      </c>
      <c r="C139" s="144">
        <v>0</v>
      </c>
      <c r="D139" s="156">
        <v>1</v>
      </c>
      <c r="E139" s="157">
        <v>0</v>
      </c>
      <c r="F139" s="158">
        <v>0</v>
      </c>
      <c r="G139" s="159"/>
      <c r="H139" s="160"/>
      <c r="I139" s="160"/>
      <c r="J139" s="145"/>
      <c r="K139" s="161"/>
      <c r="L139" s="145"/>
      <c r="M139" s="162"/>
      <c r="N139" s="159"/>
      <c r="O139" s="159"/>
      <c r="P139" s="159"/>
    </row>
    <row r="140" spans="1:16" s="163" customFormat="1" ht="12.9" customHeight="1" x14ac:dyDescent="0.25">
      <c r="A140" s="144">
        <v>131</v>
      </c>
      <c r="B140" s="143" t="s">
        <v>290</v>
      </c>
      <c r="C140" s="144">
        <v>1</v>
      </c>
      <c r="D140" s="156">
        <v>1.0409999999999999</v>
      </c>
      <c r="E140" s="157">
        <v>1</v>
      </c>
      <c r="F140" s="158">
        <v>9913.1745415906444</v>
      </c>
      <c r="G140" s="159"/>
      <c r="H140" s="160"/>
      <c r="I140" s="160"/>
      <c r="J140" s="145"/>
      <c r="K140" s="161"/>
      <c r="L140" s="145"/>
      <c r="M140" s="162"/>
      <c r="N140" s="159"/>
      <c r="O140" s="159"/>
      <c r="P140" s="159"/>
    </row>
    <row r="141" spans="1:16" s="163" customFormat="1" ht="12.9" customHeight="1" x14ac:dyDescent="0.25">
      <c r="A141" s="144">
        <v>132</v>
      </c>
      <c r="B141" s="143" t="s">
        <v>458</v>
      </c>
      <c r="C141" s="144">
        <v>0</v>
      </c>
      <c r="D141" s="156">
        <v>1</v>
      </c>
      <c r="E141" s="157">
        <v>0</v>
      </c>
      <c r="F141" s="158">
        <v>13837.159999999996</v>
      </c>
      <c r="G141" s="159"/>
      <c r="H141" s="160"/>
      <c r="I141" s="160"/>
      <c r="J141" s="145"/>
      <c r="K141" s="161"/>
      <c r="L141" s="145"/>
      <c r="M141" s="162"/>
      <c r="N141" s="159"/>
      <c r="O141" s="159"/>
      <c r="P141" s="159"/>
    </row>
    <row r="142" spans="1:16" s="163" customFormat="1" ht="12.9" customHeight="1" x14ac:dyDescent="0.25">
      <c r="A142" s="144">
        <v>133</v>
      </c>
      <c r="B142" s="143" t="s">
        <v>73</v>
      </c>
      <c r="C142" s="144">
        <v>1</v>
      </c>
      <c r="D142" s="156">
        <v>1.036</v>
      </c>
      <c r="E142" s="157">
        <v>8</v>
      </c>
      <c r="F142" s="158">
        <v>11175.497163151911</v>
      </c>
      <c r="G142" s="159"/>
      <c r="H142" s="160"/>
      <c r="I142" s="160"/>
      <c r="J142" s="145"/>
      <c r="K142" s="161"/>
      <c r="L142" s="145"/>
      <c r="M142" s="162"/>
      <c r="N142" s="159"/>
      <c r="O142" s="159"/>
      <c r="P142" s="159"/>
    </row>
    <row r="143" spans="1:16" s="163" customFormat="1" ht="12.9" customHeight="1" x14ac:dyDescent="0.25">
      <c r="A143" s="144">
        <v>134</v>
      </c>
      <c r="B143" s="143" t="s">
        <v>459</v>
      </c>
      <c r="C143" s="144">
        <v>0</v>
      </c>
      <c r="D143" s="156">
        <v>1</v>
      </c>
      <c r="E143" s="157">
        <v>0</v>
      </c>
      <c r="F143" s="158">
        <v>13837.16</v>
      </c>
      <c r="G143" s="159"/>
      <c r="H143" s="160"/>
      <c r="I143" s="160"/>
      <c r="J143" s="145"/>
      <c r="K143" s="161"/>
      <c r="L143" s="145"/>
      <c r="M143" s="162"/>
      <c r="N143" s="159"/>
      <c r="O143" s="159"/>
      <c r="P143" s="159"/>
    </row>
    <row r="144" spans="1:16" s="163" customFormat="1" ht="12.9" customHeight="1" x14ac:dyDescent="0.25">
      <c r="A144" s="144">
        <v>135</v>
      </c>
      <c r="B144" s="143" t="s">
        <v>332</v>
      </c>
      <c r="C144" s="144">
        <v>1</v>
      </c>
      <c r="D144" s="156">
        <v>1</v>
      </c>
      <c r="E144" s="157">
        <v>9</v>
      </c>
      <c r="F144" s="158">
        <v>10794.683765432097</v>
      </c>
      <c r="G144" s="159"/>
      <c r="H144" s="160"/>
      <c r="I144" s="160"/>
      <c r="J144" s="145"/>
      <c r="K144" s="161"/>
      <c r="L144" s="145"/>
      <c r="M144" s="162"/>
      <c r="N144" s="159"/>
      <c r="O144" s="159"/>
      <c r="P144" s="159"/>
    </row>
    <row r="145" spans="1:16" s="163" customFormat="1" ht="12.9" customHeight="1" x14ac:dyDescent="0.25">
      <c r="A145" s="144">
        <v>136</v>
      </c>
      <c r="B145" s="143" t="s">
        <v>85</v>
      </c>
      <c r="C145" s="144">
        <v>1</v>
      </c>
      <c r="D145" s="156">
        <v>1.0429999999999999</v>
      </c>
      <c r="E145" s="157">
        <v>2</v>
      </c>
      <c r="F145" s="158">
        <v>10097.50430895213</v>
      </c>
      <c r="G145" s="159"/>
      <c r="H145" s="160"/>
      <c r="I145" s="160"/>
      <c r="J145" s="145"/>
      <c r="K145" s="161"/>
      <c r="L145" s="145"/>
      <c r="M145" s="162"/>
      <c r="N145" s="159"/>
      <c r="O145" s="159"/>
      <c r="P145" s="159"/>
    </row>
    <row r="146" spans="1:16" s="163" customFormat="1" ht="12.9" customHeight="1" x14ac:dyDescent="0.25">
      <c r="A146" s="144">
        <v>137</v>
      </c>
      <c r="B146" s="143" t="s">
        <v>210</v>
      </c>
      <c r="C146" s="144">
        <v>1</v>
      </c>
      <c r="D146" s="156">
        <v>1</v>
      </c>
      <c r="E146" s="157">
        <v>10</v>
      </c>
      <c r="F146" s="158">
        <v>13005.842612954186</v>
      </c>
      <c r="G146" s="159"/>
      <c r="H146" s="160"/>
      <c r="I146" s="160"/>
      <c r="J146" s="145"/>
      <c r="K146" s="161"/>
      <c r="L146" s="145"/>
      <c r="M146" s="162"/>
      <c r="N146" s="159"/>
      <c r="O146" s="159"/>
      <c r="P146" s="159"/>
    </row>
    <row r="147" spans="1:16" s="163" customFormat="1" ht="12.9" customHeight="1" x14ac:dyDescent="0.25">
      <c r="A147" s="144">
        <v>138</v>
      </c>
      <c r="B147" s="143" t="s">
        <v>202</v>
      </c>
      <c r="C147" s="144">
        <v>1</v>
      </c>
      <c r="D147" s="156">
        <v>1.0269999999999999</v>
      </c>
      <c r="E147" s="157">
        <v>3</v>
      </c>
      <c r="F147" s="158">
        <v>10196.143050202634</v>
      </c>
      <c r="G147" s="159"/>
      <c r="H147" s="160"/>
      <c r="I147" s="160"/>
      <c r="J147" s="145"/>
      <c r="K147" s="161"/>
      <c r="L147" s="145"/>
      <c r="M147" s="162"/>
      <c r="N147" s="159"/>
      <c r="O147" s="159"/>
      <c r="P147" s="159"/>
    </row>
    <row r="148" spans="1:16" s="163" customFormat="1" ht="12.9" customHeight="1" x14ac:dyDescent="0.25">
      <c r="A148" s="144">
        <v>139</v>
      </c>
      <c r="B148" s="143" t="s">
        <v>86</v>
      </c>
      <c r="C148" s="144">
        <v>1</v>
      </c>
      <c r="D148" s="156">
        <v>1.1120000000000001</v>
      </c>
      <c r="E148" s="157">
        <v>1</v>
      </c>
      <c r="F148" s="158">
        <v>10557.027273223794</v>
      </c>
      <c r="G148" s="159"/>
      <c r="H148" s="160"/>
      <c r="I148" s="160"/>
      <c r="J148" s="145"/>
      <c r="K148" s="161"/>
      <c r="L148" s="145"/>
      <c r="M148" s="162"/>
      <c r="N148" s="159"/>
      <c r="O148" s="159"/>
      <c r="P148" s="159"/>
    </row>
    <row r="149" spans="1:16" s="163" customFormat="1" ht="12.9" customHeight="1" x14ac:dyDescent="0.25">
      <c r="A149" s="144">
        <v>140</v>
      </c>
      <c r="B149" s="143" t="s">
        <v>460</v>
      </c>
      <c r="C149" s="144">
        <v>0</v>
      </c>
      <c r="D149" s="156">
        <v>1</v>
      </c>
      <c r="E149" s="157">
        <v>0</v>
      </c>
      <c r="F149" s="158">
        <v>0</v>
      </c>
      <c r="G149" s="159"/>
      <c r="H149" s="160"/>
      <c r="I149" s="160"/>
      <c r="J149" s="145"/>
      <c r="K149" s="161"/>
      <c r="L149" s="145"/>
      <c r="M149" s="162"/>
      <c r="N149" s="159"/>
      <c r="O149" s="159"/>
      <c r="P149" s="159"/>
    </row>
    <row r="150" spans="1:16" s="163" customFormat="1" ht="12.9" customHeight="1" x14ac:dyDescent="0.25">
      <c r="A150" s="144">
        <v>141</v>
      </c>
      <c r="B150" s="143" t="s">
        <v>123</v>
      </c>
      <c r="C150" s="144">
        <v>1</v>
      </c>
      <c r="D150" s="156">
        <v>1.0349999999999999</v>
      </c>
      <c r="E150" s="157">
        <v>5</v>
      </c>
      <c r="F150" s="158">
        <v>10802.922145222219</v>
      </c>
      <c r="G150" s="159"/>
      <c r="H150" s="160"/>
      <c r="I150" s="160"/>
      <c r="J150" s="145"/>
      <c r="K150" s="161"/>
      <c r="L150" s="145"/>
      <c r="M150" s="162"/>
      <c r="N150" s="159"/>
      <c r="O150" s="159"/>
      <c r="P150" s="159"/>
    </row>
    <row r="151" spans="1:16" s="163" customFormat="1" ht="12.9" customHeight="1" x14ac:dyDescent="0.25">
      <c r="A151" s="144">
        <v>142</v>
      </c>
      <c r="B151" s="143" t="s">
        <v>291</v>
      </c>
      <c r="C151" s="144">
        <v>1</v>
      </c>
      <c r="D151" s="156">
        <v>1.026</v>
      </c>
      <c r="E151" s="157">
        <v>7</v>
      </c>
      <c r="F151" s="158">
        <v>10876.831895181238</v>
      </c>
      <c r="G151" s="159"/>
      <c r="H151" s="160"/>
      <c r="I151" s="160"/>
      <c r="J151" s="145"/>
      <c r="K151" s="161"/>
      <c r="L151" s="145"/>
      <c r="M151" s="162"/>
      <c r="N151" s="159"/>
      <c r="O151" s="159"/>
      <c r="P151" s="159"/>
    </row>
    <row r="152" spans="1:16" s="163" customFormat="1" ht="12.9" customHeight="1" x14ac:dyDescent="0.25">
      <c r="A152" s="144">
        <v>143</v>
      </c>
      <c r="B152" s="143" t="s">
        <v>461</v>
      </c>
      <c r="C152" s="144">
        <v>0</v>
      </c>
      <c r="D152" s="156">
        <v>1</v>
      </c>
      <c r="E152" s="157">
        <v>0</v>
      </c>
      <c r="F152" s="158">
        <v>14889.337200000002</v>
      </c>
      <c r="G152" s="159"/>
      <c r="H152" s="160"/>
      <c r="I152" s="160"/>
      <c r="J152" s="145"/>
      <c r="K152" s="161"/>
      <c r="L152" s="145"/>
      <c r="M152" s="162"/>
      <c r="N152" s="159"/>
      <c r="O152" s="159"/>
      <c r="P152" s="159"/>
    </row>
    <row r="153" spans="1:16" s="163" customFormat="1" ht="12.9" customHeight="1" x14ac:dyDescent="0.25">
      <c r="A153" s="144">
        <v>144</v>
      </c>
      <c r="B153" s="143" t="s">
        <v>462</v>
      </c>
      <c r="C153" s="144">
        <v>1</v>
      </c>
      <c r="D153" s="156">
        <v>1.0489999999999999</v>
      </c>
      <c r="E153" s="157">
        <v>3</v>
      </c>
      <c r="F153" s="158">
        <v>10428.033256729192</v>
      </c>
      <c r="G153" s="159"/>
      <c r="H153" s="160"/>
      <c r="I153" s="160"/>
      <c r="J153" s="145"/>
      <c r="K153" s="161"/>
      <c r="L153" s="145"/>
      <c r="M153" s="162"/>
      <c r="N153" s="159"/>
      <c r="O153" s="159"/>
      <c r="P153" s="159"/>
    </row>
    <row r="154" spans="1:16" s="163" customFormat="1" ht="12.9" customHeight="1" x14ac:dyDescent="0.25">
      <c r="A154" s="144">
        <v>145</v>
      </c>
      <c r="B154" s="143" t="s">
        <v>271</v>
      </c>
      <c r="C154" s="144">
        <v>1</v>
      </c>
      <c r="D154" s="156">
        <v>1.026</v>
      </c>
      <c r="E154" s="157">
        <v>4</v>
      </c>
      <c r="F154" s="158">
        <v>10011.093004256119</v>
      </c>
      <c r="G154" s="159"/>
      <c r="H154" s="160"/>
      <c r="I154" s="160"/>
      <c r="J154" s="145"/>
      <c r="K154" s="161"/>
      <c r="L154" s="145"/>
      <c r="M154" s="162"/>
      <c r="N154" s="159"/>
      <c r="O154" s="159"/>
      <c r="P154" s="159"/>
    </row>
    <row r="155" spans="1:16" s="170" customFormat="1" ht="12.9" customHeight="1" x14ac:dyDescent="0.25">
      <c r="A155" s="166">
        <v>146</v>
      </c>
      <c r="B155" s="167" t="s">
        <v>463</v>
      </c>
      <c r="C155" s="166">
        <v>0</v>
      </c>
      <c r="D155" s="168">
        <v>1</v>
      </c>
      <c r="E155" s="169">
        <v>0</v>
      </c>
      <c r="F155" s="158">
        <v>16029.195833333337</v>
      </c>
      <c r="G155" s="159"/>
      <c r="H155" s="160"/>
      <c r="I155" s="160"/>
      <c r="J155" s="145"/>
      <c r="K155" s="161"/>
      <c r="L155" s="145"/>
      <c r="M155" s="162"/>
      <c r="N155" s="159"/>
      <c r="O155" s="159"/>
      <c r="P155" s="158"/>
    </row>
    <row r="156" spans="1:16" s="163" customFormat="1" ht="12.9" customHeight="1" x14ac:dyDescent="0.25">
      <c r="A156" s="144">
        <v>147</v>
      </c>
      <c r="B156" s="143" t="s">
        <v>464</v>
      </c>
      <c r="C156" s="144">
        <v>0</v>
      </c>
      <c r="D156" s="156">
        <v>1</v>
      </c>
      <c r="E156" s="157">
        <v>0</v>
      </c>
      <c r="F156" s="158">
        <v>13837.16</v>
      </c>
      <c r="G156" s="159"/>
      <c r="H156" s="160"/>
      <c r="I156" s="160"/>
      <c r="J156" s="145"/>
      <c r="K156" s="161"/>
      <c r="L156" s="145"/>
      <c r="M156" s="162"/>
      <c r="N156" s="159"/>
      <c r="O156" s="159"/>
      <c r="P156" s="159"/>
    </row>
    <row r="157" spans="1:16" s="163" customFormat="1" ht="12.9" customHeight="1" x14ac:dyDescent="0.25">
      <c r="A157" s="144">
        <v>148</v>
      </c>
      <c r="B157" s="143" t="s">
        <v>465</v>
      </c>
      <c r="C157" s="144">
        <v>0</v>
      </c>
      <c r="D157" s="156">
        <v>1</v>
      </c>
      <c r="E157" s="157">
        <v>0</v>
      </c>
      <c r="F157" s="158">
        <v>0</v>
      </c>
      <c r="G157" s="159"/>
      <c r="H157" s="160"/>
      <c r="I157" s="160"/>
      <c r="J157" s="145"/>
      <c r="K157" s="161"/>
      <c r="L157" s="145"/>
      <c r="M157" s="162"/>
      <c r="N157" s="159"/>
      <c r="O157" s="159"/>
      <c r="P157" s="159"/>
    </row>
    <row r="158" spans="1:16" s="163" customFormat="1" ht="12.9" customHeight="1" x14ac:dyDescent="0.25">
      <c r="A158" s="144">
        <v>149</v>
      </c>
      <c r="B158" s="143" t="s">
        <v>103</v>
      </c>
      <c r="C158" s="144">
        <v>1</v>
      </c>
      <c r="D158" s="156">
        <v>1</v>
      </c>
      <c r="E158" s="157">
        <v>10</v>
      </c>
      <c r="F158" s="158">
        <v>12808.462003253087</v>
      </c>
      <c r="G158" s="159"/>
      <c r="H158" s="160"/>
      <c r="I158" s="160"/>
      <c r="J158" s="145"/>
      <c r="K158" s="161"/>
      <c r="L158" s="145"/>
      <c r="M158" s="162"/>
      <c r="N158" s="159"/>
      <c r="O158" s="159"/>
      <c r="P158" s="159"/>
    </row>
    <row r="159" spans="1:16" s="163" customFormat="1" ht="12.9" customHeight="1" x14ac:dyDescent="0.25">
      <c r="A159" s="144">
        <v>150</v>
      </c>
      <c r="B159" s="143" t="s">
        <v>466</v>
      </c>
      <c r="C159" s="144">
        <v>1</v>
      </c>
      <c r="D159" s="156">
        <v>1</v>
      </c>
      <c r="E159" s="157">
        <v>9</v>
      </c>
      <c r="F159" s="158">
        <v>11277.530386473429</v>
      </c>
      <c r="G159" s="159"/>
      <c r="H159" s="160"/>
      <c r="I159" s="160"/>
      <c r="J159" s="145"/>
      <c r="K159" s="161"/>
      <c r="L159" s="145"/>
      <c r="M159" s="162"/>
      <c r="N159" s="159"/>
      <c r="O159" s="159"/>
      <c r="P159" s="159"/>
    </row>
    <row r="160" spans="1:16" s="163" customFormat="1" ht="12.9" customHeight="1" x14ac:dyDescent="0.25">
      <c r="A160" s="144">
        <v>151</v>
      </c>
      <c r="B160" s="143" t="s">
        <v>178</v>
      </c>
      <c r="C160" s="144">
        <v>1</v>
      </c>
      <c r="D160" s="156">
        <v>1</v>
      </c>
      <c r="E160" s="157">
        <v>6</v>
      </c>
      <c r="F160" s="158">
        <v>10787.409797468352</v>
      </c>
      <c r="G160" s="159"/>
      <c r="H160" s="160"/>
      <c r="I160" s="160"/>
      <c r="J160" s="145"/>
      <c r="K160" s="161"/>
      <c r="L160" s="145"/>
      <c r="M160" s="162"/>
      <c r="N160" s="159"/>
      <c r="O160" s="159"/>
      <c r="P160" s="159"/>
    </row>
    <row r="161" spans="1:16" s="163" customFormat="1" ht="12.9" customHeight="1" x14ac:dyDescent="0.25">
      <c r="A161" s="144">
        <v>152</v>
      </c>
      <c r="B161" s="143" t="s">
        <v>467</v>
      </c>
      <c r="C161" s="144">
        <v>1</v>
      </c>
      <c r="D161" s="156">
        <v>1</v>
      </c>
      <c r="E161" s="157">
        <v>7</v>
      </c>
      <c r="F161" s="158">
        <v>10598.115691699606</v>
      </c>
      <c r="G161" s="159"/>
      <c r="H161" s="160"/>
      <c r="I161" s="160"/>
      <c r="J161" s="145"/>
      <c r="K161" s="161"/>
      <c r="L161" s="145"/>
      <c r="M161" s="162"/>
      <c r="N161" s="159"/>
      <c r="O161" s="159"/>
      <c r="P161" s="159"/>
    </row>
    <row r="162" spans="1:16" s="163" customFormat="1" ht="12.9" customHeight="1" x14ac:dyDescent="0.25">
      <c r="A162" s="144">
        <v>153</v>
      </c>
      <c r="B162" s="143" t="s">
        <v>124</v>
      </c>
      <c r="C162" s="144">
        <v>1</v>
      </c>
      <c r="D162" s="156">
        <v>1</v>
      </c>
      <c r="E162" s="157">
        <v>9</v>
      </c>
      <c r="F162" s="158">
        <v>11798.376975298543</v>
      </c>
      <c r="G162" s="159"/>
      <c r="H162" s="160"/>
      <c r="I162" s="160"/>
      <c r="J162" s="145"/>
      <c r="K162" s="161"/>
      <c r="L162" s="145"/>
      <c r="M162" s="162"/>
      <c r="N162" s="159"/>
      <c r="O162" s="159"/>
      <c r="P162" s="159"/>
    </row>
    <row r="163" spans="1:16" s="163" customFormat="1" ht="12.9" customHeight="1" x14ac:dyDescent="0.25">
      <c r="A163" s="144">
        <v>154</v>
      </c>
      <c r="B163" s="143" t="s">
        <v>309</v>
      </c>
      <c r="C163" s="144">
        <v>1</v>
      </c>
      <c r="D163" s="156">
        <v>1</v>
      </c>
      <c r="E163" s="157">
        <v>6</v>
      </c>
      <c r="F163" s="158">
        <v>10102.724174757281</v>
      </c>
      <c r="G163" s="159"/>
      <c r="H163" s="160"/>
      <c r="I163" s="160"/>
      <c r="J163" s="145"/>
      <c r="K163" s="161"/>
      <c r="L163" s="145"/>
      <c r="M163" s="162"/>
      <c r="N163" s="159"/>
      <c r="O163" s="159"/>
      <c r="P163" s="159"/>
    </row>
    <row r="164" spans="1:16" s="163" customFormat="1" ht="12.9" customHeight="1" x14ac:dyDescent="0.25">
      <c r="A164" s="144">
        <v>155</v>
      </c>
      <c r="B164" s="143" t="s">
        <v>26</v>
      </c>
      <c r="C164" s="144">
        <v>1</v>
      </c>
      <c r="D164" s="156">
        <v>1.0840000000000001</v>
      </c>
      <c r="E164" s="157">
        <v>1</v>
      </c>
      <c r="F164" s="158">
        <v>10438.823776541147</v>
      </c>
      <c r="G164" s="159"/>
      <c r="H164" s="160"/>
      <c r="I164" s="160"/>
      <c r="J164" s="145"/>
      <c r="K164" s="161"/>
      <c r="L164" s="145"/>
      <c r="M164" s="162"/>
      <c r="N164" s="159"/>
      <c r="O164" s="159"/>
      <c r="P164" s="159"/>
    </row>
    <row r="165" spans="1:16" s="163" customFormat="1" ht="12.9" customHeight="1" x14ac:dyDescent="0.25">
      <c r="A165" s="144">
        <v>156</v>
      </c>
      <c r="B165" s="143" t="s">
        <v>468</v>
      </c>
      <c r="C165" s="144">
        <v>0</v>
      </c>
      <c r="D165" s="156">
        <v>1</v>
      </c>
      <c r="E165" s="157">
        <v>0</v>
      </c>
      <c r="F165" s="158">
        <v>0</v>
      </c>
      <c r="G165" s="159"/>
      <c r="H165" s="160"/>
      <c r="I165" s="160"/>
      <c r="J165" s="145"/>
      <c r="K165" s="161"/>
      <c r="L165" s="145"/>
      <c r="M165" s="162"/>
      <c r="N165" s="159"/>
      <c r="O165" s="159"/>
      <c r="P165" s="159"/>
    </row>
    <row r="166" spans="1:16" s="163" customFormat="1" ht="12.9" customHeight="1" x14ac:dyDescent="0.25">
      <c r="A166" s="144">
        <v>157</v>
      </c>
      <c r="B166" s="143" t="s">
        <v>469</v>
      </c>
      <c r="C166" s="144">
        <v>1</v>
      </c>
      <c r="D166" s="156">
        <v>1.048</v>
      </c>
      <c r="E166" s="157">
        <v>2</v>
      </c>
      <c r="F166" s="158">
        <v>9881.3698877955267</v>
      </c>
      <c r="G166" s="159"/>
      <c r="H166" s="160"/>
      <c r="I166" s="160"/>
      <c r="J166" s="145"/>
      <c r="K166" s="161"/>
      <c r="L166" s="145"/>
      <c r="M166" s="162"/>
      <c r="N166" s="159"/>
      <c r="O166" s="159"/>
      <c r="P166" s="159"/>
    </row>
    <row r="167" spans="1:16" s="163" customFormat="1" ht="12.9" customHeight="1" x14ac:dyDescent="0.25">
      <c r="A167" s="144">
        <v>158</v>
      </c>
      <c r="B167" s="143" t="s">
        <v>125</v>
      </c>
      <c r="C167" s="144">
        <v>1</v>
      </c>
      <c r="D167" s="156">
        <v>1.022</v>
      </c>
      <c r="E167" s="157">
        <v>2</v>
      </c>
      <c r="F167" s="158">
        <v>9932.7079138327081</v>
      </c>
      <c r="G167" s="159"/>
      <c r="H167" s="160"/>
      <c r="I167" s="160"/>
      <c r="J167" s="145"/>
      <c r="K167" s="161"/>
      <c r="L167" s="145"/>
      <c r="M167" s="162"/>
      <c r="N167" s="159"/>
      <c r="O167" s="159"/>
      <c r="P167" s="159"/>
    </row>
    <row r="168" spans="1:16" s="163" customFormat="1" ht="12.9" customHeight="1" x14ac:dyDescent="0.25">
      <c r="A168" s="144">
        <v>159</v>
      </c>
      <c r="B168" s="143" t="s">
        <v>172</v>
      </c>
      <c r="C168" s="144">
        <v>1</v>
      </c>
      <c r="D168" s="156">
        <v>1</v>
      </c>
      <c r="E168" s="157">
        <v>2</v>
      </c>
      <c r="F168" s="158">
        <v>9778.4439040616253</v>
      </c>
      <c r="G168" s="159"/>
      <c r="H168" s="160"/>
      <c r="I168" s="160"/>
      <c r="J168" s="145"/>
      <c r="K168" s="161"/>
      <c r="L168" s="145"/>
      <c r="M168" s="162"/>
      <c r="N168" s="159"/>
      <c r="O168" s="159"/>
      <c r="P168" s="159"/>
    </row>
    <row r="169" spans="1:16" s="163" customFormat="1" ht="12.9" customHeight="1" x14ac:dyDescent="0.25">
      <c r="A169" s="144">
        <v>160</v>
      </c>
      <c r="B169" s="143" t="s">
        <v>104</v>
      </c>
      <c r="C169" s="144">
        <v>1</v>
      </c>
      <c r="D169" s="156">
        <v>1</v>
      </c>
      <c r="E169" s="157">
        <v>10</v>
      </c>
      <c r="F169" s="158">
        <v>12255.087011245676</v>
      </c>
      <c r="G169" s="159"/>
      <c r="H169" s="160"/>
      <c r="I169" s="160"/>
      <c r="J169" s="145"/>
      <c r="K169" s="161"/>
      <c r="L169" s="145"/>
      <c r="M169" s="162"/>
      <c r="N169" s="159"/>
      <c r="O169" s="159"/>
      <c r="P169" s="159"/>
    </row>
    <row r="170" spans="1:16" s="163" customFormat="1" ht="12.9" customHeight="1" x14ac:dyDescent="0.25">
      <c r="A170" s="144">
        <v>161</v>
      </c>
      <c r="B170" s="143" t="s">
        <v>173</v>
      </c>
      <c r="C170" s="144">
        <v>1</v>
      </c>
      <c r="D170" s="156">
        <v>1</v>
      </c>
      <c r="E170" s="157">
        <v>7</v>
      </c>
      <c r="F170" s="158">
        <v>10752.401097276263</v>
      </c>
      <c r="G170" s="159"/>
      <c r="H170" s="160"/>
      <c r="I170" s="160"/>
      <c r="J170" s="145"/>
      <c r="K170" s="161"/>
      <c r="L170" s="145"/>
      <c r="M170" s="162"/>
      <c r="N170" s="159"/>
      <c r="O170" s="159"/>
      <c r="P170" s="159"/>
    </row>
    <row r="171" spans="1:16" s="163" customFormat="1" ht="12.9" customHeight="1" x14ac:dyDescent="0.25">
      <c r="A171" s="144">
        <v>162</v>
      </c>
      <c r="B171" s="143" t="s">
        <v>179</v>
      </c>
      <c r="C171" s="144">
        <v>1</v>
      </c>
      <c r="D171" s="156">
        <v>1</v>
      </c>
      <c r="E171" s="157">
        <v>4</v>
      </c>
      <c r="F171" s="158">
        <v>10025.278438228439</v>
      </c>
      <c r="G171" s="159"/>
      <c r="H171" s="160"/>
      <c r="I171" s="160"/>
      <c r="J171" s="145"/>
      <c r="K171" s="161"/>
      <c r="L171" s="145"/>
      <c r="M171" s="162"/>
      <c r="N171" s="159"/>
      <c r="O171" s="159"/>
      <c r="P171" s="159"/>
    </row>
    <row r="172" spans="1:16" s="163" customFormat="1" ht="12.9" customHeight="1" x14ac:dyDescent="0.25">
      <c r="A172" s="144">
        <v>163</v>
      </c>
      <c r="B172" s="143" t="s">
        <v>27</v>
      </c>
      <c r="C172" s="144">
        <v>1</v>
      </c>
      <c r="D172" s="156">
        <v>1</v>
      </c>
      <c r="E172" s="157">
        <v>10</v>
      </c>
      <c r="F172" s="158">
        <v>12625.091753212768</v>
      </c>
      <c r="G172" s="159"/>
      <c r="H172" s="160"/>
      <c r="I172" s="160"/>
      <c r="J172" s="145"/>
      <c r="K172" s="161"/>
      <c r="L172" s="145"/>
      <c r="M172" s="162"/>
      <c r="N172" s="159"/>
      <c r="O172" s="159"/>
      <c r="P172" s="159"/>
    </row>
    <row r="173" spans="1:16" s="163" customFormat="1" ht="12.9" customHeight="1" x14ac:dyDescent="0.25">
      <c r="A173" s="144">
        <v>164</v>
      </c>
      <c r="B173" s="143" t="s">
        <v>116</v>
      </c>
      <c r="C173" s="144">
        <v>1</v>
      </c>
      <c r="D173" s="156">
        <v>1.036</v>
      </c>
      <c r="E173" s="157">
        <v>2</v>
      </c>
      <c r="F173" s="158">
        <v>9980.0885387927956</v>
      </c>
      <c r="G173" s="159"/>
      <c r="H173" s="160"/>
      <c r="I173" s="160"/>
      <c r="J173" s="145"/>
      <c r="K173" s="161"/>
      <c r="L173" s="145"/>
      <c r="M173" s="162"/>
      <c r="N173" s="159"/>
      <c r="O173" s="159"/>
      <c r="P173" s="159"/>
    </row>
    <row r="174" spans="1:16" s="163" customFormat="1" ht="12.9" customHeight="1" x14ac:dyDescent="0.25">
      <c r="A174" s="144">
        <v>165</v>
      </c>
      <c r="B174" s="143" t="s">
        <v>28</v>
      </c>
      <c r="C174" s="144">
        <v>1</v>
      </c>
      <c r="D174" s="156">
        <v>1.0349999999999999</v>
      </c>
      <c r="E174" s="157">
        <v>9</v>
      </c>
      <c r="F174" s="158">
        <v>12035.764419431875</v>
      </c>
      <c r="G174" s="159"/>
      <c r="H174" s="160"/>
      <c r="I174" s="160"/>
      <c r="J174" s="145"/>
      <c r="K174" s="161"/>
      <c r="L174" s="145"/>
      <c r="M174" s="162"/>
      <c r="N174" s="159"/>
      <c r="O174" s="159"/>
      <c r="P174" s="159"/>
    </row>
    <row r="175" spans="1:16" s="163" customFormat="1" ht="12.9" customHeight="1" x14ac:dyDescent="0.25">
      <c r="A175" s="144">
        <v>166</v>
      </c>
      <c r="B175" s="143" t="s">
        <v>470</v>
      </c>
      <c r="C175" s="144">
        <v>0</v>
      </c>
      <c r="D175" s="156">
        <v>1.034</v>
      </c>
      <c r="E175" s="157">
        <v>0</v>
      </c>
      <c r="F175" s="158">
        <v>0</v>
      </c>
      <c r="G175" s="159"/>
      <c r="H175" s="160"/>
      <c r="I175" s="160"/>
      <c r="J175" s="145"/>
      <c r="K175" s="161"/>
      <c r="L175" s="145"/>
      <c r="M175" s="162"/>
      <c r="N175" s="159"/>
      <c r="O175" s="159"/>
      <c r="P175" s="159"/>
    </row>
    <row r="176" spans="1:16" s="163" customFormat="1" ht="12.9" customHeight="1" x14ac:dyDescent="0.25">
      <c r="A176" s="144">
        <v>167</v>
      </c>
      <c r="B176" s="143" t="s">
        <v>191</v>
      </c>
      <c r="C176" s="144">
        <v>1</v>
      </c>
      <c r="D176" s="156">
        <v>1.0629999999999999</v>
      </c>
      <c r="E176" s="157">
        <v>3</v>
      </c>
      <c r="F176" s="158">
        <v>10537.457515332319</v>
      </c>
      <c r="G176" s="159"/>
      <c r="H176" s="160"/>
      <c r="I176" s="160"/>
      <c r="J176" s="145"/>
      <c r="K176" s="161"/>
      <c r="L176" s="145"/>
      <c r="M176" s="162"/>
      <c r="N176" s="159"/>
      <c r="O176" s="159"/>
      <c r="P176" s="159"/>
    </row>
    <row r="177" spans="1:16" s="163" customFormat="1" ht="12.9" customHeight="1" x14ac:dyDescent="0.25">
      <c r="A177" s="144">
        <v>168</v>
      </c>
      <c r="B177" s="143" t="s">
        <v>117</v>
      </c>
      <c r="C177" s="144">
        <v>1</v>
      </c>
      <c r="D177" s="156">
        <v>1</v>
      </c>
      <c r="E177" s="157">
        <v>2</v>
      </c>
      <c r="F177" s="158">
        <v>9886.3495922208276</v>
      </c>
      <c r="G177" s="159"/>
      <c r="H177" s="160"/>
      <c r="I177" s="160"/>
      <c r="J177" s="145"/>
      <c r="K177" s="161"/>
      <c r="L177" s="145"/>
      <c r="M177" s="162"/>
      <c r="N177" s="159"/>
      <c r="O177" s="159"/>
      <c r="P177" s="159"/>
    </row>
    <row r="178" spans="1:16" s="163" customFormat="1" ht="12.9" customHeight="1" x14ac:dyDescent="0.25">
      <c r="A178" s="144">
        <v>169</v>
      </c>
      <c r="B178" s="143" t="s">
        <v>366</v>
      </c>
      <c r="C178" s="144">
        <v>1</v>
      </c>
      <c r="D178" s="156">
        <v>1</v>
      </c>
      <c r="E178" s="157">
        <v>5</v>
      </c>
      <c r="F178" s="158">
        <v>9890.9700221238963</v>
      </c>
      <c r="G178" s="159"/>
      <c r="H178" s="160"/>
      <c r="I178" s="160"/>
      <c r="J178" s="145"/>
      <c r="K178" s="161"/>
      <c r="L178" s="145"/>
      <c r="M178" s="162"/>
      <c r="N178" s="159"/>
      <c r="O178" s="159"/>
      <c r="P178" s="159"/>
    </row>
    <row r="179" spans="1:16" s="163" customFormat="1" ht="12.9" customHeight="1" x14ac:dyDescent="0.25">
      <c r="A179" s="144">
        <v>170</v>
      </c>
      <c r="B179" s="143" t="s">
        <v>87</v>
      </c>
      <c r="C179" s="144">
        <v>1</v>
      </c>
      <c r="D179" s="156">
        <v>1.0549999999999999</v>
      </c>
      <c r="E179" s="157">
        <v>8</v>
      </c>
      <c r="F179" s="158">
        <v>11779.143333294594</v>
      </c>
      <c r="G179" s="159"/>
      <c r="H179" s="160"/>
      <c r="I179" s="160"/>
      <c r="J179" s="145"/>
      <c r="K179" s="161"/>
      <c r="L179" s="145"/>
      <c r="M179" s="162"/>
      <c r="N179" s="159"/>
      <c r="O179" s="159"/>
      <c r="P179" s="159"/>
    </row>
    <row r="180" spans="1:16" s="163" customFormat="1" ht="12.9" customHeight="1" x14ac:dyDescent="0.25">
      <c r="A180" s="144">
        <v>171</v>
      </c>
      <c r="B180" s="143" t="s">
        <v>272</v>
      </c>
      <c r="C180" s="144">
        <v>1</v>
      </c>
      <c r="D180" s="156">
        <v>1.0269999999999999</v>
      </c>
      <c r="E180" s="157">
        <v>3</v>
      </c>
      <c r="F180" s="158">
        <v>10254.728894233504</v>
      </c>
      <c r="G180" s="159"/>
      <c r="H180" s="160"/>
      <c r="I180" s="160"/>
      <c r="J180" s="145"/>
      <c r="K180" s="161"/>
      <c r="L180" s="145"/>
      <c r="M180" s="162"/>
      <c r="N180" s="159"/>
      <c r="O180" s="159"/>
      <c r="P180" s="159"/>
    </row>
    <row r="181" spans="1:16" s="163" customFormat="1" ht="12.9" customHeight="1" x14ac:dyDescent="0.25">
      <c r="A181" s="144">
        <v>172</v>
      </c>
      <c r="B181" s="143" t="s">
        <v>144</v>
      </c>
      <c r="C181" s="144">
        <v>1</v>
      </c>
      <c r="D181" s="156">
        <v>1</v>
      </c>
      <c r="E181" s="157">
        <v>7</v>
      </c>
      <c r="F181" s="158">
        <v>10724.129654754695</v>
      </c>
      <c r="G181" s="159"/>
      <c r="H181" s="160"/>
      <c r="I181" s="160"/>
      <c r="J181" s="145"/>
      <c r="K181" s="161"/>
      <c r="L181" s="145"/>
      <c r="M181" s="162"/>
      <c r="N181" s="159"/>
      <c r="O181" s="159"/>
      <c r="P181" s="159"/>
    </row>
    <row r="182" spans="1:16" s="163" customFormat="1" ht="12.9" customHeight="1" x14ac:dyDescent="0.25">
      <c r="A182" s="144">
        <v>173</v>
      </c>
      <c r="B182" s="143" t="s">
        <v>471</v>
      </c>
      <c r="C182" s="144">
        <v>1</v>
      </c>
      <c r="D182" s="156">
        <v>1</v>
      </c>
      <c r="E182" s="157">
        <v>4</v>
      </c>
      <c r="F182" s="158">
        <v>9725.9262192393762</v>
      </c>
      <c r="G182" s="159"/>
      <c r="H182" s="160"/>
      <c r="I182" s="160"/>
      <c r="J182" s="145"/>
      <c r="K182" s="161"/>
      <c r="L182" s="145"/>
      <c r="M182" s="162"/>
      <c r="N182" s="159"/>
      <c r="O182" s="159"/>
      <c r="P182" s="159"/>
    </row>
    <row r="183" spans="1:16" s="163" customFormat="1" ht="12.9" customHeight="1" x14ac:dyDescent="0.25">
      <c r="A183" s="144">
        <v>174</v>
      </c>
      <c r="B183" s="143" t="s">
        <v>126</v>
      </c>
      <c r="C183" s="144">
        <v>1</v>
      </c>
      <c r="D183" s="156">
        <v>1.069</v>
      </c>
      <c r="E183" s="157">
        <v>4</v>
      </c>
      <c r="F183" s="158">
        <v>10776.200080021245</v>
      </c>
      <c r="G183" s="159"/>
      <c r="H183" s="160"/>
      <c r="I183" s="160"/>
      <c r="J183" s="145"/>
      <c r="K183" s="161"/>
      <c r="L183" s="145"/>
      <c r="M183" s="162"/>
      <c r="N183" s="159"/>
      <c r="O183" s="159"/>
      <c r="P183" s="159"/>
    </row>
    <row r="184" spans="1:16" s="163" customFormat="1" ht="12.9" customHeight="1" x14ac:dyDescent="0.25">
      <c r="A184" s="144">
        <v>175</v>
      </c>
      <c r="B184" s="143" t="s">
        <v>472</v>
      </c>
      <c r="C184" s="144">
        <v>1</v>
      </c>
      <c r="D184" s="156">
        <v>1.0309999999999999</v>
      </c>
      <c r="E184" s="157">
        <v>1</v>
      </c>
      <c r="F184" s="158">
        <v>9883.485708483282</v>
      </c>
      <c r="G184" s="159"/>
      <c r="H184" s="160"/>
      <c r="I184" s="160"/>
      <c r="J184" s="145"/>
      <c r="K184" s="161"/>
      <c r="L184" s="145"/>
      <c r="M184" s="162"/>
      <c r="N184" s="159"/>
      <c r="O184" s="159"/>
      <c r="P184" s="159"/>
    </row>
    <row r="185" spans="1:16" s="163" customFormat="1" ht="12.9" customHeight="1" x14ac:dyDescent="0.25">
      <c r="A185" s="144">
        <v>176</v>
      </c>
      <c r="B185" s="143" t="s">
        <v>29</v>
      </c>
      <c r="C185" s="144">
        <v>1</v>
      </c>
      <c r="D185" s="156">
        <v>1.046</v>
      </c>
      <c r="E185" s="157">
        <v>7</v>
      </c>
      <c r="F185" s="158">
        <v>11899.363152788852</v>
      </c>
      <c r="G185" s="159"/>
      <c r="H185" s="160"/>
      <c r="I185" s="160"/>
      <c r="J185" s="145"/>
      <c r="K185" s="161"/>
      <c r="L185" s="145"/>
      <c r="M185" s="162"/>
      <c r="N185" s="159"/>
      <c r="O185" s="159"/>
      <c r="P185" s="159"/>
    </row>
    <row r="186" spans="1:16" s="163" customFormat="1" ht="12.9" customHeight="1" x14ac:dyDescent="0.25">
      <c r="A186" s="144">
        <v>177</v>
      </c>
      <c r="B186" s="143" t="s">
        <v>127</v>
      </c>
      <c r="C186" s="144">
        <v>1</v>
      </c>
      <c r="D186" s="156">
        <v>1.034</v>
      </c>
      <c r="E186" s="157">
        <v>2</v>
      </c>
      <c r="F186" s="158">
        <v>10132.441074021839</v>
      </c>
      <c r="G186" s="159"/>
      <c r="H186" s="160"/>
      <c r="I186" s="160"/>
      <c r="J186" s="145"/>
      <c r="K186" s="161"/>
      <c r="L186" s="145"/>
      <c r="M186" s="162"/>
      <c r="N186" s="159"/>
      <c r="O186" s="159"/>
      <c r="P186" s="159"/>
    </row>
    <row r="187" spans="1:16" s="163" customFormat="1" ht="12.9" customHeight="1" x14ac:dyDescent="0.25">
      <c r="A187" s="144">
        <v>178</v>
      </c>
      <c r="B187" s="143" t="s">
        <v>241</v>
      </c>
      <c r="C187" s="144">
        <v>1</v>
      </c>
      <c r="D187" s="156">
        <v>1.032</v>
      </c>
      <c r="E187" s="157">
        <v>3</v>
      </c>
      <c r="F187" s="158">
        <v>10256.723837520662</v>
      </c>
      <c r="G187" s="159"/>
      <c r="H187" s="160"/>
      <c r="I187" s="160"/>
      <c r="J187" s="145"/>
      <c r="K187" s="161"/>
      <c r="L187" s="145"/>
      <c r="M187" s="162"/>
      <c r="N187" s="159"/>
      <c r="O187" s="159"/>
      <c r="P187" s="159"/>
    </row>
    <row r="188" spans="1:16" s="163" customFormat="1" ht="12.9" customHeight="1" x14ac:dyDescent="0.25">
      <c r="A188" s="144">
        <v>179</v>
      </c>
      <c r="B188" s="143" t="s">
        <v>473</v>
      </c>
      <c r="C188" s="144">
        <v>0</v>
      </c>
      <c r="D188" s="156">
        <v>1.014</v>
      </c>
      <c r="E188" s="157">
        <v>0</v>
      </c>
      <c r="F188" s="158">
        <v>13994.507679999999</v>
      </c>
      <c r="G188" s="159"/>
      <c r="H188" s="160"/>
      <c r="I188" s="160"/>
      <c r="J188" s="145"/>
      <c r="K188" s="161"/>
      <c r="L188" s="145"/>
      <c r="M188" s="162"/>
      <c r="N188" s="159"/>
      <c r="O188" s="159"/>
      <c r="P188" s="159"/>
    </row>
    <row r="189" spans="1:16" s="163" customFormat="1" ht="12.9" customHeight="1" x14ac:dyDescent="0.25">
      <c r="A189" s="144">
        <v>180</v>
      </c>
      <c r="B189" s="143" t="s">
        <v>474</v>
      </c>
      <c r="C189" s="144">
        <v>0</v>
      </c>
      <c r="D189" s="156">
        <v>1</v>
      </c>
      <c r="E189" s="157">
        <v>0</v>
      </c>
      <c r="F189" s="158">
        <v>13837.16</v>
      </c>
      <c r="G189" s="159"/>
      <c r="H189" s="160"/>
      <c r="I189" s="160"/>
      <c r="J189" s="145"/>
      <c r="K189" s="161"/>
      <c r="L189" s="145"/>
      <c r="M189" s="162"/>
      <c r="N189" s="159"/>
      <c r="O189" s="159"/>
      <c r="P189" s="159"/>
    </row>
    <row r="190" spans="1:16" s="163" customFormat="1" ht="12.9" customHeight="1" x14ac:dyDescent="0.25">
      <c r="A190" s="144">
        <v>181</v>
      </c>
      <c r="B190" s="143" t="s">
        <v>105</v>
      </c>
      <c r="C190" s="144">
        <v>1</v>
      </c>
      <c r="D190" s="156">
        <v>1</v>
      </c>
      <c r="E190" s="157">
        <v>8</v>
      </c>
      <c r="F190" s="158">
        <v>11377.02377179523</v>
      </c>
      <c r="G190" s="159"/>
      <c r="H190" s="160"/>
      <c r="I190" s="160"/>
      <c r="J190" s="145"/>
      <c r="K190" s="161"/>
      <c r="L190" s="145"/>
      <c r="M190" s="162"/>
      <c r="N190" s="159"/>
      <c r="O190" s="159"/>
      <c r="P190" s="159"/>
    </row>
    <row r="191" spans="1:16" s="163" customFormat="1" ht="12.9" customHeight="1" x14ac:dyDescent="0.25">
      <c r="A191" s="144">
        <v>182</v>
      </c>
      <c r="B191" s="143" t="s">
        <v>273</v>
      </c>
      <c r="C191" s="144">
        <v>1</v>
      </c>
      <c r="D191" s="156">
        <v>1</v>
      </c>
      <c r="E191" s="157">
        <v>7</v>
      </c>
      <c r="F191" s="158">
        <v>10563.654929066313</v>
      </c>
      <c r="G191" s="159"/>
      <c r="H191" s="160"/>
      <c r="I191" s="160"/>
      <c r="J191" s="145"/>
      <c r="K191" s="161"/>
      <c r="L191" s="145"/>
      <c r="M191" s="162"/>
      <c r="N191" s="159"/>
      <c r="O191" s="159"/>
      <c r="P191" s="159"/>
    </row>
    <row r="192" spans="1:16" s="163" customFormat="1" ht="12.9" customHeight="1" x14ac:dyDescent="0.25">
      <c r="A192" s="144">
        <v>183</v>
      </c>
      <c r="B192" s="143" t="s">
        <v>475</v>
      </c>
      <c r="C192" s="144">
        <v>0</v>
      </c>
      <c r="D192" s="156">
        <v>1</v>
      </c>
      <c r="E192" s="157">
        <v>0</v>
      </c>
      <c r="F192" s="158">
        <v>13837.16</v>
      </c>
      <c r="G192" s="159"/>
      <c r="H192" s="160"/>
      <c r="I192" s="160"/>
      <c r="J192" s="145"/>
      <c r="K192" s="161"/>
      <c r="L192" s="145"/>
      <c r="M192" s="162"/>
      <c r="N192" s="159"/>
      <c r="O192" s="159"/>
      <c r="P192" s="159"/>
    </row>
    <row r="193" spans="1:16" s="163" customFormat="1" ht="12.9" customHeight="1" x14ac:dyDescent="0.25">
      <c r="A193" s="144">
        <v>184</v>
      </c>
      <c r="B193" s="143" t="s">
        <v>476</v>
      </c>
      <c r="C193" s="144">
        <v>1</v>
      </c>
      <c r="D193" s="156">
        <v>1.04</v>
      </c>
      <c r="E193" s="157">
        <v>2</v>
      </c>
      <c r="F193" s="158">
        <v>9629.1435430321599</v>
      </c>
      <c r="G193" s="159"/>
      <c r="H193" s="160"/>
      <c r="I193" s="160"/>
      <c r="J193" s="145"/>
      <c r="K193" s="161"/>
      <c r="L193" s="145"/>
      <c r="M193" s="162"/>
      <c r="N193" s="159"/>
      <c r="O193" s="159"/>
      <c r="P193" s="159"/>
    </row>
    <row r="194" spans="1:16" s="163" customFormat="1" ht="12.9" customHeight="1" x14ac:dyDescent="0.25">
      <c r="A194" s="144">
        <v>185</v>
      </c>
      <c r="B194" s="143" t="s">
        <v>88</v>
      </c>
      <c r="C194" s="144">
        <v>1</v>
      </c>
      <c r="D194" s="156">
        <v>1.034</v>
      </c>
      <c r="E194" s="157">
        <v>8</v>
      </c>
      <c r="F194" s="158">
        <v>11500.073421625941</v>
      </c>
      <c r="G194" s="159"/>
      <c r="H194" s="160"/>
      <c r="I194" s="160"/>
      <c r="J194" s="145"/>
      <c r="K194" s="161"/>
      <c r="L194" s="145"/>
      <c r="M194" s="162"/>
      <c r="N194" s="159"/>
      <c r="O194" s="159"/>
      <c r="P194" s="159"/>
    </row>
    <row r="195" spans="1:16" s="163" customFormat="1" ht="12.9" customHeight="1" x14ac:dyDescent="0.25">
      <c r="A195" s="144">
        <v>186</v>
      </c>
      <c r="B195" s="143" t="s">
        <v>180</v>
      </c>
      <c r="C195" s="144">
        <v>1</v>
      </c>
      <c r="D195" s="156">
        <v>1</v>
      </c>
      <c r="E195" s="157">
        <v>6</v>
      </c>
      <c r="F195" s="158">
        <v>10490.238099829836</v>
      </c>
      <c r="G195" s="159"/>
      <c r="H195" s="160"/>
      <c r="I195" s="160"/>
      <c r="J195" s="145"/>
      <c r="K195" s="161"/>
      <c r="L195" s="145"/>
      <c r="M195" s="162"/>
      <c r="N195" s="159"/>
      <c r="O195" s="159"/>
      <c r="P195" s="159"/>
    </row>
    <row r="196" spans="1:16" s="163" customFormat="1" ht="12.9" customHeight="1" x14ac:dyDescent="0.25">
      <c r="A196" s="144">
        <v>187</v>
      </c>
      <c r="B196" s="143" t="s">
        <v>89</v>
      </c>
      <c r="C196" s="144">
        <v>1</v>
      </c>
      <c r="D196" s="156">
        <v>1.0269999999999999</v>
      </c>
      <c r="E196" s="157">
        <v>3</v>
      </c>
      <c r="F196" s="158">
        <v>10150.025734791841</v>
      </c>
      <c r="G196" s="159"/>
      <c r="H196" s="160"/>
      <c r="I196" s="160"/>
      <c r="J196" s="145"/>
      <c r="K196" s="161"/>
      <c r="L196" s="145"/>
      <c r="M196" s="162"/>
      <c r="N196" s="159"/>
      <c r="O196" s="159"/>
      <c r="P196" s="159"/>
    </row>
    <row r="197" spans="1:16" s="163" customFormat="1" ht="12.9" customHeight="1" x14ac:dyDescent="0.25">
      <c r="A197" s="144">
        <v>188</v>
      </c>
      <c r="B197" s="143" t="s">
        <v>477</v>
      </c>
      <c r="C197" s="144">
        <v>0</v>
      </c>
      <c r="D197" s="156">
        <v>1</v>
      </c>
      <c r="E197" s="157">
        <v>0</v>
      </c>
      <c r="F197" s="158">
        <v>13837.159999999996</v>
      </c>
      <c r="G197" s="159"/>
      <c r="H197" s="160"/>
      <c r="I197" s="160"/>
      <c r="J197" s="145"/>
      <c r="K197" s="161"/>
      <c r="L197" s="145"/>
      <c r="M197" s="162"/>
      <c r="N197" s="159"/>
      <c r="O197" s="159"/>
      <c r="P197" s="159"/>
    </row>
    <row r="198" spans="1:16" s="163" customFormat="1" ht="12.9" customHeight="1" x14ac:dyDescent="0.25">
      <c r="A198" s="144">
        <v>189</v>
      </c>
      <c r="B198" s="143" t="s">
        <v>38</v>
      </c>
      <c r="C198" s="144">
        <v>1</v>
      </c>
      <c r="D198" s="156">
        <v>1.038</v>
      </c>
      <c r="E198" s="157">
        <v>2</v>
      </c>
      <c r="F198" s="158">
        <v>10067.496573415046</v>
      </c>
      <c r="G198" s="159"/>
      <c r="H198" s="160"/>
      <c r="I198" s="160"/>
      <c r="J198" s="145"/>
      <c r="K198" s="161"/>
      <c r="L198" s="145"/>
      <c r="M198" s="162"/>
      <c r="N198" s="159"/>
      <c r="O198" s="159"/>
      <c r="P198" s="159"/>
    </row>
    <row r="199" spans="1:16" s="163" customFormat="1" ht="12.9" customHeight="1" x14ac:dyDescent="0.25">
      <c r="A199" s="144">
        <v>190</v>
      </c>
      <c r="B199" s="143" t="s">
        <v>478</v>
      </c>
      <c r="C199" s="144">
        <v>0</v>
      </c>
      <c r="D199" s="156">
        <v>1</v>
      </c>
      <c r="E199" s="157">
        <v>0</v>
      </c>
      <c r="F199" s="158">
        <v>7756.7609090909091</v>
      </c>
      <c r="G199" s="159"/>
      <c r="H199" s="160"/>
      <c r="I199" s="160"/>
      <c r="J199" s="145"/>
      <c r="K199" s="161"/>
      <c r="L199" s="145"/>
      <c r="M199" s="162"/>
      <c r="N199" s="159"/>
      <c r="O199" s="159"/>
      <c r="P199" s="159"/>
    </row>
    <row r="200" spans="1:16" s="163" customFormat="1" ht="12.9" customHeight="1" x14ac:dyDescent="0.25">
      <c r="A200" s="144">
        <v>191</v>
      </c>
      <c r="B200" s="143" t="s">
        <v>254</v>
      </c>
      <c r="C200" s="144">
        <v>1</v>
      </c>
      <c r="D200" s="156">
        <v>1</v>
      </c>
      <c r="E200" s="157">
        <v>6</v>
      </c>
      <c r="F200" s="158">
        <v>10461.366488222697</v>
      </c>
      <c r="G200" s="159"/>
      <c r="H200" s="160"/>
      <c r="I200" s="160"/>
      <c r="J200" s="145"/>
      <c r="K200" s="161"/>
      <c r="L200" s="145"/>
      <c r="M200" s="162"/>
      <c r="N200" s="159"/>
      <c r="O200" s="159"/>
      <c r="P200" s="159"/>
    </row>
    <row r="201" spans="1:16" s="163" customFormat="1" ht="12.9" customHeight="1" x14ac:dyDescent="0.25">
      <c r="A201" s="144">
        <v>192</v>
      </c>
      <c r="B201" s="143" t="s">
        <v>479</v>
      </c>
      <c r="C201" s="144">
        <v>0</v>
      </c>
      <c r="D201" s="156">
        <v>1</v>
      </c>
      <c r="E201" s="157">
        <v>0</v>
      </c>
      <c r="F201" s="158">
        <v>0</v>
      </c>
      <c r="G201" s="159"/>
      <c r="H201" s="160"/>
      <c r="I201" s="160"/>
      <c r="J201" s="145"/>
      <c r="K201" s="161"/>
      <c r="L201" s="145"/>
      <c r="M201" s="162"/>
      <c r="N201" s="159"/>
      <c r="O201" s="159"/>
      <c r="P201" s="159"/>
    </row>
    <row r="202" spans="1:16" s="163" customFormat="1" ht="12.9" customHeight="1" x14ac:dyDescent="0.25">
      <c r="A202" s="144">
        <v>193</v>
      </c>
      <c r="B202" s="143" t="s">
        <v>480</v>
      </c>
      <c r="C202" s="144">
        <v>0</v>
      </c>
      <c r="D202" s="156">
        <v>1</v>
      </c>
      <c r="E202" s="157">
        <v>0</v>
      </c>
      <c r="F202" s="158">
        <v>0</v>
      </c>
      <c r="G202" s="159"/>
      <c r="H202" s="160"/>
      <c r="I202" s="160"/>
      <c r="J202" s="145"/>
      <c r="K202" s="161"/>
      <c r="L202" s="145"/>
      <c r="M202" s="162"/>
      <c r="N202" s="159"/>
      <c r="O202" s="159"/>
      <c r="P202" s="159"/>
    </row>
    <row r="203" spans="1:16" s="163" customFormat="1" ht="12.9" customHeight="1" x14ac:dyDescent="0.25">
      <c r="A203" s="144">
        <v>194</v>
      </c>
      <c r="B203" s="143" t="s">
        <v>481</v>
      </c>
      <c r="C203" s="144">
        <v>0</v>
      </c>
      <c r="D203" s="156">
        <v>1</v>
      </c>
      <c r="E203" s="157">
        <v>0</v>
      </c>
      <c r="F203" s="158">
        <v>13837.159999999998</v>
      </c>
      <c r="G203" s="159"/>
      <c r="H203" s="160"/>
      <c r="I203" s="160"/>
      <c r="J203" s="145"/>
      <c r="K203" s="161"/>
      <c r="L203" s="145"/>
      <c r="M203" s="162"/>
      <c r="N203" s="159"/>
      <c r="O203" s="159"/>
      <c r="P203" s="159"/>
    </row>
    <row r="204" spans="1:16" s="163" customFormat="1" ht="12.9" customHeight="1" x14ac:dyDescent="0.25">
      <c r="A204" s="144">
        <v>195</v>
      </c>
      <c r="B204" s="143" t="s">
        <v>482</v>
      </c>
      <c r="C204" s="144">
        <v>0</v>
      </c>
      <c r="D204" s="156">
        <v>1</v>
      </c>
      <c r="E204" s="157">
        <v>0</v>
      </c>
      <c r="F204" s="158">
        <v>8568.5766666666659</v>
      </c>
      <c r="G204" s="159"/>
      <c r="H204" s="160"/>
      <c r="I204" s="160"/>
      <c r="J204" s="145"/>
      <c r="K204" s="161"/>
      <c r="L204" s="145"/>
      <c r="M204" s="162"/>
      <c r="N204" s="159"/>
      <c r="O204" s="159"/>
      <c r="P204" s="159"/>
    </row>
    <row r="205" spans="1:16" s="163" customFormat="1" ht="12.9" customHeight="1" x14ac:dyDescent="0.25">
      <c r="A205" s="144">
        <v>196</v>
      </c>
      <c r="B205" s="143" t="s">
        <v>231</v>
      </c>
      <c r="C205" s="144">
        <v>1</v>
      </c>
      <c r="D205" s="156">
        <v>1</v>
      </c>
      <c r="E205" s="157">
        <v>3</v>
      </c>
      <c r="F205" s="158">
        <v>9772.9048461538478</v>
      </c>
      <c r="G205" s="159"/>
      <c r="H205" s="160"/>
      <c r="I205" s="160"/>
      <c r="J205" s="145"/>
      <c r="K205" s="161"/>
      <c r="L205" s="145"/>
      <c r="M205" s="162"/>
      <c r="N205" s="159"/>
      <c r="O205" s="159"/>
      <c r="P205" s="159"/>
    </row>
    <row r="206" spans="1:16" s="163" customFormat="1" ht="12.9" customHeight="1" x14ac:dyDescent="0.25">
      <c r="A206" s="144">
        <v>197</v>
      </c>
      <c r="B206" s="143" t="s">
        <v>483</v>
      </c>
      <c r="C206" s="144">
        <v>1</v>
      </c>
      <c r="D206" s="156">
        <v>1</v>
      </c>
      <c r="E206" s="157">
        <v>6</v>
      </c>
      <c r="F206" s="158">
        <v>10929.584789864033</v>
      </c>
      <c r="G206" s="159"/>
      <c r="H206" s="160"/>
      <c r="I206" s="160"/>
      <c r="J206" s="145"/>
      <c r="K206" s="161"/>
      <c r="L206" s="145"/>
      <c r="M206" s="162"/>
      <c r="N206" s="159"/>
      <c r="O206" s="159"/>
      <c r="P206" s="159"/>
    </row>
    <row r="207" spans="1:16" s="163" customFormat="1" ht="12.9" customHeight="1" x14ac:dyDescent="0.25">
      <c r="A207" s="144">
        <v>198</v>
      </c>
      <c r="B207" s="143" t="s">
        <v>39</v>
      </c>
      <c r="C207" s="144">
        <v>1</v>
      </c>
      <c r="D207" s="156">
        <v>1.0389999999999999</v>
      </c>
      <c r="E207" s="157">
        <v>2</v>
      </c>
      <c r="F207" s="158">
        <v>10156.281639000543</v>
      </c>
      <c r="G207" s="159"/>
      <c r="H207" s="160"/>
      <c r="I207" s="160"/>
      <c r="J207" s="145"/>
      <c r="K207" s="161"/>
      <c r="L207" s="145"/>
      <c r="M207" s="162"/>
      <c r="N207" s="159"/>
      <c r="O207" s="159"/>
      <c r="P207" s="159"/>
    </row>
    <row r="208" spans="1:16" s="163" customFormat="1" ht="12.9" customHeight="1" x14ac:dyDescent="0.25">
      <c r="A208" s="144">
        <v>199</v>
      </c>
      <c r="B208" s="143" t="s">
        <v>162</v>
      </c>
      <c r="C208" s="144">
        <v>1</v>
      </c>
      <c r="D208" s="156">
        <v>1.0760000000000001</v>
      </c>
      <c r="E208" s="157">
        <v>1</v>
      </c>
      <c r="F208" s="158">
        <v>10270.273693743404</v>
      </c>
      <c r="G208" s="159"/>
      <c r="H208" s="160"/>
      <c r="I208" s="160"/>
      <c r="J208" s="145"/>
      <c r="K208" s="161"/>
      <c r="L208" s="145"/>
      <c r="M208" s="162"/>
      <c r="N208" s="159"/>
      <c r="O208" s="159"/>
      <c r="P208" s="159"/>
    </row>
    <row r="209" spans="1:16" s="163" customFormat="1" ht="12.9" customHeight="1" x14ac:dyDescent="0.25">
      <c r="A209" s="144">
        <v>200</v>
      </c>
      <c r="B209" s="143" t="s">
        <v>484</v>
      </c>
      <c r="C209" s="144">
        <v>0</v>
      </c>
      <c r="D209" s="156">
        <v>1</v>
      </c>
      <c r="E209" s="157">
        <v>0</v>
      </c>
      <c r="F209" s="158">
        <v>9307.0679310344822</v>
      </c>
      <c r="G209" s="159"/>
      <c r="H209" s="160"/>
      <c r="I209" s="160"/>
      <c r="J209" s="145"/>
      <c r="K209" s="161"/>
      <c r="L209" s="145"/>
      <c r="M209" s="162"/>
      <c r="N209" s="159"/>
      <c r="O209" s="159"/>
      <c r="P209" s="159"/>
    </row>
    <row r="210" spans="1:16" s="163" customFormat="1" ht="12.9" customHeight="1" x14ac:dyDescent="0.25">
      <c r="A210" s="144">
        <v>201</v>
      </c>
      <c r="B210" s="143" t="s">
        <v>17</v>
      </c>
      <c r="C210" s="144">
        <v>1</v>
      </c>
      <c r="D210" s="156">
        <v>1</v>
      </c>
      <c r="E210" s="157">
        <v>10</v>
      </c>
      <c r="F210" s="158">
        <v>12640.520228330424</v>
      </c>
      <c r="G210" s="159"/>
      <c r="H210" s="160"/>
      <c r="I210" s="160"/>
      <c r="J210" s="145"/>
      <c r="K210" s="161"/>
      <c r="L210" s="145"/>
      <c r="M210" s="162"/>
      <c r="N210" s="159"/>
      <c r="O210" s="159"/>
      <c r="P210" s="159"/>
    </row>
    <row r="211" spans="1:16" s="163" customFormat="1" ht="12.9" customHeight="1" x14ac:dyDescent="0.25">
      <c r="A211" s="144">
        <v>202</v>
      </c>
      <c r="B211" s="143" t="s">
        <v>485</v>
      </c>
      <c r="C211" s="144">
        <v>0</v>
      </c>
      <c r="D211" s="156">
        <v>1</v>
      </c>
      <c r="E211" s="157">
        <v>0</v>
      </c>
      <c r="F211" s="158">
        <v>13837.16</v>
      </c>
      <c r="G211" s="159"/>
      <c r="H211" s="160"/>
      <c r="I211" s="160"/>
      <c r="J211" s="145"/>
      <c r="K211" s="161"/>
      <c r="L211" s="145"/>
      <c r="M211" s="162"/>
      <c r="N211" s="159"/>
      <c r="O211" s="159"/>
      <c r="P211" s="159"/>
    </row>
    <row r="212" spans="1:16" s="163" customFormat="1" ht="12.9" customHeight="1" x14ac:dyDescent="0.25">
      <c r="A212" s="144">
        <v>203</v>
      </c>
      <c r="B212" s="143" t="s">
        <v>486</v>
      </c>
      <c r="C212" s="144">
        <v>0</v>
      </c>
      <c r="D212" s="156">
        <v>1.03</v>
      </c>
      <c r="E212" s="157">
        <v>0</v>
      </c>
      <c r="F212" s="158">
        <v>14174.333600000002</v>
      </c>
      <c r="G212" s="159"/>
      <c r="H212" s="160"/>
      <c r="I212" s="160"/>
      <c r="J212" s="145"/>
      <c r="K212" s="161"/>
      <c r="L212" s="145"/>
      <c r="M212" s="162"/>
      <c r="N212" s="159"/>
      <c r="O212" s="159"/>
      <c r="P212" s="159"/>
    </row>
    <row r="213" spans="1:16" s="163" customFormat="1" ht="12.9" customHeight="1" x14ac:dyDescent="0.25">
      <c r="A213" s="144">
        <v>204</v>
      </c>
      <c r="B213" s="143" t="s">
        <v>263</v>
      </c>
      <c r="C213" s="144">
        <v>1</v>
      </c>
      <c r="D213" s="156">
        <v>1</v>
      </c>
      <c r="E213" s="157">
        <v>2</v>
      </c>
      <c r="F213" s="158">
        <v>9788.3108744769888</v>
      </c>
      <c r="G213" s="159"/>
      <c r="H213" s="160"/>
      <c r="I213" s="160"/>
      <c r="J213" s="145"/>
      <c r="K213" s="161"/>
      <c r="L213" s="145"/>
      <c r="M213" s="162"/>
      <c r="N213" s="159"/>
      <c r="O213" s="159"/>
      <c r="P213" s="159"/>
    </row>
    <row r="214" spans="1:16" s="163" customFormat="1" ht="12.9" customHeight="1" x14ac:dyDescent="0.25">
      <c r="A214" s="144">
        <v>205</v>
      </c>
      <c r="B214" s="143" t="s">
        <v>487</v>
      </c>
      <c r="C214" s="144">
        <v>0</v>
      </c>
      <c r="D214" s="156">
        <v>1</v>
      </c>
      <c r="E214" s="157">
        <v>0</v>
      </c>
      <c r="F214" s="158">
        <v>0</v>
      </c>
      <c r="G214" s="159"/>
      <c r="H214" s="160"/>
      <c r="I214" s="160"/>
      <c r="J214" s="145"/>
      <c r="K214" s="161"/>
      <c r="L214" s="145"/>
      <c r="M214" s="162"/>
      <c r="N214" s="159"/>
      <c r="O214" s="159"/>
      <c r="P214" s="159"/>
    </row>
    <row r="215" spans="1:16" s="163" customFormat="1" ht="12.9" customHeight="1" x14ac:dyDescent="0.25">
      <c r="A215" s="144">
        <v>206</v>
      </c>
      <c r="B215" s="143" t="s">
        <v>488</v>
      </c>
      <c r="C215" s="144">
        <v>0</v>
      </c>
      <c r="D215" s="156">
        <v>1</v>
      </c>
      <c r="E215" s="157">
        <v>0</v>
      </c>
      <c r="F215" s="158">
        <v>13837.16</v>
      </c>
      <c r="G215" s="159"/>
      <c r="H215" s="160"/>
      <c r="I215" s="160"/>
      <c r="J215" s="145"/>
      <c r="K215" s="161"/>
      <c r="L215" s="145"/>
      <c r="M215" s="162"/>
      <c r="N215" s="159"/>
      <c r="O215" s="159"/>
      <c r="P215" s="159"/>
    </row>
    <row r="216" spans="1:16" s="163" customFormat="1" ht="12.9" customHeight="1" x14ac:dyDescent="0.25">
      <c r="A216" s="144">
        <v>207</v>
      </c>
      <c r="B216" s="143" t="s">
        <v>40</v>
      </c>
      <c r="C216" s="144">
        <v>1</v>
      </c>
      <c r="D216" s="156">
        <v>1.0529999999999999</v>
      </c>
      <c r="E216" s="157">
        <v>2</v>
      </c>
      <c r="F216" s="158">
        <v>10604.003495667283</v>
      </c>
      <c r="G216" s="159"/>
      <c r="H216" s="160"/>
      <c r="I216" s="160"/>
      <c r="J216" s="145"/>
      <c r="K216" s="161"/>
      <c r="L216" s="145"/>
      <c r="M216" s="162"/>
      <c r="N216" s="159"/>
      <c r="O216" s="159"/>
      <c r="P216" s="159"/>
    </row>
    <row r="217" spans="1:16" s="163" customFormat="1" ht="12.9" customHeight="1" x14ac:dyDescent="0.25">
      <c r="A217" s="144">
        <v>208</v>
      </c>
      <c r="B217" s="143" t="s">
        <v>192</v>
      </c>
      <c r="C217" s="144">
        <v>1</v>
      </c>
      <c r="D217" s="156">
        <v>1.04</v>
      </c>
      <c r="E217" s="157">
        <v>1</v>
      </c>
      <c r="F217" s="158">
        <v>9569.3387698781826</v>
      </c>
      <c r="G217" s="159"/>
      <c r="H217" s="160"/>
      <c r="I217" s="160"/>
      <c r="J217" s="145"/>
      <c r="K217" s="161"/>
      <c r="L217" s="145"/>
      <c r="M217" s="162"/>
      <c r="N217" s="159"/>
      <c r="O217" s="159"/>
      <c r="P217" s="159"/>
    </row>
    <row r="218" spans="1:16" s="163" customFormat="1" ht="12.9" customHeight="1" x14ac:dyDescent="0.25">
      <c r="A218" s="144">
        <v>209</v>
      </c>
      <c r="B218" s="143" t="s">
        <v>66</v>
      </c>
      <c r="C218" s="144">
        <v>1</v>
      </c>
      <c r="D218" s="156">
        <v>1</v>
      </c>
      <c r="E218" s="157">
        <v>10</v>
      </c>
      <c r="F218" s="158">
        <v>11687.698222222221</v>
      </c>
      <c r="G218" s="159"/>
      <c r="H218" s="160"/>
      <c r="I218" s="160"/>
      <c r="J218" s="145"/>
      <c r="K218" s="161"/>
      <c r="L218" s="145"/>
      <c r="M218" s="162"/>
      <c r="N218" s="159"/>
      <c r="O218" s="159"/>
      <c r="P218" s="159"/>
    </row>
    <row r="219" spans="1:16" s="163" customFormat="1" ht="12.9" customHeight="1" x14ac:dyDescent="0.25">
      <c r="A219" s="144">
        <v>210</v>
      </c>
      <c r="B219" s="143" t="s">
        <v>54</v>
      </c>
      <c r="C219" s="144">
        <v>1</v>
      </c>
      <c r="D219" s="156">
        <v>1</v>
      </c>
      <c r="E219" s="157">
        <v>6</v>
      </c>
      <c r="F219" s="158">
        <v>10533.285856984889</v>
      </c>
      <c r="G219" s="159"/>
      <c r="H219" s="160"/>
      <c r="I219" s="160"/>
      <c r="J219" s="145"/>
      <c r="K219" s="161"/>
      <c r="L219" s="145"/>
      <c r="M219" s="162"/>
      <c r="N219" s="159"/>
      <c r="O219" s="159"/>
      <c r="P219" s="159"/>
    </row>
    <row r="220" spans="1:16" s="163" customFormat="1" ht="12.9" customHeight="1" x14ac:dyDescent="0.25">
      <c r="A220" s="144">
        <v>211</v>
      </c>
      <c r="B220" s="143" t="s">
        <v>80</v>
      </c>
      <c r="C220" s="144">
        <v>1</v>
      </c>
      <c r="D220" s="156">
        <v>1</v>
      </c>
      <c r="E220" s="157">
        <v>3</v>
      </c>
      <c r="F220" s="158">
        <v>10042.307039405818</v>
      </c>
      <c r="G220" s="159"/>
      <c r="H220" s="160"/>
      <c r="I220" s="160"/>
      <c r="J220" s="145"/>
      <c r="K220" s="161"/>
      <c r="L220" s="145"/>
      <c r="M220" s="162"/>
      <c r="N220" s="159"/>
      <c r="O220" s="159"/>
      <c r="P220" s="159"/>
    </row>
    <row r="221" spans="1:16" s="163" customFormat="1" ht="12.9" customHeight="1" x14ac:dyDescent="0.25">
      <c r="A221" s="144">
        <v>212</v>
      </c>
      <c r="B221" s="143" t="s">
        <v>41</v>
      </c>
      <c r="C221" s="144">
        <v>1</v>
      </c>
      <c r="D221" s="156">
        <v>1</v>
      </c>
      <c r="E221" s="157">
        <v>4</v>
      </c>
      <c r="F221" s="158">
        <v>10078.950886871509</v>
      </c>
      <c r="G221" s="159"/>
      <c r="H221" s="160"/>
      <c r="I221" s="160"/>
      <c r="J221" s="145"/>
      <c r="K221" s="161"/>
      <c r="L221" s="145"/>
      <c r="M221" s="162"/>
      <c r="N221" s="159"/>
      <c r="O221" s="159"/>
      <c r="P221" s="159"/>
    </row>
    <row r="222" spans="1:16" s="163" customFormat="1" ht="12.9" customHeight="1" x14ac:dyDescent="0.25">
      <c r="A222" s="144">
        <v>213</v>
      </c>
      <c r="B222" s="143" t="s">
        <v>128</v>
      </c>
      <c r="C222" s="144">
        <v>1</v>
      </c>
      <c r="D222" s="156">
        <v>1</v>
      </c>
      <c r="E222" s="157">
        <v>3</v>
      </c>
      <c r="F222" s="158">
        <v>9459.9740982587064</v>
      </c>
      <c r="G222" s="159"/>
      <c r="H222" s="160"/>
      <c r="I222" s="160"/>
      <c r="J222" s="145"/>
      <c r="K222" s="161"/>
      <c r="L222" s="145"/>
      <c r="M222" s="162"/>
      <c r="N222" s="159"/>
      <c r="O222" s="159"/>
      <c r="P222" s="159"/>
    </row>
    <row r="223" spans="1:16" s="163" customFormat="1" ht="12.9" customHeight="1" x14ac:dyDescent="0.25">
      <c r="A223" s="144">
        <v>214</v>
      </c>
      <c r="B223" s="143" t="s">
        <v>203</v>
      </c>
      <c r="C223" s="144">
        <v>1</v>
      </c>
      <c r="D223" s="156">
        <v>1</v>
      </c>
      <c r="E223" s="157">
        <v>7</v>
      </c>
      <c r="F223" s="158">
        <v>10575.507690582961</v>
      </c>
      <c r="G223" s="159"/>
      <c r="H223" s="160"/>
      <c r="I223" s="160"/>
      <c r="J223" s="145"/>
      <c r="K223" s="161"/>
      <c r="L223" s="145"/>
      <c r="M223" s="162"/>
      <c r="N223" s="159"/>
      <c r="O223" s="159"/>
      <c r="P223" s="159"/>
    </row>
    <row r="224" spans="1:16" s="163" customFormat="1" ht="12.9" customHeight="1" x14ac:dyDescent="0.25">
      <c r="A224" s="144">
        <v>215</v>
      </c>
      <c r="B224" s="143" t="s">
        <v>333</v>
      </c>
      <c r="C224" s="144">
        <v>1</v>
      </c>
      <c r="D224" s="156">
        <v>1</v>
      </c>
      <c r="E224" s="157">
        <v>8</v>
      </c>
      <c r="F224" s="158">
        <v>10600.531756978653</v>
      </c>
      <c r="G224" s="159"/>
      <c r="H224" s="160"/>
      <c r="I224" s="160"/>
      <c r="J224" s="145"/>
      <c r="K224" s="161"/>
      <c r="L224" s="145"/>
      <c r="M224" s="162"/>
      <c r="N224" s="159"/>
      <c r="O224" s="159"/>
      <c r="P224" s="159"/>
    </row>
    <row r="225" spans="1:16" s="163" customFormat="1" ht="12.9" customHeight="1" x14ac:dyDescent="0.25">
      <c r="A225" s="144">
        <v>216</v>
      </c>
      <c r="B225" s="143" t="s">
        <v>489</v>
      </c>
      <c r="C225" s="144">
        <v>0</v>
      </c>
      <c r="D225" s="156">
        <v>1</v>
      </c>
      <c r="E225" s="157">
        <v>0</v>
      </c>
      <c r="F225" s="158">
        <v>0</v>
      </c>
      <c r="G225" s="159"/>
      <c r="H225" s="160"/>
      <c r="I225" s="160"/>
      <c r="J225" s="145"/>
      <c r="K225" s="161"/>
      <c r="L225" s="145"/>
      <c r="M225" s="162"/>
      <c r="N225" s="159"/>
      <c r="O225" s="159"/>
      <c r="P225" s="159"/>
    </row>
    <row r="226" spans="1:16" s="163" customFormat="1" ht="12.9" customHeight="1" x14ac:dyDescent="0.25">
      <c r="A226" s="144">
        <v>217</v>
      </c>
      <c r="B226" s="143" t="s">
        <v>285</v>
      </c>
      <c r="C226" s="144">
        <v>1</v>
      </c>
      <c r="D226" s="156">
        <v>1.06</v>
      </c>
      <c r="E226" s="157">
        <v>2</v>
      </c>
      <c r="F226" s="158">
        <v>10271.147688833953</v>
      </c>
      <c r="G226" s="159"/>
      <c r="H226" s="160"/>
      <c r="I226" s="160"/>
      <c r="J226" s="145"/>
      <c r="K226" s="161"/>
      <c r="L226" s="145"/>
      <c r="M226" s="162"/>
      <c r="N226" s="159"/>
      <c r="O226" s="159"/>
      <c r="P226" s="159"/>
    </row>
    <row r="227" spans="1:16" s="163" customFormat="1" ht="12.9" customHeight="1" x14ac:dyDescent="0.25">
      <c r="A227" s="144">
        <v>218</v>
      </c>
      <c r="B227" s="143" t="s">
        <v>193</v>
      </c>
      <c r="C227" s="144">
        <v>1</v>
      </c>
      <c r="D227" s="156">
        <v>1</v>
      </c>
      <c r="E227" s="157">
        <v>4</v>
      </c>
      <c r="F227" s="158">
        <v>10153.443229001585</v>
      </c>
      <c r="G227" s="159"/>
      <c r="H227" s="160"/>
      <c r="I227" s="160"/>
      <c r="J227" s="145"/>
      <c r="K227" s="161"/>
      <c r="L227" s="145"/>
      <c r="M227" s="162"/>
      <c r="N227" s="159"/>
      <c r="O227" s="159"/>
      <c r="P227" s="159"/>
    </row>
    <row r="228" spans="1:16" s="163" customFormat="1" ht="12.9" customHeight="1" x14ac:dyDescent="0.25">
      <c r="A228" s="144">
        <v>219</v>
      </c>
      <c r="B228" s="143" t="s">
        <v>287</v>
      </c>
      <c r="C228" s="144">
        <v>1</v>
      </c>
      <c r="D228" s="156">
        <v>1.054</v>
      </c>
      <c r="E228" s="157">
        <v>1</v>
      </c>
      <c r="F228" s="158">
        <v>9991.5060614718241</v>
      </c>
      <c r="G228" s="159"/>
      <c r="H228" s="160"/>
      <c r="I228" s="160"/>
      <c r="J228" s="145"/>
      <c r="K228" s="161"/>
      <c r="L228" s="145"/>
      <c r="M228" s="162"/>
      <c r="N228" s="159"/>
      <c r="O228" s="159"/>
      <c r="P228" s="159"/>
    </row>
    <row r="229" spans="1:16" s="163" customFormat="1" ht="12.9" customHeight="1" x14ac:dyDescent="0.25">
      <c r="A229" s="144">
        <v>220</v>
      </c>
      <c r="B229" s="143" t="s">
        <v>42</v>
      </c>
      <c r="C229" s="144">
        <v>1</v>
      </c>
      <c r="D229" s="156">
        <v>1.052</v>
      </c>
      <c r="E229" s="157">
        <v>6</v>
      </c>
      <c r="F229" s="158">
        <v>11093.762837015447</v>
      </c>
      <c r="G229" s="159"/>
      <c r="H229" s="160"/>
      <c r="I229" s="160"/>
      <c r="J229" s="145"/>
      <c r="K229" s="161"/>
      <c r="L229" s="145"/>
      <c r="M229" s="162"/>
      <c r="N229" s="159"/>
      <c r="O229" s="159"/>
      <c r="P229" s="159"/>
    </row>
    <row r="230" spans="1:16" s="163" customFormat="1" ht="12.9" customHeight="1" x14ac:dyDescent="0.25">
      <c r="A230" s="144">
        <v>221</v>
      </c>
      <c r="B230" s="143" t="s">
        <v>237</v>
      </c>
      <c r="C230" s="144">
        <v>1</v>
      </c>
      <c r="D230" s="156">
        <v>1</v>
      </c>
      <c r="E230" s="157">
        <v>8</v>
      </c>
      <c r="F230" s="158">
        <v>10745.166800000001</v>
      </c>
      <c r="G230" s="159"/>
      <c r="H230" s="160"/>
      <c r="I230" s="160"/>
      <c r="J230" s="145"/>
      <c r="K230" s="161"/>
      <c r="L230" s="145"/>
      <c r="M230" s="162"/>
      <c r="N230" s="159"/>
      <c r="O230" s="159"/>
      <c r="P230" s="159"/>
    </row>
    <row r="231" spans="1:16" s="163" customFormat="1" ht="12.9" customHeight="1" x14ac:dyDescent="0.25">
      <c r="A231" s="144">
        <v>222</v>
      </c>
      <c r="B231" s="143" t="s">
        <v>490</v>
      </c>
      <c r="C231" s="144">
        <v>0</v>
      </c>
      <c r="D231" s="156">
        <v>1</v>
      </c>
      <c r="E231" s="157">
        <v>0</v>
      </c>
      <c r="F231" s="158">
        <v>13837.16</v>
      </c>
      <c r="G231" s="159"/>
      <c r="H231" s="160"/>
      <c r="I231" s="160"/>
      <c r="J231" s="145"/>
      <c r="K231" s="161"/>
      <c r="L231" s="145"/>
      <c r="M231" s="162"/>
      <c r="N231" s="159"/>
      <c r="O231" s="159"/>
      <c r="P231" s="159"/>
    </row>
    <row r="232" spans="1:16" s="163" customFormat="1" ht="12.9" customHeight="1" x14ac:dyDescent="0.25">
      <c r="A232" s="144">
        <v>223</v>
      </c>
      <c r="B232" s="143" t="s">
        <v>310</v>
      </c>
      <c r="C232" s="144">
        <v>1</v>
      </c>
      <c r="D232" s="156">
        <v>1</v>
      </c>
      <c r="E232" s="157">
        <v>10</v>
      </c>
      <c r="F232" s="158">
        <v>11259.233648208468</v>
      </c>
      <c r="G232" s="159"/>
      <c r="H232" s="160"/>
      <c r="I232" s="160"/>
      <c r="J232" s="145"/>
      <c r="K232" s="161"/>
      <c r="L232" s="145"/>
      <c r="M232" s="162"/>
      <c r="N232" s="159"/>
      <c r="O232" s="159"/>
      <c r="P232" s="159"/>
    </row>
    <row r="233" spans="1:16" s="163" customFormat="1" ht="12.9" customHeight="1" x14ac:dyDescent="0.25">
      <c r="A233" s="144">
        <v>224</v>
      </c>
      <c r="B233" s="143" t="s">
        <v>491</v>
      </c>
      <c r="C233" s="144">
        <v>1</v>
      </c>
      <c r="D233" s="156">
        <v>1</v>
      </c>
      <c r="E233" s="157">
        <v>6</v>
      </c>
      <c r="F233" s="158">
        <v>10242.41633187773</v>
      </c>
      <c r="G233" s="159"/>
      <c r="H233" s="160"/>
      <c r="I233" s="160"/>
      <c r="J233" s="145"/>
      <c r="K233" s="161"/>
      <c r="L233" s="145"/>
      <c r="M233" s="162"/>
      <c r="N233" s="159"/>
      <c r="O233" s="159"/>
      <c r="P233" s="159"/>
    </row>
    <row r="234" spans="1:16" s="163" customFormat="1" ht="12.9" customHeight="1" x14ac:dyDescent="0.25">
      <c r="A234" s="144">
        <v>225</v>
      </c>
      <c r="B234" s="143" t="s">
        <v>492</v>
      </c>
      <c r="C234" s="144">
        <v>0</v>
      </c>
      <c r="D234" s="156">
        <v>1</v>
      </c>
      <c r="E234" s="157">
        <v>0</v>
      </c>
      <c r="F234" s="158">
        <v>0</v>
      </c>
      <c r="G234" s="159"/>
      <c r="H234" s="160"/>
      <c r="I234" s="160"/>
      <c r="J234" s="145"/>
      <c r="K234" s="161"/>
      <c r="L234" s="145"/>
      <c r="M234" s="162"/>
      <c r="N234" s="159"/>
      <c r="O234" s="159"/>
      <c r="P234" s="159"/>
    </row>
    <row r="235" spans="1:16" s="163" customFormat="1" ht="12.9" customHeight="1" x14ac:dyDescent="0.25">
      <c r="A235" s="144">
        <v>226</v>
      </c>
      <c r="B235" s="143" t="s">
        <v>181</v>
      </c>
      <c r="C235" s="144">
        <v>1</v>
      </c>
      <c r="D235" s="156">
        <v>1</v>
      </c>
      <c r="E235" s="157">
        <v>8</v>
      </c>
      <c r="F235" s="158">
        <v>10800.899275608375</v>
      </c>
      <c r="G235" s="159"/>
      <c r="H235" s="160"/>
      <c r="I235" s="160"/>
      <c r="J235" s="145"/>
      <c r="K235" s="161"/>
      <c r="L235" s="145"/>
      <c r="M235" s="162"/>
      <c r="N235" s="159"/>
      <c r="O235" s="159"/>
      <c r="P235" s="159"/>
    </row>
    <row r="236" spans="1:16" s="163" customFormat="1" ht="12.9" customHeight="1" x14ac:dyDescent="0.25">
      <c r="A236" s="144">
        <v>227</v>
      </c>
      <c r="B236" s="143" t="s">
        <v>255</v>
      </c>
      <c r="C236" s="144">
        <v>1</v>
      </c>
      <c r="D236" s="156">
        <v>1</v>
      </c>
      <c r="E236" s="157">
        <v>9</v>
      </c>
      <c r="F236" s="158">
        <v>11118.78403806934</v>
      </c>
      <c r="G236" s="159"/>
      <c r="H236" s="160"/>
      <c r="I236" s="160"/>
      <c r="J236" s="145"/>
      <c r="K236" s="161"/>
      <c r="L236" s="145"/>
      <c r="M236" s="162"/>
      <c r="N236" s="159"/>
      <c r="O236" s="159"/>
      <c r="P236" s="159"/>
    </row>
    <row r="237" spans="1:16" s="163" customFormat="1" ht="12.9" customHeight="1" x14ac:dyDescent="0.25">
      <c r="A237" s="144">
        <v>228</v>
      </c>
      <c r="B237" s="143" t="s">
        <v>493</v>
      </c>
      <c r="C237" s="144">
        <v>0</v>
      </c>
      <c r="D237" s="156">
        <v>1</v>
      </c>
      <c r="E237" s="157">
        <v>0</v>
      </c>
      <c r="F237" s="158">
        <v>13837.16</v>
      </c>
      <c r="G237" s="159"/>
      <c r="H237" s="160"/>
      <c r="I237" s="160"/>
      <c r="J237" s="145"/>
      <c r="K237" s="161"/>
      <c r="L237" s="145"/>
      <c r="M237" s="162"/>
      <c r="N237" s="159"/>
      <c r="O237" s="159"/>
      <c r="P237" s="159"/>
    </row>
    <row r="238" spans="1:16" s="163" customFormat="1" ht="12.9" customHeight="1" x14ac:dyDescent="0.25">
      <c r="A238" s="144">
        <v>229</v>
      </c>
      <c r="B238" s="143" t="s">
        <v>113</v>
      </c>
      <c r="C238" s="144">
        <v>1</v>
      </c>
      <c r="D238" s="156">
        <v>1</v>
      </c>
      <c r="E238" s="157">
        <v>8</v>
      </c>
      <c r="F238" s="158">
        <v>11082.015195511731</v>
      </c>
      <c r="G238" s="159"/>
      <c r="H238" s="160"/>
      <c r="I238" s="160"/>
      <c r="J238" s="145"/>
      <c r="K238" s="161"/>
      <c r="L238" s="145"/>
      <c r="M238" s="162"/>
      <c r="N238" s="159"/>
      <c r="O238" s="159"/>
      <c r="P238" s="159"/>
    </row>
    <row r="239" spans="1:16" s="163" customFormat="1" ht="12.9" customHeight="1" x14ac:dyDescent="0.25">
      <c r="A239" s="144">
        <v>230</v>
      </c>
      <c r="B239" s="143" t="s">
        <v>311</v>
      </c>
      <c r="C239" s="144">
        <v>1</v>
      </c>
      <c r="D239" s="156">
        <v>1</v>
      </c>
      <c r="E239" s="157">
        <v>7</v>
      </c>
      <c r="F239" s="158">
        <v>10354.306746987952</v>
      </c>
      <c r="G239" s="159"/>
      <c r="H239" s="160"/>
      <c r="I239" s="160"/>
      <c r="J239" s="145"/>
      <c r="K239" s="161"/>
      <c r="L239" s="145"/>
      <c r="M239" s="162"/>
      <c r="N239" s="159"/>
      <c r="O239" s="159"/>
      <c r="P239" s="159"/>
    </row>
    <row r="240" spans="1:16" s="163" customFormat="1" ht="12.9" customHeight="1" x14ac:dyDescent="0.25">
      <c r="A240" s="144">
        <v>231</v>
      </c>
      <c r="B240" s="143" t="s">
        <v>274</v>
      </c>
      <c r="C240" s="144">
        <v>1</v>
      </c>
      <c r="D240" s="156">
        <v>1.032</v>
      </c>
      <c r="E240" s="157">
        <v>3</v>
      </c>
      <c r="F240" s="158">
        <v>10371.759004465888</v>
      </c>
      <c r="G240" s="159"/>
      <c r="H240" s="160"/>
      <c r="I240" s="160"/>
      <c r="J240" s="145"/>
      <c r="K240" s="161"/>
      <c r="L240" s="145"/>
      <c r="M240" s="162"/>
      <c r="N240" s="159"/>
      <c r="O240" s="159"/>
      <c r="P240" s="159"/>
    </row>
    <row r="241" spans="1:16" s="163" customFormat="1" ht="12.9" customHeight="1" x14ac:dyDescent="0.25">
      <c r="A241" s="144">
        <v>232</v>
      </c>
      <c r="B241" s="143" t="s">
        <v>494</v>
      </c>
      <c r="C241" s="144">
        <v>0</v>
      </c>
      <c r="D241" s="156">
        <v>1</v>
      </c>
      <c r="E241" s="157">
        <v>0</v>
      </c>
      <c r="F241" s="158">
        <v>0</v>
      </c>
      <c r="G241" s="159"/>
      <c r="H241" s="160"/>
      <c r="I241" s="160"/>
      <c r="J241" s="145"/>
      <c r="K241" s="161"/>
      <c r="L241" s="145"/>
      <c r="M241" s="162"/>
      <c r="N241" s="159"/>
      <c r="O241" s="159"/>
      <c r="P241" s="159"/>
    </row>
    <row r="242" spans="1:16" s="163" customFormat="1" ht="12.9" customHeight="1" x14ac:dyDescent="0.25">
      <c r="A242" s="144">
        <v>233</v>
      </c>
      <c r="B242" s="143" t="s">
        <v>495</v>
      </c>
      <c r="C242" s="144">
        <v>0</v>
      </c>
      <c r="D242" s="156">
        <v>1</v>
      </c>
      <c r="E242" s="157">
        <v>0</v>
      </c>
      <c r="F242" s="158">
        <v>13837.16</v>
      </c>
      <c r="G242" s="159"/>
      <c r="H242" s="160"/>
      <c r="I242" s="160"/>
      <c r="J242" s="145"/>
      <c r="K242" s="161"/>
      <c r="L242" s="145"/>
      <c r="M242" s="162"/>
      <c r="N242" s="159"/>
      <c r="O242" s="159"/>
      <c r="P242" s="159"/>
    </row>
    <row r="243" spans="1:16" s="163" customFormat="1" ht="12.9" customHeight="1" x14ac:dyDescent="0.25">
      <c r="A243" s="144">
        <v>234</v>
      </c>
      <c r="B243" s="143" t="s">
        <v>496</v>
      </c>
      <c r="C243" s="144">
        <v>1</v>
      </c>
      <c r="D243" s="156">
        <v>1</v>
      </c>
      <c r="E243" s="157">
        <v>9</v>
      </c>
      <c r="F243" s="158">
        <v>11031.722714285714</v>
      </c>
      <c r="G243" s="159"/>
      <c r="H243" s="160"/>
      <c r="I243" s="160"/>
      <c r="J243" s="145"/>
      <c r="K243" s="161"/>
      <c r="L243" s="145"/>
      <c r="M243" s="162"/>
      <c r="N243" s="159"/>
      <c r="O243" s="159"/>
      <c r="P243" s="159"/>
    </row>
    <row r="244" spans="1:16" s="163" customFormat="1" ht="12.9" customHeight="1" x14ac:dyDescent="0.25">
      <c r="A244" s="144">
        <v>235</v>
      </c>
      <c r="B244" s="143" t="s">
        <v>497</v>
      </c>
      <c r="C244" s="144">
        <v>0</v>
      </c>
      <c r="D244" s="156">
        <v>1</v>
      </c>
      <c r="E244" s="157">
        <v>0</v>
      </c>
      <c r="F244" s="158">
        <v>0</v>
      </c>
      <c r="G244" s="159"/>
      <c r="H244" s="160"/>
      <c r="I244" s="160"/>
      <c r="J244" s="145"/>
      <c r="K244" s="161"/>
      <c r="L244" s="145"/>
      <c r="M244" s="162"/>
      <c r="N244" s="159"/>
      <c r="O244" s="159"/>
      <c r="P244" s="159"/>
    </row>
    <row r="245" spans="1:16" s="163" customFormat="1" ht="12.9" customHeight="1" x14ac:dyDescent="0.25">
      <c r="A245" s="144">
        <v>236</v>
      </c>
      <c r="B245" s="143" t="s">
        <v>67</v>
      </c>
      <c r="C245" s="144">
        <v>1</v>
      </c>
      <c r="D245" s="156">
        <v>1</v>
      </c>
      <c r="E245" s="157">
        <v>10</v>
      </c>
      <c r="F245" s="158">
        <v>11779.993792644367</v>
      </c>
      <c r="G245" s="159"/>
      <c r="H245" s="160"/>
      <c r="I245" s="160"/>
      <c r="J245" s="145"/>
      <c r="K245" s="161"/>
      <c r="L245" s="145"/>
      <c r="M245" s="162"/>
      <c r="N245" s="159"/>
      <c r="O245" s="159"/>
      <c r="P245" s="159"/>
    </row>
    <row r="246" spans="1:16" s="163" customFormat="1" ht="12.9" customHeight="1" x14ac:dyDescent="0.25">
      <c r="A246" s="144">
        <v>237</v>
      </c>
      <c r="B246" s="143" t="s">
        <v>498</v>
      </c>
      <c r="C246" s="144">
        <v>0</v>
      </c>
      <c r="D246" s="156">
        <v>1</v>
      </c>
      <c r="E246" s="157">
        <v>0</v>
      </c>
      <c r="F246" s="158">
        <v>13837.16</v>
      </c>
      <c r="G246" s="159"/>
      <c r="H246" s="160"/>
      <c r="I246" s="160"/>
      <c r="J246" s="145"/>
      <c r="K246" s="161"/>
      <c r="L246" s="145"/>
      <c r="M246" s="162"/>
      <c r="N246" s="159"/>
      <c r="O246" s="159"/>
      <c r="P246" s="159"/>
    </row>
    <row r="247" spans="1:16" s="163" customFormat="1" ht="12.9" customHeight="1" x14ac:dyDescent="0.25">
      <c r="A247" s="144">
        <v>238</v>
      </c>
      <c r="B247" s="143" t="s">
        <v>194</v>
      </c>
      <c r="C247" s="144">
        <v>1</v>
      </c>
      <c r="D247" s="156">
        <v>1</v>
      </c>
      <c r="E247" s="157">
        <v>4</v>
      </c>
      <c r="F247" s="158">
        <v>9772.1723121387276</v>
      </c>
      <c r="G247" s="159"/>
      <c r="H247" s="160"/>
      <c r="I247" s="160"/>
      <c r="J247" s="145"/>
      <c r="K247" s="161"/>
      <c r="L247" s="145"/>
      <c r="M247" s="162"/>
      <c r="N247" s="159"/>
      <c r="O247" s="159"/>
      <c r="P247" s="159"/>
    </row>
    <row r="248" spans="1:16" s="163" customFormat="1" ht="12.9" customHeight="1" x14ac:dyDescent="0.25">
      <c r="A248" s="144">
        <v>239</v>
      </c>
      <c r="B248" s="143" t="s">
        <v>267</v>
      </c>
      <c r="C248" s="144">
        <v>1</v>
      </c>
      <c r="D248" s="156">
        <v>1.0329999999999999</v>
      </c>
      <c r="E248" s="157">
        <v>6</v>
      </c>
      <c r="F248" s="158">
        <v>11099.941851395088</v>
      </c>
      <c r="G248" s="159"/>
      <c r="H248" s="160"/>
      <c r="I248" s="160"/>
      <c r="J248" s="145"/>
      <c r="K248" s="161"/>
      <c r="L248" s="145"/>
      <c r="M248" s="162"/>
      <c r="N248" s="159"/>
      <c r="O248" s="159"/>
      <c r="P248" s="159"/>
    </row>
    <row r="249" spans="1:16" s="163" customFormat="1" ht="12.9" customHeight="1" x14ac:dyDescent="0.25">
      <c r="A249" s="144">
        <v>240</v>
      </c>
      <c r="B249" s="143" t="s">
        <v>275</v>
      </c>
      <c r="C249" s="144">
        <v>1</v>
      </c>
      <c r="D249" s="156">
        <v>1.052</v>
      </c>
      <c r="E249" s="157">
        <v>5</v>
      </c>
      <c r="F249" s="158">
        <v>10342.148163686637</v>
      </c>
      <c r="G249" s="159"/>
      <c r="H249" s="160"/>
      <c r="I249" s="160"/>
      <c r="J249" s="145"/>
      <c r="K249" s="161"/>
      <c r="L249" s="145"/>
      <c r="M249" s="162"/>
      <c r="N249" s="159"/>
      <c r="O249" s="159"/>
      <c r="P249" s="159"/>
    </row>
    <row r="250" spans="1:16" s="163" customFormat="1" ht="12.9" customHeight="1" x14ac:dyDescent="0.25">
      <c r="A250" s="144">
        <v>241</v>
      </c>
      <c r="B250" s="143" t="s">
        <v>499</v>
      </c>
      <c r="C250" s="144">
        <v>0</v>
      </c>
      <c r="D250" s="156">
        <v>1</v>
      </c>
      <c r="E250" s="157">
        <v>0</v>
      </c>
      <c r="F250" s="158">
        <v>0</v>
      </c>
      <c r="G250" s="159"/>
      <c r="H250" s="160"/>
      <c r="I250" s="160"/>
      <c r="J250" s="145"/>
      <c r="K250" s="161"/>
      <c r="L250" s="145"/>
      <c r="M250" s="162"/>
      <c r="N250" s="159"/>
      <c r="O250" s="159"/>
      <c r="P250" s="159"/>
    </row>
    <row r="251" spans="1:16" s="163" customFormat="1" ht="12.9" customHeight="1" x14ac:dyDescent="0.25">
      <c r="A251" s="144">
        <v>242</v>
      </c>
      <c r="B251" s="143" t="s">
        <v>145</v>
      </c>
      <c r="C251" s="144">
        <v>1</v>
      </c>
      <c r="D251" s="156">
        <v>1</v>
      </c>
      <c r="E251" s="157">
        <v>8</v>
      </c>
      <c r="F251" s="158">
        <v>11103.690578512396</v>
      </c>
      <c r="G251" s="159"/>
      <c r="H251" s="160"/>
      <c r="I251" s="160"/>
      <c r="J251" s="145"/>
      <c r="K251" s="161"/>
      <c r="L251" s="145"/>
      <c r="M251" s="162"/>
      <c r="N251" s="159"/>
      <c r="O251" s="159"/>
      <c r="P251" s="159"/>
    </row>
    <row r="252" spans="1:16" s="163" customFormat="1" ht="12.9" customHeight="1" x14ac:dyDescent="0.25">
      <c r="A252" s="144">
        <v>243</v>
      </c>
      <c r="B252" s="143" t="s">
        <v>74</v>
      </c>
      <c r="C252" s="144">
        <v>1</v>
      </c>
      <c r="D252" s="156">
        <v>1.0469999999999999</v>
      </c>
      <c r="E252" s="157">
        <v>9</v>
      </c>
      <c r="F252" s="158">
        <v>12488.506008868042</v>
      </c>
      <c r="G252" s="159"/>
      <c r="H252" s="160"/>
      <c r="I252" s="160"/>
      <c r="J252" s="145"/>
      <c r="K252" s="161"/>
      <c r="L252" s="145"/>
      <c r="M252" s="162"/>
      <c r="N252" s="159"/>
      <c r="O252" s="159"/>
      <c r="P252" s="159"/>
    </row>
    <row r="253" spans="1:16" s="163" customFormat="1" ht="12.9" customHeight="1" x14ac:dyDescent="0.25">
      <c r="A253" s="144">
        <v>244</v>
      </c>
      <c r="B253" s="143" t="s">
        <v>43</v>
      </c>
      <c r="C253" s="144">
        <v>1</v>
      </c>
      <c r="D253" s="156">
        <v>1.034</v>
      </c>
      <c r="E253" s="157">
        <v>9</v>
      </c>
      <c r="F253" s="158">
        <v>11844.935916589331</v>
      </c>
      <c r="G253" s="159"/>
      <c r="H253" s="160"/>
      <c r="I253" s="160"/>
      <c r="J253" s="145"/>
      <c r="K253" s="161"/>
      <c r="L253" s="145"/>
      <c r="M253" s="162"/>
      <c r="N253" s="159"/>
      <c r="O253" s="159"/>
      <c r="P253" s="159"/>
    </row>
    <row r="254" spans="1:16" s="163" customFormat="1" ht="12.9" customHeight="1" x14ac:dyDescent="0.25">
      <c r="A254" s="144">
        <v>245</v>
      </c>
      <c r="B254" s="143" t="s">
        <v>500</v>
      </c>
      <c r="C254" s="144">
        <v>0</v>
      </c>
      <c r="D254" s="156">
        <v>1</v>
      </c>
      <c r="E254" s="157">
        <v>0</v>
      </c>
      <c r="F254" s="158">
        <v>0</v>
      </c>
      <c r="G254" s="159"/>
      <c r="H254" s="160"/>
      <c r="I254" s="160"/>
      <c r="J254" s="145"/>
      <c r="K254" s="161"/>
      <c r="L254" s="145"/>
      <c r="M254" s="162"/>
      <c r="N254" s="159"/>
      <c r="O254" s="159"/>
      <c r="P254" s="159"/>
    </row>
    <row r="255" spans="1:16" s="163" customFormat="1" ht="12.9" customHeight="1" x14ac:dyDescent="0.25">
      <c r="A255" s="144">
        <v>246</v>
      </c>
      <c r="B255" s="143" t="s">
        <v>242</v>
      </c>
      <c r="C255" s="144">
        <v>1</v>
      </c>
      <c r="D255" s="156">
        <v>1.0269999999999999</v>
      </c>
      <c r="E255" s="157">
        <v>2</v>
      </c>
      <c r="F255" s="158">
        <v>9968.6777396884954</v>
      </c>
      <c r="G255" s="159"/>
      <c r="H255" s="160"/>
      <c r="I255" s="160"/>
      <c r="J255" s="145"/>
      <c r="K255" s="161"/>
      <c r="L255" s="145"/>
      <c r="M255" s="162"/>
      <c r="N255" s="159"/>
      <c r="O255" s="159"/>
      <c r="P255" s="159"/>
    </row>
    <row r="256" spans="1:16" s="163" customFormat="1" ht="12.9" customHeight="1" x14ac:dyDescent="0.25">
      <c r="A256" s="144">
        <v>247</v>
      </c>
      <c r="B256" s="143" t="s">
        <v>501</v>
      </c>
      <c r="C256" s="144">
        <v>0</v>
      </c>
      <c r="D256" s="156">
        <v>1</v>
      </c>
      <c r="E256" s="157">
        <v>0</v>
      </c>
      <c r="F256" s="158">
        <v>0</v>
      </c>
      <c r="G256" s="159"/>
      <c r="H256" s="160"/>
      <c r="I256" s="160"/>
      <c r="J256" s="145"/>
      <c r="K256" s="161"/>
      <c r="L256" s="145"/>
      <c r="M256" s="162"/>
      <c r="N256" s="159"/>
      <c r="O256" s="159"/>
      <c r="P256" s="159"/>
    </row>
    <row r="257" spans="1:16" s="163" customFormat="1" ht="12.9" customHeight="1" x14ac:dyDescent="0.25">
      <c r="A257" s="144">
        <v>248</v>
      </c>
      <c r="B257" s="143" t="s">
        <v>30</v>
      </c>
      <c r="C257" s="144">
        <v>1</v>
      </c>
      <c r="D257" s="156">
        <v>1.0249999999999999</v>
      </c>
      <c r="E257" s="157">
        <v>10</v>
      </c>
      <c r="F257" s="158">
        <v>12240.640034849645</v>
      </c>
      <c r="G257" s="159"/>
      <c r="H257" s="160"/>
      <c r="I257" s="160"/>
      <c r="J257" s="145"/>
      <c r="K257" s="161"/>
      <c r="L257" s="145"/>
      <c r="M257" s="162"/>
      <c r="N257" s="159"/>
      <c r="O257" s="159"/>
      <c r="P257" s="159"/>
    </row>
    <row r="258" spans="1:16" s="163" customFormat="1" ht="12.9" customHeight="1" x14ac:dyDescent="0.25">
      <c r="A258" s="144">
        <v>249</v>
      </c>
      <c r="B258" s="143" t="s">
        <v>68</v>
      </c>
      <c r="C258" s="144">
        <v>1</v>
      </c>
      <c r="D258" s="156">
        <v>1</v>
      </c>
      <c r="E258" s="157">
        <v>7</v>
      </c>
      <c r="F258" s="158">
        <v>10737.791764705884</v>
      </c>
      <c r="G258" s="159"/>
      <c r="H258" s="160"/>
      <c r="I258" s="160"/>
      <c r="J258" s="145"/>
      <c r="K258" s="161"/>
      <c r="L258" s="145"/>
      <c r="M258" s="162"/>
      <c r="N258" s="159"/>
      <c r="O258" s="159"/>
      <c r="P258" s="159"/>
    </row>
    <row r="259" spans="1:16" s="163" customFormat="1" ht="12.9" customHeight="1" x14ac:dyDescent="0.25">
      <c r="A259" s="144">
        <v>250</v>
      </c>
      <c r="B259" s="143" t="s">
        <v>276</v>
      </c>
      <c r="C259" s="144">
        <v>1</v>
      </c>
      <c r="D259" s="156">
        <v>1</v>
      </c>
      <c r="E259" s="157">
        <v>3</v>
      </c>
      <c r="F259" s="158">
        <v>9654.7601209677414</v>
      </c>
      <c r="G259" s="159"/>
      <c r="H259" s="160"/>
      <c r="I259" s="160"/>
      <c r="J259" s="145"/>
      <c r="K259" s="161"/>
      <c r="L259" s="145"/>
      <c r="M259" s="162"/>
      <c r="N259" s="159"/>
      <c r="O259" s="159"/>
      <c r="P259" s="159"/>
    </row>
    <row r="260" spans="1:16" s="163" customFormat="1" ht="12.9" customHeight="1" x14ac:dyDescent="0.25">
      <c r="A260" s="144">
        <v>251</v>
      </c>
      <c r="B260" s="143" t="s">
        <v>292</v>
      </c>
      <c r="C260" s="144">
        <v>1</v>
      </c>
      <c r="D260" s="156">
        <v>1.0569999999999999</v>
      </c>
      <c r="E260" s="157">
        <v>8</v>
      </c>
      <c r="F260" s="158">
        <v>11346.970713710527</v>
      </c>
      <c r="G260" s="159"/>
      <c r="H260" s="160"/>
      <c r="I260" s="160"/>
      <c r="J260" s="145"/>
      <c r="K260" s="161"/>
      <c r="L260" s="145"/>
      <c r="M260" s="162"/>
      <c r="N260" s="159"/>
      <c r="O260" s="159"/>
      <c r="P260" s="159"/>
    </row>
    <row r="261" spans="1:16" s="163" customFormat="1" ht="12.9" customHeight="1" x14ac:dyDescent="0.25">
      <c r="A261" s="144">
        <v>252</v>
      </c>
      <c r="B261" s="143" t="s">
        <v>502</v>
      </c>
      <c r="C261" s="144">
        <v>1</v>
      </c>
      <c r="D261" s="156">
        <v>1.0229999999999999</v>
      </c>
      <c r="E261" s="157">
        <v>6</v>
      </c>
      <c r="F261" s="158">
        <v>10699.948615778747</v>
      </c>
      <c r="G261" s="159"/>
      <c r="H261" s="160"/>
      <c r="I261" s="160"/>
      <c r="J261" s="145"/>
      <c r="K261" s="161"/>
      <c r="L261" s="145"/>
      <c r="M261" s="162"/>
      <c r="N261" s="159"/>
      <c r="O261" s="159"/>
      <c r="P261" s="159"/>
    </row>
    <row r="262" spans="1:16" s="163" customFormat="1" ht="12.9" customHeight="1" x14ac:dyDescent="0.25">
      <c r="A262" s="144">
        <v>253</v>
      </c>
      <c r="B262" s="143" t="s">
        <v>55</v>
      </c>
      <c r="C262" s="144">
        <v>1</v>
      </c>
      <c r="D262" s="156">
        <v>1</v>
      </c>
      <c r="E262" s="157">
        <v>8</v>
      </c>
      <c r="F262" s="158">
        <v>11086.074074074075</v>
      </c>
      <c r="G262" s="159"/>
      <c r="H262" s="160"/>
      <c r="I262" s="160"/>
      <c r="J262" s="145"/>
      <c r="K262" s="161"/>
      <c r="L262" s="145"/>
      <c r="M262" s="162"/>
      <c r="N262" s="159"/>
      <c r="O262" s="159"/>
      <c r="P262" s="159"/>
    </row>
    <row r="263" spans="1:16" s="163" customFormat="1" ht="12.9" customHeight="1" x14ac:dyDescent="0.25">
      <c r="A263" s="144">
        <v>254</v>
      </c>
      <c r="B263" s="143" t="s">
        <v>503</v>
      </c>
      <c r="C263" s="144">
        <v>0</v>
      </c>
      <c r="D263" s="156">
        <v>1.0329999999999999</v>
      </c>
      <c r="E263" s="157">
        <v>0</v>
      </c>
      <c r="F263" s="158">
        <v>14208.050959999999</v>
      </c>
      <c r="G263" s="159"/>
      <c r="H263" s="160"/>
      <c r="I263" s="160"/>
      <c r="J263" s="145"/>
      <c r="K263" s="161"/>
      <c r="L263" s="145"/>
      <c r="M263" s="162"/>
      <c r="N263" s="159"/>
      <c r="O263" s="159"/>
      <c r="P263" s="159"/>
    </row>
    <row r="264" spans="1:16" s="163" customFormat="1" ht="12.9" customHeight="1" x14ac:dyDescent="0.25">
      <c r="A264" s="144">
        <v>255</v>
      </c>
      <c r="B264" s="143" t="s">
        <v>504</v>
      </c>
      <c r="C264" s="144">
        <v>0</v>
      </c>
      <c r="D264" s="156">
        <v>1</v>
      </c>
      <c r="E264" s="157">
        <v>0</v>
      </c>
      <c r="F264" s="158">
        <v>0</v>
      </c>
      <c r="G264" s="159"/>
      <c r="H264" s="160"/>
      <c r="I264" s="160"/>
      <c r="J264" s="145"/>
      <c r="K264" s="161"/>
      <c r="L264" s="145"/>
      <c r="M264" s="162"/>
      <c r="N264" s="159"/>
      <c r="O264" s="159"/>
      <c r="P264" s="159"/>
    </row>
    <row r="265" spans="1:16" s="163" customFormat="1" ht="12.9" customHeight="1" x14ac:dyDescent="0.25">
      <c r="A265" s="144">
        <v>256</v>
      </c>
      <c r="B265" s="143" t="s">
        <v>505</v>
      </c>
      <c r="C265" s="144">
        <v>0</v>
      </c>
      <c r="D265" s="156">
        <v>1</v>
      </c>
      <c r="E265" s="157">
        <v>0</v>
      </c>
      <c r="F265" s="158">
        <v>15221.603684210524</v>
      </c>
      <c r="G265" s="159"/>
      <c r="H265" s="160"/>
      <c r="I265" s="160"/>
      <c r="J265" s="145"/>
      <c r="K265" s="161"/>
      <c r="L265" s="145"/>
      <c r="M265" s="162"/>
      <c r="N265" s="159"/>
      <c r="O265" s="159"/>
      <c r="P265" s="159"/>
    </row>
    <row r="266" spans="1:16" s="163" customFormat="1" ht="12.9" customHeight="1" x14ac:dyDescent="0.25">
      <c r="A266" s="144">
        <v>257</v>
      </c>
      <c r="B266" s="143" t="s">
        <v>506</v>
      </c>
      <c r="C266" s="144">
        <v>0</v>
      </c>
      <c r="D266" s="156">
        <v>1</v>
      </c>
      <c r="E266" s="157">
        <v>0</v>
      </c>
      <c r="F266" s="158">
        <v>0</v>
      </c>
      <c r="G266" s="159"/>
      <c r="H266" s="160"/>
      <c r="I266" s="160"/>
      <c r="J266" s="145"/>
      <c r="K266" s="161"/>
      <c r="L266" s="145"/>
      <c r="M266" s="162"/>
      <c r="N266" s="159"/>
      <c r="O266" s="159"/>
      <c r="P266" s="159"/>
    </row>
    <row r="267" spans="1:16" s="163" customFormat="1" ht="12.9" customHeight="1" x14ac:dyDescent="0.25">
      <c r="A267" s="144">
        <v>258</v>
      </c>
      <c r="B267" s="143" t="s">
        <v>97</v>
      </c>
      <c r="C267" s="144">
        <v>1</v>
      </c>
      <c r="D267" s="156">
        <v>1</v>
      </c>
      <c r="E267" s="157">
        <v>10</v>
      </c>
      <c r="F267" s="158">
        <v>12102.836110743436</v>
      </c>
      <c r="G267" s="159"/>
      <c r="H267" s="160"/>
      <c r="I267" s="160"/>
      <c r="J267" s="145"/>
      <c r="K267" s="161"/>
      <c r="L267" s="145"/>
      <c r="M267" s="162"/>
      <c r="N267" s="159"/>
      <c r="O267" s="159"/>
      <c r="P267" s="159"/>
    </row>
    <row r="268" spans="1:16" s="163" customFormat="1" ht="12.9" customHeight="1" x14ac:dyDescent="0.25">
      <c r="A268" s="144">
        <v>259</v>
      </c>
      <c r="B268" s="143" t="s">
        <v>507</v>
      </c>
      <c r="C268" s="144">
        <v>0</v>
      </c>
      <c r="D268" s="156">
        <v>1</v>
      </c>
      <c r="E268" s="157">
        <v>0</v>
      </c>
      <c r="F268" s="158">
        <v>13837.16</v>
      </c>
      <c r="G268" s="159"/>
      <c r="H268" s="160"/>
      <c r="I268" s="160"/>
      <c r="J268" s="145"/>
      <c r="K268" s="161"/>
      <c r="L268" s="145"/>
      <c r="M268" s="162"/>
      <c r="N268" s="159"/>
      <c r="O268" s="159"/>
      <c r="P268" s="159"/>
    </row>
    <row r="269" spans="1:16" s="163" customFormat="1" ht="12.9" customHeight="1" x14ac:dyDescent="0.25">
      <c r="A269" s="144">
        <v>260</v>
      </c>
      <c r="B269" s="143" t="s">
        <v>508</v>
      </c>
      <c r="C269" s="144">
        <v>0</v>
      </c>
      <c r="D269" s="156">
        <v>1</v>
      </c>
      <c r="E269" s="157">
        <v>0</v>
      </c>
      <c r="F269" s="158">
        <v>0</v>
      </c>
      <c r="G269" s="159"/>
      <c r="H269" s="160"/>
      <c r="I269" s="160"/>
      <c r="J269" s="145"/>
      <c r="K269" s="161"/>
      <c r="L269" s="145"/>
      <c r="M269" s="162"/>
      <c r="N269" s="159"/>
      <c r="O269" s="159"/>
      <c r="P269" s="159"/>
    </row>
    <row r="270" spans="1:16" s="163" customFormat="1" ht="12.9" customHeight="1" x14ac:dyDescent="0.25">
      <c r="A270" s="144">
        <v>261</v>
      </c>
      <c r="B270" s="143" t="s">
        <v>146</v>
      </c>
      <c r="C270" s="144">
        <v>1</v>
      </c>
      <c r="D270" s="156">
        <v>1</v>
      </c>
      <c r="E270" s="157">
        <v>4</v>
      </c>
      <c r="F270" s="158">
        <v>10124.994981751825</v>
      </c>
      <c r="G270" s="159"/>
      <c r="H270" s="160"/>
      <c r="I270" s="160"/>
      <c r="J270" s="145"/>
      <c r="K270" s="161"/>
      <c r="L270" s="145"/>
      <c r="M270" s="162"/>
      <c r="N270" s="159"/>
      <c r="O270" s="159"/>
      <c r="P270" s="159"/>
    </row>
    <row r="271" spans="1:16" s="163" customFormat="1" ht="12.9" customHeight="1" x14ac:dyDescent="0.25">
      <c r="A271" s="144">
        <v>262</v>
      </c>
      <c r="B271" s="143" t="s">
        <v>31</v>
      </c>
      <c r="C271" s="144">
        <v>1</v>
      </c>
      <c r="D271" s="156">
        <v>1</v>
      </c>
      <c r="E271" s="157">
        <v>7</v>
      </c>
      <c r="F271" s="158">
        <v>10747.440513966481</v>
      </c>
      <c r="G271" s="159"/>
      <c r="H271" s="160"/>
      <c r="I271" s="160"/>
      <c r="J271" s="145"/>
      <c r="K271" s="161"/>
      <c r="L271" s="145"/>
      <c r="M271" s="162"/>
      <c r="N271" s="159"/>
      <c r="O271" s="159"/>
      <c r="P271" s="159"/>
    </row>
    <row r="272" spans="1:16" s="163" customFormat="1" ht="12.9" customHeight="1" x14ac:dyDescent="0.25">
      <c r="A272" s="144">
        <v>263</v>
      </c>
      <c r="B272" s="143" t="s">
        <v>69</v>
      </c>
      <c r="C272" s="144">
        <v>1</v>
      </c>
      <c r="D272" s="156">
        <v>1</v>
      </c>
      <c r="E272" s="157">
        <v>10</v>
      </c>
      <c r="F272" s="158">
        <v>11533.781034482759</v>
      </c>
      <c r="G272" s="159"/>
      <c r="H272" s="160"/>
      <c r="I272" s="160"/>
      <c r="J272" s="145"/>
      <c r="K272" s="161"/>
      <c r="L272" s="145"/>
      <c r="M272" s="162"/>
      <c r="N272" s="159"/>
      <c r="O272" s="159"/>
      <c r="P272" s="159"/>
    </row>
    <row r="273" spans="1:16" s="163" customFormat="1" ht="12.9" customHeight="1" x14ac:dyDescent="0.25">
      <c r="A273" s="144">
        <v>264</v>
      </c>
      <c r="B273" s="143" t="s">
        <v>293</v>
      </c>
      <c r="C273" s="144">
        <v>1</v>
      </c>
      <c r="D273" s="156">
        <v>1.03</v>
      </c>
      <c r="E273" s="157">
        <v>2</v>
      </c>
      <c r="F273" s="158">
        <v>10069.705719179028</v>
      </c>
      <c r="G273" s="159"/>
      <c r="H273" s="160"/>
      <c r="I273" s="160"/>
      <c r="J273" s="145"/>
      <c r="K273" s="161"/>
      <c r="L273" s="145"/>
      <c r="M273" s="162"/>
      <c r="N273" s="159"/>
      <c r="O273" s="159"/>
      <c r="P273" s="159"/>
    </row>
    <row r="274" spans="1:16" s="163" customFormat="1" ht="12.9" customHeight="1" x14ac:dyDescent="0.25">
      <c r="A274" s="144">
        <v>265</v>
      </c>
      <c r="B274" s="143" t="s">
        <v>509</v>
      </c>
      <c r="C274" s="144">
        <v>1</v>
      </c>
      <c r="D274" s="156">
        <v>1</v>
      </c>
      <c r="E274" s="157">
        <v>3</v>
      </c>
      <c r="F274" s="158">
        <v>10061.185593812374</v>
      </c>
      <c r="G274" s="159"/>
      <c r="H274" s="160"/>
      <c r="I274" s="160"/>
      <c r="J274" s="145"/>
      <c r="K274" s="161"/>
      <c r="L274" s="145"/>
      <c r="M274" s="162"/>
      <c r="N274" s="159"/>
      <c r="O274" s="159"/>
      <c r="P274" s="159"/>
    </row>
    <row r="275" spans="1:16" s="163" customFormat="1" ht="12.9" customHeight="1" x14ac:dyDescent="0.25">
      <c r="A275" s="144">
        <v>266</v>
      </c>
      <c r="B275" s="143" t="s">
        <v>195</v>
      </c>
      <c r="C275" s="144">
        <v>1</v>
      </c>
      <c r="D275" s="156">
        <v>1.0369999999999999</v>
      </c>
      <c r="E275" s="157">
        <v>2</v>
      </c>
      <c r="F275" s="158">
        <v>10101.463345349914</v>
      </c>
      <c r="G275" s="159"/>
      <c r="H275" s="160"/>
      <c r="I275" s="160"/>
      <c r="J275" s="145"/>
      <c r="K275" s="161"/>
      <c r="L275" s="145"/>
      <c r="M275" s="162"/>
      <c r="N275" s="159"/>
      <c r="O275" s="159"/>
      <c r="P275" s="159"/>
    </row>
    <row r="276" spans="1:16" s="163" customFormat="1" ht="12.9" customHeight="1" x14ac:dyDescent="0.25">
      <c r="A276" s="144">
        <v>267</v>
      </c>
      <c r="B276" s="143" t="s">
        <v>510</v>
      </c>
      <c r="C276" s="144">
        <v>0</v>
      </c>
      <c r="D276" s="156">
        <v>1</v>
      </c>
      <c r="E276" s="157">
        <v>0</v>
      </c>
      <c r="F276" s="158">
        <v>13837.16</v>
      </c>
      <c r="G276" s="159"/>
      <c r="H276" s="160"/>
      <c r="I276" s="160"/>
      <c r="J276" s="145"/>
      <c r="K276" s="161"/>
      <c r="L276" s="145"/>
      <c r="M276" s="162"/>
      <c r="N276" s="159"/>
      <c r="O276" s="159"/>
      <c r="P276" s="159"/>
    </row>
    <row r="277" spans="1:16" s="163" customFormat="1" ht="12.9" customHeight="1" x14ac:dyDescent="0.25">
      <c r="A277" s="144">
        <v>268</v>
      </c>
      <c r="B277" s="143" t="s">
        <v>511</v>
      </c>
      <c r="C277" s="144">
        <v>0</v>
      </c>
      <c r="D277" s="156">
        <v>1</v>
      </c>
      <c r="E277" s="157">
        <v>0</v>
      </c>
      <c r="F277" s="158">
        <v>13837.16</v>
      </c>
      <c r="G277" s="159"/>
      <c r="H277" s="160"/>
      <c r="I277" s="160"/>
      <c r="J277" s="145"/>
      <c r="K277" s="161"/>
      <c r="L277" s="145"/>
      <c r="M277" s="162"/>
      <c r="N277" s="159"/>
      <c r="O277" s="159"/>
      <c r="P277" s="159"/>
    </row>
    <row r="278" spans="1:16" s="163" customFormat="1" ht="12.9" customHeight="1" x14ac:dyDescent="0.25">
      <c r="A278" s="144">
        <v>269</v>
      </c>
      <c r="B278" s="143" t="s">
        <v>512</v>
      </c>
      <c r="C278" s="144">
        <v>1</v>
      </c>
      <c r="D278" s="156">
        <v>1.038</v>
      </c>
      <c r="E278" s="157">
        <v>1</v>
      </c>
      <c r="F278" s="158">
        <v>9563.3354486633652</v>
      </c>
      <c r="G278" s="159"/>
      <c r="H278" s="160"/>
      <c r="I278" s="160"/>
      <c r="J278" s="145"/>
      <c r="K278" s="161"/>
      <c r="L278" s="145"/>
      <c r="M278" s="162"/>
      <c r="N278" s="159"/>
      <c r="O278" s="159"/>
      <c r="P278" s="159"/>
    </row>
    <row r="279" spans="1:16" s="163" customFormat="1" ht="12.9" customHeight="1" x14ac:dyDescent="0.25">
      <c r="A279" s="144">
        <v>270</v>
      </c>
      <c r="B279" s="143" t="s">
        <v>513</v>
      </c>
      <c r="C279" s="144">
        <v>0</v>
      </c>
      <c r="D279" s="156">
        <v>1</v>
      </c>
      <c r="E279" s="157">
        <v>0</v>
      </c>
      <c r="F279" s="158">
        <v>0</v>
      </c>
      <c r="G279" s="159"/>
      <c r="H279" s="160"/>
      <c r="I279" s="160"/>
      <c r="J279" s="145"/>
      <c r="K279" s="161"/>
      <c r="L279" s="145"/>
      <c r="M279" s="162"/>
      <c r="N279" s="159"/>
      <c r="O279" s="159"/>
      <c r="P279" s="159"/>
    </row>
    <row r="280" spans="1:16" s="163" customFormat="1" ht="12.9" customHeight="1" x14ac:dyDescent="0.25">
      <c r="A280" s="144">
        <v>271</v>
      </c>
      <c r="B280" s="143" t="s">
        <v>129</v>
      </c>
      <c r="C280" s="144">
        <v>1</v>
      </c>
      <c r="D280" s="156">
        <v>1</v>
      </c>
      <c r="E280" s="157">
        <v>3</v>
      </c>
      <c r="F280" s="158">
        <v>10007.832304765054</v>
      </c>
      <c r="G280" s="159"/>
      <c r="H280" s="160"/>
      <c r="I280" s="160"/>
      <c r="J280" s="145"/>
      <c r="K280" s="161"/>
      <c r="L280" s="145"/>
      <c r="M280" s="162"/>
      <c r="N280" s="159"/>
      <c r="O280" s="159"/>
      <c r="P280" s="159"/>
    </row>
    <row r="281" spans="1:16" s="163" customFormat="1" ht="12.9" customHeight="1" x14ac:dyDescent="0.25">
      <c r="A281" s="144">
        <v>272</v>
      </c>
      <c r="B281" s="143" t="s">
        <v>312</v>
      </c>
      <c r="C281" s="144">
        <v>1</v>
      </c>
      <c r="D281" s="156">
        <v>1</v>
      </c>
      <c r="E281" s="157">
        <v>6</v>
      </c>
      <c r="F281" s="158">
        <v>9889.0002542372877</v>
      </c>
      <c r="G281" s="159"/>
      <c r="H281" s="160"/>
      <c r="I281" s="160"/>
      <c r="J281" s="145"/>
      <c r="K281" s="161"/>
      <c r="L281" s="145"/>
      <c r="M281" s="162"/>
      <c r="N281" s="159"/>
      <c r="O281" s="159"/>
      <c r="P281" s="159"/>
    </row>
    <row r="282" spans="1:16" s="163" customFormat="1" ht="12.9" customHeight="1" x14ac:dyDescent="0.25">
      <c r="A282" s="144">
        <v>273</v>
      </c>
      <c r="B282" s="143" t="s">
        <v>297</v>
      </c>
      <c r="C282" s="144">
        <v>1</v>
      </c>
      <c r="D282" s="156">
        <v>1</v>
      </c>
      <c r="E282" s="157">
        <v>5</v>
      </c>
      <c r="F282" s="158">
        <v>9895.4613113839296</v>
      </c>
      <c r="G282" s="159"/>
      <c r="H282" s="160"/>
      <c r="I282" s="160"/>
      <c r="J282" s="145"/>
      <c r="K282" s="161"/>
      <c r="L282" s="145"/>
      <c r="M282" s="162"/>
      <c r="N282" s="159"/>
      <c r="O282" s="159"/>
      <c r="P282" s="159"/>
    </row>
    <row r="283" spans="1:16" s="163" customFormat="1" ht="12.9" customHeight="1" x14ac:dyDescent="0.25">
      <c r="A283" s="144">
        <v>274</v>
      </c>
      <c r="B283" s="143" t="s">
        <v>81</v>
      </c>
      <c r="C283" s="144">
        <v>1</v>
      </c>
      <c r="D283" s="156">
        <v>1.0349999999999999</v>
      </c>
      <c r="E283" s="157">
        <v>9</v>
      </c>
      <c r="F283" s="158">
        <v>12504.465731763923</v>
      </c>
      <c r="G283" s="159"/>
      <c r="H283" s="160"/>
      <c r="I283" s="160"/>
      <c r="J283" s="145"/>
      <c r="K283" s="161"/>
      <c r="L283" s="145"/>
      <c r="M283" s="162"/>
      <c r="N283" s="159"/>
      <c r="O283" s="159"/>
      <c r="P283" s="159"/>
    </row>
    <row r="284" spans="1:16" s="163" customFormat="1" ht="12.9" customHeight="1" x14ac:dyDescent="0.25">
      <c r="A284" s="144">
        <v>275</v>
      </c>
      <c r="B284" s="143" t="s">
        <v>211</v>
      </c>
      <c r="C284" s="144">
        <v>1</v>
      </c>
      <c r="D284" s="156">
        <v>1</v>
      </c>
      <c r="E284" s="157">
        <v>3</v>
      </c>
      <c r="F284" s="158">
        <v>10238.832062500001</v>
      </c>
      <c r="G284" s="159"/>
      <c r="H284" s="160"/>
      <c r="I284" s="160"/>
      <c r="J284" s="145"/>
      <c r="K284" s="161"/>
      <c r="L284" s="145"/>
      <c r="M284" s="162"/>
      <c r="N284" s="159"/>
      <c r="O284" s="159"/>
      <c r="P284" s="159"/>
    </row>
    <row r="285" spans="1:16" s="163" customFormat="1" ht="12.9" customHeight="1" x14ac:dyDescent="0.25">
      <c r="A285" s="144">
        <v>276</v>
      </c>
      <c r="B285" s="143" t="s">
        <v>90</v>
      </c>
      <c r="C285" s="144">
        <v>1</v>
      </c>
      <c r="D285" s="156">
        <v>1.0569999999999999</v>
      </c>
      <c r="E285" s="157">
        <v>1</v>
      </c>
      <c r="F285" s="158">
        <v>9627.0502347980218</v>
      </c>
      <c r="G285" s="159"/>
      <c r="H285" s="160"/>
      <c r="I285" s="160"/>
      <c r="J285" s="145"/>
      <c r="K285" s="161"/>
      <c r="L285" s="145"/>
      <c r="M285" s="162"/>
      <c r="N285" s="159"/>
      <c r="O285" s="159"/>
      <c r="P285" s="159"/>
    </row>
    <row r="286" spans="1:16" s="163" customFormat="1" ht="12.9" customHeight="1" x14ac:dyDescent="0.25">
      <c r="A286" s="144">
        <v>277</v>
      </c>
      <c r="B286" s="143" t="s">
        <v>334</v>
      </c>
      <c r="C286" s="144">
        <v>1</v>
      </c>
      <c r="D286" s="156">
        <v>1</v>
      </c>
      <c r="E286" s="157">
        <v>10</v>
      </c>
      <c r="F286" s="158">
        <v>12416.567968885047</v>
      </c>
      <c r="G286" s="159"/>
      <c r="H286" s="160"/>
      <c r="I286" s="160"/>
      <c r="J286" s="145"/>
      <c r="K286" s="161"/>
      <c r="L286" s="145"/>
      <c r="M286" s="162"/>
      <c r="N286" s="159"/>
      <c r="O286" s="159"/>
      <c r="P286" s="159"/>
    </row>
    <row r="287" spans="1:16" s="163" customFormat="1" ht="12.9" customHeight="1" x14ac:dyDescent="0.25">
      <c r="A287" s="144">
        <v>278</v>
      </c>
      <c r="B287" s="143" t="s">
        <v>212</v>
      </c>
      <c r="C287" s="144">
        <v>1</v>
      </c>
      <c r="D287" s="156">
        <v>1</v>
      </c>
      <c r="E287" s="157">
        <v>6</v>
      </c>
      <c r="F287" s="158">
        <v>10713.120469483569</v>
      </c>
      <c r="G287" s="159"/>
      <c r="H287" s="160"/>
      <c r="I287" s="160"/>
      <c r="J287" s="145"/>
      <c r="K287" s="161"/>
      <c r="L287" s="145"/>
      <c r="M287" s="162"/>
      <c r="N287" s="159"/>
      <c r="O287" s="159"/>
      <c r="P287" s="159"/>
    </row>
    <row r="288" spans="1:16" s="163" customFormat="1" ht="12.9" customHeight="1" x14ac:dyDescent="0.25">
      <c r="A288" s="144">
        <v>279</v>
      </c>
      <c r="B288" s="143" t="s">
        <v>514</v>
      </c>
      <c r="C288" s="144">
        <v>0</v>
      </c>
      <c r="D288" s="156">
        <v>1</v>
      </c>
      <c r="E288" s="157">
        <v>0</v>
      </c>
      <c r="F288" s="158">
        <v>0</v>
      </c>
      <c r="G288" s="159"/>
      <c r="H288" s="160"/>
      <c r="I288" s="160"/>
      <c r="J288" s="145"/>
      <c r="K288" s="161"/>
      <c r="L288" s="145"/>
      <c r="M288" s="162"/>
      <c r="N288" s="159"/>
      <c r="O288" s="159"/>
      <c r="P288" s="159"/>
    </row>
    <row r="289" spans="1:16" s="163" customFormat="1" ht="12.9" customHeight="1" x14ac:dyDescent="0.25">
      <c r="A289" s="144">
        <v>280</v>
      </c>
      <c r="B289" s="143" t="s">
        <v>515</v>
      </c>
      <c r="C289" s="144">
        <v>0</v>
      </c>
      <c r="D289" s="156">
        <v>1</v>
      </c>
      <c r="E289" s="157">
        <v>0</v>
      </c>
      <c r="F289" s="158">
        <v>13837.159999999998</v>
      </c>
      <c r="G289" s="159"/>
      <c r="H289" s="160"/>
      <c r="I289" s="160"/>
      <c r="J289" s="145"/>
      <c r="K289" s="161"/>
      <c r="L289" s="145"/>
      <c r="M289" s="162"/>
      <c r="N289" s="159"/>
      <c r="O289" s="159"/>
      <c r="P289" s="159"/>
    </row>
    <row r="290" spans="1:16" s="163" customFormat="1" ht="12.9" customHeight="1" x14ac:dyDescent="0.25">
      <c r="A290" s="144">
        <v>281</v>
      </c>
      <c r="B290" s="143" t="s">
        <v>169</v>
      </c>
      <c r="C290" s="144">
        <v>1</v>
      </c>
      <c r="D290" s="156">
        <v>1</v>
      </c>
      <c r="E290" s="157">
        <v>10</v>
      </c>
      <c r="F290" s="158">
        <v>12932.051162790694</v>
      </c>
      <c r="G290" s="159"/>
      <c r="H290" s="160"/>
      <c r="I290" s="160"/>
      <c r="J290" s="145"/>
      <c r="K290" s="161"/>
      <c r="L290" s="145"/>
      <c r="M290" s="162"/>
      <c r="N290" s="159"/>
      <c r="O290" s="159"/>
      <c r="P290" s="159"/>
    </row>
    <row r="291" spans="1:16" s="163" customFormat="1" ht="12.9" customHeight="1" x14ac:dyDescent="0.25">
      <c r="A291" s="144">
        <v>282</v>
      </c>
      <c r="B291" s="143" t="s">
        <v>516</v>
      </c>
      <c r="C291" s="144">
        <v>0</v>
      </c>
      <c r="D291" s="156">
        <v>1</v>
      </c>
      <c r="E291" s="157">
        <v>0</v>
      </c>
      <c r="F291" s="158">
        <v>0</v>
      </c>
      <c r="G291" s="159"/>
      <c r="H291" s="160"/>
      <c r="I291" s="160"/>
      <c r="J291" s="145"/>
      <c r="K291" s="161"/>
      <c r="L291" s="145"/>
      <c r="M291" s="162"/>
      <c r="N291" s="159"/>
      <c r="O291" s="159"/>
      <c r="P291" s="159"/>
    </row>
    <row r="292" spans="1:16" s="163" customFormat="1" ht="12.9" customHeight="1" x14ac:dyDescent="0.25">
      <c r="A292" s="144">
        <v>283</v>
      </c>
      <c r="B292" s="143" t="s">
        <v>517</v>
      </c>
      <c r="C292" s="144">
        <v>0</v>
      </c>
      <c r="D292" s="156">
        <v>1</v>
      </c>
      <c r="E292" s="157">
        <v>0</v>
      </c>
      <c r="F292" s="158">
        <v>0</v>
      </c>
      <c r="G292" s="159"/>
      <c r="H292" s="160"/>
      <c r="I292" s="160"/>
      <c r="J292" s="145"/>
      <c r="K292" s="161"/>
      <c r="L292" s="145"/>
      <c r="M292" s="162"/>
      <c r="N292" s="159"/>
      <c r="O292" s="159"/>
      <c r="P292" s="159"/>
    </row>
    <row r="293" spans="1:16" s="163" customFormat="1" ht="12.9" customHeight="1" x14ac:dyDescent="0.25">
      <c r="A293" s="144">
        <v>284</v>
      </c>
      <c r="B293" s="143" t="s">
        <v>163</v>
      </c>
      <c r="C293" s="144">
        <v>1</v>
      </c>
      <c r="D293" s="156">
        <v>1.036</v>
      </c>
      <c r="E293" s="157">
        <v>4</v>
      </c>
      <c r="F293" s="158">
        <v>10510.361648618969</v>
      </c>
      <c r="G293" s="159"/>
      <c r="H293" s="160"/>
      <c r="I293" s="160"/>
      <c r="J293" s="145"/>
      <c r="K293" s="161"/>
      <c r="L293" s="145"/>
      <c r="M293" s="162"/>
      <c r="N293" s="159"/>
      <c r="O293" s="159"/>
      <c r="P293" s="159"/>
    </row>
    <row r="294" spans="1:16" s="163" customFormat="1" ht="12.9" customHeight="1" x14ac:dyDescent="0.25">
      <c r="A294" s="144">
        <v>285</v>
      </c>
      <c r="B294" s="143" t="s">
        <v>44</v>
      </c>
      <c r="C294" s="144">
        <v>1</v>
      </c>
      <c r="D294" s="156">
        <v>1.036</v>
      </c>
      <c r="E294" s="157">
        <v>7</v>
      </c>
      <c r="F294" s="158">
        <v>11088.295368529887</v>
      </c>
      <c r="G294" s="159"/>
      <c r="H294" s="160"/>
      <c r="I294" s="160"/>
      <c r="J294" s="145"/>
      <c r="K294" s="161"/>
      <c r="L294" s="145"/>
      <c r="M294" s="162"/>
      <c r="N294" s="159"/>
      <c r="O294" s="159"/>
      <c r="P294" s="159"/>
    </row>
    <row r="295" spans="1:16" s="163" customFormat="1" ht="12.9" customHeight="1" x14ac:dyDescent="0.25">
      <c r="A295" s="144">
        <v>286</v>
      </c>
      <c r="B295" s="143" t="s">
        <v>518</v>
      </c>
      <c r="C295" s="144">
        <v>0</v>
      </c>
      <c r="D295" s="156">
        <v>1.0449999999999999</v>
      </c>
      <c r="E295" s="157">
        <v>0</v>
      </c>
      <c r="F295" s="158">
        <v>14342.920399999999</v>
      </c>
      <c r="G295" s="159"/>
      <c r="H295" s="160"/>
      <c r="I295" s="160"/>
      <c r="J295" s="145"/>
      <c r="K295" s="161"/>
      <c r="L295" s="145"/>
      <c r="M295" s="162"/>
      <c r="N295" s="159"/>
      <c r="O295" s="159"/>
      <c r="P295" s="159"/>
    </row>
    <row r="296" spans="1:16" s="163" customFormat="1" ht="12.9" customHeight="1" x14ac:dyDescent="0.25">
      <c r="A296" s="144">
        <v>287</v>
      </c>
      <c r="B296" s="143" t="s">
        <v>329</v>
      </c>
      <c r="C296" s="144">
        <v>1</v>
      </c>
      <c r="D296" s="156">
        <v>1</v>
      </c>
      <c r="E296" s="157">
        <v>4</v>
      </c>
      <c r="F296" s="158">
        <v>9681.72251724138</v>
      </c>
      <c r="G296" s="159"/>
      <c r="H296" s="160"/>
      <c r="I296" s="160"/>
      <c r="J296" s="145"/>
      <c r="K296" s="161"/>
      <c r="L296" s="145"/>
      <c r="M296" s="162"/>
      <c r="N296" s="159"/>
      <c r="O296" s="159"/>
      <c r="P296" s="159"/>
    </row>
    <row r="297" spans="1:16" s="163" customFormat="1" ht="12.9" customHeight="1" x14ac:dyDescent="0.25">
      <c r="A297" s="144">
        <v>288</v>
      </c>
      <c r="B297" s="143" t="s">
        <v>91</v>
      </c>
      <c r="C297" s="144">
        <v>1</v>
      </c>
      <c r="D297" s="156">
        <v>1.036</v>
      </c>
      <c r="E297" s="157">
        <v>1</v>
      </c>
      <c r="F297" s="158">
        <v>9469.3052336306646</v>
      </c>
      <c r="G297" s="159"/>
      <c r="H297" s="160"/>
      <c r="I297" s="160"/>
      <c r="J297" s="145"/>
      <c r="K297" s="161"/>
      <c r="L297" s="145"/>
      <c r="M297" s="162"/>
      <c r="N297" s="159"/>
      <c r="O297" s="159"/>
      <c r="P297" s="159"/>
    </row>
    <row r="298" spans="1:16" s="163" customFormat="1" ht="12.9" customHeight="1" x14ac:dyDescent="0.25">
      <c r="A298" s="144">
        <v>289</v>
      </c>
      <c r="B298" s="143" t="s">
        <v>313</v>
      </c>
      <c r="C298" s="144">
        <v>1</v>
      </c>
      <c r="D298" s="156">
        <v>1</v>
      </c>
      <c r="E298" s="157">
        <v>8</v>
      </c>
      <c r="F298" s="158">
        <v>10795.49869791667</v>
      </c>
      <c r="G298" s="159"/>
      <c r="H298" s="160"/>
      <c r="I298" s="160"/>
      <c r="J298" s="145"/>
      <c r="K298" s="161"/>
      <c r="L298" s="145"/>
      <c r="M298" s="162"/>
      <c r="N298" s="159"/>
      <c r="O298" s="159"/>
      <c r="P298" s="159"/>
    </row>
    <row r="299" spans="1:16" s="163" customFormat="1" ht="12.9" customHeight="1" x14ac:dyDescent="0.25">
      <c r="A299" s="144">
        <v>290</v>
      </c>
      <c r="B299" s="143" t="s">
        <v>519</v>
      </c>
      <c r="C299" s="144">
        <v>1</v>
      </c>
      <c r="D299" s="156">
        <v>1</v>
      </c>
      <c r="E299" s="157">
        <v>2</v>
      </c>
      <c r="F299" s="158">
        <v>9754.9693227665684</v>
      </c>
      <c r="G299" s="159"/>
      <c r="H299" s="160"/>
      <c r="I299" s="160"/>
      <c r="J299" s="145"/>
      <c r="K299" s="161"/>
      <c r="L299" s="145"/>
      <c r="M299" s="162"/>
      <c r="N299" s="159"/>
      <c r="O299" s="159"/>
      <c r="P299" s="159"/>
    </row>
    <row r="300" spans="1:16" s="163" customFormat="1" ht="12.9" customHeight="1" x14ac:dyDescent="0.25">
      <c r="A300" s="144">
        <v>291</v>
      </c>
      <c r="B300" s="143" t="s">
        <v>118</v>
      </c>
      <c r="C300" s="144">
        <v>1</v>
      </c>
      <c r="D300" s="156">
        <v>1</v>
      </c>
      <c r="E300" s="157">
        <v>3</v>
      </c>
      <c r="F300" s="158">
        <v>10057.962441204139</v>
      </c>
      <c r="G300" s="159"/>
      <c r="H300" s="160"/>
      <c r="I300" s="160"/>
      <c r="J300" s="145"/>
      <c r="K300" s="161"/>
      <c r="L300" s="145"/>
      <c r="M300" s="162"/>
      <c r="N300" s="159"/>
      <c r="O300" s="159"/>
      <c r="P300" s="159"/>
    </row>
    <row r="301" spans="1:16" s="163" customFormat="1" ht="12.9" customHeight="1" x14ac:dyDescent="0.25">
      <c r="A301" s="144">
        <v>292</v>
      </c>
      <c r="B301" s="143" t="s">
        <v>298</v>
      </c>
      <c r="C301" s="144">
        <v>1</v>
      </c>
      <c r="D301" s="156">
        <v>1</v>
      </c>
      <c r="E301" s="157">
        <v>5</v>
      </c>
      <c r="F301" s="158">
        <v>10187.794004807691</v>
      </c>
      <c r="G301" s="159"/>
      <c r="H301" s="160"/>
      <c r="I301" s="160"/>
      <c r="J301" s="145"/>
      <c r="K301" s="161"/>
      <c r="L301" s="145"/>
      <c r="M301" s="162"/>
      <c r="N301" s="159"/>
      <c r="O301" s="159"/>
      <c r="P301" s="159"/>
    </row>
    <row r="302" spans="1:16" s="163" customFormat="1" ht="12.9" customHeight="1" x14ac:dyDescent="0.25">
      <c r="A302" s="144">
        <v>293</v>
      </c>
      <c r="B302" s="143" t="s">
        <v>45</v>
      </c>
      <c r="C302" s="144">
        <v>1</v>
      </c>
      <c r="D302" s="156">
        <v>1</v>
      </c>
      <c r="E302" s="157">
        <v>9</v>
      </c>
      <c r="F302" s="158">
        <v>11641.935415948807</v>
      </c>
      <c r="G302" s="159"/>
      <c r="H302" s="160"/>
      <c r="I302" s="160"/>
      <c r="J302" s="145"/>
      <c r="K302" s="161"/>
      <c r="L302" s="145"/>
      <c r="M302" s="162"/>
      <c r="N302" s="159"/>
      <c r="O302" s="159"/>
      <c r="P302" s="159"/>
    </row>
    <row r="303" spans="1:16" s="163" customFormat="1" ht="12.9" customHeight="1" x14ac:dyDescent="0.25">
      <c r="A303" s="144">
        <v>294</v>
      </c>
      <c r="B303" s="143" t="s">
        <v>520</v>
      </c>
      <c r="C303" s="144">
        <v>0</v>
      </c>
      <c r="D303" s="156">
        <v>1</v>
      </c>
      <c r="E303" s="157">
        <v>0</v>
      </c>
      <c r="F303" s="158">
        <v>13837.16</v>
      </c>
      <c r="G303" s="159"/>
      <c r="H303" s="160"/>
      <c r="I303" s="160"/>
      <c r="J303" s="145"/>
      <c r="K303" s="161"/>
      <c r="L303" s="145"/>
      <c r="M303" s="162"/>
      <c r="N303" s="159"/>
      <c r="O303" s="159"/>
      <c r="P303" s="159"/>
    </row>
    <row r="304" spans="1:16" s="163" customFormat="1" ht="12.9" customHeight="1" x14ac:dyDescent="0.25">
      <c r="A304" s="144">
        <v>295</v>
      </c>
      <c r="B304" s="143" t="s">
        <v>155</v>
      </c>
      <c r="C304" s="144">
        <v>1</v>
      </c>
      <c r="D304" s="156">
        <v>1</v>
      </c>
      <c r="E304" s="157">
        <v>4</v>
      </c>
      <c r="F304" s="158">
        <v>10019.359361151082</v>
      </c>
      <c r="G304" s="159"/>
      <c r="H304" s="160"/>
      <c r="I304" s="160"/>
      <c r="J304" s="145"/>
      <c r="K304" s="161"/>
      <c r="L304" s="145"/>
      <c r="M304" s="162"/>
      <c r="N304" s="159"/>
      <c r="O304" s="159"/>
      <c r="P304" s="159"/>
    </row>
    <row r="305" spans="1:16" s="163" customFormat="1" ht="12.9" customHeight="1" x14ac:dyDescent="0.25">
      <c r="A305" s="144">
        <v>296</v>
      </c>
      <c r="B305" s="143" t="s">
        <v>238</v>
      </c>
      <c r="C305" s="144">
        <v>1</v>
      </c>
      <c r="D305" s="156">
        <v>1</v>
      </c>
      <c r="E305" s="157">
        <v>7</v>
      </c>
      <c r="F305" s="158">
        <v>10697.712412868632</v>
      </c>
      <c r="G305" s="159"/>
      <c r="H305" s="160"/>
      <c r="I305" s="160"/>
      <c r="J305" s="145"/>
      <c r="K305" s="161"/>
      <c r="L305" s="145"/>
      <c r="M305" s="162"/>
      <c r="N305" s="159"/>
      <c r="O305" s="159"/>
      <c r="P305" s="159"/>
    </row>
    <row r="306" spans="1:16" s="163" customFormat="1" ht="12.9" customHeight="1" x14ac:dyDescent="0.25">
      <c r="A306" s="144">
        <v>297</v>
      </c>
      <c r="B306" s="143" t="s">
        <v>521</v>
      </c>
      <c r="C306" s="144">
        <v>0</v>
      </c>
      <c r="D306" s="156">
        <v>1</v>
      </c>
      <c r="E306" s="157">
        <v>0</v>
      </c>
      <c r="F306" s="158">
        <v>0</v>
      </c>
      <c r="G306" s="159"/>
      <c r="H306" s="160"/>
      <c r="I306" s="160"/>
      <c r="J306" s="145"/>
      <c r="K306" s="161"/>
      <c r="L306" s="145"/>
      <c r="M306" s="162"/>
      <c r="N306" s="159"/>
      <c r="O306" s="159"/>
      <c r="P306" s="159"/>
    </row>
    <row r="307" spans="1:16" s="163" customFormat="1" ht="12.9" customHeight="1" x14ac:dyDescent="0.25">
      <c r="A307" s="144">
        <v>298</v>
      </c>
      <c r="B307" s="143" t="s">
        <v>522</v>
      </c>
      <c r="C307" s="144">
        <v>1</v>
      </c>
      <c r="D307" s="156">
        <v>1.04</v>
      </c>
      <c r="E307" s="157">
        <v>1</v>
      </c>
      <c r="F307" s="158">
        <v>9462.2438863084917</v>
      </c>
      <c r="G307" s="159"/>
      <c r="H307" s="160"/>
      <c r="I307" s="160"/>
      <c r="J307" s="145"/>
      <c r="K307" s="161"/>
      <c r="L307" s="145"/>
      <c r="M307" s="162"/>
      <c r="N307" s="159"/>
      <c r="O307" s="159"/>
      <c r="P307" s="159"/>
    </row>
    <row r="308" spans="1:16" s="163" customFormat="1" ht="12.9" customHeight="1" x14ac:dyDescent="0.25">
      <c r="A308" s="144">
        <v>299</v>
      </c>
      <c r="B308" s="143" t="s">
        <v>523</v>
      </c>
      <c r="C308" s="144">
        <v>0</v>
      </c>
      <c r="D308" s="156">
        <v>1</v>
      </c>
      <c r="E308" s="157">
        <v>0</v>
      </c>
      <c r="F308" s="158">
        <v>0</v>
      </c>
      <c r="G308" s="159"/>
      <c r="H308" s="160"/>
      <c r="I308" s="160"/>
      <c r="J308" s="145"/>
      <c r="K308" s="161"/>
      <c r="L308" s="145"/>
      <c r="M308" s="162"/>
      <c r="N308" s="159"/>
      <c r="O308" s="159"/>
      <c r="P308" s="159"/>
    </row>
    <row r="309" spans="1:16" s="163" customFormat="1" ht="12.9" customHeight="1" x14ac:dyDescent="0.25">
      <c r="A309" s="144">
        <v>300</v>
      </c>
      <c r="B309" s="143" t="s">
        <v>147</v>
      </c>
      <c r="C309" s="144">
        <v>1</v>
      </c>
      <c r="D309" s="156">
        <v>1</v>
      </c>
      <c r="E309" s="157">
        <v>4</v>
      </c>
      <c r="F309" s="158">
        <v>10075.219010416666</v>
      </c>
      <c r="G309" s="159"/>
      <c r="H309" s="160"/>
      <c r="I309" s="160"/>
      <c r="J309" s="145"/>
      <c r="K309" s="161"/>
      <c r="L309" s="145"/>
      <c r="M309" s="162"/>
      <c r="N309" s="159"/>
      <c r="O309" s="159"/>
      <c r="P309" s="159"/>
    </row>
    <row r="310" spans="1:16" s="163" customFormat="1" ht="12.9" customHeight="1" x14ac:dyDescent="0.25">
      <c r="A310" s="144">
        <v>301</v>
      </c>
      <c r="B310" s="143" t="s">
        <v>151</v>
      </c>
      <c r="C310" s="144">
        <v>1</v>
      </c>
      <c r="D310" s="156">
        <v>1</v>
      </c>
      <c r="E310" s="157">
        <v>3</v>
      </c>
      <c r="F310" s="158">
        <v>10028.147804726368</v>
      </c>
      <c r="G310" s="159"/>
      <c r="H310" s="160"/>
      <c r="I310" s="160"/>
      <c r="J310" s="145"/>
      <c r="K310" s="161"/>
      <c r="L310" s="145"/>
      <c r="M310" s="162"/>
      <c r="N310" s="159"/>
      <c r="O310" s="159"/>
      <c r="P310" s="159"/>
    </row>
    <row r="311" spans="1:16" s="163" customFormat="1" ht="12.9" customHeight="1" x14ac:dyDescent="0.25">
      <c r="A311" s="144">
        <v>302</v>
      </c>
      <c r="B311" s="143" t="s">
        <v>524</v>
      </c>
      <c r="C311" s="144">
        <v>0</v>
      </c>
      <c r="D311" s="156">
        <v>1</v>
      </c>
      <c r="E311" s="157">
        <v>0</v>
      </c>
      <c r="F311" s="158">
        <v>8993.6410714285703</v>
      </c>
      <c r="G311" s="159"/>
      <c r="H311" s="160"/>
      <c r="I311" s="160"/>
      <c r="J311" s="145"/>
      <c r="K311" s="161"/>
      <c r="L311" s="145"/>
      <c r="M311" s="162"/>
      <c r="N311" s="159"/>
      <c r="O311" s="159"/>
      <c r="P311" s="159"/>
    </row>
    <row r="312" spans="1:16" s="163" customFormat="1" ht="12.9" customHeight="1" x14ac:dyDescent="0.25">
      <c r="A312" s="144">
        <v>303</v>
      </c>
      <c r="B312" s="143" t="s">
        <v>525</v>
      </c>
      <c r="C312" s="144">
        <v>0</v>
      </c>
      <c r="D312" s="156">
        <v>1</v>
      </c>
      <c r="E312" s="157">
        <v>0</v>
      </c>
      <c r="F312" s="158">
        <v>13837.16</v>
      </c>
      <c r="G312" s="159"/>
      <c r="H312" s="160"/>
      <c r="I312" s="160"/>
      <c r="J312" s="145"/>
      <c r="K312" s="161"/>
      <c r="L312" s="145"/>
      <c r="M312" s="162"/>
      <c r="N312" s="159"/>
      <c r="O312" s="159"/>
      <c r="P312" s="159"/>
    </row>
    <row r="313" spans="1:16" s="163" customFormat="1" ht="12.9" customHeight="1" x14ac:dyDescent="0.25">
      <c r="A313" s="144">
        <v>304</v>
      </c>
      <c r="B313" s="143" t="s">
        <v>130</v>
      </c>
      <c r="C313" s="144">
        <v>1</v>
      </c>
      <c r="D313" s="156">
        <v>1</v>
      </c>
      <c r="E313" s="157">
        <v>5</v>
      </c>
      <c r="F313" s="158">
        <v>10341.318060708265</v>
      </c>
      <c r="G313" s="159"/>
      <c r="H313" s="160"/>
      <c r="I313" s="160"/>
      <c r="J313" s="145"/>
      <c r="K313" s="161"/>
      <c r="L313" s="145"/>
      <c r="M313" s="162"/>
      <c r="N313" s="159"/>
      <c r="O313" s="159"/>
      <c r="P313" s="159"/>
    </row>
    <row r="314" spans="1:16" s="163" customFormat="1" ht="12.9" customHeight="1" x14ac:dyDescent="0.25">
      <c r="A314" s="144">
        <v>305</v>
      </c>
      <c r="B314" s="143" t="s">
        <v>75</v>
      </c>
      <c r="C314" s="144">
        <v>1</v>
      </c>
      <c r="D314" s="156">
        <v>1.056</v>
      </c>
      <c r="E314" s="157">
        <v>3</v>
      </c>
      <c r="F314" s="158">
        <v>10424.134827431193</v>
      </c>
      <c r="G314" s="159"/>
      <c r="H314" s="160"/>
      <c r="I314" s="160"/>
      <c r="J314" s="145"/>
      <c r="K314" s="161"/>
      <c r="L314" s="145"/>
      <c r="M314" s="162"/>
      <c r="N314" s="159"/>
      <c r="O314" s="159"/>
      <c r="P314" s="159"/>
    </row>
    <row r="315" spans="1:16" s="163" customFormat="1" ht="12.9" customHeight="1" x14ac:dyDescent="0.25">
      <c r="A315" s="144">
        <v>306</v>
      </c>
      <c r="B315" s="143" t="s">
        <v>335</v>
      </c>
      <c r="C315" s="144">
        <v>1</v>
      </c>
      <c r="D315" s="156">
        <v>1</v>
      </c>
      <c r="E315" s="157">
        <v>7</v>
      </c>
      <c r="F315" s="158">
        <v>10391.121464968153</v>
      </c>
      <c r="G315" s="159"/>
      <c r="H315" s="160"/>
      <c r="I315" s="160"/>
      <c r="J315" s="145"/>
      <c r="K315" s="161"/>
      <c r="L315" s="145"/>
      <c r="M315" s="162"/>
      <c r="N315" s="159"/>
      <c r="O315" s="159"/>
      <c r="P315" s="159"/>
    </row>
    <row r="316" spans="1:16" s="163" customFormat="1" ht="12.9" customHeight="1" x14ac:dyDescent="0.25">
      <c r="A316" s="144">
        <v>307</v>
      </c>
      <c r="B316" s="143" t="s">
        <v>76</v>
      </c>
      <c r="C316" s="144">
        <v>1</v>
      </c>
      <c r="D316" s="156">
        <v>1.0429999999999999</v>
      </c>
      <c r="E316" s="157">
        <v>3</v>
      </c>
      <c r="F316" s="158">
        <v>10243.986503810289</v>
      </c>
      <c r="G316" s="159"/>
      <c r="H316" s="160"/>
      <c r="I316" s="160"/>
      <c r="J316" s="145"/>
      <c r="K316" s="161"/>
      <c r="L316" s="145"/>
      <c r="M316" s="162"/>
      <c r="N316" s="159"/>
      <c r="O316" s="159"/>
      <c r="P316" s="159"/>
    </row>
    <row r="317" spans="1:16" s="163" customFormat="1" ht="12.9" customHeight="1" x14ac:dyDescent="0.25">
      <c r="A317" s="144">
        <v>308</v>
      </c>
      <c r="B317" s="143" t="s">
        <v>32</v>
      </c>
      <c r="C317" s="144">
        <v>1</v>
      </c>
      <c r="D317" s="156">
        <v>1.0860000000000001</v>
      </c>
      <c r="E317" s="157">
        <v>8</v>
      </c>
      <c r="F317" s="158">
        <v>12580.175839568243</v>
      </c>
      <c r="G317" s="159"/>
      <c r="H317" s="160"/>
      <c r="I317" s="160"/>
      <c r="J317" s="145"/>
      <c r="K317" s="161"/>
      <c r="L317" s="145"/>
      <c r="M317" s="162"/>
      <c r="N317" s="159"/>
      <c r="O317" s="159"/>
      <c r="P317" s="159"/>
    </row>
    <row r="318" spans="1:16" s="163" customFormat="1" ht="12.9" customHeight="1" x14ac:dyDescent="0.25">
      <c r="A318" s="144">
        <v>309</v>
      </c>
      <c r="B318" s="143" t="s">
        <v>256</v>
      </c>
      <c r="C318" s="144">
        <v>1</v>
      </c>
      <c r="D318" s="156">
        <v>1</v>
      </c>
      <c r="E318" s="157">
        <v>9</v>
      </c>
      <c r="F318" s="158">
        <v>11310.051521406729</v>
      </c>
      <c r="G318" s="159"/>
      <c r="H318" s="160"/>
      <c r="I318" s="160"/>
      <c r="J318" s="145"/>
      <c r="K318" s="161"/>
      <c r="L318" s="145"/>
      <c r="M318" s="162"/>
      <c r="N318" s="159"/>
      <c r="O318" s="159"/>
      <c r="P318" s="159"/>
    </row>
    <row r="319" spans="1:16" s="163" customFormat="1" ht="12.9" customHeight="1" x14ac:dyDescent="0.25">
      <c r="A319" s="144">
        <v>310</v>
      </c>
      <c r="B319" s="143" t="s">
        <v>277</v>
      </c>
      <c r="C319" s="144">
        <v>1</v>
      </c>
      <c r="D319" s="156">
        <v>1</v>
      </c>
      <c r="E319" s="157">
        <v>10</v>
      </c>
      <c r="F319" s="158">
        <v>11890.407781690141</v>
      </c>
      <c r="G319" s="159"/>
      <c r="H319" s="160"/>
      <c r="I319" s="160"/>
      <c r="J319" s="145"/>
      <c r="K319" s="161"/>
      <c r="L319" s="145"/>
      <c r="M319" s="162"/>
      <c r="N319" s="159"/>
      <c r="O319" s="159"/>
      <c r="P319" s="159"/>
    </row>
    <row r="320" spans="1:16" s="163" customFormat="1" ht="12.9" customHeight="1" x14ac:dyDescent="0.25">
      <c r="A320" s="144">
        <v>311</v>
      </c>
      <c r="B320" s="143" t="s">
        <v>526</v>
      </c>
      <c r="C320" s="144">
        <v>0</v>
      </c>
      <c r="D320" s="156">
        <v>1</v>
      </c>
      <c r="E320" s="157">
        <v>0</v>
      </c>
      <c r="F320" s="158">
        <v>0</v>
      </c>
      <c r="G320" s="159"/>
      <c r="H320" s="160"/>
      <c r="I320" s="160"/>
      <c r="J320" s="145"/>
      <c r="K320" s="161"/>
      <c r="L320" s="145"/>
      <c r="M320" s="162"/>
      <c r="N320" s="159"/>
      <c r="O320" s="159"/>
      <c r="P320" s="159"/>
    </row>
    <row r="321" spans="1:16" s="163" customFormat="1" ht="12.9" customHeight="1" x14ac:dyDescent="0.25">
      <c r="A321" s="144">
        <v>312</v>
      </c>
      <c r="B321" s="143" t="s">
        <v>527</v>
      </c>
      <c r="C321" s="144">
        <v>0</v>
      </c>
      <c r="D321" s="156">
        <v>1</v>
      </c>
      <c r="E321" s="157">
        <v>0</v>
      </c>
      <c r="F321" s="158">
        <v>0</v>
      </c>
      <c r="G321" s="159"/>
      <c r="H321" s="160"/>
      <c r="I321" s="160"/>
      <c r="J321" s="145"/>
      <c r="K321" s="161"/>
      <c r="L321" s="145"/>
      <c r="M321" s="162"/>
      <c r="N321" s="159"/>
      <c r="O321" s="159"/>
      <c r="P321" s="159"/>
    </row>
    <row r="322" spans="1:16" s="163" customFormat="1" ht="12.9" customHeight="1" x14ac:dyDescent="0.25">
      <c r="A322" s="144">
        <v>313</v>
      </c>
      <c r="B322" s="143" t="s">
        <v>528</v>
      </c>
      <c r="C322" s="144">
        <v>0</v>
      </c>
      <c r="D322" s="156">
        <v>1</v>
      </c>
      <c r="E322" s="157">
        <v>0</v>
      </c>
      <c r="F322" s="158">
        <v>13837.16</v>
      </c>
      <c r="G322" s="159"/>
      <c r="H322" s="160"/>
      <c r="I322" s="160"/>
      <c r="J322" s="145"/>
      <c r="K322" s="161"/>
      <c r="L322" s="145"/>
      <c r="M322" s="162"/>
      <c r="N322" s="159"/>
      <c r="O322" s="159"/>
      <c r="P322" s="159"/>
    </row>
    <row r="323" spans="1:16" s="163" customFormat="1" ht="12.9" customHeight="1" x14ac:dyDescent="0.25">
      <c r="A323" s="144">
        <v>314</v>
      </c>
      <c r="B323" s="143" t="s">
        <v>46</v>
      </c>
      <c r="C323" s="144">
        <v>1</v>
      </c>
      <c r="D323" s="156">
        <v>1.06</v>
      </c>
      <c r="E323" s="157">
        <v>6</v>
      </c>
      <c r="F323" s="158">
        <v>11333.296811166349</v>
      </c>
      <c r="G323" s="159"/>
      <c r="H323" s="160"/>
      <c r="I323" s="160"/>
      <c r="J323" s="145"/>
      <c r="K323" s="161"/>
      <c r="L323" s="145"/>
      <c r="M323" s="162"/>
      <c r="N323" s="159"/>
      <c r="O323" s="159"/>
      <c r="P323" s="159"/>
    </row>
    <row r="324" spans="1:16" s="163" customFormat="1" ht="12.9" customHeight="1" x14ac:dyDescent="0.25">
      <c r="A324" s="144">
        <v>315</v>
      </c>
      <c r="B324" s="143" t="s">
        <v>529</v>
      </c>
      <c r="C324" s="144">
        <v>1</v>
      </c>
      <c r="D324" s="156">
        <v>1.034</v>
      </c>
      <c r="E324" s="157">
        <v>1</v>
      </c>
      <c r="F324" s="158">
        <v>9965.5372879637307</v>
      </c>
      <c r="G324" s="159"/>
      <c r="H324" s="160"/>
      <c r="I324" s="160"/>
      <c r="J324" s="145"/>
      <c r="K324" s="161"/>
      <c r="L324" s="145"/>
      <c r="M324" s="162"/>
      <c r="N324" s="159"/>
      <c r="O324" s="159"/>
      <c r="P324" s="159"/>
    </row>
    <row r="325" spans="1:16" s="163" customFormat="1" ht="12.9" customHeight="1" x14ac:dyDescent="0.25">
      <c r="A325" s="144">
        <v>316</v>
      </c>
      <c r="B325" s="143" t="s">
        <v>182</v>
      </c>
      <c r="C325" s="144">
        <v>1</v>
      </c>
      <c r="D325" s="156">
        <v>1</v>
      </c>
      <c r="E325" s="157">
        <v>10</v>
      </c>
      <c r="F325" s="158">
        <v>11638.416899302094</v>
      </c>
      <c r="G325" s="159"/>
      <c r="H325" s="160"/>
      <c r="I325" s="160"/>
      <c r="J325" s="145"/>
      <c r="K325" s="161"/>
      <c r="L325" s="145"/>
      <c r="M325" s="162"/>
      <c r="N325" s="159"/>
      <c r="O325" s="159"/>
      <c r="P325" s="159"/>
    </row>
    <row r="326" spans="1:16" s="163" customFormat="1" ht="12.9" customHeight="1" x14ac:dyDescent="0.25">
      <c r="A326" s="144">
        <v>317</v>
      </c>
      <c r="B326" s="143" t="s">
        <v>530</v>
      </c>
      <c r="C326" s="144">
        <v>1</v>
      </c>
      <c r="D326" s="156">
        <v>1.0669999999999999</v>
      </c>
      <c r="E326" s="157">
        <v>1</v>
      </c>
      <c r="F326" s="158">
        <v>10175.604551477432</v>
      </c>
      <c r="G326" s="159"/>
      <c r="H326" s="160"/>
      <c r="I326" s="160"/>
      <c r="J326" s="145"/>
      <c r="K326" s="161"/>
      <c r="L326" s="145"/>
      <c r="M326" s="162"/>
      <c r="N326" s="159"/>
      <c r="O326" s="159"/>
      <c r="P326" s="159"/>
    </row>
    <row r="327" spans="1:16" s="163" customFormat="1" ht="12.9" customHeight="1" x14ac:dyDescent="0.25">
      <c r="A327" s="144">
        <v>318</v>
      </c>
      <c r="B327" s="143" t="s">
        <v>531</v>
      </c>
      <c r="C327" s="144">
        <v>1</v>
      </c>
      <c r="D327" s="156">
        <v>1</v>
      </c>
      <c r="E327" s="157">
        <v>7</v>
      </c>
      <c r="F327" s="158">
        <v>10242.417927927929</v>
      </c>
      <c r="G327" s="159"/>
      <c r="H327" s="160"/>
      <c r="I327" s="160"/>
      <c r="J327" s="145"/>
      <c r="K327" s="161"/>
      <c r="L327" s="145"/>
      <c r="M327" s="162"/>
      <c r="N327" s="159"/>
      <c r="O327" s="159"/>
      <c r="P327" s="159"/>
    </row>
    <row r="328" spans="1:16" s="163" customFormat="1" ht="12.9" customHeight="1" x14ac:dyDescent="0.25">
      <c r="A328" s="144">
        <v>319</v>
      </c>
      <c r="B328" s="143" t="s">
        <v>532</v>
      </c>
      <c r="C328" s="144">
        <v>0</v>
      </c>
      <c r="D328" s="156">
        <v>1</v>
      </c>
      <c r="E328" s="157">
        <v>0</v>
      </c>
      <c r="F328" s="158">
        <v>0</v>
      </c>
      <c r="G328" s="159"/>
      <c r="H328" s="160"/>
      <c r="I328" s="160"/>
      <c r="J328" s="145"/>
      <c r="K328" s="161"/>
      <c r="L328" s="145"/>
      <c r="M328" s="162"/>
      <c r="N328" s="159"/>
      <c r="O328" s="159"/>
      <c r="P328" s="159"/>
    </row>
    <row r="329" spans="1:16" s="163" customFormat="1" ht="12.9" customHeight="1" x14ac:dyDescent="0.25">
      <c r="A329" s="144">
        <v>320</v>
      </c>
      <c r="B329" s="143" t="s">
        <v>533</v>
      </c>
      <c r="C329" s="144">
        <v>0</v>
      </c>
      <c r="D329" s="156">
        <v>1.0289999999999999</v>
      </c>
      <c r="E329" s="157">
        <v>0</v>
      </c>
      <c r="F329" s="158">
        <v>0</v>
      </c>
      <c r="G329" s="159"/>
      <c r="H329" s="160"/>
      <c r="I329" s="160"/>
      <c r="J329" s="145"/>
      <c r="K329" s="161"/>
      <c r="L329" s="145"/>
      <c r="M329" s="162"/>
      <c r="N329" s="159"/>
      <c r="O329" s="159"/>
      <c r="P329" s="159"/>
    </row>
    <row r="330" spans="1:16" s="163" customFormat="1" ht="12.9" customHeight="1" x14ac:dyDescent="0.25">
      <c r="A330" s="144">
        <v>321</v>
      </c>
      <c r="B330" s="143" t="s">
        <v>92</v>
      </c>
      <c r="C330" s="144">
        <v>1</v>
      </c>
      <c r="D330" s="156">
        <v>1</v>
      </c>
      <c r="E330" s="157">
        <v>2</v>
      </c>
      <c r="F330" s="158">
        <v>9971.3826407041888</v>
      </c>
      <c r="G330" s="159"/>
      <c r="H330" s="160"/>
      <c r="I330" s="160"/>
      <c r="J330" s="145"/>
      <c r="K330" s="161"/>
      <c r="L330" s="145"/>
      <c r="M330" s="162"/>
      <c r="N330" s="159"/>
      <c r="O330" s="159"/>
      <c r="P330" s="159"/>
    </row>
    <row r="331" spans="1:16" s="163" customFormat="1" ht="12.9" customHeight="1" x14ac:dyDescent="0.25">
      <c r="A331" s="144">
        <v>322</v>
      </c>
      <c r="B331" s="143" t="s">
        <v>131</v>
      </c>
      <c r="C331" s="144">
        <v>1</v>
      </c>
      <c r="D331" s="156">
        <v>1</v>
      </c>
      <c r="E331" s="157">
        <v>5</v>
      </c>
      <c r="F331" s="158">
        <v>10636.216075205644</v>
      </c>
      <c r="G331" s="159"/>
      <c r="H331" s="160"/>
      <c r="I331" s="160"/>
      <c r="J331" s="145"/>
      <c r="K331" s="161"/>
      <c r="L331" s="145"/>
      <c r="M331" s="162"/>
      <c r="N331" s="159"/>
      <c r="O331" s="159"/>
      <c r="P331" s="159"/>
    </row>
    <row r="332" spans="1:16" s="163" customFormat="1" ht="12.9" customHeight="1" x14ac:dyDescent="0.25">
      <c r="A332" s="144">
        <v>323</v>
      </c>
      <c r="B332" s="143" t="s">
        <v>196</v>
      </c>
      <c r="C332" s="144">
        <v>1</v>
      </c>
      <c r="D332" s="156">
        <v>1</v>
      </c>
      <c r="E332" s="157">
        <v>5</v>
      </c>
      <c r="F332" s="158">
        <v>10217.031526066352</v>
      </c>
      <c r="G332" s="159"/>
      <c r="H332" s="160"/>
      <c r="I332" s="160"/>
      <c r="J332" s="145"/>
      <c r="K332" s="161"/>
      <c r="L332" s="145"/>
      <c r="M332" s="162"/>
      <c r="N332" s="159"/>
      <c r="O332" s="159"/>
      <c r="P332" s="159"/>
    </row>
    <row r="333" spans="1:16" s="163" customFormat="1" ht="12.9" customHeight="1" x14ac:dyDescent="0.25">
      <c r="A333" s="144">
        <v>324</v>
      </c>
      <c r="B333" s="143" t="s">
        <v>534</v>
      </c>
      <c r="C333" s="144">
        <v>0</v>
      </c>
      <c r="D333" s="156">
        <v>1</v>
      </c>
      <c r="E333" s="157">
        <v>0</v>
      </c>
      <c r="F333" s="158">
        <v>15006.245777777776</v>
      </c>
      <c r="G333" s="159"/>
      <c r="H333" s="160"/>
      <c r="I333" s="160"/>
      <c r="J333" s="145"/>
      <c r="K333" s="161"/>
      <c r="L333" s="145"/>
      <c r="M333" s="162"/>
      <c r="N333" s="159"/>
      <c r="O333" s="159"/>
      <c r="P333" s="159"/>
    </row>
    <row r="334" spans="1:16" s="163" customFormat="1" ht="12.9" customHeight="1" x14ac:dyDescent="0.25">
      <c r="A334" s="144">
        <v>325</v>
      </c>
      <c r="B334" s="143" t="s">
        <v>220</v>
      </c>
      <c r="C334" s="144">
        <v>1</v>
      </c>
      <c r="D334" s="156">
        <v>1</v>
      </c>
      <c r="E334" s="157">
        <v>8</v>
      </c>
      <c r="F334" s="158">
        <v>11467.045518963921</v>
      </c>
      <c r="G334" s="159"/>
      <c r="H334" s="160"/>
      <c r="I334" s="160"/>
      <c r="J334" s="145"/>
      <c r="K334" s="161"/>
      <c r="L334" s="145"/>
      <c r="M334" s="162"/>
      <c r="N334" s="159"/>
      <c r="O334" s="159"/>
      <c r="P334" s="159"/>
    </row>
    <row r="335" spans="1:16" s="163" customFormat="1" ht="12.9" customHeight="1" x14ac:dyDescent="0.25">
      <c r="A335" s="144">
        <v>326</v>
      </c>
      <c r="B335" s="143" t="s">
        <v>156</v>
      </c>
      <c r="C335" s="144">
        <v>1</v>
      </c>
      <c r="D335" s="156">
        <v>1.02</v>
      </c>
      <c r="E335" s="157">
        <v>1</v>
      </c>
      <c r="F335" s="158">
        <v>9862.062967470627</v>
      </c>
      <c r="G335" s="159"/>
      <c r="H335" s="160"/>
      <c r="I335" s="160"/>
      <c r="J335" s="145"/>
      <c r="K335" s="161"/>
      <c r="L335" s="145"/>
      <c r="M335" s="162"/>
      <c r="N335" s="159"/>
      <c r="O335" s="159"/>
      <c r="P335" s="159"/>
    </row>
    <row r="336" spans="1:16" s="163" customFormat="1" ht="12.9" customHeight="1" x14ac:dyDescent="0.25">
      <c r="A336" s="144">
        <v>327</v>
      </c>
      <c r="B336" s="143" t="s">
        <v>213</v>
      </c>
      <c r="C336" s="144">
        <v>1</v>
      </c>
      <c r="D336" s="156">
        <v>1</v>
      </c>
      <c r="E336" s="157">
        <v>2</v>
      </c>
      <c r="F336" s="158">
        <v>10360.231984732825</v>
      </c>
      <c r="G336" s="159"/>
      <c r="H336" s="160"/>
      <c r="I336" s="160"/>
      <c r="J336" s="145"/>
      <c r="K336" s="161"/>
      <c r="L336" s="145"/>
      <c r="M336" s="162"/>
      <c r="N336" s="159"/>
      <c r="O336" s="159"/>
      <c r="P336" s="159"/>
    </row>
    <row r="337" spans="1:16" s="163" customFormat="1" ht="12.9" customHeight="1" x14ac:dyDescent="0.25">
      <c r="A337" s="144">
        <v>328</v>
      </c>
      <c r="B337" s="143" t="s">
        <v>535</v>
      </c>
      <c r="C337" s="144">
        <v>0</v>
      </c>
      <c r="D337" s="156">
        <v>1</v>
      </c>
      <c r="E337" s="157">
        <v>0</v>
      </c>
      <c r="F337" s="158">
        <v>0</v>
      </c>
      <c r="G337" s="159"/>
      <c r="H337" s="160"/>
      <c r="I337" s="160"/>
      <c r="J337" s="145"/>
      <c r="K337" s="161"/>
      <c r="L337" s="145"/>
      <c r="M337" s="162"/>
      <c r="N337" s="159"/>
      <c r="O337" s="159"/>
      <c r="P337" s="159"/>
    </row>
    <row r="338" spans="1:16" s="163" customFormat="1" ht="12.9" customHeight="1" x14ac:dyDescent="0.25">
      <c r="A338" s="144">
        <v>329</v>
      </c>
      <c r="B338" s="143" t="s">
        <v>536</v>
      </c>
      <c r="C338" s="144">
        <v>0</v>
      </c>
      <c r="D338" s="156">
        <v>1</v>
      </c>
      <c r="E338" s="157">
        <v>0</v>
      </c>
      <c r="F338" s="158">
        <v>13837.16</v>
      </c>
      <c r="G338" s="159"/>
      <c r="H338" s="160"/>
      <c r="I338" s="160"/>
      <c r="J338" s="145"/>
      <c r="K338" s="161"/>
      <c r="L338" s="145"/>
      <c r="M338" s="162"/>
      <c r="N338" s="159"/>
      <c r="O338" s="159"/>
      <c r="P338" s="159"/>
    </row>
    <row r="339" spans="1:16" s="163" customFormat="1" ht="12.9" customHeight="1" x14ac:dyDescent="0.25">
      <c r="A339" s="144">
        <v>330</v>
      </c>
      <c r="B339" s="143" t="s">
        <v>537</v>
      </c>
      <c r="C339" s="144">
        <v>1</v>
      </c>
      <c r="D339" s="156">
        <v>1.06</v>
      </c>
      <c r="E339" s="157">
        <v>1</v>
      </c>
      <c r="F339" s="158">
        <v>10150.484915292996</v>
      </c>
      <c r="G339" s="159"/>
      <c r="H339" s="160"/>
      <c r="I339" s="160"/>
      <c r="J339" s="145"/>
      <c r="K339" s="161"/>
      <c r="L339" s="145"/>
      <c r="M339" s="162"/>
      <c r="N339" s="159"/>
      <c r="O339" s="159"/>
      <c r="P339" s="159"/>
    </row>
    <row r="340" spans="1:16" s="163" customFormat="1" ht="12.9" customHeight="1" x14ac:dyDescent="0.25">
      <c r="A340" s="144">
        <v>331</v>
      </c>
      <c r="B340" s="143" t="s">
        <v>20</v>
      </c>
      <c r="C340" s="144">
        <v>1</v>
      </c>
      <c r="D340" s="156">
        <v>1</v>
      </c>
      <c r="E340" s="157">
        <v>6</v>
      </c>
      <c r="F340" s="158">
        <v>10351.705188933873</v>
      </c>
      <c r="G340" s="159"/>
      <c r="H340" s="160"/>
      <c r="I340" s="160"/>
      <c r="J340" s="145"/>
      <c r="K340" s="161"/>
      <c r="L340" s="145"/>
      <c r="M340" s="162"/>
      <c r="N340" s="159"/>
      <c r="O340" s="159"/>
      <c r="P340" s="159"/>
    </row>
    <row r="341" spans="1:16" s="163" customFormat="1" ht="12.9" customHeight="1" x14ac:dyDescent="0.25">
      <c r="A341" s="144">
        <v>332</v>
      </c>
      <c r="B341" s="143" t="s">
        <v>221</v>
      </c>
      <c r="C341" s="144">
        <v>1</v>
      </c>
      <c r="D341" s="156">
        <v>1</v>
      </c>
      <c r="E341" s="157">
        <v>10</v>
      </c>
      <c r="F341" s="158">
        <v>11778.006631758404</v>
      </c>
      <c r="G341" s="159"/>
      <c r="H341" s="160"/>
      <c r="I341" s="160"/>
      <c r="J341" s="145"/>
      <c r="K341" s="161"/>
      <c r="L341" s="145"/>
      <c r="M341" s="162"/>
      <c r="N341" s="159"/>
      <c r="O341" s="159"/>
      <c r="P341" s="159"/>
    </row>
    <row r="342" spans="1:16" s="163" customFormat="1" ht="12.9" customHeight="1" x14ac:dyDescent="0.25">
      <c r="A342" s="144">
        <v>333</v>
      </c>
      <c r="B342" s="143" t="s">
        <v>538</v>
      </c>
      <c r="C342" s="144">
        <v>0</v>
      </c>
      <c r="D342" s="156">
        <v>1</v>
      </c>
      <c r="E342" s="157">
        <v>0</v>
      </c>
      <c r="F342" s="158">
        <v>0</v>
      </c>
      <c r="G342" s="159"/>
      <c r="H342" s="160"/>
      <c r="I342" s="160"/>
      <c r="J342" s="145"/>
      <c r="K342" s="161"/>
      <c r="L342" s="145"/>
      <c r="M342" s="162"/>
      <c r="N342" s="159"/>
      <c r="O342" s="159"/>
      <c r="P342" s="159"/>
    </row>
    <row r="343" spans="1:16" s="163" customFormat="1" ht="12.9" customHeight="1" x14ac:dyDescent="0.25">
      <c r="A343" s="144">
        <v>334</v>
      </c>
      <c r="B343" s="143" t="s">
        <v>539</v>
      </c>
      <c r="C343" s="144">
        <v>0</v>
      </c>
      <c r="D343" s="156">
        <v>1</v>
      </c>
      <c r="E343" s="157">
        <v>0</v>
      </c>
      <c r="F343" s="158">
        <v>0</v>
      </c>
      <c r="G343" s="159"/>
      <c r="H343" s="160"/>
      <c r="I343" s="160"/>
      <c r="J343" s="145"/>
      <c r="K343" s="161"/>
      <c r="L343" s="145"/>
      <c r="M343" s="162"/>
      <c r="N343" s="159"/>
      <c r="O343" s="159"/>
      <c r="P343" s="159"/>
    </row>
    <row r="344" spans="1:16" s="163" customFormat="1" ht="12.9" customHeight="1" x14ac:dyDescent="0.25">
      <c r="A344" s="144">
        <v>335</v>
      </c>
      <c r="B344" s="143" t="s">
        <v>47</v>
      </c>
      <c r="C344" s="144">
        <v>1</v>
      </c>
      <c r="D344" s="156">
        <v>1.0589999999999999</v>
      </c>
      <c r="E344" s="157">
        <v>1</v>
      </c>
      <c r="F344" s="158">
        <v>10123.699191553786</v>
      </c>
      <c r="G344" s="159"/>
      <c r="H344" s="160"/>
      <c r="I344" s="160"/>
      <c r="J344" s="145"/>
      <c r="K344" s="161"/>
      <c r="L344" s="145"/>
      <c r="M344" s="162"/>
      <c r="N344" s="159"/>
      <c r="O344" s="159"/>
      <c r="P344" s="159"/>
    </row>
    <row r="345" spans="1:16" s="163" customFormat="1" ht="12.9" customHeight="1" x14ac:dyDescent="0.25">
      <c r="A345" s="144">
        <v>336</v>
      </c>
      <c r="B345" s="143" t="s">
        <v>48</v>
      </c>
      <c r="C345" s="144">
        <v>1</v>
      </c>
      <c r="D345" s="156">
        <v>1.038</v>
      </c>
      <c r="E345" s="157">
        <v>7</v>
      </c>
      <c r="F345" s="158">
        <v>11404.61762605592</v>
      </c>
      <c r="G345" s="159"/>
      <c r="H345" s="160"/>
      <c r="I345" s="160"/>
      <c r="J345" s="145"/>
      <c r="K345" s="161"/>
      <c r="L345" s="145"/>
      <c r="M345" s="162"/>
      <c r="N345" s="159"/>
      <c r="O345" s="159"/>
      <c r="P345" s="159"/>
    </row>
    <row r="346" spans="1:16" s="163" customFormat="1" ht="12.9" customHeight="1" x14ac:dyDescent="0.25">
      <c r="A346" s="144">
        <v>337</v>
      </c>
      <c r="B346" s="143" t="s">
        <v>214</v>
      </c>
      <c r="C346" s="144">
        <v>1</v>
      </c>
      <c r="D346" s="156">
        <v>1</v>
      </c>
      <c r="E346" s="157">
        <v>8</v>
      </c>
      <c r="F346" s="158">
        <v>10442.126595744679</v>
      </c>
      <c r="G346" s="159"/>
      <c r="H346" s="160"/>
      <c r="I346" s="160"/>
      <c r="J346" s="145"/>
      <c r="K346" s="161"/>
      <c r="L346" s="145"/>
      <c r="M346" s="162"/>
      <c r="N346" s="159"/>
      <c r="O346" s="159"/>
      <c r="P346" s="159"/>
    </row>
    <row r="347" spans="1:16" s="163" customFormat="1" ht="12.9" customHeight="1" x14ac:dyDescent="0.25">
      <c r="A347" s="144">
        <v>338</v>
      </c>
      <c r="B347" s="143" t="s">
        <v>540</v>
      </c>
      <c r="C347" s="144">
        <v>0</v>
      </c>
      <c r="D347" s="156">
        <v>1</v>
      </c>
      <c r="E347" s="157">
        <v>0</v>
      </c>
      <c r="F347" s="158">
        <v>13837.159999999996</v>
      </c>
      <c r="G347" s="159"/>
      <c r="H347" s="160"/>
      <c r="I347" s="160"/>
      <c r="J347" s="145"/>
      <c r="K347" s="161"/>
      <c r="L347" s="145"/>
      <c r="M347" s="162"/>
      <c r="N347" s="159"/>
      <c r="O347" s="159"/>
      <c r="P347" s="159"/>
    </row>
    <row r="348" spans="1:16" s="163" customFormat="1" ht="12.9" customHeight="1" x14ac:dyDescent="0.25">
      <c r="A348" s="144">
        <v>339</v>
      </c>
      <c r="B348" s="143" t="s">
        <v>541</v>
      </c>
      <c r="C348" s="144">
        <v>0</v>
      </c>
      <c r="D348" s="156">
        <v>1</v>
      </c>
      <c r="E348" s="157">
        <v>0</v>
      </c>
      <c r="F348" s="158">
        <v>0</v>
      </c>
      <c r="G348" s="159"/>
      <c r="H348" s="160"/>
      <c r="I348" s="160"/>
      <c r="J348" s="145"/>
      <c r="K348" s="161"/>
      <c r="L348" s="145"/>
      <c r="M348" s="162"/>
      <c r="N348" s="159"/>
      <c r="O348" s="159"/>
      <c r="P348" s="159"/>
    </row>
    <row r="349" spans="1:16" s="163" customFormat="1" ht="12.9" customHeight="1" x14ac:dyDescent="0.25">
      <c r="A349" s="144">
        <v>340</v>
      </c>
      <c r="B349" s="143" t="s">
        <v>215</v>
      </c>
      <c r="C349" s="144">
        <v>1</v>
      </c>
      <c r="D349" s="156">
        <v>1</v>
      </c>
      <c r="E349" s="157">
        <v>5</v>
      </c>
      <c r="F349" s="158">
        <v>10608.691404494381</v>
      </c>
      <c r="G349" s="159"/>
      <c r="H349" s="160"/>
      <c r="I349" s="160"/>
      <c r="J349" s="145"/>
      <c r="K349" s="161"/>
      <c r="L349" s="145"/>
      <c r="M349" s="162"/>
      <c r="N349" s="159"/>
      <c r="O349" s="159"/>
      <c r="P349" s="159"/>
    </row>
    <row r="350" spans="1:16" s="163" customFormat="1" ht="12.9" customHeight="1" x14ac:dyDescent="0.25">
      <c r="A350" s="144">
        <v>341</v>
      </c>
      <c r="B350" s="143" t="s">
        <v>542</v>
      </c>
      <c r="C350" s="144">
        <v>0</v>
      </c>
      <c r="D350" s="156">
        <v>1</v>
      </c>
      <c r="E350" s="157">
        <v>0</v>
      </c>
      <c r="F350" s="158">
        <v>0</v>
      </c>
      <c r="G350" s="159"/>
      <c r="H350" s="160"/>
      <c r="I350" s="160"/>
      <c r="J350" s="145"/>
      <c r="K350" s="161"/>
      <c r="L350" s="145"/>
      <c r="M350" s="162"/>
      <c r="N350" s="159"/>
      <c r="O350" s="159"/>
      <c r="P350" s="159"/>
    </row>
    <row r="351" spans="1:16" s="163" customFormat="1" ht="12.9" customHeight="1" x14ac:dyDescent="0.25">
      <c r="A351" s="144">
        <v>342</v>
      </c>
      <c r="B351" s="143" t="s">
        <v>228</v>
      </c>
      <c r="C351" s="144">
        <v>1</v>
      </c>
      <c r="D351" s="156">
        <v>1.0660000000000001</v>
      </c>
      <c r="E351" s="157">
        <v>2</v>
      </c>
      <c r="F351" s="158">
        <v>10275.997444536324</v>
      </c>
      <c r="G351" s="159"/>
      <c r="H351" s="160"/>
      <c r="I351" s="160"/>
      <c r="J351" s="145"/>
      <c r="K351" s="161"/>
      <c r="L351" s="145"/>
      <c r="M351" s="162"/>
      <c r="N351" s="159"/>
      <c r="O351" s="159"/>
      <c r="P351" s="159"/>
    </row>
    <row r="352" spans="1:16" s="163" customFormat="1" ht="12.9" customHeight="1" x14ac:dyDescent="0.25">
      <c r="A352" s="144">
        <v>343</v>
      </c>
      <c r="B352" s="143" t="s">
        <v>247</v>
      </c>
      <c r="C352" s="144">
        <v>1</v>
      </c>
      <c r="D352" s="156">
        <v>1</v>
      </c>
      <c r="E352" s="157">
        <v>9</v>
      </c>
      <c r="F352" s="158">
        <v>11048.984753042234</v>
      </c>
      <c r="G352" s="159"/>
      <c r="H352" s="160"/>
      <c r="I352" s="160"/>
      <c r="J352" s="145"/>
      <c r="K352" s="161"/>
      <c r="L352" s="145"/>
      <c r="M352" s="162"/>
      <c r="N352" s="159"/>
      <c r="O352" s="159"/>
      <c r="P352" s="159"/>
    </row>
    <row r="353" spans="1:16" s="163" customFormat="1" ht="12.9" customHeight="1" x14ac:dyDescent="0.25">
      <c r="A353" s="144">
        <v>344</v>
      </c>
      <c r="B353" s="143" t="s">
        <v>243</v>
      </c>
      <c r="C353" s="144">
        <v>1</v>
      </c>
      <c r="D353" s="156">
        <v>1.0429999999999999</v>
      </c>
      <c r="E353" s="157">
        <v>1</v>
      </c>
      <c r="F353" s="158">
        <v>9973.3633294129031</v>
      </c>
      <c r="G353" s="159"/>
      <c r="H353" s="160"/>
      <c r="I353" s="160"/>
      <c r="J353" s="145"/>
      <c r="K353" s="161"/>
      <c r="L353" s="145"/>
      <c r="M353" s="162"/>
      <c r="N353" s="159"/>
      <c r="O353" s="159"/>
      <c r="P353" s="159"/>
    </row>
    <row r="354" spans="1:16" s="163" customFormat="1" ht="12.9" customHeight="1" x14ac:dyDescent="0.25">
      <c r="A354" s="144">
        <v>345</v>
      </c>
      <c r="B354" s="143" t="s">
        <v>543</v>
      </c>
      <c r="C354" s="144">
        <v>0</v>
      </c>
      <c r="D354" s="156">
        <v>1</v>
      </c>
      <c r="E354" s="157">
        <v>0</v>
      </c>
      <c r="F354" s="158">
        <v>13837.159999999998</v>
      </c>
      <c r="G354" s="159"/>
      <c r="H354" s="160"/>
      <c r="I354" s="160"/>
      <c r="J354" s="145"/>
      <c r="K354" s="161"/>
      <c r="L354" s="145"/>
      <c r="M354" s="162"/>
      <c r="N354" s="159"/>
      <c r="O354" s="159"/>
      <c r="P354" s="159"/>
    </row>
    <row r="355" spans="1:16" s="163" customFormat="1" ht="12.9" customHeight="1" x14ac:dyDescent="0.25">
      <c r="A355" s="144">
        <v>346</v>
      </c>
      <c r="B355" s="143" t="s">
        <v>33</v>
      </c>
      <c r="C355" s="144">
        <v>1</v>
      </c>
      <c r="D355" s="156">
        <v>1.028</v>
      </c>
      <c r="E355" s="157">
        <v>7</v>
      </c>
      <c r="F355" s="158">
        <v>11031.87601420819</v>
      </c>
      <c r="G355" s="159"/>
      <c r="H355" s="160"/>
      <c r="I355" s="160"/>
      <c r="J355" s="145"/>
      <c r="K355" s="161"/>
      <c r="L355" s="145"/>
      <c r="M355" s="162"/>
      <c r="N355" s="159"/>
      <c r="O355" s="159"/>
      <c r="P355" s="159"/>
    </row>
    <row r="356" spans="1:16" s="163" customFormat="1" ht="12.9" customHeight="1" x14ac:dyDescent="0.25">
      <c r="A356" s="144">
        <v>347</v>
      </c>
      <c r="B356" s="143" t="s">
        <v>106</v>
      </c>
      <c r="C356" s="144">
        <v>1</v>
      </c>
      <c r="D356" s="156">
        <v>1.054</v>
      </c>
      <c r="E356" s="157">
        <v>6</v>
      </c>
      <c r="F356" s="158">
        <v>11116.170431247052</v>
      </c>
      <c r="G356" s="159"/>
      <c r="H356" s="160"/>
      <c r="I356" s="160"/>
      <c r="J356" s="145"/>
      <c r="K356" s="161"/>
      <c r="L356" s="145"/>
      <c r="M356" s="162"/>
      <c r="N356" s="159"/>
      <c r="O356" s="159"/>
      <c r="P356" s="159"/>
    </row>
    <row r="357" spans="1:16" s="163" customFormat="1" ht="12.9" customHeight="1" x14ac:dyDescent="0.25">
      <c r="A357" s="144">
        <v>348</v>
      </c>
      <c r="B357" s="143" t="s">
        <v>132</v>
      </c>
      <c r="C357" s="144">
        <v>1</v>
      </c>
      <c r="D357" s="156">
        <v>1</v>
      </c>
      <c r="E357" s="157">
        <v>10</v>
      </c>
      <c r="F357" s="158">
        <v>12808.738626634311</v>
      </c>
      <c r="G357" s="159"/>
      <c r="H357" s="160"/>
      <c r="I357" s="160"/>
      <c r="J357" s="145"/>
      <c r="K357" s="161"/>
      <c r="L357" s="145"/>
      <c r="M357" s="162"/>
      <c r="N357" s="159"/>
      <c r="O357" s="159"/>
      <c r="P357" s="159"/>
    </row>
    <row r="358" spans="1:16" s="163" customFormat="1" ht="12.9" customHeight="1" x14ac:dyDescent="0.25">
      <c r="A358" s="144">
        <v>349</v>
      </c>
      <c r="B358" s="143" t="s">
        <v>544</v>
      </c>
      <c r="C358" s="144">
        <v>1</v>
      </c>
      <c r="D358" s="156">
        <v>1</v>
      </c>
      <c r="E358" s="157">
        <v>5</v>
      </c>
      <c r="F358" s="158">
        <v>10644.779439252337</v>
      </c>
      <c r="G358" s="159"/>
      <c r="H358" s="160"/>
      <c r="I358" s="160"/>
      <c r="J358" s="145"/>
      <c r="K358" s="161"/>
      <c r="L358" s="145"/>
      <c r="M358" s="162"/>
      <c r="N358" s="159"/>
      <c r="O358" s="159"/>
      <c r="P358" s="159"/>
    </row>
    <row r="359" spans="1:16" s="163" customFormat="1" ht="12.9" customHeight="1" x14ac:dyDescent="0.25">
      <c r="A359" s="144">
        <v>350</v>
      </c>
      <c r="B359" s="143" t="s">
        <v>197</v>
      </c>
      <c r="C359" s="144">
        <v>1</v>
      </c>
      <c r="D359" s="156">
        <v>1.022</v>
      </c>
      <c r="E359" s="157">
        <v>3</v>
      </c>
      <c r="F359" s="158">
        <v>9697.0250274576265</v>
      </c>
      <c r="G359" s="159"/>
      <c r="H359" s="160"/>
      <c r="I359" s="160"/>
      <c r="J359" s="145"/>
      <c r="K359" s="161"/>
      <c r="L359" s="145"/>
      <c r="M359" s="162"/>
      <c r="N359" s="159"/>
      <c r="O359" s="159"/>
      <c r="P359" s="159"/>
    </row>
    <row r="360" spans="1:16" s="163" customFormat="1" ht="12.9" customHeight="1" x14ac:dyDescent="0.25">
      <c r="A360" s="144">
        <v>351</v>
      </c>
      <c r="B360" s="143" t="s">
        <v>545</v>
      </c>
      <c r="C360" s="144">
        <v>0</v>
      </c>
      <c r="D360" s="156">
        <v>1</v>
      </c>
      <c r="E360" s="157">
        <v>0</v>
      </c>
      <c r="F360" s="158">
        <v>0</v>
      </c>
      <c r="G360" s="159"/>
      <c r="H360" s="160"/>
      <c r="I360" s="160"/>
      <c r="J360" s="145"/>
      <c r="K360" s="161"/>
      <c r="L360" s="145"/>
      <c r="M360" s="162"/>
      <c r="N360" s="159"/>
      <c r="O360" s="159"/>
      <c r="P360" s="159"/>
    </row>
    <row r="361" spans="1:16" s="163" customFormat="1" ht="12.9" customHeight="1" x14ac:dyDescent="0.25">
      <c r="A361" s="144">
        <v>352</v>
      </c>
      <c r="B361" s="143" t="s">
        <v>198</v>
      </c>
      <c r="C361" s="144">
        <v>0</v>
      </c>
      <c r="D361" s="156">
        <f>(D134+D156+D368)/3</f>
        <v>1.002</v>
      </c>
      <c r="E361" s="157">
        <v>1</v>
      </c>
      <c r="F361" s="158">
        <v>9752.6593249947109</v>
      </c>
      <c r="G361" s="159"/>
      <c r="H361" s="160"/>
      <c r="I361" s="160"/>
      <c r="J361" s="145"/>
      <c r="K361" s="161"/>
      <c r="L361" s="145"/>
      <c r="M361" s="162"/>
      <c r="N361" s="159"/>
      <c r="O361" s="159"/>
      <c r="P361" s="159"/>
    </row>
    <row r="362" spans="1:16" s="163" customFormat="1" ht="12.9" customHeight="1" x14ac:dyDescent="0.25">
      <c r="A362" s="144">
        <v>406</v>
      </c>
      <c r="B362" s="143" t="s">
        <v>546</v>
      </c>
      <c r="C362" s="144">
        <v>1</v>
      </c>
      <c r="D362" s="156">
        <v>1</v>
      </c>
      <c r="E362" s="157">
        <v>10</v>
      </c>
      <c r="F362" s="158">
        <v>22780.659238095235</v>
      </c>
      <c r="G362" s="159"/>
      <c r="H362" s="160"/>
      <c r="I362" s="160"/>
      <c r="J362" s="145"/>
      <c r="K362" s="161"/>
      <c r="L362" s="159"/>
      <c r="M362" s="157"/>
      <c r="N362" s="159"/>
      <c r="O362" s="159"/>
      <c r="P362" s="159"/>
    </row>
    <row r="363" spans="1:16" s="163" customFormat="1" ht="12.9" customHeight="1" x14ac:dyDescent="0.25">
      <c r="A363" s="144">
        <v>600</v>
      </c>
      <c r="B363" s="143" t="s">
        <v>157</v>
      </c>
      <c r="C363" s="144">
        <v>1</v>
      </c>
      <c r="D363" s="156">
        <v>1.046</v>
      </c>
      <c r="E363" s="157">
        <v>1</v>
      </c>
      <c r="F363" s="158">
        <v>10149.066061063286</v>
      </c>
      <c r="G363" s="159"/>
      <c r="H363" s="160"/>
      <c r="I363" s="160"/>
      <c r="J363" s="145"/>
      <c r="K363" s="161"/>
      <c r="L363" s="159"/>
      <c r="M363" s="157"/>
      <c r="N363" s="159"/>
      <c r="O363" s="159"/>
      <c r="P363" s="159"/>
    </row>
    <row r="364" spans="1:16" s="163" customFormat="1" ht="12.9" customHeight="1" x14ac:dyDescent="0.25">
      <c r="A364" s="144">
        <v>603</v>
      </c>
      <c r="B364" s="143" t="s">
        <v>64</v>
      </c>
      <c r="C364" s="144">
        <v>1</v>
      </c>
      <c r="D364" s="156">
        <v>1</v>
      </c>
      <c r="E364" s="157">
        <v>10</v>
      </c>
      <c r="F364" s="158">
        <v>11291.69043736101</v>
      </c>
      <c r="G364" s="159"/>
      <c r="H364" s="160"/>
      <c r="I364" s="160"/>
      <c r="J364" s="145"/>
      <c r="K364" s="161"/>
      <c r="L364" s="156"/>
      <c r="M364" s="162"/>
      <c r="N364" s="159"/>
      <c r="O364" s="159"/>
      <c r="P364" s="159"/>
    </row>
    <row r="365" spans="1:16" s="163" customFormat="1" ht="12.9" customHeight="1" x14ac:dyDescent="0.25">
      <c r="A365" s="144">
        <v>605</v>
      </c>
      <c r="B365" s="143" t="s">
        <v>216</v>
      </c>
      <c r="C365" s="144">
        <v>1</v>
      </c>
      <c r="D365" s="156">
        <v>1</v>
      </c>
      <c r="E365" s="157">
        <v>6</v>
      </c>
      <c r="F365" s="158">
        <v>11196.542470341938</v>
      </c>
      <c r="G365" s="159"/>
      <c r="H365" s="160"/>
      <c r="I365" s="160"/>
      <c r="J365" s="145"/>
      <c r="K365" s="161"/>
      <c r="L365" s="156"/>
      <c r="M365" s="156"/>
      <c r="N365" s="159"/>
      <c r="O365" s="159"/>
      <c r="P365" s="159"/>
    </row>
    <row r="366" spans="1:16" s="163" customFormat="1" ht="12.9" customHeight="1" x14ac:dyDescent="0.25">
      <c r="A366" s="144">
        <v>610</v>
      </c>
      <c r="B366" s="143" t="s">
        <v>158</v>
      </c>
      <c r="C366" s="144">
        <v>1</v>
      </c>
      <c r="D366" s="156">
        <v>1</v>
      </c>
      <c r="E366" s="157">
        <v>4</v>
      </c>
      <c r="F366" s="158">
        <v>10093.057433628317</v>
      </c>
      <c r="G366" s="159"/>
      <c r="H366" s="160"/>
      <c r="I366" s="160"/>
      <c r="J366" s="145"/>
      <c r="K366" s="161"/>
      <c r="L366" s="145"/>
      <c r="M366" s="156"/>
      <c r="N366" s="159"/>
      <c r="O366" s="159"/>
      <c r="P366" s="159"/>
    </row>
    <row r="367" spans="1:16" s="163" customFormat="1" ht="12.9" customHeight="1" x14ac:dyDescent="0.25">
      <c r="A367" s="144">
        <v>615</v>
      </c>
      <c r="B367" s="143" t="s">
        <v>257</v>
      </c>
      <c r="C367" s="144">
        <v>1</v>
      </c>
      <c r="D367" s="156">
        <v>1</v>
      </c>
      <c r="E367" s="157">
        <v>9</v>
      </c>
      <c r="F367" s="158">
        <v>11211.879177215191</v>
      </c>
      <c r="G367" s="159"/>
      <c r="H367" s="160"/>
      <c r="I367" s="160"/>
      <c r="J367" s="145"/>
      <c r="K367" s="161"/>
      <c r="L367" s="145"/>
      <c r="M367" s="171"/>
      <c r="N367" s="159"/>
      <c r="O367" s="159"/>
      <c r="P367" s="159"/>
    </row>
    <row r="368" spans="1:16" s="163" customFormat="1" ht="12.9" customHeight="1" x14ac:dyDescent="0.25">
      <c r="A368" s="144">
        <v>616</v>
      </c>
      <c r="B368" s="143" t="s">
        <v>133</v>
      </c>
      <c r="C368" s="144">
        <v>1</v>
      </c>
      <c r="D368" s="156">
        <v>1</v>
      </c>
      <c r="E368" s="157">
        <v>6</v>
      </c>
      <c r="F368" s="158">
        <v>10477.429810126583</v>
      </c>
      <c r="G368" s="159"/>
      <c r="H368" s="160"/>
      <c r="I368" s="160"/>
      <c r="J368" s="145"/>
      <c r="K368" s="159"/>
      <c r="L368" s="145"/>
      <c r="M368" s="171"/>
      <c r="N368" s="159"/>
      <c r="O368" s="159"/>
      <c r="P368" s="159"/>
    </row>
    <row r="369" spans="1:16" s="163" customFormat="1" ht="12.9" customHeight="1" x14ac:dyDescent="0.25">
      <c r="A369" s="144">
        <v>618</v>
      </c>
      <c r="B369" s="143" t="s">
        <v>363</v>
      </c>
      <c r="C369" s="144">
        <v>1</v>
      </c>
      <c r="D369" s="156">
        <v>1</v>
      </c>
      <c r="E369" s="157">
        <v>8</v>
      </c>
      <c r="F369" s="158">
        <v>11266.434415954418</v>
      </c>
      <c r="G369" s="159"/>
      <c r="H369" s="160"/>
      <c r="I369" s="160"/>
      <c r="J369" s="145"/>
      <c r="K369" s="159"/>
      <c r="L369" s="145"/>
      <c r="M369" s="162"/>
      <c r="N369" s="159"/>
      <c r="O369" s="159"/>
      <c r="P369" s="159"/>
    </row>
    <row r="370" spans="1:16" s="163" customFormat="1" ht="12.9" customHeight="1" x14ac:dyDescent="0.25">
      <c r="A370" s="144">
        <v>620</v>
      </c>
      <c r="B370" s="143" t="s">
        <v>134</v>
      </c>
      <c r="C370" s="144">
        <v>1</v>
      </c>
      <c r="D370" s="156">
        <v>1</v>
      </c>
      <c r="E370" s="157">
        <v>3</v>
      </c>
      <c r="F370" s="158">
        <v>10225.145696202531</v>
      </c>
      <c r="G370" s="159"/>
      <c r="H370" s="160"/>
      <c r="I370" s="160"/>
      <c r="J370" s="145"/>
      <c r="K370" s="161"/>
      <c r="L370" s="145"/>
      <c r="M370" s="162"/>
      <c r="N370" s="159"/>
      <c r="O370" s="159"/>
      <c r="P370" s="159"/>
    </row>
    <row r="371" spans="1:16" s="163" customFormat="1" ht="12.9" customHeight="1" x14ac:dyDescent="0.25">
      <c r="A371" s="144">
        <v>622</v>
      </c>
      <c r="B371" s="143" t="s">
        <v>204</v>
      </c>
      <c r="C371" s="144">
        <v>1</v>
      </c>
      <c r="D371" s="156">
        <v>1</v>
      </c>
      <c r="E371" s="157">
        <v>5</v>
      </c>
      <c r="F371" s="158">
        <v>10282.181698005699</v>
      </c>
      <c r="G371" s="159"/>
      <c r="H371" s="160"/>
      <c r="I371" s="160"/>
      <c r="J371" s="145"/>
      <c r="K371" s="161"/>
      <c r="L371" s="145"/>
      <c r="M371" s="162"/>
      <c r="N371" s="159"/>
      <c r="O371" s="159"/>
      <c r="P371" s="159"/>
    </row>
    <row r="372" spans="1:16" s="163" customFormat="1" ht="12.9" customHeight="1" x14ac:dyDescent="0.25">
      <c r="A372" s="144">
        <v>625</v>
      </c>
      <c r="B372" s="143" t="s">
        <v>49</v>
      </c>
      <c r="C372" s="144">
        <v>1</v>
      </c>
      <c r="D372" s="156">
        <v>1</v>
      </c>
      <c r="E372" s="157">
        <v>4</v>
      </c>
      <c r="F372" s="158">
        <v>10048.638756043141</v>
      </c>
      <c r="G372" s="159"/>
      <c r="H372" s="160"/>
      <c r="I372" s="160"/>
      <c r="J372" s="145"/>
      <c r="K372" s="161"/>
      <c r="L372" s="159"/>
      <c r="M372" s="162"/>
      <c r="N372" s="159"/>
      <c r="O372" s="159"/>
      <c r="P372" s="159"/>
    </row>
    <row r="373" spans="1:16" s="163" customFormat="1" ht="12.9" customHeight="1" x14ac:dyDescent="0.25">
      <c r="A373" s="144">
        <v>632</v>
      </c>
      <c r="B373" s="143" t="s">
        <v>217</v>
      </c>
      <c r="C373" s="144">
        <v>1</v>
      </c>
      <c r="D373" s="156">
        <v>1</v>
      </c>
      <c r="E373" s="157">
        <v>7</v>
      </c>
      <c r="F373" s="158">
        <v>10186.136</v>
      </c>
      <c r="G373" s="159"/>
      <c r="H373" s="160"/>
      <c r="I373" s="160"/>
      <c r="J373" s="145"/>
      <c r="K373" s="161"/>
      <c r="L373" s="159"/>
      <c r="M373" s="162"/>
      <c r="N373" s="159"/>
      <c r="O373" s="159"/>
      <c r="P373" s="159"/>
    </row>
    <row r="374" spans="1:16" s="163" customFormat="1" ht="12.9" customHeight="1" x14ac:dyDescent="0.25">
      <c r="A374" s="144">
        <v>635</v>
      </c>
      <c r="B374" s="143" t="s">
        <v>70</v>
      </c>
      <c r="C374" s="144">
        <v>1</v>
      </c>
      <c r="D374" s="156">
        <v>1</v>
      </c>
      <c r="E374" s="157">
        <v>8</v>
      </c>
      <c r="F374" s="158">
        <v>10799.484881987577</v>
      </c>
      <c r="G374" s="159"/>
      <c r="H374" s="160"/>
      <c r="I374" s="160"/>
      <c r="J374" s="145"/>
      <c r="K374" s="161"/>
      <c r="L374" s="159"/>
      <c r="M374" s="162"/>
      <c r="N374" s="159"/>
      <c r="O374" s="159"/>
      <c r="P374" s="159"/>
    </row>
    <row r="375" spans="1:16" s="163" customFormat="1" ht="12.9" customHeight="1" x14ac:dyDescent="0.25">
      <c r="A375" s="144">
        <v>640</v>
      </c>
      <c r="B375" s="143" t="s">
        <v>250</v>
      </c>
      <c r="C375" s="144">
        <v>1</v>
      </c>
      <c r="D375" s="156">
        <v>1.0569999999999999</v>
      </c>
      <c r="E375" s="157">
        <v>1</v>
      </c>
      <c r="F375" s="158">
        <v>11127.486408741472</v>
      </c>
      <c r="G375" s="159"/>
      <c r="H375" s="160"/>
      <c r="I375" s="160"/>
      <c r="J375" s="145"/>
      <c r="K375" s="161"/>
      <c r="L375" s="159"/>
      <c r="M375" s="162"/>
      <c r="N375" s="159"/>
      <c r="O375" s="159"/>
      <c r="P375" s="159"/>
    </row>
    <row r="376" spans="1:16" s="163" customFormat="1" ht="12.9" customHeight="1" x14ac:dyDescent="0.25">
      <c r="A376" s="144">
        <v>645</v>
      </c>
      <c r="B376" s="143" t="s">
        <v>148</v>
      </c>
      <c r="C376" s="144">
        <v>1</v>
      </c>
      <c r="D376" s="156">
        <v>1</v>
      </c>
      <c r="E376" s="157">
        <v>9</v>
      </c>
      <c r="F376" s="158">
        <v>11243.124079835634</v>
      </c>
      <c r="G376" s="159"/>
      <c r="H376" s="160"/>
      <c r="I376" s="160"/>
      <c r="J376" s="145"/>
      <c r="K376" s="156"/>
      <c r="L376" s="145"/>
      <c r="M376" s="162"/>
      <c r="N376" s="159"/>
      <c r="O376" s="159"/>
      <c r="P376" s="159"/>
    </row>
    <row r="377" spans="1:16" s="163" customFormat="1" ht="12.9" customHeight="1" x14ac:dyDescent="0.25">
      <c r="A377" s="144">
        <v>650</v>
      </c>
      <c r="B377" s="143" t="s">
        <v>199</v>
      </c>
      <c r="C377" s="144">
        <v>1</v>
      </c>
      <c r="D377" s="156">
        <v>1</v>
      </c>
      <c r="E377" s="157">
        <v>4</v>
      </c>
      <c r="F377" s="158">
        <v>10407.723108575381</v>
      </c>
      <c r="G377" s="159"/>
      <c r="H377" s="160"/>
      <c r="I377" s="160"/>
      <c r="J377" s="145"/>
      <c r="K377" s="156"/>
      <c r="L377" s="145"/>
      <c r="M377" s="162"/>
      <c r="N377" s="159"/>
      <c r="O377" s="159"/>
      <c r="P377" s="159"/>
    </row>
    <row r="378" spans="1:16" s="163" customFormat="1" ht="12.9" customHeight="1" x14ac:dyDescent="0.25">
      <c r="A378" s="144">
        <v>655</v>
      </c>
      <c r="B378" s="143" t="s">
        <v>547</v>
      </c>
      <c r="C378" s="144">
        <v>1</v>
      </c>
      <c r="D378" s="156">
        <v>1.0429999999999999</v>
      </c>
      <c r="E378" s="157">
        <v>1</v>
      </c>
      <c r="F378" s="158">
        <v>10161.501191815207</v>
      </c>
      <c r="G378" s="159"/>
      <c r="H378" s="160"/>
      <c r="I378" s="160"/>
      <c r="J378" s="145"/>
      <c r="K378" s="172"/>
      <c r="L378" s="145"/>
      <c r="M378" s="162"/>
      <c r="N378" s="159"/>
      <c r="O378" s="159"/>
      <c r="P378" s="159"/>
    </row>
    <row r="379" spans="1:16" s="163" customFormat="1" ht="12.9" customHeight="1" x14ac:dyDescent="0.25">
      <c r="A379" s="144">
        <v>658</v>
      </c>
      <c r="B379" s="143" t="s">
        <v>183</v>
      </c>
      <c r="C379" s="144">
        <v>1</v>
      </c>
      <c r="D379" s="156">
        <v>1</v>
      </c>
      <c r="E379" s="157">
        <v>5</v>
      </c>
      <c r="F379" s="158">
        <v>10316.125280212484</v>
      </c>
      <c r="G379" s="159"/>
      <c r="H379" s="160"/>
      <c r="I379" s="160"/>
      <c r="J379" s="145"/>
      <c r="K379" s="172"/>
      <c r="L379" s="145"/>
      <c r="M379" s="162"/>
      <c r="N379" s="159"/>
      <c r="O379" s="159"/>
      <c r="P379" s="159"/>
    </row>
    <row r="380" spans="1:16" s="163" customFormat="1" ht="12.9" customHeight="1" x14ac:dyDescent="0.25">
      <c r="A380" s="144">
        <v>660</v>
      </c>
      <c r="B380" s="143" t="s">
        <v>149</v>
      </c>
      <c r="C380" s="144">
        <v>1</v>
      </c>
      <c r="D380" s="156">
        <v>1</v>
      </c>
      <c r="E380" s="157">
        <v>8</v>
      </c>
      <c r="F380" s="158">
        <v>11094.998121739131</v>
      </c>
      <c r="G380" s="159"/>
      <c r="H380" s="160"/>
      <c r="I380" s="160"/>
      <c r="J380" s="145"/>
      <c r="K380" s="161"/>
      <c r="L380" s="145"/>
      <c r="M380" s="162"/>
      <c r="N380" s="159"/>
      <c r="O380" s="159"/>
      <c r="P380" s="159"/>
    </row>
    <row r="381" spans="1:16" s="163" customFormat="1" ht="12.9" customHeight="1" x14ac:dyDescent="0.25">
      <c r="A381" s="144">
        <v>662</v>
      </c>
      <c r="B381" s="143" t="s">
        <v>548</v>
      </c>
      <c r="C381" s="144">
        <v>1</v>
      </c>
      <c r="D381" s="156">
        <v>1</v>
      </c>
      <c r="E381" s="157">
        <v>4</v>
      </c>
      <c r="F381" s="158">
        <v>10470.175084745764</v>
      </c>
      <c r="G381" s="159"/>
      <c r="H381" s="160"/>
      <c r="I381" s="160"/>
      <c r="J381" s="145"/>
      <c r="K381" s="161"/>
      <c r="L381" s="145"/>
      <c r="M381" s="162"/>
      <c r="N381" s="159"/>
      <c r="O381" s="159"/>
      <c r="P381" s="159"/>
    </row>
    <row r="382" spans="1:16" s="170" customFormat="1" ht="12.9" customHeight="1" x14ac:dyDescent="0.25">
      <c r="A382" s="166">
        <v>665</v>
      </c>
      <c r="B382" s="167" t="s">
        <v>278</v>
      </c>
      <c r="C382" s="166">
        <v>1</v>
      </c>
      <c r="D382" s="168">
        <v>1</v>
      </c>
      <c r="E382" s="169">
        <v>4</v>
      </c>
      <c r="F382" s="158">
        <v>10076.643913196895</v>
      </c>
      <c r="G382" s="159"/>
      <c r="H382" s="160"/>
      <c r="I382" s="160"/>
      <c r="J382" s="145"/>
      <c r="K382" s="161"/>
      <c r="L382" s="145"/>
      <c r="M382" s="162"/>
      <c r="N382" s="159"/>
      <c r="O382" s="159"/>
      <c r="P382" s="158"/>
    </row>
    <row r="383" spans="1:16" s="163" customFormat="1" ht="12.9" customHeight="1" x14ac:dyDescent="0.25">
      <c r="A383" s="144">
        <v>670</v>
      </c>
      <c r="B383" s="143" t="s">
        <v>56</v>
      </c>
      <c r="C383" s="144">
        <v>1</v>
      </c>
      <c r="D383" s="156">
        <v>1</v>
      </c>
      <c r="E383" s="157">
        <v>6</v>
      </c>
      <c r="F383" s="158">
        <v>10832.8924204947</v>
      </c>
      <c r="G383" s="159"/>
      <c r="H383" s="160"/>
      <c r="I383" s="160"/>
      <c r="J383" s="145"/>
      <c r="K383" s="161"/>
      <c r="L383" s="145"/>
      <c r="M383" s="162"/>
      <c r="N383" s="159"/>
      <c r="O383" s="159"/>
      <c r="P383" s="159"/>
    </row>
    <row r="384" spans="1:16" s="163" customFormat="1" ht="12.9" customHeight="1" x14ac:dyDescent="0.25">
      <c r="A384" s="144">
        <v>672</v>
      </c>
      <c r="B384" s="143" t="s">
        <v>258</v>
      </c>
      <c r="C384" s="144">
        <v>1</v>
      </c>
      <c r="D384" s="156">
        <v>1</v>
      </c>
      <c r="E384" s="157">
        <v>7</v>
      </c>
      <c r="F384" s="158">
        <v>10811.196747404845</v>
      </c>
      <c r="G384" s="159"/>
      <c r="H384" s="160"/>
      <c r="I384" s="160"/>
      <c r="J384" s="145"/>
      <c r="K384" s="161"/>
      <c r="L384" s="145"/>
      <c r="M384" s="162"/>
      <c r="N384" s="159"/>
      <c r="O384" s="159"/>
      <c r="P384" s="159"/>
    </row>
    <row r="385" spans="1:16" s="163" customFormat="1" ht="12.9" customHeight="1" x14ac:dyDescent="0.25">
      <c r="A385" s="144">
        <v>673</v>
      </c>
      <c r="B385" s="143" t="s">
        <v>159</v>
      </c>
      <c r="C385" s="144">
        <v>1</v>
      </c>
      <c r="D385" s="156">
        <v>1</v>
      </c>
      <c r="E385" s="157">
        <v>1</v>
      </c>
      <c r="F385" s="158">
        <v>9711.8824778761082</v>
      </c>
      <c r="G385" s="159"/>
      <c r="H385" s="160"/>
      <c r="I385" s="160"/>
      <c r="J385" s="145"/>
      <c r="K385" s="161"/>
      <c r="L385" s="145"/>
      <c r="M385" s="162"/>
      <c r="N385" s="159"/>
      <c r="O385" s="159"/>
      <c r="P385" s="159"/>
    </row>
    <row r="386" spans="1:16" s="163" customFormat="1" ht="12.9" customHeight="1" x14ac:dyDescent="0.25">
      <c r="A386" s="144">
        <v>674</v>
      </c>
      <c r="B386" s="143" t="s">
        <v>57</v>
      </c>
      <c r="C386" s="144">
        <v>1</v>
      </c>
      <c r="D386" s="156">
        <v>1</v>
      </c>
      <c r="E386" s="157">
        <v>9</v>
      </c>
      <c r="F386" s="158">
        <v>11126.026242038219</v>
      </c>
      <c r="G386" s="159"/>
      <c r="H386" s="160"/>
      <c r="I386" s="160"/>
      <c r="J386" s="145"/>
      <c r="K386" s="161"/>
      <c r="L386" s="145"/>
      <c r="M386" s="162"/>
      <c r="N386" s="159"/>
      <c r="O386" s="159"/>
      <c r="P386" s="159"/>
    </row>
    <row r="387" spans="1:16" s="163" customFormat="1" ht="12.9" customHeight="1" x14ac:dyDescent="0.25">
      <c r="A387" s="144">
        <v>675</v>
      </c>
      <c r="B387" s="143" t="s">
        <v>282</v>
      </c>
      <c r="C387" s="144">
        <v>1</v>
      </c>
      <c r="D387" s="156">
        <v>1.036</v>
      </c>
      <c r="E387" s="157">
        <v>1</v>
      </c>
      <c r="F387" s="158">
        <v>9959.6362105882363</v>
      </c>
      <c r="G387" s="159"/>
      <c r="H387" s="160"/>
      <c r="I387" s="160"/>
      <c r="J387" s="145"/>
      <c r="K387" s="161"/>
      <c r="L387" s="145"/>
      <c r="M387" s="162"/>
      <c r="N387" s="159"/>
      <c r="O387" s="159"/>
      <c r="P387" s="159"/>
    </row>
    <row r="388" spans="1:16" s="163" customFormat="1" ht="12.9" customHeight="1" x14ac:dyDescent="0.25">
      <c r="A388" s="144">
        <v>680</v>
      </c>
      <c r="B388" s="143" t="s">
        <v>174</v>
      </c>
      <c r="C388" s="144">
        <v>1</v>
      </c>
      <c r="D388" s="156">
        <v>1</v>
      </c>
      <c r="E388" s="157">
        <v>4</v>
      </c>
      <c r="F388" s="158">
        <v>10144.938800134816</v>
      </c>
      <c r="G388" s="159"/>
      <c r="H388" s="160"/>
      <c r="I388" s="160"/>
      <c r="J388" s="145"/>
      <c r="K388" s="161"/>
      <c r="L388" s="145"/>
      <c r="M388" s="162"/>
      <c r="N388" s="159"/>
      <c r="O388" s="159"/>
      <c r="P388" s="159"/>
    </row>
    <row r="389" spans="1:16" s="163" customFormat="1" ht="12.9" customHeight="1" x14ac:dyDescent="0.25">
      <c r="A389" s="144">
        <v>683</v>
      </c>
      <c r="B389" s="143" t="s">
        <v>58</v>
      </c>
      <c r="C389" s="144">
        <v>1</v>
      </c>
      <c r="D389" s="156">
        <v>1</v>
      </c>
      <c r="E389" s="157">
        <v>4</v>
      </c>
      <c r="F389" s="158">
        <v>10539.369221732744</v>
      </c>
      <c r="G389" s="159"/>
      <c r="H389" s="160"/>
      <c r="I389" s="160"/>
      <c r="J389" s="145"/>
      <c r="K389" s="161"/>
      <c r="L389" s="145"/>
      <c r="M389" s="162"/>
      <c r="N389" s="159"/>
      <c r="O389" s="159"/>
      <c r="P389" s="159"/>
    </row>
    <row r="390" spans="1:16" s="163" customFormat="1" ht="12.9" customHeight="1" x14ac:dyDescent="0.25">
      <c r="A390" s="144">
        <v>685</v>
      </c>
      <c r="B390" s="143" t="s">
        <v>549</v>
      </c>
      <c r="C390" s="144">
        <v>1</v>
      </c>
      <c r="D390" s="156">
        <v>1</v>
      </c>
      <c r="E390" s="157">
        <v>10</v>
      </c>
      <c r="F390" s="158">
        <v>12449.330188679247</v>
      </c>
      <c r="G390" s="159"/>
      <c r="H390" s="160"/>
      <c r="I390" s="160"/>
      <c r="J390" s="145"/>
      <c r="K390" s="161"/>
      <c r="L390" s="145"/>
      <c r="M390" s="162"/>
      <c r="N390" s="159"/>
      <c r="O390" s="159"/>
      <c r="P390" s="159"/>
    </row>
    <row r="391" spans="1:16" s="163" customFormat="1" ht="12.9" customHeight="1" x14ac:dyDescent="0.25">
      <c r="A391" s="144">
        <v>690</v>
      </c>
      <c r="B391" s="143" t="s">
        <v>200</v>
      </c>
      <c r="C391" s="144">
        <v>1</v>
      </c>
      <c r="D391" s="156">
        <v>1.022</v>
      </c>
      <c r="E391" s="157">
        <v>2</v>
      </c>
      <c r="F391" s="158">
        <v>10321.426140802987</v>
      </c>
      <c r="G391" s="159"/>
      <c r="H391" s="160"/>
      <c r="I391" s="160"/>
      <c r="J391" s="145"/>
      <c r="K391" s="161"/>
      <c r="L391" s="145"/>
      <c r="M391" s="162"/>
      <c r="N391" s="159"/>
      <c r="O391" s="159"/>
      <c r="P391" s="159"/>
    </row>
    <row r="392" spans="1:16" s="163" customFormat="1" ht="12.9" customHeight="1" x14ac:dyDescent="0.25">
      <c r="A392" s="144">
        <v>695</v>
      </c>
      <c r="B392" s="143" t="s">
        <v>135</v>
      </c>
      <c r="C392" s="144">
        <v>1</v>
      </c>
      <c r="D392" s="156">
        <v>1.036</v>
      </c>
      <c r="E392" s="157">
        <v>1</v>
      </c>
      <c r="F392" s="158">
        <v>10981.62264493703</v>
      </c>
      <c r="G392" s="159"/>
      <c r="H392" s="160"/>
      <c r="I392" s="160"/>
      <c r="J392" s="145"/>
      <c r="K392" s="161"/>
      <c r="L392" s="145"/>
      <c r="M392" s="162"/>
      <c r="N392" s="159"/>
      <c r="O392" s="159"/>
      <c r="P392" s="159"/>
    </row>
    <row r="393" spans="1:16" s="163" customFormat="1" ht="12.9" customHeight="1" x14ac:dyDescent="0.25">
      <c r="A393" s="144">
        <v>698</v>
      </c>
      <c r="B393" s="143" t="s">
        <v>303</v>
      </c>
      <c r="C393" s="144">
        <v>1</v>
      </c>
      <c r="D393" s="156">
        <v>1.034</v>
      </c>
      <c r="E393" s="157">
        <v>2</v>
      </c>
      <c r="F393" s="158">
        <v>10033.176018588409</v>
      </c>
      <c r="G393" s="159"/>
      <c r="H393" s="160"/>
      <c r="I393" s="160"/>
      <c r="J393" s="145"/>
      <c r="K393" s="161"/>
      <c r="L393" s="145"/>
      <c r="M393" s="162"/>
      <c r="N393" s="159"/>
      <c r="O393" s="159"/>
      <c r="P393" s="159"/>
    </row>
    <row r="394" spans="1:16" s="163" customFormat="1" ht="12.9" customHeight="1" x14ac:dyDescent="0.25">
      <c r="A394" s="144">
        <v>700</v>
      </c>
      <c r="B394" s="143" t="s">
        <v>233</v>
      </c>
      <c r="C394" s="144">
        <v>1</v>
      </c>
      <c r="D394" s="156">
        <v>1</v>
      </c>
      <c r="E394" s="157">
        <v>6</v>
      </c>
      <c r="F394" s="158">
        <v>13047.87977777778</v>
      </c>
      <c r="G394" s="159"/>
      <c r="H394" s="160"/>
      <c r="I394" s="160"/>
      <c r="J394" s="145"/>
      <c r="K394" s="161"/>
      <c r="L394" s="145"/>
      <c r="M394" s="162"/>
      <c r="N394" s="159"/>
      <c r="O394" s="159"/>
      <c r="P394" s="159"/>
    </row>
    <row r="395" spans="1:16" s="163" customFormat="1" ht="12.9" customHeight="1" x14ac:dyDescent="0.25">
      <c r="A395" s="144">
        <v>705</v>
      </c>
      <c r="B395" s="143" t="s">
        <v>550</v>
      </c>
      <c r="C395" s="144">
        <v>1</v>
      </c>
      <c r="D395" s="156">
        <v>1.04</v>
      </c>
      <c r="E395" s="157">
        <v>1</v>
      </c>
      <c r="F395" s="158">
        <v>10391.859272806067</v>
      </c>
      <c r="G395" s="159"/>
      <c r="H395" s="160"/>
      <c r="I395" s="160"/>
      <c r="J395" s="145"/>
      <c r="K395" s="161"/>
      <c r="L395" s="145"/>
      <c r="M395" s="162"/>
      <c r="N395" s="159"/>
      <c r="O395" s="159"/>
      <c r="P395" s="159"/>
    </row>
    <row r="396" spans="1:16" s="163" customFormat="1" ht="12.9" customHeight="1" x14ac:dyDescent="0.25">
      <c r="A396" s="144">
        <v>710</v>
      </c>
      <c r="B396" s="143" t="s">
        <v>93</v>
      </c>
      <c r="C396" s="144">
        <v>1</v>
      </c>
      <c r="D396" s="156">
        <v>1</v>
      </c>
      <c r="E396" s="157">
        <v>2</v>
      </c>
      <c r="F396" s="158">
        <v>9767.3675448275862</v>
      </c>
      <c r="G396" s="159"/>
      <c r="H396" s="160"/>
      <c r="I396" s="160"/>
      <c r="J396" s="173"/>
      <c r="K396" s="172"/>
      <c r="L396" s="145"/>
      <c r="M396" s="162"/>
      <c r="N396" s="159"/>
      <c r="O396" s="159"/>
      <c r="P396" s="159"/>
    </row>
    <row r="397" spans="1:16" s="163" customFormat="1" ht="12.9" customHeight="1" x14ac:dyDescent="0.25">
      <c r="A397" s="144">
        <v>712</v>
      </c>
      <c r="B397" s="143" t="s">
        <v>141</v>
      </c>
      <c r="C397" s="144">
        <v>1</v>
      </c>
      <c r="D397" s="156">
        <v>1</v>
      </c>
      <c r="E397" s="157">
        <v>7</v>
      </c>
      <c r="F397" s="158">
        <v>10708.884933262147</v>
      </c>
      <c r="G397" s="159"/>
      <c r="H397" s="160"/>
      <c r="I397" s="160"/>
      <c r="J397" s="173"/>
      <c r="K397" s="172"/>
      <c r="L397" s="145"/>
      <c r="M397" s="162"/>
      <c r="N397" s="159"/>
      <c r="O397" s="159"/>
      <c r="P397" s="159"/>
    </row>
    <row r="398" spans="1:16" s="163" customFormat="1" ht="12.9" customHeight="1" x14ac:dyDescent="0.25">
      <c r="A398" s="144">
        <v>715</v>
      </c>
      <c r="B398" s="143" t="s">
        <v>71</v>
      </c>
      <c r="C398" s="144">
        <v>1</v>
      </c>
      <c r="D398" s="156">
        <v>1</v>
      </c>
      <c r="E398" s="157">
        <v>5</v>
      </c>
      <c r="F398" s="158">
        <v>10255.665331465922</v>
      </c>
      <c r="G398" s="159"/>
      <c r="H398" s="160"/>
      <c r="I398" s="160"/>
      <c r="J398" s="145"/>
      <c r="K398" s="161"/>
      <c r="L398" s="145"/>
      <c r="M398" s="162"/>
      <c r="N398" s="159"/>
      <c r="O398" s="159"/>
      <c r="P398" s="159"/>
    </row>
    <row r="399" spans="1:16" s="163" customFormat="1" ht="12.9" customHeight="1" x14ac:dyDescent="0.25">
      <c r="A399" s="144">
        <v>717</v>
      </c>
      <c r="B399" s="143" t="s">
        <v>59</v>
      </c>
      <c r="C399" s="144">
        <v>1</v>
      </c>
      <c r="D399" s="156">
        <v>1</v>
      </c>
      <c r="E399" s="157">
        <v>8</v>
      </c>
      <c r="F399" s="158">
        <v>10902.973464052286</v>
      </c>
      <c r="G399" s="159"/>
      <c r="H399" s="160"/>
      <c r="I399" s="160"/>
      <c r="J399" s="145"/>
      <c r="K399" s="161"/>
      <c r="L399" s="145"/>
      <c r="M399" s="162"/>
      <c r="N399" s="159"/>
      <c r="O399" s="159"/>
      <c r="P399" s="159"/>
    </row>
    <row r="400" spans="1:16" s="163" customFormat="1" ht="12.9" customHeight="1" x14ac:dyDescent="0.25">
      <c r="A400" s="144">
        <v>720</v>
      </c>
      <c r="B400" s="143" t="s">
        <v>60</v>
      </c>
      <c r="C400" s="144">
        <v>1</v>
      </c>
      <c r="D400" s="156">
        <v>1</v>
      </c>
      <c r="E400" s="157">
        <v>8</v>
      </c>
      <c r="F400" s="158">
        <v>10732.177413127412</v>
      </c>
      <c r="G400" s="159"/>
      <c r="H400" s="160"/>
      <c r="I400" s="160"/>
      <c r="J400" s="145"/>
      <c r="K400" s="161"/>
      <c r="L400" s="145"/>
      <c r="M400" s="162"/>
      <c r="N400" s="159"/>
      <c r="O400" s="159"/>
      <c r="P400" s="159"/>
    </row>
    <row r="401" spans="1:16" s="163" customFormat="1" ht="12.9" customHeight="1" x14ac:dyDescent="0.25">
      <c r="A401" s="144">
        <v>725</v>
      </c>
      <c r="B401" s="143" t="s">
        <v>136</v>
      </c>
      <c r="C401" s="144">
        <v>1</v>
      </c>
      <c r="D401" s="156">
        <v>1.038</v>
      </c>
      <c r="E401" s="157">
        <v>2</v>
      </c>
      <c r="F401" s="158">
        <v>10076.938796795195</v>
      </c>
      <c r="G401" s="159"/>
      <c r="H401" s="160"/>
      <c r="I401" s="160"/>
      <c r="J401" s="145"/>
      <c r="K401" s="161"/>
      <c r="L401" s="145"/>
      <c r="M401" s="162"/>
      <c r="N401" s="159"/>
      <c r="O401" s="159"/>
      <c r="P401" s="159"/>
    </row>
    <row r="402" spans="1:16" s="163" customFormat="1" ht="12.9" customHeight="1" x14ac:dyDescent="0.25">
      <c r="A402" s="144">
        <v>728</v>
      </c>
      <c r="B402" s="143" t="s">
        <v>314</v>
      </c>
      <c r="C402" s="144">
        <v>1</v>
      </c>
      <c r="D402" s="156">
        <v>1</v>
      </c>
      <c r="E402" s="157">
        <v>9</v>
      </c>
      <c r="F402" s="158">
        <v>10606.451008403363</v>
      </c>
      <c r="G402" s="159"/>
      <c r="H402" s="160"/>
      <c r="I402" s="160"/>
      <c r="J402" s="145"/>
      <c r="K402" s="161"/>
      <c r="L402" s="145"/>
      <c r="M402" s="162"/>
      <c r="N402" s="159"/>
      <c r="O402" s="159"/>
      <c r="P402" s="159"/>
    </row>
    <row r="403" spans="1:16" s="163" customFormat="1" ht="12.9" customHeight="1" x14ac:dyDescent="0.25">
      <c r="A403" s="144">
        <v>730</v>
      </c>
      <c r="B403" s="143" t="s">
        <v>137</v>
      </c>
      <c r="C403" s="144">
        <v>1</v>
      </c>
      <c r="D403" s="156">
        <v>1</v>
      </c>
      <c r="E403" s="157">
        <v>2</v>
      </c>
      <c r="F403" s="158">
        <v>10749.899655172414</v>
      </c>
      <c r="G403" s="159"/>
      <c r="H403" s="160"/>
      <c r="I403" s="160"/>
      <c r="J403" s="145"/>
      <c r="K403" s="161"/>
      <c r="L403" s="145"/>
      <c r="M403" s="162"/>
      <c r="N403" s="159"/>
      <c r="O403" s="159"/>
      <c r="P403" s="159"/>
    </row>
    <row r="404" spans="1:16" s="163" customFormat="1" ht="12.9" customHeight="1" x14ac:dyDescent="0.25">
      <c r="A404" s="144">
        <v>735</v>
      </c>
      <c r="B404" s="143" t="s">
        <v>138</v>
      </c>
      <c r="C404" s="144">
        <v>1</v>
      </c>
      <c r="D404" s="156">
        <v>1</v>
      </c>
      <c r="E404" s="157">
        <v>5</v>
      </c>
      <c r="F404" s="158">
        <v>10182.492406704618</v>
      </c>
      <c r="G404" s="159"/>
      <c r="H404" s="160"/>
      <c r="I404" s="160"/>
      <c r="J404" s="145"/>
      <c r="K404" s="161"/>
      <c r="L404" s="145"/>
      <c r="M404" s="162"/>
      <c r="N404" s="159"/>
      <c r="O404" s="159"/>
      <c r="P404" s="159"/>
    </row>
    <row r="405" spans="1:16" s="163" customFormat="1" ht="12.9" customHeight="1" x14ac:dyDescent="0.25">
      <c r="A405" s="144">
        <v>740</v>
      </c>
      <c r="B405" s="143" t="s">
        <v>305</v>
      </c>
      <c r="C405" s="144">
        <v>1</v>
      </c>
      <c r="D405" s="156">
        <v>1</v>
      </c>
      <c r="E405" s="157">
        <v>3</v>
      </c>
      <c r="F405" s="158">
        <v>10320.256157849091</v>
      </c>
      <c r="G405" s="159"/>
      <c r="H405" s="160"/>
      <c r="I405" s="160"/>
      <c r="J405" s="145"/>
      <c r="K405" s="161"/>
      <c r="L405" s="145"/>
      <c r="M405" s="162"/>
      <c r="N405" s="159"/>
      <c r="O405" s="159"/>
      <c r="P405" s="159"/>
    </row>
    <row r="406" spans="1:16" s="163" customFormat="1" ht="12.9" customHeight="1" x14ac:dyDescent="0.25">
      <c r="A406" s="144">
        <v>745</v>
      </c>
      <c r="B406" s="143" t="s">
        <v>225</v>
      </c>
      <c r="C406" s="144">
        <v>1</v>
      </c>
      <c r="D406" s="156">
        <v>1</v>
      </c>
      <c r="E406" s="157">
        <v>3</v>
      </c>
      <c r="F406" s="158">
        <v>9841.0216139907279</v>
      </c>
      <c r="G406" s="159"/>
      <c r="H406" s="160"/>
      <c r="I406" s="160"/>
      <c r="J406" s="145"/>
      <c r="K406" s="161"/>
      <c r="L406" s="145"/>
      <c r="M406" s="162"/>
      <c r="N406" s="159"/>
      <c r="O406" s="159"/>
      <c r="P406" s="159"/>
    </row>
    <row r="407" spans="1:16" s="163" customFormat="1" ht="12.9" customHeight="1" x14ac:dyDescent="0.25">
      <c r="A407" s="144">
        <v>750</v>
      </c>
      <c r="B407" s="143" t="s">
        <v>61</v>
      </c>
      <c r="C407" s="144">
        <v>1</v>
      </c>
      <c r="D407" s="156">
        <v>1</v>
      </c>
      <c r="E407" s="157">
        <v>7</v>
      </c>
      <c r="F407" s="158">
        <v>10476.143233618233</v>
      </c>
      <c r="G407" s="159"/>
      <c r="H407" s="160"/>
      <c r="I407" s="160"/>
      <c r="J407" s="145"/>
      <c r="K407" s="161"/>
      <c r="L407" s="145"/>
      <c r="M407" s="162"/>
      <c r="N407" s="159"/>
      <c r="O407" s="159"/>
      <c r="P407" s="159"/>
    </row>
    <row r="408" spans="1:16" s="163" customFormat="1" ht="12.9" customHeight="1" x14ac:dyDescent="0.25">
      <c r="A408" s="144">
        <v>753</v>
      </c>
      <c r="B408" s="143" t="s">
        <v>248</v>
      </c>
      <c r="C408" s="144">
        <v>1</v>
      </c>
      <c r="D408" s="156">
        <v>1</v>
      </c>
      <c r="E408" s="157">
        <v>7</v>
      </c>
      <c r="F408" s="158">
        <v>10576.332244208495</v>
      </c>
      <c r="G408" s="159"/>
      <c r="H408" s="160"/>
      <c r="I408" s="160"/>
      <c r="J408" s="145"/>
      <c r="K408" s="161"/>
      <c r="L408" s="145"/>
      <c r="M408" s="162"/>
      <c r="N408" s="159"/>
      <c r="O408" s="159"/>
      <c r="P408" s="159"/>
    </row>
    <row r="409" spans="1:16" s="163" customFormat="1" ht="12.9" customHeight="1" x14ac:dyDescent="0.25">
      <c r="A409" s="144">
        <v>755</v>
      </c>
      <c r="B409" s="143" t="s">
        <v>62</v>
      </c>
      <c r="C409" s="144">
        <v>1</v>
      </c>
      <c r="D409" s="156">
        <v>1</v>
      </c>
      <c r="E409" s="157">
        <v>10</v>
      </c>
      <c r="F409" s="158">
        <v>12094.913853503183</v>
      </c>
      <c r="G409" s="159"/>
      <c r="H409" s="160"/>
      <c r="I409" s="160"/>
      <c r="J409" s="145"/>
      <c r="K409" s="161"/>
      <c r="L409" s="145"/>
      <c r="M409" s="162"/>
      <c r="N409" s="159"/>
      <c r="O409" s="159"/>
      <c r="P409" s="159"/>
    </row>
    <row r="410" spans="1:16" s="163" customFormat="1" ht="12.9" customHeight="1" x14ac:dyDescent="0.25">
      <c r="A410" s="144">
        <v>760</v>
      </c>
      <c r="B410" s="143" t="s">
        <v>279</v>
      </c>
      <c r="C410" s="144">
        <v>1</v>
      </c>
      <c r="D410" s="156">
        <v>1.026</v>
      </c>
      <c r="E410" s="157">
        <v>4</v>
      </c>
      <c r="F410" s="158">
        <v>11414.961878561229</v>
      </c>
      <c r="G410" s="159"/>
      <c r="H410" s="160"/>
      <c r="I410" s="160"/>
      <c r="J410" s="145"/>
      <c r="K410" s="161"/>
      <c r="L410" s="145"/>
      <c r="M410" s="162"/>
      <c r="N410" s="159"/>
      <c r="O410" s="159"/>
      <c r="P410" s="159"/>
    </row>
    <row r="411" spans="1:16" s="163" customFormat="1" ht="12.9" customHeight="1" x14ac:dyDescent="0.25">
      <c r="A411" s="144">
        <v>763</v>
      </c>
      <c r="B411" s="143" t="s">
        <v>299</v>
      </c>
      <c r="C411" s="144">
        <v>1</v>
      </c>
      <c r="D411" s="156">
        <v>1</v>
      </c>
      <c r="E411" s="157">
        <v>3</v>
      </c>
      <c r="F411" s="158">
        <v>11201.208072653884</v>
      </c>
      <c r="G411" s="159"/>
      <c r="H411" s="160"/>
      <c r="I411" s="160"/>
      <c r="J411" s="145"/>
      <c r="K411" s="161"/>
      <c r="L411" s="145"/>
      <c r="M411" s="162"/>
      <c r="N411" s="159"/>
      <c r="O411" s="159"/>
      <c r="P411" s="159"/>
    </row>
    <row r="412" spans="1:16" s="163" customFormat="1" ht="12.9" customHeight="1" x14ac:dyDescent="0.25">
      <c r="A412" s="144">
        <v>765</v>
      </c>
      <c r="B412" s="143" t="s">
        <v>551</v>
      </c>
      <c r="C412" s="144">
        <v>1</v>
      </c>
      <c r="D412" s="156">
        <v>1</v>
      </c>
      <c r="E412" s="157">
        <v>8</v>
      </c>
      <c r="F412" s="158">
        <v>10887.288152173913</v>
      </c>
      <c r="G412" s="159"/>
      <c r="H412" s="160"/>
      <c r="I412" s="160"/>
      <c r="J412" s="145"/>
      <c r="K412" s="161"/>
      <c r="L412" s="145"/>
      <c r="M412" s="162"/>
      <c r="N412" s="159"/>
      <c r="O412" s="159"/>
      <c r="P412" s="159"/>
    </row>
    <row r="413" spans="1:16" s="163" customFormat="1" ht="12.9" customHeight="1" x14ac:dyDescent="0.25">
      <c r="A413" s="144">
        <v>766</v>
      </c>
      <c r="B413" s="143" t="s">
        <v>613</v>
      </c>
      <c r="C413" s="144">
        <v>1</v>
      </c>
      <c r="D413" s="156">
        <v>1</v>
      </c>
      <c r="E413" s="157">
        <v>6</v>
      </c>
      <c r="F413" s="158">
        <v>10880.033264462811</v>
      </c>
      <c r="G413" s="159"/>
      <c r="H413" s="160"/>
      <c r="I413" s="160"/>
      <c r="J413" s="145"/>
      <c r="K413" s="161"/>
      <c r="L413" s="145"/>
      <c r="M413" s="162"/>
      <c r="N413" s="159"/>
      <c r="O413" s="159"/>
      <c r="P413" s="159"/>
    </row>
    <row r="414" spans="1:16" s="163" customFormat="1" ht="12.9" customHeight="1" x14ac:dyDescent="0.25">
      <c r="A414" s="144">
        <v>767</v>
      </c>
      <c r="B414" s="143" t="s">
        <v>184</v>
      </c>
      <c r="C414" s="144">
        <v>1</v>
      </c>
      <c r="D414" s="156">
        <v>1</v>
      </c>
      <c r="E414" s="157">
        <v>7</v>
      </c>
      <c r="F414" s="158">
        <v>11357.912334183673</v>
      </c>
      <c r="G414" s="159"/>
      <c r="H414" s="160"/>
      <c r="I414" s="160"/>
      <c r="J414" s="145"/>
      <c r="K414" s="161"/>
      <c r="L414" s="145"/>
      <c r="M414" s="162"/>
      <c r="N414" s="159"/>
      <c r="O414" s="159"/>
      <c r="P414" s="159"/>
    </row>
    <row r="415" spans="1:16" s="163" customFormat="1" ht="12.9" customHeight="1" x14ac:dyDescent="0.25">
      <c r="A415" s="144">
        <v>770</v>
      </c>
      <c r="B415" s="143" t="s">
        <v>552</v>
      </c>
      <c r="C415" s="144">
        <v>1</v>
      </c>
      <c r="D415" s="156">
        <v>1</v>
      </c>
      <c r="E415" s="157">
        <v>5</v>
      </c>
      <c r="F415" s="158">
        <v>11794.036849747476</v>
      </c>
      <c r="G415" s="159"/>
      <c r="H415" s="160"/>
      <c r="I415" s="160"/>
      <c r="J415" s="145"/>
      <c r="K415" s="161"/>
      <c r="L415" s="145"/>
      <c r="M415" s="162"/>
      <c r="N415" s="159"/>
      <c r="O415" s="159"/>
      <c r="P415" s="159"/>
    </row>
    <row r="416" spans="1:16" s="163" customFormat="1" ht="12.9" customHeight="1" x14ac:dyDescent="0.25">
      <c r="A416" s="144">
        <v>773</v>
      </c>
      <c r="B416" s="143" t="s">
        <v>265</v>
      </c>
      <c r="C416" s="144">
        <v>1</v>
      </c>
      <c r="D416" s="156">
        <v>1.03</v>
      </c>
      <c r="E416" s="157">
        <v>5</v>
      </c>
      <c r="F416" s="158">
        <v>10565.849563256786</v>
      </c>
      <c r="G416" s="159"/>
      <c r="H416" s="160"/>
      <c r="I416" s="160"/>
      <c r="J416" s="145"/>
      <c r="K416" s="161"/>
      <c r="L416" s="145"/>
      <c r="M416" s="162"/>
      <c r="N416" s="159"/>
      <c r="O416" s="159"/>
      <c r="P416" s="159"/>
    </row>
    <row r="417" spans="1:16" s="163" customFormat="1" ht="12.9" customHeight="1" x14ac:dyDescent="0.25">
      <c r="A417" s="144">
        <v>774</v>
      </c>
      <c r="B417" s="143" t="s">
        <v>235</v>
      </c>
      <c r="C417" s="144">
        <v>1</v>
      </c>
      <c r="D417" s="156">
        <v>1</v>
      </c>
      <c r="E417" s="157">
        <v>5</v>
      </c>
      <c r="F417" s="158">
        <v>10005.446054590569</v>
      </c>
      <c r="G417" s="159"/>
      <c r="H417" s="160"/>
      <c r="I417" s="160"/>
      <c r="J417" s="145"/>
      <c r="K417" s="161"/>
      <c r="L417" s="145"/>
      <c r="M417" s="162"/>
      <c r="N417" s="159"/>
      <c r="O417" s="159"/>
      <c r="P417" s="159"/>
    </row>
    <row r="418" spans="1:16" s="163" customFormat="1" ht="12.9" customHeight="1" x14ac:dyDescent="0.25">
      <c r="A418" s="144">
        <v>775</v>
      </c>
      <c r="B418" s="143" t="s">
        <v>77</v>
      </c>
      <c r="C418" s="144">
        <v>1</v>
      </c>
      <c r="D418" s="156">
        <v>1</v>
      </c>
      <c r="E418" s="157">
        <v>3</v>
      </c>
      <c r="F418" s="158">
        <v>9869.0031867184134</v>
      </c>
      <c r="G418" s="159"/>
      <c r="H418" s="160"/>
      <c r="I418" s="160"/>
      <c r="J418" s="145"/>
      <c r="K418" s="161"/>
      <c r="L418" s="145"/>
      <c r="M418" s="162"/>
      <c r="N418" s="159"/>
      <c r="O418" s="159"/>
      <c r="P418" s="159"/>
    </row>
    <row r="419" spans="1:16" s="163" customFormat="1" ht="12.9" customHeight="1" x14ac:dyDescent="0.25">
      <c r="A419" s="144">
        <v>778</v>
      </c>
      <c r="B419" s="143" t="s">
        <v>368</v>
      </c>
      <c r="C419" s="144">
        <v>1</v>
      </c>
      <c r="D419" s="156">
        <v>1</v>
      </c>
      <c r="E419" s="157">
        <v>9</v>
      </c>
      <c r="F419" s="158">
        <v>11108.414128664494</v>
      </c>
      <c r="G419" s="159"/>
      <c r="H419" s="160"/>
      <c r="I419" s="160"/>
      <c r="J419" s="145"/>
      <c r="K419" s="161"/>
      <c r="L419" s="145"/>
      <c r="M419" s="162"/>
      <c r="N419" s="159"/>
      <c r="O419" s="159"/>
      <c r="P419" s="159"/>
    </row>
    <row r="420" spans="1:16" s="163" customFormat="1" ht="12.9" customHeight="1" x14ac:dyDescent="0.25">
      <c r="A420" s="144">
        <v>780</v>
      </c>
      <c r="B420" s="143" t="s">
        <v>261</v>
      </c>
      <c r="C420" s="144">
        <v>1</v>
      </c>
      <c r="D420" s="156">
        <v>1</v>
      </c>
      <c r="E420" s="157">
        <v>5</v>
      </c>
      <c r="F420" s="158">
        <v>10256.763557259985</v>
      </c>
      <c r="G420" s="159"/>
      <c r="H420" s="160"/>
      <c r="I420" s="160"/>
      <c r="J420" s="145"/>
      <c r="K420" s="161"/>
      <c r="L420" s="145"/>
      <c r="M420" s="162"/>
      <c r="N420" s="159"/>
      <c r="O420" s="159"/>
      <c r="P420" s="159"/>
    </row>
    <row r="421" spans="1:16" s="163" customFormat="1" ht="12.9" customHeight="1" x14ac:dyDescent="0.25">
      <c r="A421" s="144">
        <v>801</v>
      </c>
      <c r="B421" s="143" t="s">
        <v>553</v>
      </c>
      <c r="C421" s="144">
        <v>1</v>
      </c>
      <c r="D421" s="156">
        <v>1.0549999999999999</v>
      </c>
      <c r="E421" s="157">
        <v>8</v>
      </c>
      <c r="F421" s="158">
        <v>17511.07566061151</v>
      </c>
      <c r="G421" s="159"/>
      <c r="H421" s="160"/>
      <c r="I421" s="160"/>
      <c r="J421" s="145"/>
      <c r="K421" s="161"/>
      <c r="L421" s="145"/>
      <c r="M421" s="162"/>
      <c r="N421" s="159"/>
      <c r="O421" s="159"/>
      <c r="P421" s="159"/>
    </row>
    <row r="422" spans="1:16" s="163" customFormat="1" ht="12.9" customHeight="1" x14ac:dyDescent="0.25">
      <c r="A422" s="144">
        <v>805</v>
      </c>
      <c r="B422" s="143" t="s">
        <v>554</v>
      </c>
      <c r="C422" s="144">
        <v>1</v>
      </c>
      <c r="D422" s="156">
        <v>1</v>
      </c>
      <c r="E422" s="157">
        <v>3</v>
      </c>
      <c r="F422" s="158">
        <v>15569.808056451615</v>
      </c>
      <c r="G422" s="159"/>
      <c r="H422" s="160"/>
      <c r="I422" s="160"/>
      <c r="J422" s="145"/>
      <c r="K422" s="161"/>
      <c r="L422" s="145"/>
      <c r="M422" s="162"/>
      <c r="N422" s="159"/>
      <c r="O422" s="159"/>
      <c r="P422" s="159"/>
    </row>
    <row r="423" spans="1:16" s="163" customFormat="1" ht="12.9" customHeight="1" x14ac:dyDescent="0.25">
      <c r="A423" s="144">
        <v>806</v>
      </c>
      <c r="B423" s="143" t="s">
        <v>555</v>
      </c>
      <c r="C423" s="144">
        <v>1</v>
      </c>
      <c r="D423" s="156">
        <v>1.0609999999999999</v>
      </c>
      <c r="E423" s="157">
        <v>6</v>
      </c>
      <c r="F423" s="158">
        <v>16981.157956616451</v>
      </c>
      <c r="G423" s="159"/>
      <c r="H423" s="160"/>
      <c r="I423" s="160"/>
      <c r="J423" s="145"/>
      <c r="K423" s="161"/>
      <c r="L423" s="145"/>
      <c r="M423" s="162"/>
      <c r="N423" s="159"/>
      <c r="O423" s="159"/>
      <c r="P423" s="159"/>
    </row>
    <row r="424" spans="1:16" s="163" customFormat="1" ht="12.9" customHeight="1" x14ac:dyDescent="0.25">
      <c r="A424" s="144">
        <v>810</v>
      </c>
      <c r="B424" s="143" t="s">
        <v>556</v>
      </c>
      <c r="C424" s="144">
        <v>1</v>
      </c>
      <c r="D424" s="156">
        <v>1</v>
      </c>
      <c r="E424" s="157">
        <v>6</v>
      </c>
      <c r="F424" s="158">
        <v>16229.990384905659</v>
      </c>
      <c r="G424" s="159"/>
      <c r="H424" s="160"/>
      <c r="I424" s="160"/>
      <c r="J424" s="145"/>
      <c r="K424" s="161"/>
      <c r="L424" s="145"/>
      <c r="M424" s="162"/>
      <c r="N424" s="159"/>
      <c r="O424" s="159"/>
      <c r="P424" s="159"/>
    </row>
    <row r="425" spans="1:16" s="163" customFormat="1" ht="12.9" customHeight="1" x14ac:dyDescent="0.25">
      <c r="A425" s="144">
        <v>815</v>
      </c>
      <c r="B425" s="143" t="s">
        <v>557</v>
      </c>
      <c r="C425" s="144">
        <v>1</v>
      </c>
      <c r="D425" s="156">
        <v>1</v>
      </c>
      <c r="E425" s="157">
        <v>9</v>
      </c>
      <c r="F425" s="158">
        <v>16886.503976311335</v>
      </c>
      <c r="G425" s="159"/>
      <c r="H425" s="160"/>
      <c r="I425" s="160"/>
      <c r="J425" s="145"/>
      <c r="K425" s="161"/>
      <c r="L425" s="145"/>
      <c r="M425" s="162"/>
      <c r="N425" s="159"/>
      <c r="O425" s="159"/>
      <c r="P425" s="159"/>
    </row>
    <row r="426" spans="1:16" s="163" customFormat="1" ht="12.9" customHeight="1" x14ac:dyDescent="0.25">
      <c r="A426" s="144">
        <v>817</v>
      </c>
      <c r="B426" s="143" t="s">
        <v>588</v>
      </c>
      <c r="C426" s="144">
        <v>1</v>
      </c>
      <c r="D426" s="156">
        <v>1</v>
      </c>
      <c r="E426" s="157">
        <v>6</v>
      </c>
      <c r="F426" s="158">
        <v>16205.336657534248</v>
      </c>
      <c r="G426" s="159"/>
      <c r="H426" s="160"/>
      <c r="I426" s="160"/>
      <c r="J426" s="145"/>
      <c r="K426" s="161"/>
      <c r="L426" s="145"/>
      <c r="M426" s="162"/>
      <c r="N426" s="159"/>
      <c r="O426" s="159"/>
      <c r="P426" s="159"/>
    </row>
    <row r="427" spans="1:16" s="163" customFormat="1" ht="12.9" customHeight="1" x14ac:dyDescent="0.25">
      <c r="A427" s="144">
        <v>818</v>
      </c>
      <c r="B427" s="143" t="s">
        <v>558</v>
      </c>
      <c r="C427" s="144">
        <v>1</v>
      </c>
      <c r="D427" s="156">
        <v>1</v>
      </c>
      <c r="E427" s="157">
        <v>9</v>
      </c>
      <c r="F427" s="158">
        <v>16898.762668161435</v>
      </c>
      <c r="G427" s="159"/>
      <c r="H427" s="160"/>
      <c r="I427" s="160"/>
      <c r="J427" s="145"/>
      <c r="K427" s="161"/>
      <c r="L427" s="145"/>
      <c r="M427" s="162"/>
      <c r="N427" s="159"/>
      <c r="O427" s="159"/>
      <c r="P427" s="159"/>
    </row>
    <row r="428" spans="1:16" s="163" customFormat="1" ht="12.9" customHeight="1" x14ac:dyDescent="0.25">
      <c r="A428" s="144">
        <v>821</v>
      </c>
      <c r="B428" s="143" t="s">
        <v>559</v>
      </c>
      <c r="C428" s="144">
        <v>1</v>
      </c>
      <c r="D428" s="156">
        <v>1</v>
      </c>
      <c r="E428" s="157">
        <v>8</v>
      </c>
      <c r="F428" s="158">
        <v>16685.865082530949</v>
      </c>
      <c r="G428" s="159"/>
      <c r="H428" s="160"/>
      <c r="I428" s="160"/>
      <c r="J428" s="145"/>
      <c r="K428" s="161"/>
      <c r="L428" s="145"/>
      <c r="M428" s="162"/>
      <c r="N428" s="159"/>
      <c r="O428" s="159"/>
      <c r="P428" s="159"/>
    </row>
    <row r="429" spans="1:16" s="163" customFormat="1" ht="12.9" customHeight="1" x14ac:dyDescent="0.25">
      <c r="A429" s="144">
        <v>823</v>
      </c>
      <c r="B429" s="143" t="s">
        <v>560</v>
      </c>
      <c r="C429" s="144">
        <v>1</v>
      </c>
      <c r="D429" s="156">
        <v>1.083</v>
      </c>
      <c r="E429" s="157">
        <v>10</v>
      </c>
      <c r="F429" s="158">
        <v>18941.556540006477</v>
      </c>
      <c r="G429" s="159"/>
      <c r="H429" s="160"/>
      <c r="I429" s="160"/>
      <c r="J429" s="145"/>
      <c r="K429" s="161"/>
      <c r="L429" s="145"/>
      <c r="M429" s="162"/>
      <c r="N429" s="159"/>
      <c r="O429" s="159"/>
      <c r="P429" s="159"/>
    </row>
    <row r="430" spans="1:16" s="163" customFormat="1" ht="12.9" customHeight="1" x14ac:dyDescent="0.25">
      <c r="A430" s="144">
        <v>825</v>
      </c>
      <c r="B430" s="143" t="s">
        <v>561</v>
      </c>
      <c r="C430" s="144">
        <v>1</v>
      </c>
      <c r="D430" s="156">
        <v>1</v>
      </c>
      <c r="E430" s="157">
        <v>9</v>
      </c>
      <c r="F430" s="158">
        <v>16896.134410946201</v>
      </c>
      <c r="G430" s="159"/>
      <c r="H430" s="160"/>
      <c r="I430" s="160"/>
      <c r="J430" s="145"/>
      <c r="K430" s="161"/>
      <c r="L430" s="145"/>
      <c r="M430" s="162"/>
      <c r="N430" s="159"/>
      <c r="O430" s="159"/>
      <c r="P430" s="159"/>
    </row>
    <row r="431" spans="1:16" s="163" customFormat="1" ht="12.9" customHeight="1" x14ac:dyDescent="0.25">
      <c r="A431" s="144">
        <v>828</v>
      </c>
      <c r="B431" s="143" t="s">
        <v>562</v>
      </c>
      <c r="C431" s="144">
        <v>1</v>
      </c>
      <c r="D431" s="156">
        <v>1</v>
      </c>
      <c r="E431" s="157">
        <v>10</v>
      </c>
      <c r="F431" s="158">
        <v>17187.868329782701</v>
      </c>
      <c r="G431" s="159"/>
      <c r="H431" s="160"/>
      <c r="I431" s="160"/>
      <c r="J431" s="145"/>
      <c r="K431" s="161"/>
      <c r="L431" s="145"/>
      <c r="M431" s="162"/>
      <c r="N431" s="159"/>
      <c r="O431" s="159"/>
      <c r="P431" s="159"/>
    </row>
    <row r="432" spans="1:16" s="163" customFormat="1" ht="12.9" customHeight="1" x14ac:dyDescent="0.25">
      <c r="A432" s="144">
        <v>829</v>
      </c>
      <c r="B432" s="143" t="s">
        <v>563</v>
      </c>
      <c r="C432" s="144">
        <v>1</v>
      </c>
      <c r="D432" s="156">
        <v>1.0489999999999999</v>
      </c>
      <c r="E432" s="157">
        <v>9</v>
      </c>
      <c r="F432" s="158">
        <v>17699.750882304525</v>
      </c>
      <c r="G432" s="159"/>
      <c r="H432" s="160"/>
      <c r="I432" s="160"/>
      <c r="J432" s="145"/>
      <c r="K432" s="161"/>
      <c r="L432" s="145"/>
      <c r="M432" s="162"/>
      <c r="N432" s="159"/>
      <c r="O432" s="159"/>
      <c r="P432" s="159"/>
    </row>
    <row r="433" spans="1:16" s="163" customFormat="1" ht="12.9" customHeight="1" x14ac:dyDescent="0.25">
      <c r="A433" s="144">
        <v>830</v>
      </c>
      <c r="B433" s="143" t="s">
        <v>564</v>
      </c>
      <c r="C433" s="144">
        <v>1</v>
      </c>
      <c r="D433" s="156">
        <v>1.0840000000000001</v>
      </c>
      <c r="E433" s="157">
        <v>9</v>
      </c>
      <c r="F433" s="158">
        <v>17905.116881403515</v>
      </c>
      <c r="G433" s="159"/>
      <c r="H433" s="160"/>
      <c r="I433" s="160"/>
      <c r="J433" s="145"/>
      <c r="K433" s="161"/>
      <c r="L433" s="145"/>
      <c r="M433" s="162"/>
      <c r="N433" s="159"/>
      <c r="O433" s="159"/>
      <c r="P433" s="159"/>
    </row>
    <row r="434" spans="1:16" s="163" customFormat="1" ht="12.9" customHeight="1" x14ac:dyDescent="0.25">
      <c r="A434" s="144">
        <v>832</v>
      </c>
      <c r="B434" s="143" t="s">
        <v>565</v>
      </c>
      <c r="C434" s="144">
        <v>1</v>
      </c>
      <c r="D434" s="156">
        <v>1</v>
      </c>
      <c r="E434" s="157">
        <v>6</v>
      </c>
      <c r="F434" s="158">
        <v>16217.174102219231</v>
      </c>
      <c r="G434" s="159"/>
      <c r="H434" s="160"/>
      <c r="I434" s="160"/>
      <c r="J434" s="145"/>
      <c r="K434" s="161"/>
      <c r="L434" s="145"/>
      <c r="M434" s="162"/>
      <c r="N434" s="159"/>
      <c r="O434" s="159"/>
      <c r="P434" s="159"/>
    </row>
    <row r="435" spans="1:16" s="163" customFormat="1" ht="12.9" customHeight="1" x14ac:dyDescent="0.25">
      <c r="A435" s="144">
        <v>851</v>
      </c>
      <c r="B435" s="143" t="s">
        <v>566</v>
      </c>
      <c r="C435" s="144">
        <v>1</v>
      </c>
      <c r="D435" s="156">
        <v>1</v>
      </c>
      <c r="E435" s="157">
        <v>9</v>
      </c>
      <c r="F435" s="158">
        <v>16838.123716216222</v>
      </c>
      <c r="G435" s="159"/>
      <c r="H435" s="160"/>
      <c r="I435" s="160"/>
      <c r="J435" s="145"/>
      <c r="K435" s="161"/>
      <c r="L435" s="145"/>
      <c r="M435" s="162"/>
      <c r="N435" s="159"/>
      <c r="O435" s="159"/>
      <c r="P435" s="159"/>
    </row>
    <row r="436" spans="1:16" s="163" customFormat="1" ht="12.9" customHeight="1" x14ac:dyDescent="0.25">
      <c r="A436" s="144">
        <v>852</v>
      </c>
      <c r="B436" s="143" t="s">
        <v>567</v>
      </c>
      <c r="C436" s="144">
        <v>1</v>
      </c>
      <c r="D436" s="156">
        <v>1.02</v>
      </c>
      <c r="E436" s="157">
        <v>5</v>
      </c>
      <c r="F436" s="158">
        <v>16289.846103963413</v>
      </c>
      <c r="G436" s="159"/>
      <c r="H436" s="160"/>
      <c r="I436" s="160"/>
      <c r="J436" s="145"/>
      <c r="K436" s="161"/>
      <c r="L436" s="145"/>
      <c r="M436" s="162"/>
      <c r="N436" s="159"/>
      <c r="O436" s="159"/>
      <c r="P436" s="159"/>
    </row>
    <row r="437" spans="1:16" s="163" customFormat="1" ht="12.9" customHeight="1" x14ac:dyDescent="0.25">
      <c r="A437" s="144">
        <v>853</v>
      </c>
      <c r="B437" s="143" t="s">
        <v>568</v>
      </c>
      <c r="C437" s="144">
        <v>1</v>
      </c>
      <c r="D437" s="156">
        <v>1.056</v>
      </c>
      <c r="E437" s="157">
        <v>9</v>
      </c>
      <c r="F437" s="158">
        <v>17553.072036893205</v>
      </c>
      <c r="G437" s="159"/>
      <c r="H437" s="160"/>
      <c r="I437" s="160"/>
      <c r="J437" s="145"/>
      <c r="K437" s="161"/>
      <c r="L437" s="145"/>
      <c r="M437" s="162"/>
      <c r="N437" s="159"/>
      <c r="O437" s="159"/>
      <c r="P437" s="159"/>
    </row>
    <row r="438" spans="1:16" s="163" customFormat="1" ht="12.9" customHeight="1" x14ac:dyDescent="0.25">
      <c r="A438" s="144">
        <v>855</v>
      </c>
      <c r="B438" s="143" t="s">
        <v>569</v>
      </c>
      <c r="C438" s="144">
        <v>1</v>
      </c>
      <c r="D438" s="156">
        <v>1</v>
      </c>
      <c r="E438" s="157">
        <v>5</v>
      </c>
      <c r="F438" s="158">
        <v>16060.816148796501</v>
      </c>
      <c r="G438" s="159"/>
      <c r="H438" s="160"/>
      <c r="I438" s="160"/>
      <c r="J438" s="145"/>
      <c r="K438" s="161"/>
      <c r="L438" s="145"/>
      <c r="M438" s="162"/>
      <c r="N438" s="159"/>
      <c r="O438" s="159"/>
      <c r="P438" s="159"/>
    </row>
    <row r="439" spans="1:16" s="163" customFormat="1" ht="12.9" customHeight="1" x14ac:dyDescent="0.25">
      <c r="A439" s="144">
        <v>860</v>
      </c>
      <c r="B439" s="143" t="s">
        <v>570</v>
      </c>
      <c r="C439" s="144">
        <v>1</v>
      </c>
      <c r="D439" s="156">
        <v>1</v>
      </c>
      <c r="E439" s="157">
        <v>9</v>
      </c>
      <c r="F439" s="158">
        <v>16884.850261780102</v>
      </c>
      <c r="G439" s="159"/>
      <c r="H439" s="160"/>
      <c r="I439" s="160"/>
      <c r="J439" s="145"/>
      <c r="K439" s="161"/>
      <c r="L439" s="145"/>
      <c r="M439" s="162"/>
      <c r="N439" s="159"/>
      <c r="O439" s="159"/>
      <c r="P439" s="159"/>
    </row>
    <row r="440" spans="1:16" s="163" customFormat="1" ht="12.9" customHeight="1" x14ac:dyDescent="0.25">
      <c r="A440" s="144">
        <v>871</v>
      </c>
      <c r="B440" s="143" t="s">
        <v>571</v>
      </c>
      <c r="C440" s="144">
        <v>1</v>
      </c>
      <c r="D440" s="156">
        <v>1.012</v>
      </c>
      <c r="E440" s="157">
        <v>4</v>
      </c>
      <c r="F440" s="158">
        <v>15945.454680747944</v>
      </c>
      <c r="G440" s="159"/>
      <c r="H440" s="160"/>
      <c r="I440" s="160"/>
      <c r="J440" s="145"/>
      <c r="K440" s="161"/>
      <c r="L440" s="145"/>
      <c r="M440" s="162"/>
      <c r="N440" s="159"/>
      <c r="O440" s="159"/>
      <c r="P440" s="159"/>
    </row>
    <row r="441" spans="1:16" s="163" customFormat="1" ht="12.9" customHeight="1" x14ac:dyDescent="0.25">
      <c r="A441" s="144">
        <v>872</v>
      </c>
      <c r="B441" s="143" t="s">
        <v>572</v>
      </c>
      <c r="C441" s="144">
        <v>1</v>
      </c>
      <c r="D441" s="156">
        <v>1</v>
      </c>
      <c r="E441" s="157">
        <v>9</v>
      </c>
      <c r="F441" s="158">
        <v>16812.251630218689</v>
      </c>
      <c r="G441" s="159"/>
      <c r="H441" s="160"/>
      <c r="I441" s="160"/>
      <c r="J441" s="145"/>
      <c r="K441" s="161"/>
      <c r="L441" s="145"/>
      <c r="M441" s="162"/>
      <c r="N441" s="159"/>
      <c r="O441" s="159"/>
      <c r="P441" s="159"/>
    </row>
    <row r="442" spans="1:16" s="163" customFormat="1" ht="12.9" customHeight="1" x14ac:dyDescent="0.25">
      <c r="A442" s="144">
        <v>873</v>
      </c>
      <c r="B442" s="143" t="s">
        <v>286</v>
      </c>
      <c r="C442" s="144">
        <v>1</v>
      </c>
      <c r="D442" s="156">
        <v>1.0309999999999999</v>
      </c>
      <c r="E442" s="157">
        <v>7</v>
      </c>
      <c r="F442" s="158">
        <v>16770.595609686985</v>
      </c>
      <c r="G442" s="159"/>
      <c r="H442" s="160"/>
      <c r="I442" s="160"/>
      <c r="J442" s="145"/>
      <c r="K442" s="161"/>
      <c r="L442" s="145"/>
      <c r="M442" s="162"/>
      <c r="N442" s="159"/>
      <c r="O442" s="159"/>
      <c r="P442" s="159"/>
    </row>
    <row r="443" spans="1:16" s="163" customFormat="1" ht="12.9" customHeight="1" x14ac:dyDescent="0.25">
      <c r="A443" s="144">
        <v>876</v>
      </c>
      <c r="B443" s="143" t="s">
        <v>573</v>
      </c>
      <c r="C443" s="144">
        <v>1</v>
      </c>
      <c r="D443" s="156">
        <v>1</v>
      </c>
      <c r="E443" s="157">
        <v>6</v>
      </c>
      <c r="F443" s="158">
        <v>16221.140765217391</v>
      </c>
      <c r="G443" s="159"/>
      <c r="H443" s="160"/>
      <c r="I443" s="160"/>
      <c r="J443" s="145"/>
      <c r="K443" s="161"/>
      <c r="L443" s="145"/>
      <c r="M443" s="162"/>
      <c r="N443" s="159"/>
      <c r="O443" s="159"/>
      <c r="P443" s="159"/>
    </row>
    <row r="444" spans="1:16" s="163" customFormat="1" ht="12.9" customHeight="1" x14ac:dyDescent="0.25">
      <c r="A444" s="144">
        <v>878</v>
      </c>
      <c r="B444" s="143" t="s">
        <v>574</v>
      </c>
      <c r="C444" s="144">
        <v>1</v>
      </c>
      <c r="D444" s="156">
        <v>1.0529999999999999</v>
      </c>
      <c r="E444" s="157">
        <v>6</v>
      </c>
      <c r="F444" s="158">
        <v>16842.003620437103</v>
      </c>
      <c r="G444" s="159"/>
      <c r="H444" s="160"/>
      <c r="I444" s="160"/>
      <c r="J444" s="145"/>
      <c r="K444" s="161"/>
      <c r="L444" s="145"/>
      <c r="M444" s="162"/>
      <c r="N444" s="159"/>
      <c r="O444" s="159"/>
      <c r="P444" s="159"/>
    </row>
    <row r="445" spans="1:16" s="163" customFormat="1" ht="12.9" customHeight="1" x14ac:dyDescent="0.25">
      <c r="A445" s="144">
        <v>879</v>
      </c>
      <c r="B445" s="143" t="s">
        <v>575</v>
      </c>
      <c r="C445" s="144">
        <v>1</v>
      </c>
      <c r="D445" s="156">
        <v>1</v>
      </c>
      <c r="E445" s="157">
        <v>6</v>
      </c>
      <c r="F445" s="158">
        <v>16186.510811518321</v>
      </c>
      <c r="G445" s="159"/>
      <c r="H445" s="160"/>
      <c r="I445" s="160"/>
      <c r="J445" s="145"/>
      <c r="K445" s="161"/>
      <c r="L445" s="145"/>
      <c r="M445" s="162"/>
      <c r="N445" s="159"/>
      <c r="O445" s="159"/>
      <c r="P445" s="159"/>
    </row>
    <row r="446" spans="1:16" s="163" customFormat="1" ht="12.9" customHeight="1" x14ac:dyDescent="0.25">
      <c r="A446" s="144">
        <v>885</v>
      </c>
      <c r="B446" s="143" t="s">
        <v>576</v>
      </c>
      <c r="C446" s="144">
        <v>1</v>
      </c>
      <c r="D446" s="156">
        <v>1</v>
      </c>
      <c r="E446" s="157">
        <v>8</v>
      </c>
      <c r="F446" s="158">
        <v>16547.238331970566</v>
      </c>
      <c r="G446" s="159"/>
      <c r="H446" s="160"/>
      <c r="I446" s="160"/>
      <c r="J446" s="145"/>
      <c r="K446" s="161"/>
      <c r="L446" s="145"/>
      <c r="M446" s="162"/>
      <c r="N446" s="159"/>
      <c r="O446" s="159"/>
      <c r="P446" s="159"/>
    </row>
    <row r="447" spans="1:16" s="163" customFormat="1" ht="12.9" customHeight="1" x14ac:dyDescent="0.25">
      <c r="A447" s="144">
        <v>910</v>
      </c>
      <c r="B447" s="143" t="s">
        <v>577</v>
      </c>
      <c r="C447" s="144">
        <v>1</v>
      </c>
      <c r="D447" s="156">
        <v>1</v>
      </c>
      <c r="E447" s="157">
        <v>6</v>
      </c>
      <c r="F447" s="158">
        <v>16124.596683804628</v>
      </c>
      <c r="G447" s="159"/>
      <c r="H447" s="160"/>
      <c r="I447" s="160"/>
      <c r="J447" s="145"/>
      <c r="K447" s="161"/>
      <c r="L447" s="145"/>
      <c r="M447" s="162"/>
      <c r="N447" s="159"/>
      <c r="O447" s="159"/>
      <c r="P447" s="159"/>
    </row>
    <row r="448" spans="1:16" ht="12.9" customHeight="1" x14ac:dyDescent="0.25">
      <c r="A448" s="144">
        <v>915</v>
      </c>
      <c r="B448" s="143" t="s">
        <v>578</v>
      </c>
      <c r="C448" s="144">
        <v>1</v>
      </c>
      <c r="D448" s="156">
        <v>1.0429999999999999</v>
      </c>
      <c r="E448" s="157">
        <v>8</v>
      </c>
      <c r="F448" s="158">
        <v>17088.268382669034</v>
      </c>
      <c r="G448" s="159"/>
      <c r="H448" s="160"/>
      <c r="I448" s="160"/>
      <c r="K448" s="161"/>
      <c r="M448" s="162"/>
      <c r="N448" s="159"/>
      <c r="O448" s="159"/>
    </row>
    <row r="449" spans="1:16" ht="8.1" customHeight="1" x14ac:dyDescent="0.25">
      <c r="D449" s="156"/>
      <c r="E449" s="157"/>
      <c r="F449" s="158"/>
      <c r="G449" s="159"/>
      <c r="H449" s="160"/>
      <c r="I449" s="160"/>
      <c r="K449" s="161"/>
      <c r="M449" s="162"/>
      <c r="N449" s="159"/>
      <c r="O449" s="159"/>
    </row>
    <row r="450" spans="1:16" ht="12.9" customHeight="1" x14ac:dyDescent="0.25">
      <c r="A450" s="174">
        <v>999</v>
      </c>
      <c r="B450" s="175" t="s">
        <v>614</v>
      </c>
      <c r="C450" s="176" t="s">
        <v>369</v>
      </c>
      <c r="D450" s="177">
        <f>SUM(D10:D448)/COUNTIF(D10:D448,"&gt;0")</f>
        <v>1.0129886104783599</v>
      </c>
      <c r="E450" s="176" t="s">
        <v>369</v>
      </c>
      <c r="F450" s="178">
        <f>SUM(F10:F448)/COUNTIF(F10:F448,"&gt;0")</f>
        <v>11626.710501127071</v>
      </c>
    </row>
    <row r="451" spans="1:16" s="167" customFormat="1" ht="12.9" customHeight="1" x14ac:dyDescent="0.25">
      <c r="A451" s="166"/>
      <c r="C451" s="166"/>
      <c r="D451" s="166"/>
      <c r="E451" s="166"/>
      <c r="F451" s="166"/>
      <c r="G451" s="166"/>
      <c r="H451" s="145"/>
      <c r="I451" s="145"/>
      <c r="J451" s="179"/>
      <c r="K451" s="179"/>
      <c r="L451" s="179"/>
      <c r="M451" s="179"/>
      <c r="N451" s="166"/>
      <c r="O451" s="166"/>
      <c r="P451" s="166"/>
    </row>
    <row r="60000" spans="1:1" ht="12.9" customHeight="1" x14ac:dyDescent="0.25">
      <c r="A60000" s="144" t="s">
        <v>615</v>
      </c>
    </row>
    <row r="60001" spans="1:1" ht="12.9" customHeight="1" x14ac:dyDescent="0.25">
      <c r="A60001" s="144" t="s">
        <v>616</v>
      </c>
    </row>
  </sheetData>
  <autoFilter ref="A9:G450" xr:uid="{00000000-0009-0000-0000-000002000000}"/>
  <pageMargins left="0.75" right="0.75" top="1" bottom="1" header="0.5" footer="0.5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3FC5-3582-4FC1-BD34-ABCAD6DA115E}">
  <sheetPr codeName="Sheet10">
    <tabColor rgb="FFFFE699"/>
  </sheetPr>
  <dimension ref="A1:AT1002"/>
  <sheetViews>
    <sheetView showGridLines="0" tabSelected="1" zoomScaleNormal="100" workbookViewId="0">
      <pane ySplit="9" topLeftCell="A10" activePane="bottomLeft" state="frozen"/>
      <selection pane="bottomLeft" activeCell="A9" sqref="A9"/>
    </sheetView>
  </sheetViews>
  <sheetFormatPr defaultRowHeight="14.4" x14ac:dyDescent="0.3"/>
  <cols>
    <col min="1" max="1" width="5.44140625" customWidth="1"/>
    <col min="2" max="2" width="12.44140625" customWidth="1"/>
    <col min="3" max="3" width="23.109375" customWidth="1"/>
    <col min="4" max="4" width="4.88671875" customWidth="1"/>
    <col min="5" max="5" width="14.6640625" customWidth="1"/>
    <col min="6" max="6" width="5" customWidth="1"/>
    <col min="7" max="7" width="13.77734375" customWidth="1"/>
    <col min="8" max="8" width="11.6640625" customWidth="1"/>
    <col min="14" max="14" width="0.6640625" customWidth="1"/>
    <col min="15" max="15" width="8.77734375" style="280"/>
    <col min="16" max="16" width="12" style="280" customWidth="1"/>
    <col min="17" max="18" width="8.88671875" style="280" customWidth="1"/>
    <col min="19" max="19" width="8.88671875" customWidth="1"/>
    <col min="20" max="20" width="0.6640625" customWidth="1"/>
    <col min="21" max="21" width="11.6640625" style="283" customWidth="1"/>
    <col min="22" max="22" width="10.44140625" style="283" customWidth="1"/>
    <col min="23" max="23" width="11.21875" style="283" customWidth="1"/>
    <col min="24" max="24" width="11.6640625" style="283" customWidth="1"/>
    <col min="25" max="25" width="15.109375" style="291" customWidth="1"/>
    <col min="26" max="26" width="0.5546875" customWidth="1"/>
    <col min="27" max="27" width="8.33203125" customWidth="1"/>
    <col min="28" max="28" width="8.88671875" customWidth="1"/>
    <col min="29" max="30" width="10.6640625" customWidth="1"/>
    <col min="31" max="31" width="11.44140625" customWidth="1"/>
    <col min="32" max="32" width="0.5546875" customWidth="1"/>
    <col min="34" max="34" width="10.109375" customWidth="1"/>
    <col min="35" max="35" width="10.44140625" customWidth="1"/>
  </cols>
  <sheetData>
    <row r="1" spans="1:46" ht="24" x14ac:dyDescent="0.3">
      <c r="A1" s="188" t="s">
        <v>0</v>
      </c>
      <c r="AG1" s="412" t="s">
        <v>651</v>
      </c>
      <c r="AH1" s="413"/>
      <c r="AI1" s="413"/>
    </row>
    <row r="2" spans="1:46" ht="16.8" x14ac:dyDescent="0.3">
      <c r="A2" s="189" t="s">
        <v>370</v>
      </c>
    </row>
    <row r="3" spans="1:46" ht="15.6" x14ac:dyDescent="0.3">
      <c r="A3" s="180" t="s">
        <v>641</v>
      </c>
    </row>
    <row r="4" spans="1:46" hidden="1" x14ac:dyDescent="0.3"/>
    <row r="5" spans="1:46" hidden="1" x14ac:dyDescent="0.3"/>
    <row r="6" spans="1:46" hidden="1" x14ac:dyDescent="0.3"/>
    <row r="8" spans="1:46" s="94" customFormat="1" ht="66.150000000000006" customHeight="1" x14ac:dyDescent="0.3">
      <c r="A8" s="220" t="s">
        <v>4</v>
      </c>
      <c r="B8" s="222" t="s">
        <v>5</v>
      </c>
      <c r="C8" s="219" t="s">
        <v>6</v>
      </c>
      <c r="D8" s="219" t="s">
        <v>7</v>
      </c>
      <c r="E8" s="219" t="s">
        <v>8</v>
      </c>
      <c r="F8" s="219" t="s">
        <v>9</v>
      </c>
      <c r="G8" s="221" t="s">
        <v>10</v>
      </c>
      <c r="H8" s="300" t="s">
        <v>640</v>
      </c>
      <c r="I8" s="222" t="s">
        <v>583</v>
      </c>
      <c r="J8" s="222" t="s">
        <v>631</v>
      </c>
      <c r="K8" s="222" t="s">
        <v>343</v>
      </c>
      <c r="L8" s="222" t="s">
        <v>632</v>
      </c>
      <c r="M8" s="278" t="s">
        <v>633</v>
      </c>
      <c r="O8" s="220" t="s">
        <v>621</v>
      </c>
      <c r="P8" s="219" t="s">
        <v>347</v>
      </c>
      <c r="Q8" s="219" t="s">
        <v>585</v>
      </c>
      <c r="R8" s="219" t="s">
        <v>349</v>
      </c>
      <c r="S8" s="264" t="s">
        <v>350</v>
      </c>
      <c r="U8" s="284" t="s">
        <v>351</v>
      </c>
      <c r="V8" s="269" t="s">
        <v>352</v>
      </c>
      <c r="W8" s="269" t="s">
        <v>353</v>
      </c>
      <c r="X8" s="269" t="s">
        <v>354</v>
      </c>
      <c r="Y8" s="301" t="s">
        <v>637</v>
      </c>
      <c r="AA8" s="220" t="s">
        <v>623</v>
      </c>
      <c r="AB8" s="219" t="s">
        <v>639</v>
      </c>
      <c r="AC8" s="219" t="s">
        <v>638</v>
      </c>
      <c r="AD8" s="219" t="s">
        <v>626</v>
      </c>
      <c r="AE8" s="273" t="s">
        <v>627</v>
      </c>
      <c r="AG8" s="216" t="s">
        <v>634</v>
      </c>
      <c r="AH8" s="217" t="s">
        <v>653</v>
      </c>
      <c r="AI8" s="218" t="s">
        <v>652</v>
      </c>
    </row>
    <row r="9" spans="1:46" s="94" customFormat="1" ht="13.65" customHeight="1" x14ac:dyDescent="0.3">
      <c r="A9" s="255" t="s">
        <v>4</v>
      </c>
      <c r="B9" s="256" t="s">
        <v>5</v>
      </c>
      <c r="C9" s="257" t="s">
        <v>6</v>
      </c>
      <c r="D9" s="256" t="s">
        <v>7</v>
      </c>
      <c r="E9" s="258" t="s">
        <v>8</v>
      </c>
      <c r="F9" s="258" t="s">
        <v>9</v>
      </c>
      <c r="G9" s="259" t="s">
        <v>10</v>
      </c>
      <c r="H9" s="258" t="s">
        <v>340</v>
      </c>
      <c r="I9" s="258" t="s">
        <v>583</v>
      </c>
      <c r="J9" s="258" t="s">
        <v>631</v>
      </c>
      <c r="K9" s="258" t="s">
        <v>343</v>
      </c>
      <c r="L9" s="258" t="s">
        <v>632</v>
      </c>
      <c r="M9" s="265" t="s">
        <v>633</v>
      </c>
      <c r="N9" s="260" t="s">
        <v>15</v>
      </c>
      <c r="O9" s="266" t="s">
        <v>621</v>
      </c>
      <c r="P9" s="267" t="s">
        <v>347</v>
      </c>
      <c r="Q9" s="267" t="s">
        <v>585</v>
      </c>
      <c r="R9" s="267" t="s">
        <v>349</v>
      </c>
      <c r="S9" s="268" t="s">
        <v>350</v>
      </c>
      <c r="T9" s="260" t="s">
        <v>15</v>
      </c>
      <c r="U9" s="285" t="s">
        <v>351</v>
      </c>
      <c r="V9" s="286" t="s">
        <v>352</v>
      </c>
      <c r="W9" s="286" t="s">
        <v>353</v>
      </c>
      <c r="X9" s="286" t="s">
        <v>354</v>
      </c>
      <c r="Y9" s="265" t="s">
        <v>355</v>
      </c>
      <c r="Z9" s="260" t="s">
        <v>15</v>
      </c>
      <c r="AA9" s="261" t="s">
        <v>623</v>
      </c>
      <c r="AB9" s="258" t="s">
        <v>624</v>
      </c>
      <c r="AC9" s="258" t="s">
        <v>625</v>
      </c>
      <c r="AD9" s="258" t="s">
        <v>626</v>
      </c>
      <c r="AE9" s="274" t="s">
        <v>627</v>
      </c>
      <c r="AF9" s="260" t="s">
        <v>15</v>
      </c>
      <c r="AG9" s="262" t="s">
        <v>634</v>
      </c>
      <c r="AH9" s="263" t="s">
        <v>636</v>
      </c>
      <c r="AI9" s="387" t="s">
        <v>635</v>
      </c>
    </row>
    <row r="10" spans="1:46" s="139" customFormat="1" ht="13.8" x14ac:dyDescent="0.3">
      <c r="A10" s="277">
        <v>409</v>
      </c>
      <c r="B10" s="211">
        <v>409201072</v>
      </c>
      <c r="C10" s="212" t="s">
        <v>16</v>
      </c>
      <c r="D10" s="211">
        <v>201</v>
      </c>
      <c r="E10" s="212" t="s">
        <v>17</v>
      </c>
      <c r="F10" s="211">
        <v>72</v>
      </c>
      <c r="G10" s="212" t="s">
        <v>18</v>
      </c>
      <c r="H10" s="296">
        <v>2</v>
      </c>
      <c r="I10" s="202">
        <v>10739</v>
      </c>
      <c r="J10" s="202">
        <v>2401</v>
      </c>
      <c r="K10" s="202">
        <v>0</v>
      </c>
      <c r="L10" s="202">
        <v>893</v>
      </c>
      <c r="M10" s="279">
        <v>14033</v>
      </c>
      <c r="O10" s="281">
        <v>1.8136775835814235E-2</v>
      </c>
      <c r="P10" s="282">
        <v>0</v>
      </c>
      <c r="Q10" s="205">
        <v>0.09</v>
      </c>
      <c r="R10" s="205">
        <v>3.3622622447695809E-3</v>
      </c>
      <c r="S10" s="272">
        <f t="shared" ref="S10:S73" si="0">IFERROR(W10/H10,0)</f>
        <v>0</v>
      </c>
      <c r="U10" s="287">
        <v>26042</v>
      </c>
      <c r="V10" s="288">
        <v>0</v>
      </c>
      <c r="W10" s="288">
        <v>0</v>
      </c>
      <c r="X10" s="288">
        <v>1770</v>
      </c>
      <c r="Y10" s="279">
        <f t="shared" ref="Y10:Y73" si="1">SUM(U10:X10)</f>
        <v>27812</v>
      </c>
      <c r="AA10" s="275">
        <v>0</v>
      </c>
      <c r="AB10" s="204">
        <v>0</v>
      </c>
      <c r="AC10" s="202">
        <v>0</v>
      </c>
      <c r="AD10" s="204">
        <v>0</v>
      </c>
      <c r="AE10" s="276">
        <v>0</v>
      </c>
      <c r="AG10" s="227">
        <f t="shared" ref="AG10:AG264" si="2">IFERROR(VLOOKUP($B10,_18PJ,7,FALSE),0)</f>
        <v>0</v>
      </c>
      <c r="AH10" s="228">
        <f t="shared" ref="AH10:AH264" si="3">IFERROR(VLOOKUP($B10,_18PJ,8,FALSE),0)</f>
        <v>0</v>
      </c>
      <c r="AI10" s="229">
        <f t="shared" ref="AI10:AI264" si="4">IFERROR(VLOOKUP($B10,_18PJ,9,FALSE),0)</f>
        <v>0</v>
      </c>
      <c r="AM10" s="138"/>
      <c r="AN10" s="138"/>
      <c r="AO10" s="138"/>
      <c r="AP10" s="138"/>
      <c r="AQ10" s="138"/>
      <c r="AR10" s="138"/>
      <c r="AS10" s="138"/>
      <c r="AT10" s="138"/>
    </row>
    <row r="11" spans="1:46" s="139" customFormat="1" ht="13.8" x14ac:dyDescent="0.3">
      <c r="A11" s="277">
        <v>409</v>
      </c>
      <c r="B11" s="211">
        <v>409201094</v>
      </c>
      <c r="C11" s="212" t="s">
        <v>16</v>
      </c>
      <c r="D11" s="211">
        <v>201</v>
      </c>
      <c r="E11" s="212" t="s">
        <v>17</v>
      </c>
      <c r="F11" s="211">
        <v>94</v>
      </c>
      <c r="G11" s="212" t="s">
        <v>19</v>
      </c>
      <c r="H11" s="297">
        <v>1</v>
      </c>
      <c r="I11" s="202">
        <v>12729</v>
      </c>
      <c r="J11" s="202">
        <v>1200</v>
      </c>
      <c r="K11" s="202">
        <v>0</v>
      </c>
      <c r="L11" s="202">
        <v>893</v>
      </c>
      <c r="M11" s="279">
        <v>14822</v>
      </c>
      <c r="O11" s="281">
        <v>9.0683879179071173E-3</v>
      </c>
      <c r="P11" s="282">
        <v>0</v>
      </c>
      <c r="Q11" s="205">
        <v>0.09</v>
      </c>
      <c r="R11" s="205">
        <v>6.4463143417988118E-4</v>
      </c>
      <c r="S11" s="272">
        <f t="shared" si="0"/>
        <v>0</v>
      </c>
      <c r="U11" s="287">
        <v>13803</v>
      </c>
      <c r="V11" s="288">
        <v>0</v>
      </c>
      <c r="W11" s="288">
        <v>0</v>
      </c>
      <c r="X11" s="288">
        <v>885</v>
      </c>
      <c r="Y11" s="279">
        <f t="shared" si="1"/>
        <v>14688</v>
      </c>
      <c r="AA11" s="275">
        <v>0</v>
      </c>
      <c r="AB11" s="204">
        <v>0</v>
      </c>
      <c r="AC11" s="202">
        <v>0</v>
      </c>
      <c r="AD11" s="204">
        <v>0</v>
      </c>
      <c r="AE11" s="276">
        <v>0</v>
      </c>
      <c r="AG11" s="227">
        <f t="shared" si="2"/>
        <v>0</v>
      </c>
      <c r="AH11" s="228">
        <f t="shared" si="3"/>
        <v>0</v>
      </c>
      <c r="AI11" s="229">
        <f t="shared" si="4"/>
        <v>0</v>
      </c>
      <c r="AM11" s="138"/>
      <c r="AN11" s="138"/>
      <c r="AO11" s="138"/>
      <c r="AP11" s="138"/>
      <c r="AQ11" s="138"/>
      <c r="AR11" s="138"/>
      <c r="AS11" s="138"/>
      <c r="AT11" s="138"/>
    </row>
    <row r="12" spans="1:46" s="139" customFormat="1" ht="13.8" x14ac:dyDescent="0.3">
      <c r="A12" s="277">
        <v>409</v>
      </c>
      <c r="B12" s="211">
        <v>409201095</v>
      </c>
      <c r="C12" s="212" t="s">
        <v>16</v>
      </c>
      <c r="D12" s="211">
        <v>201</v>
      </c>
      <c r="E12" s="212" t="s">
        <v>17</v>
      </c>
      <c r="F12" s="211">
        <v>95</v>
      </c>
      <c r="G12" s="212" t="s">
        <v>296</v>
      </c>
      <c r="H12" s="297">
        <v>0.49</v>
      </c>
      <c r="I12" s="202">
        <v>12631.596985026647</v>
      </c>
      <c r="J12" s="202">
        <v>0</v>
      </c>
      <c r="K12" s="202">
        <v>0</v>
      </c>
      <c r="L12" s="202">
        <v>893</v>
      </c>
      <c r="M12" s="279">
        <v>13524.596985026647</v>
      </c>
      <c r="O12" s="281">
        <v>4.4435100797744877E-3</v>
      </c>
      <c r="P12" s="282">
        <v>0</v>
      </c>
      <c r="Q12" s="205">
        <v>0.15329999999999999</v>
      </c>
      <c r="R12" s="205">
        <v>0.12611268158752176</v>
      </c>
      <c r="S12" s="272">
        <f t="shared" si="0"/>
        <v>0</v>
      </c>
      <c r="U12" s="287">
        <v>6133</v>
      </c>
      <c r="V12" s="288">
        <v>0</v>
      </c>
      <c r="W12" s="288">
        <v>0</v>
      </c>
      <c r="X12" s="288">
        <v>434</v>
      </c>
      <c r="Y12" s="279">
        <f t="shared" si="1"/>
        <v>6567</v>
      </c>
      <c r="AA12" s="275">
        <v>0</v>
      </c>
      <c r="AB12" s="204">
        <v>0</v>
      </c>
      <c r="AC12" s="202">
        <v>0</v>
      </c>
      <c r="AD12" s="204">
        <v>0</v>
      </c>
      <c r="AE12" s="276">
        <v>0</v>
      </c>
      <c r="AG12" s="227">
        <f t="shared" si="2"/>
        <v>0</v>
      </c>
      <c r="AH12" s="228">
        <f t="shared" si="3"/>
        <v>0</v>
      </c>
      <c r="AI12" s="229">
        <f t="shared" si="4"/>
        <v>0</v>
      </c>
      <c r="AM12" s="138"/>
      <c r="AN12" s="138"/>
      <c r="AO12" s="138"/>
      <c r="AP12" s="138"/>
      <c r="AQ12" s="138"/>
      <c r="AR12" s="138"/>
      <c r="AS12" s="138"/>
      <c r="AT12" s="138"/>
    </row>
    <row r="13" spans="1:46" s="139" customFormat="1" ht="13.8" x14ac:dyDescent="0.3">
      <c r="A13" s="277">
        <v>409</v>
      </c>
      <c r="B13" s="211">
        <v>409201201</v>
      </c>
      <c r="C13" s="212" t="s">
        <v>16</v>
      </c>
      <c r="D13" s="211">
        <v>201</v>
      </c>
      <c r="E13" s="212" t="s">
        <v>17</v>
      </c>
      <c r="F13" s="211">
        <v>201</v>
      </c>
      <c r="G13" s="212" t="s">
        <v>17</v>
      </c>
      <c r="H13" s="297">
        <v>433.50000000000006</v>
      </c>
      <c r="I13" s="202">
        <v>11693</v>
      </c>
      <c r="J13" s="202">
        <v>183</v>
      </c>
      <c r="K13" s="202">
        <v>0</v>
      </c>
      <c r="L13" s="202">
        <v>893</v>
      </c>
      <c r="M13" s="279">
        <v>12769</v>
      </c>
      <c r="O13" s="281">
        <v>3.9311461624127344</v>
      </c>
      <c r="P13" s="282">
        <v>0</v>
      </c>
      <c r="Q13" s="205">
        <v>0.18</v>
      </c>
      <c r="R13" s="205">
        <v>7.8219794049430413E-2</v>
      </c>
      <c r="S13" s="272">
        <f t="shared" si="0"/>
        <v>0</v>
      </c>
      <c r="U13" s="287">
        <v>5101435</v>
      </c>
      <c r="V13" s="288">
        <v>0</v>
      </c>
      <c r="W13" s="288">
        <v>0</v>
      </c>
      <c r="X13" s="288">
        <v>383643</v>
      </c>
      <c r="Y13" s="279">
        <f t="shared" si="1"/>
        <v>5485078</v>
      </c>
      <c r="AA13" s="275">
        <v>0</v>
      </c>
      <c r="AB13" s="204">
        <v>0</v>
      </c>
      <c r="AC13" s="202">
        <v>0</v>
      </c>
      <c r="AD13" s="204">
        <v>0.99093161208209291</v>
      </c>
      <c r="AE13" s="276">
        <v>12653</v>
      </c>
      <c r="AG13" s="227">
        <f t="shared" si="2"/>
        <v>0</v>
      </c>
      <c r="AH13" s="228">
        <f t="shared" si="3"/>
        <v>0</v>
      </c>
      <c r="AI13" s="229">
        <f t="shared" si="4"/>
        <v>0</v>
      </c>
      <c r="AM13" s="138"/>
      <c r="AN13" s="138"/>
      <c r="AO13" s="138"/>
      <c r="AP13" s="138"/>
      <c r="AQ13" s="138"/>
      <c r="AR13" s="138"/>
      <c r="AS13" s="138"/>
      <c r="AT13" s="138"/>
    </row>
    <row r="14" spans="1:46" s="139" customFormat="1" ht="13.8" x14ac:dyDescent="0.3">
      <c r="A14" s="277">
        <v>409</v>
      </c>
      <c r="B14" s="211">
        <v>409201293</v>
      </c>
      <c r="C14" s="212" t="s">
        <v>16</v>
      </c>
      <c r="D14" s="211">
        <v>201</v>
      </c>
      <c r="E14" s="212" t="s">
        <v>17</v>
      </c>
      <c r="F14" s="211">
        <v>293</v>
      </c>
      <c r="G14" s="212" t="s">
        <v>45</v>
      </c>
      <c r="H14" s="297">
        <v>1</v>
      </c>
      <c r="I14" s="202">
        <v>11641.935415948807</v>
      </c>
      <c r="J14" s="202">
        <v>897</v>
      </c>
      <c r="K14" s="202">
        <v>0</v>
      </c>
      <c r="L14" s="202">
        <v>893</v>
      </c>
      <c r="M14" s="279">
        <v>13431.935415948807</v>
      </c>
      <c r="O14" s="281">
        <v>9.0683879179071173E-3</v>
      </c>
      <c r="P14" s="282">
        <v>0</v>
      </c>
      <c r="Q14" s="205">
        <v>0.18</v>
      </c>
      <c r="R14" s="205">
        <v>6.7934430921212383E-3</v>
      </c>
      <c r="S14" s="272">
        <f t="shared" si="0"/>
        <v>0</v>
      </c>
      <c r="U14" s="287">
        <v>12425</v>
      </c>
      <c r="V14" s="288">
        <v>0</v>
      </c>
      <c r="W14" s="288">
        <v>0</v>
      </c>
      <c r="X14" s="288">
        <v>885</v>
      </c>
      <c r="Y14" s="279">
        <f t="shared" si="1"/>
        <v>13310</v>
      </c>
      <c r="AA14" s="275">
        <v>0</v>
      </c>
      <c r="AB14" s="204">
        <v>0</v>
      </c>
      <c r="AC14" s="202">
        <v>0</v>
      </c>
      <c r="AD14" s="204">
        <v>0</v>
      </c>
      <c r="AE14" s="276">
        <v>0</v>
      </c>
      <c r="AG14" s="227">
        <f t="shared" si="2"/>
        <v>0</v>
      </c>
      <c r="AH14" s="228">
        <f t="shared" si="3"/>
        <v>0</v>
      </c>
      <c r="AI14" s="229">
        <f t="shared" si="4"/>
        <v>0</v>
      </c>
      <c r="AM14" s="138"/>
      <c r="AN14" s="138"/>
      <c r="AO14" s="138"/>
      <c r="AP14" s="138"/>
      <c r="AQ14" s="138"/>
      <c r="AR14" s="138"/>
      <c r="AS14" s="138"/>
      <c r="AT14" s="138"/>
    </row>
    <row r="15" spans="1:46" s="139" customFormat="1" ht="13.8" x14ac:dyDescent="0.3">
      <c r="A15" s="277">
        <v>409</v>
      </c>
      <c r="B15" s="211">
        <v>409201331</v>
      </c>
      <c r="C15" s="212" t="s">
        <v>16</v>
      </c>
      <c r="D15" s="211">
        <v>201</v>
      </c>
      <c r="E15" s="212" t="s">
        <v>17</v>
      </c>
      <c r="F15" s="211">
        <v>331</v>
      </c>
      <c r="G15" s="212" t="s">
        <v>20</v>
      </c>
      <c r="H15" s="297">
        <v>2</v>
      </c>
      <c r="I15" s="202">
        <v>8580</v>
      </c>
      <c r="J15" s="202">
        <v>2939</v>
      </c>
      <c r="K15" s="202">
        <v>0</v>
      </c>
      <c r="L15" s="202">
        <v>893</v>
      </c>
      <c r="M15" s="279">
        <v>12412</v>
      </c>
      <c r="O15" s="281">
        <v>1.8136775835814235E-2</v>
      </c>
      <c r="P15" s="282">
        <v>0</v>
      </c>
      <c r="Q15" s="205">
        <v>0.09</v>
      </c>
      <c r="R15" s="205">
        <v>2.2504847543309017E-2</v>
      </c>
      <c r="S15" s="272">
        <f t="shared" si="0"/>
        <v>0</v>
      </c>
      <c r="U15" s="287">
        <v>22830</v>
      </c>
      <c r="V15" s="288">
        <v>0</v>
      </c>
      <c r="W15" s="288">
        <v>0</v>
      </c>
      <c r="X15" s="288">
        <v>1770</v>
      </c>
      <c r="Y15" s="279">
        <f t="shared" si="1"/>
        <v>24600</v>
      </c>
      <c r="AA15" s="275">
        <v>0</v>
      </c>
      <c r="AB15" s="204">
        <v>0</v>
      </c>
      <c r="AC15" s="202">
        <v>0</v>
      </c>
      <c r="AD15" s="204">
        <v>0</v>
      </c>
      <c r="AE15" s="276">
        <v>0</v>
      </c>
      <c r="AG15" s="227">
        <f t="shared" si="2"/>
        <v>0</v>
      </c>
      <c r="AH15" s="228">
        <f t="shared" si="3"/>
        <v>0</v>
      </c>
      <c r="AI15" s="229">
        <f t="shared" si="4"/>
        <v>0</v>
      </c>
      <c r="AM15" s="138"/>
      <c r="AN15" s="138"/>
      <c r="AO15" s="138"/>
      <c r="AP15" s="138"/>
      <c r="AQ15" s="138"/>
      <c r="AR15" s="138"/>
      <c r="AS15" s="138"/>
      <c r="AT15" s="138"/>
    </row>
    <row r="16" spans="1:46" s="139" customFormat="1" ht="13.8" x14ac:dyDescent="0.3">
      <c r="A16" s="277">
        <v>410</v>
      </c>
      <c r="B16" s="211">
        <v>410035035</v>
      </c>
      <c r="C16" s="212" t="s">
        <v>21</v>
      </c>
      <c r="D16" s="211">
        <v>35</v>
      </c>
      <c r="E16" s="212" t="s">
        <v>22</v>
      </c>
      <c r="F16" s="211">
        <v>35</v>
      </c>
      <c r="G16" s="212" t="s">
        <v>22</v>
      </c>
      <c r="H16" s="297">
        <v>574.90000000000009</v>
      </c>
      <c r="I16" s="202">
        <v>12508</v>
      </c>
      <c r="J16" s="202">
        <v>4313</v>
      </c>
      <c r="K16" s="202">
        <v>0</v>
      </c>
      <c r="L16" s="202">
        <v>893</v>
      </c>
      <c r="M16" s="279">
        <v>17714</v>
      </c>
      <c r="O16" s="281">
        <v>0</v>
      </c>
      <c r="P16" s="282">
        <v>0</v>
      </c>
      <c r="Q16" s="205">
        <v>0.18</v>
      </c>
      <c r="R16" s="205">
        <v>0.14869015941042629</v>
      </c>
      <c r="S16" s="272">
        <f t="shared" si="0"/>
        <v>0</v>
      </c>
      <c r="U16" s="287">
        <v>9670395</v>
      </c>
      <c r="V16" s="288">
        <v>0</v>
      </c>
      <c r="W16" s="288">
        <v>0</v>
      </c>
      <c r="X16" s="288">
        <v>513386</v>
      </c>
      <c r="Y16" s="279">
        <f t="shared" si="1"/>
        <v>10183781</v>
      </c>
      <c r="AA16" s="275">
        <v>0</v>
      </c>
      <c r="AB16" s="204">
        <v>0</v>
      </c>
      <c r="AC16" s="202">
        <v>0</v>
      </c>
      <c r="AD16" s="204">
        <v>2.91</v>
      </c>
      <c r="AE16" s="276">
        <v>51548</v>
      </c>
      <c r="AG16" s="227">
        <f t="shared" si="2"/>
        <v>0</v>
      </c>
      <c r="AH16" s="228">
        <f t="shared" si="3"/>
        <v>0</v>
      </c>
      <c r="AI16" s="229">
        <f t="shared" si="4"/>
        <v>0</v>
      </c>
      <c r="AM16" s="138"/>
      <c r="AN16" s="138"/>
      <c r="AO16" s="138"/>
      <c r="AP16" s="138"/>
      <c r="AQ16" s="138"/>
      <c r="AR16" s="138"/>
      <c r="AS16" s="138"/>
      <c r="AT16" s="138"/>
    </row>
    <row r="17" spans="1:46" s="139" customFormat="1" ht="13.8" x14ac:dyDescent="0.3">
      <c r="A17" s="277">
        <v>410</v>
      </c>
      <c r="B17" s="211">
        <v>410035057</v>
      </c>
      <c r="C17" s="212" t="s">
        <v>21</v>
      </c>
      <c r="D17" s="211">
        <v>35</v>
      </c>
      <c r="E17" s="212" t="s">
        <v>22</v>
      </c>
      <c r="F17" s="211">
        <v>57</v>
      </c>
      <c r="G17" s="212" t="s">
        <v>23</v>
      </c>
      <c r="H17" s="297">
        <v>390.60999999999996</v>
      </c>
      <c r="I17" s="202">
        <v>12696</v>
      </c>
      <c r="J17" s="202">
        <v>308</v>
      </c>
      <c r="K17" s="202">
        <v>0</v>
      </c>
      <c r="L17" s="202">
        <v>893</v>
      </c>
      <c r="M17" s="279">
        <v>13897</v>
      </c>
      <c r="O17" s="281">
        <v>0</v>
      </c>
      <c r="P17" s="282">
        <v>0</v>
      </c>
      <c r="Q17" s="205">
        <v>0.18</v>
      </c>
      <c r="R17" s="205">
        <v>0.12280780285826004</v>
      </c>
      <c r="S17" s="272">
        <f t="shared" si="0"/>
        <v>0</v>
      </c>
      <c r="U17" s="287">
        <v>5079494</v>
      </c>
      <c r="V17" s="288">
        <v>0</v>
      </c>
      <c r="W17" s="288">
        <v>0</v>
      </c>
      <c r="X17" s="288">
        <v>348814</v>
      </c>
      <c r="Y17" s="279">
        <f t="shared" si="1"/>
        <v>5428308</v>
      </c>
      <c r="AA17" s="275">
        <v>0</v>
      </c>
      <c r="AB17" s="204">
        <v>0</v>
      </c>
      <c r="AC17" s="202">
        <v>0</v>
      </c>
      <c r="AD17" s="204">
        <v>0</v>
      </c>
      <c r="AE17" s="276">
        <v>0</v>
      </c>
      <c r="AG17" s="227">
        <f t="shared" si="2"/>
        <v>0</v>
      </c>
      <c r="AH17" s="228">
        <f t="shared" si="3"/>
        <v>0</v>
      </c>
      <c r="AI17" s="229">
        <f t="shared" si="4"/>
        <v>0</v>
      </c>
      <c r="AM17" s="138"/>
      <c r="AN17" s="138"/>
      <c r="AO17" s="138"/>
      <c r="AP17" s="138"/>
      <c r="AQ17" s="138"/>
      <c r="AR17" s="138"/>
      <c r="AS17" s="138"/>
      <c r="AT17" s="138"/>
    </row>
    <row r="18" spans="1:46" s="139" customFormat="1" ht="13.8" x14ac:dyDescent="0.3">
      <c r="A18" s="277">
        <v>410</v>
      </c>
      <c r="B18" s="211">
        <v>410035071</v>
      </c>
      <c r="C18" s="212" t="s">
        <v>21</v>
      </c>
      <c r="D18" s="211">
        <v>35</v>
      </c>
      <c r="E18" s="212" t="s">
        <v>22</v>
      </c>
      <c r="F18" s="211">
        <v>71</v>
      </c>
      <c r="G18" s="212" t="s">
        <v>24</v>
      </c>
      <c r="H18" s="297">
        <v>1</v>
      </c>
      <c r="I18" s="202">
        <v>13209</v>
      </c>
      <c r="J18" s="202">
        <v>6364</v>
      </c>
      <c r="K18" s="202">
        <v>0</v>
      </c>
      <c r="L18" s="202">
        <v>893</v>
      </c>
      <c r="M18" s="279">
        <v>20466</v>
      </c>
      <c r="O18" s="281">
        <v>0</v>
      </c>
      <c r="P18" s="282">
        <v>0</v>
      </c>
      <c r="Q18" s="205">
        <v>0.09</v>
      </c>
      <c r="R18" s="205">
        <v>2.5507156093367124E-3</v>
      </c>
      <c r="S18" s="272">
        <f t="shared" si="0"/>
        <v>0</v>
      </c>
      <c r="U18" s="287">
        <v>19573</v>
      </c>
      <c r="V18" s="288">
        <v>0</v>
      </c>
      <c r="W18" s="288">
        <v>0</v>
      </c>
      <c r="X18" s="288">
        <v>893</v>
      </c>
      <c r="Y18" s="279">
        <f t="shared" si="1"/>
        <v>20466</v>
      </c>
      <c r="AA18" s="275">
        <v>0</v>
      </c>
      <c r="AB18" s="204">
        <v>0</v>
      </c>
      <c r="AC18" s="202">
        <v>0</v>
      </c>
      <c r="AD18" s="204">
        <v>0</v>
      </c>
      <c r="AE18" s="276">
        <v>0</v>
      </c>
      <c r="AG18" s="227">
        <f t="shared" si="2"/>
        <v>0</v>
      </c>
      <c r="AH18" s="228">
        <f t="shared" si="3"/>
        <v>0</v>
      </c>
      <c r="AI18" s="229">
        <f t="shared" si="4"/>
        <v>0</v>
      </c>
      <c r="AM18" s="138"/>
      <c r="AN18" s="138"/>
      <c r="AO18" s="138"/>
      <c r="AP18" s="138"/>
      <c r="AQ18" s="138"/>
      <c r="AR18" s="138"/>
      <c r="AS18" s="138"/>
      <c r="AT18" s="138"/>
    </row>
    <row r="19" spans="1:46" s="139" customFormat="1" ht="13.8" x14ac:dyDescent="0.3">
      <c r="A19" s="277">
        <v>410</v>
      </c>
      <c r="B19" s="211">
        <v>410035093</v>
      </c>
      <c r="C19" s="212" t="s">
        <v>21</v>
      </c>
      <c r="D19" s="211">
        <v>35</v>
      </c>
      <c r="E19" s="212" t="s">
        <v>22</v>
      </c>
      <c r="F19" s="211">
        <v>93</v>
      </c>
      <c r="G19" s="212" t="s">
        <v>25</v>
      </c>
      <c r="H19" s="297">
        <v>9.14</v>
      </c>
      <c r="I19" s="202">
        <v>11588</v>
      </c>
      <c r="J19" s="202">
        <v>575</v>
      </c>
      <c r="K19" s="202">
        <v>0</v>
      </c>
      <c r="L19" s="202">
        <v>893</v>
      </c>
      <c r="M19" s="279">
        <v>13056</v>
      </c>
      <c r="O19" s="281">
        <v>0</v>
      </c>
      <c r="P19" s="282">
        <v>0</v>
      </c>
      <c r="Q19" s="205">
        <v>0.09</v>
      </c>
      <c r="R19" s="205">
        <v>8.9067742596702595E-2</v>
      </c>
      <c r="S19" s="272">
        <f t="shared" si="0"/>
        <v>0</v>
      </c>
      <c r="U19" s="287">
        <v>111170</v>
      </c>
      <c r="V19" s="288">
        <v>0</v>
      </c>
      <c r="W19" s="288">
        <v>0</v>
      </c>
      <c r="X19" s="288">
        <v>8162</v>
      </c>
      <c r="Y19" s="279">
        <f t="shared" si="1"/>
        <v>119332</v>
      </c>
      <c r="AA19" s="275">
        <v>0</v>
      </c>
      <c r="AB19" s="204">
        <v>0</v>
      </c>
      <c r="AC19" s="202">
        <v>0</v>
      </c>
      <c r="AD19" s="204">
        <v>0</v>
      </c>
      <c r="AE19" s="276">
        <v>0</v>
      </c>
      <c r="AG19" s="227">
        <f t="shared" si="2"/>
        <v>0</v>
      </c>
      <c r="AH19" s="228">
        <f t="shared" si="3"/>
        <v>0</v>
      </c>
      <c r="AI19" s="229">
        <f t="shared" si="4"/>
        <v>0</v>
      </c>
      <c r="AM19" s="138"/>
      <c r="AN19" s="138"/>
      <c r="AO19" s="138"/>
      <c r="AP19" s="138"/>
      <c r="AQ19" s="138"/>
      <c r="AR19" s="138"/>
      <c r="AS19" s="138"/>
      <c r="AT19" s="138"/>
    </row>
    <row r="20" spans="1:46" s="139" customFormat="1" ht="13.8" x14ac:dyDescent="0.3">
      <c r="A20" s="277">
        <v>410</v>
      </c>
      <c r="B20" s="211">
        <v>410035155</v>
      </c>
      <c r="C20" s="212" t="s">
        <v>21</v>
      </c>
      <c r="D20" s="211">
        <v>35</v>
      </c>
      <c r="E20" s="212" t="s">
        <v>22</v>
      </c>
      <c r="F20" s="211">
        <v>155</v>
      </c>
      <c r="G20" s="212" t="s">
        <v>26</v>
      </c>
      <c r="H20" s="297">
        <v>1</v>
      </c>
      <c r="I20" s="202">
        <v>10780</v>
      </c>
      <c r="J20" s="202">
        <v>7543</v>
      </c>
      <c r="K20" s="202">
        <v>0</v>
      </c>
      <c r="L20" s="202">
        <v>893</v>
      </c>
      <c r="M20" s="279">
        <v>19216</v>
      </c>
      <c r="O20" s="281">
        <v>0</v>
      </c>
      <c r="P20" s="282">
        <v>0</v>
      </c>
      <c r="Q20" s="205">
        <v>0.09</v>
      </c>
      <c r="R20" s="205">
        <v>2.6657665076592875E-4</v>
      </c>
      <c r="S20" s="272">
        <f t="shared" si="0"/>
        <v>0</v>
      </c>
      <c r="U20" s="287">
        <v>18323</v>
      </c>
      <c r="V20" s="288">
        <v>0</v>
      </c>
      <c r="W20" s="288">
        <v>0</v>
      </c>
      <c r="X20" s="288">
        <v>893</v>
      </c>
      <c r="Y20" s="279">
        <f t="shared" si="1"/>
        <v>19216</v>
      </c>
      <c r="AA20" s="275">
        <v>0</v>
      </c>
      <c r="AB20" s="204">
        <v>0</v>
      </c>
      <c r="AC20" s="202">
        <v>0</v>
      </c>
      <c r="AD20" s="204">
        <v>0</v>
      </c>
      <c r="AE20" s="276">
        <v>0</v>
      </c>
      <c r="AG20" s="227">
        <f t="shared" si="2"/>
        <v>0</v>
      </c>
      <c r="AH20" s="228">
        <f t="shared" si="3"/>
        <v>0</v>
      </c>
      <c r="AI20" s="229">
        <f t="shared" si="4"/>
        <v>0</v>
      </c>
      <c r="AM20" s="138"/>
      <c r="AN20" s="138"/>
      <c r="AO20" s="138"/>
      <c r="AP20" s="138"/>
      <c r="AQ20" s="138"/>
      <c r="AR20" s="138"/>
      <c r="AS20" s="138"/>
      <c r="AT20" s="138"/>
    </row>
    <row r="21" spans="1:46" s="139" customFormat="1" ht="13.8" x14ac:dyDescent="0.3">
      <c r="A21" s="277">
        <v>410</v>
      </c>
      <c r="B21" s="211">
        <v>410035163</v>
      </c>
      <c r="C21" s="212" t="s">
        <v>21</v>
      </c>
      <c r="D21" s="211">
        <v>35</v>
      </c>
      <c r="E21" s="212" t="s">
        <v>22</v>
      </c>
      <c r="F21" s="211">
        <v>163</v>
      </c>
      <c r="G21" s="212" t="s">
        <v>27</v>
      </c>
      <c r="H21" s="297">
        <v>19.389999999999997</v>
      </c>
      <c r="I21" s="202">
        <v>10783</v>
      </c>
      <c r="J21" s="202">
        <v>121</v>
      </c>
      <c r="K21" s="202">
        <v>0</v>
      </c>
      <c r="L21" s="202">
        <v>893</v>
      </c>
      <c r="M21" s="279">
        <v>11797</v>
      </c>
      <c r="O21" s="281">
        <v>0</v>
      </c>
      <c r="P21" s="282">
        <v>0</v>
      </c>
      <c r="Q21" s="205">
        <v>0.18</v>
      </c>
      <c r="R21" s="205">
        <v>9.2345494532551906E-2</v>
      </c>
      <c r="S21" s="272">
        <f t="shared" si="0"/>
        <v>0</v>
      </c>
      <c r="U21" s="287">
        <v>211429</v>
      </c>
      <c r="V21" s="288">
        <v>0</v>
      </c>
      <c r="W21" s="288">
        <v>0</v>
      </c>
      <c r="X21" s="288">
        <v>17315</v>
      </c>
      <c r="Y21" s="279">
        <f t="shared" si="1"/>
        <v>228744</v>
      </c>
      <c r="AA21" s="275">
        <v>0</v>
      </c>
      <c r="AB21" s="204">
        <v>0</v>
      </c>
      <c r="AC21" s="202">
        <v>0</v>
      </c>
      <c r="AD21" s="204">
        <v>0</v>
      </c>
      <c r="AE21" s="276">
        <v>0</v>
      </c>
      <c r="AG21" s="227">
        <f t="shared" si="2"/>
        <v>0</v>
      </c>
      <c r="AH21" s="228">
        <f t="shared" si="3"/>
        <v>0</v>
      </c>
      <c r="AI21" s="229">
        <f t="shared" si="4"/>
        <v>0</v>
      </c>
      <c r="AM21" s="138"/>
      <c r="AN21" s="138"/>
      <c r="AO21" s="138"/>
      <c r="AP21" s="138"/>
      <c r="AQ21" s="138"/>
      <c r="AR21" s="138"/>
      <c r="AS21" s="138"/>
      <c r="AT21" s="138"/>
    </row>
    <row r="22" spans="1:46" s="139" customFormat="1" ht="13.8" x14ac:dyDescent="0.3">
      <c r="A22" s="277">
        <v>410</v>
      </c>
      <c r="B22" s="211">
        <v>410035165</v>
      </c>
      <c r="C22" s="212" t="s">
        <v>21</v>
      </c>
      <c r="D22" s="211">
        <v>35</v>
      </c>
      <c r="E22" s="212" t="s">
        <v>22</v>
      </c>
      <c r="F22" s="211">
        <v>165</v>
      </c>
      <c r="G22" s="212" t="s">
        <v>28</v>
      </c>
      <c r="H22" s="297">
        <v>5</v>
      </c>
      <c r="I22" s="202">
        <v>10168</v>
      </c>
      <c r="J22" s="202">
        <v>382</v>
      </c>
      <c r="K22" s="202">
        <v>0</v>
      </c>
      <c r="L22" s="202">
        <v>893</v>
      </c>
      <c r="M22" s="279">
        <v>11443</v>
      </c>
      <c r="O22" s="281">
        <v>0</v>
      </c>
      <c r="P22" s="282">
        <v>0</v>
      </c>
      <c r="Q22" s="205">
        <v>9.8299999999999998E-2</v>
      </c>
      <c r="R22" s="205">
        <v>0.11182095454477818</v>
      </c>
      <c r="S22" s="272">
        <f t="shared" si="0"/>
        <v>0</v>
      </c>
      <c r="U22" s="287">
        <v>52750</v>
      </c>
      <c r="V22" s="288">
        <v>0</v>
      </c>
      <c r="W22" s="288">
        <v>0</v>
      </c>
      <c r="X22" s="288">
        <v>4465</v>
      </c>
      <c r="Y22" s="279">
        <f t="shared" si="1"/>
        <v>57215</v>
      </c>
      <c r="AA22" s="275">
        <v>0</v>
      </c>
      <c r="AB22" s="204">
        <v>0.41739769404953131</v>
      </c>
      <c r="AC22" s="202">
        <v>4777</v>
      </c>
      <c r="AD22" s="204">
        <v>0</v>
      </c>
      <c r="AE22" s="276">
        <v>0</v>
      </c>
      <c r="AG22" s="227">
        <f t="shared" si="2"/>
        <v>0</v>
      </c>
      <c r="AH22" s="228">
        <f t="shared" si="3"/>
        <v>0</v>
      </c>
      <c r="AI22" s="229">
        <f t="shared" si="4"/>
        <v>0</v>
      </c>
      <c r="AM22" s="138"/>
      <c r="AN22" s="138"/>
      <c r="AO22" s="138"/>
      <c r="AP22" s="138"/>
      <c r="AQ22" s="138"/>
      <c r="AR22" s="138"/>
      <c r="AS22" s="138"/>
      <c r="AT22" s="138"/>
    </row>
    <row r="23" spans="1:46" s="139" customFormat="1" ht="13.8" x14ac:dyDescent="0.3">
      <c r="A23" s="277">
        <v>410</v>
      </c>
      <c r="B23" s="211">
        <v>410035176</v>
      </c>
      <c r="C23" s="212" t="s">
        <v>21</v>
      </c>
      <c r="D23" s="211">
        <v>35</v>
      </c>
      <c r="E23" s="212" t="s">
        <v>22</v>
      </c>
      <c r="F23" s="211">
        <v>176</v>
      </c>
      <c r="G23" s="212" t="s">
        <v>29</v>
      </c>
      <c r="H23" s="297">
        <v>2</v>
      </c>
      <c r="I23" s="202">
        <v>15045</v>
      </c>
      <c r="J23" s="202">
        <v>5388</v>
      </c>
      <c r="K23" s="202">
        <v>0</v>
      </c>
      <c r="L23" s="202">
        <v>893</v>
      </c>
      <c r="M23" s="279">
        <v>21326</v>
      </c>
      <c r="O23" s="281">
        <v>0</v>
      </c>
      <c r="P23" s="282">
        <v>0</v>
      </c>
      <c r="Q23" s="205">
        <v>0.09</v>
      </c>
      <c r="R23" s="205">
        <v>7.5749143712613654E-2</v>
      </c>
      <c r="S23" s="272">
        <f t="shared" si="0"/>
        <v>0</v>
      </c>
      <c r="U23" s="287">
        <v>40866</v>
      </c>
      <c r="V23" s="288">
        <v>0</v>
      </c>
      <c r="W23" s="288">
        <v>0</v>
      </c>
      <c r="X23" s="288">
        <v>1786</v>
      </c>
      <c r="Y23" s="279">
        <f t="shared" si="1"/>
        <v>42652</v>
      </c>
      <c r="AA23" s="275">
        <v>0</v>
      </c>
      <c r="AB23" s="204">
        <v>0</v>
      </c>
      <c r="AC23" s="202">
        <v>0</v>
      </c>
      <c r="AD23" s="204">
        <v>0</v>
      </c>
      <c r="AE23" s="276">
        <v>0</v>
      </c>
      <c r="AG23" s="227">
        <f t="shared" si="2"/>
        <v>0</v>
      </c>
      <c r="AH23" s="228">
        <f t="shared" si="3"/>
        <v>0</v>
      </c>
      <c r="AI23" s="229">
        <f t="shared" si="4"/>
        <v>0</v>
      </c>
      <c r="AM23" s="138"/>
      <c r="AN23" s="138"/>
      <c r="AO23" s="138"/>
      <c r="AP23" s="138"/>
      <c r="AQ23" s="138"/>
      <c r="AR23" s="138"/>
      <c r="AS23" s="138"/>
      <c r="AT23" s="138"/>
    </row>
    <row r="24" spans="1:46" s="139" customFormat="1" ht="13.8" x14ac:dyDescent="0.3">
      <c r="A24" s="277">
        <v>410</v>
      </c>
      <c r="B24" s="211">
        <v>410035217</v>
      </c>
      <c r="C24" s="212" t="s">
        <v>21</v>
      </c>
      <c r="D24" s="211">
        <v>35</v>
      </c>
      <c r="E24" s="212" t="s">
        <v>22</v>
      </c>
      <c r="F24" s="211">
        <v>217</v>
      </c>
      <c r="G24" s="212" t="s">
        <v>285</v>
      </c>
      <c r="H24" s="297">
        <v>1</v>
      </c>
      <c r="I24" s="202">
        <v>10271.147688833953</v>
      </c>
      <c r="J24" s="202">
        <v>4522</v>
      </c>
      <c r="K24" s="202">
        <v>0</v>
      </c>
      <c r="L24" s="202">
        <v>893</v>
      </c>
      <c r="M24" s="279">
        <v>15686.147688833953</v>
      </c>
      <c r="O24" s="281">
        <v>0</v>
      </c>
      <c r="P24" s="282">
        <v>0</v>
      </c>
      <c r="Q24" s="205">
        <v>0.09</v>
      </c>
      <c r="R24" s="205">
        <v>4.0463412098773222E-4</v>
      </c>
      <c r="S24" s="272">
        <f t="shared" si="0"/>
        <v>0</v>
      </c>
      <c r="U24" s="287">
        <v>14793</v>
      </c>
      <c r="V24" s="288">
        <v>0</v>
      </c>
      <c r="W24" s="288">
        <v>0</v>
      </c>
      <c r="X24" s="288">
        <v>893</v>
      </c>
      <c r="Y24" s="279">
        <f t="shared" si="1"/>
        <v>15686</v>
      </c>
      <c r="AA24" s="275">
        <v>0</v>
      </c>
      <c r="AB24" s="204">
        <v>0</v>
      </c>
      <c r="AC24" s="202">
        <v>0</v>
      </c>
      <c r="AD24" s="204">
        <v>0</v>
      </c>
      <c r="AE24" s="276">
        <v>0</v>
      </c>
      <c r="AG24" s="227">
        <f t="shared" si="2"/>
        <v>0</v>
      </c>
      <c r="AH24" s="228">
        <f t="shared" si="3"/>
        <v>0</v>
      </c>
      <c r="AI24" s="229">
        <f t="shared" si="4"/>
        <v>0</v>
      </c>
      <c r="AM24" s="138"/>
      <c r="AN24" s="138"/>
      <c r="AO24" s="138"/>
      <c r="AP24" s="138"/>
      <c r="AQ24" s="138"/>
      <c r="AR24" s="138"/>
      <c r="AS24" s="138"/>
      <c r="AT24" s="138"/>
    </row>
    <row r="25" spans="1:46" s="139" customFormat="1" ht="13.8" x14ac:dyDescent="0.3">
      <c r="A25" s="277">
        <v>410</v>
      </c>
      <c r="B25" s="211">
        <v>410035248</v>
      </c>
      <c r="C25" s="212" t="s">
        <v>21</v>
      </c>
      <c r="D25" s="211">
        <v>35</v>
      </c>
      <c r="E25" s="212" t="s">
        <v>22</v>
      </c>
      <c r="F25" s="211">
        <v>248</v>
      </c>
      <c r="G25" s="212" t="s">
        <v>30</v>
      </c>
      <c r="H25" s="297">
        <v>39.950000000000003</v>
      </c>
      <c r="I25" s="202">
        <v>11401</v>
      </c>
      <c r="J25" s="202">
        <v>880</v>
      </c>
      <c r="K25" s="202">
        <v>0</v>
      </c>
      <c r="L25" s="202">
        <v>893</v>
      </c>
      <c r="M25" s="279">
        <v>13174</v>
      </c>
      <c r="O25" s="281">
        <v>0</v>
      </c>
      <c r="P25" s="282">
        <v>0</v>
      </c>
      <c r="Q25" s="205">
        <v>0.09</v>
      </c>
      <c r="R25" s="205">
        <v>5.1850846706843028E-2</v>
      </c>
      <c r="S25" s="272">
        <f t="shared" si="0"/>
        <v>0</v>
      </c>
      <c r="U25" s="287">
        <v>490626</v>
      </c>
      <c r="V25" s="288">
        <v>0</v>
      </c>
      <c r="W25" s="288">
        <v>0</v>
      </c>
      <c r="X25" s="288">
        <v>35676</v>
      </c>
      <c r="Y25" s="279">
        <f t="shared" si="1"/>
        <v>526302</v>
      </c>
      <c r="AA25" s="275">
        <v>0</v>
      </c>
      <c r="AB25" s="204">
        <v>0</v>
      </c>
      <c r="AC25" s="202">
        <v>0</v>
      </c>
      <c r="AD25" s="204">
        <v>0</v>
      </c>
      <c r="AE25" s="276">
        <v>0</v>
      </c>
      <c r="AG25" s="227">
        <f t="shared" si="2"/>
        <v>0</v>
      </c>
      <c r="AH25" s="228">
        <f t="shared" si="3"/>
        <v>0</v>
      </c>
      <c r="AI25" s="229">
        <f t="shared" si="4"/>
        <v>0</v>
      </c>
      <c r="AM25" s="138"/>
      <c r="AN25" s="138"/>
      <c r="AO25" s="138"/>
      <c r="AP25" s="138"/>
      <c r="AQ25" s="138"/>
      <c r="AR25" s="138"/>
      <c r="AS25" s="138"/>
      <c r="AT25" s="138"/>
    </row>
    <row r="26" spans="1:46" s="139" customFormat="1" ht="13.8" x14ac:dyDescent="0.3">
      <c r="A26" s="277">
        <v>410</v>
      </c>
      <c r="B26" s="211">
        <v>410035262</v>
      </c>
      <c r="C26" s="212" t="s">
        <v>21</v>
      </c>
      <c r="D26" s="211">
        <v>35</v>
      </c>
      <c r="E26" s="212" t="s">
        <v>22</v>
      </c>
      <c r="F26" s="211">
        <v>262</v>
      </c>
      <c r="G26" s="212" t="s">
        <v>31</v>
      </c>
      <c r="H26" s="297">
        <v>7.3100000000000005</v>
      </c>
      <c r="I26" s="202">
        <v>11547</v>
      </c>
      <c r="J26" s="202">
        <v>5411</v>
      </c>
      <c r="K26" s="202">
        <v>0</v>
      </c>
      <c r="L26" s="202">
        <v>893</v>
      </c>
      <c r="M26" s="279">
        <v>17851</v>
      </c>
      <c r="O26" s="281">
        <v>0</v>
      </c>
      <c r="P26" s="282">
        <v>0</v>
      </c>
      <c r="Q26" s="205">
        <v>0.09</v>
      </c>
      <c r="R26" s="205">
        <v>6.1775521936888643E-2</v>
      </c>
      <c r="S26" s="272">
        <f t="shared" si="0"/>
        <v>0</v>
      </c>
      <c r="U26" s="287">
        <v>123962</v>
      </c>
      <c r="V26" s="288">
        <v>0</v>
      </c>
      <c r="W26" s="288">
        <v>0</v>
      </c>
      <c r="X26" s="288">
        <v>6528</v>
      </c>
      <c r="Y26" s="279">
        <f t="shared" si="1"/>
        <v>130490</v>
      </c>
      <c r="AA26" s="275">
        <v>0</v>
      </c>
      <c r="AB26" s="204">
        <v>0</v>
      </c>
      <c r="AC26" s="202">
        <v>0</v>
      </c>
      <c r="AD26" s="204">
        <v>0.9</v>
      </c>
      <c r="AE26" s="276">
        <v>16066</v>
      </c>
      <c r="AG26" s="227">
        <f t="shared" si="2"/>
        <v>0</v>
      </c>
      <c r="AH26" s="228">
        <f t="shared" si="3"/>
        <v>0</v>
      </c>
      <c r="AI26" s="229">
        <f t="shared" si="4"/>
        <v>0</v>
      </c>
      <c r="AM26" s="138"/>
      <c r="AN26" s="138"/>
      <c r="AO26" s="138"/>
      <c r="AP26" s="138"/>
      <c r="AQ26" s="138"/>
      <c r="AR26" s="138"/>
      <c r="AS26" s="138"/>
      <c r="AT26" s="138"/>
    </row>
    <row r="27" spans="1:46" s="139" customFormat="1" ht="13.8" x14ac:dyDescent="0.3">
      <c r="A27" s="277">
        <v>410</v>
      </c>
      <c r="B27" s="211">
        <v>410035274</v>
      </c>
      <c r="C27" s="212" t="s">
        <v>21</v>
      </c>
      <c r="D27" s="211">
        <v>35</v>
      </c>
      <c r="E27" s="212" t="s">
        <v>22</v>
      </c>
      <c r="F27" s="211">
        <v>274</v>
      </c>
      <c r="G27" s="212" t="s">
        <v>81</v>
      </c>
      <c r="H27" s="297">
        <v>1</v>
      </c>
      <c r="I27" s="202">
        <v>12504.465731763923</v>
      </c>
      <c r="J27" s="202">
        <v>5982</v>
      </c>
      <c r="K27" s="202">
        <v>0</v>
      </c>
      <c r="L27" s="202">
        <v>893</v>
      </c>
      <c r="M27" s="279">
        <v>19379.465731763921</v>
      </c>
      <c r="O27" s="281">
        <v>0</v>
      </c>
      <c r="P27" s="282">
        <v>0</v>
      </c>
      <c r="Q27" s="205">
        <v>0.09</v>
      </c>
      <c r="R27" s="205">
        <v>7.0159331123413618E-2</v>
      </c>
      <c r="S27" s="272">
        <f t="shared" si="0"/>
        <v>0</v>
      </c>
      <c r="U27" s="287">
        <v>18486</v>
      </c>
      <c r="V27" s="288">
        <v>0</v>
      </c>
      <c r="W27" s="288">
        <v>0</v>
      </c>
      <c r="X27" s="288">
        <v>893</v>
      </c>
      <c r="Y27" s="279">
        <f t="shared" si="1"/>
        <v>19379</v>
      </c>
      <c r="AA27" s="275">
        <v>0</v>
      </c>
      <c r="AB27" s="204">
        <v>0</v>
      </c>
      <c r="AC27" s="202">
        <v>0</v>
      </c>
      <c r="AD27" s="204">
        <v>0</v>
      </c>
      <c r="AE27" s="276">
        <v>0</v>
      </c>
      <c r="AG27" s="227">
        <f t="shared" si="2"/>
        <v>0</v>
      </c>
      <c r="AH27" s="228">
        <f t="shared" si="3"/>
        <v>0</v>
      </c>
      <c r="AI27" s="229">
        <f t="shared" si="4"/>
        <v>0</v>
      </c>
      <c r="AM27" s="138"/>
      <c r="AN27" s="138"/>
      <c r="AO27" s="138"/>
      <c r="AP27" s="138"/>
      <c r="AQ27" s="138"/>
      <c r="AR27" s="138"/>
      <c r="AS27" s="138"/>
      <c r="AT27" s="138"/>
    </row>
    <row r="28" spans="1:46" s="139" customFormat="1" ht="13.8" x14ac:dyDescent="0.3">
      <c r="A28" s="277">
        <v>410</v>
      </c>
      <c r="B28" s="211">
        <v>410035346</v>
      </c>
      <c r="C28" s="212" t="s">
        <v>21</v>
      </c>
      <c r="D28" s="211">
        <v>35</v>
      </c>
      <c r="E28" s="212" t="s">
        <v>22</v>
      </c>
      <c r="F28" s="211">
        <v>346</v>
      </c>
      <c r="G28" s="212" t="s">
        <v>33</v>
      </c>
      <c r="H28" s="297">
        <v>12.61</v>
      </c>
      <c r="I28" s="202">
        <v>11841</v>
      </c>
      <c r="J28" s="202">
        <v>1122</v>
      </c>
      <c r="K28" s="202">
        <v>0</v>
      </c>
      <c r="L28" s="202">
        <v>893</v>
      </c>
      <c r="M28" s="279">
        <v>13856</v>
      </c>
      <c r="O28" s="281">
        <v>0</v>
      </c>
      <c r="P28" s="282">
        <v>0</v>
      </c>
      <c r="Q28" s="205">
        <v>0.09</v>
      </c>
      <c r="R28" s="205">
        <v>1.6474511710266284E-2</v>
      </c>
      <c r="S28" s="272">
        <f t="shared" si="0"/>
        <v>0</v>
      </c>
      <c r="U28" s="287">
        <v>163463</v>
      </c>
      <c r="V28" s="288">
        <v>0</v>
      </c>
      <c r="W28" s="288">
        <v>0</v>
      </c>
      <c r="X28" s="288">
        <v>11261</v>
      </c>
      <c r="Y28" s="279">
        <f t="shared" si="1"/>
        <v>174724</v>
      </c>
      <c r="AA28" s="275">
        <v>0</v>
      </c>
      <c r="AB28" s="204">
        <v>0</v>
      </c>
      <c r="AC28" s="202">
        <v>0</v>
      </c>
      <c r="AD28" s="204">
        <v>0</v>
      </c>
      <c r="AE28" s="276">
        <v>0</v>
      </c>
      <c r="AG28" s="227">
        <f t="shared" si="2"/>
        <v>0</v>
      </c>
      <c r="AH28" s="228">
        <f t="shared" si="3"/>
        <v>0</v>
      </c>
      <c r="AI28" s="229">
        <f t="shared" si="4"/>
        <v>0</v>
      </c>
      <c r="AM28" s="138"/>
      <c r="AN28" s="138"/>
      <c r="AO28" s="138"/>
      <c r="AP28" s="138"/>
      <c r="AQ28" s="138"/>
      <c r="AR28" s="138"/>
      <c r="AS28" s="138"/>
      <c r="AT28" s="138"/>
    </row>
    <row r="29" spans="1:46" s="139" customFormat="1" ht="13.8" x14ac:dyDescent="0.3">
      <c r="A29" s="277">
        <v>410</v>
      </c>
      <c r="B29" s="211">
        <v>410057035</v>
      </c>
      <c r="C29" s="212" t="s">
        <v>21</v>
      </c>
      <c r="D29" s="211">
        <v>57</v>
      </c>
      <c r="E29" s="212" t="s">
        <v>23</v>
      </c>
      <c r="F29" s="211">
        <v>35</v>
      </c>
      <c r="G29" s="212" t="s">
        <v>22</v>
      </c>
      <c r="H29" s="297">
        <v>8.6300000000000008</v>
      </c>
      <c r="I29" s="202">
        <v>12895</v>
      </c>
      <c r="J29" s="202">
        <v>4446</v>
      </c>
      <c r="K29" s="202">
        <v>0</v>
      </c>
      <c r="L29" s="202">
        <v>893</v>
      </c>
      <c r="M29" s="279">
        <v>18234</v>
      </c>
      <c r="O29" s="281">
        <v>0</v>
      </c>
      <c r="P29" s="282">
        <v>0</v>
      </c>
      <c r="Q29" s="205">
        <v>0.18</v>
      </c>
      <c r="R29" s="205">
        <v>0.14869015941042629</v>
      </c>
      <c r="S29" s="272">
        <f t="shared" si="0"/>
        <v>0</v>
      </c>
      <c r="U29" s="287">
        <v>149653</v>
      </c>
      <c r="V29" s="288">
        <v>0</v>
      </c>
      <c r="W29" s="288">
        <v>0</v>
      </c>
      <c r="X29" s="288">
        <v>7706</v>
      </c>
      <c r="Y29" s="279">
        <f t="shared" si="1"/>
        <v>157359</v>
      </c>
      <c r="AA29" s="275">
        <v>0</v>
      </c>
      <c r="AB29" s="204">
        <v>0</v>
      </c>
      <c r="AC29" s="202">
        <v>0</v>
      </c>
      <c r="AD29" s="204">
        <v>0</v>
      </c>
      <c r="AE29" s="276">
        <v>0</v>
      </c>
      <c r="AG29" s="227">
        <f t="shared" si="2"/>
        <v>0</v>
      </c>
      <c r="AH29" s="228">
        <f t="shared" si="3"/>
        <v>0</v>
      </c>
      <c r="AI29" s="229">
        <f t="shared" si="4"/>
        <v>0</v>
      </c>
      <c r="AM29" s="138"/>
      <c r="AN29" s="138"/>
      <c r="AO29" s="138"/>
      <c r="AP29" s="138"/>
      <c r="AQ29" s="138"/>
      <c r="AR29" s="138"/>
      <c r="AS29" s="138"/>
      <c r="AT29" s="138"/>
    </row>
    <row r="30" spans="1:46" s="139" customFormat="1" ht="13.8" x14ac:dyDescent="0.3">
      <c r="A30" s="277">
        <v>410</v>
      </c>
      <c r="B30" s="211">
        <v>410057057</v>
      </c>
      <c r="C30" s="212" t="s">
        <v>21</v>
      </c>
      <c r="D30" s="211">
        <v>57</v>
      </c>
      <c r="E30" s="212" t="s">
        <v>23</v>
      </c>
      <c r="F30" s="211">
        <v>57</v>
      </c>
      <c r="G30" s="212" t="s">
        <v>23</v>
      </c>
      <c r="H30" s="297">
        <v>201.89000000000004</v>
      </c>
      <c r="I30" s="202">
        <v>11557</v>
      </c>
      <c r="J30" s="202">
        <v>280</v>
      </c>
      <c r="K30" s="202">
        <v>0</v>
      </c>
      <c r="L30" s="202">
        <v>893</v>
      </c>
      <c r="M30" s="279">
        <v>12730</v>
      </c>
      <c r="O30" s="281">
        <v>0</v>
      </c>
      <c r="P30" s="282">
        <v>0</v>
      </c>
      <c r="Q30" s="205">
        <v>0.18</v>
      </c>
      <c r="R30" s="205">
        <v>0.12280780285826004</v>
      </c>
      <c r="S30" s="272">
        <f t="shared" si="0"/>
        <v>0</v>
      </c>
      <c r="U30" s="287">
        <v>2389773</v>
      </c>
      <c r="V30" s="288">
        <v>0</v>
      </c>
      <c r="W30" s="288">
        <v>0</v>
      </c>
      <c r="X30" s="288">
        <v>180287</v>
      </c>
      <c r="Y30" s="279">
        <f t="shared" si="1"/>
        <v>2570060</v>
      </c>
      <c r="AA30" s="275">
        <v>0</v>
      </c>
      <c r="AB30" s="204">
        <v>0</v>
      </c>
      <c r="AC30" s="202">
        <v>0</v>
      </c>
      <c r="AD30" s="204">
        <v>2</v>
      </c>
      <c r="AE30" s="276">
        <v>25460</v>
      </c>
      <c r="AG30" s="227">
        <f t="shared" si="2"/>
        <v>0</v>
      </c>
      <c r="AH30" s="228">
        <f t="shared" si="3"/>
        <v>0</v>
      </c>
      <c r="AI30" s="229">
        <f t="shared" si="4"/>
        <v>0</v>
      </c>
      <c r="AM30" s="138"/>
      <c r="AN30" s="138"/>
      <c r="AO30" s="138"/>
      <c r="AP30" s="138"/>
      <c r="AQ30" s="138"/>
      <c r="AR30" s="138"/>
      <c r="AS30" s="138"/>
      <c r="AT30" s="138"/>
    </row>
    <row r="31" spans="1:46" s="139" customFormat="1" ht="13.8" x14ac:dyDescent="0.3">
      <c r="A31" s="277">
        <v>410</v>
      </c>
      <c r="B31" s="211">
        <v>410057093</v>
      </c>
      <c r="C31" s="212" t="s">
        <v>21</v>
      </c>
      <c r="D31" s="211">
        <v>57</v>
      </c>
      <c r="E31" s="212" t="s">
        <v>23</v>
      </c>
      <c r="F31" s="211">
        <v>93</v>
      </c>
      <c r="G31" s="212" t="s">
        <v>25</v>
      </c>
      <c r="H31" s="297">
        <v>6</v>
      </c>
      <c r="I31" s="202">
        <v>13372</v>
      </c>
      <c r="J31" s="202">
        <v>663</v>
      </c>
      <c r="K31" s="202">
        <v>0</v>
      </c>
      <c r="L31" s="202">
        <v>893</v>
      </c>
      <c r="M31" s="279">
        <v>14928</v>
      </c>
      <c r="O31" s="281">
        <v>0</v>
      </c>
      <c r="P31" s="282">
        <v>0</v>
      </c>
      <c r="Q31" s="205">
        <v>0.09</v>
      </c>
      <c r="R31" s="205">
        <v>8.9067742596702595E-2</v>
      </c>
      <c r="S31" s="272">
        <f t="shared" si="0"/>
        <v>0</v>
      </c>
      <c r="U31" s="287">
        <v>84210</v>
      </c>
      <c r="V31" s="288">
        <v>0</v>
      </c>
      <c r="W31" s="288">
        <v>0</v>
      </c>
      <c r="X31" s="288">
        <v>5358</v>
      </c>
      <c r="Y31" s="279">
        <f t="shared" si="1"/>
        <v>89568</v>
      </c>
      <c r="AA31" s="275">
        <v>0</v>
      </c>
      <c r="AB31" s="204">
        <v>0</v>
      </c>
      <c r="AC31" s="202">
        <v>0</v>
      </c>
      <c r="AD31" s="204">
        <v>0</v>
      </c>
      <c r="AE31" s="276">
        <v>0</v>
      </c>
      <c r="AG31" s="227">
        <f t="shared" si="2"/>
        <v>0</v>
      </c>
      <c r="AH31" s="228">
        <f t="shared" si="3"/>
        <v>0</v>
      </c>
      <c r="AI31" s="229">
        <f t="shared" si="4"/>
        <v>0</v>
      </c>
      <c r="AM31" s="138"/>
      <c r="AN31" s="138"/>
      <c r="AO31" s="138"/>
      <c r="AP31" s="138"/>
      <c r="AQ31" s="138"/>
      <c r="AR31" s="138"/>
      <c r="AS31" s="138"/>
      <c r="AT31" s="138"/>
    </row>
    <row r="32" spans="1:46" s="139" customFormat="1" ht="13.8" x14ac:dyDescent="0.3">
      <c r="A32" s="277">
        <v>410</v>
      </c>
      <c r="B32" s="211">
        <v>410057163</v>
      </c>
      <c r="C32" s="212" t="s">
        <v>21</v>
      </c>
      <c r="D32" s="211">
        <v>57</v>
      </c>
      <c r="E32" s="212" t="s">
        <v>23</v>
      </c>
      <c r="F32" s="211">
        <v>163</v>
      </c>
      <c r="G32" s="212" t="s">
        <v>27</v>
      </c>
      <c r="H32" s="297">
        <v>5</v>
      </c>
      <c r="I32" s="202">
        <v>10695</v>
      </c>
      <c r="J32" s="202">
        <v>120</v>
      </c>
      <c r="K32" s="202">
        <v>0</v>
      </c>
      <c r="L32" s="202">
        <v>893</v>
      </c>
      <c r="M32" s="279">
        <v>11708</v>
      </c>
      <c r="O32" s="281">
        <v>0</v>
      </c>
      <c r="P32" s="282">
        <v>0</v>
      </c>
      <c r="Q32" s="205">
        <v>0.18</v>
      </c>
      <c r="R32" s="205">
        <v>9.2345494532551906E-2</v>
      </c>
      <c r="S32" s="272">
        <f t="shared" si="0"/>
        <v>0</v>
      </c>
      <c r="U32" s="287">
        <v>54075</v>
      </c>
      <c r="V32" s="288">
        <v>0</v>
      </c>
      <c r="W32" s="288">
        <v>0</v>
      </c>
      <c r="X32" s="288">
        <v>4465</v>
      </c>
      <c r="Y32" s="279">
        <f t="shared" si="1"/>
        <v>58540</v>
      </c>
      <c r="AA32" s="275">
        <v>0</v>
      </c>
      <c r="AB32" s="204">
        <v>0</v>
      </c>
      <c r="AC32" s="202">
        <v>0</v>
      </c>
      <c r="AD32" s="204">
        <v>0</v>
      </c>
      <c r="AE32" s="276">
        <v>0</v>
      </c>
      <c r="AG32" s="227">
        <f t="shared" si="2"/>
        <v>0</v>
      </c>
      <c r="AH32" s="228">
        <f t="shared" si="3"/>
        <v>0</v>
      </c>
      <c r="AI32" s="229">
        <f t="shared" si="4"/>
        <v>0</v>
      </c>
      <c r="AM32" s="138"/>
      <c r="AN32" s="138"/>
      <c r="AO32" s="138"/>
      <c r="AP32" s="138"/>
      <c r="AQ32" s="138"/>
      <c r="AR32" s="138"/>
      <c r="AS32" s="138"/>
      <c r="AT32" s="138"/>
    </row>
    <row r="33" spans="1:46" s="139" customFormat="1" ht="13.8" x14ac:dyDescent="0.3">
      <c r="A33" s="277">
        <v>410</v>
      </c>
      <c r="B33" s="211">
        <v>410057176</v>
      </c>
      <c r="C33" s="212" t="s">
        <v>21</v>
      </c>
      <c r="D33" s="211">
        <v>57</v>
      </c>
      <c r="E33" s="212" t="s">
        <v>23</v>
      </c>
      <c r="F33" s="211">
        <v>176</v>
      </c>
      <c r="G33" s="212" t="s">
        <v>29</v>
      </c>
      <c r="H33" s="297">
        <v>1</v>
      </c>
      <c r="I33" s="202">
        <v>12923</v>
      </c>
      <c r="J33" s="202">
        <v>4628</v>
      </c>
      <c r="K33" s="202">
        <v>0</v>
      </c>
      <c r="L33" s="202">
        <v>893</v>
      </c>
      <c r="M33" s="279">
        <v>18444</v>
      </c>
      <c r="O33" s="281">
        <v>0</v>
      </c>
      <c r="P33" s="282">
        <v>0</v>
      </c>
      <c r="Q33" s="205">
        <v>0.09</v>
      </c>
      <c r="R33" s="205">
        <v>7.5749143712613654E-2</v>
      </c>
      <c r="S33" s="272">
        <f t="shared" si="0"/>
        <v>0</v>
      </c>
      <c r="U33" s="287">
        <v>17551</v>
      </c>
      <c r="V33" s="288">
        <v>0</v>
      </c>
      <c r="W33" s="288">
        <v>0</v>
      </c>
      <c r="X33" s="288">
        <v>893</v>
      </c>
      <c r="Y33" s="279">
        <f t="shared" si="1"/>
        <v>18444</v>
      </c>
      <c r="AA33" s="275">
        <v>0</v>
      </c>
      <c r="AB33" s="204">
        <v>0</v>
      </c>
      <c r="AC33" s="202">
        <v>0</v>
      </c>
      <c r="AD33" s="204">
        <v>0</v>
      </c>
      <c r="AE33" s="276">
        <v>0</v>
      </c>
      <c r="AG33" s="227">
        <f t="shared" si="2"/>
        <v>0</v>
      </c>
      <c r="AH33" s="228">
        <f t="shared" si="3"/>
        <v>0</v>
      </c>
      <c r="AI33" s="229">
        <f t="shared" si="4"/>
        <v>0</v>
      </c>
      <c r="AM33" s="138"/>
      <c r="AN33" s="138"/>
      <c r="AO33" s="138"/>
      <c r="AP33" s="138"/>
      <c r="AQ33" s="138"/>
      <c r="AR33" s="138"/>
      <c r="AS33" s="138"/>
      <c r="AT33" s="138"/>
    </row>
    <row r="34" spans="1:46" s="139" customFormat="1" ht="13.8" x14ac:dyDescent="0.3">
      <c r="A34" s="277">
        <v>410</v>
      </c>
      <c r="B34" s="211">
        <v>410057248</v>
      </c>
      <c r="C34" s="212" t="s">
        <v>21</v>
      </c>
      <c r="D34" s="211">
        <v>57</v>
      </c>
      <c r="E34" s="212" t="s">
        <v>23</v>
      </c>
      <c r="F34" s="211">
        <v>248</v>
      </c>
      <c r="G34" s="212" t="s">
        <v>30</v>
      </c>
      <c r="H34" s="297">
        <v>7</v>
      </c>
      <c r="I34" s="202">
        <v>8974</v>
      </c>
      <c r="J34" s="202">
        <v>692</v>
      </c>
      <c r="K34" s="202">
        <v>0</v>
      </c>
      <c r="L34" s="202">
        <v>893</v>
      </c>
      <c r="M34" s="279">
        <v>10559</v>
      </c>
      <c r="O34" s="281">
        <v>0</v>
      </c>
      <c r="P34" s="282">
        <v>0</v>
      </c>
      <c r="Q34" s="205">
        <v>0.09</v>
      </c>
      <c r="R34" s="205">
        <v>5.1850846706843028E-2</v>
      </c>
      <c r="S34" s="272">
        <f t="shared" si="0"/>
        <v>0</v>
      </c>
      <c r="U34" s="287">
        <v>67662</v>
      </c>
      <c r="V34" s="288">
        <v>0</v>
      </c>
      <c r="W34" s="288">
        <v>0</v>
      </c>
      <c r="X34" s="288">
        <v>6251</v>
      </c>
      <c r="Y34" s="279">
        <f t="shared" si="1"/>
        <v>73913</v>
      </c>
      <c r="AA34" s="275">
        <v>0</v>
      </c>
      <c r="AB34" s="204">
        <v>0</v>
      </c>
      <c r="AC34" s="202">
        <v>0</v>
      </c>
      <c r="AD34" s="204">
        <v>0</v>
      </c>
      <c r="AE34" s="276">
        <v>0</v>
      </c>
      <c r="AG34" s="227">
        <f t="shared" si="2"/>
        <v>0</v>
      </c>
      <c r="AH34" s="228">
        <f t="shared" si="3"/>
        <v>0</v>
      </c>
      <c r="AI34" s="229">
        <f t="shared" si="4"/>
        <v>0</v>
      </c>
      <c r="AM34" s="138"/>
      <c r="AN34" s="138"/>
      <c r="AO34" s="138"/>
      <c r="AP34" s="138"/>
      <c r="AQ34" s="138"/>
      <c r="AR34" s="138"/>
      <c r="AS34" s="138"/>
      <c r="AT34" s="138"/>
    </row>
    <row r="35" spans="1:46" s="139" customFormat="1" ht="13.8" x14ac:dyDescent="0.3">
      <c r="A35" s="277">
        <v>410</v>
      </c>
      <c r="B35" s="211">
        <v>410057262</v>
      </c>
      <c r="C35" s="212" t="s">
        <v>21</v>
      </c>
      <c r="D35" s="211">
        <v>57</v>
      </c>
      <c r="E35" s="212" t="s">
        <v>23</v>
      </c>
      <c r="F35" s="211">
        <v>262</v>
      </c>
      <c r="G35" s="212" t="s">
        <v>31</v>
      </c>
      <c r="H35" s="297">
        <v>1</v>
      </c>
      <c r="I35" s="202">
        <v>8643</v>
      </c>
      <c r="J35" s="202">
        <v>4050</v>
      </c>
      <c r="K35" s="202">
        <v>0</v>
      </c>
      <c r="L35" s="202">
        <v>893</v>
      </c>
      <c r="M35" s="279">
        <v>13586</v>
      </c>
      <c r="O35" s="281">
        <v>0</v>
      </c>
      <c r="P35" s="282">
        <v>0</v>
      </c>
      <c r="Q35" s="205">
        <v>0.09</v>
      </c>
      <c r="R35" s="205">
        <v>6.1775521936888643E-2</v>
      </c>
      <c r="S35" s="272">
        <f t="shared" si="0"/>
        <v>0</v>
      </c>
      <c r="U35" s="287">
        <v>12693</v>
      </c>
      <c r="V35" s="288">
        <v>0</v>
      </c>
      <c r="W35" s="288">
        <v>0</v>
      </c>
      <c r="X35" s="288">
        <v>893</v>
      </c>
      <c r="Y35" s="279">
        <f t="shared" si="1"/>
        <v>13586</v>
      </c>
      <c r="AA35" s="275">
        <v>0</v>
      </c>
      <c r="AB35" s="204">
        <v>0</v>
      </c>
      <c r="AC35" s="202">
        <v>0</v>
      </c>
      <c r="AD35" s="204">
        <v>0</v>
      </c>
      <c r="AE35" s="276">
        <v>0</v>
      </c>
      <c r="AG35" s="227">
        <f t="shared" si="2"/>
        <v>0</v>
      </c>
      <c r="AH35" s="228">
        <f t="shared" si="3"/>
        <v>0</v>
      </c>
      <c r="AI35" s="229">
        <f t="shared" si="4"/>
        <v>0</v>
      </c>
      <c r="AM35" s="138"/>
      <c r="AN35" s="138"/>
      <c r="AO35" s="138"/>
      <c r="AP35" s="138"/>
      <c r="AQ35" s="138"/>
      <c r="AR35" s="138"/>
      <c r="AS35" s="138"/>
      <c r="AT35" s="138"/>
    </row>
    <row r="36" spans="1:46" s="139" customFormat="1" ht="13.8" x14ac:dyDescent="0.3">
      <c r="A36" s="277">
        <v>412</v>
      </c>
      <c r="B36" s="211">
        <v>412035016</v>
      </c>
      <c r="C36" s="212" t="s">
        <v>34</v>
      </c>
      <c r="D36" s="211">
        <v>35</v>
      </c>
      <c r="E36" s="212" t="s">
        <v>22</v>
      </c>
      <c r="F36" s="211">
        <v>16</v>
      </c>
      <c r="G36" s="212" t="s">
        <v>187</v>
      </c>
      <c r="H36" s="297">
        <v>2</v>
      </c>
      <c r="I36" s="202">
        <v>11564.065731262874</v>
      </c>
      <c r="J36" s="202">
        <v>479</v>
      </c>
      <c r="K36" s="202">
        <v>0</v>
      </c>
      <c r="L36" s="202">
        <v>893</v>
      </c>
      <c r="M36" s="279">
        <v>12936.065731262874</v>
      </c>
      <c r="O36" s="281">
        <v>0</v>
      </c>
      <c r="P36" s="282">
        <v>0</v>
      </c>
      <c r="Q36" s="205">
        <v>0.09</v>
      </c>
      <c r="R36" s="205">
        <v>4.7513275251596078E-2</v>
      </c>
      <c r="S36" s="272">
        <f t="shared" si="0"/>
        <v>0</v>
      </c>
      <c r="U36" s="287">
        <v>24086</v>
      </c>
      <c r="V36" s="288">
        <v>0</v>
      </c>
      <c r="W36" s="288">
        <v>0</v>
      </c>
      <c r="X36" s="288">
        <v>1786</v>
      </c>
      <c r="Y36" s="279">
        <f t="shared" si="1"/>
        <v>25872</v>
      </c>
      <c r="AA36" s="275">
        <v>0</v>
      </c>
      <c r="AB36" s="204">
        <v>0</v>
      </c>
      <c r="AC36" s="202">
        <v>0</v>
      </c>
      <c r="AD36" s="204">
        <v>0</v>
      </c>
      <c r="AE36" s="276">
        <v>0</v>
      </c>
      <c r="AG36" s="227">
        <f t="shared" si="2"/>
        <v>0</v>
      </c>
      <c r="AH36" s="228">
        <f t="shared" si="3"/>
        <v>0</v>
      </c>
      <c r="AI36" s="229">
        <f t="shared" si="4"/>
        <v>0</v>
      </c>
      <c r="AM36" s="138"/>
      <c r="AN36" s="138"/>
      <c r="AO36" s="138"/>
      <c r="AP36" s="138"/>
      <c r="AQ36" s="138"/>
      <c r="AR36" s="138"/>
      <c r="AS36" s="138"/>
      <c r="AT36" s="138"/>
    </row>
    <row r="37" spans="1:46" s="139" customFormat="1" ht="13.8" x14ac:dyDescent="0.3">
      <c r="A37" s="277">
        <v>412</v>
      </c>
      <c r="B37" s="211">
        <v>412035035</v>
      </c>
      <c r="C37" s="212" t="s">
        <v>34</v>
      </c>
      <c r="D37" s="211">
        <v>35</v>
      </c>
      <c r="E37" s="212" t="s">
        <v>22</v>
      </c>
      <c r="F37" s="211">
        <v>35</v>
      </c>
      <c r="G37" s="212" t="s">
        <v>22</v>
      </c>
      <c r="H37" s="297">
        <v>489.81999999999994</v>
      </c>
      <c r="I37" s="202">
        <v>12108</v>
      </c>
      <c r="J37" s="202">
        <v>4175</v>
      </c>
      <c r="K37" s="202">
        <v>0</v>
      </c>
      <c r="L37" s="202">
        <v>893</v>
      </c>
      <c r="M37" s="279">
        <v>17176</v>
      </c>
      <c r="O37" s="281">
        <v>0</v>
      </c>
      <c r="P37" s="282">
        <v>0</v>
      </c>
      <c r="Q37" s="205">
        <v>0.18</v>
      </c>
      <c r="R37" s="205">
        <v>0.14869015941042629</v>
      </c>
      <c r="S37" s="272">
        <f t="shared" si="0"/>
        <v>0</v>
      </c>
      <c r="U37" s="287">
        <v>7975741</v>
      </c>
      <c r="V37" s="288">
        <v>0</v>
      </c>
      <c r="W37" s="288">
        <v>0</v>
      </c>
      <c r="X37" s="288">
        <v>437408</v>
      </c>
      <c r="Y37" s="279">
        <f t="shared" si="1"/>
        <v>8413149</v>
      </c>
      <c r="AA37" s="275">
        <v>0</v>
      </c>
      <c r="AB37" s="204">
        <v>0</v>
      </c>
      <c r="AC37" s="202">
        <v>0</v>
      </c>
      <c r="AD37" s="204">
        <v>8.879999999999999</v>
      </c>
      <c r="AE37" s="276">
        <v>152523</v>
      </c>
      <c r="AG37" s="227">
        <f t="shared" si="2"/>
        <v>0</v>
      </c>
      <c r="AH37" s="228">
        <f t="shared" si="3"/>
        <v>0</v>
      </c>
      <c r="AI37" s="229">
        <f t="shared" si="4"/>
        <v>0</v>
      </c>
      <c r="AM37" s="138"/>
      <c r="AN37" s="138"/>
      <c r="AO37" s="138"/>
      <c r="AP37" s="138"/>
      <c r="AQ37" s="138"/>
      <c r="AR37" s="138"/>
      <c r="AS37" s="138"/>
      <c r="AT37" s="138"/>
    </row>
    <row r="38" spans="1:46" s="139" customFormat="1" ht="13.8" x14ac:dyDescent="0.3">
      <c r="A38" s="277">
        <v>412</v>
      </c>
      <c r="B38" s="211">
        <v>412035044</v>
      </c>
      <c r="C38" s="212" t="s">
        <v>34</v>
      </c>
      <c r="D38" s="211">
        <v>35</v>
      </c>
      <c r="E38" s="212" t="s">
        <v>22</v>
      </c>
      <c r="F38" s="211">
        <v>44</v>
      </c>
      <c r="G38" s="212" t="s">
        <v>35</v>
      </c>
      <c r="H38" s="297">
        <v>6.45</v>
      </c>
      <c r="I38" s="202">
        <v>9773</v>
      </c>
      <c r="J38" s="202">
        <v>197</v>
      </c>
      <c r="K38" s="202">
        <v>0</v>
      </c>
      <c r="L38" s="202">
        <v>893</v>
      </c>
      <c r="M38" s="279">
        <v>10863</v>
      </c>
      <c r="O38" s="281">
        <v>0</v>
      </c>
      <c r="P38" s="282">
        <v>0</v>
      </c>
      <c r="Q38" s="205">
        <v>0.09</v>
      </c>
      <c r="R38" s="205">
        <v>5.5335020340441667E-2</v>
      </c>
      <c r="S38" s="272">
        <f t="shared" si="0"/>
        <v>0</v>
      </c>
      <c r="U38" s="287">
        <v>64307</v>
      </c>
      <c r="V38" s="288">
        <v>0</v>
      </c>
      <c r="W38" s="288">
        <v>0</v>
      </c>
      <c r="X38" s="288">
        <v>5760</v>
      </c>
      <c r="Y38" s="279">
        <f t="shared" si="1"/>
        <v>70067</v>
      </c>
      <c r="AA38" s="275">
        <v>0</v>
      </c>
      <c r="AB38" s="204">
        <v>0</v>
      </c>
      <c r="AC38" s="202">
        <v>0</v>
      </c>
      <c r="AD38" s="204">
        <v>0</v>
      </c>
      <c r="AE38" s="276">
        <v>0</v>
      </c>
      <c r="AG38" s="227">
        <f t="shared" si="2"/>
        <v>0</v>
      </c>
      <c r="AH38" s="228">
        <f t="shared" si="3"/>
        <v>0</v>
      </c>
      <c r="AI38" s="229">
        <f t="shared" si="4"/>
        <v>0</v>
      </c>
      <c r="AM38" s="138"/>
      <c r="AN38" s="138"/>
      <c r="AO38" s="138"/>
      <c r="AP38" s="138"/>
      <c r="AQ38" s="138"/>
      <c r="AR38" s="138"/>
      <c r="AS38" s="138"/>
      <c r="AT38" s="138"/>
    </row>
    <row r="39" spans="1:46" s="139" customFormat="1" ht="13.8" x14ac:dyDescent="0.3">
      <c r="A39" s="277">
        <v>412</v>
      </c>
      <c r="B39" s="211">
        <v>412035057</v>
      </c>
      <c r="C39" s="212" t="s">
        <v>34</v>
      </c>
      <c r="D39" s="211">
        <v>35</v>
      </c>
      <c r="E39" s="212" t="s">
        <v>22</v>
      </c>
      <c r="F39" s="211">
        <v>57</v>
      </c>
      <c r="G39" s="212" t="s">
        <v>23</v>
      </c>
      <c r="H39" s="297">
        <v>3</v>
      </c>
      <c r="I39" s="202">
        <v>15045</v>
      </c>
      <c r="J39" s="202">
        <v>365</v>
      </c>
      <c r="K39" s="202">
        <v>0</v>
      </c>
      <c r="L39" s="202">
        <v>893</v>
      </c>
      <c r="M39" s="279">
        <v>16303</v>
      </c>
      <c r="O39" s="281">
        <v>0</v>
      </c>
      <c r="P39" s="282">
        <v>0</v>
      </c>
      <c r="Q39" s="205">
        <v>0.18</v>
      </c>
      <c r="R39" s="205">
        <v>0.12280780285826004</v>
      </c>
      <c r="S39" s="272">
        <f t="shared" si="0"/>
        <v>0</v>
      </c>
      <c r="U39" s="287">
        <v>46230</v>
      </c>
      <c r="V39" s="288">
        <v>0</v>
      </c>
      <c r="W39" s="288">
        <v>0</v>
      </c>
      <c r="X39" s="288">
        <v>2679</v>
      </c>
      <c r="Y39" s="279">
        <f t="shared" si="1"/>
        <v>48909</v>
      </c>
      <c r="AA39" s="275">
        <v>0</v>
      </c>
      <c r="AB39" s="204">
        <v>0</v>
      </c>
      <c r="AC39" s="202">
        <v>0</v>
      </c>
      <c r="AD39" s="204">
        <v>0</v>
      </c>
      <c r="AE39" s="276">
        <v>0</v>
      </c>
      <c r="AG39" s="227">
        <f t="shared" si="2"/>
        <v>0</v>
      </c>
      <c r="AH39" s="228">
        <f t="shared" si="3"/>
        <v>0</v>
      </c>
      <c r="AI39" s="229">
        <f t="shared" si="4"/>
        <v>0</v>
      </c>
      <c r="AM39" s="138"/>
      <c r="AN39" s="138"/>
      <c r="AO39" s="138"/>
      <c r="AP39" s="138"/>
      <c r="AQ39" s="138"/>
      <c r="AR39" s="138"/>
      <c r="AS39" s="138"/>
      <c r="AT39" s="138"/>
    </row>
    <row r="40" spans="1:46" s="139" customFormat="1" ht="13.8" x14ac:dyDescent="0.3">
      <c r="A40" s="277">
        <v>412</v>
      </c>
      <c r="B40" s="211">
        <v>412035073</v>
      </c>
      <c r="C40" s="212" t="s">
        <v>34</v>
      </c>
      <c r="D40" s="211">
        <v>35</v>
      </c>
      <c r="E40" s="212" t="s">
        <v>22</v>
      </c>
      <c r="F40" s="211">
        <v>73</v>
      </c>
      <c r="G40" s="212" t="s">
        <v>37</v>
      </c>
      <c r="H40" s="297">
        <v>1</v>
      </c>
      <c r="I40" s="202">
        <v>15045</v>
      </c>
      <c r="J40" s="202">
        <v>10481</v>
      </c>
      <c r="K40" s="202">
        <v>0</v>
      </c>
      <c r="L40" s="202">
        <v>893</v>
      </c>
      <c r="M40" s="279">
        <v>26419</v>
      </c>
      <c r="O40" s="281">
        <v>0</v>
      </c>
      <c r="P40" s="282">
        <v>0</v>
      </c>
      <c r="Q40" s="205">
        <v>0.09</v>
      </c>
      <c r="R40" s="205">
        <v>7.528076898779326E-3</v>
      </c>
      <c r="S40" s="272">
        <f t="shared" si="0"/>
        <v>0</v>
      </c>
      <c r="U40" s="287">
        <v>25526</v>
      </c>
      <c r="V40" s="288">
        <v>0</v>
      </c>
      <c r="W40" s="288">
        <v>0</v>
      </c>
      <c r="X40" s="288">
        <v>893</v>
      </c>
      <c r="Y40" s="279">
        <f t="shared" si="1"/>
        <v>26419</v>
      </c>
      <c r="AA40" s="275">
        <v>0</v>
      </c>
      <c r="AB40" s="204">
        <v>0</v>
      </c>
      <c r="AC40" s="202">
        <v>0</v>
      </c>
      <c r="AD40" s="204">
        <v>0</v>
      </c>
      <c r="AE40" s="276">
        <v>0</v>
      </c>
      <c r="AG40" s="227">
        <f t="shared" si="2"/>
        <v>0</v>
      </c>
      <c r="AH40" s="228">
        <f t="shared" si="3"/>
        <v>0</v>
      </c>
      <c r="AI40" s="229">
        <f t="shared" si="4"/>
        <v>0</v>
      </c>
      <c r="AM40" s="138"/>
      <c r="AN40" s="138"/>
      <c r="AO40" s="138"/>
      <c r="AP40" s="138"/>
      <c r="AQ40" s="138"/>
      <c r="AR40" s="138"/>
      <c r="AS40" s="138"/>
      <c r="AT40" s="138"/>
    </row>
    <row r="41" spans="1:46" s="139" customFormat="1" ht="13.8" x14ac:dyDescent="0.3">
      <c r="A41" s="277">
        <v>412</v>
      </c>
      <c r="B41" s="211">
        <v>412035100</v>
      </c>
      <c r="C41" s="212" t="s">
        <v>34</v>
      </c>
      <c r="D41" s="211">
        <v>35</v>
      </c>
      <c r="E41" s="212" t="s">
        <v>22</v>
      </c>
      <c r="F41" s="211">
        <v>100</v>
      </c>
      <c r="G41" s="212" t="s">
        <v>79</v>
      </c>
      <c r="H41" s="297">
        <v>0.5</v>
      </c>
      <c r="I41" s="202">
        <v>11702.677558601861</v>
      </c>
      <c r="J41" s="202">
        <v>5303</v>
      </c>
      <c r="K41" s="202">
        <v>0</v>
      </c>
      <c r="L41" s="202">
        <v>893</v>
      </c>
      <c r="M41" s="279">
        <v>17898.677558601863</v>
      </c>
      <c r="O41" s="281">
        <v>0</v>
      </c>
      <c r="P41" s="282">
        <v>0</v>
      </c>
      <c r="Q41" s="205">
        <v>0.09</v>
      </c>
      <c r="R41" s="205">
        <v>3.1083889117437365E-2</v>
      </c>
      <c r="S41" s="272">
        <f t="shared" si="0"/>
        <v>0</v>
      </c>
      <c r="U41" s="287">
        <v>8503</v>
      </c>
      <c r="V41" s="288">
        <v>0</v>
      </c>
      <c r="W41" s="288">
        <v>0</v>
      </c>
      <c r="X41" s="288">
        <v>447</v>
      </c>
      <c r="Y41" s="279">
        <f t="shared" si="1"/>
        <v>8950</v>
      </c>
      <c r="AA41" s="275">
        <v>0</v>
      </c>
      <c r="AB41" s="204">
        <v>0</v>
      </c>
      <c r="AC41" s="202">
        <v>0</v>
      </c>
      <c r="AD41" s="204">
        <v>0</v>
      </c>
      <c r="AE41" s="276">
        <v>0</v>
      </c>
      <c r="AG41" s="227">
        <f t="shared" si="2"/>
        <v>0</v>
      </c>
      <c r="AH41" s="228">
        <f t="shared" si="3"/>
        <v>0</v>
      </c>
      <c r="AI41" s="229">
        <f t="shared" si="4"/>
        <v>0</v>
      </c>
      <c r="AM41" s="138"/>
      <c r="AN41" s="138"/>
      <c r="AO41" s="138"/>
      <c r="AP41" s="138"/>
      <c r="AQ41" s="138"/>
      <c r="AR41" s="138"/>
      <c r="AS41" s="138"/>
      <c r="AT41" s="138"/>
    </row>
    <row r="42" spans="1:46" s="139" customFormat="1" ht="13.8" x14ac:dyDescent="0.3">
      <c r="A42" s="277">
        <v>412</v>
      </c>
      <c r="B42" s="211">
        <v>412035189</v>
      </c>
      <c r="C42" s="212" t="s">
        <v>34</v>
      </c>
      <c r="D42" s="211">
        <v>35</v>
      </c>
      <c r="E42" s="212" t="s">
        <v>22</v>
      </c>
      <c r="F42" s="211">
        <v>189</v>
      </c>
      <c r="G42" s="212" t="s">
        <v>38</v>
      </c>
      <c r="H42" s="297">
        <v>2</v>
      </c>
      <c r="I42" s="202">
        <v>9862</v>
      </c>
      <c r="J42" s="202">
        <v>3792</v>
      </c>
      <c r="K42" s="202">
        <v>0</v>
      </c>
      <c r="L42" s="202">
        <v>893</v>
      </c>
      <c r="M42" s="279">
        <v>14547</v>
      </c>
      <c r="O42" s="281">
        <v>0</v>
      </c>
      <c r="P42" s="282">
        <v>0</v>
      </c>
      <c r="Q42" s="205">
        <v>0.09</v>
      </c>
      <c r="R42" s="205">
        <v>3.7026500946112082E-3</v>
      </c>
      <c r="S42" s="272">
        <f t="shared" si="0"/>
        <v>0</v>
      </c>
      <c r="U42" s="287">
        <v>27308</v>
      </c>
      <c r="V42" s="288">
        <v>0</v>
      </c>
      <c r="W42" s="288">
        <v>0</v>
      </c>
      <c r="X42" s="288">
        <v>1786</v>
      </c>
      <c r="Y42" s="279">
        <f t="shared" si="1"/>
        <v>29094</v>
      </c>
      <c r="AA42" s="275">
        <v>0</v>
      </c>
      <c r="AB42" s="204">
        <v>0</v>
      </c>
      <c r="AC42" s="202">
        <v>0</v>
      </c>
      <c r="AD42" s="204">
        <v>0</v>
      </c>
      <c r="AE42" s="276">
        <v>0</v>
      </c>
      <c r="AG42" s="227">
        <f t="shared" si="2"/>
        <v>0</v>
      </c>
      <c r="AH42" s="228">
        <f t="shared" si="3"/>
        <v>0</v>
      </c>
      <c r="AI42" s="229">
        <f t="shared" si="4"/>
        <v>0</v>
      </c>
      <c r="AM42" s="138"/>
      <c r="AN42" s="138"/>
      <c r="AO42" s="138"/>
      <c r="AP42" s="138"/>
      <c r="AQ42" s="138"/>
      <c r="AR42" s="138"/>
      <c r="AS42" s="138"/>
      <c r="AT42" s="138"/>
    </row>
    <row r="43" spans="1:46" s="139" customFormat="1" ht="13.8" x14ac:dyDescent="0.3">
      <c r="A43" s="277">
        <v>412</v>
      </c>
      <c r="B43" s="211">
        <v>412035220</v>
      </c>
      <c r="C43" s="212" t="s">
        <v>34</v>
      </c>
      <c r="D43" s="211">
        <v>35</v>
      </c>
      <c r="E43" s="212" t="s">
        <v>22</v>
      </c>
      <c r="F43" s="211">
        <v>220</v>
      </c>
      <c r="G43" s="212" t="s">
        <v>42</v>
      </c>
      <c r="H43" s="297">
        <v>6.91</v>
      </c>
      <c r="I43" s="202">
        <v>12913</v>
      </c>
      <c r="J43" s="202">
        <v>5143</v>
      </c>
      <c r="K43" s="202">
        <v>0</v>
      </c>
      <c r="L43" s="202">
        <v>893</v>
      </c>
      <c r="M43" s="279">
        <v>18949</v>
      </c>
      <c r="O43" s="281">
        <v>0</v>
      </c>
      <c r="P43" s="282">
        <v>0</v>
      </c>
      <c r="Q43" s="205">
        <v>0.09</v>
      </c>
      <c r="R43" s="205">
        <v>1.729535358316954E-2</v>
      </c>
      <c r="S43" s="272">
        <f t="shared" si="0"/>
        <v>0</v>
      </c>
      <c r="U43" s="287">
        <v>124767</v>
      </c>
      <c r="V43" s="288">
        <v>0</v>
      </c>
      <c r="W43" s="288">
        <v>0</v>
      </c>
      <c r="X43" s="288">
        <v>6171</v>
      </c>
      <c r="Y43" s="279">
        <f t="shared" si="1"/>
        <v>130938</v>
      </c>
      <c r="AA43" s="275">
        <v>0</v>
      </c>
      <c r="AB43" s="204">
        <v>0</v>
      </c>
      <c r="AC43" s="202">
        <v>0</v>
      </c>
      <c r="AD43" s="204">
        <v>0</v>
      </c>
      <c r="AE43" s="276">
        <v>0</v>
      </c>
      <c r="AG43" s="227">
        <f t="shared" si="2"/>
        <v>0</v>
      </c>
      <c r="AH43" s="228">
        <f t="shared" si="3"/>
        <v>0</v>
      </c>
      <c r="AI43" s="229">
        <f t="shared" si="4"/>
        <v>0</v>
      </c>
      <c r="AM43" s="138"/>
      <c r="AN43" s="138"/>
      <c r="AO43" s="138"/>
      <c r="AP43" s="138"/>
      <c r="AQ43" s="138"/>
      <c r="AR43" s="138"/>
      <c r="AS43" s="138"/>
      <c r="AT43" s="138"/>
    </row>
    <row r="44" spans="1:46" s="139" customFormat="1" ht="13.8" x14ac:dyDescent="0.3">
      <c r="A44" s="277">
        <v>412</v>
      </c>
      <c r="B44" s="211">
        <v>412035244</v>
      </c>
      <c r="C44" s="212" t="s">
        <v>34</v>
      </c>
      <c r="D44" s="211">
        <v>35</v>
      </c>
      <c r="E44" s="212" t="s">
        <v>22</v>
      </c>
      <c r="F44" s="211">
        <v>244</v>
      </c>
      <c r="G44" s="212" t="s">
        <v>43</v>
      </c>
      <c r="H44" s="297">
        <v>8</v>
      </c>
      <c r="I44" s="202">
        <v>11941</v>
      </c>
      <c r="J44" s="202">
        <v>4652</v>
      </c>
      <c r="K44" s="202">
        <v>0</v>
      </c>
      <c r="L44" s="202">
        <v>893</v>
      </c>
      <c r="M44" s="279">
        <v>17486</v>
      </c>
      <c r="O44" s="281">
        <v>0</v>
      </c>
      <c r="P44" s="282">
        <v>0</v>
      </c>
      <c r="Q44" s="205">
        <v>0.18</v>
      </c>
      <c r="R44" s="205">
        <v>0.10604677278835424</v>
      </c>
      <c r="S44" s="272">
        <f t="shared" si="0"/>
        <v>0</v>
      </c>
      <c r="U44" s="287">
        <v>132744</v>
      </c>
      <c r="V44" s="288">
        <v>0</v>
      </c>
      <c r="W44" s="288">
        <v>0</v>
      </c>
      <c r="X44" s="288">
        <v>7144</v>
      </c>
      <c r="Y44" s="279">
        <f t="shared" si="1"/>
        <v>139888</v>
      </c>
      <c r="AA44" s="275">
        <v>0</v>
      </c>
      <c r="AB44" s="204">
        <v>0</v>
      </c>
      <c r="AC44" s="202">
        <v>0</v>
      </c>
      <c r="AD44" s="204">
        <v>0</v>
      </c>
      <c r="AE44" s="276">
        <v>0</v>
      </c>
      <c r="AG44" s="227">
        <f t="shared" si="2"/>
        <v>0</v>
      </c>
      <c r="AH44" s="228">
        <f t="shared" si="3"/>
        <v>0</v>
      </c>
      <c r="AI44" s="229">
        <f t="shared" si="4"/>
        <v>0</v>
      </c>
      <c r="AM44" s="138"/>
      <c r="AN44" s="138"/>
      <c r="AO44" s="138"/>
      <c r="AP44" s="138"/>
      <c r="AQ44" s="138"/>
      <c r="AR44" s="138"/>
      <c r="AS44" s="138"/>
      <c r="AT44" s="138"/>
    </row>
    <row r="45" spans="1:46" s="139" customFormat="1" ht="13.8" x14ac:dyDescent="0.3">
      <c r="A45" s="277">
        <v>412</v>
      </c>
      <c r="B45" s="211">
        <v>412035285</v>
      </c>
      <c r="C45" s="212" t="s">
        <v>34</v>
      </c>
      <c r="D45" s="211">
        <v>35</v>
      </c>
      <c r="E45" s="212" t="s">
        <v>22</v>
      </c>
      <c r="F45" s="211">
        <v>285</v>
      </c>
      <c r="G45" s="212" t="s">
        <v>44</v>
      </c>
      <c r="H45" s="297">
        <v>8</v>
      </c>
      <c r="I45" s="202">
        <v>9783</v>
      </c>
      <c r="J45" s="202">
        <v>2759</v>
      </c>
      <c r="K45" s="202">
        <v>0</v>
      </c>
      <c r="L45" s="202">
        <v>893</v>
      </c>
      <c r="M45" s="279">
        <v>13435</v>
      </c>
      <c r="O45" s="281">
        <v>0</v>
      </c>
      <c r="P45" s="282">
        <v>0</v>
      </c>
      <c r="Q45" s="205">
        <v>0.09</v>
      </c>
      <c r="R45" s="205">
        <v>3.435541059230926E-2</v>
      </c>
      <c r="S45" s="272">
        <f t="shared" si="0"/>
        <v>0</v>
      </c>
      <c r="U45" s="287">
        <v>100336</v>
      </c>
      <c r="V45" s="288">
        <v>0</v>
      </c>
      <c r="W45" s="288">
        <v>0</v>
      </c>
      <c r="X45" s="288">
        <v>7144</v>
      </c>
      <c r="Y45" s="279">
        <f t="shared" si="1"/>
        <v>107480</v>
      </c>
      <c r="AA45" s="275">
        <v>0</v>
      </c>
      <c r="AB45" s="204">
        <v>0</v>
      </c>
      <c r="AC45" s="202">
        <v>0</v>
      </c>
      <c r="AD45" s="204">
        <v>0</v>
      </c>
      <c r="AE45" s="276">
        <v>0</v>
      </c>
      <c r="AG45" s="227">
        <f t="shared" si="2"/>
        <v>0</v>
      </c>
      <c r="AH45" s="228">
        <f t="shared" si="3"/>
        <v>0</v>
      </c>
      <c r="AI45" s="229">
        <f t="shared" si="4"/>
        <v>0</v>
      </c>
      <c r="AM45" s="138"/>
      <c r="AN45" s="138"/>
      <c r="AO45" s="138"/>
      <c r="AP45" s="138"/>
      <c r="AQ45" s="138"/>
      <c r="AR45" s="138"/>
      <c r="AS45" s="138"/>
      <c r="AT45" s="138"/>
    </row>
    <row r="46" spans="1:46" s="139" customFormat="1" ht="13.8" x14ac:dyDescent="0.3">
      <c r="A46" s="277">
        <v>412</v>
      </c>
      <c r="B46" s="211">
        <v>412035293</v>
      </c>
      <c r="C46" s="212" t="s">
        <v>34</v>
      </c>
      <c r="D46" s="211">
        <v>35</v>
      </c>
      <c r="E46" s="212" t="s">
        <v>22</v>
      </c>
      <c r="F46" s="211">
        <v>293</v>
      </c>
      <c r="G46" s="212" t="s">
        <v>45</v>
      </c>
      <c r="H46" s="297">
        <v>2</v>
      </c>
      <c r="I46" s="202">
        <v>8944</v>
      </c>
      <c r="J46" s="202">
        <v>689</v>
      </c>
      <c r="K46" s="202">
        <v>0</v>
      </c>
      <c r="L46" s="202">
        <v>893</v>
      </c>
      <c r="M46" s="279">
        <v>10526</v>
      </c>
      <c r="O46" s="281">
        <v>0</v>
      </c>
      <c r="P46" s="282">
        <v>0</v>
      </c>
      <c r="Q46" s="205">
        <v>0.18</v>
      </c>
      <c r="R46" s="205">
        <v>6.7934430921212383E-3</v>
      </c>
      <c r="S46" s="272">
        <f t="shared" si="0"/>
        <v>0</v>
      </c>
      <c r="U46" s="287">
        <v>19266</v>
      </c>
      <c r="V46" s="288">
        <v>0</v>
      </c>
      <c r="W46" s="288">
        <v>0</v>
      </c>
      <c r="X46" s="288">
        <v>1786</v>
      </c>
      <c r="Y46" s="279">
        <f t="shared" si="1"/>
        <v>21052</v>
      </c>
      <c r="AA46" s="275">
        <v>0</v>
      </c>
      <c r="AB46" s="204">
        <v>0</v>
      </c>
      <c r="AC46" s="202">
        <v>0</v>
      </c>
      <c r="AD46" s="204">
        <v>0</v>
      </c>
      <c r="AE46" s="276">
        <v>0</v>
      </c>
      <c r="AG46" s="227">
        <f t="shared" si="2"/>
        <v>0</v>
      </c>
      <c r="AH46" s="228">
        <f t="shared" si="3"/>
        <v>0</v>
      </c>
      <c r="AI46" s="229">
        <f t="shared" si="4"/>
        <v>0</v>
      </c>
      <c r="AM46" s="138"/>
      <c r="AN46" s="138"/>
      <c r="AO46" s="138"/>
      <c r="AP46" s="138"/>
      <c r="AQ46" s="138"/>
      <c r="AR46" s="138"/>
      <c r="AS46" s="138"/>
      <c r="AT46" s="138"/>
    </row>
    <row r="47" spans="1:46" s="139" customFormat="1" ht="13.8" x14ac:dyDescent="0.3">
      <c r="A47" s="277">
        <v>412</v>
      </c>
      <c r="B47" s="211">
        <v>412035314</v>
      </c>
      <c r="C47" s="212" t="s">
        <v>34</v>
      </c>
      <c r="D47" s="211">
        <v>35</v>
      </c>
      <c r="E47" s="212" t="s">
        <v>22</v>
      </c>
      <c r="F47" s="211">
        <v>314</v>
      </c>
      <c r="G47" s="212" t="s">
        <v>46</v>
      </c>
      <c r="H47" s="297">
        <v>1</v>
      </c>
      <c r="I47" s="202">
        <v>10780</v>
      </c>
      <c r="J47" s="202">
        <v>8965</v>
      </c>
      <c r="K47" s="202">
        <v>0</v>
      </c>
      <c r="L47" s="202">
        <v>893</v>
      </c>
      <c r="M47" s="279">
        <v>20638</v>
      </c>
      <c r="O47" s="281">
        <v>0</v>
      </c>
      <c r="P47" s="282">
        <v>0</v>
      </c>
      <c r="Q47" s="205">
        <v>0.09</v>
      </c>
      <c r="R47" s="205">
        <v>2.0711713894223912E-3</v>
      </c>
      <c r="S47" s="272">
        <f t="shared" si="0"/>
        <v>0</v>
      </c>
      <c r="U47" s="287">
        <v>19745</v>
      </c>
      <c r="V47" s="288">
        <v>0</v>
      </c>
      <c r="W47" s="288">
        <v>0</v>
      </c>
      <c r="X47" s="288">
        <v>893</v>
      </c>
      <c r="Y47" s="279">
        <f t="shared" si="1"/>
        <v>20638</v>
      </c>
      <c r="AA47" s="275">
        <v>0</v>
      </c>
      <c r="AB47" s="204">
        <v>0</v>
      </c>
      <c r="AC47" s="202">
        <v>0</v>
      </c>
      <c r="AD47" s="204">
        <v>0</v>
      </c>
      <c r="AE47" s="276">
        <v>0</v>
      </c>
      <c r="AG47" s="227">
        <f t="shared" si="2"/>
        <v>0</v>
      </c>
      <c r="AH47" s="228">
        <f t="shared" si="3"/>
        <v>0</v>
      </c>
      <c r="AI47" s="229">
        <f t="shared" si="4"/>
        <v>0</v>
      </c>
      <c r="AM47" s="138"/>
      <c r="AN47" s="138"/>
      <c r="AO47" s="138"/>
      <c r="AP47" s="138"/>
      <c r="AQ47" s="138"/>
      <c r="AR47" s="138"/>
      <c r="AS47" s="138"/>
      <c r="AT47" s="138"/>
    </row>
    <row r="48" spans="1:46" s="139" customFormat="1" ht="13.8" x14ac:dyDescent="0.3">
      <c r="A48" s="277">
        <v>412</v>
      </c>
      <c r="B48" s="211">
        <v>412035335</v>
      </c>
      <c r="C48" s="212" t="s">
        <v>34</v>
      </c>
      <c r="D48" s="211">
        <v>35</v>
      </c>
      <c r="E48" s="212" t="s">
        <v>22</v>
      </c>
      <c r="F48" s="211">
        <v>335</v>
      </c>
      <c r="G48" s="212" t="s">
        <v>47</v>
      </c>
      <c r="H48" s="297">
        <v>1</v>
      </c>
      <c r="I48" s="202">
        <v>10780</v>
      </c>
      <c r="J48" s="202">
        <v>7684</v>
      </c>
      <c r="K48" s="202">
        <v>0</v>
      </c>
      <c r="L48" s="202">
        <v>893</v>
      </c>
      <c r="M48" s="279">
        <v>19357</v>
      </c>
      <c r="O48" s="281">
        <v>0</v>
      </c>
      <c r="P48" s="282">
        <v>0</v>
      </c>
      <c r="Q48" s="205">
        <v>0.09</v>
      </c>
      <c r="R48" s="205">
        <v>3.4976011548822696E-4</v>
      </c>
      <c r="S48" s="272">
        <f t="shared" si="0"/>
        <v>0</v>
      </c>
      <c r="U48" s="287">
        <v>18464</v>
      </c>
      <c r="V48" s="288">
        <v>0</v>
      </c>
      <c r="W48" s="288">
        <v>0</v>
      </c>
      <c r="X48" s="288">
        <v>893</v>
      </c>
      <c r="Y48" s="279">
        <f t="shared" si="1"/>
        <v>19357</v>
      </c>
      <c r="AA48" s="275">
        <v>0</v>
      </c>
      <c r="AB48" s="204">
        <v>0</v>
      </c>
      <c r="AC48" s="202">
        <v>0</v>
      </c>
      <c r="AD48" s="204">
        <v>0</v>
      </c>
      <c r="AE48" s="276">
        <v>0</v>
      </c>
      <c r="AG48" s="227">
        <f t="shared" si="2"/>
        <v>0</v>
      </c>
      <c r="AH48" s="228">
        <f t="shared" si="3"/>
        <v>0</v>
      </c>
      <c r="AI48" s="229">
        <f t="shared" si="4"/>
        <v>0</v>
      </c>
      <c r="AM48" s="138"/>
      <c r="AN48" s="138"/>
      <c r="AO48" s="138"/>
      <c r="AP48" s="138"/>
      <c r="AQ48" s="138"/>
      <c r="AR48" s="138"/>
      <c r="AS48" s="138"/>
      <c r="AT48" s="138"/>
    </row>
    <row r="49" spans="1:46" s="139" customFormat="1" ht="13.8" x14ac:dyDescent="0.3">
      <c r="A49" s="277">
        <v>412</v>
      </c>
      <c r="B49" s="211">
        <v>412035336</v>
      </c>
      <c r="C49" s="212" t="s">
        <v>34</v>
      </c>
      <c r="D49" s="211">
        <v>35</v>
      </c>
      <c r="E49" s="212" t="s">
        <v>22</v>
      </c>
      <c r="F49" s="211">
        <v>336</v>
      </c>
      <c r="G49" s="212" t="s">
        <v>48</v>
      </c>
      <c r="H49" s="297">
        <v>1</v>
      </c>
      <c r="I49" s="202">
        <v>10780</v>
      </c>
      <c r="J49" s="202">
        <v>2849</v>
      </c>
      <c r="K49" s="202">
        <v>0</v>
      </c>
      <c r="L49" s="202">
        <v>893</v>
      </c>
      <c r="M49" s="279">
        <v>14522</v>
      </c>
      <c r="O49" s="281">
        <v>0</v>
      </c>
      <c r="P49" s="282">
        <v>0</v>
      </c>
      <c r="Q49" s="205">
        <v>0.09</v>
      </c>
      <c r="R49" s="205">
        <v>3.747833572365155E-2</v>
      </c>
      <c r="S49" s="272">
        <f t="shared" si="0"/>
        <v>0</v>
      </c>
      <c r="U49" s="287">
        <v>13629</v>
      </c>
      <c r="V49" s="288">
        <v>0</v>
      </c>
      <c r="W49" s="288">
        <v>0</v>
      </c>
      <c r="X49" s="288">
        <v>893</v>
      </c>
      <c r="Y49" s="279">
        <f t="shared" si="1"/>
        <v>14522</v>
      </c>
      <c r="AA49" s="275">
        <v>0</v>
      </c>
      <c r="AB49" s="204">
        <v>0</v>
      </c>
      <c r="AC49" s="202">
        <v>0</v>
      </c>
      <c r="AD49" s="204">
        <v>0</v>
      </c>
      <c r="AE49" s="276">
        <v>0</v>
      </c>
      <c r="AG49" s="227">
        <f t="shared" si="2"/>
        <v>0</v>
      </c>
      <c r="AH49" s="228">
        <f t="shared" si="3"/>
        <v>0</v>
      </c>
      <c r="AI49" s="229">
        <f t="shared" si="4"/>
        <v>0</v>
      </c>
      <c r="AM49" s="138"/>
      <c r="AN49" s="138"/>
      <c r="AO49" s="138"/>
      <c r="AP49" s="138"/>
      <c r="AQ49" s="138"/>
      <c r="AR49" s="138"/>
      <c r="AS49" s="138"/>
      <c r="AT49" s="138"/>
    </row>
    <row r="50" spans="1:46" s="139" customFormat="1" ht="13.8" x14ac:dyDescent="0.3">
      <c r="A50" s="277">
        <v>413</v>
      </c>
      <c r="B50" s="211">
        <v>413114091</v>
      </c>
      <c r="C50" s="212" t="s">
        <v>50</v>
      </c>
      <c r="D50" s="211">
        <v>114</v>
      </c>
      <c r="E50" s="212" t="s">
        <v>51</v>
      </c>
      <c r="F50" s="211">
        <v>91</v>
      </c>
      <c r="G50" s="212" t="s">
        <v>52</v>
      </c>
      <c r="H50" s="297">
        <v>4</v>
      </c>
      <c r="I50" s="202">
        <v>12117</v>
      </c>
      <c r="J50" s="202">
        <v>15572</v>
      </c>
      <c r="K50" s="202">
        <v>0</v>
      </c>
      <c r="L50" s="202">
        <v>893</v>
      </c>
      <c r="M50" s="279">
        <v>28582</v>
      </c>
      <c r="O50" s="281">
        <v>0</v>
      </c>
      <c r="P50" s="282">
        <v>0</v>
      </c>
      <c r="Q50" s="205">
        <v>0.09</v>
      </c>
      <c r="R50" s="205">
        <v>2.7725226323225036E-2</v>
      </c>
      <c r="S50" s="272">
        <f t="shared" si="0"/>
        <v>0</v>
      </c>
      <c r="U50" s="287">
        <v>110756</v>
      </c>
      <c r="V50" s="288">
        <v>0</v>
      </c>
      <c r="W50" s="288">
        <v>0</v>
      </c>
      <c r="X50" s="288">
        <v>3572</v>
      </c>
      <c r="Y50" s="279">
        <f t="shared" si="1"/>
        <v>114328</v>
      </c>
      <c r="AA50" s="275">
        <v>0</v>
      </c>
      <c r="AB50" s="204">
        <v>0</v>
      </c>
      <c r="AC50" s="202">
        <v>0</v>
      </c>
      <c r="AD50" s="204">
        <v>0</v>
      </c>
      <c r="AE50" s="276">
        <v>0</v>
      </c>
      <c r="AG50" s="227">
        <f t="shared" si="2"/>
        <v>0</v>
      </c>
      <c r="AH50" s="228">
        <f t="shared" si="3"/>
        <v>0</v>
      </c>
      <c r="AI50" s="229">
        <f t="shared" si="4"/>
        <v>0</v>
      </c>
      <c r="AM50" s="138"/>
      <c r="AN50" s="138"/>
      <c r="AO50" s="138"/>
      <c r="AP50" s="138"/>
      <c r="AQ50" s="138"/>
      <c r="AR50" s="138"/>
      <c r="AS50" s="138"/>
      <c r="AT50" s="138"/>
    </row>
    <row r="51" spans="1:46" s="139" customFormat="1" ht="13.8" x14ac:dyDescent="0.3">
      <c r="A51" s="277">
        <v>413</v>
      </c>
      <c r="B51" s="211">
        <v>413114114</v>
      </c>
      <c r="C51" s="212" t="s">
        <v>50</v>
      </c>
      <c r="D51" s="211">
        <v>114</v>
      </c>
      <c r="E51" s="212" t="s">
        <v>51</v>
      </c>
      <c r="F51" s="211">
        <v>114</v>
      </c>
      <c r="G51" s="212" t="s">
        <v>51</v>
      </c>
      <c r="H51" s="297">
        <v>65.47</v>
      </c>
      <c r="I51" s="202">
        <v>11244</v>
      </c>
      <c r="J51" s="202">
        <v>2323</v>
      </c>
      <c r="K51" s="202">
        <v>0</v>
      </c>
      <c r="L51" s="202">
        <v>893</v>
      </c>
      <c r="M51" s="279">
        <v>14460</v>
      </c>
      <c r="O51" s="281">
        <v>0</v>
      </c>
      <c r="P51" s="282">
        <v>0</v>
      </c>
      <c r="Q51" s="205">
        <v>0.18</v>
      </c>
      <c r="R51" s="205">
        <v>3.7908075627123804E-2</v>
      </c>
      <c r="S51" s="272">
        <f t="shared" si="0"/>
        <v>0</v>
      </c>
      <c r="U51" s="287">
        <v>888236</v>
      </c>
      <c r="V51" s="288">
        <v>0</v>
      </c>
      <c r="W51" s="288">
        <v>0</v>
      </c>
      <c r="X51" s="288">
        <v>58470</v>
      </c>
      <c r="Y51" s="279">
        <f t="shared" si="1"/>
        <v>946706</v>
      </c>
      <c r="AA51" s="275">
        <v>0</v>
      </c>
      <c r="AB51" s="204">
        <v>0</v>
      </c>
      <c r="AC51" s="202">
        <v>0</v>
      </c>
      <c r="AD51" s="204">
        <v>7.78</v>
      </c>
      <c r="AE51" s="276">
        <v>112500</v>
      </c>
      <c r="AG51" s="227">
        <f t="shared" si="2"/>
        <v>0</v>
      </c>
      <c r="AH51" s="228">
        <f t="shared" si="3"/>
        <v>0</v>
      </c>
      <c r="AI51" s="229">
        <f t="shared" si="4"/>
        <v>0</v>
      </c>
      <c r="AM51" s="138"/>
      <c r="AN51" s="138"/>
      <c r="AO51" s="138"/>
      <c r="AP51" s="138"/>
      <c r="AQ51" s="138"/>
      <c r="AR51" s="138"/>
      <c r="AS51" s="138"/>
      <c r="AT51" s="138"/>
    </row>
    <row r="52" spans="1:46" s="139" customFormat="1" ht="13.8" x14ac:dyDescent="0.3">
      <c r="A52" s="277">
        <v>413</v>
      </c>
      <c r="B52" s="211">
        <v>413114210</v>
      </c>
      <c r="C52" s="212" t="s">
        <v>50</v>
      </c>
      <c r="D52" s="211">
        <v>114</v>
      </c>
      <c r="E52" s="212" t="s">
        <v>51</v>
      </c>
      <c r="F52" s="211">
        <v>210</v>
      </c>
      <c r="G52" s="212" t="s">
        <v>54</v>
      </c>
      <c r="H52" s="297">
        <v>1</v>
      </c>
      <c r="I52" s="202">
        <v>9555</v>
      </c>
      <c r="J52" s="202">
        <v>3063</v>
      </c>
      <c r="K52" s="202">
        <v>0</v>
      </c>
      <c r="L52" s="202">
        <v>893</v>
      </c>
      <c r="M52" s="279">
        <v>13511</v>
      </c>
      <c r="O52" s="281">
        <v>0</v>
      </c>
      <c r="P52" s="282">
        <v>0</v>
      </c>
      <c r="Q52" s="205">
        <v>0.09</v>
      </c>
      <c r="R52" s="205">
        <v>6.048785037456824E-2</v>
      </c>
      <c r="S52" s="272">
        <f t="shared" si="0"/>
        <v>0</v>
      </c>
      <c r="U52" s="287">
        <v>12618</v>
      </c>
      <c r="V52" s="288">
        <v>0</v>
      </c>
      <c r="W52" s="288">
        <v>0</v>
      </c>
      <c r="X52" s="288">
        <v>893</v>
      </c>
      <c r="Y52" s="279">
        <f t="shared" si="1"/>
        <v>13511</v>
      </c>
      <c r="AA52" s="275">
        <v>0</v>
      </c>
      <c r="AB52" s="204">
        <v>0</v>
      </c>
      <c r="AC52" s="202">
        <v>0</v>
      </c>
      <c r="AD52" s="204">
        <v>0</v>
      </c>
      <c r="AE52" s="276">
        <v>0</v>
      </c>
      <c r="AG52" s="227">
        <f t="shared" si="2"/>
        <v>0</v>
      </c>
      <c r="AH52" s="228">
        <f t="shared" si="3"/>
        <v>0</v>
      </c>
      <c r="AI52" s="229">
        <f t="shared" si="4"/>
        <v>0</v>
      </c>
      <c r="AM52" s="138"/>
      <c r="AN52" s="138"/>
      <c r="AO52" s="138"/>
      <c r="AP52" s="138"/>
      <c r="AQ52" s="138"/>
      <c r="AR52" s="138"/>
      <c r="AS52" s="138"/>
      <c r="AT52" s="138"/>
    </row>
    <row r="53" spans="1:46" s="139" customFormat="1" ht="13.8" x14ac:dyDescent="0.3">
      <c r="A53" s="277">
        <v>413</v>
      </c>
      <c r="B53" s="211">
        <v>413114253</v>
      </c>
      <c r="C53" s="212" t="s">
        <v>50</v>
      </c>
      <c r="D53" s="211">
        <v>114</v>
      </c>
      <c r="E53" s="212" t="s">
        <v>51</v>
      </c>
      <c r="F53" s="211">
        <v>253</v>
      </c>
      <c r="G53" s="212" t="s">
        <v>55</v>
      </c>
      <c r="H53" s="297">
        <v>3</v>
      </c>
      <c r="I53" s="202">
        <v>10127</v>
      </c>
      <c r="J53" s="202">
        <v>23120</v>
      </c>
      <c r="K53" s="202">
        <v>0</v>
      </c>
      <c r="L53" s="202">
        <v>893</v>
      </c>
      <c r="M53" s="279">
        <v>34140</v>
      </c>
      <c r="O53" s="281">
        <v>0</v>
      </c>
      <c r="P53" s="282">
        <v>0</v>
      </c>
      <c r="Q53" s="205">
        <v>0.09</v>
      </c>
      <c r="R53" s="205">
        <v>5.0096065781917144E-2</v>
      </c>
      <c r="S53" s="272">
        <f t="shared" si="0"/>
        <v>0</v>
      </c>
      <c r="U53" s="287">
        <v>99741</v>
      </c>
      <c r="V53" s="288">
        <v>0</v>
      </c>
      <c r="W53" s="288">
        <v>0</v>
      </c>
      <c r="X53" s="288">
        <v>2679</v>
      </c>
      <c r="Y53" s="279">
        <f t="shared" si="1"/>
        <v>102420</v>
      </c>
      <c r="AA53" s="275">
        <v>0</v>
      </c>
      <c r="AB53" s="204">
        <v>0</v>
      </c>
      <c r="AC53" s="202">
        <v>0</v>
      </c>
      <c r="AD53" s="204">
        <v>0</v>
      </c>
      <c r="AE53" s="276">
        <v>0</v>
      </c>
      <c r="AG53" s="227">
        <f t="shared" si="2"/>
        <v>0</v>
      </c>
      <c r="AH53" s="228">
        <f t="shared" si="3"/>
        <v>0</v>
      </c>
      <c r="AI53" s="229">
        <f t="shared" si="4"/>
        <v>0</v>
      </c>
      <c r="AM53" s="138"/>
      <c r="AN53" s="138"/>
      <c r="AO53" s="138"/>
      <c r="AP53" s="138"/>
      <c r="AQ53" s="138"/>
      <c r="AR53" s="138"/>
      <c r="AS53" s="138"/>
      <c r="AT53" s="138"/>
    </row>
    <row r="54" spans="1:46" s="139" customFormat="1" ht="13.8" x14ac:dyDescent="0.3">
      <c r="A54" s="277">
        <v>413</v>
      </c>
      <c r="B54" s="211">
        <v>413114670</v>
      </c>
      <c r="C54" s="212" t="s">
        <v>50</v>
      </c>
      <c r="D54" s="211">
        <v>114</v>
      </c>
      <c r="E54" s="212" t="s">
        <v>51</v>
      </c>
      <c r="F54" s="211">
        <v>670</v>
      </c>
      <c r="G54" s="212" t="s">
        <v>56</v>
      </c>
      <c r="H54" s="297">
        <v>27.58</v>
      </c>
      <c r="I54" s="202">
        <v>9466</v>
      </c>
      <c r="J54" s="202">
        <v>5809</v>
      </c>
      <c r="K54" s="202">
        <v>0</v>
      </c>
      <c r="L54" s="202">
        <v>893</v>
      </c>
      <c r="M54" s="279">
        <v>16168</v>
      </c>
      <c r="O54" s="281">
        <v>0</v>
      </c>
      <c r="P54" s="282">
        <v>0</v>
      </c>
      <c r="Q54" s="205">
        <v>0.09</v>
      </c>
      <c r="R54" s="205">
        <v>8.5587385831717738E-2</v>
      </c>
      <c r="S54" s="272">
        <f t="shared" si="0"/>
        <v>0</v>
      </c>
      <c r="U54" s="287">
        <v>421287</v>
      </c>
      <c r="V54" s="288">
        <v>0</v>
      </c>
      <c r="W54" s="288">
        <v>0</v>
      </c>
      <c r="X54" s="288">
        <v>24631</v>
      </c>
      <c r="Y54" s="279">
        <f t="shared" si="1"/>
        <v>445918</v>
      </c>
      <c r="AA54" s="275">
        <v>0</v>
      </c>
      <c r="AB54" s="204">
        <v>0</v>
      </c>
      <c r="AC54" s="202">
        <v>0</v>
      </c>
      <c r="AD54" s="204">
        <v>0.5</v>
      </c>
      <c r="AE54" s="276">
        <v>8085</v>
      </c>
      <c r="AG54" s="227">
        <f t="shared" si="2"/>
        <v>0</v>
      </c>
      <c r="AH54" s="228">
        <f t="shared" si="3"/>
        <v>0</v>
      </c>
      <c r="AI54" s="229">
        <f t="shared" si="4"/>
        <v>0</v>
      </c>
      <c r="AM54" s="138"/>
      <c r="AN54" s="138"/>
      <c r="AO54" s="138"/>
      <c r="AP54" s="138"/>
      <c r="AQ54" s="138"/>
      <c r="AR54" s="138"/>
      <c r="AS54" s="138"/>
      <c r="AT54" s="138"/>
    </row>
    <row r="55" spans="1:46" s="139" customFormat="1" ht="13.8" x14ac:dyDescent="0.3">
      <c r="A55" s="277">
        <v>413</v>
      </c>
      <c r="B55" s="211">
        <v>413114674</v>
      </c>
      <c r="C55" s="212" t="s">
        <v>50</v>
      </c>
      <c r="D55" s="211">
        <v>114</v>
      </c>
      <c r="E55" s="212" t="s">
        <v>51</v>
      </c>
      <c r="F55" s="211">
        <v>674</v>
      </c>
      <c r="G55" s="212" t="s">
        <v>57</v>
      </c>
      <c r="H55" s="297">
        <v>41.960000000000008</v>
      </c>
      <c r="I55" s="202">
        <v>11010</v>
      </c>
      <c r="J55" s="202">
        <v>4082</v>
      </c>
      <c r="K55" s="202">
        <v>0</v>
      </c>
      <c r="L55" s="202">
        <v>893</v>
      </c>
      <c r="M55" s="279">
        <v>15985</v>
      </c>
      <c r="O55" s="281">
        <v>0</v>
      </c>
      <c r="P55" s="282">
        <v>0</v>
      </c>
      <c r="Q55" s="205">
        <v>0.18</v>
      </c>
      <c r="R55" s="205">
        <v>4.6768199710618387E-2</v>
      </c>
      <c r="S55" s="272">
        <f t="shared" si="0"/>
        <v>0</v>
      </c>
      <c r="U55" s="287">
        <v>633260</v>
      </c>
      <c r="V55" s="288">
        <v>0</v>
      </c>
      <c r="W55" s="288">
        <v>0</v>
      </c>
      <c r="X55" s="288">
        <v>37473</v>
      </c>
      <c r="Y55" s="279">
        <f t="shared" si="1"/>
        <v>670733</v>
      </c>
      <c r="AA55" s="275">
        <v>0</v>
      </c>
      <c r="AB55" s="204">
        <v>0</v>
      </c>
      <c r="AC55" s="202">
        <v>0</v>
      </c>
      <c r="AD55" s="204">
        <v>5.16</v>
      </c>
      <c r="AE55" s="276">
        <v>82483</v>
      </c>
      <c r="AG55" s="227">
        <f t="shared" si="2"/>
        <v>0</v>
      </c>
      <c r="AH55" s="228">
        <f t="shared" si="3"/>
        <v>0</v>
      </c>
      <c r="AI55" s="229">
        <f t="shared" si="4"/>
        <v>0</v>
      </c>
      <c r="AM55" s="138"/>
      <c r="AN55" s="138"/>
      <c r="AO55" s="138"/>
      <c r="AP55" s="138"/>
      <c r="AQ55" s="138"/>
      <c r="AR55" s="138"/>
      <c r="AS55" s="138"/>
      <c r="AT55" s="138"/>
    </row>
    <row r="56" spans="1:46" s="139" customFormat="1" ht="13.8" x14ac:dyDescent="0.3">
      <c r="A56" s="277">
        <v>413</v>
      </c>
      <c r="B56" s="211">
        <v>413114683</v>
      </c>
      <c r="C56" s="212" t="s">
        <v>50</v>
      </c>
      <c r="D56" s="211">
        <v>114</v>
      </c>
      <c r="E56" s="212" t="s">
        <v>51</v>
      </c>
      <c r="F56" s="211">
        <v>683</v>
      </c>
      <c r="G56" s="212" t="s">
        <v>58</v>
      </c>
      <c r="H56" s="297">
        <v>2</v>
      </c>
      <c r="I56" s="202">
        <v>9698</v>
      </c>
      <c r="J56" s="202">
        <v>7405</v>
      </c>
      <c r="K56" s="202">
        <v>0</v>
      </c>
      <c r="L56" s="202">
        <v>893</v>
      </c>
      <c r="M56" s="279">
        <v>17996</v>
      </c>
      <c r="O56" s="281">
        <v>0</v>
      </c>
      <c r="P56" s="282">
        <v>0</v>
      </c>
      <c r="Q56" s="205">
        <v>0.09</v>
      </c>
      <c r="R56" s="205">
        <v>2.6346207174250798E-2</v>
      </c>
      <c r="S56" s="272">
        <f t="shared" si="0"/>
        <v>0</v>
      </c>
      <c r="U56" s="287">
        <v>34206</v>
      </c>
      <c r="V56" s="288">
        <v>0</v>
      </c>
      <c r="W56" s="288">
        <v>0</v>
      </c>
      <c r="X56" s="288">
        <v>1786</v>
      </c>
      <c r="Y56" s="279">
        <f t="shared" si="1"/>
        <v>35992</v>
      </c>
      <c r="AA56" s="275">
        <v>0</v>
      </c>
      <c r="AB56" s="204">
        <v>0</v>
      </c>
      <c r="AC56" s="202">
        <v>0</v>
      </c>
      <c r="AD56" s="204">
        <v>0</v>
      </c>
      <c r="AE56" s="276">
        <v>0</v>
      </c>
      <c r="AG56" s="227">
        <f t="shared" si="2"/>
        <v>0</v>
      </c>
      <c r="AH56" s="228">
        <f t="shared" si="3"/>
        <v>0</v>
      </c>
      <c r="AI56" s="229">
        <f t="shared" si="4"/>
        <v>0</v>
      </c>
      <c r="AM56" s="138"/>
      <c r="AN56" s="138"/>
      <c r="AO56" s="138"/>
      <c r="AP56" s="138"/>
      <c r="AQ56" s="138"/>
      <c r="AR56" s="138"/>
      <c r="AS56" s="138"/>
      <c r="AT56" s="138"/>
    </row>
    <row r="57" spans="1:46" s="139" customFormat="1" ht="13.8" x14ac:dyDescent="0.3">
      <c r="A57" s="277">
        <v>413</v>
      </c>
      <c r="B57" s="211">
        <v>413114717</v>
      </c>
      <c r="C57" s="212" t="s">
        <v>50</v>
      </c>
      <c r="D57" s="211">
        <v>114</v>
      </c>
      <c r="E57" s="212" t="s">
        <v>51</v>
      </c>
      <c r="F57" s="211">
        <v>717</v>
      </c>
      <c r="G57" s="212" t="s">
        <v>59</v>
      </c>
      <c r="H57" s="297">
        <v>45.54</v>
      </c>
      <c r="I57" s="202">
        <v>11338</v>
      </c>
      <c r="J57" s="202">
        <v>5871</v>
      </c>
      <c r="K57" s="202">
        <v>0</v>
      </c>
      <c r="L57" s="202">
        <v>893</v>
      </c>
      <c r="M57" s="279">
        <v>18102</v>
      </c>
      <c r="O57" s="281">
        <v>0</v>
      </c>
      <c r="P57" s="282">
        <v>0</v>
      </c>
      <c r="Q57" s="205">
        <v>0.09</v>
      </c>
      <c r="R57" s="205">
        <v>4.982331493009106E-2</v>
      </c>
      <c r="S57" s="272">
        <f t="shared" si="0"/>
        <v>0</v>
      </c>
      <c r="U57" s="287">
        <v>783700</v>
      </c>
      <c r="V57" s="288">
        <v>0</v>
      </c>
      <c r="W57" s="288">
        <v>0</v>
      </c>
      <c r="X57" s="288">
        <v>40670</v>
      </c>
      <c r="Y57" s="279">
        <f t="shared" si="1"/>
        <v>824370</v>
      </c>
      <c r="AA57" s="275">
        <v>0</v>
      </c>
      <c r="AB57" s="204">
        <v>0</v>
      </c>
      <c r="AC57" s="202">
        <v>0</v>
      </c>
      <c r="AD57" s="204">
        <v>1.45</v>
      </c>
      <c r="AE57" s="276">
        <v>26248</v>
      </c>
      <c r="AG57" s="227">
        <f t="shared" si="2"/>
        <v>0</v>
      </c>
      <c r="AH57" s="228">
        <f t="shared" si="3"/>
        <v>0</v>
      </c>
      <c r="AI57" s="229">
        <f t="shared" si="4"/>
        <v>0</v>
      </c>
      <c r="AM57" s="138"/>
      <c r="AN57" s="138"/>
      <c r="AO57" s="138"/>
      <c r="AP57" s="138"/>
      <c r="AQ57" s="138"/>
      <c r="AR57" s="138"/>
      <c r="AS57" s="138"/>
      <c r="AT57" s="138"/>
    </row>
    <row r="58" spans="1:46" s="139" customFormat="1" ht="13.8" x14ac:dyDescent="0.3">
      <c r="A58" s="277">
        <v>413</v>
      </c>
      <c r="B58" s="211">
        <v>413114720</v>
      </c>
      <c r="C58" s="212" t="s">
        <v>50</v>
      </c>
      <c r="D58" s="211">
        <v>114</v>
      </c>
      <c r="E58" s="212" t="s">
        <v>51</v>
      </c>
      <c r="F58" s="211">
        <v>720</v>
      </c>
      <c r="G58" s="212" t="s">
        <v>60</v>
      </c>
      <c r="H58" s="297">
        <v>1</v>
      </c>
      <c r="I58" s="202">
        <v>10127</v>
      </c>
      <c r="J58" s="202">
        <v>2307</v>
      </c>
      <c r="K58" s="202">
        <v>0</v>
      </c>
      <c r="L58" s="202">
        <v>893</v>
      </c>
      <c r="M58" s="279">
        <v>13327</v>
      </c>
      <c r="O58" s="281">
        <v>0</v>
      </c>
      <c r="P58" s="282">
        <v>0</v>
      </c>
      <c r="Q58" s="205">
        <v>0.09</v>
      </c>
      <c r="R58" s="205">
        <v>1.0128780604187119E-2</v>
      </c>
      <c r="S58" s="272">
        <f t="shared" si="0"/>
        <v>0</v>
      </c>
      <c r="U58" s="287">
        <v>12434</v>
      </c>
      <c r="V58" s="288">
        <v>0</v>
      </c>
      <c r="W58" s="288">
        <v>0</v>
      </c>
      <c r="X58" s="288">
        <v>893</v>
      </c>
      <c r="Y58" s="279">
        <f t="shared" si="1"/>
        <v>13327</v>
      </c>
      <c r="AA58" s="275">
        <v>0</v>
      </c>
      <c r="AB58" s="204">
        <v>0</v>
      </c>
      <c r="AC58" s="202">
        <v>0</v>
      </c>
      <c r="AD58" s="204">
        <v>0</v>
      </c>
      <c r="AE58" s="276">
        <v>0</v>
      </c>
      <c r="AG58" s="227">
        <f t="shared" si="2"/>
        <v>0</v>
      </c>
      <c r="AH58" s="228">
        <f t="shared" si="3"/>
        <v>0</v>
      </c>
      <c r="AI58" s="229">
        <f t="shared" si="4"/>
        <v>0</v>
      </c>
      <c r="AM58" s="138"/>
      <c r="AN58" s="138"/>
      <c r="AO58" s="138"/>
      <c r="AP58" s="138"/>
      <c r="AQ58" s="138"/>
      <c r="AR58" s="138"/>
      <c r="AS58" s="138"/>
      <c r="AT58" s="138"/>
    </row>
    <row r="59" spans="1:46" s="139" customFormat="1" ht="13.8" x14ac:dyDescent="0.3">
      <c r="A59" s="277">
        <v>413</v>
      </c>
      <c r="B59" s="211">
        <v>413114750</v>
      </c>
      <c r="C59" s="212" t="s">
        <v>50</v>
      </c>
      <c r="D59" s="211">
        <v>114</v>
      </c>
      <c r="E59" s="212" t="s">
        <v>51</v>
      </c>
      <c r="F59" s="211">
        <v>750</v>
      </c>
      <c r="G59" s="212" t="s">
        <v>61</v>
      </c>
      <c r="H59" s="297">
        <v>21.009999999999998</v>
      </c>
      <c r="I59" s="202">
        <v>10714</v>
      </c>
      <c r="J59" s="202">
        <v>7763</v>
      </c>
      <c r="K59" s="202">
        <v>0</v>
      </c>
      <c r="L59" s="202">
        <v>893</v>
      </c>
      <c r="M59" s="279">
        <v>19370</v>
      </c>
      <c r="O59" s="281">
        <v>0</v>
      </c>
      <c r="P59" s="282">
        <v>0</v>
      </c>
      <c r="Q59" s="205">
        <v>0.09</v>
      </c>
      <c r="R59" s="205">
        <v>2.7831070300140873E-2</v>
      </c>
      <c r="S59" s="272">
        <f t="shared" si="0"/>
        <v>0</v>
      </c>
      <c r="U59" s="287">
        <v>388204</v>
      </c>
      <c r="V59" s="288">
        <v>0</v>
      </c>
      <c r="W59" s="288">
        <v>0</v>
      </c>
      <c r="X59" s="288">
        <v>18764</v>
      </c>
      <c r="Y59" s="279">
        <f t="shared" si="1"/>
        <v>406968</v>
      </c>
      <c r="AA59" s="275">
        <v>0</v>
      </c>
      <c r="AB59" s="204">
        <v>0</v>
      </c>
      <c r="AC59" s="202">
        <v>0</v>
      </c>
      <c r="AD59" s="204">
        <v>3</v>
      </c>
      <c r="AE59" s="276">
        <v>58110</v>
      </c>
      <c r="AG59" s="227">
        <f t="shared" si="2"/>
        <v>0</v>
      </c>
      <c r="AH59" s="228">
        <f t="shared" si="3"/>
        <v>0</v>
      </c>
      <c r="AI59" s="229">
        <f t="shared" si="4"/>
        <v>0</v>
      </c>
      <c r="AM59" s="138"/>
      <c r="AN59" s="138"/>
      <c r="AO59" s="138"/>
      <c r="AP59" s="138"/>
      <c r="AQ59" s="138"/>
      <c r="AR59" s="138"/>
      <c r="AS59" s="138"/>
      <c r="AT59" s="138"/>
    </row>
    <row r="60" spans="1:46" s="139" customFormat="1" ht="13.8" x14ac:dyDescent="0.3">
      <c r="A60" s="277">
        <v>413</v>
      </c>
      <c r="B60" s="211">
        <v>413114755</v>
      </c>
      <c r="C60" s="212" t="s">
        <v>50</v>
      </c>
      <c r="D60" s="211">
        <v>114</v>
      </c>
      <c r="E60" s="212" t="s">
        <v>51</v>
      </c>
      <c r="F60" s="211">
        <v>755</v>
      </c>
      <c r="G60" s="212" t="s">
        <v>62</v>
      </c>
      <c r="H60" s="297">
        <v>6</v>
      </c>
      <c r="I60" s="202">
        <v>11570</v>
      </c>
      <c r="J60" s="202">
        <v>4837</v>
      </c>
      <c r="K60" s="202">
        <v>0</v>
      </c>
      <c r="L60" s="202">
        <v>893</v>
      </c>
      <c r="M60" s="279">
        <v>17300</v>
      </c>
      <c r="O60" s="281">
        <v>0</v>
      </c>
      <c r="P60" s="282">
        <v>0</v>
      </c>
      <c r="Q60" s="205">
        <v>0.18</v>
      </c>
      <c r="R60" s="205">
        <v>1.090537197338614E-2</v>
      </c>
      <c r="S60" s="272">
        <f t="shared" si="0"/>
        <v>0</v>
      </c>
      <c r="U60" s="287">
        <v>98442</v>
      </c>
      <c r="V60" s="288">
        <v>0</v>
      </c>
      <c r="W60" s="288">
        <v>0</v>
      </c>
      <c r="X60" s="288">
        <v>5358</v>
      </c>
      <c r="Y60" s="279">
        <f t="shared" si="1"/>
        <v>103800</v>
      </c>
      <c r="AA60" s="275">
        <v>0</v>
      </c>
      <c r="AB60" s="204">
        <v>0</v>
      </c>
      <c r="AC60" s="202">
        <v>0</v>
      </c>
      <c r="AD60" s="204">
        <v>0</v>
      </c>
      <c r="AE60" s="276">
        <v>0</v>
      </c>
      <c r="AG60" s="227">
        <f t="shared" si="2"/>
        <v>0</v>
      </c>
      <c r="AH60" s="228">
        <f t="shared" si="3"/>
        <v>0</v>
      </c>
      <c r="AI60" s="229">
        <f t="shared" si="4"/>
        <v>0</v>
      </c>
      <c r="AM60" s="138"/>
      <c r="AN60" s="138"/>
      <c r="AO60" s="138"/>
      <c r="AP60" s="138"/>
      <c r="AQ60" s="138"/>
      <c r="AR60" s="138"/>
      <c r="AS60" s="138"/>
      <c r="AT60" s="138"/>
    </row>
    <row r="61" spans="1:46" s="139" customFormat="1" ht="13.8" x14ac:dyDescent="0.3">
      <c r="A61" s="277">
        <v>414</v>
      </c>
      <c r="B61" s="211">
        <v>414603063</v>
      </c>
      <c r="C61" s="212" t="s">
        <v>63</v>
      </c>
      <c r="D61" s="211">
        <v>603</v>
      </c>
      <c r="E61" s="212" t="s">
        <v>64</v>
      </c>
      <c r="F61" s="211">
        <v>63</v>
      </c>
      <c r="G61" s="212" t="s">
        <v>65</v>
      </c>
      <c r="H61" s="297">
        <v>3</v>
      </c>
      <c r="I61" s="202">
        <v>8840</v>
      </c>
      <c r="J61" s="202">
        <v>2039</v>
      </c>
      <c r="K61" s="202">
        <v>0</v>
      </c>
      <c r="L61" s="202">
        <v>893</v>
      </c>
      <c r="M61" s="279">
        <v>11772</v>
      </c>
      <c r="O61" s="281">
        <v>5.2295365959288811E-2</v>
      </c>
      <c r="P61" s="282">
        <v>0</v>
      </c>
      <c r="Q61" s="205">
        <v>0.09</v>
      </c>
      <c r="R61" s="205">
        <v>1.2400044798405608E-2</v>
      </c>
      <c r="S61" s="272">
        <f t="shared" si="0"/>
        <v>0</v>
      </c>
      <c r="U61" s="287">
        <v>32067</v>
      </c>
      <c r="V61" s="288">
        <v>0</v>
      </c>
      <c r="W61" s="288">
        <v>0</v>
      </c>
      <c r="X61" s="288">
        <v>2631</v>
      </c>
      <c r="Y61" s="279">
        <f t="shared" si="1"/>
        <v>34698</v>
      </c>
      <c r="AA61" s="275">
        <v>0</v>
      </c>
      <c r="AB61" s="204">
        <v>0</v>
      </c>
      <c r="AC61" s="202">
        <v>0</v>
      </c>
      <c r="AD61" s="204">
        <v>0</v>
      </c>
      <c r="AE61" s="276">
        <v>0</v>
      </c>
      <c r="AG61" s="227">
        <f t="shared" si="2"/>
        <v>0</v>
      </c>
      <c r="AH61" s="228">
        <f t="shared" si="3"/>
        <v>0</v>
      </c>
      <c r="AI61" s="229">
        <f t="shared" si="4"/>
        <v>0</v>
      </c>
      <c r="AM61" s="138"/>
      <c r="AN61" s="138"/>
      <c r="AO61" s="138"/>
      <c r="AP61" s="138"/>
      <c r="AQ61" s="138"/>
      <c r="AR61" s="138"/>
      <c r="AS61" s="138"/>
      <c r="AT61" s="138"/>
    </row>
    <row r="62" spans="1:46" s="139" customFormat="1" ht="13.8" x14ac:dyDescent="0.3">
      <c r="A62" s="277">
        <v>414</v>
      </c>
      <c r="B62" s="211">
        <v>414603098</v>
      </c>
      <c r="C62" s="212" t="s">
        <v>63</v>
      </c>
      <c r="D62" s="211">
        <v>603</v>
      </c>
      <c r="E62" s="212" t="s">
        <v>64</v>
      </c>
      <c r="F62" s="211">
        <v>98</v>
      </c>
      <c r="G62" s="212" t="s">
        <v>439</v>
      </c>
      <c r="H62" s="297">
        <v>2</v>
      </c>
      <c r="I62" s="202">
        <v>10270.894</v>
      </c>
      <c r="J62" s="202">
        <v>15791</v>
      </c>
      <c r="K62" s="202">
        <v>0</v>
      </c>
      <c r="L62" s="202">
        <v>893</v>
      </c>
      <c r="M62" s="279">
        <v>26954.894</v>
      </c>
      <c r="O62" s="281">
        <v>3.4863577306192543E-2</v>
      </c>
      <c r="P62" s="282">
        <v>0</v>
      </c>
      <c r="Q62" s="205">
        <v>0.09</v>
      </c>
      <c r="R62" s="205">
        <v>1.3604139003060249E-2</v>
      </c>
      <c r="S62" s="272">
        <f t="shared" si="0"/>
        <v>0</v>
      </c>
      <c r="U62" s="287">
        <v>51216</v>
      </c>
      <c r="V62" s="288">
        <v>0</v>
      </c>
      <c r="W62" s="288">
        <v>0</v>
      </c>
      <c r="X62" s="288">
        <v>1754</v>
      </c>
      <c r="Y62" s="279">
        <f t="shared" si="1"/>
        <v>52970</v>
      </c>
      <c r="AA62" s="275">
        <v>0</v>
      </c>
      <c r="AB62" s="204">
        <v>0</v>
      </c>
      <c r="AC62" s="202">
        <v>0</v>
      </c>
      <c r="AD62" s="204">
        <v>0.98256821134690375</v>
      </c>
      <c r="AE62" s="276">
        <v>26485</v>
      </c>
      <c r="AG62" s="227">
        <f t="shared" si="2"/>
        <v>0</v>
      </c>
      <c r="AH62" s="228">
        <f t="shared" si="3"/>
        <v>0</v>
      </c>
      <c r="AI62" s="229">
        <f t="shared" si="4"/>
        <v>0</v>
      </c>
      <c r="AM62" s="138"/>
      <c r="AN62" s="138"/>
      <c r="AO62" s="138"/>
      <c r="AP62" s="138"/>
      <c r="AQ62" s="138"/>
      <c r="AR62" s="138"/>
      <c r="AS62" s="138"/>
      <c r="AT62" s="138"/>
    </row>
    <row r="63" spans="1:46" s="139" customFormat="1" ht="13.8" x14ac:dyDescent="0.3">
      <c r="A63" s="277">
        <v>414</v>
      </c>
      <c r="B63" s="211">
        <v>414603150</v>
      </c>
      <c r="C63" s="212" t="s">
        <v>63</v>
      </c>
      <c r="D63" s="211">
        <v>603</v>
      </c>
      <c r="E63" s="212" t="s">
        <v>64</v>
      </c>
      <c r="F63" s="211">
        <v>150</v>
      </c>
      <c r="G63" s="212" t="s">
        <v>466</v>
      </c>
      <c r="H63" s="297">
        <v>0.06</v>
      </c>
      <c r="I63" s="202">
        <v>11277.530386473429</v>
      </c>
      <c r="J63" s="202">
        <v>7880</v>
      </c>
      <c r="K63" s="202">
        <v>0</v>
      </c>
      <c r="L63" s="202">
        <v>893</v>
      </c>
      <c r="M63" s="279">
        <v>20050.530386473431</v>
      </c>
      <c r="O63" s="281">
        <v>1.0459073191857763E-3</v>
      </c>
      <c r="P63" s="282">
        <v>0</v>
      </c>
      <c r="Q63" s="205">
        <v>0.09</v>
      </c>
      <c r="R63" s="205">
        <v>9.2534619727705736E-5</v>
      </c>
      <c r="S63" s="272">
        <f t="shared" si="0"/>
        <v>0</v>
      </c>
      <c r="U63" s="287">
        <v>1129</v>
      </c>
      <c r="V63" s="288">
        <v>0</v>
      </c>
      <c r="W63" s="288">
        <v>0</v>
      </c>
      <c r="X63" s="288">
        <v>53</v>
      </c>
      <c r="Y63" s="279">
        <f t="shared" si="1"/>
        <v>1182</v>
      </c>
      <c r="AA63" s="275">
        <v>0</v>
      </c>
      <c r="AB63" s="204">
        <v>0</v>
      </c>
      <c r="AC63" s="202">
        <v>0</v>
      </c>
      <c r="AD63" s="204">
        <v>0</v>
      </c>
      <c r="AE63" s="276">
        <v>0</v>
      </c>
      <c r="AG63" s="227">
        <f t="shared" si="2"/>
        <v>0</v>
      </c>
      <c r="AH63" s="228">
        <f t="shared" si="3"/>
        <v>0</v>
      </c>
      <c r="AI63" s="229">
        <f t="shared" si="4"/>
        <v>0</v>
      </c>
      <c r="AM63" s="138"/>
      <c r="AN63" s="138"/>
      <c r="AO63" s="138"/>
      <c r="AP63" s="138"/>
      <c r="AQ63" s="138"/>
      <c r="AR63" s="138"/>
      <c r="AS63" s="138"/>
      <c r="AT63" s="138"/>
    </row>
    <row r="64" spans="1:46" s="139" customFormat="1" ht="13.8" x14ac:dyDescent="0.3">
      <c r="A64" s="277">
        <v>414</v>
      </c>
      <c r="B64" s="211">
        <v>414603209</v>
      </c>
      <c r="C64" s="212" t="s">
        <v>63</v>
      </c>
      <c r="D64" s="211">
        <v>603</v>
      </c>
      <c r="E64" s="212" t="s">
        <v>64</v>
      </c>
      <c r="F64" s="211">
        <v>209</v>
      </c>
      <c r="G64" s="212" t="s">
        <v>66</v>
      </c>
      <c r="H64" s="297">
        <v>69.169999999999987</v>
      </c>
      <c r="I64" s="202">
        <v>11468</v>
      </c>
      <c r="J64" s="202">
        <v>2532</v>
      </c>
      <c r="K64" s="202">
        <v>0</v>
      </c>
      <c r="L64" s="202">
        <v>893</v>
      </c>
      <c r="M64" s="279">
        <v>14893</v>
      </c>
      <c r="O64" s="281">
        <v>1.2057568211346692</v>
      </c>
      <c r="P64" s="282">
        <v>0</v>
      </c>
      <c r="Q64" s="205">
        <v>0.18</v>
      </c>
      <c r="R64" s="205">
        <v>4.4119709467031358E-2</v>
      </c>
      <c r="S64" s="272">
        <f t="shared" si="0"/>
        <v>0</v>
      </c>
      <c r="U64" s="287">
        <v>951507</v>
      </c>
      <c r="V64" s="288">
        <v>0</v>
      </c>
      <c r="W64" s="288">
        <v>0</v>
      </c>
      <c r="X64" s="288">
        <v>60666</v>
      </c>
      <c r="Y64" s="279">
        <f t="shared" si="1"/>
        <v>1012173</v>
      </c>
      <c r="AA64" s="275">
        <v>0</v>
      </c>
      <c r="AB64" s="204">
        <v>0</v>
      </c>
      <c r="AC64" s="202">
        <v>0</v>
      </c>
      <c r="AD64" s="204">
        <v>0.98256821134690375</v>
      </c>
      <c r="AE64" s="276">
        <v>14633</v>
      </c>
      <c r="AG64" s="227">
        <f t="shared" si="2"/>
        <v>0.6699999999999946</v>
      </c>
      <c r="AH64" s="228">
        <f t="shared" si="3"/>
        <v>0</v>
      </c>
      <c r="AI64" s="229">
        <f t="shared" si="4"/>
        <v>9443</v>
      </c>
      <c r="AM64" s="138"/>
      <c r="AN64" s="138"/>
      <c r="AO64" s="138"/>
      <c r="AP64" s="138"/>
      <c r="AQ64" s="138"/>
      <c r="AR64" s="138"/>
      <c r="AS64" s="138"/>
      <c r="AT64" s="138"/>
    </row>
    <row r="65" spans="1:46" s="139" customFormat="1" ht="13.8" x14ac:dyDescent="0.3">
      <c r="A65" s="277">
        <v>414</v>
      </c>
      <c r="B65" s="211">
        <v>414603236</v>
      </c>
      <c r="C65" s="212" t="s">
        <v>63</v>
      </c>
      <c r="D65" s="211">
        <v>603</v>
      </c>
      <c r="E65" s="212" t="s">
        <v>64</v>
      </c>
      <c r="F65" s="211">
        <v>236</v>
      </c>
      <c r="G65" s="212" t="s">
        <v>67</v>
      </c>
      <c r="H65" s="297">
        <v>169.98</v>
      </c>
      <c r="I65" s="202">
        <v>11274</v>
      </c>
      <c r="J65" s="202">
        <v>2205</v>
      </c>
      <c r="K65" s="202">
        <v>0</v>
      </c>
      <c r="L65" s="202">
        <v>893</v>
      </c>
      <c r="M65" s="279">
        <v>14372</v>
      </c>
      <c r="O65" s="281">
        <v>2.9630554352533127</v>
      </c>
      <c r="P65" s="282">
        <v>0</v>
      </c>
      <c r="Q65" s="205">
        <v>0.18</v>
      </c>
      <c r="R65" s="205">
        <v>2.5845930440425349E-2</v>
      </c>
      <c r="S65" s="272">
        <f t="shared" si="0"/>
        <v>0</v>
      </c>
      <c r="U65" s="287">
        <v>2251213</v>
      </c>
      <c r="V65" s="288">
        <v>0</v>
      </c>
      <c r="W65" s="288">
        <v>0</v>
      </c>
      <c r="X65" s="288">
        <v>149080</v>
      </c>
      <c r="Y65" s="279">
        <f t="shared" si="1"/>
        <v>2400293</v>
      </c>
      <c r="AA65" s="275">
        <v>0</v>
      </c>
      <c r="AB65" s="204">
        <v>0</v>
      </c>
      <c r="AC65" s="202">
        <v>0</v>
      </c>
      <c r="AD65" s="204">
        <v>1.9651364226938075</v>
      </c>
      <c r="AE65" s="276">
        <v>28242</v>
      </c>
      <c r="AG65" s="227">
        <f t="shared" si="2"/>
        <v>-0.15000000000000568</v>
      </c>
      <c r="AH65" s="228">
        <f t="shared" si="3"/>
        <v>0</v>
      </c>
      <c r="AI65" s="229">
        <f t="shared" si="4"/>
        <v>-2081</v>
      </c>
      <c r="AM65" s="138"/>
      <c r="AN65" s="138"/>
      <c r="AO65" s="138"/>
      <c r="AP65" s="138"/>
      <c r="AQ65" s="138"/>
      <c r="AR65" s="138"/>
      <c r="AS65" s="138"/>
      <c r="AT65" s="138"/>
    </row>
    <row r="66" spans="1:46" s="139" customFormat="1" ht="13.8" x14ac:dyDescent="0.3">
      <c r="A66" s="277">
        <v>414</v>
      </c>
      <c r="B66" s="211">
        <v>414603263</v>
      </c>
      <c r="C66" s="212" t="s">
        <v>63</v>
      </c>
      <c r="D66" s="211">
        <v>603</v>
      </c>
      <c r="E66" s="212" t="s">
        <v>64</v>
      </c>
      <c r="F66" s="211">
        <v>263</v>
      </c>
      <c r="G66" s="212" t="s">
        <v>69</v>
      </c>
      <c r="H66" s="297">
        <v>3</v>
      </c>
      <c r="I66" s="202">
        <v>10188</v>
      </c>
      <c r="J66" s="202">
        <v>3971</v>
      </c>
      <c r="K66" s="202">
        <v>0</v>
      </c>
      <c r="L66" s="202">
        <v>893</v>
      </c>
      <c r="M66" s="279">
        <v>15052</v>
      </c>
      <c r="O66" s="281">
        <v>5.2295365959288811E-2</v>
      </c>
      <c r="P66" s="282">
        <v>0</v>
      </c>
      <c r="Q66" s="205">
        <v>0.09</v>
      </c>
      <c r="R66" s="205">
        <v>4.4198727413689708E-2</v>
      </c>
      <c r="S66" s="272">
        <f t="shared" si="0"/>
        <v>0</v>
      </c>
      <c r="U66" s="287">
        <v>41736</v>
      </c>
      <c r="V66" s="288">
        <v>0</v>
      </c>
      <c r="W66" s="288">
        <v>0</v>
      </c>
      <c r="X66" s="288">
        <v>2631</v>
      </c>
      <c r="Y66" s="279">
        <f t="shared" si="1"/>
        <v>44367</v>
      </c>
      <c r="AA66" s="275">
        <v>0</v>
      </c>
      <c r="AB66" s="204">
        <v>0</v>
      </c>
      <c r="AC66" s="202">
        <v>0</v>
      </c>
      <c r="AD66" s="204">
        <v>0</v>
      </c>
      <c r="AE66" s="276">
        <v>0</v>
      </c>
      <c r="AG66" s="227">
        <f t="shared" si="2"/>
        <v>0</v>
      </c>
      <c r="AH66" s="228">
        <f t="shared" si="3"/>
        <v>0</v>
      </c>
      <c r="AI66" s="229">
        <f t="shared" si="4"/>
        <v>0</v>
      </c>
      <c r="AM66" s="138"/>
      <c r="AN66" s="138"/>
      <c r="AO66" s="138"/>
      <c r="AP66" s="138"/>
      <c r="AQ66" s="138"/>
      <c r="AR66" s="138"/>
      <c r="AS66" s="138"/>
      <c r="AT66" s="138"/>
    </row>
    <row r="67" spans="1:46" s="139" customFormat="1" ht="13.8" x14ac:dyDescent="0.3">
      <c r="A67" s="277">
        <v>414</v>
      </c>
      <c r="B67" s="211">
        <v>414603281</v>
      </c>
      <c r="C67" s="212" t="s">
        <v>63</v>
      </c>
      <c r="D67" s="211">
        <v>603</v>
      </c>
      <c r="E67" s="212" t="s">
        <v>64</v>
      </c>
      <c r="F67" s="211">
        <v>281</v>
      </c>
      <c r="G67" s="212" t="s">
        <v>169</v>
      </c>
      <c r="H67" s="297">
        <v>0.04</v>
      </c>
      <c r="I67" s="202">
        <v>12932.051162790694</v>
      </c>
      <c r="J67" s="202">
        <v>99</v>
      </c>
      <c r="K67" s="202">
        <v>0</v>
      </c>
      <c r="L67" s="202">
        <v>893</v>
      </c>
      <c r="M67" s="279">
        <v>13924.051162790694</v>
      </c>
      <c r="O67" s="281">
        <v>6.9727154612385085E-4</v>
      </c>
      <c r="P67" s="282">
        <v>0</v>
      </c>
      <c r="Q67" s="205">
        <v>0.18</v>
      </c>
      <c r="R67" s="205">
        <v>0.1220820927338519</v>
      </c>
      <c r="S67" s="272">
        <f t="shared" si="0"/>
        <v>0</v>
      </c>
      <c r="U67" s="287">
        <v>512</v>
      </c>
      <c r="V67" s="288">
        <v>0</v>
      </c>
      <c r="W67" s="288">
        <v>0</v>
      </c>
      <c r="X67" s="288">
        <v>35</v>
      </c>
      <c r="Y67" s="279">
        <f t="shared" si="1"/>
        <v>547</v>
      </c>
      <c r="AA67" s="275">
        <v>0</v>
      </c>
      <c r="AB67" s="204">
        <v>0</v>
      </c>
      <c r="AC67" s="202">
        <v>0</v>
      </c>
      <c r="AD67" s="204">
        <v>0</v>
      </c>
      <c r="AE67" s="276">
        <v>0</v>
      </c>
      <c r="AG67" s="227">
        <f t="shared" si="2"/>
        <v>0</v>
      </c>
      <c r="AH67" s="228">
        <f t="shared" si="3"/>
        <v>0</v>
      </c>
      <c r="AI67" s="229">
        <f t="shared" si="4"/>
        <v>0</v>
      </c>
      <c r="AM67" s="138"/>
      <c r="AN67" s="138"/>
      <c r="AO67" s="138"/>
      <c r="AP67" s="138"/>
      <c r="AQ67" s="138"/>
      <c r="AR67" s="138"/>
      <c r="AS67" s="138"/>
      <c r="AT67" s="138"/>
    </row>
    <row r="68" spans="1:46" s="139" customFormat="1" ht="13.8" x14ac:dyDescent="0.3">
      <c r="A68" s="277">
        <v>414</v>
      </c>
      <c r="B68" s="211">
        <v>414603603</v>
      </c>
      <c r="C68" s="212" t="s">
        <v>63</v>
      </c>
      <c r="D68" s="211">
        <v>603</v>
      </c>
      <c r="E68" s="212" t="s">
        <v>64</v>
      </c>
      <c r="F68" s="211">
        <v>603</v>
      </c>
      <c r="G68" s="212" t="s">
        <v>64</v>
      </c>
      <c r="H68" s="297">
        <v>84.37</v>
      </c>
      <c r="I68" s="202">
        <v>10729</v>
      </c>
      <c r="J68" s="202">
        <v>1684</v>
      </c>
      <c r="K68" s="202">
        <v>0</v>
      </c>
      <c r="L68" s="202">
        <v>893</v>
      </c>
      <c r="M68" s="279">
        <v>13306</v>
      </c>
      <c r="O68" s="281">
        <v>1.4707200086617334</v>
      </c>
      <c r="P68" s="282">
        <v>0</v>
      </c>
      <c r="Q68" s="205">
        <v>0.18</v>
      </c>
      <c r="R68" s="205">
        <v>5.7130916142254122E-2</v>
      </c>
      <c r="S68" s="272">
        <f t="shared" si="0"/>
        <v>0</v>
      </c>
      <c r="U68" s="287">
        <v>1029059</v>
      </c>
      <c r="V68" s="288">
        <v>0</v>
      </c>
      <c r="W68" s="288">
        <v>0</v>
      </c>
      <c r="X68" s="288">
        <v>73997</v>
      </c>
      <c r="Y68" s="279">
        <f t="shared" si="1"/>
        <v>1103056</v>
      </c>
      <c r="AA68" s="275">
        <v>0</v>
      </c>
      <c r="AB68" s="204">
        <v>0</v>
      </c>
      <c r="AC68" s="202">
        <v>0</v>
      </c>
      <c r="AD68" s="204">
        <v>0.39302728453876151</v>
      </c>
      <c r="AE68" s="276">
        <v>5230</v>
      </c>
      <c r="AG68" s="227">
        <f t="shared" si="2"/>
        <v>-0.37000000000000455</v>
      </c>
      <c r="AH68" s="228">
        <f t="shared" si="3"/>
        <v>0</v>
      </c>
      <c r="AI68" s="229">
        <f t="shared" si="4"/>
        <v>-4962</v>
      </c>
      <c r="AM68" s="138"/>
      <c r="AN68" s="138"/>
      <c r="AO68" s="138"/>
      <c r="AP68" s="138"/>
      <c r="AQ68" s="138"/>
      <c r="AR68" s="138"/>
      <c r="AS68" s="138"/>
      <c r="AT68" s="138"/>
    </row>
    <row r="69" spans="1:46" s="139" customFormat="1" ht="13.8" x14ac:dyDescent="0.3">
      <c r="A69" s="277">
        <v>414</v>
      </c>
      <c r="B69" s="211">
        <v>414603618</v>
      </c>
      <c r="C69" s="212" t="s">
        <v>63</v>
      </c>
      <c r="D69" s="211">
        <v>603</v>
      </c>
      <c r="E69" s="212" t="s">
        <v>64</v>
      </c>
      <c r="F69" s="211">
        <v>618</v>
      </c>
      <c r="G69" s="212" t="s">
        <v>363</v>
      </c>
      <c r="H69" s="297">
        <v>0.53</v>
      </c>
      <c r="I69" s="202">
        <v>11266.434415954418</v>
      </c>
      <c r="J69" s="202">
        <v>8355</v>
      </c>
      <c r="K69" s="202">
        <v>0</v>
      </c>
      <c r="L69" s="202">
        <v>893</v>
      </c>
      <c r="M69" s="279">
        <v>20514.43441595442</v>
      </c>
      <c r="O69" s="281">
        <v>9.2388479861410244E-3</v>
      </c>
      <c r="P69" s="282">
        <v>0</v>
      </c>
      <c r="Q69" s="205">
        <v>0.09</v>
      </c>
      <c r="R69" s="205">
        <v>4.7098736282550675E-4</v>
      </c>
      <c r="S69" s="272">
        <f t="shared" si="0"/>
        <v>0</v>
      </c>
      <c r="U69" s="287">
        <v>10218</v>
      </c>
      <c r="V69" s="288">
        <v>0</v>
      </c>
      <c r="W69" s="288">
        <v>0</v>
      </c>
      <c r="X69" s="288">
        <v>465</v>
      </c>
      <c r="Y69" s="279">
        <f t="shared" si="1"/>
        <v>10683</v>
      </c>
      <c r="AA69" s="275">
        <v>0</v>
      </c>
      <c r="AB69" s="204">
        <v>0</v>
      </c>
      <c r="AC69" s="202">
        <v>0</v>
      </c>
      <c r="AD69" s="204">
        <v>0</v>
      </c>
      <c r="AE69" s="276">
        <v>0</v>
      </c>
      <c r="AG69" s="227">
        <f t="shared" si="2"/>
        <v>0</v>
      </c>
      <c r="AH69" s="228">
        <f t="shared" si="3"/>
        <v>0</v>
      </c>
      <c r="AI69" s="229">
        <f t="shared" si="4"/>
        <v>0</v>
      </c>
      <c r="AM69" s="138"/>
      <c r="AN69" s="138"/>
      <c r="AO69" s="138"/>
      <c r="AP69" s="138"/>
      <c r="AQ69" s="138"/>
      <c r="AR69" s="138"/>
      <c r="AS69" s="138"/>
      <c r="AT69" s="138"/>
    </row>
    <row r="70" spans="1:46" s="139" customFormat="1" ht="13.8" x14ac:dyDescent="0.3">
      <c r="A70" s="277">
        <v>414</v>
      </c>
      <c r="B70" s="211">
        <v>414603635</v>
      </c>
      <c r="C70" s="212" t="s">
        <v>63</v>
      </c>
      <c r="D70" s="211">
        <v>603</v>
      </c>
      <c r="E70" s="212" t="s">
        <v>64</v>
      </c>
      <c r="F70" s="211">
        <v>635</v>
      </c>
      <c r="G70" s="212" t="s">
        <v>70</v>
      </c>
      <c r="H70" s="297">
        <v>22.13</v>
      </c>
      <c r="I70" s="202">
        <v>10399</v>
      </c>
      <c r="J70" s="202">
        <v>4890</v>
      </c>
      <c r="K70" s="202">
        <v>0</v>
      </c>
      <c r="L70" s="202">
        <v>893</v>
      </c>
      <c r="M70" s="279">
        <v>16182</v>
      </c>
      <c r="O70" s="281">
        <v>0.38576548289302032</v>
      </c>
      <c r="P70" s="282">
        <v>0</v>
      </c>
      <c r="Q70" s="205">
        <v>0.09</v>
      </c>
      <c r="R70" s="205">
        <v>1.3917907177338387E-2</v>
      </c>
      <c r="S70" s="272">
        <f t="shared" si="0"/>
        <v>0</v>
      </c>
      <c r="U70" s="287">
        <v>332437</v>
      </c>
      <c r="V70" s="288">
        <v>0</v>
      </c>
      <c r="W70" s="288">
        <v>0</v>
      </c>
      <c r="X70" s="288">
        <v>19408</v>
      </c>
      <c r="Y70" s="279">
        <f t="shared" si="1"/>
        <v>351845</v>
      </c>
      <c r="AA70" s="275">
        <v>0</v>
      </c>
      <c r="AB70" s="204">
        <v>0</v>
      </c>
      <c r="AC70" s="202">
        <v>0</v>
      </c>
      <c r="AD70" s="204">
        <v>0</v>
      </c>
      <c r="AE70" s="276">
        <v>0</v>
      </c>
      <c r="AG70" s="227">
        <f t="shared" si="2"/>
        <v>-0.32000000000000028</v>
      </c>
      <c r="AH70" s="228">
        <f t="shared" si="3"/>
        <v>0</v>
      </c>
      <c r="AI70" s="229">
        <f t="shared" si="4"/>
        <v>-5162</v>
      </c>
      <c r="AM70" s="138"/>
      <c r="AN70" s="138"/>
      <c r="AO70" s="138"/>
      <c r="AP70" s="138"/>
      <c r="AQ70" s="138"/>
      <c r="AR70" s="138"/>
      <c r="AS70" s="138"/>
      <c r="AT70" s="138"/>
    </row>
    <row r="71" spans="1:46" s="139" customFormat="1" ht="13.8" x14ac:dyDescent="0.3">
      <c r="A71" s="277">
        <v>414</v>
      </c>
      <c r="B71" s="211">
        <v>414603715</v>
      </c>
      <c r="C71" s="212" t="s">
        <v>63</v>
      </c>
      <c r="D71" s="211">
        <v>603</v>
      </c>
      <c r="E71" s="212" t="s">
        <v>64</v>
      </c>
      <c r="F71" s="211">
        <v>715</v>
      </c>
      <c r="G71" s="212" t="s">
        <v>71</v>
      </c>
      <c r="H71" s="297">
        <v>15.16</v>
      </c>
      <c r="I71" s="202">
        <v>10200</v>
      </c>
      <c r="J71" s="202">
        <v>6961</v>
      </c>
      <c r="K71" s="202">
        <v>0</v>
      </c>
      <c r="L71" s="202">
        <v>893</v>
      </c>
      <c r="M71" s="279">
        <v>18054</v>
      </c>
      <c r="O71" s="281">
        <v>0.26426591598093951</v>
      </c>
      <c r="P71" s="282">
        <v>0</v>
      </c>
      <c r="Q71" s="205">
        <v>0.09</v>
      </c>
      <c r="R71" s="205">
        <v>1.2842140462901774E-2</v>
      </c>
      <c r="S71" s="272">
        <f t="shared" si="0"/>
        <v>0</v>
      </c>
      <c r="U71" s="287">
        <v>255628</v>
      </c>
      <c r="V71" s="288">
        <v>0</v>
      </c>
      <c r="W71" s="288">
        <v>0</v>
      </c>
      <c r="X71" s="288">
        <v>13296</v>
      </c>
      <c r="Y71" s="279">
        <f t="shared" si="1"/>
        <v>268924</v>
      </c>
      <c r="AA71" s="275">
        <v>0</v>
      </c>
      <c r="AB71" s="204">
        <v>0</v>
      </c>
      <c r="AC71" s="202">
        <v>0</v>
      </c>
      <c r="AD71" s="204">
        <v>0.98256821134690375</v>
      </c>
      <c r="AE71" s="276">
        <v>17739</v>
      </c>
      <c r="AG71" s="227">
        <f t="shared" si="2"/>
        <v>0.16000000000000192</v>
      </c>
      <c r="AH71" s="228">
        <f t="shared" si="3"/>
        <v>0</v>
      </c>
      <c r="AI71" s="229">
        <f t="shared" si="4"/>
        <v>3080</v>
      </c>
      <c r="AM71" s="138"/>
      <c r="AN71" s="138"/>
      <c r="AO71" s="138"/>
      <c r="AP71" s="138"/>
      <c r="AQ71" s="138"/>
      <c r="AR71" s="138"/>
      <c r="AS71" s="138"/>
      <c r="AT71" s="138"/>
    </row>
    <row r="72" spans="1:46" s="139" customFormat="1" ht="13.8" x14ac:dyDescent="0.3">
      <c r="A72" s="277">
        <v>416</v>
      </c>
      <c r="B72" s="211">
        <v>416035001</v>
      </c>
      <c r="C72" s="212" t="s">
        <v>72</v>
      </c>
      <c r="D72" s="211">
        <v>35</v>
      </c>
      <c r="E72" s="212" t="s">
        <v>22</v>
      </c>
      <c r="F72" s="211">
        <v>1</v>
      </c>
      <c r="G72" s="212" t="s">
        <v>161</v>
      </c>
      <c r="H72" s="297">
        <v>0.84</v>
      </c>
      <c r="I72" s="202">
        <v>10630.415125790516</v>
      </c>
      <c r="J72" s="202">
        <v>2489</v>
      </c>
      <c r="K72" s="202">
        <v>0</v>
      </c>
      <c r="L72" s="202">
        <v>893</v>
      </c>
      <c r="M72" s="279">
        <v>14012.415125790516</v>
      </c>
      <c r="O72" s="281">
        <v>0</v>
      </c>
      <c r="P72" s="282">
        <v>0</v>
      </c>
      <c r="Q72" s="205">
        <v>0.09</v>
      </c>
      <c r="R72" s="205">
        <v>1.3065252041304527E-2</v>
      </c>
      <c r="S72" s="272">
        <f t="shared" si="0"/>
        <v>0</v>
      </c>
      <c r="U72" s="287">
        <v>11020</v>
      </c>
      <c r="V72" s="288">
        <v>0</v>
      </c>
      <c r="W72" s="288">
        <v>0</v>
      </c>
      <c r="X72" s="288">
        <v>750</v>
      </c>
      <c r="Y72" s="279">
        <f t="shared" si="1"/>
        <v>11770</v>
      </c>
      <c r="AA72" s="275">
        <v>0</v>
      </c>
      <c r="AB72" s="204">
        <v>0</v>
      </c>
      <c r="AC72" s="202">
        <v>0</v>
      </c>
      <c r="AD72" s="204">
        <v>0</v>
      </c>
      <c r="AE72" s="276">
        <v>0</v>
      </c>
      <c r="AG72" s="227">
        <f t="shared" si="2"/>
        <v>0</v>
      </c>
      <c r="AH72" s="228">
        <f t="shared" si="3"/>
        <v>0</v>
      </c>
      <c r="AI72" s="229">
        <f t="shared" si="4"/>
        <v>0</v>
      </c>
      <c r="AM72" s="138"/>
      <c r="AN72" s="138"/>
      <c r="AO72" s="138"/>
      <c r="AP72" s="138"/>
      <c r="AQ72" s="138"/>
      <c r="AR72" s="138"/>
      <c r="AS72" s="138"/>
      <c r="AT72" s="138"/>
    </row>
    <row r="73" spans="1:46" s="139" customFormat="1" ht="13.8" x14ac:dyDescent="0.3">
      <c r="A73" s="277">
        <v>416</v>
      </c>
      <c r="B73" s="211">
        <v>416035035</v>
      </c>
      <c r="C73" s="212" t="s">
        <v>72</v>
      </c>
      <c r="D73" s="211">
        <v>35</v>
      </c>
      <c r="E73" s="212" t="s">
        <v>22</v>
      </c>
      <c r="F73" s="211">
        <v>35</v>
      </c>
      <c r="G73" s="212" t="s">
        <v>22</v>
      </c>
      <c r="H73" s="297">
        <v>502.48</v>
      </c>
      <c r="I73" s="202">
        <v>12639</v>
      </c>
      <c r="J73" s="202">
        <v>4358</v>
      </c>
      <c r="K73" s="202">
        <v>103.17425569176882</v>
      </c>
      <c r="L73" s="202">
        <v>893</v>
      </c>
      <c r="M73" s="279">
        <v>17993.174255691767</v>
      </c>
      <c r="O73" s="281">
        <v>0</v>
      </c>
      <c r="P73" s="282">
        <v>73.12</v>
      </c>
      <c r="Q73" s="205">
        <v>0.18</v>
      </c>
      <c r="R73" s="205">
        <v>0.14869015941042629</v>
      </c>
      <c r="S73" s="272">
        <f t="shared" si="0"/>
        <v>0</v>
      </c>
      <c r="U73" s="287">
        <v>8540654</v>
      </c>
      <c r="V73" s="288">
        <v>51843</v>
      </c>
      <c r="W73" s="288">
        <v>0</v>
      </c>
      <c r="X73" s="288">
        <v>448713</v>
      </c>
      <c r="Y73" s="279">
        <f t="shared" si="1"/>
        <v>9041210</v>
      </c>
      <c r="AA73" s="275">
        <v>0</v>
      </c>
      <c r="AB73" s="204">
        <v>0</v>
      </c>
      <c r="AC73" s="202">
        <v>0</v>
      </c>
      <c r="AD73" s="204">
        <v>10.5</v>
      </c>
      <c r="AE73" s="276">
        <v>191037</v>
      </c>
      <c r="AG73" s="227">
        <f t="shared" si="2"/>
        <v>0</v>
      </c>
      <c r="AH73" s="228">
        <f t="shared" si="3"/>
        <v>0</v>
      </c>
      <c r="AI73" s="229">
        <f t="shared" si="4"/>
        <v>0</v>
      </c>
      <c r="AM73" s="138"/>
      <c r="AN73" s="138"/>
      <c r="AO73" s="138"/>
      <c r="AP73" s="138"/>
      <c r="AQ73" s="138"/>
      <c r="AR73" s="138"/>
      <c r="AS73" s="138"/>
      <c r="AT73" s="138"/>
    </row>
    <row r="74" spans="1:46" s="139" customFormat="1" ht="13.8" x14ac:dyDescent="0.3">
      <c r="A74" s="277">
        <v>416</v>
      </c>
      <c r="B74" s="211">
        <v>416035044</v>
      </c>
      <c r="C74" s="212" t="s">
        <v>72</v>
      </c>
      <c r="D74" s="211">
        <v>35</v>
      </c>
      <c r="E74" s="212" t="s">
        <v>22</v>
      </c>
      <c r="F74" s="211">
        <v>44</v>
      </c>
      <c r="G74" s="212" t="s">
        <v>35</v>
      </c>
      <c r="H74" s="297">
        <v>6</v>
      </c>
      <c r="I74" s="202">
        <v>11995</v>
      </c>
      <c r="J74" s="202">
        <v>242</v>
      </c>
      <c r="K74" s="202">
        <v>0</v>
      </c>
      <c r="L74" s="202">
        <v>893</v>
      </c>
      <c r="M74" s="279">
        <v>13130</v>
      </c>
      <c r="O74" s="281">
        <v>0</v>
      </c>
      <c r="P74" s="282">
        <v>0</v>
      </c>
      <c r="Q74" s="205">
        <v>0.09</v>
      </c>
      <c r="R74" s="205">
        <v>5.5335020340441667E-2</v>
      </c>
      <c r="S74" s="272">
        <f t="shared" ref="S74:S137" si="5">IFERROR(W74/H74,0)</f>
        <v>0</v>
      </c>
      <c r="U74" s="287">
        <v>73422</v>
      </c>
      <c r="V74" s="288">
        <v>0</v>
      </c>
      <c r="W74" s="288">
        <v>0</v>
      </c>
      <c r="X74" s="288">
        <v>5358</v>
      </c>
      <c r="Y74" s="279">
        <f t="shared" ref="Y74:Y137" si="6">SUM(U74:X74)</f>
        <v>78780</v>
      </c>
      <c r="AA74" s="275">
        <v>0</v>
      </c>
      <c r="AB74" s="204">
        <v>0</v>
      </c>
      <c r="AC74" s="202">
        <v>0</v>
      </c>
      <c r="AD74" s="204">
        <v>0</v>
      </c>
      <c r="AE74" s="276">
        <v>0</v>
      </c>
      <c r="AG74" s="227">
        <f t="shared" si="2"/>
        <v>0</v>
      </c>
      <c r="AH74" s="228">
        <f t="shared" si="3"/>
        <v>0</v>
      </c>
      <c r="AI74" s="229">
        <f t="shared" si="4"/>
        <v>0</v>
      </c>
      <c r="AM74" s="138"/>
      <c r="AN74" s="138"/>
      <c r="AO74" s="138"/>
      <c r="AP74" s="138"/>
      <c r="AQ74" s="138"/>
      <c r="AR74" s="138"/>
      <c r="AS74" s="138"/>
      <c r="AT74" s="138"/>
    </row>
    <row r="75" spans="1:46" s="139" customFormat="1" ht="13.8" x14ac:dyDescent="0.3">
      <c r="A75" s="277">
        <v>416</v>
      </c>
      <c r="B75" s="211">
        <v>416035073</v>
      </c>
      <c r="C75" s="212" t="s">
        <v>72</v>
      </c>
      <c r="D75" s="211">
        <v>35</v>
      </c>
      <c r="E75" s="212" t="s">
        <v>22</v>
      </c>
      <c r="F75" s="211">
        <v>73</v>
      </c>
      <c r="G75" s="212" t="s">
        <v>37</v>
      </c>
      <c r="H75" s="297">
        <v>1</v>
      </c>
      <c r="I75" s="202">
        <v>10780</v>
      </c>
      <c r="J75" s="202">
        <v>7510</v>
      </c>
      <c r="K75" s="202">
        <v>0</v>
      </c>
      <c r="L75" s="202">
        <v>893</v>
      </c>
      <c r="M75" s="279">
        <v>19183</v>
      </c>
      <c r="O75" s="281">
        <v>0</v>
      </c>
      <c r="P75" s="282">
        <v>0</v>
      </c>
      <c r="Q75" s="205">
        <v>0.09</v>
      </c>
      <c r="R75" s="205">
        <v>7.528076898779326E-3</v>
      </c>
      <c r="S75" s="272">
        <f t="shared" si="5"/>
        <v>0</v>
      </c>
      <c r="U75" s="287">
        <v>18290</v>
      </c>
      <c r="V75" s="288">
        <v>0</v>
      </c>
      <c r="W75" s="288">
        <v>0</v>
      </c>
      <c r="X75" s="288">
        <v>893</v>
      </c>
      <c r="Y75" s="279">
        <f t="shared" si="6"/>
        <v>19183</v>
      </c>
      <c r="AA75" s="275">
        <v>0</v>
      </c>
      <c r="AB75" s="204">
        <v>0</v>
      </c>
      <c r="AC75" s="202">
        <v>0</v>
      </c>
      <c r="AD75" s="204">
        <v>0</v>
      </c>
      <c r="AE75" s="276">
        <v>0</v>
      </c>
      <c r="AG75" s="227">
        <f t="shared" si="2"/>
        <v>0</v>
      </c>
      <c r="AH75" s="228">
        <f t="shared" si="3"/>
        <v>0</v>
      </c>
      <c r="AI75" s="229">
        <f t="shared" si="4"/>
        <v>0</v>
      </c>
      <c r="AM75" s="138"/>
      <c r="AN75" s="138"/>
      <c r="AO75" s="138"/>
      <c r="AP75" s="138"/>
      <c r="AQ75" s="138"/>
      <c r="AR75" s="138"/>
      <c r="AS75" s="138"/>
      <c r="AT75" s="138"/>
    </row>
    <row r="76" spans="1:46" s="139" customFormat="1" ht="13.8" x14ac:dyDescent="0.3">
      <c r="A76" s="277">
        <v>416</v>
      </c>
      <c r="B76" s="211">
        <v>416035220</v>
      </c>
      <c r="C76" s="212" t="s">
        <v>72</v>
      </c>
      <c r="D76" s="211">
        <v>35</v>
      </c>
      <c r="E76" s="212" t="s">
        <v>22</v>
      </c>
      <c r="F76" s="211">
        <v>220</v>
      </c>
      <c r="G76" s="212" t="s">
        <v>42</v>
      </c>
      <c r="H76" s="297">
        <v>1</v>
      </c>
      <c r="I76" s="202">
        <v>11093.762837015447</v>
      </c>
      <c r="J76" s="202">
        <v>4419</v>
      </c>
      <c r="K76" s="202">
        <v>0</v>
      </c>
      <c r="L76" s="202">
        <v>893</v>
      </c>
      <c r="M76" s="279">
        <v>16405.762837015449</v>
      </c>
      <c r="O76" s="281">
        <v>0</v>
      </c>
      <c r="P76" s="282">
        <v>0</v>
      </c>
      <c r="Q76" s="205">
        <v>0.09</v>
      </c>
      <c r="R76" s="205">
        <v>1.729535358316954E-2</v>
      </c>
      <c r="S76" s="272">
        <f t="shared" si="5"/>
        <v>0</v>
      </c>
      <c r="U76" s="287">
        <v>15513</v>
      </c>
      <c r="V76" s="288">
        <v>0</v>
      </c>
      <c r="W76" s="288">
        <v>0</v>
      </c>
      <c r="X76" s="288">
        <v>893</v>
      </c>
      <c r="Y76" s="279">
        <f t="shared" si="6"/>
        <v>16406</v>
      </c>
      <c r="AA76" s="275">
        <v>0</v>
      </c>
      <c r="AB76" s="204">
        <v>0</v>
      </c>
      <c r="AC76" s="202">
        <v>0</v>
      </c>
      <c r="AD76" s="204">
        <v>0</v>
      </c>
      <c r="AE76" s="276">
        <v>0</v>
      </c>
      <c r="AG76" s="227">
        <f t="shared" si="2"/>
        <v>0</v>
      </c>
      <c r="AH76" s="228">
        <f t="shared" si="3"/>
        <v>0</v>
      </c>
      <c r="AI76" s="229">
        <f t="shared" si="4"/>
        <v>0</v>
      </c>
      <c r="AM76" s="138"/>
      <c r="AN76" s="138"/>
      <c r="AO76" s="138"/>
      <c r="AP76" s="138"/>
      <c r="AQ76" s="138"/>
      <c r="AR76" s="138"/>
      <c r="AS76" s="138"/>
      <c r="AT76" s="138"/>
    </row>
    <row r="77" spans="1:46" s="139" customFormat="1" ht="13.8" x14ac:dyDescent="0.3">
      <c r="A77" s="277">
        <v>416</v>
      </c>
      <c r="B77" s="211">
        <v>416035244</v>
      </c>
      <c r="C77" s="212" t="s">
        <v>72</v>
      </c>
      <c r="D77" s="211">
        <v>35</v>
      </c>
      <c r="E77" s="212" t="s">
        <v>22</v>
      </c>
      <c r="F77" s="211">
        <v>244</v>
      </c>
      <c r="G77" s="212" t="s">
        <v>43</v>
      </c>
      <c r="H77" s="297">
        <v>8</v>
      </c>
      <c r="I77" s="202">
        <v>12091</v>
      </c>
      <c r="J77" s="202">
        <v>4711</v>
      </c>
      <c r="K77" s="202">
        <v>0</v>
      </c>
      <c r="L77" s="202">
        <v>893</v>
      </c>
      <c r="M77" s="279">
        <v>17695</v>
      </c>
      <c r="O77" s="281">
        <v>0</v>
      </c>
      <c r="P77" s="282">
        <v>0</v>
      </c>
      <c r="Q77" s="205">
        <v>0.18</v>
      </c>
      <c r="R77" s="205">
        <v>0.10604677278835424</v>
      </c>
      <c r="S77" s="272">
        <f t="shared" si="5"/>
        <v>0</v>
      </c>
      <c r="U77" s="287">
        <v>134416</v>
      </c>
      <c r="V77" s="288">
        <v>0</v>
      </c>
      <c r="W77" s="288">
        <v>0</v>
      </c>
      <c r="X77" s="288">
        <v>7144</v>
      </c>
      <c r="Y77" s="279">
        <f t="shared" si="6"/>
        <v>141560</v>
      </c>
      <c r="AA77" s="275">
        <v>0</v>
      </c>
      <c r="AB77" s="204">
        <v>0</v>
      </c>
      <c r="AC77" s="202">
        <v>0</v>
      </c>
      <c r="AD77" s="204">
        <v>0</v>
      </c>
      <c r="AE77" s="276">
        <v>0</v>
      </c>
      <c r="AG77" s="227">
        <f t="shared" si="2"/>
        <v>0</v>
      </c>
      <c r="AH77" s="228">
        <f t="shared" si="3"/>
        <v>0</v>
      </c>
      <c r="AI77" s="229">
        <f t="shared" si="4"/>
        <v>0</v>
      </c>
      <c r="AM77" s="138"/>
      <c r="AN77" s="138"/>
      <c r="AO77" s="138"/>
      <c r="AP77" s="138"/>
      <c r="AQ77" s="138"/>
      <c r="AR77" s="138"/>
      <c r="AS77" s="138"/>
      <c r="AT77" s="138"/>
    </row>
    <row r="78" spans="1:46" s="139" customFormat="1" ht="13.8" x14ac:dyDescent="0.3">
      <c r="A78" s="277">
        <v>416</v>
      </c>
      <c r="B78" s="211">
        <v>416035285</v>
      </c>
      <c r="C78" s="212" t="s">
        <v>72</v>
      </c>
      <c r="D78" s="211">
        <v>35</v>
      </c>
      <c r="E78" s="212" t="s">
        <v>22</v>
      </c>
      <c r="F78" s="211">
        <v>285</v>
      </c>
      <c r="G78" s="212" t="s">
        <v>44</v>
      </c>
      <c r="H78" s="297">
        <v>3</v>
      </c>
      <c r="I78" s="202">
        <v>10780</v>
      </c>
      <c r="J78" s="202">
        <v>3041</v>
      </c>
      <c r="K78" s="202">
        <v>0</v>
      </c>
      <c r="L78" s="202">
        <v>893</v>
      </c>
      <c r="M78" s="279">
        <v>14714</v>
      </c>
      <c r="O78" s="281">
        <v>0</v>
      </c>
      <c r="P78" s="282">
        <v>0</v>
      </c>
      <c r="Q78" s="205">
        <v>0.09</v>
      </c>
      <c r="R78" s="205">
        <v>3.435541059230926E-2</v>
      </c>
      <c r="S78" s="272">
        <f t="shared" si="5"/>
        <v>0</v>
      </c>
      <c r="U78" s="287">
        <v>41463</v>
      </c>
      <c r="V78" s="288">
        <v>0</v>
      </c>
      <c r="W78" s="288">
        <v>0</v>
      </c>
      <c r="X78" s="288">
        <v>2679</v>
      </c>
      <c r="Y78" s="279">
        <f t="shared" si="6"/>
        <v>44142</v>
      </c>
      <c r="AA78" s="275">
        <v>0</v>
      </c>
      <c r="AB78" s="204">
        <v>0</v>
      </c>
      <c r="AC78" s="202">
        <v>0</v>
      </c>
      <c r="AD78" s="204">
        <v>0</v>
      </c>
      <c r="AE78" s="276">
        <v>0</v>
      </c>
      <c r="AG78" s="227">
        <f t="shared" si="2"/>
        <v>0</v>
      </c>
      <c r="AH78" s="228">
        <f t="shared" si="3"/>
        <v>0</v>
      </c>
      <c r="AI78" s="229">
        <f t="shared" si="4"/>
        <v>0</v>
      </c>
      <c r="AM78" s="138"/>
      <c r="AN78" s="138"/>
      <c r="AO78" s="138"/>
      <c r="AP78" s="138"/>
      <c r="AQ78" s="138"/>
      <c r="AR78" s="138"/>
      <c r="AS78" s="138"/>
      <c r="AT78" s="138"/>
    </row>
    <row r="79" spans="1:46" s="139" customFormat="1" ht="13.8" x14ac:dyDescent="0.3">
      <c r="A79" s="277">
        <v>416</v>
      </c>
      <c r="B79" s="211">
        <v>416035305</v>
      </c>
      <c r="C79" s="212" t="s">
        <v>72</v>
      </c>
      <c r="D79" s="211">
        <v>35</v>
      </c>
      <c r="E79" s="212" t="s">
        <v>22</v>
      </c>
      <c r="F79" s="211">
        <v>305</v>
      </c>
      <c r="G79" s="212" t="s">
        <v>75</v>
      </c>
      <c r="H79" s="297">
        <v>2</v>
      </c>
      <c r="I79" s="202">
        <v>14127</v>
      </c>
      <c r="J79" s="202">
        <v>5091</v>
      </c>
      <c r="K79" s="202">
        <v>0</v>
      </c>
      <c r="L79" s="202">
        <v>893</v>
      </c>
      <c r="M79" s="279">
        <v>20111</v>
      </c>
      <c r="O79" s="281">
        <v>0</v>
      </c>
      <c r="P79" s="282">
        <v>0</v>
      </c>
      <c r="Q79" s="205">
        <v>0.09</v>
      </c>
      <c r="R79" s="205">
        <v>1.6648637145186915E-2</v>
      </c>
      <c r="S79" s="272">
        <f t="shared" si="5"/>
        <v>0</v>
      </c>
      <c r="U79" s="287">
        <v>38436</v>
      </c>
      <c r="V79" s="288">
        <v>0</v>
      </c>
      <c r="W79" s="288">
        <v>0</v>
      </c>
      <c r="X79" s="288">
        <v>1786</v>
      </c>
      <c r="Y79" s="279">
        <f t="shared" si="6"/>
        <v>40222</v>
      </c>
      <c r="AA79" s="275">
        <v>0</v>
      </c>
      <c r="AB79" s="204">
        <v>0</v>
      </c>
      <c r="AC79" s="202">
        <v>0</v>
      </c>
      <c r="AD79" s="204">
        <v>0</v>
      </c>
      <c r="AE79" s="276">
        <v>0</v>
      </c>
      <c r="AG79" s="227">
        <f t="shared" si="2"/>
        <v>0</v>
      </c>
      <c r="AH79" s="228">
        <f t="shared" si="3"/>
        <v>0</v>
      </c>
      <c r="AI79" s="229">
        <f t="shared" si="4"/>
        <v>0</v>
      </c>
      <c r="AM79" s="138"/>
      <c r="AN79" s="138"/>
      <c r="AO79" s="138"/>
      <c r="AP79" s="138"/>
      <c r="AQ79" s="138"/>
      <c r="AR79" s="138"/>
      <c r="AS79" s="138"/>
      <c r="AT79" s="138"/>
    </row>
    <row r="80" spans="1:46" s="139" customFormat="1" ht="13.8" x14ac:dyDescent="0.3">
      <c r="A80" s="277">
        <v>416</v>
      </c>
      <c r="B80" s="211">
        <v>416035307</v>
      </c>
      <c r="C80" s="212" t="s">
        <v>72</v>
      </c>
      <c r="D80" s="211">
        <v>35</v>
      </c>
      <c r="E80" s="212" t="s">
        <v>22</v>
      </c>
      <c r="F80" s="211">
        <v>307</v>
      </c>
      <c r="G80" s="212" t="s">
        <v>76</v>
      </c>
      <c r="H80" s="297">
        <v>1</v>
      </c>
      <c r="I80" s="202">
        <v>10780</v>
      </c>
      <c r="J80" s="202">
        <v>4233</v>
      </c>
      <c r="K80" s="202">
        <v>0</v>
      </c>
      <c r="L80" s="202">
        <v>893</v>
      </c>
      <c r="M80" s="279">
        <v>15906</v>
      </c>
      <c r="O80" s="281">
        <v>0</v>
      </c>
      <c r="P80" s="282">
        <v>0</v>
      </c>
      <c r="Q80" s="205">
        <v>0.09</v>
      </c>
      <c r="R80" s="205">
        <v>8.5544216236971646E-3</v>
      </c>
      <c r="S80" s="272">
        <f t="shared" si="5"/>
        <v>0</v>
      </c>
      <c r="U80" s="287">
        <v>15013</v>
      </c>
      <c r="V80" s="288">
        <v>0</v>
      </c>
      <c r="W80" s="288">
        <v>0</v>
      </c>
      <c r="X80" s="288">
        <v>893</v>
      </c>
      <c r="Y80" s="279">
        <f t="shared" si="6"/>
        <v>15906</v>
      </c>
      <c r="AA80" s="275">
        <v>0</v>
      </c>
      <c r="AB80" s="204">
        <v>0</v>
      </c>
      <c r="AC80" s="202">
        <v>0</v>
      </c>
      <c r="AD80" s="204">
        <v>0</v>
      </c>
      <c r="AE80" s="276">
        <v>0</v>
      </c>
      <c r="AG80" s="227">
        <f t="shared" si="2"/>
        <v>0</v>
      </c>
      <c r="AH80" s="228">
        <f t="shared" si="3"/>
        <v>0</v>
      </c>
      <c r="AI80" s="229">
        <f t="shared" si="4"/>
        <v>0</v>
      </c>
      <c r="AM80" s="138"/>
      <c r="AN80" s="138"/>
      <c r="AO80" s="138"/>
      <c r="AP80" s="138"/>
      <c r="AQ80" s="138"/>
      <c r="AR80" s="138"/>
      <c r="AS80" s="138"/>
      <c r="AT80" s="138"/>
    </row>
    <row r="81" spans="1:46" s="139" customFormat="1" ht="13.8" x14ac:dyDescent="0.3">
      <c r="A81" s="277">
        <v>416</v>
      </c>
      <c r="B81" s="211">
        <v>416035780</v>
      </c>
      <c r="C81" s="212" t="s">
        <v>72</v>
      </c>
      <c r="D81" s="211">
        <v>35</v>
      </c>
      <c r="E81" s="212" t="s">
        <v>22</v>
      </c>
      <c r="F81" s="211">
        <v>780</v>
      </c>
      <c r="G81" s="212" t="s">
        <v>261</v>
      </c>
      <c r="H81" s="297">
        <v>1</v>
      </c>
      <c r="I81" s="202">
        <v>10256.763557259985</v>
      </c>
      <c r="J81" s="202">
        <v>1879</v>
      </c>
      <c r="K81" s="202">
        <v>0</v>
      </c>
      <c r="L81" s="202">
        <v>893</v>
      </c>
      <c r="M81" s="279">
        <v>13028.763557259985</v>
      </c>
      <c r="O81" s="281">
        <v>0</v>
      </c>
      <c r="P81" s="282">
        <v>0</v>
      </c>
      <c r="Q81" s="205">
        <v>0.09</v>
      </c>
      <c r="R81" s="205">
        <v>1.3992366449933472E-2</v>
      </c>
      <c r="S81" s="272">
        <f t="shared" si="5"/>
        <v>0</v>
      </c>
      <c r="U81" s="287">
        <v>12136</v>
      </c>
      <c r="V81" s="288">
        <v>0</v>
      </c>
      <c r="W81" s="288">
        <v>0</v>
      </c>
      <c r="X81" s="288">
        <v>893</v>
      </c>
      <c r="Y81" s="279">
        <f t="shared" si="6"/>
        <v>13029</v>
      </c>
      <c r="AA81" s="275">
        <v>0</v>
      </c>
      <c r="AB81" s="204">
        <v>0</v>
      </c>
      <c r="AC81" s="202">
        <v>0</v>
      </c>
      <c r="AD81" s="204">
        <v>0</v>
      </c>
      <c r="AE81" s="276">
        <v>0</v>
      </c>
      <c r="AG81" s="227">
        <f t="shared" si="2"/>
        <v>0</v>
      </c>
      <c r="AH81" s="228">
        <f t="shared" si="3"/>
        <v>0</v>
      </c>
      <c r="AI81" s="229">
        <f t="shared" si="4"/>
        <v>0</v>
      </c>
      <c r="AM81" s="138"/>
      <c r="AN81" s="138"/>
      <c r="AO81" s="138"/>
      <c r="AP81" s="138"/>
      <c r="AQ81" s="138"/>
      <c r="AR81" s="138"/>
      <c r="AS81" s="138"/>
      <c r="AT81" s="138"/>
    </row>
    <row r="82" spans="1:46" s="139" customFormat="1" ht="13.8" x14ac:dyDescent="0.3">
      <c r="A82" s="277">
        <v>417</v>
      </c>
      <c r="B82" s="211">
        <v>417035035</v>
      </c>
      <c r="C82" s="212" t="s">
        <v>78</v>
      </c>
      <c r="D82" s="211">
        <v>35</v>
      </c>
      <c r="E82" s="212" t="s">
        <v>22</v>
      </c>
      <c r="F82" s="211">
        <v>35</v>
      </c>
      <c r="G82" s="212" t="s">
        <v>22</v>
      </c>
      <c r="H82" s="297">
        <v>317.40999999999997</v>
      </c>
      <c r="I82" s="202">
        <v>12527</v>
      </c>
      <c r="J82" s="202">
        <v>4319</v>
      </c>
      <c r="K82" s="202">
        <v>0</v>
      </c>
      <c r="L82" s="202">
        <v>893</v>
      </c>
      <c r="M82" s="279">
        <v>17739</v>
      </c>
      <c r="O82" s="281">
        <v>0</v>
      </c>
      <c r="P82" s="282">
        <v>0</v>
      </c>
      <c r="Q82" s="205">
        <v>0.18</v>
      </c>
      <c r="R82" s="205">
        <v>0.14869015941042629</v>
      </c>
      <c r="S82" s="272">
        <f t="shared" si="5"/>
        <v>0</v>
      </c>
      <c r="U82" s="287">
        <v>5347089</v>
      </c>
      <c r="V82" s="288">
        <v>0</v>
      </c>
      <c r="W82" s="288">
        <v>0</v>
      </c>
      <c r="X82" s="288">
        <v>283447</v>
      </c>
      <c r="Y82" s="279">
        <f t="shared" si="6"/>
        <v>5630536</v>
      </c>
      <c r="AA82" s="275">
        <v>0</v>
      </c>
      <c r="AB82" s="204">
        <v>0</v>
      </c>
      <c r="AC82" s="202">
        <v>0</v>
      </c>
      <c r="AD82" s="204">
        <v>0</v>
      </c>
      <c r="AE82" s="276">
        <v>0</v>
      </c>
      <c r="AG82" s="227">
        <f t="shared" si="2"/>
        <v>0</v>
      </c>
      <c r="AH82" s="228">
        <f t="shared" si="3"/>
        <v>0</v>
      </c>
      <c r="AI82" s="229">
        <f t="shared" si="4"/>
        <v>0</v>
      </c>
      <c r="AM82" s="138"/>
      <c r="AN82" s="138"/>
      <c r="AO82" s="138"/>
      <c r="AP82" s="138"/>
      <c r="AQ82" s="138"/>
      <c r="AR82" s="138"/>
      <c r="AS82" s="138"/>
      <c r="AT82" s="138"/>
    </row>
    <row r="83" spans="1:46" s="139" customFormat="1" ht="13.8" x14ac:dyDescent="0.3">
      <c r="A83" s="277">
        <v>417</v>
      </c>
      <c r="B83" s="211">
        <v>417035073</v>
      </c>
      <c r="C83" s="212" t="s">
        <v>78</v>
      </c>
      <c r="D83" s="211">
        <v>35</v>
      </c>
      <c r="E83" s="212" t="s">
        <v>22</v>
      </c>
      <c r="F83" s="211">
        <v>73</v>
      </c>
      <c r="G83" s="212" t="s">
        <v>37</v>
      </c>
      <c r="H83" s="297">
        <v>1</v>
      </c>
      <c r="I83" s="202">
        <v>10755.2580295355</v>
      </c>
      <c r="J83" s="202">
        <v>7492</v>
      </c>
      <c r="K83" s="202">
        <v>0</v>
      </c>
      <c r="L83" s="202">
        <v>893</v>
      </c>
      <c r="M83" s="279">
        <v>19140.2580295355</v>
      </c>
      <c r="O83" s="281">
        <v>0</v>
      </c>
      <c r="P83" s="282">
        <v>0</v>
      </c>
      <c r="Q83" s="205">
        <v>0.09</v>
      </c>
      <c r="R83" s="205">
        <v>7.528076898779326E-3</v>
      </c>
      <c r="S83" s="272">
        <f t="shared" si="5"/>
        <v>0</v>
      </c>
      <c r="U83" s="287">
        <v>18247</v>
      </c>
      <c r="V83" s="288">
        <v>0</v>
      </c>
      <c r="W83" s="288">
        <v>0</v>
      </c>
      <c r="X83" s="288">
        <v>893</v>
      </c>
      <c r="Y83" s="279">
        <f t="shared" si="6"/>
        <v>19140</v>
      </c>
      <c r="AA83" s="275">
        <v>0</v>
      </c>
      <c r="AB83" s="204">
        <v>0</v>
      </c>
      <c r="AC83" s="202">
        <v>0</v>
      </c>
      <c r="AD83" s="204">
        <v>0</v>
      </c>
      <c r="AE83" s="276">
        <v>0</v>
      </c>
      <c r="AG83" s="227">
        <f t="shared" si="2"/>
        <v>0</v>
      </c>
      <c r="AH83" s="228">
        <f t="shared" si="3"/>
        <v>0</v>
      </c>
      <c r="AI83" s="229">
        <f t="shared" si="4"/>
        <v>0</v>
      </c>
      <c r="AM83" s="138"/>
      <c r="AN83" s="138"/>
      <c r="AO83" s="138"/>
      <c r="AP83" s="138"/>
      <c r="AQ83" s="138"/>
      <c r="AR83" s="138"/>
      <c r="AS83" s="138"/>
      <c r="AT83" s="138"/>
    </row>
    <row r="84" spans="1:46" s="139" customFormat="1" ht="13.8" x14ac:dyDescent="0.3">
      <c r="A84" s="277">
        <v>417</v>
      </c>
      <c r="B84" s="211">
        <v>417035100</v>
      </c>
      <c r="C84" s="212" t="s">
        <v>78</v>
      </c>
      <c r="D84" s="211">
        <v>35</v>
      </c>
      <c r="E84" s="212" t="s">
        <v>22</v>
      </c>
      <c r="F84" s="211">
        <v>100</v>
      </c>
      <c r="G84" s="212" t="s">
        <v>79</v>
      </c>
      <c r="H84" s="297">
        <v>3</v>
      </c>
      <c r="I84" s="202">
        <v>13559</v>
      </c>
      <c r="J84" s="202">
        <v>6144</v>
      </c>
      <c r="K84" s="202">
        <v>0</v>
      </c>
      <c r="L84" s="202">
        <v>893</v>
      </c>
      <c r="M84" s="279">
        <v>20596</v>
      </c>
      <c r="O84" s="281">
        <v>0</v>
      </c>
      <c r="P84" s="282">
        <v>0</v>
      </c>
      <c r="Q84" s="205">
        <v>0.09</v>
      </c>
      <c r="R84" s="205">
        <v>3.1083889117437365E-2</v>
      </c>
      <c r="S84" s="272">
        <f t="shared" si="5"/>
        <v>0</v>
      </c>
      <c r="U84" s="287">
        <v>59109</v>
      </c>
      <c r="V84" s="288">
        <v>0</v>
      </c>
      <c r="W84" s="288">
        <v>0</v>
      </c>
      <c r="X84" s="288">
        <v>2679</v>
      </c>
      <c r="Y84" s="279">
        <f t="shared" si="6"/>
        <v>61788</v>
      </c>
      <c r="AA84" s="275">
        <v>0</v>
      </c>
      <c r="AB84" s="204">
        <v>0</v>
      </c>
      <c r="AC84" s="202">
        <v>0</v>
      </c>
      <c r="AD84" s="204">
        <v>0</v>
      </c>
      <c r="AE84" s="276">
        <v>0</v>
      </c>
      <c r="AG84" s="227">
        <f t="shared" si="2"/>
        <v>0</v>
      </c>
      <c r="AH84" s="228">
        <f t="shared" si="3"/>
        <v>0</v>
      </c>
      <c r="AI84" s="229">
        <f t="shared" si="4"/>
        <v>0</v>
      </c>
      <c r="AM84" s="138"/>
      <c r="AN84" s="138"/>
      <c r="AO84" s="138"/>
      <c r="AP84" s="138"/>
      <c r="AQ84" s="138"/>
      <c r="AR84" s="138"/>
      <c r="AS84" s="138"/>
      <c r="AT84" s="138"/>
    </row>
    <row r="85" spans="1:46" s="139" customFormat="1" ht="13.8" x14ac:dyDescent="0.3">
      <c r="A85" s="277">
        <v>417</v>
      </c>
      <c r="B85" s="211">
        <v>417035122</v>
      </c>
      <c r="C85" s="212" t="s">
        <v>78</v>
      </c>
      <c r="D85" s="211">
        <v>35</v>
      </c>
      <c r="E85" s="212" t="s">
        <v>22</v>
      </c>
      <c r="F85" s="211">
        <v>122</v>
      </c>
      <c r="G85" s="212" t="s">
        <v>289</v>
      </c>
      <c r="H85" s="297">
        <v>3</v>
      </c>
      <c r="I85" s="202">
        <v>9962.4173538689283</v>
      </c>
      <c r="J85" s="202">
        <v>3100</v>
      </c>
      <c r="K85" s="202">
        <v>0</v>
      </c>
      <c r="L85" s="202">
        <v>893</v>
      </c>
      <c r="M85" s="279">
        <v>13955.417353868928</v>
      </c>
      <c r="O85" s="281">
        <v>0</v>
      </c>
      <c r="P85" s="282">
        <v>0</v>
      </c>
      <c r="Q85" s="205">
        <v>0.09</v>
      </c>
      <c r="R85" s="205">
        <v>9.9647086682385054E-3</v>
      </c>
      <c r="S85" s="272">
        <f t="shared" si="5"/>
        <v>0</v>
      </c>
      <c r="U85" s="287">
        <v>39186</v>
      </c>
      <c r="V85" s="288">
        <v>0</v>
      </c>
      <c r="W85" s="288">
        <v>0</v>
      </c>
      <c r="X85" s="288">
        <v>2679</v>
      </c>
      <c r="Y85" s="279">
        <f t="shared" si="6"/>
        <v>41865</v>
      </c>
      <c r="AA85" s="275">
        <v>0</v>
      </c>
      <c r="AB85" s="204">
        <v>0</v>
      </c>
      <c r="AC85" s="202">
        <v>0</v>
      </c>
      <c r="AD85" s="204">
        <v>0</v>
      </c>
      <c r="AE85" s="276">
        <v>0</v>
      </c>
      <c r="AG85" s="227">
        <f t="shared" si="2"/>
        <v>0</v>
      </c>
      <c r="AH85" s="228">
        <f t="shared" si="3"/>
        <v>0</v>
      </c>
      <c r="AI85" s="229">
        <f t="shared" si="4"/>
        <v>0</v>
      </c>
      <c r="AM85" s="138"/>
      <c r="AN85" s="138"/>
      <c r="AO85" s="138"/>
      <c r="AP85" s="138"/>
      <c r="AQ85" s="138"/>
      <c r="AR85" s="138"/>
      <c r="AS85" s="138"/>
      <c r="AT85" s="138"/>
    </row>
    <row r="86" spans="1:46" s="139" customFormat="1" ht="13.8" x14ac:dyDescent="0.3">
      <c r="A86" s="277">
        <v>417</v>
      </c>
      <c r="B86" s="211">
        <v>417035133</v>
      </c>
      <c r="C86" s="212" t="s">
        <v>78</v>
      </c>
      <c r="D86" s="211">
        <v>35</v>
      </c>
      <c r="E86" s="212" t="s">
        <v>22</v>
      </c>
      <c r="F86" s="211">
        <v>133</v>
      </c>
      <c r="G86" s="212" t="s">
        <v>73</v>
      </c>
      <c r="H86" s="297">
        <v>1</v>
      </c>
      <c r="I86" s="202">
        <v>9311</v>
      </c>
      <c r="J86" s="202">
        <v>2319</v>
      </c>
      <c r="K86" s="202">
        <v>0</v>
      </c>
      <c r="L86" s="202">
        <v>893</v>
      </c>
      <c r="M86" s="279">
        <v>12523</v>
      </c>
      <c r="O86" s="281">
        <v>0</v>
      </c>
      <c r="P86" s="282">
        <v>0</v>
      </c>
      <c r="Q86" s="205">
        <v>0.09</v>
      </c>
      <c r="R86" s="205">
        <v>3.343843893897476E-2</v>
      </c>
      <c r="S86" s="272">
        <f t="shared" si="5"/>
        <v>0</v>
      </c>
      <c r="U86" s="287">
        <v>11630</v>
      </c>
      <c r="V86" s="288">
        <v>0</v>
      </c>
      <c r="W86" s="288">
        <v>0</v>
      </c>
      <c r="X86" s="288">
        <v>893</v>
      </c>
      <c r="Y86" s="279">
        <f t="shared" si="6"/>
        <v>12523</v>
      </c>
      <c r="AA86" s="275">
        <v>0</v>
      </c>
      <c r="AB86" s="204">
        <v>0</v>
      </c>
      <c r="AC86" s="202">
        <v>0</v>
      </c>
      <c r="AD86" s="204">
        <v>0</v>
      </c>
      <c r="AE86" s="276">
        <v>0</v>
      </c>
      <c r="AG86" s="227">
        <f t="shared" si="2"/>
        <v>0</v>
      </c>
      <c r="AH86" s="228">
        <f t="shared" si="3"/>
        <v>0</v>
      </c>
      <c r="AI86" s="229">
        <f t="shared" si="4"/>
        <v>0</v>
      </c>
      <c r="AM86" s="138"/>
      <c r="AN86" s="138"/>
      <c r="AO86" s="138"/>
      <c r="AP86" s="138"/>
      <c r="AQ86" s="138"/>
      <c r="AR86" s="138"/>
      <c r="AS86" s="138"/>
      <c r="AT86" s="138"/>
    </row>
    <row r="87" spans="1:46" s="139" customFormat="1" ht="13.8" x14ac:dyDescent="0.3">
      <c r="A87" s="277">
        <v>417</v>
      </c>
      <c r="B87" s="211">
        <v>417035211</v>
      </c>
      <c r="C87" s="212" t="s">
        <v>78</v>
      </c>
      <c r="D87" s="211">
        <v>35</v>
      </c>
      <c r="E87" s="212" t="s">
        <v>22</v>
      </c>
      <c r="F87" s="211">
        <v>211</v>
      </c>
      <c r="G87" s="212" t="s">
        <v>80</v>
      </c>
      <c r="H87" s="297">
        <v>1</v>
      </c>
      <c r="I87" s="202">
        <v>13527</v>
      </c>
      <c r="J87" s="202">
        <v>2296</v>
      </c>
      <c r="K87" s="202">
        <v>0</v>
      </c>
      <c r="L87" s="202">
        <v>893</v>
      </c>
      <c r="M87" s="279">
        <v>16716</v>
      </c>
      <c r="O87" s="281">
        <v>0</v>
      </c>
      <c r="P87" s="282">
        <v>0</v>
      </c>
      <c r="Q87" s="205">
        <v>0.09</v>
      </c>
      <c r="R87" s="205">
        <v>1.7043500700103023E-3</v>
      </c>
      <c r="S87" s="272">
        <f t="shared" si="5"/>
        <v>0</v>
      </c>
      <c r="U87" s="287">
        <v>15823</v>
      </c>
      <c r="V87" s="288">
        <v>0</v>
      </c>
      <c r="W87" s="288">
        <v>0</v>
      </c>
      <c r="X87" s="288">
        <v>893</v>
      </c>
      <c r="Y87" s="279">
        <f t="shared" si="6"/>
        <v>16716</v>
      </c>
      <c r="AA87" s="275">
        <v>0</v>
      </c>
      <c r="AB87" s="204">
        <v>0</v>
      </c>
      <c r="AC87" s="202">
        <v>0</v>
      </c>
      <c r="AD87" s="204">
        <v>0</v>
      </c>
      <c r="AE87" s="276">
        <v>0</v>
      </c>
      <c r="AG87" s="227">
        <f t="shared" si="2"/>
        <v>0</v>
      </c>
      <c r="AH87" s="228">
        <f t="shared" si="3"/>
        <v>0</v>
      </c>
      <c r="AI87" s="229">
        <f t="shared" si="4"/>
        <v>0</v>
      </c>
      <c r="AM87" s="138"/>
      <c r="AN87" s="138"/>
      <c r="AO87" s="138"/>
      <c r="AP87" s="138"/>
      <c r="AQ87" s="138"/>
      <c r="AR87" s="138"/>
      <c r="AS87" s="138"/>
      <c r="AT87" s="138"/>
    </row>
    <row r="88" spans="1:46" s="139" customFormat="1" ht="13.8" x14ac:dyDescent="0.3">
      <c r="A88" s="277">
        <v>417</v>
      </c>
      <c r="B88" s="211">
        <v>417035243</v>
      </c>
      <c r="C88" s="212" t="s">
        <v>78</v>
      </c>
      <c r="D88" s="211">
        <v>35</v>
      </c>
      <c r="E88" s="212" t="s">
        <v>22</v>
      </c>
      <c r="F88" s="211">
        <v>243</v>
      </c>
      <c r="G88" s="212" t="s">
        <v>74</v>
      </c>
      <c r="H88" s="297">
        <v>0.01</v>
      </c>
      <c r="I88" s="202">
        <v>9311</v>
      </c>
      <c r="J88" s="202">
        <v>1935</v>
      </c>
      <c r="K88" s="202">
        <v>0</v>
      </c>
      <c r="L88" s="202">
        <v>893</v>
      </c>
      <c r="M88" s="279">
        <v>12139</v>
      </c>
      <c r="O88" s="281">
        <v>0</v>
      </c>
      <c r="P88" s="282">
        <v>0</v>
      </c>
      <c r="Q88" s="205">
        <v>0.09</v>
      </c>
      <c r="R88" s="205">
        <v>5.2541223770135566E-3</v>
      </c>
      <c r="S88" s="272">
        <f t="shared" si="5"/>
        <v>0</v>
      </c>
      <c r="U88" s="287">
        <v>112</v>
      </c>
      <c r="V88" s="288">
        <v>0</v>
      </c>
      <c r="W88" s="288">
        <v>0</v>
      </c>
      <c r="X88" s="288">
        <v>9</v>
      </c>
      <c r="Y88" s="279">
        <f t="shared" si="6"/>
        <v>121</v>
      </c>
      <c r="AA88" s="275">
        <v>0</v>
      </c>
      <c r="AB88" s="204">
        <v>0</v>
      </c>
      <c r="AC88" s="202">
        <v>0</v>
      </c>
      <c r="AD88" s="204">
        <v>0</v>
      </c>
      <c r="AE88" s="276">
        <v>0</v>
      </c>
      <c r="AG88" s="227">
        <f t="shared" si="2"/>
        <v>0</v>
      </c>
      <c r="AH88" s="228">
        <f t="shared" si="3"/>
        <v>0</v>
      </c>
      <c r="AI88" s="229">
        <f t="shared" si="4"/>
        <v>0</v>
      </c>
      <c r="AM88" s="138"/>
      <c r="AN88" s="138"/>
      <c r="AO88" s="138"/>
      <c r="AP88" s="138"/>
      <c r="AQ88" s="138"/>
      <c r="AR88" s="138"/>
      <c r="AS88" s="138"/>
      <c r="AT88" s="138"/>
    </row>
    <row r="89" spans="1:46" s="139" customFormat="1" ht="13.8" x14ac:dyDescent="0.3">
      <c r="A89" s="277">
        <v>417</v>
      </c>
      <c r="B89" s="211">
        <v>417035244</v>
      </c>
      <c r="C89" s="212" t="s">
        <v>78</v>
      </c>
      <c r="D89" s="211">
        <v>35</v>
      </c>
      <c r="E89" s="212" t="s">
        <v>22</v>
      </c>
      <c r="F89" s="211">
        <v>244</v>
      </c>
      <c r="G89" s="212" t="s">
        <v>43</v>
      </c>
      <c r="H89" s="297">
        <v>6</v>
      </c>
      <c r="I89" s="202">
        <v>12947</v>
      </c>
      <c r="J89" s="202">
        <v>5044</v>
      </c>
      <c r="K89" s="202">
        <v>0</v>
      </c>
      <c r="L89" s="202">
        <v>893</v>
      </c>
      <c r="M89" s="279">
        <v>18884</v>
      </c>
      <c r="O89" s="281">
        <v>0</v>
      </c>
      <c r="P89" s="282">
        <v>0</v>
      </c>
      <c r="Q89" s="205">
        <v>0.18</v>
      </c>
      <c r="R89" s="205">
        <v>0.10604677278835424</v>
      </c>
      <c r="S89" s="272">
        <f t="shared" si="5"/>
        <v>0</v>
      </c>
      <c r="U89" s="287">
        <v>107946</v>
      </c>
      <c r="V89" s="288">
        <v>0</v>
      </c>
      <c r="W89" s="288">
        <v>0</v>
      </c>
      <c r="X89" s="288">
        <v>5358</v>
      </c>
      <c r="Y89" s="279">
        <f t="shared" si="6"/>
        <v>113304</v>
      </c>
      <c r="AA89" s="275">
        <v>0</v>
      </c>
      <c r="AB89" s="204">
        <v>0</v>
      </c>
      <c r="AC89" s="202">
        <v>0</v>
      </c>
      <c r="AD89" s="204">
        <v>0</v>
      </c>
      <c r="AE89" s="276">
        <v>0</v>
      </c>
      <c r="AG89" s="227">
        <f t="shared" si="2"/>
        <v>0</v>
      </c>
      <c r="AH89" s="228">
        <f t="shared" si="3"/>
        <v>0</v>
      </c>
      <c r="AI89" s="229">
        <f t="shared" si="4"/>
        <v>0</v>
      </c>
      <c r="AM89" s="138"/>
      <c r="AN89" s="138"/>
      <c r="AO89" s="138"/>
      <c r="AP89" s="138"/>
      <c r="AQ89" s="138"/>
      <c r="AR89" s="138"/>
      <c r="AS89" s="138"/>
      <c r="AT89" s="138"/>
    </row>
    <row r="90" spans="1:46" s="139" customFormat="1" ht="13.8" x14ac:dyDescent="0.3">
      <c r="A90" s="277">
        <v>417</v>
      </c>
      <c r="B90" s="211">
        <v>417035293</v>
      </c>
      <c r="C90" s="212" t="s">
        <v>78</v>
      </c>
      <c r="D90" s="211">
        <v>35</v>
      </c>
      <c r="E90" s="212" t="s">
        <v>22</v>
      </c>
      <c r="F90" s="211">
        <v>293</v>
      </c>
      <c r="G90" s="212" t="s">
        <v>45</v>
      </c>
      <c r="H90" s="297">
        <v>2</v>
      </c>
      <c r="I90" s="202">
        <v>8370</v>
      </c>
      <c r="J90" s="202">
        <v>645</v>
      </c>
      <c r="K90" s="202">
        <v>0</v>
      </c>
      <c r="L90" s="202">
        <v>893</v>
      </c>
      <c r="M90" s="279">
        <v>9908</v>
      </c>
      <c r="O90" s="281">
        <v>0</v>
      </c>
      <c r="P90" s="282">
        <v>0</v>
      </c>
      <c r="Q90" s="205">
        <v>0.18</v>
      </c>
      <c r="R90" s="205">
        <v>6.7934430921212383E-3</v>
      </c>
      <c r="S90" s="272">
        <f t="shared" si="5"/>
        <v>0</v>
      </c>
      <c r="U90" s="287">
        <v>18030</v>
      </c>
      <c r="V90" s="288">
        <v>0</v>
      </c>
      <c r="W90" s="288">
        <v>0</v>
      </c>
      <c r="X90" s="288">
        <v>1786</v>
      </c>
      <c r="Y90" s="279">
        <f t="shared" si="6"/>
        <v>19816</v>
      </c>
      <c r="AA90" s="275">
        <v>0</v>
      </c>
      <c r="AB90" s="204">
        <v>0</v>
      </c>
      <c r="AC90" s="202">
        <v>0</v>
      </c>
      <c r="AD90" s="204">
        <v>0</v>
      </c>
      <c r="AE90" s="276">
        <v>0</v>
      </c>
      <c r="AG90" s="227">
        <f t="shared" si="2"/>
        <v>0</v>
      </c>
      <c r="AH90" s="228">
        <f t="shared" si="3"/>
        <v>0</v>
      </c>
      <c r="AI90" s="229">
        <f t="shared" si="4"/>
        <v>0</v>
      </c>
      <c r="AM90" s="138"/>
      <c r="AN90" s="138"/>
      <c r="AO90" s="138"/>
      <c r="AP90" s="138"/>
      <c r="AQ90" s="138"/>
      <c r="AR90" s="138"/>
      <c r="AS90" s="138"/>
      <c r="AT90" s="138"/>
    </row>
    <row r="91" spans="1:46" s="139" customFormat="1" ht="13.8" x14ac:dyDescent="0.3">
      <c r="A91" s="277">
        <v>418</v>
      </c>
      <c r="B91" s="211">
        <v>418100014</v>
      </c>
      <c r="C91" s="212" t="s">
        <v>82</v>
      </c>
      <c r="D91" s="211">
        <v>100</v>
      </c>
      <c r="E91" s="212" t="s">
        <v>79</v>
      </c>
      <c r="F91" s="211">
        <v>14</v>
      </c>
      <c r="G91" s="212" t="s">
        <v>83</v>
      </c>
      <c r="H91" s="297">
        <v>9</v>
      </c>
      <c r="I91" s="202">
        <v>9340</v>
      </c>
      <c r="J91" s="202">
        <v>2916</v>
      </c>
      <c r="K91" s="202">
        <v>0</v>
      </c>
      <c r="L91" s="202">
        <v>893</v>
      </c>
      <c r="M91" s="279">
        <v>13149</v>
      </c>
      <c r="O91" s="281">
        <v>0</v>
      </c>
      <c r="P91" s="282">
        <v>0</v>
      </c>
      <c r="Q91" s="205">
        <v>0.09</v>
      </c>
      <c r="R91" s="205">
        <v>8.9803746545462811E-3</v>
      </c>
      <c r="S91" s="272">
        <f t="shared" si="5"/>
        <v>0</v>
      </c>
      <c r="U91" s="287">
        <v>110304</v>
      </c>
      <c r="V91" s="288">
        <v>0</v>
      </c>
      <c r="W91" s="288">
        <v>0</v>
      </c>
      <c r="X91" s="288">
        <v>8037</v>
      </c>
      <c r="Y91" s="279">
        <f t="shared" si="6"/>
        <v>118341</v>
      </c>
      <c r="AA91" s="275">
        <v>0</v>
      </c>
      <c r="AB91" s="204">
        <v>0</v>
      </c>
      <c r="AC91" s="202">
        <v>0</v>
      </c>
      <c r="AD91" s="204">
        <v>0</v>
      </c>
      <c r="AE91" s="276">
        <v>0</v>
      </c>
      <c r="AG91" s="227">
        <f t="shared" si="2"/>
        <v>0</v>
      </c>
      <c r="AH91" s="228">
        <f t="shared" si="3"/>
        <v>0</v>
      </c>
      <c r="AI91" s="229">
        <f t="shared" si="4"/>
        <v>0</v>
      </c>
      <c r="AM91" s="138"/>
      <c r="AN91" s="138"/>
      <c r="AO91" s="138"/>
      <c r="AP91" s="138"/>
      <c r="AQ91" s="138"/>
      <c r="AR91" s="138"/>
      <c r="AS91" s="138"/>
      <c r="AT91" s="138"/>
    </row>
    <row r="92" spans="1:46" s="139" customFormat="1" ht="13.8" x14ac:dyDescent="0.3">
      <c r="A92" s="277">
        <v>418</v>
      </c>
      <c r="B92" s="211">
        <v>418100100</v>
      </c>
      <c r="C92" s="212" t="s">
        <v>82</v>
      </c>
      <c r="D92" s="211">
        <v>100</v>
      </c>
      <c r="E92" s="212" t="s">
        <v>79</v>
      </c>
      <c r="F92" s="211">
        <v>100</v>
      </c>
      <c r="G92" s="212" t="s">
        <v>79</v>
      </c>
      <c r="H92" s="297">
        <v>339.12000000000006</v>
      </c>
      <c r="I92" s="202">
        <v>9863</v>
      </c>
      <c r="J92" s="202">
        <v>4470</v>
      </c>
      <c r="K92" s="202">
        <v>0</v>
      </c>
      <c r="L92" s="202">
        <v>893</v>
      </c>
      <c r="M92" s="279">
        <v>15226</v>
      </c>
      <c r="O92" s="281">
        <v>0</v>
      </c>
      <c r="P92" s="282">
        <v>0</v>
      </c>
      <c r="Q92" s="205">
        <v>0.09</v>
      </c>
      <c r="R92" s="205">
        <v>3.1083889117437365E-2</v>
      </c>
      <c r="S92" s="272">
        <f t="shared" si="5"/>
        <v>0</v>
      </c>
      <c r="U92" s="287">
        <v>4860605</v>
      </c>
      <c r="V92" s="288">
        <v>0</v>
      </c>
      <c r="W92" s="288">
        <v>0</v>
      </c>
      <c r="X92" s="288">
        <v>302831</v>
      </c>
      <c r="Y92" s="279">
        <f t="shared" si="6"/>
        <v>5163436</v>
      </c>
      <c r="AA92" s="275">
        <v>0</v>
      </c>
      <c r="AB92" s="204">
        <v>0</v>
      </c>
      <c r="AC92" s="202">
        <v>0</v>
      </c>
      <c r="AD92" s="204">
        <v>6.97</v>
      </c>
      <c r="AE92" s="276">
        <v>106125</v>
      </c>
      <c r="AG92" s="227">
        <f t="shared" si="2"/>
        <v>0</v>
      </c>
      <c r="AH92" s="228">
        <f t="shared" si="3"/>
        <v>0</v>
      </c>
      <c r="AI92" s="229">
        <f t="shared" si="4"/>
        <v>0</v>
      </c>
      <c r="AM92" s="138"/>
      <c r="AN92" s="138"/>
      <c r="AO92" s="138"/>
      <c r="AP92" s="138"/>
      <c r="AQ92" s="138"/>
      <c r="AR92" s="138"/>
      <c r="AS92" s="138"/>
      <c r="AT92" s="138"/>
    </row>
    <row r="93" spans="1:46" s="139" customFormat="1" ht="13.8" x14ac:dyDescent="0.3">
      <c r="A93" s="277">
        <v>418</v>
      </c>
      <c r="B93" s="211">
        <v>418100101</v>
      </c>
      <c r="C93" s="212" t="s">
        <v>82</v>
      </c>
      <c r="D93" s="211">
        <v>100</v>
      </c>
      <c r="E93" s="212" t="s">
        <v>79</v>
      </c>
      <c r="F93" s="211">
        <v>101</v>
      </c>
      <c r="G93" s="212" t="s">
        <v>84</v>
      </c>
      <c r="H93" s="297">
        <v>1</v>
      </c>
      <c r="I93" s="202">
        <v>8745</v>
      </c>
      <c r="J93" s="202">
        <v>2322</v>
      </c>
      <c r="K93" s="202">
        <v>0</v>
      </c>
      <c r="L93" s="202">
        <v>893</v>
      </c>
      <c r="M93" s="279">
        <v>11960</v>
      </c>
      <c r="O93" s="281">
        <v>0</v>
      </c>
      <c r="P93" s="282">
        <v>0</v>
      </c>
      <c r="Q93" s="205">
        <v>0.09</v>
      </c>
      <c r="R93" s="205">
        <v>4.9203658742285411E-2</v>
      </c>
      <c r="S93" s="272">
        <f t="shared" si="5"/>
        <v>0</v>
      </c>
      <c r="U93" s="287">
        <v>11067</v>
      </c>
      <c r="V93" s="288">
        <v>0</v>
      </c>
      <c r="W93" s="288">
        <v>0</v>
      </c>
      <c r="X93" s="288">
        <v>893</v>
      </c>
      <c r="Y93" s="279">
        <f t="shared" si="6"/>
        <v>11960</v>
      </c>
      <c r="AA93" s="275">
        <v>0</v>
      </c>
      <c r="AB93" s="204">
        <v>0</v>
      </c>
      <c r="AC93" s="202">
        <v>0</v>
      </c>
      <c r="AD93" s="204">
        <v>0</v>
      </c>
      <c r="AE93" s="276">
        <v>0</v>
      </c>
      <c r="AG93" s="227">
        <f t="shared" si="2"/>
        <v>0</v>
      </c>
      <c r="AH93" s="228">
        <f t="shared" si="3"/>
        <v>0</v>
      </c>
      <c r="AI93" s="229">
        <f t="shared" si="4"/>
        <v>0</v>
      </c>
      <c r="AM93" s="138"/>
      <c r="AN93" s="138"/>
      <c r="AO93" s="138"/>
      <c r="AP93" s="138"/>
      <c r="AQ93" s="138"/>
      <c r="AR93" s="138"/>
      <c r="AS93" s="138"/>
      <c r="AT93" s="138"/>
    </row>
    <row r="94" spans="1:46" s="139" customFormat="1" ht="13.8" x14ac:dyDescent="0.3">
      <c r="A94" s="277">
        <v>418</v>
      </c>
      <c r="B94" s="211">
        <v>418100136</v>
      </c>
      <c r="C94" s="212" t="s">
        <v>82</v>
      </c>
      <c r="D94" s="211">
        <v>100</v>
      </c>
      <c r="E94" s="212" t="s">
        <v>79</v>
      </c>
      <c r="F94" s="211">
        <v>136</v>
      </c>
      <c r="G94" s="212" t="s">
        <v>85</v>
      </c>
      <c r="H94" s="297">
        <v>9</v>
      </c>
      <c r="I94" s="202">
        <v>9956</v>
      </c>
      <c r="J94" s="202">
        <v>3276</v>
      </c>
      <c r="K94" s="202">
        <v>0</v>
      </c>
      <c r="L94" s="202">
        <v>893</v>
      </c>
      <c r="M94" s="279">
        <v>14125</v>
      </c>
      <c r="O94" s="281">
        <v>0</v>
      </c>
      <c r="P94" s="282">
        <v>0</v>
      </c>
      <c r="Q94" s="205">
        <v>0.09</v>
      </c>
      <c r="R94" s="205">
        <v>4.4369225289099153E-3</v>
      </c>
      <c r="S94" s="272">
        <f t="shared" si="5"/>
        <v>0</v>
      </c>
      <c r="U94" s="287">
        <v>119088</v>
      </c>
      <c r="V94" s="288">
        <v>0</v>
      </c>
      <c r="W94" s="288">
        <v>0</v>
      </c>
      <c r="X94" s="288">
        <v>8037</v>
      </c>
      <c r="Y94" s="279">
        <f t="shared" si="6"/>
        <v>127125</v>
      </c>
      <c r="AA94" s="275">
        <v>0</v>
      </c>
      <c r="AB94" s="204">
        <v>0</v>
      </c>
      <c r="AC94" s="202">
        <v>0</v>
      </c>
      <c r="AD94" s="204">
        <v>0</v>
      </c>
      <c r="AE94" s="276">
        <v>0</v>
      </c>
      <c r="AG94" s="227">
        <f t="shared" si="2"/>
        <v>0</v>
      </c>
      <c r="AH94" s="228">
        <f t="shared" si="3"/>
        <v>0</v>
      </c>
      <c r="AI94" s="229">
        <f t="shared" si="4"/>
        <v>0</v>
      </c>
      <c r="AM94" s="138"/>
      <c r="AN94" s="138"/>
      <c r="AO94" s="138"/>
      <c r="AP94" s="138"/>
      <c r="AQ94" s="138"/>
      <c r="AR94" s="138"/>
      <c r="AS94" s="138"/>
      <c r="AT94" s="138"/>
    </row>
    <row r="95" spans="1:46" s="139" customFormat="1" ht="13.8" x14ac:dyDescent="0.3">
      <c r="A95" s="277">
        <v>418</v>
      </c>
      <c r="B95" s="211">
        <v>418100139</v>
      </c>
      <c r="C95" s="212" t="s">
        <v>82</v>
      </c>
      <c r="D95" s="211">
        <v>100</v>
      </c>
      <c r="E95" s="212" t="s">
        <v>79</v>
      </c>
      <c r="F95" s="211">
        <v>139</v>
      </c>
      <c r="G95" s="212" t="s">
        <v>86</v>
      </c>
      <c r="H95" s="297">
        <v>6</v>
      </c>
      <c r="I95" s="202">
        <v>8745</v>
      </c>
      <c r="J95" s="202">
        <v>3028</v>
      </c>
      <c r="K95" s="202">
        <v>0</v>
      </c>
      <c r="L95" s="202">
        <v>893</v>
      </c>
      <c r="M95" s="279">
        <v>12666</v>
      </c>
      <c r="O95" s="281">
        <v>0</v>
      </c>
      <c r="P95" s="282">
        <v>0</v>
      </c>
      <c r="Q95" s="205">
        <v>0.09</v>
      </c>
      <c r="R95" s="205">
        <v>3.7888006326912984E-3</v>
      </c>
      <c r="S95" s="272">
        <f t="shared" si="5"/>
        <v>0</v>
      </c>
      <c r="U95" s="287">
        <v>70638</v>
      </c>
      <c r="V95" s="288">
        <v>0</v>
      </c>
      <c r="W95" s="288">
        <v>0</v>
      </c>
      <c r="X95" s="288">
        <v>5358</v>
      </c>
      <c r="Y95" s="279">
        <f t="shared" si="6"/>
        <v>75996</v>
      </c>
      <c r="AA95" s="275">
        <v>0</v>
      </c>
      <c r="AB95" s="204">
        <v>0</v>
      </c>
      <c r="AC95" s="202">
        <v>0</v>
      </c>
      <c r="AD95" s="204">
        <v>0</v>
      </c>
      <c r="AE95" s="276">
        <v>0</v>
      </c>
      <c r="AG95" s="227">
        <f t="shared" si="2"/>
        <v>0</v>
      </c>
      <c r="AH95" s="228">
        <f t="shared" si="3"/>
        <v>0</v>
      </c>
      <c r="AI95" s="229">
        <f t="shared" si="4"/>
        <v>0</v>
      </c>
      <c r="AM95" s="138"/>
      <c r="AN95" s="138"/>
      <c r="AO95" s="138"/>
      <c r="AP95" s="138"/>
      <c r="AQ95" s="138"/>
      <c r="AR95" s="138"/>
      <c r="AS95" s="138"/>
      <c r="AT95" s="138"/>
    </row>
    <row r="96" spans="1:46" s="139" customFormat="1" ht="13.8" x14ac:dyDescent="0.3">
      <c r="A96" s="277">
        <v>418</v>
      </c>
      <c r="B96" s="211">
        <v>418100170</v>
      </c>
      <c r="C96" s="212" t="s">
        <v>82</v>
      </c>
      <c r="D96" s="211">
        <v>100</v>
      </c>
      <c r="E96" s="212" t="s">
        <v>79</v>
      </c>
      <c r="F96" s="211">
        <v>170</v>
      </c>
      <c r="G96" s="212" t="s">
        <v>87</v>
      </c>
      <c r="H96" s="297">
        <v>2.4500000000000002</v>
      </c>
      <c r="I96" s="202">
        <v>10090</v>
      </c>
      <c r="J96" s="202">
        <v>3418</v>
      </c>
      <c r="K96" s="202">
        <v>0</v>
      </c>
      <c r="L96" s="202">
        <v>893</v>
      </c>
      <c r="M96" s="279">
        <v>14401</v>
      </c>
      <c r="O96" s="281">
        <v>0</v>
      </c>
      <c r="P96" s="282">
        <v>0</v>
      </c>
      <c r="Q96" s="205">
        <v>0.09</v>
      </c>
      <c r="R96" s="205">
        <v>8.9122620024760402E-2</v>
      </c>
      <c r="S96" s="272">
        <f t="shared" si="5"/>
        <v>0</v>
      </c>
      <c r="U96" s="287">
        <v>33094</v>
      </c>
      <c r="V96" s="288">
        <v>0</v>
      </c>
      <c r="W96" s="288">
        <v>0</v>
      </c>
      <c r="X96" s="288">
        <v>2188</v>
      </c>
      <c r="Y96" s="279">
        <f t="shared" si="6"/>
        <v>35282</v>
      </c>
      <c r="AA96" s="275">
        <v>0</v>
      </c>
      <c r="AB96" s="204">
        <v>0</v>
      </c>
      <c r="AC96" s="202">
        <v>0</v>
      </c>
      <c r="AD96" s="204">
        <v>1</v>
      </c>
      <c r="AE96" s="276">
        <v>14401</v>
      </c>
      <c r="AG96" s="227">
        <f t="shared" si="2"/>
        <v>0</v>
      </c>
      <c r="AH96" s="228">
        <f t="shared" si="3"/>
        <v>0</v>
      </c>
      <c r="AI96" s="229">
        <f t="shared" si="4"/>
        <v>0</v>
      </c>
      <c r="AM96" s="138"/>
      <c r="AN96" s="138"/>
      <c r="AO96" s="138"/>
      <c r="AP96" s="138"/>
      <c r="AQ96" s="138"/>
      <c r="AR96" s="138"/>
      <c r="AS96" s="138"/>
      <c r="AT96" s="138"/>
    </row>
    <row r="97" spans="1:46" s="139" customFormat="1" ht="13.8" x14ac:dyDescent="0.3">
      <c r="A97" s="277">
        <v>418</v>
      </c>
      <c r="B97" s="211">
        <v>418100187</v>
      </c>
      <c r="C97" s="212" t="s">
        <v>82</v>
      </c>
      <c r="D97" s="211">
        <v>100</v>
      </c>
      <c r="E97" s="212" t="s">
        <v>79</v>
      </c>
      <c r="F97" s="211">
        <v>187</v>
      </c>
      <c r="G97" s="212" t="s">
        <v>89</v>
      </c>
      <c r="H97" s="297">
        <v>0.19</v>
      </c>
      <c r="I97" s="202">
        <v>8745</v>
      </c>
      <c r="J97" s="202">
        <v>3974</v>
      </c>
      <c r="K97" s="202">
        <v>0</v>
      </c>
      <c r="L97" s="202">
        <v>893</v>
      </c>
      <c r="M97" s="279">
        <v>13612</v>
      </c>
      <c r="O97" s="281">
        <v>0</v>
      </c>
      <c r="P97" s="282">
        <v>0</v>
      </c>
      <c r="Q97" s="205">
        <v>0.09</v>
      </c>
      <c r="R97" s="205">
        <v>2.5361540715069198E-3</v>
      </c>
      <c r="S97" s="272">
        <f t="shared" si="5"/>
        <v>0</v>
      </c>
      <c r="U97" s="287">
        <v>2417</v>
      </c>
      <c r="V97" s="288">
        <v>0</v>
      </c>
      <c r="W97" s="288">
        <v>0</v>
      </c>
      <c r="X97" s="288">
        <v>170</v>
      </c>
      <c r="Y97" s="279">
        <f t="shared" si="6"/>
        <v>2587</v>
      </c>
      <c r="AA97" s="275">
        <v>0</v>
      </c>
      <c r="AB97" s="204">
        <v>0</v>
      </c>
      <c r="AC97" s="202">
        <v>0</v>
      </c>
      <c r="AD97" s="204">
        <v>0</v>
      </c>
      <c r="AE97" s="276">
        <v>0</v>
      </c>
      <c r="AG97" s="227">
        <f t="shared" si="2"/>
        <v>0</v>
      </c>
      <c r="AH97" s="228">
        <f t="shared" si="3"/>
        <v>0</v>
      </c>
      <c r="AI97" s="229">
        <f t="shared" si="4"/>
        <v>0</v>
      </c>
      <c r="AM97" s="138"/>
      <c r="AN97" s="138"/>
      <c r="AO97" s="138"/>
      <c r="AP97" s="138"/>
      <c r="AQ97" s="138"/>
      <c r="AR97" s="138"/>
      <c r="AS97" s="138"/>
      <c r="AT97" s="138"/>
    </row>
    <row r="98" spans="1:46" s="139" customFormat="1" ht="13.8" x14ac:dyDescent="0.3">
      <c r="A98" s="277">
        <v>418</v>
      </c>
      <c r="B98" s="211">
        <v>418100198</v>
      </c>
      <c r="C98" s="212" t="s">
        <v>82</v>
      </c>
      <c r="D98" s="211">
        <v>100</v>
      </c>
      <c r="E98" s="212" t="s">
        <v>79</v>
      </c>
      <c r="F98" s="211">
        <v>198</v>
      </c>
      <c r="G98" s="212" t="s">
        <v>39</v>
      </c>
      <c r="H98" s="297">
        <v>25.81</v>
      </c>
      <c r="I98" s="202">
        <v>9026</v>
      </c>
      <c r="J98" s="202">
        <v>3741</v>
      </c>
      <c r="K98" s="202">
        <v>0</v>
      </c>
      <c r="L98" s="202">
        <v>893</v>
      </c>
      <c r="M98" s="279">
        <v>13660</v>
      </c>
      <c r="O98" s="281">
        <v>0</v>
      </c>
      <c r="P98" s="282">
        <v>0</v>
      </c>
      <c r="Q98" s="205">
        <v>0.09</v>
      </c>
      <c r="R98" s="205">
        <v>4.6177180562360712E-3</v>
      </c>
      <c r="S98" s="272">
        <f t="shared" si="5"/>
        <v>0</v>
      </c>
      <c r="U98" s="287">
        <v>329515</v>
      </c>
      <c r="V98" s="288">
        <v>0</v>
      </c>
      <c r="W98" s="288">
        <v>0</v>
      </c>
      <c r="X98" s="288">
        <v>23049</v>
      </c>
      <c r="Y98" s="279">
        <f t="shared" si="6"/>
        <v>352564</v>
      </c>
      <c r="AA98" s="275">
        <v>0</v>
      </c>
      <c r="AB98" s="204">
        <v>0</v>
      </c>
      <c r="AC98" s="202">
        <v>0</v>
      </c>
      <c r="AD98" s="204">
        <v>1</v>
      </c>
      <c r="AE98" s="276">
        <v>13660</v>
      </c>
      <c r="AG98" s="227">
        <f t="shared" si="2"/>
        <v>0</v>
      </c>
      <c r="AH98" s="228">
        <f t="shared" si="3"/>
        <v>0</v>
      </c>
      <c r="AI98" s="229">
        <f t="shared" si="4"/>
        <v>0</v>
      </c>
      <c r="AM98" s="138"/>
      <c r="AN98" s="138"/>
      <c r="AO98" s="138"/>
      <c r="AP98" s="138"/>
      <c r="AQ98" s="138"/>
      <c r="AR98" s="138"/>
      <c r="AS98" s="138"/>
      <c r="AT98" s="138"/>
    </row>
    <row r="99" spans="1:46" s="139" customFormat="1" ht="13.8" x14ac:dyDescent="0.3">
      <c r="A99" s="277">
        <v>418</v>
      </c>
      <c r="B99" s="211">
        <v>418100288</v>
      </c>
      <c r="C99" s="212" t="s">
        <v>82</v>
      </c>
      <c r="D99" s="211">
        <v>100</v>
      </c>
      <c r="E99" s="212" t="s">
        <v>79</v>
      </c>
      <c r="F99" s="211">
        <v>288</v>
      </c>
      <c r="G99" s="212" t="s">
        <v>91</v>
      </c>
      <c r="H99" s="297">
        <v>1</v>
      </c>
      <c r="I99" s="202">
        <v>8745</v>
      </c>
      <c r="J99" s="202">
        <v>5553</v>
      </c>
      <c r="K99" s="202">
        <v>0</v>
      </c>
      <c r="L99" s="202">
        <v>893</v>
      </c>
      <c r="M99" s="279">
        <v>15191</v>
      </c>
      <c r="O99" s="281">
        <v>0</v>
      </c>
      <c r="P99" s="282">
        <v>0</v>
      </c>
      <c r="Q99" s="205">
        <v>0.09</v>
      </c>
      <c r="R99" s="205">
        <v>1.2167447818749602E-3</v>
      </c>
      <c r="S99" s="272">
        <f t="shared" si="5"/>
        <v>0</v>
      </c>
      <c r="U99" s="287">
        <v>14298</v>
      </c>
      <c r="V99" s="288">
        <v>0</v>
      </c>
      <c r="W99" s="288">
        <v>0</v>
      </c>
      <c r="X99" s="288">
        <v>893</v>
      </c>
      <c r="Y99" s="279">
        <f t="shared" si="6"/>
        <v>15191</v>
      </c>
      <c r="AA99" s="275">
        <v>0</v>
      </c>
      <c r="AB99" s="204">
        <v>0</v>
      </c>
      <c r="AC99" s="202">
        <v>0</v>
      </c>
      <c r="AD99" s="204">
        <v>0</v>
      </c>
      <c r="AE99" s="276">
        <v>0</v>
      </c>
      <c r="AG99" s="227">
        <f t="shared" si="2"/>
        <v>0</v>
      </c>
      <c r="AH99" s="228">
        <f t="shared" si="3"/>
        <v>0</v>
      </c>
      <c r="AI99" s="229">
        <f t="shared" si="4"/>
        <v>0</v>
      </c>
      <c r="AM99" s="138"/>
      <c r="AN99" s="138"/>
      <c r="AO99" s="138"/>
      <c r="AP99" s="138"/>
      <c r="AQ99" s="138"/>
      <c r="AR99" s="138"/>
      <c r="AS99" s="138"/>
      <c r="AT99" s="138"/>
    </row>
    <row r="100" spans="1:46" s="139" customFormat="1" ht="13.8" x14ac:dyDescent="0.3">
      <c r="A100" s="277">
        <v>419</v>
      </c>
      <c r="B100" s="211">
        <v>419035035</v>
      </c>
      <c r="C100" s="212" t="s">
        <v>94</v>
      </c>
      <c r="D100" s="211">
        <v>35</v>
      </c>
      <c r="E100" s="212" t="s">
        <v>22</v>
      </c>
      <c r="F100" s="211">
        <v>35</v>
      </c>
      <c r="G100" s="212" t="s">
        <v>22</v>
      </c>
      <c r="H100" s="297">
        <v>174.94999999999993</v>
      </c>
      <c r="I100" s="202">
        <v>11876</v>
      </c>
      <c r="J100" s="202">
        <v>4095</v>
      </c>
      <c r="K100" s="202">
        <v>0</v>
      </c>
      <c r="L100" s="202">
        <v>893</v>
      </c>
      <c r="M100" s="279">
        <v>16864</v>
      </c>
      <c r="O100" s="281">
        <v>0</v>
      </c>
      <c r="P100" s="282">
        <v>0</v>
      </c>
      <c r="Q100" s="205">
        <v>0.18</v>
      </c>
      <c r="R100" s="205">
        <v>0.14869015941042629</v>
      </c>
      <c r="S100" s="272">
        <f t="shared" si="5"/>
        <v>0</v>
      </c>
      <c r="U100" s="287">
        <v>2794133</v>
      </c>
      <c r="V100" s="288">
        <v>0</v>
      </c>
      <c r="W100" s="288">
        <v>0</v>
      </c>
      <c r="X100" s="288">
        <v>156236</v>
      </c>
      <c r="Y100" s="279">
        <f t="shared" si="6"/>
        <v>2950369</v>
      </c>
      <c r="AA100" s="275">
        <v>0</v>
      </c>
      <c r="AB100" s="204">
        <v>0</v>
      </c>
      <c r="AC100" s="202">
        <v>0</v>
      </c>
      <c r="AD100" s="204">
        <v>7.7100000000000009</v>
      </c>
      <c r="AE100" s="276">
        <v>130022</v>
      </c>
      <c r="AG100" s="227">
        <f t="shared" si="2"/>
        <v>0</v>
      </c>
      <c r="AH100" s="228">
        <f t="shared" si="3"/>
        <v>0</v>
      </c>
      <c r="AI100" s="229">
        <f t="shared" si="4"/>
        <v>0</v>
      </c>
      <c r="AM100" s="138"/>
      <c r="AN100" s="138"/>
      <c r="AO100" s="138"/>
      <c r="AP100" s="138"/>
      <c r="AQ100" s="138"/>
      <c r="AR100" s="138"/>
      <c r="AS100" s="138"/>
      <c r="AT100" s="138"/>
    </row>
    <row r="101" spans="1:46" s="139" customFormat="1" ht="13.8" x14ac:dyDescent="0.3">
      <c r="A101" s="277">
        <v>419</v>
      </c>
      <c r="B101" s="211">
        <v>419035049</v>
      </c>
      <c r="C101" s="212" t="s">
        <v>94</v>
      </c>
      <c r="D101" s="211">
        <v>35</v>
      </c>
      <c r="E101" s="212" t="s">
        <v>22</v>
      </c>
      <c r="F101" s="211">
        <v>49</v>
      </c>
      <c r="G101" s="212" t="s">
        <v>96</v>
      </c>
      <c r="H101" s="297">
        <v>1.95</v>
      </c>
      <c r="I101" s="202">
        <v>13209</v>
      </c>
      <c r="J101" s="202">
        <v>16641</v>
      </c>
      <c r="K101" s="202">
        <v>0</v>
      </c>
      <c r="L101" s="202">
        <v>893</v>
      </c>
      <c r="M101" s="279">
        <v>30743</v>
      </c>
      <c r="O101" s="281">
        <v>0</v>
      </c>
      <c r="P101" s="282">
        <v>0</v>
      </c>
      <c r="Q101" s="205">
        <v>0.09</v>
      </c>
      <c r="R101" s="205">
        <v>6.6333323504090672E-2</v>
      </c>
      <c r="S101" s="272">
        <f t="shared" si="5"/>
        <v>0</v>
      </c>
      <c r="U101" s="287">
        <v>58208</v>
      </c>
      <c r="V101" s="288">
        <v>0</v>
      </c>
      <c r="W101" s="288">
        <v>0</v>
      </c>
      <c r="X101" s="288">
        <v>1741</v>
      </c>
      <c r="Y101" s="279">
        <f t="shared" si="6"/>
        <v>59949</v>
      </c>
      <c r="AA101" s="275">
        <v>0</v>
      </c>
      <c r="AB101" s="204">
        <v>0</v>
      </c>
      <c r="AC101" s="202">
        <v>0</v>
      </c>
      <c r="AD101" s="204">
        <v>0</v>
      </c>
      <c r="AE101" s="276">
        <v>0</v>
      </c>
      <c r="AG101" s="227">
        <f t="shared" si="2"/>
        <v>0</v>
      </c>
      <c r="AH101" s="228">
        <f t="shared" si="3"/>
        <v>0</v>
      </c>
      <c r="AI101" s="229">
        <f t="shared" si="4"/>
        <v>0</v>
      </c>
      <c r="AM101" s="138"/>
      <c r="AN101" s="138"/>
      <c r="AO101" s="138"/>
      <c r="AP101" s="138"/>
      <c r="AQ101" s="138"/>
      <c r="AR101" s="138"/>
      <c r="AS101" s="138"/>
      <c r="AT101" s="138"/>
    </row>
    <row r="102" spans="1:46" s="139" customFormat="1" ht="13.8" x14ac:dyDescent="0.3">
      <c r="A102" s="277">
        <v>419</v>
      </c>
      <c r="B102" s="211">
        <v>419035243</v>
      </c>
      <c r="C102" s="212" t="s">
        <v>94</v>
      </c>
      <c r="D102" s="211">
        <v>35</v>
      </c>
      <c r="E102" s="212" t="s">
        <v>22</v>
      </c>
      <c r="F102" s="211">
        <v>243</v>
      </c>
      <c r="G102" s="212" t="s">
        <v>74</v>
      </c>
      <c r="H102" s="297">
        <v>2.8</v>
      </c>
      <c r="I102" s="202">
        <v>12143</v>
      </c>
      <c r="J102" s="202">
        <v>2523</v>
      </c>
      <c r="K102" s="202">
        <v>0</v>
      </c>
      <c r="L102" s="202">
        <v>893</v>
      </c>
      <c r="M102" s="279">
        <v>15559</v>
      </c>
      <c r="O102" s="281">
        <v>0</v>
      </c>
      <c r="P102" s="282">
        <v>0</v>
      </c>
      <c r="Q102" s="205">
        <v>0.09</v>
      </c>
      <c r="R102" s="205">
        <v>5.2541223770135566E-3</v>
      </c>
      <c r="S102" s="272">
        <f t="shared" si="5"/>
        <v>0</v>
      </c>
      <c r="U102" s="287">
        <v>41065</v>
      </c>
      <c r="V102" s="288">
        <v>0</v>
      </c>
      <c r="W102" s="288">
        <v>0</v>
      </c>
      <c r="X102" s="288">
        <v>2500</v>
      </c>
      <c r="Y102" s="279">
        <f t="shared" si="6"/>
        <v>43565</v>
      </c>
      <c r="AA102" s="275">
        <v>0</v>
      </c>
      <c r="AB102" s="204">
        <v>0</v>
      </c>
      <c r="AC102" s="202">
        <v>0</v>
      </c>
      <c r="AD102" s="204">
        <v>0</v>
      </c>
      <c r="AE102" s="276">
        <v>0</v>
      </c>
      <c r="AG102" s="227">
        <f t="shared" si="2"/>
        <v>0</v>
      </c>
      <c r="AH102" s="228">
        <f t="shared" si="3"/>
        <v>0</v>
      </c>
      <c r="AI102" s="229">
        <f t="shared" si="4"/>
        <v>0</v>
      </c>
      <c r="AM102" s="138"/>
      <c r="AN102" s="138"/>
      <c r="AO102" s="138"/>
      <c r="AP102" s="138"/>
      <c r="AQ102" s="138"/>
      <c r="AR102" s="138"/>
      <c r="AS102" s="138"/>
      <c r="AT102" s="138"/>
    </row>
    <row r="103" spans="1:46" s="139" customFormat="1" ht="13.8" x14ac:dyDescent="0.3">
      <c r="A103" s="277">
        <v>419</v>
      </c>
      <c r="B103" s="211">
        <v>419035244</v>
      </c>
      <c r="C103" s="212" t="s">
        <v>94</v>
      </c>
      <c r="D103" s="211">
        <v>35</v>
      </c>
      <c r="E103" s="212" t="s">
        <v>22</v>
      </c>
      <c r="F103" s="211">
        <v>244</v>
      </c>
      <c r="G103" s="212" t="s">
        <v>43</v>
      </c>
      <c r="H103" s="297">
        <v>5.03</v>
      </c>
      <c r="I103" s="202">
        <v>12143</v>
      </c>
      <c r="J103" s="202">
        <v>4731</v>
      </c>
      <c r="K103" s="202">
        <v>0</v>
      </c>
      <c r="L103" s="202">
        <v>893</v>
      </c>
      <c r="M103" s="279">
        <v>17767</v>
      </c>
      <c r="O103" s="281">
        <v>0</v>
      </c>
      <c r="P103" s="282">
        <v>0</v>
      </c>
      <c r="Q103" s="205">
        <v>0.18</v>
      </c>
      <c r="R103" s="205">
        <v>0.10604677278835424</v>
      </c>
      <c r="S103" s="272">
        <f t="shared" si="5"/>
        <v>0</v>
      </c>
      <c r="U103" s="287">
        <v>84876</v>
      </c>
      <c r="V103" s="288">
        <v>0</v>
      </c>
      <c r="W103" s="288">
        <v>0</v>
      </c>
      <c r="X103" s="288">
        <v>4492</v>
      </c>
      <c r="Y103" s="279">
        <f t="shared" si="6"/>
        <v>89368</v>
      </c>
      <c r="AA103" s="275">
        <v>0</v>
      </c>
      <c r="AB103" s="204">
        <v>0</v>
      </c>
      <c r="AC103" s="202">
        <v>0</v>
      </c>
      <c r="AD103" s="204">
        <v>0</v>
      </c>
      <c r="AE103" s="276">
        <v>0</v>
      </c>
      <c r="AG103" s="227">
        <f t="shared" si="2"/>
        <v>0</v>
      </c>
      <c r="AH103" s="228">
        <f t="shared" si="3"/>
        <v>0</v>
      </c>
      <c r="AI103" s="229">
        <f t="shared" si="4"/>
        <v>0</v>
      </c>
      <c r="AM103" s="138"/>
      <c r="AN103" s="138"/>
      <c r="AO103" s="138"/>
      <c r="AP103" s="138"/>
      <c r="AQ103" s="138"/>
      <c r="AR103" s="138"/>
      <c r="AS103" s="138"/>
      <c r="AT103" s="138"/>
    </row>
    <row r="104" spans="1:46" s="139" customFormat="1" ht="13.8" x14ac:dyDescent="0.3">
      <c r="A104" s="277">
        <v>419</v>
      </c>
      <c r="B104" s="211">
        <v>419035251</v>
      </c>
      <c r="C104" s="212" t="s">
        <v>94</v>
      </c>
      <c r="D104" s="211">
        <v>35</v>
      </c>
      <c r="E104" s="212" t="s">
        <v>22</v>
      </c>
      <c r="F104" s="211">
        <v>251</v>
      </c>
      <c r="G104" s="212" t="s">
        <v>292</v>
      </c>
      <c r="H104" s="297">
        <v>0.47</v>
      </c>
      <c r="I104" s="202">
        <v>11346.970713710527</v>
      </c>
      <c r="J104" s="202">
        <v>3148</v>
      </c>
      <c r="K104" s="202">
        <v>0</v>
      </c>
      <c r="L104" s="202">
        <v>893</v>
      </c>
      <c r="M104" s="279">
        <v>15387.970713710527</v>
      </c>
      <c r="O104" s="281">
        <v>0</v>
      </c>
      <c r="P104" s="282">
        <v>0</v>
      </c>
      <c r="Q104" s="205">
        <v>0.18</v>
      </c>
      <c r="R104" s="205">
        <v>3.8945053743884323E-2</v>
      </c>
      <c r="S104" s="272">
        <f t="shared" si="5"/>
        <v>0</v>
      </c>
      <c r="U104" s="287">
        <v>6813</v>
      </c>
      <c r="V104" s="288">
        <v>0</v>
      </c>
      <c r="W104" s="288">
        <v>0</v>
      </c>
      <c r="X104" s="288">
        <v>420</v>
      </c>
      <c r="Y104" s="279">
        <f t="shared" si="6"/>
        <v>7233</v>
      </c>
      <c r="AA104" s="275">
        <v>0</v>
      </c>
      <c r="AB104" s="204">
        <v>0</v>
      </c>
      <c r="AC104" s="202">
        <v>0</v>
      </c>
      <c r="AD104" s="204">
        <v>0</v>
      </c>
      <c r="AE104" s="276">
        <v>0</v>
      </c>
      <c r="AG104" s="227">
        <f t="shared" si="2"/>
        <v>0</v>
      </c>
      <c r="AH104" s="228">
        <f t="shared" si="3"/>
        <v>0</v>
      </c>
      <c r="AI104" s="229">
        <f t="shared" si="4"/>
        <v>0</v>
      </c>
      <c r="AM104" s="138"/>
      <c r="AN104" s="138"/>
      <c r="AO104" s="138"/>
      <c r="AP104" s="138"/>
      <c r="AQ104" s="138"/>
      <c r="AR104" s="138"/>
      <c r="AS104" s="138"/>
      <c r="AT104" s="138"/>
    </row>
    <row r="105" spans="1:46" s="139" customFormat="1" ht="13.8" x14ac:dyDescent="0.3">
      <c r="A105" s="277">
        <v>419</v>
      </c>
      <c r="B105" s="211">
        <v>419035274</v>
      </c>
      <c r="C105" s="212" t="s">
        <v>94</v>
      </c>
      <c r="D105" s="211">
        <v>35</v>
      </c>
      <c r="E105" s="212" t="s">
        <v>22</v>
      </c>
      <c r="F105" s="211">
        <v>274</v>
      </c>
      <c r="G105" s="212" t="s">
        <v>81</v>
      </c>
      <c r="H105" s="297">
        <v>2</v>
      </c>
      <c r="I105" s="202">
        <v>13209</v>
      </c>
      <c r="J105" s="202">
        <v>6319</v>
      </c>
      <c r="K105" s="202">
        <v>0</v>
      </c>
      <c r="L105" s="202">
        <v>893</v>
      </c>
      <c r="M105" s="279">
        <v>20421</v>
      </c>
      <c r="O105" s="281">
        <v>0</v>
      </c>
      <c r="P105" s="282">
        <v>0</v>
      </c>
      <c r="Q105" s="205">
        <v>0.09</v>
      </c>
      <c r="R105" s="205">
        <v>7.0159331123413618E-2</v>
      </c>
      <c r="S105" s="272">
        <f t="shared" si="5"/>
        <v>0</v>
      </c>
      <c r="U105" s="287">
        <v>39056</v>
      </c>
      <c r="V105" s="288">
        <v>0</v>
      </c>
      <c r="W105" s="288">
        <v>0</v>
      </c>
      <c r="X105" s="288">
        <v>1786</v>
      </c>
      <c r="Y105" s="279">
        <f t="shared" si="6"/>
        <v>40842</v>
      </c>
      <c r="AA105" s="275">
        <v>0</v>
      </c>
      <c r="AB105" s="204">
        <v>0</v>
      </c>
      <c r="AC105" s="202">
        <v>0</v>
      </c>
      <c r="AD105" s="204">
        <v>0</v>
      </c>
      <c r="AE105" s="276">
        <v>0</v>
      </c>
      <c r="AG105" s="227">
        <f t="shared" si="2"/>
        <v>0</v>
      </c>
      <c r="AH105" s="228">
        <f t="shared" si="3"/>
        <v>0</v>
      </c>
      <c r="AI105" s="229">
        <f t="shared" si="4"/>
        <v>0</v>
      </c>
      <c r="AM105" s="138"/>
      <c r="AN105" s="138"/>
      <c r="AO105" s="138"/>
      <c r="AP105" s="138"/>
      <c r="AQ105" s="138"/>
      <c r="AR105" s="138"/>
      <c r="AS105" s="138"/>
      <c r="AT105" s="138"/>
    </row>
    <row r="106" spans="1:46" s="139" customFormat="1" ht="13.8" x14ac:dyDescent="0.3">
      <c r="A106" s="277">
        <v>419</v>
      </c>
      <c r="B106" s="211">
        <v>419035285</v>
      </c>
      <c r="C106" s="212" t="s">
        <v>94</v>
      </c>
      <c r="D106" s="211">
        <v>35</v>
      </c>
      <c r="E106" s="212" t="s">
        <v>22</v>
      </c>
      <c r="F106" s="211">
        <v>285</v>
      </c>
      <c r="G106" s="212" t="s">
        <v>44</v>
      </c>
      <c r="H106" s="297">
        <v>1.25</v>
      </c>
      <c r="I106" s="202">
        <v>13209</v>
      </c>
      <c r="J106" s="202">
        <v>3726</v>
      </c>
      <c r="K106" s="202">
        <v>0</v>
      </c>
      <c r="L106" s="202">
        <v>893</v>
      </c>
      <c r="M106" s="279">
        <v>17828</v>
      </c>
      <c r="O106" s="281">
        <v>0</v>
      </c>
      <c r="P106" s="282">
        <v>0</v>
      </c>
      <c r="Q106" s="205">
        <v>0.09</v>
      </c>
      <c r="R106" s="205">
        <v>3.435541059230926E-2</v>
      </c>
      <c r="S106" s="272">
        <f t="shared" si="5"/>
        <v>0</v>
      </c>
      <c r="U106" s="287">
        <v>21169</v>
      </c>
      <c r="V106" s="288">
        <v>0</v>
      </c>
      <c r="W106" s="288">
        <v>0</v>
      </c>
      <c r="X106" s="288">
        <v>1116</v>
      </c>
      <c r="Y106" s="279">
        <f t="shared" si="6"/>
        <v>22285</v>
      </c>
      <c r="AA106" s="275">
        <v>0</v>
      </c>
      <c r="AB106" s="204">
        <v>0</v>
      </c>
      <c r="AC106" s="202">
        <v>0</v>
      </c>
      <c r="AD106" s="204">
        <v>0</v>
      </c>
      <c r="AE106" s="276">
        <v>0</v>
      </c>
      <c r="AG106" s="227">
        <f t="shared" si="2"/>
        <v>0</v>
      </c>
      <c r="AH106" s="228">
        <f t="shared" si="3"/>
        <v>0</v>
      </c>
      <c r="AI106" s="229">
        <f t="shared" si="4"/>
        <v>0</v>
      </c>
      <c r="AM106" s="138"/>
      <c r="AN106" s="138"/>
      <c r="AO106" s="138"/>
      <c r="AP106" s="138"/>
      <c r="AQ106" s="138"/>
      <c r="AR106" s="138"/>
      <c r="AS106" s="138"/>
      <c r="AT106" s="138"/>
    </row>
    <row r="107" spans="1:46" s="139" customFormat="1" ht="13.8" x14ac:dyDescent="0.3">
      <c r="A107" s="277">
        <v>420</v>
      </c>
      <c r="B107" s="211">
        <v>420049010</v>
      </c>
      <c r="C107" s="212" t="s">
        <v>98</v>
      </c>
      <c r="D107" s="211">
        <v>49</v>
      </c>
      <c r="E107" s="212" t="s">
        <v>96</v>
      </c>
      <c r="F107" s="211">
        <v>10</v>
      </c>
      <c r="G107" s="212" t="s">
        <v>99</v>
      </c>
      <c r="H107" s="297">
        <v>4.88</v>
      </c>
      <c r="I107" s="202">
        <v>9117</v>
      </c>
      <c r="J107" s="202">
        <v>3008</v>
      </c>
      <c r="K107" s="202">
        <v>0</v>
      </c>
      <c r="L107" s="202">
        <v>893</v>
      </c>
      <c r="M107" s="279">
        <v>13018</v>
      </c>
      <c r="O107" s="281">
        <v>0</v>
      </c>
      <c r="P107" s="282">
        <v>0</v>
      </c>
      <c r="Q107" s="205">
        <v>0.09</v>
      </c>
      <c r="R107" s="205">
        <v>1.5004679305834151E-3</v>
      </c>
      <c r="S107" s="272">
        <f t="shared" si="5"/>
        <v>0</v>
      </c>
      <c r="U107" s="287">
        <v>59170</v>
      </c>
      <c r="V107" s="288">
        <v>0</v>
      </c>
      <c r="W107" s="288">
        <v>0</v>
      </c>
      <c r="X107" s="288">
        <v>4358</v>
      </c>
      <c r="Y107" s="279">
        <f t="shared" si="6"/>
        <v>63528</v>
      </c>
      <c r="AA107" s="275">
        <v>0</v>
      </c>
      <c r="AB107" s="204">
        <v>0</v>
      </c>
      <c r="AC107" s="202">
        <v>0</v>
      </c>
      <c r="AD107" s="204">
        <v>0</v>
      </c>
      <c r="AE107" s="276">
        <v>0</v>
      </c>
      <c r="AG107" s="227">
        <f t="shared" si="2"/>
        <v>0</v>
      </c>
      <c r="AH107" s="228">
        <f t="shared" si="3"/>
        <v>0</v>
      </c>
      <c r="AI107" s="229">
        <f t="shared" si="4"/>
        <v>0</v>
      </c>
      <c r="AM107" s="138"/>
      <c r="AN107" s="138"/>
      <c r="AO107" s="138"/>
      <c r="AP107" s="138"/>
      <c r="AQ107" s="138"/>
      <c r="AR107" s="138"/>
      <c r="AS107" s="138"/>
      <c r="AT107" s="138"/>
    </row>
    <row r="108" spans="1:46" s="139" customFormat="1" ht="13.8" x14ac:dyDescent="0.3">
      <c r="A108" s="277">
        <v>420</v>
      </c>
      <c r="B108" s="211">
        <v>420049014</v>
      </c>
      <c r="C108" s="212" t="s">
        <v>98</v>
      </c>
      <c r="D108" s="211">
        <v>49</v>
      </c>
      <c r="E108" s="212" t="s">
        <v>96</v>
      </c>
      <c r="F108" s="211">
        <v>14</v>
      </c>
      <c r="G108" s="212" t="s">
        <v>83</v>
      </c>
      <c r="H108" s="297">
        <v>2</v>
      </c>
      <c r="I108" s="202">
        <v>10207.180083820223</v>
      </c>
      <c r="J108" s="202">
        <v>3187</v>
      </c>
      <c r="K108" s="202">
        <v>0</v>
      </c>
      <c r="L108" s="202">
        <v>893</v>
      </c>
      <c r="M108" s="279">
        <v>14287.180083820223</v>
      </c>
      <c r="O108" s="281">
        <v>0</v>
      </c>
      <c r="P108" s="282">
        <v>0</v>
      </c>
      <c r="Q108" s="205">
        <v>0.09</v>
      </c>
      <c r="R108" s="205">
        <v>8.9803746545462811E-3</v>
      </c>
      <c r="S108" s="272">
        <f t="shared" si="5"/>
        <v>0</v>
      </c>
      <c r="U108" s="287">
        <v>26788</v>
      </c>
      <c r="V108" s="288">
        <v>0</v>
      </c>
      <c r="W108" s="288">
        <v>0</v>
      </c>
      <c r="X108" s="288">
        <v>1786</v>
      </c>
      <c r="Y108" s="279">
        <f t="shared" si="6"/>
        <v>28574</v>
      </c>
      <c r="AA108" s="275">
        <v>0</v>
      </c>
      <c r="AB108" s="204">
        <v>0</v>
      </c>
      <c r="AC108" s="202">
        <v>0</v>
      </c>
      <c r="AD108" s="204">
        <v>0</v>
      </c>
      <c r="AE108" s="276">
        <v>0</v>
      </c>
      <c r="AG108" s="227">
        <f t="shared" si="2"/>
        <v>0</v>
      </c>
      <c r="AH108" s="228">
        <f t="shared" si="3"/>
        <v>0</v>
      </c>
      <c r="AI108" s="229">
        <f t="shared" si="4"/>
        <v>0</v>
      </c>
      <c r="AM108" s="138"/>
      <c r="AN108" s="138"/>
      <c r="AO108" s="138"/>
      <c r="AP108" s="138"/>
      <c r="AQ108" s="138"/>
      <c r="AR108" s="138"/>
      <c r="AS108" s="138"/>
      <c r="AT108" s="138"/>
    </row>
    <row r="109" spans="1:46" s="139" customFormat="1" ht="13.8" x14ac:dyDescent="0.3">
      <c r="A109" s="277">
        <v>420</v>
      </c>
      <c r="B109" s="211">
        <v>420049023</v>
      </c>
      <c r="C109" s="212" t="s">
        <v>98</v>
      </c>
      <c r="D109" s="211">
        <v>49</v>
      </c>
      <c r="E109" s="212" t="s">
        <v>96</v>
      </c>
      <c r="F109" s="211">
        <v>23</v>
      </c>
      <c r="G109" s="212" t="s">
        <v>407</v>
      </c>
      <c r="H109" s="297">
        <v>1</v>
      </c>
      <c r="I109" s="202">
        <v>10489.32201792559</v>
      </c>
      <c r="J109" s="202">
        <v>6658</v>
      </c>
      <c r="K109" s="202">
        <v>0</v>
      </c>
      <c r="L109" s="202">
        <v>893</v>
      </c>
      <c r="M109" s="279">
        <v>18040.322017925588</v>
      </c>
      <c r="O109" s="281">
        <v>0</v>
      </c>
      <c r="P109" s="282">
        <v>0</v>
      </c>
      <c r="Q109" s="205">
        <v>0.09</v>
      </c>
      <c r="R109" s="205">
        <v>3.6360195457629194E-4</v>
      </c>
      <c r="S109" s="272">
        <f t="shared" si="5"/>
        <v>0</v>
      </c>
      <c r="U109" s="287">
        <v>17147</v>
      </c>
      <c r="V109" s="288">
        <v>0</v>
      </c>
      <c r="W109" s="288">
        <v>0</v>
      </c>
      <c r="X109" s="288">
        <v>893</v>
      </c>
      <c r="Y109" s="279">
        <f t="shared" si="6"/>
        <v>18040</v>
      </c>
      <c r="AA109" s="275">
        <v>0</v>
      </c>
      <c r="AB109" s="204">
        <v>0</v>
      </c>
      <c r="AC109" s="202">
        <v>0</v>
      </c>
      <c r="AD109" s="204">
        <v>0</v>
      </c>
      <c r="AE109" s="276">
        <v>0</v>
      </c>
      <c r="AG109" s="227">
        <f t="shared" si="2"/>
        <v>0</v>
      </c>
      <c r="AH109" s="228">
        <f t="shared" si="3"/>
        <v>0</v>
      </c>
      <c r="AI109" s="229">
        <f t="shared" si="4"/>
        <v>0</v>
      </c>
      <c r="AM109" s="138"/>
      <c r="AN109" s="138"/>
      <c r="AO109" s="138"/>
      <c r="AP109" s="138"/>
      <c r="AQ109" s="138"/>
      <c r="AR109" s="138"/>
      <c r="AS109" s="138"/>
      <c r="AT109" s="138"/>
    </row>
    <row r="110" spans="1:46" s="139" customFormat="1" ht="13.8" x14ac:dyDescent="0.3">
      <c r="A110" s="277">
        <v>420</v>
      </c>
      <c r="B110" s="211">
        <v>420049026</v>
      </c>
      <c r="C110" s="212" t="s">
        <v>98</v>
      </c>
      <c r="D110" s="211">
        <v>49</v>
      </c>
      <c r="E110" s="212" t="s">
        <v>96</v>
      </c>
      <c r="F110" s="211">
        <v>26</v>
      </c>
      <c r="G110" s="212" t="s">
        <v>100</v>
      </c>
      <c r="H110" s="297">
        <v>1.97</v>
      </c>
      <c r="I110" s="202">
        <v>11410</v>
      </c>
      <c r="J110" s="202">
        <v>3440</v>
      </c>
      <c r="K110" s="202">
        <v>0</v>
      </c>
      <c r="L110" s="202">
        <v>893</v>
      </c>
      <c r="M110" s="279">
        <v>15743</v>
      </c>
      <c r="O110" s="281">
        <v>0</v>
      </c>
      <c r="P110" s="282">
        <v>0</v>
      </c>
      <c r="Q110" s="205">
        <v>0.09</v>
      </c>
      <c r="R110" s="205">
        <v>4.8249778691416347E-4</v>
      </c>
      <c r="S110" s="272">
        <f t="shared" si="5"/>
        <v>0</v>
      </c>
      <c r="U110" s="287">
        <v>29255</v>
      </c>
      <c r="V110" s="288">
        <v>0</v>
      </c>
      <c r="W110" s="288">
        <v>0</v>
      </c>
      <c r="X110" s="288">
        <v>1759</v>
      </c>
      <c r="Y110" s="279">
        <f t="shared" si="6"/>
        <v>31014</v>
      </c>
      <c r="AA110" s="275">
        <v>0</v>
      </c>
      <c r="AB110" s="204">
        <v>0</v>
      </c>
      <c r="AC110" s="202">
        <v>0</v>
      </c>
      <c r="AD110" s="204">
        <v>0</v>
      </c>
      <c r="AE110" s="276">
        <v>0</v>
      </c>
      <c r="AG110" s="227">
        <f t="shared" si="2"/>
        <v>0</v>
      </c>
      <c r="AH110" s="228">
        <f t="shared" si="3"/>
        <v>0</v>
      </c>
      <c r="AI110" s="229">
        <f t="shared" si="4"/>
        <v>0</v>
      </c>
      <c r="AM110" s="138"/>
      <c r="AN110" s="138"/>
      <c r="AO110" s="138"/>
      <c r="AP110" s="138"/>
      <c r="AQ110" s="138"/>
      <c r="AR110" s="138"/>
      <c r="AS110" s="138"/>
      <c r="AT110" s="138"/>
    </row>
    <row r="111" spans="1:46" s="139" customFormat="1" ht="13.8" x14ac:dyDescent="0.3">
      <c r="A111" s="277">
        <v>420</v>
      </c>
      <c r="B111" s="211">
        <v>420049031</v>
      </c>
      <c r="C111" s="212" t="s">
        <v>98</v>
      </c>
      <c r="D111" s="211">
        <v>49</v>
      </c>
      <c r="E111" s="212" t="s">
        <v>96</v>
      </c>
      <c r="F111" s="211">
        <v>31</v>
      </c>
      <c r="G111" s="212" t="s">
        <v>101</v>
      </c>
      <c r="H111" s="297">
        <v>2</v>
      </c>
      <c r="I111" s="202">
        <v>9433</v>
      </c>
      <c r="J111" s="202">
        <v>4496</v>
      </c>
      <c r="K111" s="202">
        <v>0</v>
      </c>
      <c r="L111" s="202">
        <v>893</v>
      </c>
      <c r="M111" s="279">
        <v>14822</v>
      </c>
      <c r="O111" s="281">
        <v>0</v>
      </c>
      <c r="P111" s="282">
        <v>0</v>
      </c>
      <c r="Q111" s="205">
        <v>0.09</v>
      </c>
      <c r="R111" s="205">
        <v>2.4951184271371486E-2</v>
      </c>
      <c r="S111" s="272">
        <f t="shared" si="5"/>
        <v>0</v>
      </c>
      <c r="U111" s="287">
        <v>27858</v>
      </c>
      <c r="V111" s="288">
        <v>0</v>
      </c>
      <c r="W111" s="288">
        <v>0</v>
      </c>
      <c r="X111" s="288">
        <v>1786</v>
      </c>
      <c r="Y111" s="279">
        <f t="shared" si="6"/>
        <v>29644</v>
      </c>
      <c r="AA111" s="275">
        <v>0</v>
      </c>
      <c r="AB111" s="204">
        <v>0</v>
      </c>
      <c r="AC111" s="202">
        <v>0</v>
      </c>
      <c r="AD111" s="204">
        <v>0</v>
      </c>
      <c r="AE111" s="276">
        <v>0</v>
      </c>
      <c r="AG111" s="227">
        <f t="shared" si="2"/>
        <v>0</v>
      </c>
      <c r="AH111" s="228">
        <f t="shared" si="3"/>
        <v>0</v>
      </c>
      <c r="AI111" s="229">
        <f t="shared" si="4"/>
        <v>0</v>
      </c>
      <c r="AM111" s="138"/>
      <c r="AN111" s="138"/>
      <c r="AO111" s="138"/>
      <c r="AP111" s="138"/>
      <c r="AQ111" s="138"/>
      <c r="AR111" s="138"/>
      <c r="AS111" s="138"/>
      <c r="AT111" s="138"/>
    </row>
    <row r="112" spans="1:46" s="139" customFormat="1" ht="13.8" x14ac:dyDescent="0.3">
      <c r="A112" s="277">
        <v>420</v>
      </c>
      <c r="B112" s="211">
        <v>420049035</v>
      </c>
      <c r="C112" s="212" t="s">
        <v>98</v>
      </c>
      <c r="D112" s="211">
        <v>49</v>
      </c>
      <c r="E112" s="212" t="s">
        <v>96</v>
      </c>
      <c r="F112" s="211">
        <v>35</v>
      </c>
      <c r="G112" s="212" t="s">
        <v>22</v>
      </c>
      <c r="H112" s="297">
        <v>68.72</v>
      </c>
      <c r="I112" s="202">
        <v>11951</v>
      </c>
      <c r="J112" s="202">
        <v>4121</v>
      </c>
      <c r="K112" s="202">
        <v>0</v>
      </c>
      <c r="L112" s="202">
        <v>893</v>
      </c>
      <c r="M112" s="279">
        <v>16965</v>
      </c>
      <c r="O112" s="281">
        <v>0</v>
      </c>
      <c r="P112" s="282">
        <v>0</v>
      </c>
      <c r="Q112" s="205">
        <v>0.18</v>
      </c>
      <c r="R112" s="205">
        <v>0.14869015941042629</v>
      </c>
      <c r="S112" s="272">
        <f t="shared" si="5"/>
        <v>0</v>
      </c>
      <c r="U112" s="287">
        <v>1104468</v>
      </c>
      <c r="V112" s="288">
        <v>0</v>
      </c>
      <c r="W112" s="288">
        <v>0</v>
      </c>
      <c r="X112" s="288">
        <v>61367</v>
      </c>
      <c r="Y112" s="279">
        <f t="shared" si="6"/>
        <v>1165835</v>
      </c>
      <c r="AA112" s="275">
        <v>0</v>
      </c>
      <c r="AB112" s="204">
        <v>0</v>
      </c>
      <c r="AC112" s="202">
        <v>0</v>
      </c>
      <c r="AD112" s="204">
        <v>0</v>
      </c>
      <c r="AE112" s="276">
        <v>0</v>
      </c>
      <c r="AG112" s="227">
        <f t="shared" si="2"/>
        <v>0</v>
      </c>
      <c r="AH112" s="228">
        <f t="shared" si="3"/>
        <v>0</v>
      </c>
      <c r="AI112" s="229">
        <f t="shared" si="4"/>
        <v>0</v>
      </c>
      <c r="AM112" s="138"/>
      <c r="AN112" s="138"/>
      <c r="AO112" s="138"/>
      <c r="AP112" s="138"/>
      <c r="AQ112" s="138"/>
      <c r="AR112" s="138"/>
      <c r="AS112" s="138"/>
      <c r="AT112" s="138"/>
    </row>
    <row r="113" spans="1:46" s="139" customFormat="1" ht="13.8" x14ac:dyDescent="0.3">
      <c r="A113" s="277">
        <v>420</v>
      </c>
      <c r="B113" s="211">
        <v>420049044</v>
      </c>
      <c r="C113" s="212" t="s">
        <v>98</v>
      </c>
      <c r="D113" s="211">
        <v>49</v>
      </c>
      <c r="E113" s="212" t="s">
        <v>96</v>
      </c>
      <c r="F113" s="211">
        <v>44</v>
      </c>
      <c r="G113" s="212" t="s">
        <v>35</v>
      </c>
      <c r="H113" s="297">
        <v>3.4</v>
      </c>
      <c r="I113" s="202">
        <v>12695</v>
      </c>
      <c r="J113" s="202">
        <v>256</v>
      </c>
      <c r="K113" s="202">
        <v>0</v>
      </c>
      <c r="L113" s="202">
        <v>893</v>
      </c>
      <c r="M113" s="279">
        <v>13844</v>
      </c>
      <c r="O113" s="281">
        <v>0</v>
      </c>
      <c r="P113" s="282">
        <v>0</v>
      </c>
      <c r="Q113" s="205">
        <v>0.09</v>
      </c>
      <c r="R113" s="205">
        <v>5.5335020340441667E-2</v>
      </c>
      <c r="S113" s="272">
        <f t="shared" si="5"/>
        <v>0</v>
      </c>
      <c r="U113" s="287">
        <v>44033</v>
      </c>
      <c r="V113" s="288">
        <v>0</v>
      </c>
      <c r="W113" s="288">
        <v>0</v>
      </c>
      <c r="X113" s="288">
        <v>3036</v>
      </c>
      <c r="Y113" s="279">
        <f t="shared" si="6"/>
        <v>47069</v>
      </c>
      <c r="AA113" s="275">
        <v>0</v>
      </c>
      <c r="AB113" s="204">
        <v>0</v>
      </c>
      <c r="AC113" s="202">
        <v>0</v>
      </c>
      <c r="AD113" s="204">
        <v>0</v>
      </c>
      <c r="AE113" s="276">
        <v>0</v>
      </c>
      <c r="AG113" s="227">
        <f t="shared" si="2"/>
        <v>0</v>
      </c>
      <c r="AH113" s="228">
        <f t="shared" si="3"/>
        <v>0</v>
      </c>
      <c r="AI113" s="229">
        <f t="shared" si="4"/>
        <v>0</v>
      </c>
      <c r="AM113" s="138"/>
      <c r="AN113" s="138"/>
      <c r="AO113" s="138"/>
      <c r="AP113" s="138"/>
      <c r="AQ113" s="138"/>
      <c r="AR113" s="138"/>
      <c r="AS113" s="138"/>
      <c r="AT113" s="138"/>
    </row>
    <row r="114" spans="1:46" s="139" customFormat="1" ht="13.8" x14ac:dyDescent="0.3">
      <c r="A114" s="277">
        <v>420</v>
      </c>
      <c r="B114" s="211">
        <v>420049049</v>
      </c>
      <c r="C114" s="212" t="s">
        <v>98</v>
      </c>
      <c r="D114" s="211">
        <v>49</v>
      </c>
      <c r="E114" s="212" t="s">
        <v>96</v>
      </c>
      <c r="F114" s="211">
        <v>49</v>
      </c>
      <c r="G114" s="212" t="s">
        <v>96</v>
      </c>
      <c r="H114" s="297">
        <v>180.62</v>
      </c>
      <c r="I114" s="202">
        <v>12579</v>
      </c>
      <c r="J114" s="202">
        <v>15848</v>
      </c>
      <c r="K114" s="202">
        <v>0</v>
      </c>
      <c r="L114" s="202">
        <v>893</v>
      </c>
      <c r="M114" s="279">
        <v>29320</v>
      </c>
      <c r="O114" s="281">
        <v>0</v>
      </c>
      <c r="P114" s="282">
        <v>0</v>
      </c>
      <c r="Q114" s="205">
        <v>0.09</v>
      </c>
      <c r="R114" s="205">
        <v>6.6333323504090672E-2</v>
      </c>
      <c r="S114" s="272">
        <f t="shared" si="5"/>
        <v>0</v>
      </c>
      <c r="U114" s="287">
        <v>5134486</v>
      </c>
      <c r="V114" s="288">
        <v>0</v>
      </c>
      <c r="W114" s="288">
        <v>0</v>
      </c>
      <c r="X114" s="288">
        <v>161293</v>
      </c>
      <c r="Y114" s="279">
        <f t="shared" si="6"/>
        <v>5295779</v>
      </c>
      <c r="AA114" s="275">
        <v>0</v>
      </c>
      <c r="AB114" s="204">
        <v>0</v>
      </c>
      <c r="AC114" s="202">
        <v>0</v>
      </c>
      <c r="AD114" s="204">
        <v>2</v>
      </c>
      <c r="AE114" s="276">
        <v>58640</v>
      </c>
      <c r="AG114" s="227">
        <f t="shared" si="2"/>
        <v>0</v>
      </c>
      <c r="AH114" s="228">
        <f t="shared" si="3"/>
        <v>0</v>
      </c>
      <c r="AI114" s="229">
        <f t="shared" si="4"/>
        <v>0</v>
      </c>
      <c r="AM114" s="138"/>
      <c r="AN114" s="138"/>
      <c r="AO114" s="138"/>
      <c r="AP114" s="138"/>
      <c r="AQ114" s="138"/>
      <c r="AR114" s="138"/>
      <c r="AS114" s="138"/>
      <c r="AT114" s="138"/>
    </row>
    <row r="115" spans="1:46" s="139" customFormat="1" ht="13.8" x14ac:dyDescent="0.3">
      <c r="A115" s="277">
        <v>420</v>
      </c>
      <c r="B115" s="211">
        <v>420049057</v>
      </c>
      <c r="C115" s="212" t="s">
        <v>98</v>
      </c>
      <c r="D115" s="211">
        <v>49</v>
      </c>
      <c r="E115" s="212" t="s">
        <v>96</v>
      </c>
      <c r="F115" s="211">
        <v>57</v>
      </c>
      <c r="G115" s="212" t="s">
        <v>23</v>
      </c>
      <c r="H115" s="297">
        <v>4.3899999999999997</v>
      </c>
      <c r="I115" s="202">
        <v>11906</v>
      </c>
      <c r="J115" s="202">
        <v>289</v>
      </c>
      <c r="K115" s="202">
        <v>0</v>
      </c>
      <c r="L115" s="202">
        <v>893</v>
      </c>
      <c r="M115" s="279">
        <v>13088</v>
      </c>
      <c r="O115" s="281">
        <v>0</v>
      </c>
      <c r="P115" s="282">
        <v>0</v>
      </c>
      <c r="Q115" s="205">
        <v>0.18</v>
      </c>
      <c r="R115" s="205">
        <v>0.12280780285826004</v>
      </c>
      <c r="S115" s="272">
        <f t="shared" si="5"/>
        <v>0</v>
      </c>
      <c r="U115" s="287">
        <v>53536</v>
      </c>
      <c r="V115" s="288">
        <v>0</v>
      </c>
      <c r="W115" s="288">
        <v>0</v>
      </c>
      <c r="X115" s="288">
        <v>3920</v>
      </c>
      <c r="Y115" s="279">
        <f t="shared" si="6"/>
        <v>57456</v>
      </c>
      <c r="AA115" s="275">
        <v>0</v>
      </c>
      <c r="AB115" s="204">
        <v>0</v>
      </c>
      <c r="AC115" s="202">
        <v>0</v>
      </c>
      <c r="AD115" s="204">
        <v>0</v>
      </c>
      <c r="AE115" s="276">
        <v>0</v>
      </c>
      <c r="AG115" s="227">
        <f t="shared" si="2"/>
        <v>0</v>
      </c>
      <c r="AH115" s="228">
        <f t="shared" si="3"/>
        <v>0</v>
      </c>
      <c r="AI115" s="229">
        <f t="shared" si="4"/>
        <v>0</v>
      </c>
      <c r="AM115" s="138"/>
      <c r="AN115" s="138"/>
      <c r="AO115" s="138"/>
      <c r="AP115" s="138"/>
      <c r="AQ115" s="138"/>
      <c r="AR115" s="138"/>
      <c r="AS115" s="138"/>
      <c r="AT115" s="138"/>
    </row>
    <row r="116" spans="1:46" s="139" customFormat="1" ht="13.8" x14ac:dyDescent="0.3">
      <c r="A116" s="277">
        <v>420</v>
      </c>
      <c r="B116" s="211">
        <v>420049067</v>
      </c>
      <c r="C116" s="212" t="s">
        <v>98</v>
      </c>
      <c r="D116" s="211">
        <v>49</v>
      </c>
      <c r="E116" s="212" t="s">
        <v>96</v>
      </c>
      <c r="F116" s="211">
        <v>67</v>
      </c>
      <c r="G116" s="212" t="s">
        <v>102</v>
      </c>
      <c r="H116" s="297">
        <v>1</v>
      </c>
      <c r="I116" s="202">
        <v>9383</v>
      </c>
      <c r="J116" s="202">
        <v>9396</v>
      </c>
      <c r="K116" s="202">
        <v>0</v>
      </c>
      <c r="L116" s="202">
        <v>893</v>
      </c>
      <c r="M116" s="279">
        <v>19672</v>
      </c>
      <c r="O116" s="281">
        <v>0</v>
      </c>
      <c r="P116" s="282">
        <v>0</v>
      </c>
      <c r="Q116" s="205">
        <v>0.09</v>
      </c>
      <c r="R116" s="205">
        <v>9.4878229605507359E-4</v>
      </c>
      <c r="S116" s="272">
        <f t="shared" si="5"/>
        <v>0</v>
      </c>
      <c r="U116" s="287">
        <v>18779</v>
      </c>
      <c r="V116" s="288">
        <v>0</v>
      </c>
      <c r="W116" s="288">
        <v>0</v>
      </c>
      <c r="X116" s="288">
        <v>893</v>
      </c>
      <c r="Y116" s="279">
        <f t="shared" si="6"/>
        <v>19672</v>
      </c>
      <c r="AA116" s="275">
        <v>0</v>
      </c>
      <c r="AB116" s="204">
        <v>0</v>
      </c>
      <c r="AC116" s="202">
        <v>0</v>
      </c>
      <c r="AD116" s="204">
        <v>0</v>
      </c>
      <c r="AE116" s="276">
        <v>0</v>
      </c>
      <c r="AG116" s="227">
        <f t="shared" si="2"/>
        <v>0</v>
      </c>
      <c r="AH116" s="228">
        <f t="shared" si="3"/>
        <v>0</v>
      </c>
      <c r="AI116" s="229">
        <f t="shared" si="4"/>
        <v>0</v>
      </c>
      <c r="AM116" s="138"/>
      <c r="AN116" s="138"/>
      <c r="AO116" s="138"/>
      <c r="AP116" s="138"/>
      <c r="AQ116" s="138"/>
      <c r="AR116" s="138"/>
      <c r="AS116" s="138"/>
      <c r="AT116" s="138"/>
    </row>
    <row r="117" spans="1:46" s="139" customFormat="1" ht="13.8" x14ac:dyDescent="0.3">
      <c r="A117" s="277">
        <v>420</v>
      </c>
      <c r="B117" s="211">
        <v>420049079</v>
      </c>
      <c r="C117" s="212" t="s">
        <v>98</v>
      </c>
      <c r="D117" s="211">
        <v>49</v>
      </c>
      <c r="E117" s="212" t="s">
        <v>96</v>
      </c>
      <c r="F117" s="211">
        <v>79</v>
      </c>
      <c r="G117" s="212" t="s">
        <v>109</v>
      </c>
      <c r="H117" s="297">
        <v>1</v>
      </c>
      <c r="I117" s="202">
        <v>10291.429604063556</v>
      </c>
      <c r="J117" s="202">
        <v>641</v>
      </c>
      <c r="K117" s="202">
        <v>0</v>
      </c>
      <c r="L117" s="202">
        <v>893</v>
      </c>
      <c r="M117" s="279">
        <v>11825.429604063556</v>
      </c>
      <c r="O117" s="281">
        <v>0</v>
      </c>
      <c r="P117" s="282">
        <v>0</v>
      </c>
      <c r="Q117" s="205">
        <v>0.09</v>
      </c>
      <c r="R117" s="205">
        <v>6.1869204030325704E-2</v>
      </c>
      <c r="S117" s="272">
        <f t="shared" si="5"/>
        <v>0</v>
      </c>
      <c r="U117" s="287">
        <v>10932</v>
      </c>
      <c r="V117" s="288">
        <v>0</v>
      </c>
      <c r="W117" s="288">
        <v>0</v>
      </c>
      <c r="X117" s="288">
        <v>893</v>
      </c>
      <c r="Y117" s="279">
        <f t="shared" si="6"/>
        <v>11825</v>
      </c>
      <c r="AA117" s="275">
        <v>0</v>
      </c>
      <c r="AB117" s="204">
        <v>0</v>
      </c>
      <c r="AC117" s="202">
        <v>0</v>
      </c>
      <c r="AD117" s="204">
        <v>0</v>
      </c>
      <c r="AE117" s="276">
        <v>0</v>
      </c>
      <c r="AG117" s="227">
        <f t="shared" si="2"/>
        <v>0</v>
      </c>
      <c r="AH117" s="228">
        <f t="shared" si="3"/>
        <v>0</v>
      </c>
      <c r="AI117" s="229">
        <f t="shared" si="4"/>
        <v>0</v>
      </c>
      <c r="AM117" s="138"/>
      <c r="AN117" s="138"/>
      <c r="AO117" s="138"/>
      <c r="AP117" s="138"/>
      <c r="AQ117" s="138"/>
      <c r="AR117" s="138"/>
      <c r="AS117" s="138"/>
      <c r="AT117" s="138"/>
    </row>
    <row r="118" spans="1:46" s="139" customFormat="1" ht="13.8" x14ac:dyDescent="0.3">
      <c r="A118" s="277">
        <v>420</v>
      </c>
      <c r="B118" s="211">
        <v>420049093</v>
      </c>
      <c r="C118" s="212" t="s">
        <v>98</v>
      </c>
      <c r="D118" s="211">
        <v>49</v>
      </c>
      <c r="E118" s="212" t="s">
        <v>96</v>
      </c>
      <c r="F118" s="211">
        <v>93</v>
      </c>
      <c r="G118" s="212" t="s">
        <v>25</v>
      </c>
      <c r="H118" s="297">
        <v>24.99</v>
      </c>
      <c r="I118" s="202">
        <v>12098</v>
      </c>
      <c r="J118" s="202">
        <v>600</v>
      </c>
      <c r="K118" s="202">
        <v>0</v>
      </c>
      <c r="L118" s="202">
        <v>893</v>
      </c>
      <c r="M118" s="279">
        <v>13591</v>
      </c>
      <c r="O118" s="281">
        <v>0</v>
      </c>
      <c r="P118" s="282">
        <v>0</v>
      </c>
      <c r="Q118" s="205">
        <v>0.09</v>
      </c>
      <c r="R118" s="205">
        <v>8.9067742596702595E-2</v>
      </c>
      <c r="S118" s="272">
        <f t="shared" si="5"/>
        <v>0</v>
      </c>
      <c r="U118" s="287">
        <v>317323</v>
      </c>
      <c r="V118" s="288">
        <v>0</v>
      </c>
      <c r="W118" s="288">
        <v>0</v>
      </c>
      <c r="X118" s="288">
        <v>22316</v>
      </c>
      <c r="Y118" s="279">
        <f t="shared" si="6"/>
        <v>339639</v>
      </c>
      <c r="AA118" s="275">
        <v>0</v>
      </c>
      <c r="AB118" s="204">
        <v>0</v>
      </c>
      <c r="AC118" s="202">
        <v>0</v>
      </c>
      <c r="AD118" s="204">
        <v>0</v>
      </c>
      <c r="AE118" s="276">
        <v>0</v>
      </c>
      <c r="AG118" s="227">
        <f t="shared" si="2"/>
        <v>0</v>
      </c>
      <c r="AH118" s="228">
        <f t="shared" si="3"/>
        <v>0</v>
      </c>
      <c r="AI118" s="229">
        <f t="shared" si="4"/>
        <v>0</v>
      </c>
      <c r="AM118" s="138"/>
      <c r="AN118" s="138"/>
      <c r="AO118" s="138"/>
      <c r="AP118" s="138"/>
      <c r="AQ118" s="138"/>
      <c r="AR118" s="138"/>
      <c r="AS118" s="138"/>
      <c r="AT118" s="138"/>
    </row>
    <row r="119" spans="1:46" s="139" customFormat="1" ht="13.8" x14ac:dyDescent="0.3">
      <c r="A119" s="277">
        <v>420</v>
      </c>
      <c r="B119" s="211">
        <v>420049133</v>
      </c>
      <c r="C119" s="212" t="s">
        <v>98</v>
      </c>
      <c r="D119" s="211">
        <v>49</v>
      </c>
      <c r="E119" s="212" t="s">
        <v>96</v>
      </c>
      <c r="F119" s="211">
        <v>133</v>
      </c>
      <c r="G119" s="212" t="s">
        <v>73</v>
      </c>
      <c r="H119" s="297">
        <v>2</v>
      </c>
      <c r="I119" s="202">
        <v>11175.497163151911</v>
      </c>
      <c r="J119" s="202">
        <v>2783</v>
      </c>
      <c r="K119" s="202">
        <v>0</v>
      </c>
      <c r="L119" s="202">
        <v>893</v>
      </c>
      <c r="M119" s="279">
        <v>14851.497163151911</v>
      </c>
      <c r="O119" s="281">
        <v>0</v>
      </c>
      <c r="P119" s="282">
        <v>0</v>
      </c>
      <c r="Q119" s="205">
        <v>0.09</v>
      </c>
      <c r="R119" s="205">
        <v>3.343843893897476E-2</v>
      </c>
      <c r="S119" s="272">
        <f t="shared" si="5"/>
        <v>0</v>
      </c>
      <c r="U119" s="287">
        <v>27916</v>
      </c>
      <c r="V119" s="288">
        <v>0</v>
      </c>
      <c r="W119" s="288">
        <v>0</v>
      </c>
      <c r="X119" s="288">
        <v>1786</v>
      </c>
      <c r="Y119" s="279">
        <f t="shared" si="6"/>
        <v>29702</v>
      </c>
      <c r="AA119" s="275">
        <v>0</v>
      </c>
      <c r="AB119" s="204">
        <v>0</v>
      </c>
      <c r="AC119" s="202">
        <v>0</v>
      </c>
      <c r="AD119" s="204">
        <v>0</v>
      </c>
      <c r="AE119" s="276">
        <v>0</v>
      </c>
      <c r="AG119" s="227">
        <f t="shared" si="2"/>
        <v>0</v>
      </c>
      <c r="AH119" s="228">
        <f t="shared" si="3"/>
        <v>0</v>
      </c>
      <c r="AI119" s="229">
        <f t="shared" si="4"/>
        <v>0</v>
      </c>
      <c r="AM119" s="138"/>
      <c r="AN119" s="138"/>
      <c r="AO119" s="138"/>
      <c r="AP119" s="138"/>
      <c r="AQ119" s="138"/>
      <c r="AR119" s="138"/>
      <c r="AS119" s="138"/>
      <c r="AT119" s="138"/>
    </row>
    <row r="120" spans="1:46" s="139" customFormat="1" ht="13.8" x14ac:dyDescent="0.3">
      <c r="A120" s="277">
        <v>420</v>
      </c>
      <c r="B120" s="211">
        <v>420049160</v>
      </c>
      <c r="C120" s="212" t="s">
        <v>98</v>
      </c>
      <c r="D120" s="211">
        <v>49</v>
      </c>
      <c r="E120" s="212" t="s">
        <v>96</v>
      </c>
      <c r="F120" s="211">
        <v>160</v>
      </c>
      <c r="G120" s="212" t="s">
        <v>104</v>
      </c>
      <c r="H120" s="297">
        <v>1</v>
      </c>
      <c r="I120" s="202">
        <v>9433</v>
      </c>
      <c r="J120" s="202">
        <v>104</v>
      </c>
      <c r="K120" s="202">
        <v>0</v>
      </c>
      <c r="L120" s="202">
        <v>893</v>
      </c>
      <c r="M120" s="279">
        <v>10430</v>
      </c>
      <c r="O120" s="281">
        <v>0</v>
      </c>
      <c r="P120" s="282">
        <v>0</v>
      </c>
      <c r="Q120" s="205">
        <v>0.1273</v>
      </c>
      <c r="R120" s="205">
        <v>0.10502298670743219</v>
      </c>
      <c r="S120" s="272">
        <f t="shared" si="5"/>
        <v>0</v>
      </c>
      <c r="U120" s="287">
        <v>9537</v>
      </c>
      <c r="V120" s="288">
        <v>0</v>
      </c>
      <c r="W120" s="288">
        <v>0</v>
      </c>
      <c r="X120" s="288">
        <v>893</v>
      </c>
      <c r="Y120" s="279">
        <f t="shared" si="6"/>
        <v>10430</v>
      </c>
      <c r="AA120" s="275">
        <v>0</v>
      </c>
      <c r="AB120" s="204">
        <v>0</v>
      </c>
      <c r="AC120" s="202">
        <v>0</v>
      </c>
      <c r="AD120" s="204">
        <v>0</v>
      </c>
      <c r="AE120" s="276">
        <v>0</v>
      </c>
      <c r="AG120" s="227">
        <f t="shared" si="2"/>
        <v>0</v>
      </c>
      <c r="AH120" s="228">
        <f t="shared" si="3"/>
        <v>0</v>
      </c>
      <c r="AI120" s="229">
        <f t="shared" si="4"/>
        <v>0</v>
      </c>
      <c r="AM120" s="138"/>
      <c r="AN120" s="138"/>
      <c r="AO120" s="138"/>
      <c r="AP120" s="138"/>
      <c r="AQ120" s="138"/>
      <c r="AR120" s="138"/>
      <c r="AS120" s="138"/>
      <c r="AT120" s="138"/>
    </row>
    <row r="121" spans="1:46" s="139" customFormat="1" ht="13.8" x14ac:dyDescent="0.3">
      <c r="A121" s="277">
        <v>420</v>
      </c>
      <c r="B121" s="211">
        <v>420049165</v>
      </c>
      <c r="C121" s="212" t="s">
        <v>98</v>
      </c>
      <c r="D121" s="211">
        <v>49</v>
      </c>
      <c r="E121" s="212" t="s">
        <v>96</v>
      </c>
      <c r="F121" s="211">
        <v>165</v>
      </c>
      <c r="G121" s="212" t="s">
        <v>28</v>
      </c>
      <c r="H121" s="297">
        <v>12.379999999999999</v>
      </c>
      <c r="I121" s="202">
        <v>12715</v>
      </c>
      <c r="J121" s="202">
        <v>477</v>
      </c>
      <c r="K121" s="202">
        <v>0</v>
      </c>
      <c r="L121" s="202">
        <v>893</v>
      </c>
      <c r="M121" s="279">
        <v>14085</v>
      </c>
      <c r="O121" s="281">
        <v>0</v>
      </c>
      <c r="P121" s="282">
        <v>0</v>
      </c>
      <c r="Q121" s="205">
        <v>9.8299999999999998E-2</v>
      </c>
      <c r="R121" s="205">
        <v>0.11182095454477818</v>
      </c>
      <c r="S121" s="272">
        <f t="shared" si="5"/>
        <v>0</v>
      </c>
      <c r="U121" s="287">
        <v>163316</v>
      </c>
      <c r="V121" s="288">
        <v>0</v>
      </c>
      <c r="W121" s="288">
        <v>0</v>
      </c>
      <c r="X121" s="288">
        <v>11055</v>
      </c>
      <c r="Y121" s="279">
        <f t="shared" si="6"/>
        <v>174371</v>
      </c>
      <c r="AA121" s="275">
        <v>0</v>
      </c>
      <c r="AB121" s="204">
        <v>1.9575951850923019</v>
      </c>
      <c r="AC121" s="202">
        <v>27572</v>
      </c>
      <c r="AD121" s="204">
        <v>0</v>
      </c>
      <c r="AE121" s="276">
        <v>0</v>
      </c>
      <c r="AG121" s="227">
        <f t="shared" si="2"/>
        <v>0</v>
      </c>
      <c r="AH121" s="228">
        <f t="shared" si="3"/>
        <v>0</v>
      </c>
      <c r="AI121" s="229">
        <f t="shared" si="4"/>
        <v>4</v>
      </c>
      <c r="AM121" s="138"/>
      <c r="AN121" s="138"/>
      <c r="AO121" s="138"/>
      <c r="AP121" s="138"/>
      <c r="AQ121" s="138"/>
      <c r="AR121" s="138"/>
      <c r="AS121" s="138"/>
      <c r="AT121" s="138"/>
    </row>
    <row r="122" spans="1:46" s="139" customFormat="1" ht="13.8" x14ac:dyDescent="0.3">
      <c r="A122" s="277">
        <v>420</v>
      </c>
      <c r="B122" s="211">
        <v>420049176</v>
      </c>
      <c r="C122" s="212" t="s">
        <v>98</v>
      </c>
      <c r="D122" s="211">
        <v>49</v>
      </c>
      <c r="E122" s="212" t="s">
        <v>96</v>
      </c>
      <c r="F122" s="211">
        <v>176</v>
      </c>
      <c r="G122" s="212" t="s">
        <v>29</v>
      </c>
      <c r="H122" s="297">
        <v>11</v>
      </c>
      <c r="I122" s="202">
        <v>11190</v>
      </c>
      <c r="J122" s="202">
        <v>4008</v>
      </c>
      <c r="K122" s="202">
        <v>0</v>
      </c>
      <c r="L122" s="202">
        <v>893</v>
      </c>
      <c r="M122" s="279">
        <v>16091</v>
      </c>
      <c r="O122" s="281">
        <v>0</v>
      </c>
      <c r="P122" s="282">
        <v>0</v>
      </c>
      <c r="Q122" s="205">
        <v>0.09</v>
      </c>
      <c r="R122" s="205">
        <v>7.5749143712613654E-2</v>
      </c>
      <c r="S122" s="272">
        <f t="shared" si="5"/>
        <v>0</v>
      </c>
      <c r="U122" s="287">
        <v>167178</v>
      </c>
      <c r="V122" s="288">
        <v>0</v>
      </c>
      <c r="W122" s="288">
        <v>0</v>
      </c>
      <c r="X122" s="288">
        <v>9823</v>
      </c>
      <c r="Y122" s="279">
        <f t="shared" si="6"/>
        <v>177001</v>
      </c>
      <c r="AA122" s="275">
        <v>0</v>
      </c>
      <c r="AB122" s="204">
        <v>0</v>
      </c>
      <c r="AC122" s="202">
        <v>0</v>
      </c>
      <c r="AD122" s="204">
        <v>1</v>
      </c>
      <c r="AE122" s="276">
        <v>16091</v>
      </c>
      <c r="AG122" s="227">
        <f t="shared" si="2"/>
        <v>0</v>
      </c>
      <c r="AH122" s="228">
        <f t="shared" si="3"/>
        <v>0</v>
      </c>
      <c r="AI122" s="229">
        <f t="shared" si="4"/>
        <v>0</v>
      </c>
      <c r="AM122" s="138"/>
      <c r="AN122" s="138"/>
      <c r="AO122" s="138"/>
      <c r="AP122" s="138"/>
      <c r="AQ122" s="138"/>
      <c r="AR122" s="138"/>
      <c r="AS122" s="138"/>
      <c r="AT122" s="138"/>
    </row>
    <row r="123" spans="1:46" s="139" customFormat="1" ht="13.8" x14ac:dyDescent="0.3">
      <c r="A123" s="277">
        <v>420</v>
      </c>
      <c r="B123" s="211">
        <v>420049181</v>
      </c>
      <c r="C123" s="212" t="s">
        <v>98</v>
      </c>
      <c r="D123" s="211">
        <v>49</v>
      </c>
      <c r="E123" s="212" t="s">
        <v>96</v>
      </c>
      <c r="F123" s="211">
        <v>181</v>
      </c>
      <c r="G123" s="212" t="s">
        <v>105</v>
      </c>
      <c r="H123" s="297">
        <v>2</v>
      </c>
      <c r="I123" s="202">
        <v>10027</v>
      </c>
      <c r="J123" s="202">
        <v>647</v>
      </c>
      <c r="K123" s="202">
        <v>0</v>
      </c>
      <c r="L123" s="202">
        <v>893</v>
      </c>
      <c r="M123" s="279">
        <v>11567</v>
      </c>
      <c r="O123" s="281">
        <v>0</v>
      </c>
      <c r="P123" s="282">
        <v>0</v>
      </c>
      <c r="Q123" s="205">
        <v>0.09</v>
      </c>
      <c r="R123" s="205">
        <v>1.6404570246590436E-2</v>
      </c>
      <c r="S123" s="272">
        <f t="shared" si="5"/>
        <v>0</v>
      </c>
      <c r="U123" s="287">
        <v>21348</v>
      </c>
      <c r="V123" s="288">
        <v>0</v>
      </c>
      <c r="W123" s="288">
        <v>0</v>
      </c>
      <c r="X123" s="288">
        <v>1786</v>
      </c>
      <c r="Y123" s="279">
        <f t="shared" si="6"/>
        <v>23134</v>
      </c>
      <c r="AA123" s="275">
        <v>0</v>
      </c>
      <c r="AB123" s="204">
        <v>0</v>
      </c>
      <c r="AC123" s="202">
        <v>0</v>
      </c>
      <c r="AD123" s="204">
        <v>0</v>
      </c>
      <c r="AE123" s="276">
        <v>0</v>
      </c>
      <c r="AG123" s="227">
        <f t="shared" si="2"/>
        <v>0</v>
      </c>
      <c r="AH123" s="228">
        <f t="shared" si="3"/>
        <v>0</v>
      </c>
      <c r="AI123" s="229">
        <f t="shared" si="4"/>
        <v>0</v>
      </c>
      <c r="AM123" s="138"/>
      <c r="AN123" s="138"/>
      <c r="AO123" s="138"/>
      <c r="AP123" s="138"/>
      <c r="AQ123" s="138"/>
      <c r="AR123" s="138"/>
      <c r="AS123" s="138"/>
      <c r="AT123" s="138"/>
    </row>
    <row r="124" spans="1:46" s="139" customFormat="1" ht="13.8" x14ac:dyDescent="0.3">
      <c r="A124" s="277">
        <v>420</v>
      </c>
      <c r="B124" s="211">
        <v>420049199</v>
      </c>
      <c r="C124" s="212" t="s">
        <v>98</v>
      </c>
      <c r="D124" s="211">
        <v>49</v>
      </c>
      <c r="E124" s="212" t="s">
        <v>96</v>
      </c>
      <c r="F124" s="211">
        <v>199</v>
      </c>
      <c r="G124" s="212" t="s">
        <v>162</v>
      </c>
      <c r="H124" s="297">
        <v>2</v>
      </c>
      <c r="I124" s="202">
        <v>10270.273693743404</v>
      </c>
      <c r="J124" s="202">
        <v>6902</v>
      </c>
      <c r="K124" s="202">
        <v>0</v>
      </c>
      <c r="L124" s="202">
        <v>893</v>
      </c>
      <c r="M124" s="279">
        <v>18065.273693743402</v>
      </c>
      <c r="O124" s="281">
        <v>0</v>
      </c>
      <c r="P124" s="282">
        <v>0</v>
      </c>
      <c r="Q124" s="205">
        <v>0.09</v>
      </c>
      <c r="R124" s="205">
        <v>7.6275112822327758E-4</v>
      </c>
      <c r="S124" s="272">
        <f t="shared" si="5"/>
        <v>0</v>
      </c>
      <c r="U124" s="287">
        <v>34344</v>
      </c>
      <c r="V124" s="288">
        <v>0</v>
      </c>
      <c r="W124" s="288">
        <v>0</v>
      </c>
      <c r="X124" s="288">
        <v>1786</v>
      </c>
      <c r="Y124" s="279">
        <f t="shared" si="6"/>
        <v>36130</v>
      </c>
      <c r="AA124" s="275">
        <v>0</v>
      </c>
      <c r="AB124" s="204">
        <v>0</v>
      </c>
      <c r="AC124" s="202">
        <v>0</v>
      </c>
      <c r="AD124" s="204">
        <v>0</v>
      </c>
      <c r="AE124" s="276">
        <v>0</v>
      </c>
      <c r="AG124" s="227">
        <f t="shared" si="2"/>
        <v>0</v>
      </c>
      <c r="AH124" s="228">
        <f t="shared" si="3"/>
        <v>0</v>
      </c>
      <c r="AI124" s="229">
        <f t="shared" si="4"/>
        <v>0</v>
      </c>
      <c r="AM124" s="138"/>
      <c r="AN124" s="138"/>
      <c r="AO124" s="138"/>
      <c r="AP124" s="138"/>
      <c r="AQ124" s="138"/>
      <c r="AR124" s="138"/>
      <c r="AS124" s="138"/>
      <c r="AT124" s="138"/>
    </row>
    <row r="125" spans="1:46" s="139" customFormat="1" ht="13.8" x14ac:dyDescent="0.3">
      <c r="A125" s="277">
        <v>420</v>
      </c>
      <c r="B125" s="211">
        <v>420049207</v>
      </c>
      <c r="C125" s="212" t="s">
        <v>98</v>
      </c>
      <c r="D125" s="211">
        <v>49</v>
      </c>
      <c r="E125" s="212" t="s">
        <v>96</v>
      </c>
      <c r="F125" s="211">
        <v>207</v>
      </c>
      <c r="G125" s="212" t="s">
        <v>40</v>
      </c>
      <c r="H125" s="297">
        <v>2</v>
      </c>
      <c r="I125" s="202">
        <v>13760</v>
      </c>
      <c r="J125" s="202">
        <v>8748</v>
      </c>
      <c r="K125" s="202">
        <v>0</v>
      </c>
      <c r="L125" s="202">
        <v>893</v>
      </c>
      <c r="M125" s="279">
        <v>23401</v>
      </c>
      <c r="O125" s="281">
        <v>0</v>
      </c>
      <c r="P125" s="282">
        <v>0</v>
      </c>
      <c r="Q125" s="205">
        <v>0.09</v>
      </c>
      <c r="R125" s="205">
        <v>3.420261389769383E-4</v>
      </c>
      <c r="S125" s="272">
        <f t="shared" si="5"/>
        <v>0</v>
      </c>
      <c r="U125" s="287">
        <v>45016</v>
      </c>
      <c r="V125" s="288">
        <v>0</v>
      </c>
      <c r="W125" s="288">
        <v>0</v>
      </c>
      <c r="X125" s="288">
        <v>1786</v>
      </c>
      <c r="Y125" s="279">
        <f t="shared" si="6"/>
        <v>46802</v>
      </c>
      <c r="AA125" s="275">
        <v>0</v>
      </c>
      <c r="AB125" s="204">
        <v>0</v>
      </c>
      <c r="AC125" s="202">
        <v>0</v>
      </c>
      <c r="AD125" s="204">
        <v>0</v>
      </c>
      <c r="AE125" s="276">
        <v>0</v>
      </c>
      <c r="AG125" s="227">
        <f t="shared" si="2"/>
        <v>0</v>
      </c>
      <c r="AH125" s="228">
        <f t="shared" si="3"/>
        <v>0</v>
      </c>
      <c r="AI125" s="229">
        <f t="shared" si="4"/>
        <v>0</v>
      </c>
      <c r="AM125" s="138"/>
      <c r="AN125" s="138"/>
      <c r="AO125" s="138"/>
      <c r="AP125" s="138"/>
      <c r="AQ125" s="138"/>
      <c r="AR125" s="138"/>
      <c r="AS125" s="138"/>
      <c r="AT125" s="138"/>
    </row>
    <row r="126" spans="1:46" s="139" customFormat="1" ht="13.8" x14ac:dyDescent="0.3">
      <c r="A126" s="277">
        <v>420</v>
      </c>
      <c r="B126" s="211">
        <v>420049220</v>
      </c>
      <c r="C126" s="212" t="s">
        <v>98</v>
      </c>
      <c r="D126" s="211">
        <v>49</v>
      </c>
      <c r="E126" s="212" t="s">
        <v>96</v>
      </c>
      <c r="F126" s="211">
        <v>220</v>
      </c>
      <c r="G126" s="212" t="s">
        <v>42</v>
      </c>
      <c r="H126" s="297">
        <v>1</v>
      </c>
      <c r="I126" s="202">
        <v>11093.762837015447</v>
      </c>
      <c r="J126" s="202">
        <v>4419</v>
      </c>
      <c r="K126" s="202">
        <v>0</v>
      </c>
      <c r="L126" s="202">
        <v>893</v>
      </c>
      <c r="M126" s="279">
        <v>16405.762837015449</v>
      </c>
      <c r="O126" s="281">
        <v>0</v>
      </c>
      <c r="P126" s="282">
        <v>0</v>
      </c>
      <c r="Q126" s="205">
        <v>0.09</v>
      </c>
      <c r="R126" s="205">
        <v>1.729535358316954E-2</v>
      </c>
      <c r="S126" s="272">
        <f t="shared" si="5"/>
        <v>0</v>
      </c>
      <c r="U126" s="287">
        <v>15513</v>
      </c>
      <c r="V126" s="288">
        <v>0</v>
      </c>
      <c r="W126" s="288">
        <v>0</v>
      </c>
      <c r="X126" s="288">
        <v>893</v>
      </c>
      <c r="Y126" s="279">
        <f t="shared" si="6"/>
        <v>16406</v>
      </c>
      <c r="AA126" s="275">
        <v>0</v>
      </c>
      <c r="AB126" s="204">
        <v>0</v>
      </c>
      <c r="AC126" s="202">
        <v>0</v>
      </c>
      <c r="AD126" s="204">
        <v>0</v>
      </c>
      <c r="AE126" s="276">
        <v>0</v>
      </c>
      <c r="AG126" s="227">
        <f t="shared" si="2"/>
        <v>0</v>
      </c>
      <c r="AH126" s="228">
        <f t="shared" si="3"/>
        <v>0</v>
      </c>
      <c r="AI126" s="229">
        <f t="shared" si="4"/>
        <v>0</v>
      </c>
      <c r="AM126" s="138"/>
      <c r="AN126" s="138"/>
      <c r="AO126" s="138"/>
      <c r="AP126" s="138"/>
      <c r="AQ126" s="138"/>
      <c r="AR126" s="138"/>
      <c r="AS126" s="138"/>
      <c r="AT126" s="138"/>
    </row>
    <row r="127" spans="1:46" s="139" customFormat="1" ht="13.8" x14ac:dyDescent="0.3">
      <c r="A127" s="277">
        <v>420</v>
      </c>
      <c r="B127" s="211">
        <v>420049243</v>
      </c>
      <c r="C127" s="212" t="s">
        <v>98</v>
      </c>
      <c r="D127" s="211">
        <v>49</v>
      </c>
      <c r="E127" s="212" t="s">
        <v>96</v>
      </c>
      <c r="F127" s="211">
        <v>243</v>
      </c>
      <c r="G127" s="212" t="s">
        <v>74</v>
      </c>
      <c r="H127" s="297">
        <v>1</v>
      </c>
      <c r="I127" s="202">
        <v>13760</v>
      </c>
      <c r="J127" s="202">
        <v>2859</v>
      </c>
      <c r="K127" s="202">
        <v>0</v>
      </c>
      <c r="L127" s="202">
        <v>893</v>
      </c>
      <c r="M127" s="279">
        <v>17512</v>
      </c>
      <c r="O127" s="281">
        <v>0</v>
      </c>
      <c r="P127" s="282">
        <v>0</v>
      </c>
      <c r="Q127" s="205">
        <v>0.09</v>
      </c>
      <c r="R127" s="205">
        <v>5.2541223770135566E-3</v>
      </c>
      <c r="S127" s="272">
        <f t="shared" si="5"/>
        <v>0</v>
      </c>
      <c r="U127" s="287">
        <v>16619</v>
      </c>
      <c r="V127" s="288">
        <v>0</v>
      </c>
      <c r="W127" s="288">
        <v>0</v>
      </c>
      <c r="X127" s="288">
        <v>893</v>
      </c>
      <c r="Y127" s="279">
        <f t="shared" si="6"/>
        <v>17512</v>
      </c>
      <c r="AA127" s="275">
        <v>0</v>
      </c>
      <c r="AB127" s="204">
        <v>0</v>
      </c>
      <c r="AC127" s="202">
        <v>0</v>
      </c>
      <c r="AD127" s="204">
        <v>0</v>
      </c>
      <c r="AE127" s="276">
        <v>0</v>
      </c>
      <c r="AG127" s="227">
        <f t="shared" si="2"/>
        <v>0</v>
      </c>
      <c r="AH127" s="228">
        <f t="shared" si="3"/>
        <v>0</v>
      </c>
      <c r="AI127" s="229">
        <f t="shared" si="4"/>
        <v>0</v>
      </c>
      <c r="AM127" s="138"/>
      <c r="AN127" s="138"/>
      <c r="AO127" s="138"/>
      <c r="AP127" s="138"/>
      <c r="AQ127" s="138"/>
      <c r="AR127" s="138"/>
      <c r="AS127" s="138"/>
      <c r="AT127" s="138"/>
    </row>
    <row r="128" spans="1:46" s="139" customFormat="1" ht="13.8" x14ac:dyDescent="0.3">
      <c r="A128" s="277">
        <v>420</v>
      </c>
      <c r="B128" s="211">
        <v>420049244</v>
      </c>
      <c r="C128" s="212" t="s">
        <v>98</v>
      </c>
      <c r="D128" s="211">
        <v>49</v>
      </c>
      <c r="E128" s="212" t="s">
        <v>96</v>
      </c>
      <c r="F128" s="211">
        <v>244</v>
      </c>
      <c r="G128" s="212" t="s">
        <v>43</v>
      </c>
      <c r="H128" s="297">
        <v>4</v>
      </c>
      <c r="I128" s="202">
        <v>10033</v>
      </c>
      <c r="J128" s="202">
        <v>3909</v>
      </c>
      <c r="K128" s="202">
        <v>0</v>
      </c>
      <c r="L128" s="202">
        <v>893</v>
      </c>
      <c r="M128" s="279">
        <v>14835</v>
      </c>
      <c r="O128" s="281">
        <v>0</v>
      </c>
      <c r="P128" s="282">
        <v>0</v>
      </c>
      <c r="Q128" s="205">
        <v>0.18</v>
      </c>
      <c r="R128" s="205">
        <v>0.10604677278835424</v>
      </c>
      <c r="S128" s="272">
        <f t="shared" si="5"/>
        <v>0</v>
      </c>
      <c r="U128" s="287">
        <v>55768</v>
      </c>
      <c r="V128" s="288">
        <v>0</v>
      </c>
      <c r="W128" s="288">
        <v>0</v>
      </c>
      <c r="X128" s="288">
        <v>3572</v>
      </c>
      <c r="Y128" s="279">
        <f t="shared" si="6"/>
        <v>59340</v>
      </c>
      <c r="AA128" s="275">
        <v>0</v>
      </c>
      <c r="AB128" s="204">
        <v>0</v>
      </c>
      <c r="AC128" s="202">
        <v>0</v>
      </c>
      <c r="AD128" s="204">
        <v>0</v>
      </c>
      <c r="AE128" s="276">
        <v>0</v>
      </c>
      <c r="AG128" s="227">
        <f t="shared" si="2"/>
        <v>0</v>
      </c>
      <c r="AH128" s="228">
        <f t="shared" si="3"/>
        <v>0</v>
      </c>
      <c r="AI128" s="229">
        <f t="shared" si="4"/>
        <v>0</v>
      </c>
      <c r="AM128" s="138"/>
      <c r="AN128" s="138"/>
      <c r="AO128" s="138"/>
      <c r="AP128" s="138"/>
      <c r="AQ128" s="138"/>
      <c r="AR128" s="138"/>
      <c r="AS128" s="138"/>
      <c r="AT128" s="138"/>
    </row>
    <row r="129" spans="1:46" s="139" customFormat="1" ht="13.8" x14ac:dyDescent="0.3">
      <c r="A129" s="277">
        <v>420</v>
      </c>
      <c r="B129" s="211">
        <v>420049248</v>
      </c>
      <c r="C129" s="212" t="s">
        <v>98</v>
      </c>
      <c r="D129" s="211">
        <v>49</v>
      </c>
      <c r="E129" s="212" t="s">
        <v>96</v>
      </c>
      <c r="F129" s="211">
        <v>248</v>
      </c>
      <c r="G129" s="212" t="s">
        <v>30</v>
      </c>
      <c r="H129" s="297">
        <v>8</v>
      </c>
      <c r="I129" s="202">
        <v>9372</v>
      </c>
      <c r="J129" s="202">
        <v>723</v>
      </c>
      <c r="K129" s="202">
        <v>0</v>
      </c>
      <c r="L129" s="202">
        <v>893</v>
      </c>
      <c r="M129" s="279">
        <v>10988</v>
      </c>
      <c r="O129" s="281">
        <v>0</v>
      </c>
      <c r="P129" s="282">
        <v>0</v>
      </c>
      <c r="Q129" s="205">
        <v>0.09</v>
      </c>
      <c r="R129" s="205">
        <v>5.1850846706843028E-2</v>
      </c>
      <c r="S129" s="272">
        <f t="shared" si="5"/>
        <v>0</v>
      </c>
      <c r="U129" s="287">
        <v>80760</v>
      </c>
      <c r="V129" s="288">
        <v>0</v>
      </c>
      <c r="W129" s="288">
        <v>0</v>
      </c>
      <c r="X129" s="288">
        <v>7144</v>
      </c>
      <c r="Y129" s="279">
        <f t="shared" si="6"/>
        <v>87904</v>
      </c>
      <c r="AA129" s="275">
        <v>0</v>
      </c>
      <c r="AB129" s="204">
        <v>0</v>
      </c>
      <c r="AC129" s="202">
        <v>0</v>
      </c>
      <c r="AD129" s="204">
        <v>0</v>
      </c>
      <c r="AE129" s="276">
        <v>0</v>
      </c>
      <c r="AG129" s="227">
        <f t="shared" si="2"/>
        <v>0</v>
      </c>
      <c r="AH129" s="228">
        <f t="shared" si="3"/>
        <v>0</v>
      </c>
      <c r="AI129" s="229">
        <f t="shared" si="4"/>
        <v>0</v>
      </c>
      <c r="AM129" s="138"/>
      <c r="AN129" s="138"/>
      <c r="AO129" s="138"/>
      <c r="AP129" s="138"/>
      <c r="AQ129" s="138"/>
      <c r="AR129" s="138"/>
      <c r="AS129" s="138"/>
      <c r="AT129" s="138"/>
    </row>
    <row r="130" spans="1:46" s="139" customFormat="1" ht="13.8" x14ac:dyDescent="0.3">
      <c r="A130" s="277">
        <v>420</v>
      </c>
      <c r="B130" s="211">
        <v>420049308</v>
      </c>
      <c r="C130" s="212" t="s">
        <v>98</v>
      </c>
      <c r="D130" s="211">
        <v>49</v>
      </c>
      <c r="E130" s="212" t="s">
        <v>96</v>
      </c>
      <c r="F130" s="211">
        <v>308</v>
      </c>
      <c r="G130" s="212" t="s">
        <v>32</v>
      </c>
      <c r="H130" s="297">
        <v>1</v>
      </c>
      <c r="I130" s="202">
        <v>9433</v>
      </c>
      <c r="J130" s="202">
        <v>5065</v>
      </c>
      <c r="K130" s="202">
        <v>0</v>
      </c>
      <c r="L130" s="202">
        <v>893</v>
      </c>
      <c r="M130" s="279">
        <v>15391</v>
      </c>
      <c r="O130" s="281">
        <v>0</v>
      </c>
      <c r="P130" s="282">
        <v>0</v>
      </c>
      <c r="Q130" s="205">
        <v>0.09</v>
      </c>
      <c r="R130" s="205">
        <v>2.0850860735789978E-3</v>
      </c>
      <c r="S130" s="272">
        <f t="shared" si="5"/>
        <v>0</v>
      </c>
      <c r="U130" s="287">
        <v>14498</v>
      </c>
      <c r="V130" s="288">
        <v>0</v>
      </c>
      <c r="W130" s="288">
        <v>0</v>
      </c>
      <c r="X130" s="288">
        <v>893</v>
      </c>
      <c r="Y130" s="279">
        <f t="shared" si="6"/>
        <v>15391</v>
      </c>
      <c r="AA130" s="275">
        <v>0</v>
      </c>
      <c r="AB130" s="204">
        <v>0</v>
      </c>
      <c r="AC130" s="202">
        <v>0</v>
      </c>
      <c r="AD130" s="204">
        <v>0</v>
      </c>
      <c r="AE130" s="276">
        <v>0</v>
      </c>
      <c r="AG130" s="227">
        <f t="shared" si="2"/>
        <v>0</v>
      </c>
      <c r="AH130" s="228">
        <f t="shared" si="3"/>
        <v>0</v>
      </c>
      <c r="AI130" s="229">
        <f t="shared" si="4"/>
        <v>0</v>
      </c>
      <c r="AM130" s="138"/>
      <c r="AN130" s="138"/>
      <c r="AO130" s="138"/>
      <c r="AP130" s="138"/>
      <c r="AQ130" s="138"/>
      <c r="AR130" s="138"/>
      <c r="AS130" s="138"/>
      <c r="AT130" s="138"/>
    </row>
    <row r="131" spans="1:46" s="139" customFormat="1" ht="13.8" x14ac:dyDescent="0.3">
      <c r="A131" s="277">
        <v>420</v>
      </c>
      <c r="B131" s="211">
        <v>420049314</v>
      </c>
      <c r="C131" s="212" t="s">
        <v>98</v>
      </c>
      <c r="D131" s="211">
        <v>49</v>
      </c>
      <c r="E131" s="212" t="s">
        <v>96</v>
      </c>
      <c r="F131" s="211">
        <v>314</v>
      </c>
      <c r="G131" s="212" t="s">
        <v>46</v>
      </c>
      <c r="H131" s="297">
        <v>1</v>
      </c>
      <c r="I131" s="202">
        <v>13711</v>
      </c>
      <c r="J131" s="202">
        <v>11403</v>
      </c>
      <c r="K131" s="202">
        <v>0</v>
      </c>
      <c r="L131" s="202">
        <v>893</v>
      </c>
      <c r="M131" s="279">
        <v>26007</v>
      </c>
      <c r="O131" s="281">
        <v>0</v>
      </c>
      <c r="P131" s="282">
        <v>0</v>
      </c>
      <c r="Q131" s="205">
        <v>0.09</v>
      </c>
      <c r="R131" s="205">
        <v>2.0711713894223912E-3</v>
      </c>
      <c r="S131" s="272">
        <f t="shared" si="5"/>
        <v>0</v>
      </c>
      <c r="U131" s="287">
        <v>25114</v>
      </c>
      <c r="V131" s="288">
        <v>0</v>
      </c>
      <c r="W131" s="288">
        <v>0</v>
      </c>
      <c r="X131" s="288">
        <v>893</v>
      </c>
      <c r="Y131" s="279">
        <f t="shared" si="6"/>
        <v>26007</v>
      </c>
      <c r="AA131" s="275">
        <v>0</v>
      </c>
      <c r="AB131" s="204">
        <v>0</v>
      </c>
      <c r="AC131" s="202">
        <v>0</v>
      </c>
      <c r="AD131" s="204">
        <v>0</v>
      </c>
      <c r="AE131" s="276">
        <v>0</v>
      </c>
      <c r="AG131" s="227">
        <f t="shared" si="2"/>
        <v>0</v>
      </c>
      <c r="AH131" s="228">
        <f t="shared" si="3"/>
        <v>0</v>
      </c>
      <c r="AI131" s="229">
        <f t="shared" si="4"/>
        <v>0</v>
      </c>
      <c r="AM131" s="138"/>
      <c r="AN131" s="138"/>
      <c r="AO131" s="138"/>
      <c r="AP131" s="138"/>
      <c r="AQ131" s="138"/>
      <c r="AR131" s="138"/>
      <c r="AS131" s="138"/>
      <c r="AT131" s="138"/>
    </row>
    <row r="132" spans="1:46" s="139" customFormat="1" ht="13.8" x14ac:dyDescent="0.3">
      <c r="A132" s="277">
        <v>420</v>
      </c>
      <c r="B132" s="211">
        <v>420049347</v>
      </c>
      <c r="C132" s="212" t="s">
        <v>98</v>
      </c>
      <c r="D132" s="211">
        <v>49</v>
      </c>
      <c r="E132" s="212" t="s">
        <v>96</v>
      </c>
      <c r="F132" s="211">
        <v>347</v>
      </c>
      <c r="G132" s="212" t="s">
        <v>106</v>
      </c>
      <c r="H132" s="297">
        <v>3.62</v>
      </c>
      <c r="I132" s="202">
        <v>11119</v>
      </c>
      <c r="J132" s="202">
        <v>5024</v>
      </c>
      <c r="K132" s="202">
        <v>0</v>
      </c>
      <c r="L132" s="202">
        <v>893</v>
      </c>
      <c r="M132" s="279">
        <v>17036</v>
      </c>
      <c r="O132" s="281">
        <v>0</v>
      </c>
      <c r="P132" s="282">
        <v>0</v>
      </c>
      <c r="Q132" s="205">
        <v>0.09</v>
      </c>
      <c r="R132" s="205">
        <v>4.4716582560312317E-3</v>
      </c>
      <c r="S132" s="272">
        <f t="shared" si="5"/>
        <v>0</v>
      </c>
      <c r="U132" s="287">
        <v>58437</v>
      </c>
      <c r="V132" s="288">
        <v>0</v>
      </c>
      <c r="W132" s="288">
        <v>0</v>
      </c>
      <c r="X132" s="288">
        <v>3233</v>
      </c>
      <c r="Y132" s="279">
        <f t="shared" si="6"/>
        <v>61670</v>
      </c>
      <c r="AA132" s="275">
        <v>0</v>
      </c>
      <c r="AB132" s="204">
        <v>0</v>
      </c>
      <c r="AC132" s="202">
        <v>0</v>
      </c>
      <c r="AD132" s="204">
        <v>0</v>
      </c>
      <c r="AE132" s="276">
        <v>0</v>
      </c>
      <c r="AG132" s="227">
        <f t="shared" si="2"/>
        <v>0</v>
      </c>
      <c r="AH132" s="228">
        <f t="shared" si="3"/>
        <v>0</v>
      </c>
      <c r="AI132" s="229">
        <f t="shared" si="4"/>
        <v>0</v>
      </c>
      <c r="AM132" s="138"/>
      <c r="AN132" s="138"/>
      <c r="AO132" s="138"/>
      <c r="AP132" s="138"/>
      <c r="AQ132" s="138"/>
      <c r="AR132" s="138"/>
      <c r="AS132" s="138"/>
      <c r="AT132" s="138"/>
    </row>
    <row r="133" spans="1:46" s="139" customFormat="1" ht="13.8" x14ac:dyDescent="0.3">
      <c r="A133" s="277">
        <v>420</v>
      </c>
      <c r="B133" s="211">
        <v>420049616</v>
      </c>
      <c r="C133" s="212" t="s">
        <v>98</v>
      </c>
      <c r="D133" s="211">
        <v>49</v>
      </c>
      <c r="E133" s="212" t="s">
        <v>96</v>
      </c>
      <c r="F133" s="211">
        <v>616</v>
      </c>
      <c r="G133" s="212" t="s">
        <v>133</v>
      </c>
      <c r="H133" s="297">
        <v>1</v>
      </c>
      <c r="I133" s="202">
        <v>10477.429810126583</v>
      </c>
      <c r="J133" s="202">
        <v>3524</v>
      </c>
      <c r="K133" s="202">
        <v>0</v>
      </c>
      <c r="L133" s="202">
        <v>893</v>
      </c>
      <c r="M133" s="279">
        <v>14894.429810126583</v>
      </c>
      <c r="O133" s="281">
        <v>0</v>
      </c>
      <c r="P133" s="282">
        <v>0</v>
      </c>
      <c r="Q133" s="205">
        <v>0.09</v>
      </c>
      <c r="R133" s="205">
        <v>3.48730785092159E-2</v>
      </c>
      <c r="S133" s="272">
        <f t="shared" si="5"/>
        <v>0</v>
      </c>
      <c r="U133" s="287">
        <v>14001</v>
      </c>
      <c r="V133" s="288">
        <v>0</v>
      </c>
      <c r="W133" s="288">
        <v>0</v>
      </c>
      <c r="X133" s="288">
        <v>893</v>
      </c>
      <c r="Y133" s="279">
        <f t="shared" si="6"/>
        <v>14894</v>
      </c>
      <c r="AA133" s="275">
        <v>0</v>
      </c>
      <c r="AB133" s="204">
        <v>0</v>
      </c>
      <c r="AC133" s="202">
        <v>0</v>
      </c>
      <c r="AD133" s="204">
        <v>0</v>
      </c>
      <c r="AE133" s="276">
        <v>0</v>
      </c>
      <c r="AG133" s="227">
        <f t="shared" si="2"/>
        <v>0</v>
      </c>
      <c r="AH133" s="228">
        <f t="shared" si="3"/>
        <v>0</v>
      </c>
      <c r="AI133" s="229">
        <f t="shared" si="4"/>
        <v>0</v>
      </c>
      <c r="AM133" s="138"/>
      <c r="AN133" s="138"/>
      <c r="AO133" s="138"/>
      <c r="AP133" s="138"/>
      <c r="AQ133" s="138"/>
      <c r="AR133" s="138"/>
      <c r="AS133" s="138"/>
      <c r="AT133" s="138"/>
    </row>
    <row r="134" spans="1:46" s="139" customFormat="1" ht="13.8" x14ac:dyDescent="0.3">
      <c r="A134" s="277">
        <v>420</v>
      </c>
      <c r="B134" s="211">
        <v>420049625</v>
      </c>
      <c r="C134" s="212" t="s">
        <v>98</v>
      </c>
      <c r="D134" s="211">
        <v>49</v>
      </c>
      <c r="E134" s="212" t="s">
        <v>96</v>
      </c>
      <c r="F134" s="211">
        <v>625</v>
      </c>
      <c r="G134" s="212" t="s">
        <v>49</v>
      </c>
      <c r="H134" s="297">
        <v>1</v>
      </c>
      <c r="I134" s="202">
        <v>10048.638756043141</v>
      </c>
      <c r="J134" s="202">
        <v>1748</v>
      </c>
      <c r="K134" s="202">
        <v>0</v>
      </c>
      <c r="L134" s="202">
        <v>893</v>
      </c>
      <c r="M134" s="279">
        <v>12689.638756043141</v>
      </c>
      <c r="O134" s="281">
        <v>0</v>
      </c>
      <c r="P134" s="282">
        <v>0</v>
      </c>
      <c r="Q134" s="205">
        <v>0.09</v>
      </c>
      <c r="R134" s="205">
        <v>3.8724428882639318E-3</v>
      </c>
      <c r="S134" s="272">
        <f t="shared" si="5"/>
        <v>0</v>
      </c>
      <c r="U134" s="287">
        <v>11797</v>
      </c>
      <c r="V134" s="288">
        <v>0</v>
      </c>
      <c r="W134" s="288">
        <v>0</v>
      </c>
      <c r="X134" s="288">
        <v>893</v>
      </c>
      <c r="Y134" s="279">
        <f t="shared" si="6"/>
        <v>12690</v>
      </c>
      <c r="AA134" s="275">
        <v>0</v>
      </c>
      <c r="AB134" s="204">
        <v>0</v>
      </c>
      <c r="AC134" s="202">
        <v>0</v>
      </c>
      <c r="AD134" s="204">
        <v>0</v>
      </c>
      <c r="AE134" s="276">
        <v>0</v>
      </c>
      <c r="AG134" s="227">
        <f t="shared" si="2"/>
        <v>0</v>
      </c>
      <c r="AH134" s="228">
        <f t="shared" si="3"/>
        <v>0</v>
      </c>
      <c r="AI134" s="229">
        <f t="shared" si="4"/>
        <v>0</v>
      </c>
      <c r="AM134" s="138"/>
      <c r="AN134" s="138"/>
      <c r="AO134" s="138"/>
      <c r="AP134" s="138"/>
      <c r="AQ134" s="138"/>
      <c r="AR134" s="138"/>
      <c r="AS134" s="138"/>
      <c r="AT134" s="138"/>
    </row>
    <row r="135" spans="1:46" s="139" customFormat="1" ht="13.8" x14ac:dyDescent="0.3">
      <c r="A135" s="277">
        <v>426</v>
      </c>
      <c r="B135" s="211">
        <v>426149009</v>
      </c>
      <c r="C135" s="212" t="s">
        <v>107</v>
      </c>
      <c r="D135" s="211">
        <v>149</v>
      </c>
      <c r="E135" s="212" t="s">
        <v>103</v>
      </c>
      <c r="F135" s="211">
        <v>9</v>
      </c>
      <c r="G135" s="212" t="s">
        <v>108</v>
      </c>
      <c r="H135" s="297">
        <v>1</v>
      </c>
      <c r="I135" s="202">
        <v>12729</v>
      </c>
      <c r="J135" s="202">
        <v>8134</v>
      </c>
      <c r="K135" s="202">
        <v>0</v>
      </c>
      <c r="L135" s="202">
        <v>893</v>
      </c>
      <c r="M135" s="279">
        <v>21756</v>
      </c>
      <c r="O135" s="281">
        <v>0</v>
      </c>
      <c r="P135" s="282">
        <v>0</v>
      </c>
      <c r="Q135" s="205">
        <v>0.09</v>
      </c>
      <c r="R135" s="205">
        <v>1.5622302400692301E-3</v>
      </c>
      <c r="S135" s="272">
        <f t="shared" si="5"/>
        <v>0</v>
      </c>
      <c r="U135" s="287">
        <v>20863</v>
      </c>
      <c r="V135" s="288">
        <v>0</v>
      </c>
      <c r="W135" s="288">
        <v>0</v>
      </c>
      <c r="X135" s="288">
        <v>893</v>
      </c>
      <c r="Y135" s="279">
        <f t="shared" si="6"/>
        <v>21756</v>
      </c>
      <c r="AA135" s="275">
        <v>0</v>
      </c>
      <c r="AB135" s="204">
        <v>0</v>
      </c>
      <c r="AC135" s="202">
        <v>0</v>
      </c>
      <c r="AD135" s="204">
        <v>0</v>
      </c>
      <c r="AE135" s="276">
        <v>0</v>
      </c>
      <c r="AG135" s="227">
        <f t="shared" si="2"/>
        <v>0</v>
      </c>
      <c r="AH135" s="228">
        <f t="shared" si="3"/>
        <v>0</v>
      </c>
      <c r="AI135" s="229">
        <f t="shared" si="4"/>
        <v>0</v>
      </c>
      <c r="AM135" s="138"/>
      <c r="AN135" s="138"/>
      <c r="AO135" s="138"/>
      <c r="AP135" s="138"/>
      <c r="AQ135" s="138"/>
      <c r="AR135" s="138"/>
      <c r="AS135" s="138"/>
      <c r="AT135" s="138"/>
    </row>
    <row r="136" spans="1:46" s="139" customFormat="1" ht="13.8" x14ac:dyDescent="0.3">
      <c r="A136" s="277">
        <v>426</v>
      </c>
      <c r="B136" s="211">
        <v>426149128</v>
      </c>
      <c r="C136" s="212" t="s">
        <v>107</v>
      </c>
      <c r="D136" s="211">
        <v>149</v>
      </c>
      <c r="E136" s="212" t="s">
        <v>103</v>
      </c>
      <c r="F136" s="211">
        <v>128</v>
      </c>
      <c r="G136" s="212" t="s">
        <v>110</v>
      </c>
      <c r="H136" s="297">
        <v>5.0599999999999996</v>
      </c>
      <c r="I136" s="202">
        <v>12411</v>
      </c>
      <c r="J136" s="202">
        <v>627</v>
      </c>
      <c r="K136" s="202">
        <v>0</v>
      </c>
      <c r="L136" s="202">
        <v>893</v>
      </c>
      <c r="M136" s="279">
        <v>13931</v>
      </c>
      <c r="O136" s="281">
        <v>0</v>
      </c>
      <c r="P136" s="282">
        <v>0</v>
      </c>
      <c r="Q136" s="205">
        <v>0.18</v>
      </c>
      <c r="R136" s="205">
        <v>3.5575871256756833E-2</v>
      </c>
      <c r="S136" s="272">
        <f t="shared" si="5"/>
        <v>0</v>
      </c>
      <c r="U136" s="287">
        <v>65972</v>
      </c>
      <c r="V136" s="288">
        <v>0</v>
      </c>
      <c r="W136" s="288">
        <v>0</v>
      </c>
      <c r="X136" s="288">
        <v>4519</v>
      </c>
      <c r="Y136" s="279">
        <f t="shared" si="6"/>
        <v>70491</v>
      </c>
      <c r="AA136" s="275">
        <v>0</v>
      </c>
      <c r="AB136" s="204">
        <v>0</v>
      </c>
      <c r="AC136" s="202">
        <v>0</v>
      </c>
      <c r="AD136" s="204">
        <v>0</v>
      </c>
      <c r="AE136" s="276">
        <v>0</v>
      </c>
      <c r="AG136" s="227">
        <f t="shared" si="2"/>
        <v>0</v>
      </c>
      <c r="AH136" s="228">
        <f t="shared" si="3"/>
        <v>0</v>
      </c>
      <c r="AI136" s="229">
        <f t="shared" si="4"/>
        <v>0</v>
      </c>
      <c r="AM136" s="138"/>
      <c r="AN136" s="138"/>
      <c r="AO136" s="138"/>
      <c r="AP136" s="138"/>
      <c r="AQ136" s="138"/>
      <c r="AR136" s="138"/>
      <c r="AS136" s="138"/>
      <c r="AT136" s="138"/>
    </row>
    <row r="137" spans="1:46" s="139" customFormat="1" ht="13.8" x14ac:dyDescent="0.3">
      <c r="A137" s="277">
        <v>426</v>
      </c>
      <c r="B137" s="211">
        <v>426149149</v>
      </c>
      <c r="C137" s="212" t="s">
        <v>107</v>
      </c>
      <c r="D137" s="211">
        <v>149</v>
      </c>
      <c r="E137" s="212" t="s">
        <v>103</v>
      </c>
      <c r="F137" s="211">
        <v>149</v>
      </c>
      <c r="G137" s="212" t="s">
        <v>103</v>
      </c>
      <c r="H137" s="297">
        <v>336.59000000000009</v>
      </c>
      <c r="I137" s="202">
        <v>11701</v>
      </c>
      <c r="J137" s="202">
        <v>173</v>
      </c>
      <c r="K137" s="202">
        <v>655.01648890341346</v>
      </c>
      <c r="L137" s="202">
        <v>893</v>
      </c>
      <c r="M137" s="279">
        <v>13422.016488903413</v>
      </c>
      <c r="O137" s="281">
        <v>0</v>
      </c>
      <c r="P137" s="282">
        <v>157.47999999999999</v>
      </c>
      <c r="Q137" s="205">
        <v>0.18</v>
      </c>
      <c r="R137" s="205">
        <v>0.11170892991408424</v>
      </c>
      <c r="S137" s="272">
        <f t="shared" si="5"/>
        <v>0</v>
      </c>
      <c r="U137" s="287">
        <v>3996671</v>
      </c>
      <c r="V137" s="288">
        <v>220472</v>
      </c>
      <c r="W137" s="288">
        <v>0</v>
      </c>
      <c r="X137" s="288">
        <v>300573</v>
      </c>
      <c r="Y137" s="279">
        <f t="shared" si="6"/>
        <v>4517716</v>
      </c>
      <c r="AA137" s="275">
        <v>0</v>
      </c>
      <c r="AB137" s="204">
        <v>0</v>
      </c>
      <c r="AC137" s="202">
        <v>0</v>
      </c>
      <c r="AD137" s="204">
        <v>0</v>
      </c>
      <c r="AE137" s="276">
        <v>0</v>
      </c>
      <c r="AG137" s="227">
        <f t="shared" si="2"/>
        <v>0</v>
      </c>
      <c r="AH137" s="228">
        <f t="shared" si="3"/>
        <v>0</v>
      </c>
      <c r="AI137" s="229">
        <f t="shared" si="4"/>
        <v>0</v>
      </c>
      <c r="AM137" s="138"/>
      <c r="AN137" s="138"/>
      <c r="AO137" s="138"/>
      <c r="AP137" s="138"/>
      <c r="AQ137" s="138"/>
      <c r="AR137" s="138"/>
      <c r="AS137" s="138"/>
      <c r="AT137" s="138"/>
    </row>
    <row r="138" spans="1:46" s="139" customFormat="1" ht="13.8" x14ac:dyDescent="0.3">
      <c r="A138" s="277">
        <v>426</v>
      </c>
      <c r="B138" s="211">
        <v>426149181</v>
      </c>
      <c r="C138" s="212" t="s">
        <v>107</v>
      </c>
      <c r="D138" s="211">
        <v>149</v>
      </c>
      <c r="E138" s="212" t="s">
        <v>103</v>
      </c>
      <c r="F138" s="211">
        <v>181</v>
      </c>
      <c r="G138" s="212" t="s">
        <v>105</v>
      </c>
      <c r="H138" s="297">
        <v>14.15</v>
      </c>
      <c r="I138" s="202">
        <v>10019</v>
      </c>
      <c r="J138" s="202">
        <v>647</v>
      </c>
      <c r="K138" s="202">
        <v>0</v>
      </c>
      <c r="L138" s="202">
        <v>893</v>
      </c>
      <c r="M138" s="279">
        <v>11559</v>
      </c>
      <c r="O138" s="281">
        <v>0</v>
      </c>
      <c r="P138" s="282">
        <v>0</v>
      </c>
      <c r="Q138" s="205">
        <v>0.09</v>
      </c>
      <c r="R138" s="205">
        <v>1.6404570246590436E-2</v>
      </c>
      <c r="S138" s="272">
        <f t="shared" ref="S138:S201" si="7">IFERROR(W138/H138,0)</f>
        <v>0</v>
      </c>
      <c r="U138" s="287">
        <v>150924</v>
      </c>
      <c r="V138" s="288">
        <v>0</v>
      </c>
      <c r="W138" s="288">
        <v>0</v>
      </c>
      <c r="X138" s="288">
        <v>12636</v>
      </c>
      <c r="Y138" s="279">
        <f t="shared" ref="Y138:Y201" si="8">SUM(U138:X138)</f>
        <v>163560</v>
      </c>
      <c r="AA138" s="275">
        <v>0</v>
      </c>
      <c r="AB138" s="204">
        <v>0</v>
      </c>
      <c r="AC138" s="202">
        <v>0</v>
      </c>
      <c r="AD138" s="204">
        <v>0</v>
      </c>
      <c r="AE138" s="276">
        <v>0</v>
      </c>
      <c r="AG138" s="227">
        <f t="shared" si="2"/>
        <v>0</v>
      </c>
      <c r="AH138" s="228">
        <f t="shared" si="3"/>
        <v>0</v>
      </c>
      <c r="AI138" s="229">
        <f t="shared" si="4"/>
        <v>0</v>
      </c>
      <c r="AM138" s="138"/>
      <c r="AN138" s="138"/>
      <c r="AO138" s="138"/>
      <c r="AP138" s="138"/>
      <c r="AQ138" s="138"/>
      <c r="AR138" s="138"/>
      <c r="AS138" s="138"/>
      <c r="AT138" s="138"/>
    </row>
    <row r="139" spans="1:46" s="139" customFormat="1" ht="13.8" x14ac:dyDescent="0.3">
      <c r="A139" s="277">
        <v>426</v>
      </c>
      <c r="B139" s="211">
        <v>426149211</v>
      </c>
      <c r="C139" s="212" t="s">
        <v>107</v>
      </c>
      <c r="D139" s="211">
        <v>149</v>
      </c>
      <c r="E139" s="212" t="s">
        <v>103</v>
      </c>
      <c r="F139" s="211">
        <v>211</v>
      </c>
      <c r="G139" s="212" t="s">
        <v>80</v>
      </c>
      <c r="H139" s="297">
        <v>2</v>
      </c>
      <c r="I139" s="202">
        <v>13676</v>
      </c>
      <c r="J139" s="202">
        <v>2321</v>
      </c>
      <c r="K139" s="202">
        <v>0</v>
      </c>
      <c r="L139" s="202">
        <v>893</v>
      </c>
      <c r="M139" s="279">
        <v>16890</v>
      </c>
      <c r="O139" s="281">
        <v>0</v>
      </c>
      <c r="P139" s="282">
        <v>0</v>
      </c>
      <c r="Q139" s="205">
        <v>0.09</v>
      </c>
      <c r="R139" s="205">
        <v>1.7043500700103023E-3</v>
      </c>
      <c r="S139" s="272">
        <f t="shared" si="7"/>
        <v>0</v>
      </c>
      <c r="U139" s="287">
        <v>31994</v>
      </c>
      <c r="V139" s="288">
        <v>0</v>
      </c>
      <c r="W139" s="288">
        <v>0</v>
      </c>
      <c r="X139" s="288">
        <v>1786</v>
      </c>
      <c r="Y139" s="279">
        <f t="shared" si="8"/>
        <v>33780</v>
      </c>
      <c r="AA139" s="275">
        <v>0</v>
      </c>
      <c r="AB139" s="204">
        <v>0</v>
      </c>
      <c r="AC139" s="202">
        <v>0</v>
      </c>
      <c r="AD139" s="204">
        <v>0</v>
      </c>
      <c r="AE139" s="276">
        <v>0</v>
      </c>
      <c r="AG139" s="227">
        <f t="shared" si="2"/>
        <v>0</v>
      </c>
      <c r="AH139" s="228">
        <f t="shared" si="3"/>
        <v>0</v>
      </c>
      <c r="AI139" s="229">
        <f t="shared" si="4"/>
        <v>0</v>
      </c>
      <c r="AM139" s="138"/>
      <c r="AN139" s="138"/>
      <c r="AO139" s="138"/>
      <c r="AP139" s="138"/>
      <c r="AQ139" s="138"/>
      <c r="AR139" s="138"/>
      <c r="AS139" s="138"/>
      <c r="AT139" s="138"/>
    </row>
    <row r="140" spans="1:46" s="139" customFormat="1" ht="13.8" x14ac:dyDescent="0.3">
      <c r="A140" s="277">
        <v>426</v>
      </c>
      <c r="B140" s="211">
        <v>426149295</v>
      </c>
      <c r="C140" s="212" t="s">
        <v>107</v>
      </c>
      <c r="D140" s="211">
        <v>149</v>
      </c>
      <c r="E140" s="212" t="s">
        <v>103</v>
      </c>
      <c r="F140" s="211">
        <v>295</v>
      </c>
      <c r="G140" s="212" t="s">
        <v>155</v>
      </c>
      <c r="H140" s="297">
        <v>0.94</v>
      </c>
      <c r="I140" s="202">
        <v>10019.359361151082</v>
      </c>
      <c r="J140" s="202">
        <v>5428</v>
      </c>
      <c r="K140" s="202">
        <v>0</v>
      </c>
      <c r="L140" s="202">
        <v>893</v>
      </c>
      <c r="M140" s="279">
        <v>16340.359361151082</v>
      </c>
      <c r="O140" s="281">
        <v>0</v>
      </c>
      <c r="P140" s="282">
        <v>0</v>
      </c>
      <c r="Q140" s="205">
        <v>0.09</v>
      </c>
      <c r="R140" s="205">
        <v>2.0464468341512679E-2</v>
      </c>
      <c r="S140" s="272">
        <f t="shared" si="7"/>
        <v>0</v>
      </c>
      <c r="U140" s="287">
        <v>14521</v>
      </c>
      <c r="V140" s="288">
        <v>0</v>
      </c>
      <c r="W140" s="288">
        <v>0</v>
      </c>
      <c r="X140" s="288">
        <v>839</v>
      </c>
      <c r="Y140" s="279">
        <f t="shared" si="8"/>
        <v>15360</v>
      </c>
      <c r="AA140" s="275">
        <v>0</v>
      </c>
      <c r="AB140" s="204">
        <v>0</v>
      </c>
      <c r="AC140" s="202">
        <v>0</v>
      </c>
      <c r="AD140" s="204">
        <v>0</v>
      </c>
      <c r="AE140" s="276">
        <v>0</v>
      </c>
      <c r="AG140" s="227">
        <f t="shared" si="2"/>
        <v>0</v>
      </c>
      <c r="AH140" s="228">
        <f t="shared" si="3"/>
        <v>0</v>
      </c>
      <c r="AI140" s="229">
        <f t="shared" si="4"/>
        <v>0</v>
      </c>
      <c r="AM140" s="138"/>
      <c r="AN140" s="138"/>
      <c r="AO140" s="138"/>
      <c r="AP140" s="138"/>
      <c r="AQ140" s="138"/>
      <c r="AR140" s="138"/>
      <c r="AS140" s="138"/>
      <c r="AT140" s="138"/>
    </row>
    <row r="141" spans="1:46" s="139" customFormat="1" ht="13.8" x14ac:dyDescent="0.3">
      <c r="A141" s="277">
        <v>428</v>
      </c>
      <c r="B141" s="211">
        <v>428035016</v>
      </c>
      <c r="C141" s="212" t="s">
        <v>111</v>
      </c>
      <c r="D141" s="211">
        <v>35</v>
      </c>
      <c r="E141" s="212" t="s">
        <v>22</v>
      </c>
      <c r="F141" s="211">
        <v>16</v>
      </c>
      <c r="G141" s="212" t="s">
        <v>187</v>
      </c>
      <c r="H141" s="297">
        <v>1</v>
      </c>
      <c r="I141" s="202">
        <v>11564.065731262874</v>
      </c>
      <c r="J141" s="202">
        <v>479</v>
      </c>
      <c r="K141" s="202">
        <v>0</v>
      </c>
      <c r="L141" s="202">
        <v>893</v>
      </c>
      <c r="M141" s="279">
        <v>12936.065731262874</v>
      </c>
      <c r="O141" s="281">
        <v>0</v>
      </c>
      <c r="P141" s="282">
        <v>0</v>
      </c>
      <c r="Q141" s="205">
        <v>0.09</v>
      </c>
      <c r="R141" s="205">
        <v>4.7513275251596078E-2</v>
      </c>
      <c r="S141" s="272">
        <f t="shared" si="7"/>
        <v>0</v>
      </c>
      <c r="U141" s="287">
        <v>12043</v>
      </c>
      <c r="V141" s="288">
        <v>0</v>
      </c>
      <c r="W141" s="288">
        <v>0</v>
      </c>
      <c r="X141" s="288">
        <v>893</v>
      </c>
      <c r="Y141" s="279">
        <f t="shared" si="8"/>
        <v>12936</v>
      </c>
      <c r="AA141" s="275">
        <v>0</v>
      </c>
      <c r="AB141" s="204">
        <v>0</v>
      </c>
      <c r="AC141" s="202">
        <v>0</v>
      </c>
      <c r="AD141" s="204">
        <v>0</v>
      </c>
      <c r="AE141" s="276">
        <v>0</v>
      </c>
      <c r="AG141" s="227">
        <f t="shared" si="2"/>
        <v>0</v>
      </c>
      <c r="AH141" s="228">
        <f t="shared" si="3"/>
        <v>0</v>
      </c>
      <c r="AI141" s="229">
        <f t="shared" si="4"/>
        <v>0</v>
      </c>
      <c r="AM141" s="138"/>
      <c r="AN141" s="138"/>
      <c r="AO141" s="138"/>
      <c r="AP141" s="138"/>
      <c r="AQ141" s="138"/>
      <c r="AR141" s="138"/>
      <c r="AS141" s="138"/>
      <c r="AT141" s="138"/>
    </row>
    <row r="142" spans="1:46" s="139" customFormat="1" ht="13.8" x14ac:dyDescent="0.3">
      <c r="A142" s="277">
        <v>428</v>
      </c>
      <c r="B142" s="211">
        <v>428035018</v>
      </c>
      <c r="C142" s="212" t="s">
        <v>111</v>
      </c>
      <c r="D142" s="211">
        <v>35</v>
      </c>
      <c r="E142" s="212" t="s">
        <v>22</v>
      </c>
      <c r="F142" s="211">
        <v>18</v>
      </c>
      <c r="G142" s="212" t="s">
        <v>188</v>
      </c>
      <c r="H142" s="297">
        <v>1</v>
      </c>
      <c r="I142" s="202">
        <v>11040.81823529412</v>
      </c>
      <c r="J142" s="202">
        <v>7638</v>
      </c>
      <c r="K142" s="202">
        <v>0</v>
      </c>
      <c r="L142" s="202">
        <v>893</v>
      </c>
      <c r="M142" s="279">
        <v>19571.818235294122</v>
      </c>
      <c r="O142" s="281">
        <v>0</v>
      </c>
      <c r="P142" s="282">
        <v>0</v>
      </c>
      <c r="Q142" s="205">
        <v>0.09</v>
      </c>
      <c r="R142" s="205">
        <v>1.6481016257005314E-2</v>
      </c>
      <c r="S142" s="272">
        <f t="shared" si="7"/>
        <v>0</v>
      </c>
      <c r="U142" s="287">
        <v>18679</v>
      </c>
      <c r="V142" s="288">
        <v>0</v>
      </c>
      <c r="W142" s="288">
        <v>0</v>
      </c>
      <c r="X142" s="288">
        <v>893</v>
      </c>
      <c r="Y142" s="279">
        <f t="shared" si="8"/>
        <v>19572</v>
      </c>
      <c r="AA142" s="275">
        <v>0</v>
      </c>
      <c r="AB142" s="204">
        <v>0</v>
      </c>
      <c r="AC142" s="202">
        <v>0</v>
      </c>
      <c r="AD142" s="204">
        <v>0</v>
      </c>
      <c r="AE142" s="276">
        <v>0</v>
      </c>
      <c r="AG142" s="227">
        <f t="shared" si="2"/>
        <v>0</v>
      </c>
      <c r="AH142" s="228">
        <f t="shared" si="3"/>
        <v>0</v>
      </c>
      <c r="AI142" s="229">
        <f t="shared" si="4"/>
        <v>0</v>
      </c>
      <c r="AM142" s="138"/>
      <c r="AN142" s="138"/>
      <c r="AO142" s="138"/>
      <c r="AP142" s="138"/>
      <c r="AQ142" s="138"/>
      <c r="AR142" s="138"/>
      <c r="AS142" s="138"/>
      <c r="AT142" s="138"/>
    </row>
    <row r="143" spans="1:46" s="139" customFormat="1" ht="13.8" x14ac:dyDescent="0.3">
      <c r="A143" s="277">
        <v>428</v>
      </c>
      <c r="B143" s="211">
        <v>428035025</v>
      </c>
      <c r="C143" s="212" t="s">
        <v>111</v>
      </c>
      <c r="D143" s="211">
        <v>35</v>
      </c>
      <c r="E143" s="212" t="s">
        <v>22</v>
      </c>
      <c r="F143" s="211">
        <v>25</v>
      </c>
      <c r="G143" s="212" t="s">
        <v>120</v>
      </c>
      <c r="H143" s="297">
        <v>1</v>
      </c>
      <c r="I143" s="202">
        <v>10232.887776824033</v>
      </c>
      <c r="J143" s="202">
        <v>4046</v>
      </c>
      <c r="K143" s="202">
        <v>0</v>
      </c>
      <c r="L143" s="202">
        <v>893</v>
      </c>
      <c r="M143" s="279">
        <v>15171.887776824033</v>
      </c>
      <c r="O143" s="281">
        <v>0</v>
      </c>
      <c r="P143" s="282">
        <v>0</v>
      </c>
      <c r="Q143" s="205">
        <v>0.09</v>
      </c>
      <c r="R143" s="205">
        <v>2.2127775130848008E-2</v>
      </c>
      <c r="S143" s="272">
        <f t="shared" si="7"/>
        <v>0</v>
      </c>
      <c r="U143" s="287">
        <v>14279</v>
      </c>
      <c r="V143" s="288">
        <v>0</v>
      </c>
      <c r="W143" s="288">
        <v>0</v>
      </c>
      <c r="X143" s="288">
        <v>893</v>
      </c>
      <c r="Y143" s="279">
        <f t="shared" si="8"/>
        <v>15172</v>
      </c>
      <c r="AA143" s="275">
        <v>0</v>
      </c>
      <c r="AB143" s="204">
        <v>0</v>
      </c>
      <c r="AC143" s="202">
        <v>0</v>
      </c>
      <c r="AD143" s="204">
        <v>0</v>
      </c>
      <c r="AE143" s="276">
        <v>0</v>
      </c>
      <c r="AG143" s="227">
        <f t="shared" si="2"/>
        <v>0</v>
      </c>
      <c r="AH143" s="228">
        <f t="shared" si="3"/>
        <v>0</v>
      </c>
      <c r="AI143" s="229">
        <f t="shared" si="4"/>
        <v>0</v>
      </c>
      <c r="AM143" s="138"/>
      <c r="AN143" s="138"/>
      <c r="AO143" s="138"/>
      <c r="AP143" s="138"/>
      <c r="AQ143" s="138"/>
      <c r="AR143" s="138"/>
      <c r="AS143" s="138"/>
      <c r="AT143" s="138"/>
    </row>
    <row r="144" spans="1:46" s="139" customFormat="1" ht="13.8" x14ac:dyDescent="0.3">
      <c r="A144" s="277">
        <v>428</v>
      </c>
      <c r="B144" s="211">
        <v>428035035</v>
      </c>
      <c r="C144" s="212" t="s">
        <v>111</v>
      </c>
      <c r="D144" s="211">
        <v>35</v>
      </c>
      <c r="E144" s="212" t="s">
        <v>22</v>
      </c>
      <c r="F144" s="211">
        <v>35</v>
      </c>
      <c r="G144" s="212" t="s">
        <v>22</v>
      </c>
      <c r="H144" s="297">
        <v>1557.1699999999992</v>
      </c>
      <c r="I144" s="202">
        <v>11830</v>
      </c>
      <c r="J144" s="202">
        <v>4079</v>
      </c>
      <c r="K144" s="202">
        <v>0</v>
      </c>
      <c r="L144" s="202">
        <v>893</v>
      </c>
      <c r="M144" s="279">
        <v>16802</v>
      </c>
      <c r="O144" s="281">
        <v>0</v>
      </c>
      <c r="P144" s="282">
        <v>0</v>
      </c>
      <c r="Q144" s="205">
        <v>0.18</v>
      </c>
      <c r="R144" s="205">
        <v>0.14869015941042629</v>
      </c>
      <c r="S144" s="272">
        <f t="shared" si="7"/>
        <v>0</v>
      </c>
      <c r="U144" s="287">
        <v>24773016</v>
      </c>
      <c r="V144" s="288">
        <v>0</v>
      </c>
      <c r="W144" s="288">
        <v>0</v>
      </c>
      <c r="X144" s="288">
        <v>1390555</v>
      </c>
      <c r="Y144" s="279">
        <f t="shared" si="8"/>
        <v>26163571</v>
      </c>
      <c r="AA144" s="275">
        <v>0</v>
      </c>
      <c r="AB144" s="204">
        <v>0</v>
      </c>
      <c r="AC144" s="202">
        <v>0</v>
      </c>
      <c r="AD144" s="204">
        <v>5.95</v>
      </c>
      <c r="AE144" s="276">
        <v>99973</v>
      </c>
      <c r="AG144" s="227">
        <f t="shared" si="2"/>
        <v>0</v>
      </c>
      <c r="AH144" s="228">
        <f t="shared" si="3"/>
        <v>0</v>
      </c>
      <c r="AI144" s="229">
        <f t="shared" si="4"/>
        <v>0</v>
      </c>
      <c r="AM144" s="138"/>
      <c r="AN144" s="138"/>
      <c r="AO144" s="138"/>
      <c r="AP144" s="138"/>
      <c r="AQ144" s="138"/>
      <c r="AR144" s="138"/>
      <c r="AS144" s="138"/>
      <c r="AT144" s="138"/>
    </row>
    <row r="145" spans="1:46" s="139" customFormat="1" ht="13.8" x14ac:dyDescent="0.3">
      <c r="A145" s="277">
        <v>428</v>
      </c>
      <c r="B145" s="211">
        <v>428035044</v>
      </c>
      <c r="C145" s="212" t="s">
        <v>111</v>
      </c>
      <c r="D145" s="211">
        <v>35</v>
      </c>
      <c r="E145" s="212" t="s">
        <v>22</v>
      </c>
      <c r="F145" s="211">
        <v>44</v>
      </c>
      <c r="G145" s="212" t="s">
        <v>35</v>
      </c>
      <c r="H145" s="297">
        <v>18.810000000000002</v>
      </c>
      <c r="I145" s="202">
        <v>9885</v>
      </c>
      <c r="J145" s="202">
        <v>199</v>
      </c>
      <c r="K145" s="202">
        <v>0</v>
      </c>
      <c r="L145" s="202">
        <v>893</v>
      </c>
      <c r="M145" s="279">
        <v>10977</v>
      </c>
      <c r="O145" s="281">
        <v>0</v>
      </c>
      <c r="P145" s="282">
        <v>0</v>
      </c>
      <c r="Q145" s="205">
        <v>0.09</v>
      </c>
      <c r="R145" s="205">
        <v>5.5335020340441667E-2</v>
      </c>
      <c r="S145" s="272">
        <f t="shared" si="7"/>
        <v>0</v>
      </c>
      <c r="U145" s="287">
        <v>189681</v>
      </c>
      <c r="V145" s="288">
        <v>0</v>
      </c>
      <c r="W145" s="288">
        <v>0</v>
      </c>
      <c r="X145" s="288">
        <v>16798</v>
      </c>
      <c r="Y145" s="279">
        <f t="shared" si="8"/>
        <v>206479</v>
      </c>
      <c r="AA145" s="275">
        <v>0</v>
      </c>
      <c r="AB145" s="204">
        <v>0</v>
      </c>
      <c r="AC145" s="202">
        <v>0</v>
      </c>
      <c r="AD145" s="204">
        <v>0</v>
      </c>
      <c r="AE145" s="276">
        <v>0</v>
      </c>
      <c r="AG145" s="227">
        <f t="shared" si="2"/>
        <v>0</v>
      </c>
      <c r="AH145" s="228">
        <f t="shared" si="3"/>
        <v>0</v>
      </c>
      <c r="AI145" s="229">
        <f t="shared" si="4"/>
        <v>0</v>
      </c>
      <c r="AM145" s="138"/>
      <c r="AN145" s="138"/>
      <c r="AO145" s="138"/>
      <c r="AP145" s="138"/>
      <c r="AQ145" s="138"/>
      <c r="AR145" s="138"/>
      <c r="AS145" s="138"/>
      <c r="AT145" s="138"/>
    </row>
    <row r="146" spans="1:46" s="139" customFormat="1" ht="13.8" x14ac:dyDescent="0.3">
      <c r="A146" s="277">
        <v>428</v>
      </c>
      <c r="B146" s="211">
        <v>428035050</v>
      </c>
      <c r="C146" s="212" t="s">
        <v>111</v>
      </c>
      <c r="D146" s="211">
        <v>35</v>
      </c>
      <c r="E146" s="212" t="s">
        <v>22</v>
      </c>
      <c r="F146" s="211">
        <v>50</v>
      </c>
      <c r="G146" s="212" t="s">
        <v>112</v>
      </c>
      <c r="H146" s="297">
        <v>1</v>
      </c>
      <c r="I146" s="202">
        <v>13209</v>
      </c>
      <c r="J146" s="202">
        <v>5619</v>
      </c>
      <c r="K146" s="202">
        <v>0</v>
      </c>
      <c r="L146" s="202">
        <v>893</v>
      </c>
      <c r="M146" s="279">
        <v>19721</v>
      </c>
      <c r="O146" s="281">
        <v>0</v>
      </c>
      <c r="P146" s="282">
        <v>0</v>
      </c>
      <c r="Q146" s="205">
        <v>0.09</v>
      </c>
      <c r="R146" s="205">
        <v>4.3039177071644858E-3</v>
      </c>
      <c r="S146" s="272">
        <f t="shared" si="7"/>
        <v>0</v>
      </c>
      <c r="U146" s="287">
        <v>18828</v>
      </c>
      <c r="V146" s="288">
        <v>0</v>
      </c>
      <c r="W146" s="288">
        <v>0</v>
      </c>
      <c r="X146" s="288">
        <v>893</v>
      </c>
      <c r="Y146" s="279">
        <f t="shared" si="8"/>
        <v>19721</v>
      </c>
      <c r="AA146" s="275">
        <v>0</v>
      </c>
      <c r="AB146" s="204">
        <v>0</v>
      </c>
      <c r="AC146" s="202">
        <v>0</v>
      </c>
      <c r="AD146" s="204">
        <v>0</v>
      </c>
      <c r="AE146" s="276">
        <v>0</v>
      </c>
      <c r="AG146" s="227">
        <f t="shared" si="2"/>
        <v>0</v>
      </c>
      <c r="AH146" s="228">
        <f t="shared" si="3"/>
        <v>0</v>
      </c>
      <c r="AI146" s="229">
        <f t="shared" si="4"/>
        <v>0</v>
      </c>
      <c r="AM146" s="138"/>
      <c r="AN146" s="138"/>
      <c r="AO146" s="138"/>
      <c r="AP146" s="138"/>
      <c r="AQ146" s="138"/>
      <c r="AR146" s="138"/>
      <c r="AS146" s="138"/>
      <c r="AT146" s="138"/>
    </row>
    <row r="147" spans="1:46" s="139" customFormat="1" ht="13.8" x14ac:dyDescent="0.3">
      <c r="A147" s="277">
        <v>428</v>
      </c>
      <c r="B147" s="211">
        <v>428035057</v>
      </c>
      <c r="C147" s="212" t="s">
        <v>111</v>
      </c>
      <c r="D147" s="211">
        <v>35</v>
      </c>
      <c r="E147" s="212" t="s">
        <v>22</v>
      </c>
      <c r="F147" s="211">
        <v>57</v>
      </c>
      <c r="G147" s="212" t="s">
        <v>23</v>
      </c>
      <c r="H147" s="297">
        <v>148.71</v>
      </c>
      <c r="I147" s="202">
        <v>12112</v>
      </c>
      <c r="J147" s="202">
        <v>294</v>
      </c>
      <c r="K147" s="202">
        <v>0</v>
      </c>
      <c r="L147" s="202">
        <v>893</v>
      </c>
      <c r="M147" s="279">
        <v>13299</v>
      </c>
      <c r="O147" s="281">
        <v>0</v>
      </c>
      <c r="P147" s="282">
        <v>0</v>
      </c>
      <c r="Q147" s="205">
        <v>0.18</v>
      </c>
      <c r="R147" s="205">
        <v>0.12280780285826004</v>
      </c>
      <c r="S147" s="272">
        <f t="shared" si="7"/>
        <v>0</v>
      </c>
      <c r="U147" s="287">
        <v>1844896</v>
      </c>
      <c r="V147" s="288">
        <v>0</v>
      </c>
      <c r="W147" s="288">
        <v>0</v>
      </c>
      <c r="X147" s="288">
        <v>132798</v>
      </c>
      <c r="Y147" s="279">
        <f t="shared" si="8"/>
        <v>1977694</v>
      </c>
      <c r="AA147" s="275">
        <v>0</v>
      </c>
      <c r="AB147" s="204">
        <v>0</v>
      </c>
      <c r="AC147" s="202">
        <v>0</v>
      </c>
      <c r="AD147" s="204">
        <v>0</v>
      </c>
      <c r="AE147" s="276">
        <v>0</v>
      </c>
      <c r="AG147" s="227">
        <f t="shared" si="2"/>
        <v>0</v>
      </c>
      <c r="AH147" s="228">
        <f t="shared" si="3"/>
        <v>0</v>
      </c>
      <c r="AI147" s="229">
        <f t="shared" si="4"/>
        <v>0</v>
      </c>
      <c r="AM147" s="138"/>
      <c r="AN147" s="138"/>
      <c r="AO147" s="138"/>
      <c r="AP147" s="138"/>
      <c r="AQ147" s="138"/>
      <c r="AR147" s="138"/>
      <c r="AS147" s="138"/>
      <c r="AT147" s="138"/>
    </row>
    <row r="148" spans="1:46" s="139" customFormat="1" ht="13.8" x14ac:dyDescent="0.3">
      <c r="A148" s="277">
        <v>428</v>
      </c>
      <c r="B148" s="211">
        <v>428035073</v>
      </c>
      <c r="C148" s="212" t="s">
        <v>111</v>
      </c>
      <c r="D148" s="211">
        <v>35</v>
      </c>
      <c r="E148" s="212" t="s">
        <v>22</v>
      </c>
      <c r="F148" s="211">
        <v>73</v>
      </c>
      <c r="G148" s="212" t="s">
        <v>37</v>
      </c>
      <c r="H148" s="297">
        <v>11</v>
      </c>
      <c r="I148" s="202">
        <v>9720</v>
      </c>
      <c r="J148" s="202">
        <v>6771</v>
      </c>
      <c r="K148" s="202">
        <v>0</v>
      </c>
      <c r="L148" s="202">
        <v>893</v>
      </c>
      <c r="M148" s="279">
        <v>17384</v>
      </c>
      <c r="O148" s="281">
        <v>0</v>
      </c>
      <c r="P148" s="282">
        <v>0</v>
      </c>
      <c r="Q148" s="205">
        <v>0.09</v>
      </c>
      <c r="R148" s="205">
        <v>7.528076898779326E-3</v>
      </c>
      <c r="S148" s="272">
        <f t="shared" si="7"/>
        <v>0</v>
      </c>
      <c r="U148" s="287">
        <v>181401</v>
      </c>
      <c r="V148" s="288">
        <v>0</v>
      </c>
      <c r="W148" s="288">
        <v>0</v>
      </c>
      <c r="X148" s="288">
        <v>9823</v>
      </c>
      <c r="Y148" s="279">
        <f t="shared" si="8"/>
        <v>191224</v>
      </c>
      <c r="AA148" s="275">
        <v>0</v>
      </c>
      <c r="AB148" s="204">
        <v>0</v>
      </c>
      <c r="AC148" s="202">
        <v>0</v>
      </c>
      <c r="AD148" s="204">
        <v>0</v>
      </c>
      <c r="AE148" s="276">
        <v>0</v>
      </c>
      <c r="AG148" s="227">
        <f t="shared" si="2"/>
        <v>0</v>
      </c>
      <c r="AH148" s="228">
        <f t="shared" si="3"/>
        <v>0</v>
      </c>
      <c r="AI148" s="229">
        <f t="shared" si="4"/>
        <v>0</v>
      </c>
      <c r="AM148" s="138"/>
      <c r="AN148" s="138"/>
      <c r="AO148" s="138"/>
      <c r="AP148" s="138"/>
      <c r="AQ148" s="138"/>
      <c r="AR148" s="138"/>
      <c r="AS148" s="138"/>
      <c r="AT148" s="138"/>
    </row>
    <row r="149" spans="1:46" s="139" customFormat="1" ht="13.8" x14ac:dyDescent="0.3">
      <c r="A149" s="277">
        <v>428</v>
      </c>
      <c r="B149" s="211">
        <v>428035088</v>
      </c>
      <c r="C149" s="212" t="s">
        <v>111</v>
      </c>
      <c r="D149" s="211">
        <v>35</v>
      </c>
      <c r="E149" s="212" t="s">
        <v>22</v>
      </c>
      <c r="F149" s="211">
        <v>88</v>
      </c>
      <c r="G149" s="212" t="s">
        <v>190</v>
      </c>
      <c r="H149" s="297">
        <v>1.88</v>
      </c>
      <c r="I149" s="202">
        <v>9967.4776608671636</v>
      </c>
      <c r="J149" s="202">
        <v>3021</v>
      </c>
      <c r="K149" s="202">
        <v>0</v>
      </c>
      <c r="L149" s="202">
        <v>893</v>
      </c>
      <c r="M149" s="279">
        <v>13881.477660867164</v>
      </c>
      <c r="O149" s="281">
        <v>0</v>
      </c>
      <c r="P149" s="282">
        <v>0</v>
      </c>
      <c r="Q149" s="205">
        <v>0.09</v>
      </c>
      <c r="R149" s="205">
        <v>7.2245564527451825E-3</v>
      </c>
      <c r="S149" s="272">
        <f t="shared" si="7"/>
        <v>0</v>
      </c>
      <c r="U149" s="287">
        <v>24418</v>
      </c>
      <c r="V149" s="288">
        <v>0</v>
      </c>
      <c r="W149" s="288">
        <v>0</v>
      </c>
      <c r="X149" s="288">
        <v>1678</v>
      </c>
      <c r="Y149" s="279">
        <f t="shared" si="8"/>
        <v>26096</v>
      </c>
      <c r="AA149" s="275">
        <v>0</v>
      </c>
      <c r="AB149" s="204">
        <v>0</v>
      </c>
      <c r="AC149" s="202">
        <v>0</v>
      </c>
      <c r="AD149" s="204">
        <v>0</v>
      </c>
      <c r="AE149" s="276">
        <v>0</v>
      </c>
      <c r="AG149" s="227">
        <f t="shared" si="2"/>
        <v>0</v>
      </c>
      <c r="AH149" s="228">
        <f t="shared" si="3"/>
        <v>0</v>
      </c>
      <c r="AI149" s="229">
        <f t="shared" si="4"/>
        <v>0</v>
      </c>
      <c r="AM149" s="138"/>
      <c r="AN149" s="138"/>
      <c r="AO149" s="138"/>
      <c r="AP149" s="138"/>
      <c r="AQ149" s="138"/>
      <c r="AR149" s="138"/>
      <c r="AS149" s="138"/>
      <c r="AT149" s="138"/>
    </row>
    <row r="150" spans="1:46" s="139" customFormat="1" ht="13.8" x14ac:dyDescent="0.3">
      <c r="A150" s="277">
        <v>428</v>
      </c>
      <c r="B150" s="211">
        <v>428035093</v>
      </c>
      <c r="C150" s="212" t="s">
        <v>111</v>
      </c>
      <c r="D150" s="211">
        <v>35</v>
      </c>
      <c r="E150" s="212" t="s">
        <v>22</v>
      </c>
      <c r="F150" s="211">
        <v>93</v>
      </c>
      <c r="G150" s="212" t="s">
        <v>25</v>
      </c>
      <c r="H150" s="297">
        <v>4.2699999999999996</v>
      </c>
      <c r="I150" s="202">
        <v>12785</v>
      </c>
      <c r="J150" s="202">
        <v>634</v>
      </c>
      <c r="K150" s="202">
        <v>0</v>
      </c>
      <c r="L150" s="202">
        <v>893</v>
      </c>
      <c r="M150" s="279">
        <v>14312</v>
      </c>
      <c r="O150" s="281">
        <v>0</v>
      </c>
      <c r="P150" s="282">
        <v>0</v>
      </c>
      <c r="Q150" s="205">
        <v>0.09</v>
      </c>
      <c r="R150" s="205">
        <v>8.9067742596702595E-2</v>
      </c>
      <c r="S150" s="272">
        <f t="shared" si="7"/>
        <v>0</v>
      </c>
      <c r="U150" s="287">
        <v>57299</v>
      </c>
      <c r="V150" s="288">
        <v>0</v>
      </c>
      <c r="W150" s="288">
        <v>0</v>
      </c>
      <c r="X150" s="288">
        <v>3813</v>
      </c>
      <c r="Y150" s="279">
        <f t="shared" si="8"/>
        <v>61112</v>
      </c>
      <c r="AA150" s="275">
        <v>0</v>
      </c>
      <c r="AB150" s="204">
        <v>0</v>
      </c>
      <c r="AC150" s="202">
        <v>0</v>
      </c>
      <c r="AD150" s="204">
        <v>0</v>
      </c>
      <c r="AE150" s="276">
        <v>0</v>
      </c>
      <c r="AG150" s="227">
        <f t="shared" si="2"/>
        <v>0</v>
      </c>
      <c r="AH150" s="228">
        <f t="shared" si="3"/>
        <v>0</v>
      </c>
      <c r="AI150" s="229">
        <f t="shared" si="4"/>
        <v>0</v>
      </c>
      <c r="AM150" s="138"/>
      <c r="AN150" s="138"/>
      <c r="AO150" s="138"/>
      <c r="AP150" s="138"/>
      <c r="AQ150" s="138"/>
      <c r="AR150" s="138"/>
      <c r="AS150" s="138"/>
      <c r="AT150" s="138"/>
    </row>
    <row r="151" spans="1:46" s="139" customFormat="1" ht="13.8" x14ac:dyDescent="0.3">
      <c r="A151" s="277">
        <v>428</v>
      </c>
      <c r="B151" s="211">
        <v>428035099</v>
      </c>
      <c r="C151" s="212" t="s">
        <v>111</v>
      </c>
      <c r="D151" s="211">
        <v>35</v>
      </c>
      <c r="E151" s="212" t="s">
        <v>22</v>
      </c>
      <c r="F151" s="211">
        <v>99</v>
      </c>
      <c r="G151" s="212" t="s">
        <v>186</v>
      </c>
      <c r="H151" s="297">
        <v>1.46</v>
      </c>
      <c r="I151" s="202">
        <v>10489.150662906624</v>
      </c>
      <c r="J151" s="202">
        <v>5757</v>
      </c>
      <c r="K151" s="202">
        <v>0</v>
      </c>
      <c r="L151" s="202">
        <v>893</v>
      </c>
      <c r="M151" s="279">
        <v>17139.150662906624</v>
      </c>
      <c r="O151" s="281">
        <v>0</v>
      </c>
      <c r="P151" s="282">
        <v>0</v>
      </c>
      <c r="Q151" s="205">
        <v>0.09</v>
      </c>
      <c r="R151" s="205">
        <v>4.1053569344640002E-2</v>
      </c>
      <c r="S151" s="272">
        <f t="shared" si="7"/>
        <v>0</v>
      </c>
      <c r="U151" s="287">
        <v>23719</v>
      </c>
      <c r="V151" s="288">
        <v>0</v>
      </c>
      <c r="W151" s="288">
        <v>0</v>
      </c>
      <c r="X151" s="288">
        <v>1304</v>
      </c>
      <c r="Y151" s="279">
        <f t="shared" si="8"/>
        <v>25023</v>
      </c>
      <c r="AA151" s="275">
        <v>0</v>
      </c>
      <c r="AB151" s="204">
        <v>0</v>
      </c>
      <c r="AC151" s="202">
        <v>0</v>
      </c>
      <c r="AD151" s="204">
        <v>0</v>
      </c>
      <c r="AE151" s="276">
        <v>0</v>
      </c>
      <c r="AG151" s="227">
        <f t="shared" si="2"/>
        <v>0</v>
      </c>
      <c r="AH151" s="228">
        <f t="shared" si="3"/>
        <v>0</v>
      </c>
      <c r="AI151" s="229">
        <f t="shared" si="4"/>
        <v>0</v>
      </c>
      <c r="AM151" s="138"/>
      <c r="AN151" s="138"/>
      <c r="AO151" s="138"/>
      <c r="AP151" s="138"/>
      <c r="AQ151" s="138"/>
      <c r="AR151" s="138"/>
      <c r="AS151" s="138"/>
      <c r="AT151" s="138"/>
    </row>
    <row r="152" spans="1:46" s="139" customFormat="1" ht="13.8" x14ac:dyDescent="0.3">
      <c r="A152" s="277">
        <v>428</v>
      </c>
      <c r="B152" s="211">
        <v>428035133</v>
      </c>
      <c r="C152" s="212" t="s">
        <v>111</v>
      </c>
      <c r="D152" s="211">
        <v>35</v>
      </c>
      <c r="E152" s="212" t="s">
        <v>22</v>
      </c>
      <c r="F152" s="211">
        <v>133</v>
      </c>
      <c r="G152" s="212" t="s">
        <v>73</v>
      </c>
      <c r="H152" s="297">
        <v>2</v>
      </c>
      <c r="I152" s="202">
        <v>13392</v>
      </c>
      <c r="J152" s="202">
        <v>3335</v>
      </c>
      <c r="K152" s="202">
        <v>0</v>
      </c>
      <c r="L152" s="202">
        <v>893</v>
      </c>
      <c r="M152" s="279">
        <v>17620</v>
      </c>
      <c r="O152" s="281">
        <v>0</v>
      </c>
      <c r="P152" s="282">
        <v>0</v>
      </c>
      <c r="Q152" s="205">
        <v>0.09</v>
      </c>
      <c r="R152" s="205">
        <v>3.343843893897476E-2</v>
      </c>
      <c r="S152" s="272">
        <f t="shared" si="7"/>
        <v>0</v>
      </c>
      <c r="U152" s="287">
        <v>33454</v>
      </c>
      <c r="V152" s="288">
        <v>0</v>
      </c>
      <c r="W152" s="288">
        <v>0</v>
      </c>
      <c r="X152" s="288">
        <v>1786</v>
      </c>
      <c r="Y152" s="279">
        <f t="shared" si="8"/>
        <v>35240</v>
      </c>
      <c r="AA152" s="275">
        <v>0</v>
      </c>
      <c r="AB152" s="204">
        <v>0</v>
      </c>
      <c r="AC152" s="202">
        <v>0</v>
      </c>
      <c r="AD152" s="204">
        <v>0</v>
      </c>
      <c r="AE152" s="276">
        <v>0</v>
      </c>
      <c r="AG152" s="227">
        <f t="shared" si="2"/>
        <v>0</v>
      </c>
      <c r="AH152" s="228">
        <f t="shared" si="3"/>
        <v>0</v>
      </c>
      <c r="AI152" s="229">
        <f t="shared" si="4"/>
        <v>0</v>
      </c>
      <c r="AM152" s="138"/>
      <c r="AN152" s="138"/>
      <c r="AO152" s="138"/>
      <c r="AP152" s="138"/>
      <c r="AQ152" s="138"/>
      <c r="AR152" s="138"/>
      <c r="AS152" s="138"/>
      <c r="AT152" s="138"/>
    </row>
    <row r="153" spans="1:46" s="139" customFormat="1" ht="13.8" x14ac:dyDescent="0.3">
      <c r="A153" s="277">
        <v>428</v>
      </c>
      <c r="B153" s="211">
        <v>428035163</v>
      </c>
      <c r="C153" s="212" t="s">
        <v>111</v>
      </c>
      <c r="D153" s="211">
        <v>35</v>
      </c>
      <c r="E153" s="212" t="s">
        <v>22</v>
      </c>
      <c r="F153" s="211">
        <v>163</v>
      </c>
      <c r="G153" s="212" t="s">
        <v>27</v>
      </c>
      <c r="H153" s="297">
        <v>13.530000000000001</v>
      </c>
      <c r="I153" s="202">
        <v>10291</v>
      </c>
      <c r="J153" s="202">
        <v>115</v>
      </c>
      <c r="K153" s="202">
        <v>0</v>
      </c>
      <c r="L153" s="202">
        <v>893</v>
      </c>
      <c r="M153" s="279">
        <v>11299</v>
      </c>
      <c r="O153" s="281">
        <v>0</v>
      </c>
      <c r="P153" s="282">
        <v>0</v>
      </c>
      <c r="Q153" s="205">
        <v>0.18</v>
      </c>
      <c r="R153" s="205">
        <v>9.2345494532551906E-2</v>
      </c>
      <c r="S153" s="272">
        <f t="shared" si="7"/>
        <v>0</v>
      </c>
      <c r="U153" s="287">
        <v>140793</v>
      </c>
      <c r="V153" s="288">
        <v>0</v>
      </c>
      <c r="W153" s="288">
        <v>0</v>
      </c>
      <c r="X153" s="288">
        <v>12082</v>
      </c>
      <c r="Y153" s="279">
        <f t="shared" si="8"/>
        <v>152875</v>
      </c>
      <c r="AA153" s="275">
        <v>0</v>
      </c>
      <c r="AB153" s="204">
        <v>0</v>
      </c>
      <c r="AC153" s="202">
        <v>0</v>
      </c>
      <c r="AD153" s="204">
        <v>0</v>
      </c>
      <c r="AE153" s="276">
        <v>0</v>
      </c>
      <c r="AG153" s="227">
        <f t="shared" si="2"/>
        <v>0</v>
      </c>
      <c r="AH153" s="228">
        <f t="shared" si="3"/>
        <v>0</v>
      </c>
      <c r="AI153" s="229">
        <f t="shared" si="4"/>
        <v>0</v>
      </c>
      <c r="AM153" s="138"/>
      <c r="AN153" s="138"/>
      <c r="AO153" s="138"/>
      <c r="AP153" s="138"/>
      <c r="AQ153" s="138"/>
      <c r="AR153" s="138"/>
      <c r="AS153" s="138"/>
      <c r="AT153" s="138"/>
    </row>
    <row r="154" spans="1:46" s="139" customFormat="1" ht="13.8" x14ac:dyDescent="0.3">
      <c r="A154" s="277">
        <v>428</v>
      </c>
      <c r="B154" s="211">
        <v>428035165</v>
      </c>
      <c r="C154" s="212" t="s">
        <v>111</v>
      </c>
      <c r="D154" s="211">
        <v>35</v>
      </c>
      <c r="E154" s="212" t="s">
        <v>22</v>
      </c>
      <c r="F154" s="211">
        <v>165</v>
      </c>
      <c r="G154" s="212" t="s">
        <v>28</v>
      </c>
      <c r="H154" s="297">
        <v>3</v>
      </c>
      <c r="I154" s="202">
        <v>12877</v>
      </c>
      <c r="J154" s="202">
        <v>483</v>
      </c>
      <c r="K154" s="202">
        <v>0</v>
      </c>
      <c r="L154" s="202">
        <v>893</v>
      </c>
      <c r="M154" s="279">
        <v>14253</v>
      </c>
      <c r="O154" s="281">
        <v>0</v>
      </c>
      <c r="P154" s="282">
        <v>0</v>
      </c>
      <c r="Q154" s="205">
        <v>9.8299999999999998E-2</v>
      </c>
      <c r="R154" s="205">
        <v>0.11182095454477818</v>
      </c>
      <c r="S154" s="272">
        <f t="shared" si="7"/>
        <v>0</v>
      </c>
      <c r="U154" s="287">
        <v>40080</v>
      </c>
      <c r="V154" s="288">
        <v>0</v>
      </c>
      <c r="W154" s="288">
        <v>0</v>
      </c>
      <c r="X154" s="288">
        <v>2679</v>
      </c>
      <c r="Y154" s="279">
        <f t="shared" si="8"/>
        <v>42759</v>
      </c>
      <c r="AA154" s="275">
        <v>0</v>
      </c>
      <c r="AB154" s="204">
        <v>0.41739769404953131</v>
      </c>
      <c r="AC154" s="202">
        <v>5949</v>
      </c>
      <c r="AD154" s="204">
        <v>0</v>
      </c>
      <c r="AE154" s="276">
        <v>0</v>
      </c>
      <c r="AG154" s="227">
        <f t="shared" si="2"/>
        <v>0</v>
      </c>
      <c r="AH154" s="228">
        <f t="shared" si="3"/>
        <v>0</v>
      </c>
      <c r="AI154" s="229">
        <f t="shared" si="4"/>
        <v>0</v>
      </c>
      <c r="AM154" s="138"/>
      <c r="AN154" s="138"/>
      <c r="AO154" s="138"/>
      <c r="AP154" s="138"/>
      <c r="AQ154" s="138"/>
      <c r="AR154" s="138"/>
      <c r="AS154" s="138"/>
      <c r="AT154" s="138"/>
    </row>
    <row r="155" spans="1:46" s="139" customFormat="1" ht="13.8" x14ac:dyDescent="0.3">
      <c r="A155" s="277">
        <v>428</v>
      </c>
      <c r="B155" s="211">
        <v>428035189</v>
      </c>
      <c r="C155" s="212" t="s">
        <v>111</v>
      </c>
      <c r="D155" s="211">
        <v>35</v>
      </c>
      <c r="E155" s="212" t="s">
        <v>22</v>
      </c>
      <c r="F155" s="211">
        <v>189</v>
      </c>
      <c r="G155" s="212" t="s">
        <v>38</v>
      </c>
      <c r="H155" s="297">
        <v>1</v>
      </c>
      <c r="I155" s="202">
        <v>13576</v>
      </c>
      <c r="J155" s="202">
        <v>5220</v>
      </c>
      <c r="K155" s="202">
        <v>0</v>
      </c>
      <c r="L155" s="202">
        <v>893</v>
      </c>
      <c r="M155" s="279">
        <v>19689</v>
      </c>
      <c r="O155" s="281">
        <v>0</v>
      </c>
      <c r="P155" s="282">
        <v>0</v>
      </c>
      <c r="Q155" s="205">
        <v>0.09</v>
      </c>
      <c r="R155" s="205">
        <v>3.7026500946112082E-3</v>
      </c>
      <c r="S155" s="272">
        <f t="shared" si="7"/>
        <v>0</v>
      </c>
      <c r="U155" s="287">
        <v>18796</v>
      </c>
      <c r="V155" s="288">
        <v>0</v>
      </c>
      <c r="W155" s="288">
        <v>0</v>
      </c>
      <c r="X155" s="288">
        <v>893</v>
      </c>
      <c r="Y155" s="279">
        <f t="shared" si="8"/>
        <v>19689</v>
      </c>
      <c r="AA155" s="275">
        <v>0</v>
      </c>
      <c r="AB155" s="204">
        <v>0</v>
      </c>
      <c r="AC155" s="202">
        <v>0</v>
      </c>
      <c r="AD155" s="204">
        <v>0</v>
      </c>
      <c r="AE155" s="276">
        <v>0</v>
      </c>
      <c r="AG155" s="227">
        <f t="shared" si="2"/>
        <v>0</v>
      </c>
      <c r="AH155" s="228">
        <f t="shared" si="3"/>
        <v>0</v>
      </c>
      <c r="AI155" s="229">
        <f t="shared" si="4"/>
        <v>0</v>
      </c>
      <c r="AM155" s="138"/>
      <c r="AN155" s="138"/>
      <c r="AO155" s="138"/>
      <c r="AP155" s="138"/>
      <c r="AQ155" s="138"/>
      <c r="AR155" s="138"/>
      <c r="AS155" s="138"/>
      <c r="AT155" s="138"/>
    </row>
    <row r="156" spans="1:46" s="139" customFormat="1" ht="13.8" x14ac:dyDescent="0.3">
      <c r="A156" s="277">
        <v>428</v>
      </c>
      <c r="B156" s="211">
        <v>428035220</v>
      </c>
      <c r="C156" s="212" t="s">
        <v>111</v>
      </c>
      <c r="D156" s="211">
        <v>35</v>
      </c>
      <c r="E156" s="212" t="s">
        <v>22</v>
      </c>
      <c r="F156" s="211">
        <v>220</v>
      </c>
      <c r="G156" s="212" t="s">
        <v>42</v>
      </c>
      <c r="H156" s="297">
        <v>7</v>
      </c>
      <c r="I156" s="202">
        <v>12693</v>
      </c>
      <c r="J156" s="202">
        <v>5056</v>
      </c>
      <c r="K156" s="202">
        <v>0</v>
      </c>
      <c r="L156" s="202">
        <v>893</v>
      </c>
      <c r="M156" s="279">
        <v>18642</v>
      </c>
      <c r="O156" s="281">
        <v>0</v>
      </c>
      <c r="P156" s="282">
        <v>0</v>
      </c>
      <c r="Q156" s="205">
        <v>0.09</v>
      </c>
      <c r="R156" s="205">
        <v>1.729535358316954E-2</v>
      </c>
      <c r="S156" s="272">
        <f t="shared" si="7"/>
        <v>0</v>
      </c>
      <c r="U156" s="287">
        <v>124243</v>
      </c>
      <c r="V156" s="288">
        <v>0</v>
      </c>
      <c r="W156" s="288">
        <v>0</v>
      </c>
      <c r="X156" s="288">
        <v>6251</v>
      </c>
      <c r="Y156" s="279">
        <f t="shared" si="8"/>
        <v>130494</v>
      </c>
      <c r="AA156" s="275">
        <v>0</v>
      </c>
      <c r="AB156" s="204">
        <v>0</v>
      </c>
      <c r="AC156" s="202">
        <v>0</v>
      </c>
      <c r="AD156" s="204">
        <v>0</v>
      </c>
      <c r="AE156" s="276">
        <v>0</v>
      </c>
      <c r="AG156" s="227">
        <f t="shared" si="2"/>
        <v>0</v>
      </c>
      <c r="AH156" s="228">
        <f t="shared" si="3"/>
        <v>0</v>
      </c>
      <c r="AI156" s="229">
        <f t="shared" si="4"/>
        <v>0</v>
      </c>
      <c r="AM156" s="138"/>
      <c r="AN156" s="138"/>
      <c r="AO156" s="138"/>
      <c r="AP156" s="138"/>
      <c r="AQ156" s="138"/>
      <c r="AR156" s="138"/>
      <c r="AS156" s="138"/>
      <c r="AT156" s="138"/>
    </row>
    <row r="157" spans="1:46" s="139" customFormat="1" ht="13.8" x14ac:dyDescent="0.3">
      <c r="A157" s="277">
        <v>428</v>
      </c>
      <c r="B157" s="211">
        <v>428035243</v>
      </c>
      <c r="C157" s="212" t="s">
        <v>111</v>
      </c>
      <c r="D157" s="211">
        <v>35</v>
      </c>
      <c r="E157" s="212" t="s">
        <v>22</v>
      </c>
      <c r="F157" s="211">
        <v>243</v>
      </c>
      <c r="G157" s="212" t="s">
        <v>74</v>
      </c>
      <c r="H157" s="297">
        <v>6</v>
      </c>
      <c r="I157" s="202">
        <v>13104</v>
      </c>
      <c r="J157" s="202">
        <v>2723</v>
      </c>
      <c r="K157" s="202">
        <v>0</v>
      </c>
      <c r="L157" s="202">
        <v>893</v>
      </c>
      <c r="M157" s="279">
        <v>16720</v>
      </c>
      <c r="O157" s="281">
        <v>0</v>
      </c>
      <c r="P157" s="282">
        <v>0</v>
      </c>
      <c r="Q157" s="205">
        <v>0.09</v>
      </c>
      <c r="R157" s="205">
        <v>5.2541223770135566E-3</v>
      </c>
      <c r="S157" s="272">
        <f t="shared" si="7"/>
        <v>0</v>
      </c>
      <c r="U157" s="287">
        <v>94962</v>
      </c>
      <c r="V157" s="288">
        <v>0</v>
      </c>
      <c r="W157" s="288">
        <v>0</v>
      </c>
      <c r="X157" s="288">
        <v>5358</v>
      </c>
      <c r="Y157" s="279">
        <f t="shared" si="8"/>
        <v>100320</v>
      </c>
      <c r="AA157" s="275">
        <v>0</v>
      </c>
      <c r="AB157" s="204">
        <v>0</v>
      </c>
      <c r="AC157" s="202">
        <v>0</v>
      </c>
      <c r="AD157" s="204">
        <v>0</v>
      </c>
      <c r="AE157" s="276">
        <v>0</v>
      </c>
      <c r="AG157" s="227">
        <f t="shared" si="2"/>
        <v>0</v>
      </c>
      <c r="AH157" s="228">
        <f t="shared" si="3"/>
        <v>0</v>
      </c>
      <c r="AI157" s="229">
        <f t="shared" si="4"/>
        <v>0</v>
      </c>
      <c r="AM157" s="138"/>
      <c r="AN157" s="138"/>
      <c r="AO157" s="138"/>
      <c r="AP157" s="138"/>
      <c r="AQ157" s="138"/>
      <c r="AR157" s="138"/>
      <c r="AS157" s="138"/>
      <c r="AT157" s="138"/>
    </row>
    <row r="158" spans="1:46" s="139" customFormat="1" ht="13.8" x14ac:dyDescent="0.3">
      <c r="A158" s="277">
        <v>428</v>
      </c>
      <c r="B158" s="211">
        <v>428035244</v>
      </c>
      <c r="C158" s="212" t="s">
        <v>111</v>
      </c>
      <c r="D158" s="211">
        <v>35</v>
      </c>
      <c r="E158" s="212" t="s">
        <v>22</v>
      </c>
      <c r="F158" s="211">
        <v>244</v>
      </c>
      <c r="G158" s="212" t="s">
        <v>43</v>
      </c>
      <c r="H158" s="297">
        <v>16.850000000000001</v>
      </c>
      <c r="I158" s="202">
        <v>10810</v>
      </c>
      <c r="J158" s="202">
        <v>4212</v>
      </c>
      <c r="K158" s="202">
        <v>0</v>
      </c>
      <c r="L158" s="202">
        <v>893</v>
      </c>
      <c r="M158" s="279">
        <v>15915</v>
      </c>
      <c r="O158" s="281">
        <v>0</v>
      </c>
      <c r="P158" s="282">
        <v>0</v>
      </c>
      <c r="Q158" s="205">
        <v>0.18</v>
      </c>
      <c r="R158" s="205">
        <v>0.10604677278835424</v>
      </c>
      <c r="S158" s="272">
        <f t="shared" si="7"/>
        <v>0</v>
      </c>
      <c r="U158" s="287">
        <v>253121</v>
      </c>
      <c r="V158" s="288">
        <v>0</v>
      </c>
      <c r="W158" s="288">
        <v>0</v>
      </c>
      <c r="X158" s="288">
        <v>15047</v>
      </c>
      <c r="Y158" s="279">
        <f t="shared" si="8"/>
        <v>268168</v>
      </c>
      <c r="AA158" s="275">
        <v>0</v>
      </c>
      <c r="AB158" s="204">
        <v>0</v>
      </c>
      <c r="AC158" s="202">
        <v>0</v>
      </c>
      <c r="AD158" s="204">
        <v>0</v>
      </c>
      <c r="AE158" s="276">
        <v>0</v>
      </c>
      <c r="AG158" s="227">
        <f t="shared" si="2"/>
        <v>0</v>
      </c>
      <c r="AH158" s="228">
        <f t="shared" si="3"/>
        <v>0</v>
      </c>
      <c r="AI158" s="229">
        <f t="shared" si="4"/>
        <v>0</v>
      </c>
      <c r="AM158" s="138"/>
      <c r="AN158" s="138"/>
      <c r="AO158" s="138"/>
      <c r="AP158" s="138"/>
      <c r="AQ158" s="138"/>
      <c r="AR158" s="138"/>
      <c r="AS158" s="138"/>
      <c r="AT158" s="138"/>
    </row>
    <row r="159" spans="1:46" s="139" customFormat="1" ht="13.8" x14ac:dyDescent="0.3">
      <c r="A159" s="277">
        <v>428</v>
      </c>
      <c r="B159" s="211">
        <v>428035248</v>
      </c>
      <c r="C159" s="212" t="s">
        <v>111</v>
      </c>
      <c r="D159" s="211">
        <v>35</v>
      </c>
      <c r="E159" s="212" t="s">
        <v>22</v>
      </c>
      <c r="F159" s="211">
        <v>248</v>
      </c>
      <c r="G159" s="212" t="s">
        <v>30</v>
      </c>
      <c r="H159" s="297">
        <v>30.64</v>
      </c>
      <c r="I159" s="202">
        <v>12122</v>
      </c>
      <c r="J159" s="202">
        <v>935</v>
      </c>
      <c r="K159" s="202">
        <v>0</v>
      </c>
      <c r="L159" s="202">
        <v>893</v>
      </c>
      <c r="M159" s="279">
        <v>13950</v>
      </c>
      <c r="O159" s="281">
        <v>0</v>
      </c>
      <c r="P159" s="282">
        <v>0</v>
      </c>
      <c r="Q159" s="205">
        <v>0.09</v>
      </c>
      <c r="R159" s="205">
        <v>5.1850846706843028E-2</v>
      </c>
      <c r="S159" s="272">
        <f t="shared" si="7"/>
        <v>0</v>
      </c>
      <c r="U159" s="287">
        <v>400066</v>
      </c>
      <c r="V159" s="288">
        <v>0</v>
      </c>
      <c r="W159" s="288">
        <v>0</v>
      </c>
      <c r="X159" s="288">
        <v>27362</v>
      </c>
      <c r="Y159" s="279">
        <f t="shared" si="8"/>
        <v>427428</v>
      </c>
      <c r="AA159" s="275">
        <v>0</v>
      </c>
      <c r="AB159" s="204">
        <v>0</v>
      </c>
      <c r="AC159" s="202">
        <v>0</v>
      </c>
      <c r="AD159" s="204">
        <v>0</v>
      </c>
      <c r="AE159" s="276">
        <v>0</v>
      </c>
      <c r="AG159" s="227">
        <f t="shared" si="2"/>
        <v>0</v>
      </c>
      <c r="AH159" s="228">
        <f t="shared" si="3"/>
        <v>0</v>
      </c>
      <c r="AI159" s="229">
        <f t="shared" si="4"/>
        <v>0</v>
      </c>
      <c r="AM159" s="138"/>
      <c r="AN159" s="138"/>
      <c r="AO159" s="138"/>
      <c r="AP159" s="138"/>
      <c r="AQ159" s="138"/>
      <c r="AR159" s="138"/>
      <c r="AS159" s="138"/>
      <c r="AT159" s="138"/>
    </row>
    <row r="160" spans="1:46" s="139" customFormat="1" ht="13.8" x14ac:dyDescent="0.3">
      <c r="A160" s="277">
        <v>428</v>
      </c>
      <c r="B160" s="211">
        <v>428035293</v>
      </c>
      <c r="C160" s="212" t="s">
        <v>111</v>
      </c>
      <c r="D160" s="211">
        <v>35</v>
      </c>
      <c r="E160" s="212" t="s">
        <v>22</v>
      </c>
      <c r="F160" s="211">
        <v>293</v>
      </c>
      <c r="G160" s="212" t="s">
        <v>45</v>
      </c>
      <c r="H160" s="297">
        <v>2.91</v>
      </c>
      <c r="I160" s="202">
        <v>11641.935415948807</v>
      </c>
      <c r="J160" s="202">
        <v>897</v>
      </c>
      <c r="K160" s="202">
        <v>0</v>
      </c>
      <c r="L160" s="202">
        <v>893</v>
      </c>
      <c r="M160" s="279">
        <v>13431.935415948807</v>
      </c>
      <c r="O160" s="281">
        <v>0</v>
      </c>
      <c r="P160" s="282">
        <v>0</v>
      </c>
      <c r="Q160" s="205">
        <v>0.18</v>
      </c>
      <c r="R160" s="205">
        <v>6.7934430921212383E-3</v>
      </c>
      <c r="S160" s="272">
        <f t="shared" si="7"/>
        <v>0</v>
      </c>
      <c r="U160" s="287">
        <v>36489</v>
      </c>
      <c r="V160" s="288">
        <v>0</v>
      </c>
      <c r="W160" s="288">
        <v>0</v>
      </c>
      <c r="X160" s="288">
        <v>2599</v>
      </c>
      <c r="Y160" s="279">
        <f t="shared" si="8"/>
        <v>39088</v>
      </c>
      <c r="AA160" s="275">
        <v>0</v>
      </c>
      <c r="AB160" s="204">
        <v>0</v>
      </c>
      <c r="AC160" s="202">
        <v>0</v>
      </c>
      <c r="AD160" s="204">
        <v>0</v>
      </c>
      <c r="AE160" s="276">
        <v>0</v>
      </c>
      <c r="AG160" s="227">
        <f t="shared" si="2"/>
        <v>0</v>
      </c>
      <c r="AH160" s="228">
        <f t="shared" si="3"/>
        <v>0</v>
      </c>
      <c r="AI160" s="229">
        <f t="shared" si="4"/>
        <v>0</v>
      </c>
      <c r="AM160" s="138"/>
      <c r="AN160" s="138"/>
      <c r="AO160" s="138"/>
      <c r="AP160" s="138"/>
      <c r="AQ160" s="138"/>
      <c r="AR160" s="138"/>
      <c r="AS160" s="138"/>
      <c r="AT160" s="138"/>
    </row>
    <row r="161" spans="1:46" s="139" customFormat="1" ht="13.8" x14ac:dyDescent="0.3">
      <c r="A161" s="277">
        <v>428</v>
      </c>
      <c r="B161" s="211">
        <v>428035305</v>
      </c>
      <c r="C161" s="212" t="s">
        <v>111</v>
      </c>
      <c r="D161" s="211">
        <v>35</v>
      </c>
      <c r="E161" s="212" t="s">
        <v>22</v>
      </c>
      <c r="F161" s="211">
        <v>305</v>
      </c>
      <c r="G161" s="212" t="s">
        <v>75</v>
      </c>
      <c r="H161" s="297">
        <v>1</v>
      </c>
      <c r="I161" s="202">
        <v>10424.134827431193</v>
      </c>
      <c r="J161" s="202">
        <v>3756</v>
      </c>
      <c r="K161" s="202">
        <v>0</v>
      </c>
      <c r="L161" s="202">
        <v>893</v>
      </c>
      <c r="M161" s="279">
        <v>15073.134827431193</v>
      </c>
      <c r="O161" s="281">
        <v>0</v>
      </c>
      <c r="P161" s="282">
        <v>0</v>
      </c>
      <c r="Q161" s="205">
        <v>0.09</v>
      </c>
      <c r="R161" s="205">
        <v>1.6648637145186915E-2</v>
      </c>
      <c r="S161" s="272">
        <f t="shared" si="7"/>
        <v>0</v>
      </c>
      <c r="U161" s="287">
        <v>14180</v>
      </c>
      <c r="V161" s="288">
        <v>0</v>
      </c>
      <c r="W161" s="288">
        <v>0</v>
      </c>
      <c r="X161" s="288">
        <v>893</v>
      </c>
      <c r="Y161" s="279">
        <f t="shared" si="8"/>
        <v>15073</v>
      </c>
      <c r="AA161" s="275">
        <v>0</v>
      </c>
      <c r="AB161" s="204">
        <v>0</v>
      </c>
      <c r="AC161" s="202">
        <v>0</v>
      </c>
      <c r="AD161" s="204">
        <v>0</v>
      </c>
      <c r="AE161" s="276">
        <v>0</v>
      </c>
      <c r="AG161" s="227">
        <f t="shared" si="2"/>
        <v>0</v>
      </c>
      <c r="AH161" s="228">
        <f t="shared" si="3"/>
        <v>0</v>
      </c>
      <c r="AI161" s="229">
        <f t="shared" si="4"/>
        <v>0</v>
      </c>
      <c r="AM161" s="138"/>
      <c r="AN161" s="138"/>
      <c r="AO161" s="138"/>
      <c r="AP161" s="138"/>
      <c r="AQ161" s="138"/>
      <c r="AR161" s="138"/>
      <c r="AS161" s="138"/>
      <c r="AT161" s="138"/>
    </row>
    <row r="162" spans="1:46" s="139" customFormat="1" ht="13.8" x14ac:dyDescent="0.3">
      <c r="A162" s="277">
        <v>428</v>
      </c>
      <c r="B162" s="211">
        <v>428035307</v>
      </c>
      <c r="C162" s="212" t="s">
        <v>111</v>
      </c>
      <c r="D162" s="211">
        <v>35</v>
      </c>
      <c r="E162" s="212" t="s">
        <v>22</v>
      </c>
      <c r="F162" s="211">
        <v>307</v>
      </c>
      <c r="G162" s="212" t="s">
        <v>76</v>
      </c>
      <c r="H162" s="297">
        <v>1</v>
      </c>
      <c r="I162" s="202">
        <v>10243.986503810289</v>
      </c>
      <c r="J162" s="202">
        <v>4023</v>
      </c>
      <c r="K162" s="202">
        <v>0</v>
      </c>
      <c r="L162" s="202">
        <v>893</v>
      </c>
      <c r="M162" s="279">
        <v>15159.986503810289</v>
      </c>
      <c r="O162" s="281">
        <v>0</v>
      </c>
      <c r="P162" s="282">
        <v>0</v>
      </c>
      <c r="Q162" s="205">
        <v>0.09</v>
      </c>
      <c r="R162" s="205">
        <v>8.5544216236971646E-3</v>
      </c>
      <c r="S162" s="272">
        <f t="shared" si="7"/>
        <v>0</v>
      </c>
      <c r="U162" s="287">
        <v>14267</v>
      </c>
      <c r="V162" s="288">
        <v>0</v>
      </c>
      <c r="W162" s="288">
        <v>0</v>
      </c>
      <c r="X162" s="288">
        <v>893</v>
      </c>
      <c r="Y162" s="279">
        <f t="shared" si="8"/>
        <v>15160</v>
      </c>
      <c r="AA162" s="275">
        <v>0</v>
      </c>
      <c r="AB162" s="204">
        <v>0</v>
      </c>
      <c r="AC162" s="202">
        <v>0</v>
      </c>
      <c r="AD162" s="204">
        <v>0</v>
      </c>
      <c r="AE162" s="276">
        <v>0</v>
      </c>
      <c r="AG162" s="227">
        <f t="shared" si="2"/>
        <v>0</v>
      </c>
      <c r="AH162" s="228">
        <f t="shared" si="3"/>
        <v>0</v>
      </c>
      <c r="AI162" s="229">
        <f t="shared" si="4"/>
        <v>0</v>
      </c>
      <c r="AM162" s="138"/>
      <c r="AN162" s="138"/>
      <c r="AO162" s="138"/>
      <c r="AP162" s="138"/>
      <c r="AQ162" s="138"/>
      <c r="AR162" s="138"/>
      <c r="AS162" s="138"/>
      <c r="AT162" s="138"/>
    </row>
    <row r="163" spans="1:46" s="139" customFormat="1" ht="13.8" x14ac:dyDescent="0.3">
      <c r="A163" s="277">
        <v>428</v>
      </c>
      <c r="B163" s="211">
        <v>428035336</v>
      </c>
      <c r="C163" s="212" t="s">
        <v>111</v>
      </c>
      <c r="D163" s="211">
        <v>35</v>
      </c>
      <c r="E163" s="212" t="s">
        <v>22</v>
      </c>
      <c r="F163" s="211">
        <v>336</v>
      </c>
      <c r="G163" s="212" t="s">
        <v>48</v>
      </c>
      <c r="H163" s="297">
        <v>1.1499999999999999</v>
      </c>
      <c r="I163" s="202">
        <v>11404.61762605592</v>
      </c>
      <c r="J163" s="202">
        <v>3014</v>
      </c>
      <c r="K163" s="202">
        <v>0</v>
      </c>
      <c r="L163" s="202">
        <v>893</v>
      </c>
      <c r="M163" s="279">
        <v>15311.61762605592</v>
      </c>
      <c r="O163" s="281">
        <v>0</v>
      </c>
      <c r="P163" s="282">
        <v>0</v>
      </c>
      <c r="Q163" s="205">
        <v>0.09</v>
      </c>
      <c r="R163" s="205">
        <v>3.747833572365155E-2</v>
      </c>
      <c r="S163" s="272">
        <f t="shared" si="7"/>
        <v>0</v>
      </c>
      <c r="U163" s="287">
        <v>16582</v>
      </c>
      <c r="V163" s="288">
        <v>0</v>
      </c>
      <c r="W163" s="288">
        <v>0</v>
      </c>
      <c r="X163" s="288">
        <v>1027</v>
      </c>
      <c r="Y163" s="279">
        <f t="shared" si="8"/>
        <v>17609</v>
      </c>
      <c r="AA163" s="275">
        <v>0</v>
      </c>
      <c r="AB163" s="204">
        <v>0</v>
      </c>
      <c r="AC163" s="202">
        <v>0</v>
      </c>
      <c r="AD163" s="204">
        <v>0</v>
      </c>
      <c r="AE163" s="276">
        <v>0</v>
      </c>
      <c r="AG163" s="227">
        <f t="shared" si="2"/>
        <v>0</v>
      </c>
      <c r="AH163" s="228">
        <f t="shared" si="3"/>
        <v>0</v>
      </c>
      <c r="AI163" s="229">
        <f t="shared" si="4"/>
        <v>0</v>
      </c>
      <c r="AM163" s="138"/>
      <c r="AN163" s="138"/>
      <c r="AO163" s="138"/>
      <c r="AP163" s="138"/>
      <c r="AQ163" s="138"/>
      <c r="AR163" s="138"/>
      <c r="AS163" s="138"/>
      <c r="AT163" s="138"/>
    </row>
    <row r="164" spans="1:46" s="139" customFormat="1" ht="13.8" x14ac:dyDescent="0.3">
      <c r="A164" s="277">
        <v>428</v>
      </c>
      <c r="B164" s="211">
        <v>428035346</v>
      </c>
      <c r="C164" s="212" t="s">
        <v>111</v>
      </c>
      <c r="D164" s="211">
        <v>35</v>
      </c>
      <c r="E164" s="212" t="s">
        <v>22</v>
      </c>
      <c r="F164" s="211">
        <v>346</v>
      </c>
      <c r="G164" s="212" t="s">
        <v>33</v>
      </c>
      <c r="H164" s="297">
        <v>11.370000000000001</v>
      </c>
      <c r="I164" s="202">
        <v>12665</v>
      </c>
      <c r="J164" s="202">
        <v>1201</v>
      </c>
      <c r="K164" s="202">
        <v>0</v>
      </c>
      <c r="L164" s="202">
        <v>893</v>
      </c>
      <c r="M164" s="279">
        <v>14759</v>
      </c>
      <c r="O164" s="281">
        <v>0</v>
      </c>
      <c r="P164" s="282">
        <v>0</v>
      </c>
      <c r="Q164" s="205">
        <v>0.09</v>
      </c>
      <c r="R164" s="205">
        <v>1.6474511710266284E-2</v>
      </c>
      <c r="S164" s="272">
        <f t="shared" si="7"/>
        <v>0</v>
      </c>
      <c r="U164" s="287">
        <v>157656</v>
      </c>
      <c r="V164" s="288">
        <v>0</v>
      </c>
      <c r="W164" s="288">
        <v>0</v>
      </c>
      <c r="X164" s="288">
        <v>10153</v>
      </c>
      <c r="Y164" s="279">
        <f t="shared" si="8"/>
        <v>167809</v>
      </c>
      <c r="AA164" s="275">
        <v>0</v>
      </c>
      <c r="AB164" s="204">
        <v>0</v>
      </c>
      <c r="AC164" s="202">
        <v>0</v>
      </c>
      <c r="AD164" s="204">
        <v>0</v>
      </c>
      <c r="AE164" s="276">
        <v>0</v>
      </c>
      <c r="AG164" s="227">
        <f t="shared" si="2"/>
        <v>0</v>
      </c>
      <c r="AH164" s="228">
        <f t="shared" si="3"/>
        <v>0</v>
      </c>
      <c r="AI164" s="229">
        <f t="shared" si="4"/>
        <v>0</v>
      </c>
      <c r="AM164" s="138"/>
      <c r="AN164" s="138"/>
      <c r="AO164" s="138"/>
      <c r="AP164" s="138"/>
      <c r="AQ164" s="138"/>
      <c r="AR164" s="138"/>
      <c r="AS164" s="138"/>
      <c r="AT164" s="138"/>
    </row>
    <row r="165" spans="1:46" s="139" customFormat="1" ht="13.8" x14ac:dyDescent="0.3">
      <c r="A165" s="277">
        <v>429</v>
      </c>
      <c r="B165" s="211">
        <v>429163030</v>
      </c>
      <c r="C165" s="212" t="s">
        <v>114</v>
      </c>
      <c r="D165" s="211">
        <v>163</v>
      </c>
      <c r="E165" s="212" t="s">
        <v>27</v>
      </c>
      <c r="F165" s="211">
        <v>30</v>
      </c>
      <c r="G165" s="212" t="s">
        <v>115</v>
      </c>
      <c r="H165" s="297">
        <v>8.4</v>
      </c>
      <c r="I165" s="202">
        <v>12977</v>
      </c>
      <c r="J165" s="202">
        <v>3573</v>
      </c>
      <c r="K165" s="202">
        <v>0</v>
      </c>
      <c r="L165" s="202">
        <v>893</v>
      </c>
      <c r="M165" s="279">
        <v>17443</v>
      </c>
      <c r="O165" s="281">
        <v>0</v>
      </c>
      <c r="P165" s="282">
        <v>0</v>
      </c>
      <c r="Q165" s="205">
        <v>0.09</v>
      </c>
      <c r="R165" s="205">
        <v>2.7980821872674172E-3</v>
      </c>
      <c r="S165" s="272">
        <f t="shared" si="7"/>
        <v>0</v>
      </c>
      <c r="U165" s="287">
        <v>139020</v>
      </c>
      <c r="V165" s="288">
        <v>0</v>
      </c>
      <c r="W165" s="288">
        <v>0</v>
      </c>
      <c r="X165" s="288">
        <v>7501</v>
      </c>
      <c r="Y165" s="279">
        <f t="shared" si="8"/>
        <v>146521</v>
      </c>
      <c r="AA165" s="275">
        <v>0</v>
      </c>
      <c r="AB165" s="204">
        <v>0</v>
      </c>
      <c r="AC165" s="202">
        <v>0</v>
      </c>
      <c r="AD165" s="204">
        <v>0</v>
      </c>
      <c r="AE165" s="276">
        <v>0</v>
      </c>
      <c r="AG165" s="227">
        <f t="shared" si="2"/>
        <v>0</v>
      </c>
      <c r="AH165" s="228">
        <f t="shared" si="3"/>
        <v>0</v>
      </c>
      <c r="AI165" s="229">
        <f t="shared" si="4"/>
        <v>0</v>
      </c>
      <c r="AM165" s="138"/>
      <c r="AN165" s="138"/>
      <c r="AO165" s="138"/>
      <c r="AP165" s="138"/>
      <c r="AQ165" s="138"/>
      <c r="AR165" s="138"/>
      <c r="AS165" s="138"/>
      <c r="AT165" s="138"/>
    </row>
    <row r="166" spans="1:46" s="139" customFormat="1" ht="13.8" x14ac:dyDescent="0.3">
      <c r="A166" s="277">
        <v>429</v>
      </c>
      <c r="B166" s="211">
        <v>429163035</v>
      </c>
      <c r="C166" s="212" t="s">
        <v>114</v>
      </c>
      <c r="D166" s="211">
        <v>163</v>
      </c>
      <c r="E166" s="212" t="s">
        <v>27</v>
      </c>
      <c r="F166" s="211">
        <v>35</v>
      </c>
      <c r="G166" s="212" t="s">
        <v>22</v>
      </c>
      <c r="H166" s="297">
        <v>1</v>
      </c>
      <c r="I166" s="202">
        <v>14107</v>
      </c>
      <c r="J166" s="202">
        <v>4864</v>
      </c>
      <c r="K166" s="202">
        <v>0</v>
      </c>
      <c r="L166" s="202">
        <v>893</v>
      </c>
      <c r="M166" s="279">
        <v>19864</v>
      </c>
      <c r="O166" s="281">
        <v>0</v>
      </c>
      <c r="P166" s="282">
        <v>0</v>
      </c>
      <c r="Q166" s="205">
        <v>0.18</v>
      </c>
      <c r="R166" s="205">
        <v>0.14869015941042629</v>
      </c>
      <c r="S166" s="272">
        <f t="shared" si="7"/>
        <v>0</v>
      </c>
      <c r="U166" s="287">
        <v>18971</v>
      </c>
      <c r="V166" s="288">
        <v>0</v>
      </c>
      <c r="W166" s="288">
        <v>0</v>
      </c>
      <c r="X166" s="288">
        <v>893</v>
      </c>
      <c r="Y166" s="279">
        <f t="shared" si="8"/>
        <v>19864</v>
      </c>
      <c r="AA166" s="275">
        <v>0</v>
      </c>
      <c r="AB166" s="204">
        <v>0</v>
      </c>
      <c r="AC166" s="202">
        <v>0</v>
      </c>
      <c r="AD166" s="204">
        <v>0</v>
      </c>
      <c r="AE166" s="276">
        <v>0</v>
      </c>
      <c r="AG166" s="227">
        <f t="shared" si="2"/>
        <v>0</v>
      </c>
      <c r="AH166" s="228">
        <f t="shared" si="3"/>
        <v>0</v>
      </c>
      <c r="AI166" s="229">
        <f t="shared" si="4"/>
        <v>0</v>
      </c>
      <c r="AM166" s="138"/>
      <c r="AN166" s="138"/>
      <c r="AO166" s="138"/>
      <c r="AP166" s="138"/>
      <c r="AQ166" s="138"/>
      <c r="AR166" s="138"/>
      <c r="AS166" s="138"/>
      <c r="AT166" s="138"/>
    </row>
    <row r="167" spans="1:46" s="139" customFormat="1" ht="13.8" x14ac:dyDescent="0.3">
      <c r="A167" s="277">
        <v>429</v>
      </c>
      <c r="B167" s="211">
        <v>429163057</v>
      </c>
      <c r="C167" s="212" t="s">
        <v>114</v>
      </c>
      <c r="D167" s="211">
        <v>163</v>
      </c>
      <c r="E167" s="212" t="s">
        <v>27</v>
      </c>
      <c r="F167" s="211">
        <v>57</v>
      </c>
      <c r="G167" s="212" t="s">
        <v>23</v>
      </c>
      <c r="H167" s="297">
        <v>1</v>
      </c>
      <c r="I167" s="202">
        <v>14744</v>
      </c>
      <c r="J167" s="202">
        <v>358</v>
      </c>
      <c r="K167" s="202">
        <v>0</v>
      </c>
      <c r="L167" s="202">
        <v>893</v>
      </c>
      <c r="M167" s="279">
        <v>15995</v>
      </c>
      <c r="O167" s="281">
        <v>0</v>
      </c>
      <c r="P167" s="282">
        <v>0</v>
      </c>
      <c r="Q167" s="205">
        <v>0.18</v>
      </c>
      <c r="R167" s="205">
        <v>0.12280780285826004</v>
      </c>
      <c r="S167" s="272">
        <f t="shared" si="7"/>
        <v>0</v>
      </c>
      <c r="U167" s="287">
        <v>15102</v>
      </c>
      <c r="V167" s="288">
        <v>0</v>
      </c>
      <c r="W167" s="288">
        <v>0</v>
      </c>
      <c r="X167" s="288">
        <v>893</v>
      </c>
      <c r="Y167" s="279">
        <f t="shared" si="8"/>
        <v>15995</v>
      </c>
      <c r="AA167" s="275">
        <v>0</v>
      </c>
      <c r="AB167" s="204">
        <v>0</v>
      </c>
      <c r="AC167" s="202">
        <v>0</v>
      </c>
      <c r="AD167" s="204">
        <v>0</v>
      </c>
      <c r="AE167" s="276">
        <v>0</v>
      </c>
      <c r="AG167" s="227">
        <f t="shared" si="2"/>
        <v>0</v>
      </c>
      <c r="AH167" s="228">
        <f t="shared" si="3"/>
        <v>0</v>
      </c>
      <c r="AI167" s="229">
        <f t="shared" si="4"/>
        <v>0</v>
      </c>
      <c r="AM167" s="138"/>
      <c r="AN167" s="138"/>
      <c r="AO167" s="138"/>
      <c r="AP167" s="138"/>
      <c r="AQ167" s="138"/>
      <c r="AR167" s="138"/>
      <c r="AS167" s="138"/>
      <c r="AT167" s="138"/>
    </row>
    <row r="168" spans="1:46" s="139" customFormat="1" ht="13.8" x14ac:dyDescent="0.3">
      <c r="A168" s="277">
        <v>429</v>
      </c>
      <c r="B168" s="211">
        <v>429163128</v>
      </c>
      <c r="C168" s="212" t="s">
        <v>114</v>
      </c>
      <c r="D168" s="211">
        <v>163</v>
      </c>
      <c r="E168" s="212" t="s">
        <v>27</v>
      </c>
      <c r="F168" s="211">
        <v>128</v>
      </c>
      <c r="G168" s="212" t="s">
        <v>110</v>
      </c>
      <c r="H168" s="297">
        <v>0.8</v>
      </c>
      <c r="I168" s="202">
        <v>11456.836107503608</v>
      </c>
      <c r="J168" s="202">
        <v>579</v>
      </c>
      <c r="K168" s="202">
        <v>0</v>
      </c>
      <c r="L168" s="202">
        <v>893</v>
      </c>
      <c r="M168" s="279">
        <v>12928.836107503608</v>
      </c>
      <c r="O168" s="281">
        <v>0</v>
      </c>
      <c r="P168" s="282">
        <v>0</v>
      </c>
      <c r="Q168" s="205">
        <v>0.18</v>
      </c>
      <c r="R168" s="205">
        <v>3.5575871256756833E-2</v>
      </c>
      <c r="S168" s="272">
        <f t="shared" si="7"/>
        <v>0</v>
      </c>
      <c r="U168" s="287">
        <v>9629</v>
      </c>
      <c r="V168" s="288">
        <v>0</v>
      </c>
      <c r="W168" s="288">
        <v>0</v>
      </c>
      <c r="X168" s="288">
        <v>714</v>
      </c>
      <c r="Y168" s="279">
        <f t="shared" si="8"/>
        <v>10343</v>
      </c>
      <c r="AA168" s="275">
        <v>0</v>
      </c>
      <c r="AB168" s="204">
        <v>0</v>
      </c>
      <c r="AC168" s="202">
        <v>0</v>
      </c>
      <c r="AD168" s="204">
        <v>0</v>
      </c>
      <c r="AE168" s="276">
        <v>0</v>
      </c>
      <c r="AG168" s="227">
        <f t="shared" si="2"/>
        <v>0</v>
      </c>
      <c r="AH168" s="228">
        <f t="shared" si="3"/>
        <v>0</v>
      </c>
      <c r="AI168" s="229">
        <f t="shared" si="4"/>
        <v>0</v>
      </c>
      <c r="AM168" s="138"/>
      <c r="AN168" s="138"/>
      <c r="AO168" s="138"/>
      <c r="AP168" s="138"/>
      <c r="AQ168" s="138"/>
      <c r="AR168" s="138"/>
      <c r="AS168" s="138"/>
      <c r="AT168" s="138"/>
    </row>
    <row r="169" spans="1:46" s="139" customFormat="1" ht="13.8" x14ac:dyDescent="0.3">
      <c r="A169" s="277">
        <v>429</v>
      </c>
      <c r="B169" s="211">
        <v>429163160</v>
      </c>
      <c r="C169" s="212" t="s">
        <v>114</v>
      </c>
      <c r="D169" s="211">
        <v>163</v>
      </c>
      <c r="E169" s="212" t="s">
        <v>27</v>
      </c>
      <c r="F169" s="211">
        <v>160</v>
      </c>
      <c r="G169" s="212" t="s">
        <v>104</v>
      </c>
      <c r="H169" s="297">
        <v>0.81</v>
      </c>
      <c r="I169" s="202">
        <v>12255.087011245676</v>
      </c>
      <c r="J169" s="202">
        <v>135</v>
      </c>
      <c r="K169" s="202">
        <v>0</v>
      </c>
      <c r="L169" s="202">
        <v>893</v>
      </c>
      <c r="M169" s="279">
        <v>13283.087011245676</v>
      </c>
      <c r="O169" s="281">
        <v>0</v>
      </c>
      <c r="P169" s="282">
        <v>0</v>
      </c>
      <c r="Q169" s="205">
        <v>0.1273</v>
      </c>
      <c r="R169" s="205">
        <v>0.10502298670743219</v>
      </c>
      <c r="S169" s="272">
        <f t="shared" si="7"/>
        <v>0</v>
      </c>
      <c r="U169" s="287">
        <v>10036</v>
      </c>
      <c r="V169" s="288">
        <v>0</v>
      </c>
      <c r="W169" s="288">
        <v>0</v>
      </c>
      <c r="X169" s="288">
        <v>723</v>
      </c>
      <c r="Y169" s="279">
        <f t="shared" si="8"/>
        <v>10759</v>
      </c>
      <c r="AA169" s="275">
        <v>0</v>
      </c>
      <c r="AB169" s="204">
        <v>0</v>
      </c>
      <c r="AC169" s="202">
        <v>0</v>
      </c>
      <c r="AD169" s="204">
        <v>0</v>
      </c>
      <c r="AE169" s="276">
        <v>0</v>
      </c>
      <c r="AG169" s="227">
        <f t="shared" si="2"/>
        <v>0</v>
      </c>
      <c r="AH169" s="228">
        <f t="shared" si="3"/>
        <v>0</v>
      </c>
      <c r="AI169" s="229">
        <f t="shared" si="4"/>
        <v>0</v>
      </c>
      <c r="AM169" s="138"/>
      <c r="AN169" s="138"/>
      <c r="AO169" s="138"/>
      <c r="AP169" s="138"/>
      <c r="AQ169" s="138"/>
      <c r="AR169" s="138"/>
      <c r="AS169" s="138"/>
      <c r="AT169" s="138"/>
    </row>
    <row r="170" spans="1:46" s="139" customFormat="1" ht="13.8" x14ac:dyDescent="0.3">
      <c r="A170" s="277">
        <v>429</v>
      </c>
      <c r="B170" s="211">
        <v>429163163</v>
      </c>
      <c r="C170" s="212" t="s">
        <v>114</v>
      </c>
      <c r="D170" s="211">
        <v>163</v>
      </c>
      <c r="E170" s="212" t="s">
        <v>27</v>
      </c>
      <c r="F170" s="211">
        <v>163</v>
      </c>
      <c r="G170" s="212" t="s">
        <v>27</v>
      </c>
      <c r="H170" s="297">
        <v>1395.4400000000005</v>
      </c>
      <c r="I170" s="202">
        <v>12148</v>
      </c>
      <c r="J170" s="202">
        <v>136</v>
      </c>
      <c r="K170" s="202">
        <v>450.71518660780811</v>
      </c>
      <c r="L170" s="202">
        <v>893</v>
      </c>
      <c r="M170" s="279">
        <v>13627.715186607807</v>
      </c>
      <c r="O170" s="281">
        <v>0</v>
      </c>
      <c r="P170" s="282">
        <v>510.51</v>
      </c>
      <c r="Q170" s="205">
        <v>0.18</v>
      </c>
      <c r="R170" s="205">
        <v>9.2345494532551906E-2</v>
      </c>
      <c r="S170" s="272">
        <f t="shared" si="7"/>
        <v>0</v>
      </c>
      <c r="U170" s="287">
        <v>17141588</v>
      </c>
      <c r="V170" s="288">
        <v>628946</v>
      </c>
      <c r="W170" s="288">
        <v>0</v>
      </c>
      <c r="X170" s="288">
        <v>1246128</v>
      </c>
      <c r="Y170" s="279">
        <f t="shared" si="8"/>
        <v>19016662</v>
      </c>
      <c r="AA170" s="275">
        <v>0</v>
      </c>
      <c r="AB170" s="204">
        <v>0</v>
      </c>
      <c r="AC170" s="202">
        <v>0</v>
      </c>
      <c r="AD170" s="204">
        <v>3.95</v>
      </c>
      <c r="AE170" s="276">
        <v>54513</v>
      </c>
      <c r="AG170" s="227">
        <f t="shared" si="2"/>
        <v>0</v>
      </c>
      <c r="AH170" s="228">
        <f t="shared" si="3"/>
        <v>0</v>
      </c>
      <c r="AI170" s="229">
        <f t="shared" si="4"/>
        <v>0</v>
      </c>
      <c r="AM170" s="138"/>
      <c r="AN170" s="138"/>
      <c r="AO170" s="138"/>
      <c r="AP170" s="138"/>
      <c r="AQ170" s="138"/>
      <c r="AR170" s="138"/>
      <c r="AS170" s="138"/>
      <c r="AT170" s="138"/>
    </row>
    <row r="171" spans="1:46" s="139" customFormat="1" ht="13.8" x14ac:dyDescent="0.3">
      <c r="A171" s="277">
        <v>429</v>
      </c>
      <c r="B171" s="211">
        <v>429163164</v>
      </c>
      <c r="C171" s="212" t="s">
        <v>114</v>
      </c>
      <c r="D171" s="211">
        <v>163</v>
      </c>
      <c r="E171" s="212" t="s">
        <v>27</v>
      </c>
      <c r="F171" s="211">
        <v>164</v>
      </c>
      <c r="G171" s="212" t="s">
        <v>116</v>
      </c>
      <c r="H171" s="297">
        <v>1</v>
      </c>
      <c r="I171" s="202">
        <v>12117</v>
      </c>
      <c r="J171" s="202">
        <v>5578</v>
      </c>
      <c r="K171" s="202">
        <v>0</v>
      </c>
      <c r="L171" s="202">
        <v>893</v>
      </c>
      <c r="M171" s="279">
        <v>18588</v>
      </c>
      <c r="O171" s="281">
        <v>0</v>
      </c>
      <c r="P171" s="282">
        <v>0</v>
      </c>
      <c r="Q171" s="205">
        <v>0.09</v>
      </c>
      <c r="R171" s="205">
        <v>3.1382814086775173E-3</v>
      </c>
      <c r="S171" s="272">
        <f t="shared" si="7"/>
        <v>0</v>
      </c>
      <c r="U171" s="287">
        <v>17695</v>
      </c>
      <c r="V171" s="288">
        <v>0</v>
      </c>
      <c r="W171" s="288">
        <v>0</v>
      </c>
      <c r="X171" s="288">
        <v>893</v>
      </c>
      <c r="Y171" s="279">
        <f t="shared" si="8"/>
        <v>18588</v>
      </c>
      <c r="AA171" s="275">
        <v>0</v>
      </c>
      <c r="AB171" s="204">
        <v>0</v>
      </c>
      <c r="AC171" s="202">
        <v>0</v>
      </c>
      <c r="AD171" s="204">
        <v>0</v>
      </c>
      <c r="AE171" s="276">
        <v>0</v>
      </c>
      <c r="AG171" s="227">
        <f t="shared" si="2"/>
        <v>0</v>
      </c>
      <c r="AH171" s="228">
        <f t="shared" si="3"/>
        <v>0</v>
      </c>
      <c r="AI171" s="229">
        <f t="shared" si="4"/>
        <v>0</v>
      </c>
      <c r="AM171" s="138"/>
      <c r="AN171" s="138"/>
      <c r="AO171" s="138"/>
      <c r="AP171" s="138"/>
      <c r="AQ171" s="138"/>
      <c r="AR171" s="138"/>
      <c r="AS171" s="138"/>
      <c r="AT171" s="138"/>
    </row>
    <row r="172" spans="1:46" s="139" customFormat="1" ht="13.8" x14ac:dyDescent="0.3">
      <c r="A172" s="277">
        <v>429</v>
      </c>
      <c r="B172" s="211">
        <v>429163168</v>
      </c>
      <c r="C172" s="212" t="s">
        <v>114</v>
      </c>
      <c r="D172" s="211">
        <v>163</v>
      </c>
      <c r="E172" s="212" t="s">
        <v>27</v>
      </c>
      <c r="F172" s="211">
        <v>168</v>
      </c>
      <c r="G172" s="212" t="s">
        <v>117</v>
      </c>
      <c r="H172" s="297">
        <v>2</v>
      </c>
      <c r="I172" s="202">
        <v>9269</v>
      </c>
      <c r="J172" s="202">
        <v>5000</v>
      </c>
      <c r="K172" s="202">
        <v>0</v>
      </c>
      <c r="L172" s="202">
        <v>893</v>
      </c>
      <c r="M172" s="279">
        <v>15162</v>
      </c>
      <c r="O172" s="281">
        <v>0</v>
      </c>
      <c r="P172" s="282">
        <v>0</v>
      </c>
      <c r="Q172" s="205">
        <v>0.09</v>
      </c>
      <c r="R172" s="205">
        <v>4.3416775683145142E-2</v>
      </c>
      <c r="S172" s="272">
        <f t="shared" si="7"/>
        <v>0</v>
      </c>
      <c r="U172" s="287">
        <v>28538</v>
      </c>
      <c r="V172" s="288">
        <v>0</v>
      </c>
      <c r="W172" s="288">
        <v>0</v>
      </c>
      <c r="X172" s="288">
        <v>1786</v>
      </c>
      <c r="Y172" s="279">
        <f t="shared" si="8"/>
        <v>30324</v>
      </c>
      <c r="AA172" s="275">
        <v>0</v>
      </c>
      <c r="AB172" s="204">
        <v>0</v>
      </c>
      <c r="AC172" s="202">
        <v>0</v>
      </c>
      <c r="AD172" s="204">
        <v>0</v>
      </c>
      <c r="AE172" s="276">
        <v>0</v>
      </c>
      <c r="AG172" s="227">
        <f t="shared" si="2"/>
        <v>0</v>
      </c>
      <c r="AH172" s="228">
        <f t="shared" si="3"/>
        <v>0</v>
      </c>
      <c r="AI172" s="229">
        <f t="shared" si="4"/>
        <v>0</v>
      </c>
      <c r="AM172" s="138"/>
      <c r="AN172" s="138"/>
      <c r="AO172" s="138"/>
      <c r="AP172" s="138"/>
      <c r="AQ172" s="138"/>
      <c r="AR172" s="138"/>
      <c r="AS172" s="138"/>
      <c r="AT172" s="138"/>
    </row>
    <row r="173" spans="1:46" s="139" customFormat="1" ht="13.8" x14ac:dyDescent="0.3">
      <c r="A173" s="277">
        <v>429</v>
      </c>
      <c r="B173" s="211">
        <v>429163229</v>
      </c>
      <c r="C173" s="212" t="s">
        <v>114</v>
      </c>
      <c r="D173" s="211">
        <v>163</v>
      </c>
      <c r="E173" s="212" t="s">
        <v>27</v>
      </c>
      <c r="F173" s="211">
        <v>229</v>
      </c>
      <c r="G173" s="212" t="s">
        <v>113</v>
      </c>
      <c r="H173" s="297">
        <v>11.04</v>
      </c>
      <c r="I173" s="202">
        <v>12725</v>
      </c>
      <c r="J173" s="202">
        <v>2437</v>
      </c>
      <c r="K173" s="202">
        <v>0</v>
      </c>
      <c r="L173" s="202">
        <v>893</v>
      </c>
      <c r="M173" s="279">
        <v>16055</v>
      </c>
      <c r="O173" s="281">
        <v>0</v>
      </c>
      <c r="P173" s="282">
        <v>0</v>
      </c>
      <c r="Q173" s="205">
        <v>0.09</v>
      </c>
      <c r="R173" s="205">
        <v>9.8896687508847909E-3</v>
      </c>
      <c r="S173" s="272">
        <f t="shared" si="7"/>
        <v>0</v>
      </c>
      <c r="U173" s="287">
        <v>167388</v>
      </c>
      <c r="V173" s="288">
        <v>0</v>
      </c>
      <c r="W173" s="288">
        <v>0</v>
      </c>
      <c r="X173" s="288">
        <v>9860</v>
      </c>
      <c r="Y173" s="279">
        <f t="shared" si="8"/>
        <v>177248</v>
      </c>
      <c r="AA173" s="275">
        <v>0</v>
      </c>
      <c r="AB173" s="204">
        <v>0</v>
      </c>
      <c r="AC173" s="202">
        <v>0</v>
      </c>
      <c r="AD173" s="204">
        <v>0</v>
      </c>
      <c r="AE173" s="276">
        <v>0</v>
      </c>
      <c r="AG173" s="227">
        <f t="shared" si="2"/>
        <v>0</v>
      </c>
      <c r="AH173" s="228">
        <f t="shared" si="3"/>
        <v>0</v>
      </c>
      <c r="AI173" s="229">
        <f t="shared" si="4"/>
        <v>0</v>
      </c>
      <c r="AM173" s="138"/>
      <c r="AN173" s="138"/>
      <c r="AO173" s="138"/>
      <c r="AP173" s="138"/>
      <c r="AQ173" s="138"/>
      <c r="AR173" s="138"/>
      <c r="AS173" s="138"/>
      <c r="AT173" s="138"/>
    </row>
    <row r="174" spans="1:46" s="139" customFormat="1" ht="13.8" x14ac:dyDescent="0.3">
      <c r="A174" s="277">
        <v>429</v>
      </c>
      <c r="B174" s="211">
        <v>429163248</v>
      </c>
      <c r="C174" s="212" t="s">
        <v>114</v>
      </c>
      <c r="D174" s="211">
        <v>163</v>
      </c>
      <c r="E174" s="212" t="s">
        <v>27</v>
      </c>
      <c r="F174" s="211">
        <v>248</v>
      </c>
      <c r="G174" s="212" t="s">
        <v>30</v>
      </c>
      <c r="H174" s="297">
        <v>5</v>
      </c>
      <c r="I174" s="202">
        <v>11418</v>
      </c>
      <c r="J174" s="202">
        <v>881</v>
      </c>
      <c r="K174" s="202">
        <v>0</v>
      </c>
      <c r="L174" s="202">
        <v>893</v>
      </c>
      <c r="M174" s="279">
        <v>13192</v>
      </c>
      <c r="O174" s="281">
        <v>0</v>
      </c>
      <c r="P174" s="282">
        <v>0</v>
      </c>
      <c r="Q174" s="205">
        <v>0.09</v>
      </c>
      <c r="R174" s="205">
        <v>5.1850846706843028E-2</v>
      </c>
      <c r="S174" s="272">
        <f t="shared" si="7"/>
        <v>0</v>
      </c>
      <c r="U174" s="287">
        <v>61495</v>
      </c>
      <c r="V174" s="288">
        <v>0</v>
      </c>
      <c r="W174" s="288">
        <v>0</v>
      </c>
      <c r="X174" s="288">
        <v>4465</v>
      </c>
      <c r="Y174" s="279">
        <f t="shared" si="8"/>
        <v>65960</v>
      </c>
      <c r="AA174" s="275">
        <v>0</v>
      </c>
      <c r="AB174" s="204">
        <v>0</v>
      </c>
      <c r="AC174" s="202">
        <v>0</v>
      </c>
      <c r="AD174" s="204">
        <v>0</v>
      </c>
      <c r="AE174" s="276">
        <v>0</v>
      </c>
      <c r="AG174" s="227">
        <f t="shared" si="2"/>
        <v>0</v>
      </c>
      <c r="AH174" s="228">
        <f t="shared" si="3"/>
        <v>0</v>
      </c>
      <c r="AI174" s="229">
        <f t="shared" si="4"/>
        <v>0</v>
      </c>
      <c r="AM174" s="138"/>
      <c r="AN174" s="138"/>
      <c r="AO174" s="138"/>
      <c r="AP174" s="138"/>
      <c r="AQ174" s="138"/>
      <c r="AR174" s="138"/>
      <c r="AS174" s="138"/>
      <c r="AT174" s="138"/>
    </row>
    <row r="175" spans="1:46" s="139" customFormat="1" ht="13.8" x14ac:dyDescent="0.3">
      <c r="A175" s="277">
        <v>429</v>
      </c>
      <c r="B175" s="211">
        <v>429163258</v>
      </c>
      <c r="C175" s="212" t="s">
        <v>114</v>
      </c>
      <c r="D175" s="211">
        <v>163</v>
      </c>
      <c r="E175" s="212" t="s">
        <v>27</v>
      </c>
      <c r="F175" s="211">
        <v>258</v>
      </c>
      <c r="G175" s="212" t="s">
        <v>97</v>
      </c>
      <c r="H175" s="297">
        <v>14.14</v>
      </c>
      <c r="I175" s="202">
        <v>13479</v>
      </c>
      <c r="J175" s="202">
        <v>3886</v>
      </c>
      <c r="K175" s="202">
        <v>0</v>
      </c>
      <c r="L175" s="202">
        <v>893</v>
      </c>
      <c r="M175" s="279">
        <v>18258</v>
      </c>
      <c r="O175" s="281">
        <v>0</v>
      </c>
      <c r="P175" s="282">
        <v>0</v>
      </c>
      <c r="Q175" s="205">
        <v>0.09</v>
      </c>
      <c r="R175" s="205">
        <v>9.2873910307715732E-2</v>
      </c>
      <c r="S175" s="272">
        <f t="shared" si="7"/>
        <v>0</v>
      </c>
      <c r="U175" s="287">
        <v>245541</v>
      </c>
      <c r="V175" s="288">
        <v>0</v>
      </c>
      <c r="W175" s="288">
        <v>0</v>
      </c>
      <c r="X175" s="288">
        <v>12629</v>
      </c>
      <c r="Y175" s="279">
        <f t="shared" si="8"/>
        <v>258170</v>
      </c>
      <c r="AA175" s="275">
        <v>0</v>
      </c>
      <c r="AB175" s="204">
        <v>0.68540599785442691</v>
      </c>
      <c r="AC175" s="202">
        <v>12516</v>
      </c>
      <c r="AD175" s="204">
        <v>0</v>
      </c>
      <c r="AE175" s="276">
        <v>0</v>
      </c>
      <c r="AG175" s="227">
        <f t="shared" si="2"/>
        <v>0</v>
      </c>
      <c r="AH175" s="228">
        <f t="shared" si="3"/>
        <v>0</v>
      </c>
      <c r="AI175" s="229">
        <f t="shared" si="4"/>
        <v>0</v>
      </c>
      <c r="AM175" s="138"/>
      <c r="AN175" s="138"/>
      <c r="AO175" s="138"/>
      <c r="AP175" s="138"/>
      <c r="AQ175" s="138"/>
      <c r="AR175" s="138"/>
      <c r="AS175" s="138"/>
      <c r="AT175" s="138"/>
    </row>
    <row r="176" spans="1:46" s="139" customFormat="1" ht="13.8" x14ac:dyDescent="0.3">
      <c r="A176" s="277">
        <v>429</v>
      </c>
      <c r="B176" s="211">
        <v>429163262</v>
      </c>
      <c r="C176" s="212" t="s">
        <v>114</v>
      </c>
      <c r="D176" s="211">
        <v>163</v>
      </c>
      <c r="E176" s="212" t="s">
        <v>27</v>
      </c>
      <c r="F176" s="211">
        <v>262</v>
      </c>
      <c r="G176" s="212" t="s">
        <v>31</v>
      </c>
      <c r="H176" s="297">
        <v>5.92</v>
      </c>
      <c r="I176" s="202">
        <v>11137</v>
      </c>
      <c r="J176" s="202">
        <v>5219</v>
      </c>
      <c r="K176" s="202">
        <v>0</v>
      </c>
      <c r="L176" s="202">
        <v>893</v>
      </c>
      <c r="M176" s="279">
        <v>17249</v>
      </c>
      <c r="O176" s="281">
        <v>0</v>
      </c>
      <c r="P176" s="282">
        <v>0</v>
      </c>
      <c r="Q176" s="205">
        <v>0.09</v>
      </c>
      <c r="R176" s="205">
        <v>6.1775521936888643E-2</v>
      </c>
      <c r="S176" s="272">
        <f t="shared" si="7"/>
        <v>0</v>
      </c>
      <c r="U176" s="287">
        <v>96827</v>
      </c>
      <c r="V176" s="288">
        <v>0</v>
      </c>
      <c r="W176" s="288">
        <v>0</v>
      </c>
      <c r="X176" s="288">
        <v>5286</v>
      </c>
      <c r="Y176" s="279">
        <f t="shared" si="8"/>
        <v>102113</v>
      </c>
      <c r="AA176" s="275">
        <v>0</v>
      </c>
      <c r="AB176" s="204">
        <v>0</v>
      </c>
      <c r="AC176" s="202">
        <v>0</v>
      </c>
      <c r="AD176" s="204">
        <v>0</v>
      </c>
      <c r="AE176" s="276">
        <v>0</v>
      </c>
      <c r="AG176" s="227">
        <f t="shared" si="2"/>
        <v>0</v>
      </c>
      <c r="AH176" s="228">
        <f t="shared" si="3"/>
        <v>0</v>
      </c>
      <c r="AI176" s="229">
        <f t="shared" si="4"/>
        <v>0</v>
      </c>
      <c r="AM176" s="138"/>
      <c r="AN176" s="138"/>
      <c r="AO176" s="138"/>
      <c r="AP176" s="138"/>
      <c r="AQ176" s="138"/>
      <c r="AR176" s="138"/>
      <c r="AS176" s="138"/>
      <c r="AT176" s="138"/>
    </row>
    <row r="177" spans="1:46" s="139" customFormat="1" ht="13.8" x14ac:dyDescent="0.3">
      <c r="A177" s="277">
        <v>429</v>
      </c>
      <c r="B177" s="211">
        <v>429163291</v>
      </c>
      <c r="C177" s="212" t="s">
        <v>114</v>
      </c>
      <c r="D177" s="211">
        <v>163</v>
      </c>
      <c r="E177" s="212" t="s">
        <v>27</v>
      </c>
      <c r="F177" s="211">
        <v>291</v>
      </c>
      <c r="G177" s="212" t="s">
        <v>118</v>
      </c>
      <c r="H177" s="297">
        <v>5.68</v>
      </c>
      <c r="I177" s="202">
        <v>10148</v>
      </c>
      <c r="J177" s="202">
        <v>5592</v>
      </c>
      <c r="K177" s="202">
        <v>0</v>
      </c>
      <c r="L177" s="202">
        <v>893</v>
      </c>
      <c r="M177" s="279">
        <v>16633</v>
      </c>
      <c r="O177" s="281">
        <v>0</v>
      </c>
      <c r="P177" s="282">
        <v>0</v>
      </c>
      <c r="Q177" s="205">
        <v>0.09</v>
      </c>
      <c r="R177" s="205">
        <v>1.0662722503686096E-2</v>
      </c>
      <c r="S177" s="272">
        <f t="shared" si="7"/>
        <v>0</v>
      </c>
      <c r="U177" s="287">
        <v>89403</v>
      </c>
      <c r="V177" s="288">
        <v>0</v>
      </c>
      <c r="W177" s="288">
        <v>0</v>
      </c>
      <c r="X177" s="288">
        <v>5073</v>
      </c>
      <c r="Y177" s="279">
        <f t="shared" si="8"/>
        <v>94476</v>
      </c>
      <c r="AA177" s="275">
        <v>0</v>
      </c>
      <c r="AB177" s="204">
        <v>0</v>
      </c>
      <c r="AC177" s="202">
        <v>0</v>
      </c>
      <c r="AD177" s="204">
        <v>0</v>
      </c>
      <c r="AE177" s="276">
        <v>0</v>
      </c>
      <c r="AG177" s="227">
        <f t="shared" si="2"/>
        <v>0</v>
      </c>
      <c r="AH177" s="228">
        <f t="shared" si="3"/>
        <v>0</v>
      </c>
      <c r="AI177" s="229">
        <f t="shared" si="4"/>
        <v>0</v>
      </c>
      <c r="AM177" s="138"/>
      <c r="AN177" s="138"/>
      <c r="AO177" s="138"/>
      <c r="AP177" s="138"/>
      <c r="AQ177" s="138"/>
      <c r="AR177" s="138"/>
      <c r="AS177" s="138"/>
      <c r="AT177" s="138"/>
    </row>
    <row r="178" spans="1:46" s="139" customFormat="1" ht="13.8" x14ac:dyDescent="0.3">
      <c r="A178" s="277">
        <v>430</v>
      </c>
      <c r="B178" s="211">
        <v>430170009</v>
      </c>
      <c r="C178" s="212" t="s">
        <v>119</v>
      </c>
      <c r="D178" s="211">
        <v>170</v>
      </c>
      <c r="E178" s="212" t="s">
        <v>87</v>
      </c>
      <c r="F178" s="211">
        <v>9</v>
      </c>
      <c r="G178" s="212" t="s">
        <v>108</v>
      </c>
      <c r="H178" s="297">
        <v>1</v>
      </c>
      <c r="I178" s="202">
        <v>10588</v>
      </c>
      <c r="J178" s="202">
        <v>6766</v>
      </c>
      <c r="K178" s="202">
        <v>0</v>
      </c>
      <c r="L178" s="202">
        <v>893</v>
      </c>
      <c r="M178" s="279">
        <v>18247</v>
      </c>
      <c r="O178" s="281">
        <v>6.8880435900070111E-3</v>
      </c>
      <c r="P178" s="282">
        <v>0</v>
      </c>
      <c r="Q178" s="205">
        <v>0.09</v>
      </c>
      <c r="R178" s="205">
        <v>1.5622302400692301E-3</v>
      </c>
      <c r="S178" s="272">
        <f t="shared" si="7"/>
        <v>0</v>
      </c>
      <c r="U178" s="287">
        <v>17234</v>
      </c>
      <c r="V178" s="288">
        <v>0</v>
      </c>
      <c r="W178" s="288">
        <v>0</v>
      </c>
      <c r="X178" s="288">
        <v>887</v>
      </c>
      <c r="Y178" s="279">
        <f t="shared" si="8"/>
        <v>18121</v>
      </c>
      <c r="AA178" s="275">
        <v>0</v>
      </c>
      <c r="AB178" s="204">
        <v>0</v>
      </c>
      <c r="AC178" s="202">
        <v>0</v>
      </c>
      <c r="AD178" s="204">
        <v>0</v>
      </c>
      <c r="AE178" s="276">
        <v>0</v>
      </c>
      <c r="AG178" s="227">
        <f t="shared" si="2"/>
        <v>0</v>
      </c>
      <c r="AH178" s="228">
        <f t="shared" si="3"/>
        <v>0</v>
      </c>
      <c r="AI178" s="229">
        <f t="shared" si="4"/>
        <v>0</v>
      </c>
      <c r="AM178" s="138"/>
      <c r="AN178" s="138"/>
      <c r="AO178" s="138"/>
      <c r="AP178" s="138"/>
      <c r="AQ178" s="138"/>
      <c r="AR178" s="138"/>
      <c r="AS178" s="138"/>
      <c r="AT178" s="138"/>
    </row>
    <row r="179" spans="1:46" s="139" customFormat="1" ht="13.8" x14ac:dyDescent="0.3">
      <c r="A179" s="277">
        <v>430</v>
      </c>
      <c r="B179" s="211">
        <v>430170014</v>
      </c>
      <c r="C179" s="212" t="s">
        <v>119</v>
      </c>
      <c r="D179" s="211">
        <v>170</v>
      </c>
      <c r="E179" s="212" t="s">
        <v>87</v>
      </c>
      <c r="F179" s="211">
        <v>14</v>
      </c>
      <c r="G179" s="212" t="s">
        <v>83</v>
      </c>
      <c r="H179" s="297">
        <v>12.55</v>
      </c>
      <c r="I179" s="202">
        <v>11021</v>
      </c>
      <c r="J179" s="202">
        <v>3441</v>
      </c>
      <c r="K179" s="202">
        <v>0</v>
      </c>
      <c r="L179" s="202">
        <v>893</v>
      </c>
      <c r="M179" s="279">
        <v>15355</v>
      </c>
      <c r="O179" s="281">
        <v>8.6444947054587995E-2</v>
      </c>
      <c r="P179" s="282">
        <v>0</v>
      </c>
      <c r="Q179" s="205">
        <v>0.09</v>
      </c>
      <c r="R179" s="205">
        <v>8.9803746545462811E-3</v>
      </c>
      <c r="S179" s="272">
        <f t="shared" si="7"/>
        <v>0</v>
      </c>
      <c r="U179" s="287">
        <v>180243</v>
      </c>
      <c r="V179" s="288">
        <v>0</v>
      </c>
      <c r="W179" s="288">
        <v>0</v>
      </c>
      <c r="X179" s="288">
        <v>11132</v>
      </c>
      <c r="Y179" s="279">
        <f t="shared" si="8"/>
        <v>191375</v>
      </c>
      <c r="AA179" s="275">
        <v>0</v>
      </c>
      <c r="AB179" s="204">
        <v>0</v>
      </c>
      <c r="AC179" s="202">
        <v>0</v>
      </c>
      <c r="AD179" s="204">
        <v>0</v>
      </c>
      <c r="AE179" s="276">
        <v>0</v>
      </c>
      <c r="AG179" s="227">
        <f t="shared" si="2"/>
        <v>0</v>
      </c>
      <c r="AH179" s="228">
        <f t="shared" si="3"/>
        <v>0</v>
      </c>
      <c r="AI179" s="229">
        <f t="shared" si="4"/>
        <v>0</v>
      </c>
      <c r="AM179" s="138"/>
      <c r="AN179" s="138"/>
      <c r="AO179" s="138"/>
      <c r="AP179" s="138"/>
      <c r="AQ179" s="138"/>
      <c r="AR179" s="138"/>
      <c r="AS179" s="138"/>
      <c r="AT179" s="138"/>
    </row>
    <row r="180" spans="1:46" s="139" customFormat="1" ht="13.8" x14ac:dyDescent="0.3">
      <c r="A180" s="277">
        <v>430</v>
      </c>
      <c r="B180" s="211">
        <v>430170025</v>
      </c>
      <c r="C180" s="212" t="s">
        <v>119</v>
      </c>
      <c r="D180" s="211">
        <v>170</v>
      </c>
      <c r="E180" s="212" t="s">
        <v>87</v>
      </c>
      <c r="F180" s="211">
        <v>25</v>
      </c>
      <c r="G180" s="212" t="s">
        <v>120</v>
      </c>
      <c r="H180" s="297">
        <v>3</v>
      </c>
      <c r="I180" s="202">
        <v>12413</v>
      </c>
      <c r="J180" s="202">
        <v>4908</v>
      </c>
      <c r="K180" s="202">
        <v>0</v>
      </c>
      <c r="L180" s="202">
        <v>893</v>
      </c>
      <c r="M180" s="279">
        <v>18214</v>
      </c>
      <c r="O180" s="281">
        <v>2.0664130770021032E-2</v>
      </c>
      <c r="P180" s="282">
        <v>0</v>
      </c>
      <c r="Q180" s="205">
        <v>0.09</v>
      </c>
      <c r="R180" s="205">
        <v>2.2127775130848008E-2</v>
      </c>
      <c r="S180" s="272">
        <f t="shared" si="7"/>
        <v>0</v>
      </c>
      <c r="U180" s="287">
        <v>51606</v>
      </c>
      <c r="V180" s="288">
        <v>0</v>
      </c>
      <c r="W180" s="288">
        <v>0</v>
      </c>
      <c r="X180" s="288">
        <v>2661</v>
      </c>
      <c r="Y180" s="279">
        <f t="shared" si="8"/>
        <v>54267</v>
      </c>
      <c r="AA180" s="275">
        <v>0</v>
      </c>
      <c r="AB180" s="204">
        <v>0</v>
      </c>
      <c r="AC180" s="202">
        <v>0</v>
      </c>
      <c r="AD180" s="204">
        <v>0</v>
      </c>
      <c r="AE180" s="276">
        <v>0</v>
      </c>
      <c r="AG180" s="227">
        <f t="shared" si="2"/>
        <v>0</v>
      </c>
      <c r="AH180" s="228">
        <f t="shared" si="3"/>
        <v>0</v>
      </c>
      <c r="AI180" s="229">
        <f t="shared" si="4"/>
        <v>0</v>
      </c>
      <c r="AM180" s="138"/>
      <c r="AN180" s="138"/>
      <c r="AO180" s="138"/>
      <c r="AP180" s="138"/>
      <c r="AQ180" s="138"/>
      <c r="AR180" s="138"/>
      <c r="AS180" s="138"/>
      <c r="AT180" s="138"/>
    </row>
    <row r="181" spans="1:46" s="139" customFormat="1" ht="13.8" x14ac:dyDescent="0.3">
      <c r="A181" s="277">
        <v>430</v>
      </c>
      <c r="B181" s="211">
        <v>430170056</v>
      </c>
      <c r="C181" s="212" t="s">
        <v>119</v>
      </c>
      <c r="D181" s="211">
        <v>170</v>
      </c>
      <c r="E181" s="212" t="s">
        <v>87</v>
      </c>
      <c r="F181" s="211">
        <v>56</v>
      </c>
      <c r="G181" s="212" t="s">
        <v>153</v>
      </c>
      <c r="H181" s="297">
        <v>0.97</v>
      </c>
      <c r="I181" s="202">
        <v>9986.1853672477428</v>
      </c>
      <c r="J181" s="202">
        <v>3404</v>
      </c>
      <c r="K181" s="202">
        <v>0</v>
      </c>
      <c r="L181" s="202">
        <v>893</v>
      </c>
      <c r="M181" s="279">
        <v>14283.185367247743</v>
      </c>
      <c r="O181" s="281">
        <v>6.6814022823068007E-3</v>
      </c>
      <c r="P181" s="282">
        <v>0</v>
      </c>
      <c r="Q181" s="205">
        <v>0.09</v>
      </c>
      <c r="R181" s="205">
        <v>2.121376340641069E-2</v>
      </c>
      <c r="S181" s="272">
        <f t="shared" si="7"/>
        <v>0</v>
      </c>
      <c r="U181" s="287">
        <v>12899</v>
      </c>
      <c r="V181" s="288">
        <v>0</v>
      </c>
      <c r="W181" s="288">
        <v>0</v>
      </c>
      <c r="X181" s="288">
        <v>860</v>
      </c>
      <c r="Y181" s="279">
        <f t="shared" si="8"/>
        <v>13759</v>
      </c>
      <c r="AA181" s="275">
        <v>0</v>
      </c>
      <c r="AB181" s="204">
        <v>0</v>
      </c>
      <c r="AC181" s="202">
        <v>0</v>
      </c>
      <c r="AD181" s="204">
        <v>0</v>
      </c>
      <c r="AE181" s="276">
        <v>0</v>
      </c>
      <c r="AG181" s="227">
        <f t="shared" si="2"/>
        <v>0</v>
      </c>
      <c r="AH181" s="228">
        <f t="shared" si="3"/>
        <v>0</v>
      </c>
      <c r="AI181" s="229">
        <f t="shared" si="4"/>
        <v>0</v>
      </c>
      <c r="AM181" s="138"/>
      <c r="AN181" s="138"/>
      <c r="AO181" s="138"/>
      <c r="AP181" s="138"/>
      <c r="AQ181" s="138"/>
      <c r="AR181" s="138"/>
      <c r="AS181" s="138"/>
      <c r="AT181" s="138"/>
    </row>
    <row r="182" spans="1:46" s="139" customFormat="1" ht="13.8" x14ac:dyDescent="0.3">
      <c r="A182" s="277">
        <v>430</v>
      </c>
      <c r="B182" s="211">
        <v>430170064</v>
      </c>
      <c r="C182" s="212" t="s">
        <v>119</v>
      </c>
      <c r="D182" s="211">
        <v>170</v>
      </c>
      <c r="E182" s="212" t="s">
        <v>87</v>
      </c>
      <c r="F182" s="211">
        <v>64</v>
      </c>
      <c r="G182" s="212" t="s">
        <v>121</v>
      </c>
      <c r="H182" s="297">
        <v>66.63000000000001</v>
      </c>
      <c r="I182" s="202">
        <v>10030</v>
      </c>
      <c r="J182" s="202">
        <v>1663</v>
      </c>
      <c r="K182" s="202">
        <v>0</v>
      </c>
      <c r="L182" s="202">
        <v>893</v>
      </c>
      <c r="M182" s="279">
        <v>12586</v>
      </c>
      <c r="O182" s="281">
        <v>0.4589503444021667</v>
      </c>
      <c r="P182" s="282">
        <v>0</v>
      </c>
      <c r="Q182" s="205">
        <v>0.18</v>
      </c>
      <c r="R182" s="205">
        <v>3.0732316339989744E-2</v>
      </c>
      <c r="S182" s="272">
        <f t="shared" si="7"/>
        <v>0</v>
      </c>
      <c r="U182" s="287">
        <v>773708</v>
      </c>
      <c r="V182" s="288">
        <v>0</v>
      </c>
      <c r="W182" s="288">
        <v>0</v>
      </c>
      <c r="X182" s="288">
        <v>59099</v>
      </c>
      <c r="Y182" s="279">
        <f t="shared" si="8"/>
        <v>832807</v>
      </c>
      <c r="AA182" s="275">
        <v>0</v>
      </c>
      <c r="AB182" s="204">
        <v>0</v>
      </c>
      <c r="AC182" s="202">
        <v>0</v>
      </c>
      <c r="AD182" s="204">
        <v>0</v>
      </c>
      <c r="AE182" s="276">
        <v>0</v>
      </c>
      <c r="AG182" s="227">
        <f t="shared" si="2"/>
        <v>0</v>
      </c>
      <c r="AH182" s="228">
        <f t="shared" si="3"/>
        <v>0</v>
      </c>
      <c r="AI182" s="229">
        <f t="shared" si="4"/>
        <v>0</v>
      </c>
      <c r="AM182" s="138"/>
      <c r="AN182" s="138"/>
      <c r="AO182" s="138"/>
      <c r="AP182" s="138"/>
      <c r="AQ182" s="138"/>
      <c r="AR182" s="138"/>
      <c r="AS182" s="138"/>
      <c r="AT182" s="138"/>
    </row>
    <row r="183" spans="1:46" s="139" customFormat="1" ht="13.8" x14ac:dyDescent="0.3">
      <c r="A183" s="277">
        <v>430</v>
      </c>
      <c r="B183" s="211">
        <v>430170100</v>
      </c>
      <c r="C183" s="212" t="s">
        <v>119</v>
      </c>
      <c r="D183" s="211">
        <v>170</v>
      </c>
      <c r="E183" s="212" t="s">
        <v>87</v>
      </c>
      <c r="F183" s="211">
        <v>100</v>
      </c>
      <c r="G183" s="212" t="s">
        <v>79</v>
      </c>
      <c r="H183" s="297">
        <v>13</v>
      </c>
      <c r="I183" s="202">
        <v>10137</v>
      </c>
      <c r="J183" s="202">
        <v>4594</v>
      </c>
      <c r="K183" s="202">
        <v>0</v>
      </c>
      <c r="L183" s="202">
        <v>893</v>
      </c>
      <c r="M183" s="279">
        <v>15624</v>
      </c>
      <c r="O183" s="281">
        <v>8.9544566670091141E-2</v>
      </c>
      <c r="P183" s="282">
        <v>0</v>
      </c>
      <c r="Q183" s="205">
        <v>0.09</v>
      </c>
      <c r="R183" s="205">
        <v>3.1083889117437365E-2</v>
      </c>
      <c r="S183" s="272">
        <f t="shared" si="7"/>
        <v>0</v>
      </c>
      <c r="U183" s="287">
        <v>190190</v>
      </c>
      <c r="V183" s="288">
        <v>0</v>
      </c>
      <c r="W183" s="288">
        <v>0</v>
      </c>
      <c r="X183" s="288">
        <v>11531</v>
      </c>
      <c r="Y183" s="279">
        <f t="shared" si="8"/>
        <v>201721</v>
      </c>
      <c r="AA183" s="275">
        <v>0</v>
      </c>
      <c r="AB183" s="204">
        <v>0</v>
      </c>
      <c r="AC183" s="202">
        <v>0</v>
      </c>
      <c r="AD183" s="204">
        <v>0</v>
      </c>
      <c r="AE183" s="276">
        <v>0</v>
      </c>
      <c r="AG183" s="227">
        <f t="shared" si="2"/>
        <v>0</v>
      </c>
      <c r="AH183" s="228">
        <f t="shared" si="3"/>
        <v>0</v>
      </c>
      <c r="AI183" s="229">
        <f t="shared" si="4"/>
        <v>0</v>
      </c>
      <c r="AM183" s="138"/>
      <c r="AN183" s="138"/>
      <c r="AO183" s="138"/>
      <c r="AP183" s="138"/>
      <c r="AQ183" s="138"/>
      <c r="AR183" s="138"/>
      <c r="AS183" s="138"/>
      <c r="AT183" s="138"/>
    </row>
    <row r="184" spans="1:46" s="139" customFormat="1" ht="13.8" x14ac:dyDescent="0.3">
      <c r="A184" s="277">
        <v>430</v>
      </c>
      <c r="B184" s="211">
        <v>430170110</v>
      </c>
      <c r="C184" s="212" t="s">
        <v>119</v>
      </c>
      <c r="D184" s="211">
        <v>170</v>
      </c>
      <c r="E184" s="212" t="s">
        <v>87</v>
      </c>
      <c r="F184" s="211">
        <v>110</v>
      </c>
      <c r="G184" s="212" t="s">
        <v>122</v>
      </c>
      <c r="H184" s="297">
        <v>23.31</v>
      </c>
      <c r="I184" s="202">
        <v>10447</v>
      </c>
      <c r="J184" s="202">
        <v>2120</v>
      </c>
      <c r="K184" s="202">
        <v>0</v>
      </c>
      <c r="L184" s="202">
        <v>893</v>
      </c>
      <c r="M184" s="279">
        <v>13460</v>
      </c>
      <c r="O184" s="281">
        <v>0.16056029608306341</v>
      </c>
      <c r="P184" s="282">
        <v>0</v>
      </c>
      <c r="Q184" s="205">
        <v>0.09</v>
      </c>
      <c r="R184" s="205">
        <v>8.6779403858551398E-3</v>
      </c>
      <c r="S184" s="272">
        <f t="shared" si="7"/>
        <v>0</v>
      </c>
      <c r="U184" s="287">
        <v>290910</v>
      </c>
      <c r="V184" s="288">
        <v>0</v>
      </c>
      <c r="W184" s="288">
        <v>0</v>
      </c>
      <c r="X184" s="288">
        <v>20676</v>
      </c>
      <c r="Y184" s="279">
        <f t="shared" si="8"/>
        <v>311586</v>
      </c>
      <c r="AA184" s="275">
        <v>0</v>
      </c>
      <c r="AB184" s="204">
        <v>0</v>
      </c>
      <c r="AC184" s="202">
        <v>0</v>
      </c>
      <c r="AD184" s="204">
        <v>0.76469620643569458</v>
      </c>
      <c r="AE184" s="276">
        <v>10293</v>
      </c>
      <c r="AG184" s="227">
        <f t="shared" si="2"/>
        <v>0</v>
      </c>
      <c r="AH184" s="228">
        <f t="shared" si="3"/>
        <v>0</v>
      </c>
      <c r="AI184" s="229">
        <f t="shared" si="4"/>
        <v>0</v>
      </c>
      <c r="AM184" s="138"/>
      <c r="AN184" s="138"/>
      <c r="AO184" s="138"/>
      <c r="AP184" s="138"/>
      <c r="AQ184" s="138"/>
      <c r="AR184" s="138"/>
      <c r="AS184" s="138"/>
      <c r="AT184" s="138"/>
    </row>
    <row r="185" spans="1:46" s="139" customFormat="1" ht="13.8" x14ac:dyDescent="0.3">
      <c r="A185" s="277">
        <v>430</v>
      </c>
      <c r="B185" s="211">
        <v>430170136</v>
      </c>
      <c r="C185" s="212" t="s">
        <v>119</v>
      </c>
      <c r="D185" s="211">
        <v>170</v>
      </c>
      <c r="E185" s="212" t="s">
        <v>87</v>
      </c>
      <c r="F185" s="211">
        <v>136</v>
      </c>
      <c r="G185" s="212" t="s">
        <v>85</v>
      </c>
      <c r="H185" s="297">
        <v>1.97</v>
      </c>
      <c r="I185" s="202">
        <v>10588</v>
      </c>
      <c r="J185" s="202">
        <v>3484</v>
      </c>
      <c r="K185" s="202">
        <v>0</v>
      </c>
      <c r="L185" s="202">
        <v>893</v>
      </c>
      <c r="M185" s="279">
        <v>14965</v>
      </c>
      <c r="O185" s="281">
        <v>1.3569445872313811E-2</v>
      </c>
      <c r="P185" s="282">
        <v>0</v>
      </c>
      <c r="Q185" s="205">
        <v>0.09</v>
      </c>
      <c r="R185" s="205">
        <v>4.4369225289099153E-3</v>
      </c>
      <c r="S185" s="272">
        <f t="shared" si="7"/>
        <v>0</v>
      </c>
      <c r="U185" s="287">
        <v>27531</v>
      </c>
      <c r="V185" s="288">
        <v>0</v>
      </c>
      <c r="W185" s="288">
        <v>0</v>
      </c>
      <c r="X185" s="288">
        <v>1747</v>
      </c>
      <c r="Y185" s="279">
        <f t="shared" si="8"/>
        <v>29278</v>
      </c>
      <c r="AA185" s="275">
        <v>0</v>
      </c>
      <c r="AB185" s="204">
        <v>0</v>
      </c>
      <c r="AC185" s="202">
        <v>0</v>
      </c>
      <c r="AD185" s="204">
        <v>0</v>
      </c>
      <c r="AE185" s="276">
        <v>0</v>
      </c>
      <c r="AG185" s="227">
        <f t="shared" si="2"/>
        <v>0</v>
      </c>
      <c r="AH185" s="228">
        <f t="shared" si="3"/>
        <v>0</v>
      </c>
      <c r="AI185" s="229">
        <f t="shared" si="4"/>
        <v>0</v>
      </c>
      <c r="AM185" s="138"/>
      <c r="AN185" s="138"/>
      <c r="AO185" s="138"/>
      <c r="AP185" s="138"/>
      <c r="AQ185" s="138"/>
      <c r="AR185" s="138"/>
      <c r="AS185" s="138"/>
      <c r="AT185" s="138"/>
    </row>
    <row r="186" spans="1:46" s="139" customFormat="1" ht="13.8" x14ac:dyDescent="0.3">
      <c r="A186" s="277">
        <v>430</v>
      </c>
      <c r="B186" s="211">
        <v>430170139</v>
      </c>
      <c r="C186" s="212" t="s">
        <v>119</v>
      </c>
      <c r="D186" s="211">
        <v>170</v>
      </c>
      <c r="E186" s="212" t="s">
        <v>87</v>
      </c>
      <c r="F186" s="211">
        <v>139</v>
      </c>
      <c r="G186" s="212" t="s">
        <v>86</v>
      </c>
      <c r="H186" s="297">
        <v>6.97</v>
      </c>
      <c r="I186" s="202">
        <v>11580</v>
      </c>
      <c r="J186" s="202">
        <v>4009</v>
      </c>
      <c r="K186" s="202">
        <v>0</v>
      </c>
      <c r="L186" s="202">
        <v>893</v>
      </c>
      <c r="M186" s="279">
        <v>16482</v>
      </c>
      <c r="O186" s="281">
        <v>4.8009663822348871E-2</v>
      </c>
      <c r="P186" s="282">
        <v>0</v>
      </c>
      <c r="Q186" s="205">
        <v>0.09</v>
      </c>
      <c r="R186" s="205">
        <v>3.7888006326912984E-3</v>
      </c>
      <c r="S186" s="272">
        <f t="shared" si="7"/>
        <v>0</v>
      </c>
      <c r="U186" s="287">
        <v>107909</v>
      </c>
      <c r="V186" s="288">
        <v>0</v>
      </c>
      <c r="W186" s="288">
        <v>0</v>
      </c>
      <c r="X186" s="288">
        <v>6182</v>
      </c>
      <c r="Y186" s="279">
        <f t="shared" si="8"/>
        <v>114091</v>
      </c>
      <c r="AA186" s="275">
        <v>0</v>
      </c>
      <c r="AB186" s="204">
        <v>0</v>
      </c>
      <c r="AC186" s="202">
        <v>0</v>
      </c>
      <c r="AD186" s="204">
        <v>0</v>
      </c>
      <c r="AE186" s="276">
        <v>0</v>
      </c>
      <c r="AG186" s="227">
        <f t="shared" si="2"/>
        <v>0</v>
      </c>
      <c r="AH186" s="228">
        <f t="shared" si="3"/>
        <v>0</v>
      </c>
      <c r="AI186" s="229">
        <f t="shared" si="4"/>
        <v>0</v>
      </c>
      <c r="AM186" s="138"/>
      <c r="AN186" s="138"/>
      <c r="AO186" s="138"/>
      <c r="AP186" s="138"/>
      <c r="AQ186" s="138"/>
      <c r="AR186" s="138"/>
      <c r="AS186" s="138"/>
      <c r="AT186" s="138"/>
    </row>
    <row r="187" spans="1:46" s="139" customFormat="1" ht="13.8" x14ac:dyDescent="0.3">
      <c r="A187" s="277">
        <v>430</v>
      </c>
      <c r="B187" s="211">
        <v>430170141</v>
      </c>
      <c r="C187" s="212" t="s">
        <v>119</v>
      </c>
      <c r="D187" s="211">
        <v>170</v>
      </c>
      <c r="E187" s="212" t="s">
        <v>87</v>
      </c>
      <c r="F187" s="211">
        <v>141</v>
      </c>
      <c r="G187" s="212" t="s">
        <v>123</v>
      </c>
      <c r="H187" s="297">
        <v>132.36000000000001</v>
      </c>
      <c r="I187" s="202">
        <v>10001</v>
      </c>
      <c r="J187" s="202">
        <v>4456</v>
      </c>
      <c r="K187" s="202">
        <v>0</v>
      </c>
      <c r="L187" s="202">
        <v>893</v>
      </c>
      <c r="M187" s="279">
        <v>15350</v>
      </c>
      <c r="O187" s="281">
        <v>0.91170144957332988</v>
      </c>
      <c r="P187" s="282">
        <v>0</v>
      </c>
      <c r="Q187" s="205">
        <v>0.09</v>
      </c>
      <c r="R187" s="205">
        <v>4.1764727757687622E-2</v>
      </c>
      <c r="S187" s="272">
        <f t="shared" si="7"/>
        <v>0</v>
      </c>
      <c r="U187" s="287">
        <v>1900293</v>
      </c>
      <c r="V187" s="288">
        <v>0</v>
      </c>
      <c r="W187" s="288">
        <v>0</v>
      </c>
      <c r="X187" s="288">
        <v>117402</v>
      </c>
      <c r="Y187" s="279">
        <f t="shared" si="8"/>
        <v>2017695</v>
      </c>
      <c r="AA187" s="275">
        <v>0</v>
      </c>
      <c r="AB187" s="204">
        <v>0</v>
      </c>
      <c r="AC187" s="202">
        <v>0</v>
      </c>
      <c r="AD187" s="204">
        <v>4.9655597820499651</v>
      </c>
      <c r="AE187" s="276">
        <v>76220</v>
      </c>
      <c r="AG187" s="227">
        <f t="shared" si="2"/>
        <v>0</v>
      </c>
      <c r="AH187" s="228">
        <f t="shared" si="3"/>
        <v>0</v>
      </c>
      <c r="AI187" s="229">
        <f t="shared" si="4"/>
        <v>0</v>
      </c>
      <c r="AM187" s="138"/>
      <c r="AN187" s="138"/>
      <c r="AO187" s="138"/>
      <c r="AP187" s="138"/>
      <c r="AQ187" s="138"/>
      <c r="AR187" s="138"/>
      <c r="AS187" s="138"/>
      <c r="AT187" s="138"/>
    </row>
    <row r="188" spans="1:46" s="139" customFormat="1" ht="13.8" x14ac:dyDescent="0.3">
      <c r="A188" s="277">
        <v>430</v>
      </c>
      <c r="B188" s="211">
        <v>430170153</v>
      </c>
      <c r="C188" s="212" t="s">
        <v>119</v>
      </c>
      <c r="D188" s="211">
        <v>170</v>
      </c>
      <c r="E188" s="212" t="s">
        <v>87</v>
      </c>
      <c r="F188" s="211">
        <v>153</v>
      </c>
      <c r="G188" s="212" t="s">
        <v>124</v>
      </c>
      <c r="H188" s="297">
        <v>2</v>
      </c>
      <c r="I188" s="202">
        <v>11778</v>
      </c>
      <c r="J188" s="202">
        <v>309</v>
      </c>
      <c r="K188" s="202">
        <v>0</v>
      </c>
      <c r="L188" s="202">
        <v>893</v>
      </c>
      <c r="M188" s="279">
        <v>12980</v>
      </c>
      <c r="O188" s="281">
        <v>1.3776087180014022E-2</v>
      </c>
      <c r="P188" s="282">
        <v>0</v>
      </c>
      <c r="Q188" s="205">
        <v>0.09</v>
      </c>
      <c r="R188" s="205">
        <v>1.3083655021079825E-2</v>
      </c>
      <c r="S188" s="272">
        <f t="shared" si="7"/>
        <v>0</v>
      </c>
      <c r="U188" s="287">
        <v>24008</v>
      </c>
      <c r="V188" s="288">
        <v>0</v>
      </c>
      <c r="W188" s="288">
        <v>0</v>
      </c>
      <c r="X188" s="288">
        <v>1774</v>
      </c>
      <c r="Y188" s="279">
        <f t="shared" si="8"/>
        <v>25782</v>
      </c>
      <c r="AA188" s="275">
        <v>0</v>
      </c>
      <c r="AB188" s="204">
        <v>0</v>
      </c>
      <c r="AC188" s="202">
        <v>0</v>
      </c>
      <c r="AD188" s="204">
        <v>0</v>
      </c>
      <c r="AE188" s="276">
        <v>0</v>
      </c>
      <c r="AG188" s="227">
        <f t="shared" si="2"/>
        <v>0</v>
      </c>
      <c r="AH188" s="228">
        <f t="shared" si="3"/>
        <v>0</v>
      </c>
      <c r="AI188" s="229">
        <f t="shared" si="4"/>
        <v>0</v>
      </c>
      <c r="AM188" s="138"/>
      <c r="AN188" s="138"/>
      <c r="AO188" s="138"/>
      <c r="AP188" s="138"/>
      <c r="AQ188" s="138"/>
      <c r="AR188" s="138"/>
      <c r="AS188" s="138"/>
      <c r="AT188" s="138"/>
    </row>
    <row r="189" spans="1:46" s="139" customFormat="1" ht="13.8" x14ac:dyDescent="0.3">
      <c r="A189" s="277">
        <v>430</v>
      </c>
      <c r="B189" s="211">
        <v>430170158</v>
      </c>
      <c r="C189" s="212" t="s">
        <v>119</v>
      </c>
      <c r="D189" s="211">
        <v>170</v>
      </c>
      <c r="E189" s="212" t="s">
        <v>87</v>
      </c>
      <c r="F189" s="211">
        <v>158</v>
      </c>
      <c r="G189" s="212" t="s">
        <v>125</v>
      </c>
      <c r="H189" s="297">
        <v>2</v>
      </c>
      <c r="I189" s="202">
        <v>9687</v>
      </c>
      <c r="J189" s="202">
        <v>4931</v>
      </c>
      <c r="K189" s="202">
        <v>0</v>
      </c>
      <c r="L189" s="202">
        <v>893</v>
      </c>
      <c r="M189" s="279">
        <v>15511</v>
      </c>
      <c r="O189" s="281">
        <v>1.3776087180014022E-2</v>
      </c>
      <c r="P189" s="282">
        <v>0</v>
      </c>
      <c r="Q189" s="205">
        <v>0.09</v>
      </c>
      <c r="R189" s="205">
        <v>3.4274733438515129E-2</v>
      </c>
      <c r="S189" s="272">
        <f t="shared" si="7"/>
        <v>0</v>
      </c>
      <c r="U189" s="287">
        <v>29034</v>
      </c>
      <c r="V189" s="288">
        <v>0</v>
      </c>
      <c r="W189" s="288">
        <v>0</v>
      </c>
      <c r="X189" s="288">
        <v>1774</v>
      </c>
      <c r="Y189" s="279">
        <f t="shared" si="8"/>
        <v>30808</v>
      </c>
      <c r="AA189" s="275">
        <v>0</v>
      </c>
      <c r="AB189" s="204">
        <v>0</v>
      </c>
      <c r="AC189" s="202">
        <v>0</v>
      </c>
      <c r="AD189" s="204">
        <v>0</v>
      </c>
      <c r="AE189" s="276">
        <v>0</v>
      </c>
      <c r="AG189" s="227">
        <f t="shared" si="2"/>
        <v>0</v>
      </c>
      <c r="AH189" s="228">
        <f t="shared" si="3"/>
        <v>0</v>
      </c>
      <c r="AI189" s="229">
        <f t="shared" si="4"/>
        <v>0</v>
      </c>
      <c r="AM189" s="138"/>
      <c r="AN189" s="138"/>
      <c r="AO189" s="138"/>
      <c r="AP189" s="138"/>
      <c r="AQ189" s="138"/>
      <c r="AR189" s="138"/>
      <c r="AS189" s="138"/>
      <c r="AT189" s="138"/>
    </row>
    <row r="190" spans="1:46" s="139" customFormat="1" ht="13.8" x14ac:dyDescent="0.3">
      <c r="A190" s="277">
        <v>430</v>
      </c>
      <c r="B190" s="211">
        <v>430170170</v>
      </c>
      <c r="C190" s="212" t="s">
        <v>119</v>
      </c>
      <c r="D190" s="211">
        <v>170</v>
      </c>
      <c r="E190" s="212" t="s">
        <v>87</v>
      </c>
      <c r="F190" s="211">
        <v>170</v>
      </c>
      <c r="G190" s="212" t="s">
        <v>87</v>
      </c>
      <c r="H190" s="297">
        <v>541.00000000000011</v>
      </c>
      <c r="I190" s="202">
        <v>10325</v>
      </c>
      <c r="J190" s="202">
        <v>3497</v>
      </c>
      <c r="K190" s="202">
        <v>0</v>
      </c>
      <c r="L190" s="202">
        <v>893</v>
      </c>
      <c r="M190" s="279">
        <v>14715</v>
      </c>
      <c r="O190" s="281">
        <v>3.7264315821938228</v>
      </c>
      <c r="P190" s="282">
        <v>0</v>
      </c>
      <c r="Q190" s="205">
        <v>0.09</v>
      </c>
      <c r="R190" s="205">
        <v>8.9122620024760402E-2</v>
      </c>
      <c r="S190" s="272">
        <f t="shared" si="7"/>
        <v>0</v>
      </c>
      <c r="U190" s="287">
        <v>7426305</v>
      </c>
      <c r="V190" s="288">
        <v>0</v>
      </c>
      <c r="W190" s="288">
        <v>0</v>
      </c>
      <c r="X190" s="288">
        <v>479863</v>
      </c>
      <c r="Y190" s="279">
        <f t="shared" si="8"/>
        <v>7906168</v>
      </c>
      <c r="AA190" s="275">
        <v>0</v>
      </c>
      <c r="AB190" s="204">
        <v>0</v>
      </c>
      <c r="AC190" s="202">
        <v>0</v>
      </c>
      <c r="AD190" s="204">
        <v>8.0740002056132418</v>
      </c>
      <c r="AE190" s="276">
        <v>118811</v>
      </c>
      <c r="AG190" s="227">
        <f t="shared" si="2"/>
        <v>0</v>
      </c>
      <c r="AH190" s="228">
        <f t="shared" si="3"/>
        <v>0</v>
      </c>
      <c r="AI190" s="229">
        <f t="shared" si="4"/>
        <v>0</v>
      </c>
      <c r="AM190" s="138"/>
      <c r="AN190" s="138"/>
      <c r="AO190" s="138"/>
      <c r="AP190" s="138"/>
      <c r="AQ190" s="138"/>
      <c r="AR190" s="138"/>
      <c r="AS190" s="138"/>
      <c r="AT190" s="138"/>
    </row>
    <row r="191" spans="1:46" s="139" customFormat="1" ht="13.8" x14ac:dyDescent="0.3">
      <c r="A191" s="277">
        <v>430</v>
      </c>
      <c r="B191" s="211">
        <v>430170174</v>
      </c>
      <c r="C191" s="212" t="s">
        <v>119</v>
      </c>
      <c r="D191" s="211">
        <v>170</v>
      </c>
      <c r="E191" s="212" t="s">
        <v>87</v>
      </c>
      <c r="F191" s="211">
        <v>174</v>
      </c>
      <c r="G191" s="212" t="s">
        <v>126</v>
      </c>
      <c r="H191" s="297">
        <v>48.209999999999994</v>
      </c>
      <c r="I191" s="202">
        <v>9915</v>
      </c>
      <c r="J191" s="202">
        <v>4940</v>
      </c>
      <c r="K191" s="202">
        <v>0</v>
      </c>
      <c r="L191" s="202">
        <v>893</v>
      </c>
      <c r="M191" s="279">
        <v>15748</v>
      </c>
      <c r="O191" s="281">
        <v>0.33207258147423757</v>
      </c>
      <c r="P191" s="282">
        <v>0</v>
      </c>
      <c r="Q191" s="205">
        <v>0.09</v>
      </c>
      <c r="R191" s="205">
        <v>3.518409776235408E-2</v>
      </c>
      <c r="S191" s="272">
        <f t="shared" si="7"/>
        <v>0</v>
      </c>
      <c r="U191" s="287">
        <v>711240</v>
      </c>
      <c r="V191" s="288">
        <v>0</v>
      </c>
      <c r="W191" s="288">
        <v>0</v>
      </c>
      <c r="X191" s="288">
        <v>42761</v>
      </c>
      <c r="Y191" s="279">
        <f t="shared" si="8"/>
        <v>754001</v>
      </c>
      <c r="AA191" s="275">
        <v>0</v>
      </c>
      <c r="AB191" s="204">
        <v>0</v>
      </c>
      <c r="AC191" s="202">
        <v>0</v>
      </c>
      <c r="AD191" s="204">
        <v>0</v>
      </c>
      <c r="AE191" s="276">
        <v>0</v>
      </c>
      <c r="AG191" s="227">
        <f t="shared" si="2"/>
        <v>0</v>
      </c>
      <c r="AH191" s="228">
        <f t="shared" si="3"/>
        <v>0</v>
      </c>
      <c r="AI191" s="229">
        <f t="shared" si="4"/>
        <v>0</v>
      </c>
      <c r="AM191" s="138"/>
      <c r="AN191" s="138"/>
      <c r="AO191" s="138"/>
      <c r="AP191" s="138"/>
      <c r="AQ191" s="138"/>
      <c r="AR191" s="138"/>
      <c r="AS191" s="138"/>
      <c r="AT191" s="138"/>
    </row>
    <row r="192" spans="1:46" s="139" customFormat="1" ht="13.8" x14ac:dyDescent="0.3">
      <c r="A192" s="277">
        <v>430</v>
      </c>
      <c r="B192" s="211">
        <v>430170177</v>
      </c>
      <c r="C192" s="212" t="s">
        <v>119</v>
      </c>
      <c r="D192" s="211">
        <v>170</v>
      </c>
      <c r="E192" s="212" t="s">
        <v>87</v>
      </c>
      <c r="F192" s="211">
        <v>177</v>
      </c>
      <c r="G192" s="212" t="s">
        <v>127</v>
      </c>
      <c r="H192" s="297">
        <v>1</v>
      </c>
      <c r="I192" s="202">
        <v>10588</v>
      </c>
      <c r="J192" s="202">
        <v>4445</v>
      </c>
      <c r="K192" s="202">
        <v>0</v>
      </c>
      <c r="L192" s="202">
        <v>893</v>
      </c>
      <c r="M192" s="279">
        <v>15926</v>
      </c>
      <c r="O192" s="281">
        <v>6.8880435900070111E-3</v>
      </c>
      <c r="P192" s="282">
        <v>0</v>
      </c>
      <c r="Q192" s="205">
        <v>0.09</v>
      </c>
      <c r="R192" s="205">
        <v>5.7542223248954636E-3</v>
      </c>
      <c r="S192" s="272">
        <f t="shared" si="7"/>
        <v>0</v>
      </c>
      <c r="U192" s="287">
        <v>14929</v>
      </c>
      <c r="V192" s="288">
        <v>0</v>
      </c>
      <c r="W192" s="288">
        <v>0</v>
      </c>
      <c r="X192" s="288">
        <v>887</v>
      </c>
      <c r="Y192" s="279">
        <f t="shared" si="8"/>
        <v>15816</v>
      </c>
      <c r="AA192" s="275">
        <v>0</v>
      </c>
      <c r="AB192" s="204">
        <v>0</v>
      </c>
      <c r="AC192" s="202">
        <v>0</v>
      </c>
      <c r="AD192" s="204">
        <v>0</v>
      </c>
      <c r="AE192" s="276">
        <v>0</v>
      </c>
      <c r="AG192" s="227">
        <f t="shared" si="2"/>
        <v>0</v>
      </c>
      <c r="AH192" s="228">
        <f t="shared" si="3"/>
        <v>0</v>
      </c>
      <c r="AI192" s="229">
        <f t="shared" si="4"/>
        <v>0</v>
      </c>
      <c r="AM192" s="138"/>
      <c r="AN192" s="138"/>
      <c r="AO192" s="138"/>
      <c r="AP192" s="138"/>
      <c r="AQ192" s="138"/>
      <c r="AR192" s="138"/>
      <c r="AS192" s="138"/>
      <c r="AT192" s="138"/>
    </row>
    <row r="193" spans="1:46" s="139" customFormat="1" ht="13.8" x14ac:dyDescent="0.3">
      <c r="A193" s="277">
        <v>430</v>
      </c>
      <c r="B193" s="211">
        <v>430170185</v>
      </c>
      <c r="C193" s="212" t="s">
        <v>119</v>
      </c>
      <c r="D193" s="211">
        <v>170</v>
      </c>
      <c r="E193" s="212" t="s">
        <v>87</v>
      </c>
      <c r="F193" s="211">
        <v>185</v>
      </c>
      <c r="G193" s="212" t="s">
        <v>88</v>
      </c>
      <c r="H193" s="297">
        <v>1</v>
      </c>
      <c r="I193" s="202">
        <v>10588</v>
      </c>
      <c r="J193" s="202">
        <v>1973</v>
      </c>
      <c r="K193" s="202">
        <v>0</v>
      </c>
      <c r="L193" s="202">
        <v>893</v>
      </c>
      <c r="M193" s="279">
        <v>13454</v>
      </c>
      <c r="O193" s="281">
        <v>6.8880435900070111E-3</v>
      </c>
      <c r="P193" s="282">
        <v>0</v>
      </c>
      <c r="Q193" s="205">
        <v>0.09</v>
      </c>
      <c r="R193" s="205">
        <v>5.2339244208496234E-3</v>
      </c>
      <c r="S193" s="272">
        <f t="shared" si="7"/>
        <v>0</v>
      </c>
      <c r="U193" s="287">
        <v>12474</v>
      </c>
      <c r="V193" s="288">
        <v>0</v>
      </c>
      <c r="W193" s="288">
        <v>0</v>
      </c>
      <c r="X193" s="288">
        <v>887</v>
      </c>
      <c r="Y193" s="279">
        <f t="shared" si="8"/>
        <v>13361</v>
      </c>
      <c r="AA193" s="275">
        <v>0</v>
      </c>
      <c r="AB193" s="204">
        <v>0</v>
      </c>
      <c r="AC193" s="202">
        <v>0</v>
      </c>
      <c r="AD193" s="204">
        <v>0</v>
      </c>
      <c r="AE193" s="276">
        <v>0</v>
      </c>
      <c r="AG193" s="227">
        <f t="shared" si="2"/>
        <v>0</v>
      </c>
      <c r="AH193" s="228">
        <f t="shared" si="3"/>
        <v>0</v>
      </c>
      <c r="AI193" s="229">
        <f t="shared" si="4"/>
        <v>0</v>
      </c>
      <c r="AM193" s="138"/>
      <c r="AN193" s="138"/>
      <c r="AO193" s="138"/>
      <c r="AP193" s="138"/>
      <c r="AQ193" s="138"/>
      <c r="AR193" s="138"/>
      <c r="AS193" s="138"/>
      <c r="AT193" s="138"/>
    </row>
    <row r="194" spans="1:46" s="139" customFormat="1" ht="13.8" x14ac:dyDescent="0.3">
      <c r="A194" s="277">
        <v>430</v>
      </c>
      <c r="B194" s="211">
        <v>430170198</v>
      </c>
      <c r="C194" s="212" t="s">
        <v>119</v>
      </c>
      <c r="D194" s="211">
        <v>170</v>
      </c>
      <c r="E194" s="212" t="s">
        <v>87</v>
      </c>
      <c r="F194" s="211">
        <v>198</v>
      </c>
      <c r="G194" s="212" t="s">
        <v>39</v>
      </c>
      <c r="H194" s="297">
        <v>2</v>
      </c>
      <c r="I194" s="202">
        <v>9687</v>
      </c>
      <c r="J194" s="202">
        <v>4015</v>
      </c>
      <c r="K194" s="202">
        <v>0</v>
      </c>
      <c r="L194" s="202">
        <v>893</v>
      </c>
      <c r="M194" s="279">
        <v>14595</v>
      </c>
      <c r="O194" s="281">
        <v>1.3776087180014022E-2</v>
      </c>
      <c r="P194" s="282">
        <v>0</v>
      </c>
      <c r="Q194" s="205">
        <v>0.09</v>
      </c>
      <c r="R194" s="205">
        <v>4.6177180562360712E-3</v>
      </c>
      <c r="S194" s="272">
        <f t="shared" si="7"/>
        <v>0</v>
      </c>
      <c r="U194" s="287">
        <v>27216</v>
      </c>
      <c r="V194" s="288">
        <v>0</v>
      </c>
      <c r="W194" s="288">
        <v>0</v>
      </c>
      <c r="X194" s="288">
        <v>1774</v>
      </c>
      <c r="Y194" s="279">
        <f t="shared" si="8"/>
        <v>28990</v>
      </c>
      <c r="AA194" s="275">
        <v>0</v>
      </c>
      <c r="AB194" s="204">
        <v>0</v>
      </c>
      <c r="AC194" s="202">
        <v>0</v>
      </c>
      <c r="AD194" s="204">
        <v>0</v>
      </c>
      <c r="AE194" s="276">
        <v>0</v>
      </c>
      <c r="AG194" s="227">
        <f t="shared" si="2"/>
        <v>0</v>
      </c>
      <c r="AH194" s="228">
        <f t="shared" si="3"/>
        <v>0</v>
      </c>
      <c r="AI194" s="229">
        <f t="shared" si="4"/>
        <v>0</v>
      </c>
      <c r="AM194" s="138"/>
      <c r="AN194" s="138"/>
      <c r="AO194" s="138"/>
      <c r="AP194" s="138"/>
      <c r="AQ194" s="138"/>
      <c r="AR194" s="138"/>
      <c r="AS194" s="138"/>
      <c r="AT194" s="138"/>
    </row>
    <row r="195" spans="1:46" s="139" customFormat="1" ht="13.8" x14ac:dyDescent="0.3">
      <c r="A195" s="277">
        <v>430</v>
      </c>
      <c r="B195" s="211">
        <v>430170213</v>
      </c>
      <c r="C195" s="212" t="s">
        <v>119</v>
      </c>
      <c r="D195" s="211">
        <v>170</v>
      </c>
      <c r="E195" s="212" t="s">
        <v>87</v>
      </c>
      <c r="F195" s="211">
        <v>213</v>
      </c>
      <c r="G195" s="212" t="s">
        <v>128</v>
      </c>
      <c r="H195" s="297">
        <v>2</v>
      </c>
      <c r="I195" s="202">
        <v>10877</v>
      </c>
      <c r="J195" s="202">
        <v>8841</v>
      </c>
      <c r="K195" s="202">
        <v>0</v>
      </c>
      <c r="L195" s="202">
        <v>893</v>
      </c>
      <c r="M195" s="279">
        <v>20611</v>
      </c>
      <c r="O195" s="281">
        <v>1.3776087180014022E-2</v>
      </c>
      <c r="P195" s="282">
        <v>0</v>
      </c>
      <c r="Q195" s="205">
        <v>0.09</v>
      </c>
      <c r="R195" s="205">
        <v>1.3689248544603129E-3</v>
      </c>
      <c r="S195" s="272">
        <f t="shared" si="7"/>
        <v>0</v>
      </c>
      <c r="U195" s="287">
        <v>39164</v>
      </c>
      <c r="V195" s="288">
        <v>0</v>
      </c>
      <c r="W195" s="288">
        <v>0</v>
      </c>
      <c r="X195" s="288">
        <v>1774</v>
      </c>
      <c r="Y195" s="279">
        <f t="shared" si="8"/>
        <v>40938</v>
      </c>
      <c r="AA195" s="275">
        <v>0</v>
      </c>
      <c r="AB195" s="204">
        <v>0</v>
      </c>
      <c r="AC195" s="202">
        <v>0</v>
      </c>
      <c r="AD195" s="204">
        <v>0</v>
      </c>
      <c r="AE195" s="276">
        <v>0</v>
      </c>
      <c r="AG195" s="227">
        <f t="shared" si="2"/>
        <v>0</v>
      </c>
      <c r="AH195" s="228">
        <f t="shared" si="3"/>
        <v>0</v>
      </c>
      <c r="AI195" s="229">
        <f t="shared" si="4"/>
        <v>0</v>
      </c>
      <c r="AM195" s="138"/>
      <c r="AN195" s="138"/>
      <c r="AO195" s="138"/>
      <c r="AP195" s="138"/>
      <c r="AQ195" s="138"/>
      <c r="AR195" s="138"/>
      <c r="AS195" s="138"/>
      <c r="AT195" s="138"/>
    </row>
    <row r="196" spans="1:46" s="139" customFormat="1" ht="13.8" x14ac:dyDescent="0.3">
      <c r="A196" s="277">
        <v>430</v>
      </c>
      <c r="B196" s="211">
        <v>430170266</v>
      </c>
      <c r="C196" s="212" t="s">
        <v>119</v>
      </c>
      <c r="D196" s="211">
        <v>170</v>
      </c>
      <c r="E196" s="212" t="s">
        <v>87</v>
      </c>
      <c r="F196" s="211">
        <v>266</v>
      </c>
      <c r="G196" s="212" t="s">
        <v>195</v>
      </c>
      <c r="H196" s="297">
        <v>0.77</v>
      </c>
      <c r="I196" s="202">
        <v>10101.463345349914</v>
      </c>
      <c r="J196" s="202">
        <v>5084</v>
      </c>
      <c r="K196" s="202">
        <v>0</v>
      </c>
      <c r="L196" s="202">
        <v>893</v>
      </c>
      <c r="M196" s="279">
        <v>16078.463345349914</v>
      </c>
      <c r="O196" s="281">
        <v>5.3037935643053986E-3</v>
      </c>
      <c r="P196" s="282">
        <v>0</v>
      </c>
      <c r="Q196" s="205">
        <v>0.09</v>
      </c>
      <c r="R196" s="205">
        <v>1.4817246198511218E-3</v>
      </c>
      <c r="S196" s="272">
        <f t="shared" si="7"/>
        <v>0</v>
      </c>
      <c r="U196" s="287">
        <v>11612</v>
      </c>
      <c r="V196" s="288">
        <v>0</v>
      </c>
      <c r="W196" s="288">
        <v>0</v>
      </c>
      <c r="X196" s="288">
        <v>683</v>
      </c>
      <c r="Y196" s="279">
        <f t="shared" si="8"/>
        <v>12295</v>
      </c>
      <c r="AA196" s="275">
        <v>0</v>
      </c>
      <c r="AB196" s="204">
        <v>0</v>
      </c>
      <c r="AC196" s="202">
        <v>0</v>
      </c>
      <c r="AD196" s="204">
        <v>0</v>
      </c>
      <c r="AE196" s="276">
        <v>0</v>
      </c>
      <c r="AG196" s="227">
        <f t="shared" si="2"/>
        <v>0</v>
      </c>
      <c r="AH196" s="228">
        <f t="shared" si="3"/>
        <v>0</v>
      </c>
      <c r="AI196" s="229">
        <f t="shared" si="4"/>
        <v>0</v>
      </c>
      <c r="AM196" s="138"/>
      <c r="AN196" s="138"/>
      <c r="AO196" s="138"/>
      <c r="AP196" s="138"/>
      <c r="AQ196" s="138"/>
      <c r="AR196" s="138"/>
      <c r="AS196" s="138"/>
      <c r="AT196" s="138"/>
    </row>
    <row r="197" spans="1:46" s="139" customFormat="1" ht="13.8" x14ac:dyDescent="0.3">
      <c r="A197" s="277">
        <v>430</v>
      </c>
      <c r="B197" s="211">
        <v>430170271</v>
      </c>
      <c r="C197" s="212" t="s">
        <v>119</v>
      </c>
      <c r="D197" s="211">
        <v>170</v>
      </c>
      <c r="E197" s="212" t="s">
        <v>87</v>
      </c>
      <c r="F197" s="211">
        <v>271</v>
      </c>
      <c r="G197" s="212" t="s">
        <v>129</v>
      </c>
      <c r="H197" s="297">
        <v>26.42</v>
      </c>
      <c r="I197" s="202">
        <v>10595</v>
      </c>
      <c r="J197" s="202">
        <v>2983</v>
      </c>
      <c r="K197" s="202">
        <v>0</v>
      </c>
      <c r="L197" s="202">
        <v>893</v>
      </c>
      <c r="M197" s="279">
        <v>14471</v>
      </c>
      <c r="O197" s="281">
        <v>0.18198211164798514</v>
      </c>
      <c r="P197" s="282">
        <v>0</v>
      </c>
      <c r="Q197" s="205">
        <v>0.09</v>
      </c>
      <c r="R197" s="205">
        <v>5.0476917407252823E-3</v>
      </c>
      <c r="S197" s="272">
        <f t="shared" si="7"/>
        <v>0</v>
      </c>
      <c r="U197" s="287">
        <v>356251</v>
      </c>
      <c r="V197" s="288">
        <v>0</v>
      </c>
      <c r="W197" s="288">
        <v>0</v>
      </c>
      <c r="X197" s="288">
        <v>23434</v>
      </c>
      <c r="Y197" s="279">
        <f t="shared" si="8"/>
        <v>379685</v>
      </c>
      <c r="AA197" s="275">
        <v>0</v>
      </c>
      <c r="AB197" s="204">
        <v>0</v>
      </c>
      <c r="AC197" s="202">
        <v>0</v>
      </c>
      <c r="AD197" s="204">
        <v>0.99311195640999295</v>
      </c>
      <c r="AE197" s="276">
        <v>14371</v>
      </c>
      <c r="AG197" s="227">
        <f t="shared" si="2"/>
        <v>0</v>
      </c>
      <c r="AH197" s="228">
        <f t="shared" si="3"/>
        <v>0</v>
      </c>
      <c r="AI197" s="229">
        <f t="shared" si="4"/>
        <v>0</v>
      </c>
      <c r="AM197" s="138"/>
      <c r="AN197" s="138"/>
      <c r="AO197" s="138"/>
      <c r="AP197" s="138"/>
      <c r="AQ197" s="138"/>
      <c r="AR197" s="138"/>
      <c r="AS197" s="138"/>
      <c r="AT197" s="138"/>
    </row>
    <row r="198" spans="1:46" s="139" customFormat="1" ht="13.8" x14ac:dyDescent="0.3">
      <c r="A198" s="277">
        <v>430</v>
      </c>
      <c r="B198" s="211">
        <v>430170276</v>
      </c>
      <c r="C198" s="212" t="s">
        <v>119</v>
      </c>
      <c r="D198" s="211">
        <v>170</v>
      </c>
      <c r="E198" s="212" t="s">
        <v>87</v>
      </c>
      <c r="F198" s="211">
        <v>276</v>
      </c>
      <c r="G198" s="212" t="s">
        <v>90</v>
      </c>
      <c r="H198" s="297">
        <v>3</v>
      </c>
      <c r="I198" s="202">
        <v>8786</v>
      </c>
      <c r="J198" s="202">
        <v>8570</v>
      </c>
      <c r="K198" s="202">
        <v>0</v>
      </c>
      <c r="L198" s="202">
        <v>893</v>
      </c>
      <c r="M198" s="279">
        <v>18249</v>
      </c>
      <c r="O198" s="281">
        <v>2.0664130770021032E-2</v>
      </c>
      <c r="P198" s="282">
        <v>0</v>
      </c>
      <c r="Q198" s="205">
        <v>0.09</v>
      </c>
      <c r="R198" s="205">
        <v>2.1620240712985728E-3</v>
      </c>
      <c r="S198" s="272">
        <f t="shared" si="7"/>
        <v>0</v>
      </c>
      <c r="U198" s="287">
        <v>51708</v>
      </c>
      <c r="V198" s="288">
        <v>0</v>
      </c>
      <c r="W198" s="288">
        <v>0</v>
      </c>
      <c r="X198" s="288">
        <v>2661</v>
      </c>
      <c r="Y198" s="279">
        <f t="shared" si="8"/>
        <v>54369</v>
      </c>
      <c r="AA198" s="275">
        <v>0</v>
      </c>
      <c r="AB198" s="204">
        <v>0</v>
      </c>
      <c r="AC198" s="202">
        <v>0</v>
      </c>
      <c r="AD198" s="204">
        <v>0</v>
      </c>
      <c r="AE198" s="276">
        <v>0</v>
      </c>
      <c r="AG198" s="227">
        <f t="shared" si="2"/>
        <v>0</v>
      </c>
      <c r="AH198" s="228">
        <f t="shared" si="3"/>
        <v>0</v>
      </c>
      <c r="AI198" s="229">
        <f t="shared" si="4"/>
        <v>0</v>
      </c>
      <c r="AM198" s="138"/>
      <c r="AN198" s="138"/>
      <c r="AO198" s="138"/>
      <c r="AP198" s="138"/>
      <c r="AQ198" s="138"/>
      <c r="AR198" s="138"/>
      <c r="AS198" s="138"/>
      <c r="AT198" s="138"/>
    </row>
    <row r="199" spans="1:46" s="139" customFormat="1" ht="13.8" x14ac:dyDescent="0.3">
      <c r="A199" s="277">
        <v>430</v>
      </c>
      <c r="B199" s="211">
        <v>430170288</v>
      </c>
      <c r="C199" s="212" t="s">
        <v>119</v>
      </c>
      <c r="D199" s="211">
        <v>170</v>
      </c>
      <c r="E199" s="212" t="s">
        <v>87</v>
      </c>
      <c r="F199" s="211">
        <v>288</v>
      </c>
      <c r="G199" s="212" t="s">
        <v>91</v>
      </c>
      <c r="H199" s="297">
        <v>1.69</v>
      </c>
      <c r="I199" s="202">
        <v>8786</v>
      </c>
      <c r="J199" s="202">
        <v>5580</v>
      </c>
      <c r="K199" s="202">
        <v>0</v>
      </c>
      <c r="L199" s="202">
        <v>893</v>
      </c>
      <c r="M199" s="279">
        <v>15259</v>
      </c>
      <c r="O199" s="281">
        <v>1.1640793667111848E-2</v>
      </c>
      <c r="P199" s="282">
        <v>0</v>
      </c>
      <c r="Q199" s="205">
        <v>0.09</v>
      </c>
      <c r="R199" s="205">
        <v>1.2167447818749602E-3</v>
      </c>
      <c r="S199" s="272">
        <f t="shared" si="7"/>
        <v>0</v>
      </c>
      <c r="U199" s="287">
        <v>24111</v>
      </c>
      <c r="V199" s="288">
        <v>0</v>
      </c>
      <c r="W199" s="288">
        <v>0</v>
      </c>
      <c r="X199" s="288">
        <v>1499</v>
      </c>
      <c r="Y199" s="279">
        <f t="shared" si="8"/>
        <v>25610</v>
      </c>
      <c r="AA199" s="275">
        <v>0</v>
      </c>
      <c r="AB199" s="204">
        <v>0</v>
      </c>
      <c r="AC199" s="202">
        <v>0</v>
      </c>
      <c r="AD199" s="204">
        <v>0</v>
      </c>
      <c r="AE199" s="276">
        <v>0</v>
      </c>
      <c r="AG199" s="227">
        <f t="shared" si="2"/>
        <v>0</v>
      </c>
      <c r="AH199" s="228">
        <f t="shared" si="3"/>
        <v>0</v>
      </c>
      <c r="AI199" s="229">
        <f t="shared" si="4"/>
        <v>0</v>
      </c>
      <c r="AM199" s="138"/>
      <c r="AN199" s="138"/>
      <c r="AO199" s="138"/>
      <c r="AP199" s="138"/>
      <c r="AQ199" s="138"/>
      <c r="AR199" s="138"/>
      <c r="AS199" s="138"/>
      <c r="AT199" s="138"/>
    </row>
    <row r="200" spans="1:46" s="139" customFormat="1" ht="13.8" x14ac:dyDescent="0.3">
      <c r="A200" s="277">
        <v>430</v>
      </c>
      <c r="B200" s="211">
        <v>430170321</v>
      </c>
      <c r="C200" s="212" t="s">
        <v>119</v>
      </c>
      <c r="D200" s="211">
        <v>170</v>
      </c>
      <c r="E200" s="212" t="s">
        <v>87</v>
      </c>
      <c r="F200" s="211">
        <v>321</v>
      </c>
      <c r="G200" s="212" t="s">
        <v>92</v>
      </c>
      <c r="H200" s="297">
        <v>11</v>
      </c>
      <c r="I200" s="202">
        <v>10187</v>
      </c>
      <c r="J200" s="202">
        <v>5615</v>
      </c>
      <c r="K200" s="202">
        <v>0</v>
      </c>
      <c r="L200" s="202">
        <v>893</v>
      </c>
      <c r="M200" s="279">
        <v>16695</v>
      </c>
      <c r="O200" s="281">
        <v>7.5768479490077117E-2</v>
      </c>
      <c r="P200" s="282">
        <v>0</v>
      </c>
      <c r="Q200" s="205">
        <v>0.09</v>
      </c>
      <c r="R200" s="205">
        <v>2.9276467005241282E-3</v>
      </c>
      <c r="S200" s="272">
        <f t="shared" si="7"/>
        <v>0</v>
      </c>
      <c r="U200" s="287">
        <v>172623</v>
      </c>
      <c r="V200" s="288">
        <v>0</v>
      </c>
      <c r="W200" s="288">
        <v>0</v>
      </c>
      <c r="X200" s="288">
        <v>9757</v>
      </c>
      <c r="Y200" s="279">
        <f t="shared" si="8"/>
        <v>182380</v>
      </c>
      <c r="AA200" s="275">
        <v>0</v>
      </c>
      <c r="AB200" s="204">
        <v>0</v>
      </c>
      <c r="AC200" s="202">
        <v>0</v>
      </c>
      <c r="AD200" s="204">
        <v>0</v>
      </c>
      <c r="AE200" s="276">
        <v>0</v>
      </c>
      <c r="AG200" s="227">
        <f t="shared" si="2"/>
        <v>0</v>
      </c>
      <c r="AH200" s="228">
        <f t="shared" si="3"/>
        <v>0</v>
      </c>
      <c r="AI200" s="229">
        <f t="shared" si="4"/>
        <v>0</v>
      </c>
      <c r="AM200" s="138"/>
      <c r="AN200" s="138"/>
      <c r="AO200" s="138"/>
      <c r="AP200" s="138"/>
      <c r="AQ200" s="138"/>
      <c r="AR200" s="138"/>
      <c r="AS200" s="138"/>
      <c r="AT200" s="138"/>
    </row>
    <row r="201" spans="1:46" s="139" customFormat="1" ht="13.8" x14ac:dyDescent="0.3">
      <c r="A201" s="277">
        <v>430</v>
      </c>
      <c r="B201" s="211">
        <v>430170322</v>
      </c>
      <c r="C201" s="212" t="s">
        <v>119</v>
      </c>
      <c r="D201" s="211">
        <v>170</v>
      </c>
      <c r="E201" s="212" t="s">
        <v>87</v>
      </c>
      <c r="F201" s="211">
        <v>322</v>
      </c>
      <c r="G201" s="212" t="s">
        <v>131</v>
      </c>
      <c r="H201" s="297">
        <v>4.1899999999999995</v>
      </c>
      <c r="I201" s="202">
        <v>10187</v>
      </c>
      <c r="J201" s="202">
        <v>5421</v>
      </c>
      <c r="K201" s="202">
        <v>0</v>
      </c>
      <c r="L201" s="202">
        <v>893</v>
      </c>
      <c r="M201" s="279">
        <v>16501</v>
      </c>
      <c r="O201" s="281">
        <v>2.8860902642129378E-2</v>
      </c>
      <c r="P201" s="282">
        <v>0</v>
      </c>
      <c r="Q201" s="205">
        <v>0.09</v>
      </c>
      <c r="R201" s="205">
        <v>9.5695976153311324E-3</v>
      </c>
      <c r="S201" s="272">
        <f t="shared" si="7"/>
        <v>0</v>
      </c>
      <c r="U201" s="287">
        <v>64945</v>
      </c>
      <c r="V201" s="288">
        <v>0</v>
      </c>
      <c r="W201" s="288">
        <v>0</v>
      </c>
      <c r="X201" s="288">
        <v>3717</v>
      </c>
      <c r="Y201" s="279">
        <f t="shared" si="8"/>
        <v>68662</v>
      </c>
      <c r="AA201" s="275">
        <v>0</v>
      </c>
      <c r="AB201" s="204">
        <v>0</v>
      </c>
      <c r="AC201" s="202">
        <v>0</v>
      </c>
      <c r="AD201" s="204">
        <v>0</v>
      </c>
      <c r="AE201" s="276">
        <v>0</v>
      </c>
      <c r="AG201" s="227">
        <f t="shared" si="2"/>
        <v>0</v>
      </c>
      <c r="AH201" s="228">
        <f t="shared" si="3"/>
        <v>0</v>
      </c>
      <c r="AI201" s="229">
        <f t="shared" si="4"/>
        <v>0</v>
      </c>
      <c r="AM201" s="138"/>
      <c r="AN201" s="138"/>
      <c r="AO201" s="138"/>
      <c r="AP201" s="138"/>
      <c r="AQ201" s="138"/>
      <c r="AR201" s="138"/>
      <c r="AS201" s="138"/>
      <c r="AT201" s="138"/>
    </row>
    <row r="202" spans="1:46" s="139" customFormat="1" ht="13.8" x14ac:dyDescent="0.3">
      <c r="A202" s="277">
        <v>430</v>
      </c>
      <c r="B202" s="211">
        <v>430170348</v>
      </c>
      <c r="C202" s="212" t="s">
        <v>119</v>
      </c>
      <c r="D202" s="211">
        <v>170</v>
      </c>
      <c r="E202" s="212" t="s">
        <v>87</v>
      </c>
      <c r="F202" s="211">
        <v>348</v>
      </c>
      <c r="G202" s="212" t="s">
        <v>132</v>
      </c>
      <c r="H202" s="297">
        <v>15.41</v>
      </c>
      <c r="I202" s="202">
        <v>11254</v>
      </c>
      <c r="J202" s="202">
        <v>108</v>
      </c>
      <c r="K202" s="202">
        <v>0</v>
      </c>
      <c r="L202" s="202">
        <v>893</v>
      </c>
      <c r="M202" s="279">
        <v>12255</v>
      </c>
      <c r="O202" s="281">
        <v>0.10614475172200805</v>
      </c>
      <c r="P202" s="282">
        <v>0</v>
      </c>
      <c r="Q202" s="205">
        <v>0.09</v>
      </c>
      <c r="R202" s="205">
        <v>6.4667099121962945E-2</v>
      </c>
      <c r="S202" s="272">
        <f t="shared" ref="S202:S265" si="9">IFERROR(W202/H202,0)</f>
        <v>0</v>
      </c>
      <c r="U202" s="287">
        <v>173886</v>
      </c>
      <c r="V202" s="288">
        <v>0</v>
      </c>
      <c r="W202" s="288">
        <v>0</v>
      </c>
      <c r="X202" s="288">
        <v>13669</v>
      </c>
      <c r="Y202" s="279">
        <f t="shared" ref="Y202:Y265" si="10">SUM(U202:X202)</f>
        <v>187555</v>
      </c>
      <c r="AA202" s="275">
        <v>0</v>
      </c>
      <c r="AB202" s="204">
        <v>0</v>
      </c>
      <c r="AC202" s="202">
        <v>0</v>
      </c>
      <c r="AD202" s="204">
        <v>0</v>
      </c>
      <c r="AE202" s="276">
        <v>0</v>
      </c>
      <c r="AG202" s="227">
        <f t="shared" si="2"/>
        <v>0</v>
      </c>
      <c r="AH202" s="228">
        <f t="shared" si="3"/>
        <v>0</v>
      </c>
      <c r="AI202" s="229">
        <f t="shared" si="4"/>
        <v>0</v>
      </c>
      <c r="AM202" s="138"/>
      <c r="AN202" s="138"/>
      <c r="AO202" s="138"/>
      <c r="AP202" s="138"/>
      <c r="AQ202" s="138"/>
      <c r="AR202" s="138"/>
      <c r="AS202" s="138"/>
      <c r="AT202" s="138"/>
    </row>
    <row r="203" spans="1:46" s="139" customFormat="1" ht="13.8" x14ac:dyDescent="0.3">
      <c r="A203" s="277">
        <v>430</v>
      </c>
      <c r="B203" s="211">
        <v>430170616</v>
      </c>
      <c r="C203" s="212" t="s">
        <v>119</v>
      </c>
      <c r="D203" s="211">
        <v>170</v>
      </c>
      <c r="E203" s="212" t="s">
        <v>87</v>
      </c>
      <c r="F203" s="211">
        <v>616</v>
      </c>
      <c r="G203" s="212" t="s">
        <v>133</v>
      </c>
      <c r="H203" s="297">
        <v>1</v>
      </c>
      <c r="I203" s="202">
        <v>10588</v>
      </c>
      <c r="J203" s="202">
        <v>3562</v>
      </c>
      <c r="K203" s="202">
        <v>0</v>
      </c>
      <c r="L203" s="202">
        <v>893</v>
      </c>
      <c r="M203" s="279">
        <v>15043</v>
      </c>
      <c r="O203" s="281">
        <v>6.8880435900070111E-3</v>
      </c>
      <c r="P203" s="282">
        <v>0</v>
      </c>
      <c r="Q203" s="205">
        <v>0.09</v>
      </c>
      <c r="R203" s="205">
        <v>3.48730785092159E-2</v>
      </c>
      <c r="S203" s="272">
        <f t="shared" si="9"/>
        <v>0</v>
      </c>
      <c r="U203" s="287">
        <v>14053</v>
      </c>
      <c r="V203" s="288">
        <v>0</v>
      </c>
      <c r="W203" s="288">
        <v>0</v>
      </c>
      <c r="X203" s="288">
        <v>887</v>
      </c>
      <c r="Y203" s="279">
        <f t="shared" si="10"/>
        <v>14940</v>
      </c>
      <c r="AA203" s="275">
        <v>0</v>
      </c>
      <c r="AB203" s="204">
        <v>0</v>
      </c>
      <c r="AC203" s="202">
        <v>0</v>
      </c>
      <c r="AD203" s="204">
        <v>0</v>
      </c>
      <c r="AE203" s="276">
        <v>0</v>
      </c>
      <c r="AG203" s="227">
        <f t="shared" si="2"/>
        <v>0</v>
      </c>
      <c r="AH203" s="228">
        <f t="shared" si="3"/>
        <v>0</v>
      </c>
      <c r="AI203" s="229">
        <f t="shared" si="4"/>
        <v>0</v>
      </c>
      <c r="AM203" s="138"/>
      <c r="AN203" s="138"/>
      <c r="AO203" s="138"/>
      <c r="AP203" s="138"/>
      <c r="AQ203" s="138"/>
      <c r="AR203" s="138"/>
      <c r="AS203" s="138"/>
      <c r="AT203" s="138"/>
    </row>
    <row r="204" spans="1:46" s="139" customFormat="1" ht="13.8" x14ac:dyDescent="0.3">
      <c r="A204" s="277">
        <v>430</v>
      </c>
      <c r="B204" s="211">
        <v>430170620</v>
      </c>
      <c r="C204" s="212" t="s">
        <v>119</v>
      </c>
      <c r="D204" s="211">
        <v>170</v>
      </c>
      <c r="E204" s="212" t="s">
        <v>87</v>
      </c>
      <c r="F204" s="211">
        <v>620</v>
      </c>
      <c r="G204" s="212" t="s">
        <v>134</v>
      </c>
      <c r="H204" s="297">
        <v>11.27</v>
      </c>
      <c r="I204" s="202">
        <v>10848</v>
      </c>
      <c r="J204" s="202">
        <v>4358</v>
      </c>
      <c r="K204" s="202">
        <v>0</v>
      </c>
      <c r="L204" s="202">
        <v>893</v>
      </c>
      <c r="M204" s="279">
        <v>16099</v>
      </c>
      <c r="O204" s="281">
        <v>7.7628251259379014E-2</v>
      </c>
      <c r="P204" s="282">
        <v>0</v>
      </c>
      <c r="Q204" s="205">
        <v>0.09</v>
      </c>
      <c r="R204" s="205">
        <v>2.4406098935904296E-2</v>
      </c>
      <c r="S204" s="272">
        <f t="shared" si="9"/>
        <v>0</v>
      </c>
      <c r="U204" s="287">
        <v>170189</v>
      </c>
      <c r="V204" s="288">
        <v>0</v>
      </c>
      <c r="W204" s="288">
        <v>0</v>
      </c>
      <c r="X204" s="288">
        <v>9996</v>
      </c>
      <c r="Y204" s="279">
        <f t="shared" si="10"/>
        <v>180185</v>
      </c>
      <c r="AA204" s="275">
        <v>0</v>
      </c>
      <c r="AB204" s="204">
        <v>0</v>
      </c>
      <c r="AC204" s="202">
        <v>0</v>
      </c>
      <c r="AD204" s="204">
        <v>0</v>
      </c>
      <c r="AE204" s="276">
        <v>0</v>
      </c>
      <c r="AG204" s="227">
        <f t="shared" si="2"/>
        <v>0</v>
      </c>
      <c r="AH204" s="228">
        <f t="shared" si="3"/>
        <v>0</v>
      </c>
      <c r="AI204" s="229">
        <f t="shared" si="4"/>
        <v>0</v>
      </c>
      <c r="AM204" s="138"/>
      <c r="AN204" s="138"/>
      <c r="AO204" s="138"/>
      <c r="AP204" s="138"/>
      <c r="AQ204" s="138"/>
      <c r="AR204" s="138"/>
      <c r="AS204" s="138"/>
      <c r="AT204" s="138"/>
    </row>
    <row r="205" spans="1:46" s="139" customFormat="1" ht="13.8" x14ac:dyDescent="0.3">
      <c r="A205" s="277">
        <v>430</v>
      </c>
      <c r="B205" s="211">
        <v>430170695</v>
      </c>
      <c r="C205" s="212" t="s">
        <v>119</v>
      </c>
      <c r="D205" s="211">
        <v>170</v>
      </c>
      <c r="E205" s="212" t="s">
        <v>87</v>
      </c>
      <c r="F205" s="211">
        <v>695</v>
      </c>
      <c r="G205" s="212" t="s">
        <v>135</v>
      </c>
      <c r="H205" s="297">
        <v>1</v>
      </c>
      <c r="I205" s="202">
        <v>10588</v>
      </c>
      <c r="J205" s="202">
        <v>6521</v>
      </c>
      <c r="K205" s="202">
        <v>0</v>
      </c>
      <c r="L205" s="202">
        <v>893</v>
      </c>
      <c r="M205" s="279">
        <v>18002</v>
      </c>
      <c r="O205" s="281">
        <v>6.8880435900070111E-3</v>
      </c>
      <c r="P205" s="282">
        <v>0</v>
      </c>
      <c r="Q205" s="205">
        <v>0.09</v>
      </c>
      <c r="R205" s="205">
        <v>1.1503066341899397E-3</v>
      </c>
      <c r="S205" s="272">
        <f t="shared" si="9"/>
        <v>0</v>
      </c>
      <c r="U205" s="287">
        <v>16991</v>
      </c>
      <c r="V205" s="288">
        <v>0</v>
      </c>
      <c r="W205" s="288">
        <v>0</v>
      </c>
      <c r="X205" s="288">
        <v>887</v>
      </c>
      <c r="Y205" s="279">
        <f t="shared" si="10"/>
        <v>17878</v>
      </c>
      <c r="AA205" s="275">
        <v>0</v>
      </c>
      <c r="AB205" s="204">
        <v>0</v>
      </c>
      <c r="AC205" s="202">
        <v>0</v>
      </c>
      <c r="AD205" s="204">
        <v>0</v>
      </c>
      <c r="AE205" s="276">
        <v>0</v>
      </c>
      <c r="AG205" s="227">
        <f t="shared" si="2"/>
        <v>0</v>
      </c>
      <c r="AH205" s="228">
        <f t="shared" si="3"/>
        <v>0</v>
      </c>
      <c r="AI205" s="229">
        <f t="shared" si="4"/>
        <v>0</v>
      </c>
      <c r="AM205" s="138"/>
      <c r="AN205" s="138"/>
      <c r="AO205" s="138"/>
      <c r="AP205" s="138"/>
      <c r="AQ205" s="138"/>
      <c r="AR205" s="138"/>
      <c r="AS205" s="138"/>
      <c r="AT205" s="138"/>
    </row>
    <row r="206" spans="1:46" s="139" customFormat="1" ht="13.8" x14ac:dyDescent="0.3">
      <c r="A206" s="277">
        <v>430</v>
      </c>
      <c r="B206" s="211">
        <v>430170710</v>
      </c>
      <c r="C206" s="212" t="s">
        <v>119</v>
      </c>
      <c r="D206" s="211">
        <v>170</v>
      </c>
      <c r="E206" s="212" t="s">
        <v>87</v>
      </c>
      <c r="F206" s="211">
        <v>710</v>
      </c>
      <c r="G206" s="212" t="s">
        <v>93</v>
      </c>
      <c r="H206" s="297">
        <v>4</v>
      </c>
      <c r="I206" s="202">
        <v>9987</v>
      </c>
      <c r="J206" s="202">
        <v>4557</v>
      </c>
      <c r="K206" s="202">
        <v>0</v>
      </c>
      <c r="L206" s="202">
        <v>893</v>
      </c>
      <c r="M206" s="279">
        <v>15437</v>
      </c>
      <c r="O206" s="281">
        <v>2.7552174360028044E-2</v>
      </c>
      <c r="P206" s="282">
        <v>0</v>
      </c>
      <c r="Q206" s="205">
        <v>0.09</v>
      </c>
      <c r="R206" s="205">
        <v>2.7296802193000767E-3</v>
      </c>
      <c r="S206" s="272">
        <f t="shared" si="9"/>
        <v>0</v>
      </c>
      <c r="U206" s="287">
        <v>57776</v>
      </c>
      <c r="V206" s="288">
        <v>0</v>
      </c>
      <c r="W206" s="288">
        <v>0</v>
      </c>
      <c r="X206" s="288">
        <v>3548</v>
      </c>
      <c r="Y206" s="279">
        <f t="shared" si="10"/>
        <v>61324</v>
      </c>
      <c r="AA206" s="275">
        <v>0</v>
      </c>
      <c r="AB206" s="204">
        <v>0</v>
      </c>
      <c r="AC206" s="202">
        <v>0</v>
      </c>
      <c r="AD206" s="204">
        <v>0</v>
      </c>
      <c r="AE206" s="276">
        <v>0</v>
      </c>
      <c r="AG206" s="227">
        <f t="shared" si="2"/>
        <v>0</v>
      </c>
      <c r="AH206" s="228">
        <f t="shared" si="3"/>
        <v>0</v>
      </c>
      <c r="AI206" s="229">
        <f t="shared" si="4"/>
        <v>0</v>
      </c>
      <c r="AM206" s="138"/>
      <c r="AN206" s="138"/>
      <c r="AO206" s="138"/>
      <c r="AP206" s="138"/>
      <c r="AQ206" s="138"/>
      <c r="AR206" s="138"/>
      <c r="AS206" s="138"/>
      <c r="AT206" s="138"/>
    </row>
    <row r="207" spans="1:46" s="139" customFormat="1" ht="13.8" x14ac:dyDescent="0.3">
      <c r="A207" s="277">
        <v>430</v>
      </c>
      <c r="B207" s="211">
        <v>430170725</v>
      </c>
      <c r="C207" s="212" t="s">
        <v>119</v>
      </c>
      <c r="D207" s="211">
        <v>170</v>
      </c>
      <c r="E207" s="212" t="s">
        <v>87</v>
      </c>
      <c r="F207" s="211">
        <v>725</v>
      </c>
      <c r="G207" s="212" t="s">
        <v>136</v>
      </c>
      <c r="H207" s="297">
        <v>13.31</v>
      </c>
      <c r="I207" s="202">
        <v>9791</v>
      </c>
      <c r="J207" s="202">
        <v>3213</v>
      </c>
      <c r="K207" s="202">
        <v>0</v>
      </c>
      <c r="L207" s="202">
        <v>893</v>
      </c>
      <c r="M207" s="279">
        <v>13897</v>
      </c>
      <c r="O207" s="281">
        <v>9.1679860182993317E-2</v>
      </c>
      <c r="P207" s="282">
        <v>0</v>
      </c>
      <c r="Q207" s="205">
        <v>0.09</v>
      </c>
      <c r="R207" s="205">
        <v>9.7176758317344177E-3</v>
      </c>
      <c r="S207" s="272">
        <f t="shared" si="9"/>
        <v>0</v>
      </c>
      <c r="U207" s="287">
        <v>171886</v>
      </c>
      <c r="V207" s="288">
        <v>0</v>
      </c>
      <c r="W207" s="288">
        <v>0</v>
      </c>
      <c r="X207" s="288">
        <v>11805</v>
      </c>
      <c r="Y207" s="279">
        <f t="shared" si="10"/>
        <v>183691</v>
      </c>
      <c r="AA207" s="275">
        <v>0</v>
      </c>
      <c r="AB207" s="204">
        <v>0</v>
      </c>
      <c r="AC207" s="202">
        <v>0</v>
      </c>
      <c r="AD207" s="204">
        <v>0</v>
      </c>
      <c r="AE207" s="276">
        <v>0</v>
      </c>
      <c r="AG207" s="227">
        <f t="shared" si="2"/>
        <v>0</v>
      </c>
      <c r="AH207" s="228">
        <f t="shared" si="3"/>
        <v>0</v>
      </c>
      <c r="AI207" s="229">
        <f t="shared" si="4"/>
        <v>0</v>
      </c>
      <c r="AM207" s="138"/>
      <c r="AN207" s="138"/>
      <c r="AO207" s="138"/>
      <c r="AP207" s="138"/>
      <c r="AQ207" s="138"/>
      <c r="AR207" s="138"/>
      <c r="AS207" s="138"/>
      <c r="AT207" s="138"/>
    </row>
    <row r="208" spans="1:46" s="139" customFormat="1" ht="13.8" x14ac:dyDescent="0.3">
      <c r="A208" s="277">
        <v>430</v>
      </c>
      <c r="B208" s="211">
        <v>430170730</v>
      </c>
      <c r="C208" s="212" t="s">
        <v>119</v>
      </c>
      <c r="D208" s="211">
        <v>170</v>
      </c>
      <c r="E208" s="212" t="s">
        <v>87</v>
      </c>
      <c r="F208" s="211">
        <v>730</v>
      </c>
      <c r="G208" s="212" t="s">
        <v>137</v>
      </c>
      <c r="H208" s="297">
        <v>14.67</v>
      </c>
      <c r="I208" s="202">
        <v>10588</v>
      </c>
      <c r="J208" s="202">
        <v>3324</v>
      </c>
      <c r="K208" s="202">
        <v>0</v>
      </c>
      <c r="L208" s="202">
        <v>893</v>
      </c>
      <c r="M208" s="279">
        <v>14805</v>
      </c>
      <c r="O208" s="281">
        <v>0.10104759946540286</v>
      </c>
      <c r="P208" s="282">
        <v>0</v>
      </c>
      <c r="Q208" s="205">
        <v>0.09</v>
      </c>
      <c r="R208" s="205">
        <v>1.0017860647620997E-2</v>
      </c>
      <c r="S208" s="272">
        <f t="shared" si="9"/>
        <v>0</v>
      </c>
      <c r="U208" s="287">
        <v>202681</v>
      </c>
      <c r="V208" s="288">
        <v>0</v>
      </c>
      <c r="W208" s="288">
        <v>0</v>
      </c>
      <c r="X208" s="288">
        <v>13012</v>
      </c>
      <c r="Y208" s="279">
        <f t="shared" si="10"/>
        <v>215693</v>
      </c>
      <c r="AA208" s="275">
        <v>0</v>
      </c>
      <c r="AB208" s="204">
        <v>0</v>
      </c>
      <c r="AC208" s="202">
        <v>0</v>
      </c>
      <c r="AD208" s="204">
        <v>0</v>
      </c>
      <c r="AE208" s="276">
        <v>0</v>
      </c>
      <c r="AG208" s="227">
        <f t="shared" si="2"/>
        <v>0</v>
      </c>
      <c r="AH208" s="228">
        <f t="shared" si="3"/>
        <v>0</v>
      </c>
      <c r="AI208" s="229">
        <f t="shared" si="4"/>
        <v>0</v>
      </c>
      <c r="AM208" s="138"/>
      <c r="AN208" s="138"/>
      <c r="AO208" s="138"/>
      <c r="AP208" s="138"/>
      <c r="AQ208" s="138"/>
      <c r="AR208" s="138"/>
      <c r="AS208" s="138"/>
      <c r="AT208" s="138"/>
    </row>
    <row r="209" spans="1:46" s="139" customFormat="1" ht="13.8" x14ac:dyDescent="0.3">
      <c r="A209" s="277">
        <v>430</v>
      </c>
      <c r="B209" s="211">
        <v>430170735</v>
      </c>
      <c r="C209" s="212" t="s">
        <v>119</v>
      </c>
      <c r="D209" s="211">
        <v>170</v>
      </c>
      <c r="E209" s="212" t="s">
        <v>87</v>
      </c>
      <c r="F209" s="211">
        <v>735</v>
      </c>
      <c r="G209" s="212" t="s">
        <v>138</v>
      </c>
      <c r="H209" s="297">
        <v>2</v>
      </c>
      <c r="I209" s="202">
        <v>9987</v>
      </c>
      <c r="J209" s="202">
        <v>4150</v>
      </c>
      <c r="K209" s="202">
        <v>0</v>
      </c>
      <c r="L209" s="202">
        <v>893</v>
      </c>
      <c r="M209" s="279">
        <v>15030</v>
      </c>
      <c r="O209" s="281">
        <v>1.3776087180014022E-2</v>
      </c>
      <c r="P209" s="282">
        <v>0</v>
      </c>
      <c r="Q209" s="205">
        <v>0.09</v>
      </c>
      <c r="R209" s="205">
        <v>2.0223169205195471E-2</v>
      </c>
      <c r="S209" s="272">
        <f t="shared" si="9"/>
        <v>0</v>
      </c>
      <c r="U209" s="287">
        <v>28080</v>
      </c>
      <c r="V209" s="288">
        <v>0</v>
      </c>
      <c r="W209" s="288">
        <v>0</v>
      </c>
      <c r="X209" s="288">
        <v>1774</v>
      </c>
      <c r="Y209" s="279">
        <f t="shared" si="10"/>
        <v>29854</v>
      </c>
      <c r="AA209" s="275">
        <v>0</v>
      </c>
      <c r="AB209" s="204">
        <v>0</v>
      </c>
      <c r="AC209" s="202">
        <v>0</v>
      </c>
      <c r="AD209" s="204">
        <v>0</v>
      </c>
      <c r="AE209" s="276">
        <v>0</v>
      </c>
      <c r="AG209" s="227">
        <f t="shared" si="2"/>
        <v>0</v>
      </c>
      <c r="AH209" s="228">
        <f t="shared" si="3"/>
        <v>0</v>
      </c>
      <c r="AI209" s="229">
        <f t="shared" si="4"/>
        <v>0</v>
      </c>
      <c r="AM209" s="138"/>
      <c r="AN209" s="138"/>
      <c r="AO209" s="138"/>
      <c r="AP209" s="138"/>
      <c r="AQ209" s="138"/>
      <c r="AR209" s="138"/>
      <c r="AS209" s="138"/>
      <c r="AT209" s="138"/>
    </row>
    <row r="210" spans="1:46" s="139" customFormat="1" ht="13.8" x14ac:dyDescent="0.3">
      <c r="A210" s="277">
        <v>430</v>
      </c>
      <c r="B210" s="211">
        <v>430170775</v>
      </c>
      <c r="C210" s="212" t="s">
        <v>119</v>
      </c>
      <c r="D210" s="211">
        <v>170</v>
      </c>
      <c r="E210" s="212" t="s">
        <v>87</v>
      </c>
      <c r="F210" s="211">
        <v>775</v>
      </c>
      <c r="G210" s="212" t="s">
        <v>77</v>
      </c>
      <c r="H210" s="297">
        <v>2</v>
      </c>
      <c r="I210" s="202">
        <v>10588</v>
      </c>
      <c r="J210" s="202">
        <v>2264</v>
      </c>
      <c r="K210" s="202">
        <v>0</v>
      </c>
      <c r="L210" s="202">
        <v>893</v>
      </c>
      <c r="M210" s="279">
        <v>13745</v>
      </c>
      <c r="O210" s="281">
        <v>1.3776087180014022E-2</v>
      </c>
      <c r="P210" s="282">
        <v>0</v>
      </c>
      <c r="Q210" s="205">
        <v>0.09</v>
      </c>
      <c r="R210" s="205">
        <v>5.2352154992346264E-3</v>
      </c>
      <c r="S210" s="272">
        <f t="shared" si="9"/>
        <v>0</v>
      </c>
      <c r="U210" s="287">
        <v>25526</v>
      </c>
      <c r="V210" s="288">
        <v>0</v>
      </c>
      <c r="W210" s="288">
        <v>0</v>
      </c>
      <c r="X210" s="288">
        <v>1774</v>
      </c>
      <c r="Y210" s="279">
        <f t="shared" si="10"/>
        <v>27300</v>
      </c>
      <c r="AA210" s="275">
        <v>0</v>
      </c>
      <c r="AB210" s="204">
        <v>0</v>
      </c>
      <c r="AC210" s="202">
        <v>0</v>
      </c>
      <c r="AD210" s="204">
        <v>0</v>
      </c>
      <c r="AE210" s="276">
        <v>0</v>
      </c>
      <c r="AG210" s="227">
        <f t="shared" si="2"/>
        <v>0</v>
      </c>
      <c r="AH210" s="228">
        <f t="shared" si="3"/>
        <v>0</v>
      </c>
      <c r="AI210" s="229">
        <f t="shared" si="4"/>
        <v>0</v>
      </c>
      <c r="AM210" s="138"/>
      <c r="AN210" s="138"/>
      <c r="AO210" s="138"/>
      <c r="AP210" s="138"/>
      <c r="AQ210" s="138"/>
      <c r="AR210" s="138"/>
      <c r="AS210" s="138"/>
      <c r="AT210" s="138"/>
    </row>
    <row r="211" spans="1:46" s="139" customFormat="1" ht="13.8" x14ac:dyDescent="0.3">
      <c r="A211" s="277">
        <v>431</v>
      </c>
      <c r="B211" s="211">
        <v>431149128</v>
      </c>
      <c r="C211" s="212" t="s">
        <v>139</v>
      </c>
      <c r="D211" s="211">
        <v>149</v>
      </c>
      <c r="E211" s="212" t="s">
        <v>103</v>
      </c>
      <c r="F211" s="211">
        <v>128</v>
      </c>
      <c r="G211" s="212" t="s">
        <v>110</v>
      </c>
      <c r="H211" s="297">
        <v>6</v>
      </c>
      <c r="I211" s="202">
        <v>8580</v>
      </c>
      <c r="J211" s="202">
        <v>434</v>
      </c>
      <c r="K211" s="202">
        <v>0</v>
      </c>
      <c r="L211" s="202">
        <v>893</v>
      </c>
      <c r="M211" s="279">
        <v>9907</v>
      </c>
      <c r="O211" s="281">
        <v>0</v>
      </c>
      <c r="P211" s="282">
        <v>0</v>
      </c>
      <c r="Q211" s="205">
        <v>0.18</v>
      </c>
      <c r="R211" s="205">
        <v>3.5575871256756833E-2</v>
      </c>
      <c r="S211" s="272">
        <f t="shared" si="9"/>
        <v>0</v>
      </c>
      <c r="U211" s="287">
        <v>54084</v>
      </c>
      <c r="V211" s="288">
        <v>0</v>
      </c>
      <c r="W211" s="288">
        <v>0</v>
      </c>
      <c r="X211" s="288">
        <v>5358</v>
      </c>
      <c r="Y211" s="279">
        <f t="shared" si="10"/>
        <v>59442</v>
      </c>
      <c r="AA211" s="275">
        <v>0</v>
      </c>
      <c r="AB211" s="204">
        <v>0</v>
      </c>
      <c r="AC211" s="202">
        <v>0</v>
      </c>
      <c r="AD211" s="204">
        <v>0</v>
      </c>
      <c r="AE211" s="276">
        <v>0</v>
      </c>
      <c r="AG211" s="227">
        <f t="shared" si="2"/>
        <v>0</v>
      </c>
      <c r="AH211" s="228">
        <f t="shared" si="3"/>
        <v>0</v>
      </c>
      <c r="AI211" s="229">
        <f t="shared" si="4"/>
        <v>0</v>
      </c>
      <c r="AM211" s="138"/>
      <c r="AN211" s="138"/>
      <c r="AO211" s="138"/>
      <c r="AP211" s="138"/>
      <c r="AQ211" s="138"/>
      <c r="AR211" s="138"/>
      <c r="AS211" s="138"/>
      <c r="AT211" s="138"/>
    </row>
    <row r="212" spans="1:46" s="139" customFormat="1" ht="13.8" x14ac:dyDescent="0.3">
      <c r="A212" s="277">
        <v>431</v>
      </c>
      <c r="B212" s="211">
        <v>431149149</v>
      </c>
      <c r="C212" s="212" t="s">
        <v>139</v>
      </c>
      <c r="D212" s="211">
        <v>149</v>
      </c>
      <c r="E212" s="212" t="s">
        <v>103</v>
      </c>
      <c r="F212" s="211">
        <v>149</v>
      </c>
      <c r="G212" s="212" t="s">
        <v>103</v>
      </c>
      <c r="H212" s="297">
        <v>335.91</v>
      </c>
      <c r="I212" s="202">
        <v>11658</v>
      </c>
      <c r="J212" s="202">
        <v>173</v>
      </c>
      <c r="K212" s="202">
        <v>840.06727992617061</v>
      </c>
      <c r="L212" s="202">
        <v>893</v>
      </c>
      <c r="M212" s="279">
        <v>13564.06727992617</v>
      </c>
      <c r="O212" s="281">
        <v>0</v>
      </c>
      <c r="P212" s="282">
        <v>168.57</v>
      </c>
      <c r="Q212" s="205">
        <v>0.18</v>
      </c>
      <c r="R212" s="205">
        <v>0.11170892991408424</v>
      </c>
      <c r="S212" s="272">
        <f t="shared" si="9"/>
        <v>0</v>
      </c>
      <c r="U212" s="287">
        <v>3974150</v>
      </c>
      <c r="V212" s="288">
        <v>282187</v>
      </c>
      <c r="W212" s="288">
        <v>0</v>
      </c>
      <c r="X212" s="288">
        <v>299967</v>
      </c>
      <c r="Y212" s="279">
        <f t="shared" si="10"/>
        <v>4556304</v>
      </c>
      <c r="AA212" s="275">
        <v>0</v>
      </c>
      <c r="AB212" s="204">
        <v>0</v>
      </c>
      <c r="AC212" s="202">
        <v>0</v>
      </c>
      <c r="AD212" s="204">
        <v>0</v>
      </c>
      <c r="AE212" s="276">
        <v>0</v>
      </c>
      <c r="AG212" s="227">
        <f t="shared" si="2"/>
        <v>0</v>
      </c>
      <c r="AH212" s="228">
        <f t="shared" si="3"/>
        <v>0</v>
      </c>
      <c r="AI212" s="229">
        <f t="shared" si="4"/>
        <v>0</v>
      </c>
      <c r="AM212" s="138"/>
      <c r="AN212" s="138"/>
      <c r="AO212" s="138"/>
      <c r="AP212" s="138"/>
      <c r="AQ212" s="138"/>
      <c r="AR212" s="138"/>
      <c r="AS212" s="138"/>
      <c r="AT212" s="138"/>
    </row>
    <row r="213" spans="1:46" s="139" customFormat="1" ht="13.8" x14ac:dyDescent="0.3">
      <c r="A213" s="277">
        <v>431</v>
      </c>
      <c r="B213" s="211">
        <v>431149181</v>
      </c>
      <c r="C213" s="212" t="s">
        <v>139</v>
      </c>
      <c r="D213" s="211">
        <v>149</v>
      </c>
      <c r="E213" s="212" t="s">
        <v>103</v>
      </c>
      <c r="F213" s="211">
        <v>181</v>
      </c>
      <c r="G213" s="212" t="s">
        <v>105</v>
      </c>
      <c r="H213" s="297">
        <v>18</v>
      </c>
      <c r="I213" s="202">
        <v>11255</v>
      </c>
      <c r="J213" s="202">
        <v>727</v>
      </c>
      <c r="K213" s="202">
        <v>0</v>
      </c>
      <c r="L213" s="202">
        <v>893</v>
      </c>
      <c r="M213" s="279">
        <v>12875</v>
      </c>
      <c r="O213" s="281">
        <v>0</v>
      </c>
      <c r="P213" s="282">
        <v>0</v>
      </c>
      <c r="Q213" s="205">
        <v>0.09</v>
      </c>
      <c r="R213" s="205">
        <v>1.6404570246590436E-2</v>
      </c>
      <c r="S213" s="272">
        <f t="shared" si="9"/>
        <v>0</v>
      </c>
      <c r="U213" s="287">
        <v>215676</v>
      </c>
      <c r="V213" s="288">
        <v>0</v>
      </c>
      <c r="W213" s="288">
        <v>0</v>
      </c>
      <c r="X213" s="288">
        <v>16074</v>
      </c>
      <c r="Y213" s="279">
        <f t="shared" si="10"/>
        <v>231750</v>
      </c>
      <c r="AA213" s="275">
        <v>0</v>
      </c>
      <c r="AB213" s="204">
        <v>0</v>
      </c>
      <c r="AC213" s="202">
        <v>0</v>
      </c>
      <c r="AD213" s="204">
        <v>0</v>
      </c>
      <c r="AE213" s="276">
        <v>0</v>
      </c>
      <c r="AG213" s="227">
        <f t="shared" si="2"/>
        <v>0</v>
      </c>
      <c r="AH213" s="228">
        <f t="shared" si="3"/>
        <v>0</v>
      </c>
      <c r="AI213" s="229">
        <f t="shared" si="4"/>
        <v>0</v>
      </c>
      <c r="AM213" s="138"/>
      <c r="AN213" s="138"/>
      <c r="AO213" s="138"/>
      <c r="AP213" s="138"/>
      <c r="AQ213" s="138"/>
      <c r="AR213" s="138"/>
      <c r="AS213" s="138"/>
      <c r="AT213" s="138"/>
    </row>
    <row r="214" spans="1:46" s="139" customFormat="1" ht="13.8" x14ac:dyDescent="0.3">
      <c r="A214" s="277">
        <v>432</v>
      </c>
      <c r="B214" s="211">
        <v>432712020</v>
      </c>
      <c r="C214" s="212" t="s">
        <v>140</v>
      </c>
      <c r="D214" s="211">
        <v>712</v>
      </c>
      <c r="E214" s="212" t="s">
        <v>141</v>
      </c>
      <c r="F214" s="211">
        <v>20</v>
      </c>
      <c r="G214" s="212" t="s">
        <v>142</v>
      </c>
      <c r="H214" s="297">
        <v>60.230000000000004</v>
      </c>
      <c r="I214" s="202">
        <v>8845</v>
      </c>
      <c r="J214" s="202">
        <v>2250</v>
      </c>
      <c r="K214" s="202">
        <v>0</v>
      </c>
      <c r="L214" s="202">
        <v>893</v>
      </c>
      <c r="M214" s="279">
        <v>11988</v>
      </c>
      <c r="O214" s="281">
        <v>2.5031554160125595</v>
      </c>
      <c r="P214" s="282">
        <v>0</v>
      </c>
      <c r="Q214" s="205">
        <v>0.09</v>
      </c>
      <c r="R214" s="205">
        <v>3.8355523923873244E-2</v>
      </c>
      <c r="S214" s="272">
        <f t="shared" si="9"/>
        <v>0</v>
      </c>
      <c r="U214" s="287">
        <v>640486</v>
      </c>
      <c r="V214" s="288">
        <v>0</v>
      </c>
      <c r="W214" s="288">
        <v>0</v>
      </c>
      <c r="X214" s="288">
        <v>51557</v>
      </c>
      <c r="Y214" s="279">
        <f t="shared" si="10"/>
        <v>692043</v>
      </c>
      <c r="AA214" s="275">
        <v>0</v>
      </c>
      <c r="AB214" s="204">
        <v>0</v>
      </c>
      <c r="AC214" s="202">
        <v>0</v>
      </c>
      <c r="AD214" s="204">
        <v>4.7922002809220849</v>
      </c>
      <c r="AE214" s="276">
        <v>57450</v>
      </c>
      <c r="AG214" s="227">
        <f t="shared" si="2"/>
        <v>0</v>
      </c>
      <c r="AH214" s="228">
        <f t="shared" si="3"/>
        <v>0</v>
      </c>
      <c r="AI214" s="229">
        <f t="shared" si="4"/>
        <v>0</v>
      </c>
      <c r="AM214" s="138"/>
      <c r="AN214" s="138"/>
      <c r="AO214" s="138"/>
      <c r="AP214" s="138"/>
      <c r="AQ214" s="138"/>
      <c r="AR214" s="138"/>
      <c r="AS214" s="138"/>
      <c r="AT214" s="138"/>
    </row>
    <row r="215" spans="1:46" s="139" customFormat="1" ht="13.8" x14ac:dyDescent="0.3">
      <c r="A215" s="277">
        <v>432</v>
      </c>
      <c r="B215" s="211">
        <v>432712036</v>
      </c>
      <c r="C215" s="212" t="s">
        <v>140</v>
      </c>
      <c r="D215" s="211">
        <v>712</v>
      </c>
      <c r="E215" s="212" t="s">
        <v>141</v>
      </c>
      <c r="F215" s="211">
        <v>36</v>
      </c>
      <c r="G215" s="212" t="s">
        <v>143</v>
      </c>
      <c r="H215" s="297">
        <v>1</v>
      </c>
      <c r="I215" s="202">
        <v>8410</v>
      </c>
      <c r="J215" s="202">
        <v>3327</v>
      </c>
      <c r="K215" s="202">
        <v>0</v>
      </c>
      <c r="L215" s="202">
        <v>893</v>
      </c>
      <c r="M215" s="279">
        <v>12630</v>
      </c>
      <c r="O215" s="281">
        <v>4.1559943815582923E-2</v>
      </c>
      <c r="P215" s="282">
        <v>0</v>
      </c>
      <c r="Q215" s="205">
        <v>0.09</v>
      </c>
      <c r="R215" s="205">
        <v>6.9910863106295629E-2</v>
      </c>
      <c r="S215" s="272">
        <f t="shared" si="9"/>
        <v>0</v>
      </c>
      <c r="U215" s="287">
        <v>11249</v>
      </c>
      <c r="V215" s="288">
        <v>0</v>
      </c>
      <c r="W215" s="288">
        <v>0</v>
      </c>
      <c r="X215" s="288">
        <v>856</v>
      </c>
      <c r="Y215" s="279">
        <f t="shared" si="10"/>
        <v>12105</v>
      </c>
      <c r="AA215" s="275">
        <v>0</v>
      </c>
      <c r="AB215" s="204">
        <v>0</v>
      </c>
      <c r="AC215" s="202">
        <v>0</v>
      </c>
      <c r="AD215" s="204">
        <v>0</v>
      </c>
      <c r="AE215" s="276">
        <v>0</v>
      </c>
      <c r="AG215" s="227">
        <f t="shared" si="2"/>
        <v>0</v>
      </c>
      <c r="AH215" s="228">
        <f t="shared" si="3"/>
        <v>0</v>
      </c>
      <c r="AI215" s="229">
        <f t="shared" si="4"/>
        <v>0</v>
      </c>
      <c r="AM215" s="138"/>
      <c r="AN215" s="138"/>
      <c r="AO215" s="138"/>
      <c r="AP215" s="138"/>
      <c r="AQ215" s="138"/>
      <c r="AR215" s="138"/>
      <c r="AS215" s="138"/>
      <c r="AT215" s="138"/>
    </row>
    <row r="216" spans="1:46" s="139" customFormat="1" ht="13.8" x14ac:dyDescent="0.3">
      <c r="A216" s="277">
        <v>432</v>
      </c>
      <c r="B216" s="211">
        <v>432712096</v>
      </c>
      <c r="C216" s="212" t="s">
        <v>140</v>
      </c>
      <c r="D216" s="211">
        <v>712</v>
      </c>
      <c r="E216" s="212" t="s">
        <v>141</v>
      </c>
      <c r="F216" s="211">
        <v>96</v>
      </c>
      <c r="G216" s="212" t="s">
        <v>234</v>
      </c>
      <c r="H216" s="297">
        <v>2</v>
      </c>
      <c r="I216" s="202">
        <v>10952.118463350018</v>
      </c>
      <c r="J216" s="202">
        <v>5818</v>
      </c>
      <c r="K216" s="202">
        <v>0</v>
      </c>
      <c r="L216" s="202">
        <v>893</v>
      </c>
      <c r="M216" s="279">
        <v>17663.118463350016</v>
      </c>
      <c r="O216" s="281">
        <v>8.3119887631165845E-2</v>
      </c>
      <c r="P216" s="282">
        <v>0</v>
      </c>
      <c r="Q216" s="205">
        <v>0.09</v>
      </c>
      <c r="R216" s="205">
        <v>2.6426435635416204E-2</v>
      </c>
      <c r="S216" s="272">
        <f t="shared" si="9"/>
        <v>0</v>
      </c>
      <c r="U216" s="287">
        <v>32146</v>
      </c>
      <c r="V216" s="288">
        <v>0</v>
      </c>
      <c r="W216" s="288">
        <v>0</v>
      </c>
      <c r="X216" s="288">
        <v>1712</v>
      </c>
      <c r="Y216" s="279">
        <f t="shared" si="10"/>
        <v>33858</v>
      </c>
      <c r="AA216" s="275">
        <v>0</v>
      </c>
      <c r="AB216" s="204">
        <v>0</v>
      </c>
      <c r="AC216" s="202">
        <v>0</v>
      </c>
      <c r="AD216" s="204">
        <v>0</v>
      </c>
      <c r="AE216" s="276">
        <v>0</v>
      </c>
      <c r="AG216" s="227">
        <f t="shared" si="2"/>
        <v>0</v>
      </c>
      <c r="AH216" s="228">
        <f t="shared" si="3"/>
        <v>0</v>
      </c>
      <c r="AI216" s="229">
        <f t="shared" si="4"/>
        <v>0</v>
      </c>
      <c r="AM216" s="138"/>
      <c r="AN216" s="138"/>
      <c r="AO216" s="138"/>
      <c r="AP216" s="138"/>
      <c r="AQ216" s="138"/>
      <c r="AR216" s="138"/>
      <c r="AS216" s="138"/>
      <c r="AT216" s="138"/>
    </row>
    <row r="217" spans="1:46" s="139" customFormat="1" ht="13.8" x14ac:dyDescent="0.3">
      <c r="A217" s="277">
        <v>432</v>
      </c>
      <c r="B217" s="211">
        <v>432712172</v>
      </c>
      <c r="C217" s="212" t="s">
        <v>140</v>
      </c>
      <c r="D217" s="211">
        <v>712</v>
      </c>
      <c r="E217" s="212" t="s">
        <v>141</v>
      </c>
      <c r="F217" s="211">
        <v>172</v>
      </c>
      <c r="G217" s="212" t="s">
        <v>144</v>
      </c>
      <c r="H217" s="297">
        <v>1</v>
      </c>
      <c r="I217" s="202">
        <v>12390</v>
      </c>
      <c r="J217" s="202">
        <v>7269</v>
      </c>
      <c r="K217" s="202">
        <v>0</v>
      </c>
      <c r="L217" s="202">
        <v>893</v>
      </c>
      <c r="M217" s="279">
        <v>20552</v>
      </c>
      <c r="O217" s="281">
        <v>4.1559943815582923E-2</v>
      </c>
      <c r="P217" s="282">
        <v>0</v>
      </c>
      <c r="Q217" s="205">
        <v>0.09</v>
      </c>
      <c r="R217" s="205">
        <v>2.7328698196348825E-2</v>
      </c>
      <c r="S217" s="272">
        <f t="shared" si="9"/>
        <v>0</v>
      </c>
      <c r="U217" s="287">
        <v>18842</v>
      </c>
      <c r="V217" s="288">
        <v>0</v>
      </c>
      <c r="W217" s="288">
        <v>0</v>
      </c>
      <c r="X217" s="288">
        <v>856</v>
      </c>
      <c r="Y217" s="279">
        <f t="shared" si="10"/>
        <v>19698</v>
      </c>
      <c r="AA217" s="275">
        <v>0</v>
      </c>
      <c r="AB217" s="204">
        <v>0</v>
      </c>
      <c r="AC217" s="202">
        <v>0</v>
      </c>
      <c r="AD217" s="204">
        <v>0.95844005618441708</v>
      </c>
      <c r="AE217" s="276">
        <v>19698</v>
      </c>
      <c r="AG217" s="227">
        <f t="shared" si="2"/>
        <v>0</v>
      </c>
      <c r="AH217" s="228">
        <f t="shared" si="3"/>
        <v>0</v>
      </c>
      <c r="AI217" s="229">
        <f t="shared" si="4"/>
        <v>0</v>
      </c>
      <c r="AM217" s="138"/>
      <c r="AN217" s="138"/>
      <c r="AO217" s="138"/>
      <c r="AP217" s="138"/>
      <c r="AQ217" s="138"/>
      <c r="AR217" s="138"/>
      <c r="AS217" s="138"/>
      <c r="AT217" s="138"/>
    </row>
    <row r="218" spans="1:46" s="139" customFormat="1" ht="13.8" x14ac:dyDescent="0.3">
      <c r="A218" s="277">
        <v>432</v>
      </c>
      <c r="B218" s="211">
        <v>432712242</v>
      </c>
      <c r="C218" s="212" t="s">
        <v>140</v>
      </c>
      <c r="D218" s="211">
        <v>712</v>
      </c>
      <c r="E218" s="212" t="s">
        <v>141</v>
      </c>
      <c r="F218" s="211">
        <v>242</v>
      </c>
      <c r="G218" s="212" t="s">
        <v>145</v>
      </c>
      <c r="H218" s="297">
        <v>1</v>
      </c>
      <c r="I218" s="202">
        <v>8410</v>
      </c>
      <c r="J218" s="202">
        <v>23580</v>
      </c>
      <c r="K218" s="202">
        <v>0</v>
      </c>
      <c r="L218" s="202">
        <v>893</v>
      </c>
      <c r="M218" s="279">
        <v>32883</v>
      </c>
      <c r="O218" s="281">
        <v>4.1559943815582923E-2</v>
      </c>
      <c r="P218" s="282">
        <v>0</v>
      </c>
      <c r="Q218" s="205">
        <v>0.09</v>
      </c>
      <c r="R218" s="205">
        <v>6.8522241479197471E-2</v>
      </c>
      <c r="S218" s="272">
        <f t="shared" si="9"/>
        <v>0</v>
      </c>
      <c r="U218" s="287">
        <v>30660</v>
      </c>
      <c r="V218" s="288">
        <v>0</v>
      </c>
      <c r="W218" s="288">
        <v>0</v>
      </c>
      <c r="X218" s="288">
        <v>856</v>
      </c>
      <c r="Y218" s="279">
        <f t="shared" si="10"/>
        <v>31516</v>
      </c>
      <c r="AA218" s="275">
        <v>0</v>
      </c>
      <c r="AB218" s="204">
        <v>0</v>
      </c>
      <c r="AC218" s="202">
        <v>0</v>
      </c>
      <c r="AD218" s="204">
        <v>0</v>
      </c>
      <c r="AE218" s="276">
        <v>0</v>
      </c>
      <c r="AG218" s="227">
        <f t="shared" si="2"/>
        <v>0</v>
      </c>
      <c r="AH218" s="228">
        <f t="shared" si="3"/>
        <v>0</v>
      </c>
      <c r="AI218" s="229">
        <f t="shared" si="4"/>
        <v>0</v>
      </c>
      <c r="AM218" s="138"/>
      <c r="AN218" s="138"/>
      <c r="AO218" s="138"/>
      <c r="AP218" s="138"/>
      <c r="AQ218" s="138"/>
      <c r="AR218" s="138"/>
      <c r="AS218" s="138"/>
      <c r="AT218" s="138"/>
    </row>
    <row r="219" spans="1:46" s="139" customFormat="1" ht="13.8" x14ac:dyDescent="0.3">
      <c r="A219" s="277">
        <v>432</v>
      </c>
      <c r="B219" s="211">
        <v>432712261</v>
      </c>
      <c r="C219" s="212" t="s">
        <v>140</v>
      </c>
      <c r="D219" s="211">
        <v>712</v>
      </c>
      <c r="E219" s="212" t="s">
        <v>141</v>
      </c>
      <c r="F219" s="211">
        <v>261</v>
      </c>
      <c r="G219" s="212" t="s">
        <v>146</v>
      </c>
      <c r="H219" s="297">
        <v>12</v>
      </c>
      <c r="I219" s="202">
        <v>8904</v>
      </c>
      <c r="J219" s="202">
        <v>5442</v>
      </c>
      <c r="K219" s="202">
        <v>0</v>
      </c>
      <c r="L219" s="202">
        <v>893</v>
      </c>
      <c r="M219" s="279">
        <v>15239</v>
      </c>
      <c r="O219" s="281">
        <v>0.49871932578699507</v>
      </c>
      <c r="P219" s="282">
        <v>0</v>
      </c>
      <c r="Q219" s="205">
        <v>0.09</v>
      </c>
      <c r="R219" s="205">
        <v>7.2894667640839989E-2</v>
      </c>
      <c r="S219" s="272">
        <f t="shared" si="9"/>
        <v>0</v>
      </c>
      <c r="U219" s="287">
        <v>165000</v>
      </c>
      <c r="V219" s="288">
        <v>0</v>
      </c>
      <c r="W219" s="288">
        <v>0</v>
      </c>
      <c r="X219" s="288">
        <v>10272</v>
      </c>
      <c r="Y219" s="279">
        <f t="shared" si="10"/>
        <v>175272</v>
      </c>
      <c r="AA219" s="275">
        <v>0</v>
      </c>
      <c r="AB219" s="204">
        <v>0</v>
      </c>
      <c r="AC219" s="202">
        <v>0</v>
      </c>
      <c r="AD219" s="204">
        <v>0.95844005618441708</v>
      </c>
      <c r="AE219" s="276">
        <v>14606</v>
      </c>
      <c r="AG219" s="227">
        <f t="shared" si="2"/>
        <v>0</v>
      </c>
      <c r="AH219" s="228">
        <f t="shared" si="3"/>
        <v>0</v>
      </c>
      <c r="AI219" s="229">
        <f t="shared" si="4"/>
        <v>0</v>
      </c>
      <c r="AM219" s="138"/>
      <c r="AN219" s="138"/>
      <c r="AO219" s="138"/>
      <c r="AP219" s="138"/>
      <c r="AQ219" s="138"/>
      <c r="AR219" s="138"/>
      <c r="AS219" s="138"/>
      <c r="AT219" s="138"/>
    </row>
    <row r="220" spans="1:46" s="139" customFormat="1" ht="13.8" x14ac:dyDescent="0.3">
      <c r="A220" s="277">
        <v>432</v>
      </c>
      <c r="B220" s="211">
        <v>432712300</v>
      </c>
      <c r="C220" s="212" t="s">
        <v>140</v>
      </c>
      <c r="D220" s="211">
        <v>712</v>
      </c>
      <c r="E220" s="212" t="s">
        <v>141</v>
      </c>
      <c r="F220" s="211">
        <v>300</v>
      </c>
      <c r="G220" s="212" t="s">
        <v>147</v>
      </c>
      <c r="H220" s="297">
        <v>3</v>
      </c>
      <c r="I220" s="202">
        <v>8410</v>
      </c>
      <c r="J220" s="202">
        <v>19037</v>
      </c>
      <c r="K220" s="202">
        <v>0</v>
      </c>
      <c r="L220" s="202">
        <v>893</v>
      </c>
      <c r="M220" s="279">
        <v>28340</v>
      </c>
      <c r="O220" s="281">
        <v>0.12467983144674877</v>
      </c>
      <c r="P220" s="282">
        <v>0</v>
      </c>
      <c r="Q220" s="205">
        <v>0.09</v>
      </c>
      <c r="R220" s="205">
        <v>2.1318588609806691E-2</v>
      </c>
      <c r="S220" s="272">
        <f t="shared" si="9"/>
        <v>0</v>
      </c>
      <c r="U220" s="287">
        <v>78918</v>
      </c>
      <c r="V220" s="288">
        <v>0</v>
      </c>
      <c r="W220" s="288">
        <v>0</v>
      </c>
      <c r="X220" s="288">
        <v>2568</v>
      </c>
      <c r="Y220" s="279">
        <f t="shared" si="10"/>
        <v>81486</v>
      </c>
      <c r="AA220" s="275">
        <v>0</v>
      </c>
      <c r="AB220" s="204">
        <v>0</v>
      </c>
      <c r="AC220" s="202">
        <v>0</v>
      </c>
      <c r="AD220" s="204">
        <v>0</v>
      </c>
      <c r="AE220" s="276">
        <v>0</v>
      </c>
      <c r="AG220" s="227">
        <f t="shared" si="2"/>
        <v>0</v>
      </c>
      <c r="AH220" s="228">
        <f t="shared" si="3"/>
        <v>0</v>
      </c>
      <c r="AI220" s="229">
        <f t="shared" si="4"/>
        <v>0</v>
      </c>
      <c r="AM220" s="138"/>
      <c r="AN220" s="138"/>
      <c r="AO220" s="138"/>
      <c r="AP220" s="138"/>
      <c r="AQ220" s="138"/>
      <c r="AR220" s="138"/>
      <c r="AS220" s="138"/>
      <c r="AT220" s="138"/>
    </row>
    <row r="221" spans="1:46" s="139" customFormat="1" ht="13.8" x14ac:dyDescent="0.3">
      <c r="A221" s="277">
        <v>432</v>
      </c>
      <c r="B221" s="211">
        <v>432712645</v>
      </c>
      <c r="C221" s="212" t="s">
        <v>140</v>
      </c>
      <c r="D221" s="211">
        <v>712</v>
      </c>
      <c r="E221" s="212" t="s">
        <v>141</v>
      </c>
      <c r="F221" s="211">
        <v>645</v>
      </c>
      <c r="G221" s="212" t="s">
        <v>148</v>
      </c>
      <c r="H221" s="297">
        <v>61.79</v>
      </c>
      <c r="I221" s="202">
        <v>9608</v>
      </c>
      <c r="J221" s="202">
        <v>3862</v>
      </c>
      <c r="K221" s="202">
        <v>0</v>
      </c>
      <c r="L221" s="202">
        <v>893</v>
      </c>
      <c r="M221" s="279">
        <v>14363</v>
      </c>
      <c r="O221" s="281">
        <v>2.5679889283648687</v>
      </c>
      <c r="P221" s="282">
        <v>0</v>
      </c>
      <c r="Q221" s="205">
        <v>0.09</v>
      </c>
      <c r="R221" s="205">
        <v>3.3445984396928356E-2</v>
      </c>
      <c r="S221" s="272">
        <f t="shared" si="9"/>
        <v>0</v>
      </c>
      <c r="U221" s="287">
        <v>797709</v>
      </c>
      <c r="V221" s="288">
        <v>0</v>
      </c>
      <c r="W221" s="288">
        <v>0</v>
      </c>
      <c r="X221" s="288">
        <v>52892</v>
      </c>
      <c r="Y221" s="279">
        <f t="shared" si="10"/>
        <v>850601</v>
      </c>
      <c r="AA221" s="275">
        <v>0</v>
      </c>
      <c r="AB221" s="204">
        <v>0</v>
      </c>
      <c r="AC221" s="202">
        <v>0</v>
      </c>
      <c r="AD221" s="204">
        <v>1.9168801123688342</v>
      </c>
      <c r="AE221" s="276">
        <v>27532</v>
      </c>
      <c r="AG221" s="227">
        <f t="shared" si="2"/>
        <v>0</v>
      </c>
      <c r="AH221" s="228">
        <f t="shared" si="3"/>
        <v>0</v>
      </c>
      <c r="AI221" s="229">
        <f t="shared" si="4"/>
        <v>0</v>
      </c>
      <c r="AM221" s="138"/>
      <c r="AN221" s="138"/>
      <c r="AO221" s="138"/>
      <c r="AP221" s="138"/>
      <c r="AQ221" s="138"/>
      <c r="AR221" s="138"/>
      <c r="AS221" s="138"/>
      <c r="AT221" s="138"/>
    </row>
    <row r="222" spans="1:46" s="139" customFormat="1" ht="13.8" x14ac:dyDescent="0.3">
      <c r="A222" s="277">
        <v>432</v>
      </c>
      <c r="B222" s="211">
        <v>432712660</v>
      </c>
      <c r="C222" s="212" t="s">
        <v>140</v>
      </c>
      <c r="D222" s="211">
        <v>712</v>
      </c>
      <c r="E222" s="212" t="s">
        <v>141</v>
      </c>
      <c r="F222" s="211">
        <v>660</v>
      </c>
      <c r="G222" s="212" t="s">
        <v>149</v>
      </c>
      <c r="H222" s="297">
        <v>55</v>
      </c>
      <c r="I222" s="202">
        <v>9362</v>
      </c>
      <c r="J222" s="202">
        <v>8619</v>
      </c>
      <c r="K222" s="202">
        <v>0</v>
      </c>
      <c r="L222" s="202">
        <v>893</v>
      </c>
      <c r="M222" s="279">
        <v>18874</v>
      </c>
      <c r="O222" s="281">
        <v>2.2857969098570612</v>
      </c>
      <c r="P222" s="282">
        <v>0</v>
      </c>
      <c r="Q222" s="205">
        <v>0.09</v>
      </c>
      <c r="R222" s="205">
        <v>4.9605592186403813E-2</v>
      </c>
      <c r="S222" s="272">
        <f t="shared" si="9"/>
        <v>0</v>
      </c>
      <c r="U222" s="287">
        <v>947869</v>
      </c>
      <c r="V222" s="288">
        <v>0</v>
      </c>
      <c r="W222" s="288">
        <v>0</v>
      </c>
      <c r="X222" s="288">
        <v>47080</v>
      </c>
      <c r="Y222" s="279">
        <f t="shared" si="10"/>
        <v>994949</v>
      </c>
      <c r="AA222" s="275">
        <v>0</v>
      </c>
      <c r="AB222" s="204">
        <v>0</v>
      </c>
      <c r="AC222" s="202">
        <v>0</v>
      </c>
      <c r="AD222" s="204">
        <v>0</v>
      </c>
      <c r="AE222" s="276">
        <v>0</v>
      </c>
      <c r="AG222" s="227">
        <f t="shared" si="2"/>
        <v>0</v>
      </c>
      <c r="AH222" s="228">
        <f t="shared" si="3"/>
        <v>0</v>
      </c>
      <c r="AI222" s="229">
        <f t="shared" si="4"/>
        <v>0</v>
      </c>
      <c r="AM222" s="138"/>
      <c r="AN222" s="138"/>
      <c r="AO222" s="138"/>
      <c r="AP222" s="138"/>
      <c r="AQ222" s="138"/>
      <c r="AR222" s="138"/>
      <c r="AS222" s="138"/>
      <c r="AT222" s="138"/>
    </row>
    <row r="223" spans="1:46" s="139" customFormat="1" ht="13.8" x14ac:dyDescent="0.3">
      <c r="A223" s="277">
        <v>432</v>
      </c>
      <c r="B223" s="211">
        <v>432712712</v>
      </c>
      <c r="C223" s="212" t="s">
        <v>140</v>
      </c>
      <c r="D223" s="211">
        <v>712</v>
      </c>
      <c r="E223" s="212" t="s">
        <v>141</v>
      </c>
      <c r="F223" s="211">
        <v>712</v>
      </c>
      <c r="G223" s="212" t="s">
        <v>141</v>
      </c>
      <c r="H223" s="297">
        <v>45.04</v>
      </c>
      <c r="I223" s="202">
        <v>9330</v>
      </c>
      <c r="J223" s="202">
        <v>6901</v>
      </c>
      <c r="K223" s="202">
        <v>0</v>
      </c>
      <c r="L223" s="202">
        <v>893</v>
      </c>
      <c r="M223" s="279">
        <v>17124</v>
      </c>
      <c r="O223" s="281">
        <v>1.8718598694538549</v>
      </c>
      <c r="P223" s="282">
        <v>0</v>
      </c>
      <c r="Q223" s="205">
        <v>0.09</v>
      </c>
      <c r="R223" s="205">
        <v>3.4490768798541883E-2</v>
      </c>
      <c r="S223" s="272">
        <f t="shared" si="9"/>
        <v>0</v>
      </c>
      <c r="U223" s="287">
        <v>700643</v>
      </c>
      <c r="V223" s="288">
        <v>0</v>
      </c>
      <c r="W223" s="288">
        <v>0</v>
      </c>
      <c r="X223" s="288">
        <v>38554</v>
      </c>
      <c r="Y223" s="279">
        <f t="shared" si="10"/>
        <v>739197</v>
      </c>
      <c r="AA223" s="275">
        <v>0</v>
      </c>
      <c r="AB223" s="204">
        <v>0</v>
      </c>
      <c r="AC223" s="202">
        <v>0</v>
      </c>
      <c r="AD223" s="204">
        <v>0</v>
      </c>
      <c r="AE223" s="276">
        <v>0</v>
      </c>
      <c r="AG223" s="227">
        <f t="shared" si="2"/>
        <v>0</v>
      </c>
      <c r="AH223" s="228">
        <f t="shared" si="3"/>
        <v>0</v>
      </c>
      <c r="AI223" s="229">
        <f t="shared" si="4"/>
        <v>0</v>
      </c>
      <c r="AM223" s="138"/>
      <c r="AN223" s="138"/>
      <c r="AO223" s="138"/>
      <c r="AP223" s="138"/>
      <c r="AQ223" s="138"/>
      <c r="AR223" s="138"/>
      <c r="AS223" s="138"/>
      <c r="AT223" s="138"/>
    </row>
    <row r="224" spans="1:46" s="139" customFormat="1" ht="13.8" x14ac:dyDescent="0.3">
      <c r="A224" s="277">
        <v>435</v>
      </c>
      <c r="B224" s="211">
        <v>435301031</v>
      </c>
      <c r="C224" s="212" t="s">
        <v>150</v>
      </c>
      <c r="D224" s="211">
        <v>301</v>
      </c>
      <c r="E224" s="212" t="s">
        <v>151</v>
      </c>
      <c r="F224" s="211">
        <v>31</v>
      </c>
      <c r="G224" s="212" t="s">
        <v>101</v>
      </c>
      <c r="H224" s="297">
        <v>117.48</v>
      </c>
      <c r="I224" s="202">
        <v>9769</v>
      </c>
      <c r="J224" s="202">
        <v>4656</v>
      </c>
      <c r="K224" s="202">
        <v>0</v>
      </c>
      <c r="L224" s="202">
        <v>893</v>
      </c>
      <c r="M224" s="279">
        <v>15318</v>
      </c>
      <c r="O224" s="281">
        <v>0</v>
      </c>
      <c r="P224" s="282">
        <v>0</v>
      </c>
      <c r="Q224" s="205">
        <v>0.09</v>
      </c>
      <c r="R224" s="205">
        <v>2.4951184271371486E-2</v>
      </c>
      <c r="S224" s="272">
        <f t="shared" si="9"/>
        <v>0</v>
      </c>
      <c r="U224" s="287">
        <v>1694649</v>
      </c>
      <c r="V224" s="288">
        <v>0</v>
      </c>
      <c r="W224" s="288">
        <v>0</v>
      </c>
      <c r="X224" s="288">
        <v>104909</v>
      </c>
      <c r="Y224" s="279">
        <f t="shared" si="10"/>
        <v>1799558</v>
      </c>
      <c r="AA224" s="275">
        <v>0</v>
      </c>
      <c r="AB224" s="204">
        <v>0</v>
      </c>
      <c r="AC224" s="202">
        <v>0</v>
      </c>
      <c r="AD224" s="204">
        <v>3.92</v>
      </c>
      <c r="AE224" s="276">
        <v>60047</v>
      </c>
      <c r="AG224" s="227">
        <f t="shared" si="2"/>
        <v>0</v>
      </c>
      <c r="AH224" s="228">
        <f t="shared" si="3"/>
        <v>0</v>
      </c>
      <c r="AI224" s="229">
        <f t="shared" si="4"/>
        <v>0</v>
      </c>
      <c r="AM224" s="138"/>
      <c r="AN224" s="138"/>
      <c r="AO224" s="138"/>
      <c r="AP224" s="138"/>
      <c r="AQ224" s="138"/>
      <c r="AR224" s="138"/>
      <c r="AS224" s="138"/>
      <c r="AT224" s="138"/>
    </row>
    <row r="225" spans="1:46" s="139" customFormat="1" ht="13.8" x14ac:dyDescent="0.3">
      <c r="A225" s="277">
        <v>435</v>
      </c>
      <c r="B225" s="211">
        <v>435301048</v>
      </c>
      <c r="C225" s="212" t="s">
        <v>150</v>
      </c>
      <c r="D225" s="211">
        <v>301</v>
      </c>
      <c r="E225" s="212" t="s">
        <v>151</v>
      </c>
      <c r="F225" s="211">
        <v>48</v>
      </c>
      <c r="G225" s="212" t="s">
        <v>152</v>
      </c>
      <c r="H225" s="297">
        <v>2</v>
      </c>
      <c r="I225" s="202">
        <v>10127</v>
      </c>
      <c r="J225" s="202">
        <v>8200</v>
      </c>
      <c r="K225" s="202">
        <v>0</v>
      </c>
      <c r="L225" s="202">
        <v>893</v>
      </c>
      <c r="M225" s="279">
        <v>19220</v>
      </c>
      <c r="O225" s="281">
        <v>0</v>
      </c>
      <c r="P225" s="282">
        <v>0</v>
      </c>
      <c r="Q225" s="205">
        <v>0.09</v>
      </c>
      <c r="R225" s="205">
        <v>1.105133045821292E-3</v>
      </c>
      <c r="S225" s="272">
        <f t="shared" si="9"/>
        <v>0</v>
      </c>
      <c r="U225" s="287">
        <v>36654</v>
      </c>
      <c r="V225" s="288">
        <v>0</v>
      </c>
      <c r="W225" s="288">
        <v>0</v>
      </c>
      <c r="X225" s="288">
        <v>1786</v>
      </c>
      <c r="Y225" s="279">
        <f t="shared" si="10"/>
        <v>38440</v>
      </c>
      <c r="AA225" s="275">
        <v>0</v>
      </c>
      <c r="AB225" s="204">
        <v>0</v>
      </c>
      <c r="AC225" s="202">
        <v>0</v>
      </c>
      <c r="AD225" s="204">
        <v>0</v>
      </c>
      <c r="AE225" s="276">
        <v>0</v>
      </c>
      <c r="AG225" s="227">
        <f t="shared" si="2"/>
        <v>0</v>
      </c>
      <c r="AH225" s="228">
        <f t="shared" si="3"/>
        <v>0</v>
      </c>
      <c r="AI225" s="229">
        <f t="shared" si="4"/>
        <v>0</v>
      </c>
      <c r="AM225" s="138"/>
      <c r="AN225" s="138"/>
      <c r="AO225" s="138"/>
      <c r="AP225" s="138"/>
      <c r="AQ225" s="138"/>
      <c r="AR225" s="138"/>
      <c r="AS225" s="138"/>
      <c r="AT225" s="138"/>
    </row>
    <row r="226" spans="1:46" s="139" customFormat="1" ht="13.8" x14ac:dyDescent="0.3">
      <c r="A226" s="277">
        <v>435</v>
      </c>
      <c r="B226" s="211">
        <v>435301056</v>
      </c>
      <c r="C226" s="212" t="s">
        <v>150</v>
      </c>
      <c r="D226" s="211">
        <v>301</v>
      </c>
      <c r="E226" s="212" t="s">
        <v>151</v>
      </c>
      <c r="F226" s="211">
        <v>56</v>
      </c>
      <c r="G226" s="212" t="s">
        <v>153</v>
      </c>
      <c r="H226" s="297">
        <v>101.64</v>
      </c>
      <c r="I226" s="202">
        <v>9548</v>
      </c>
      <c r="J226" s="202">
        <v>3254</v>
      </c>
      <c r="K226" s="202">
        <v>0</v>
      </c>
      <c r="L226" s="202">
        <v>893</v>
      </c>
      <c r="M226" s="279">
        <v>13695</v>
      </c>
      <c r="O226" s="281">
        <v>0</v>
      </c>
      <c r="P226" s="282">
        <v>0</v>
      </c>
      <c r="Q226" s="205">
        <v>0.09</v>
      </c>
      <c r="R226" s="205">
        <v>2.121376340641069E-2</v>
      </c>
      <c r="S226" s="272">
        <f t="shared" si="9"/>
        <v>0</v>
      </c>
      <c r="U226" s="287">
        <v>1301196</v>
      </c>
      <c r="V226" s="288">
        <v>0</v>
      </c>
      <c r="W226" s="288">
        <v>0</v>
      </c>
      <c r="X226" s="288">
        <v>90766</v>
      </c>
      <c r="Y226" s="279">
        <f t="shared" si="10"/>
        <v>1391962</v>
      </c>
      <c r="AA226" s="275">
        <v>0</v>
      </c>
      <c r="AB226" s="204">
        <v>0</v>
      </c>
      <c r="AC226" s="202">
        <v>0</v>
      </c>
      <c r="AD226" s="204">
        <v>1.25</v>
      </c>
      <c r="AE226" s="276">
        <v>17119</v>
      </c>
      <c r="AG226" s="227">
        <f t="shared" si="2"/>
        <v>0</v>
      </c>
      <c r="AH226" s="228">
        <f t="shared" si="3"/>
        <v>0</v>
      </c>
      <c r="AI226" s="229">
        <f t="shared" si="4"/>
        <v>0</v>
      </c>
      <c r="AM226" s="138"/>
      <c r="AN226" s="138"/>
      <c r="AO226" s="138"/>
      <c r="AP226" s="138"/>
      <c r="AQ226" s="138"/>
      <c r="AR226" s="138"/>
      <c r="AS226" s="138"/>
      <c r="AT226" s="138"/>
    </row>
    <row r="227" spans="1:46" s="139" customFormat="1" ht="13.8" x14ac:dyDescent="0.3">
      <c r="A227" s="277">
        <v>435</v>
      </c>
      <c r="B227" s="211">
        <v>435301079</v>
      </c>
      <c r="C227" s="212" t="s">
        <v>150</v>
      </c>
      <c r="D227" s="211">
        <v>301</v>
      </c>
      <c r="E227" s="212" t="s">
        <v>151</v>
      </c>
      <c r="F227" s="211">
        <v>79</v>
      </c>
      <c r="G227" s="212" t="s">
        <v>109</v>
      </c>
      <c r="H227" s="297">
        <v>163.74000000000004</v>
      </c>
      <c r="I227" s="202">
        <v>9651</v>
      </c>
      <c r="J227" s="202">
        <v>601</v>
      </c>
      <c r="K227" s="202">
        <v>0</v>
      </c>
      <c r="L227" s="202">
        <v>893</v>
      </c>
      <c r="M227" s="279">
        <v>11145</v>
      </c>
      <c r="O227" s="281">
        <v>0</v>
      </c>
      <c r="P227" s="282">
        <v>0</v>
      </c>
      <c r="Q227" s="205">
        <v>0.09</v>
      </c>
      <c r="R227" s="205">
        <v>6.1869204030325704E-2</v>
      </c>
      <c r="S227" s="272">
        <f t="shared" si="9"/>
        <v>0</v>
      </c>
      <c r="U227" s="287">
        <v>1678663</v>
      </c>
      <c r="V227" s="288">
        <v>0</v>
      </c>
      <c r="W227" s="288">
        <v>0</v>
      </c>
      <c r="X227" s="288">
        <v>146220</v>
      </c>
      <c r="Y227" s="279">
        <f t="shared" si="10"/>
        <v>1824883</v>
      </c>
      <c r="AA227" s="275">
        <v>0</v>
      </c>
      <c r="AB227" s="204">
        <v>0</v>
      </c>
      <c r="AC227" s="202">
        <v>0</v>
      </c>
      <c r="AD227" s="204">
        <v>8.879999999999999</v>
      </c>
      <c r="AE227" s="276">
        <v>98968</v>
      </c>
      <c r="AG227" s="227">
        <f t="shared" si="2"/>
        <v>0</v>
      </c>
      <c r="AH227" s="228">
        <f t="shared" si="3"/>
        <v>0</v>
      </c>
      <c r="AI227" s="229">
        <f t="shared" si="4"/>
        <v>0</v>
      </c>
      <c r="AM227" s="138"/>
      <c r="AN227" s="138"/>
      <c r="AO227" s="138"/>
      <c r="AP227" s="138"/>
      <c r="AQ227" s="138"/>
      <c r="AR227" s="138"/>
      <c r="AS227" s="138"/>
      <c r="AT227" s="138"/>
    </row>
    <row r="228" spans="1:46" s="139" customFormat="1" ht="13.8" x14ac:dyDescent="0.3">
      <c r="A228" s="277">
        <v>435</v>
      </c>
      <c r="B228" s="211">
        <v>435301128</v>
      </c>
      <c r="C228" s="212" t="s">
        <v>150</v>
      </c>
      <c r="D228" s="211">
        <v>301</v>
      </c>
      <c r="E228" s="212" t="s">
        <v>151</v>
      </c>
      <c r="F228" s="211">
        <v>128</v>
      </c>
      <c r="G228" s="212" t="s">
        <v>110</v>
      </c>
      <c r="H228" s="297">
        <v>2</v>
      </c>
      <c r="I228" s="202">
        <v>10127</v>
      </c>
      <c r="J228" s="202">
        <v>512</v>
      </c>
      <c r="K228" s="202">
        <v>0</v>
      </c>
      <c r="L228" s="202">
        <v>893</v>
      </c>
      <c r="M228" s="279">
        <v>11532</v>
      </c>
      <c r="O228" s="281">
        <v>0</v>
      </c>
      <c r="P228" s="282">
        <v>0</v>
      </c>
      <c r="Q228" s="205">
        <v>0.18</v>
      </c>
      <c r="R228" s="205">
        <v>3.5575871256756833E-2</v>
      </c>
      <c r="S228" s="272">
        <f t="shared" si="9"/>
        <v>0</v>
      </c>
      <c r="U228" s="287">
        <v>21278</v>
      </c>
      <c r="V228" s="288">
        <v>0</v>
      </c>
      <c r="W228" s="288">
        <v>0</v>
      </c>
      <c r="X228" s="288">
        <v>1786</v>
      </c>
      <c r="Y228" s="279">
        <f t="shared" si="10"/>
        <v>23064</v>
      </c>
      <c r="AA228" s="275">
        <v>0</v>
      </c>
      <c r="AB228" s="204">
        <v>0</v>
      </c>
      <c r="AC228" s="202">
        <v>0</v>
      </c>
      <c r="AD228" s="204">
        <v>0</v>
      </c>
      <c r="AE228" s="276">
        <v>0</v>
      </c>
      <c r="AG228" s="227">
        <f t="shared" si="2"/>
        <v>0</v>
      </c>
      <c r="AH228" s="228">
        <f t="shared" si="3"/>
        <v>0</v>
      </c>
      <c r="AI228" s="229">
        <f t="shared" si="4"/>
        <v>0</v>
      </c>
      <c r="AM228" s="138"/>
      <c r="AN228" s="138"/>
      <c r="AO228" s="138"/>
      <c r="AP228" s="138"/>
      <c r="AQ228" s="138"/>
      <c r="AR228" s="138"/>
      <c r="AS228" s="138"/>
      <c r="AT228" s="138"/>
    </row>
    <row r="229" spans="1:46" s="139" customFormat="1" ht="13.8" x14ac:dyDescent="0.3">
      <c r="A229" s="277">
        <v>435</v>
      </c>
      <c r="B229" s="211">
        <v>435301160</v>
      </c>
      <c r="C229" s="212" t="s">
        <v>150</v>
      </c>
      <c r="D229" s="211">
        <v>301</v>
      </c>
      <c r="E229" s="212" t="s">
        <v>151</v>
      </c>
      <c r="F229" s="211">
        <v>160</v>
      </c>
      <c r="G229" s="212" t="s">
        <v>104</v>
      </c>
      <c r="H229" s="297">
        <v>240.38000000000002</v>
      </c>
      <c r="I229" s="202">
        <v>10166</v>
      </c>
      <c r="J229" s="202">
        <v>112</v>
      </c>
      <c r="K229" s="202">
        <v>0</v>
      </c>
      <c r="L229" s="202">
        <v>893</v>
      </c>
      <c r="M229" s="279">
        <v>11171</v>
      </c>
      <c r="O229" s="281">
        <v>0</v>
      </c>
      <c r="P229" s="282">
        <v>0</v>
      </c>
      <c r="Q229" s="205">
        <v>0.1273</v>
      </c>
      <c r="R229" s="205">
        <v>0.10502298670743219</v>
      </c>
      <c r="S229" s="272">
        <f t="shared" si="9"/>
        <v>0</v>
      </c>
      <c r="U229" s="287">
        <v>2470626</v>
      </c>
      <c r="V229" s="288">
        <v>0</v>
      </c>
      <c r="W229" s="288">
        <v>0</v>
      </c>
      <c r="X229" s="288">
        <v>214660</v>
      </c>
      <c r="Y229" s="279">
        <f t="shared" si="10"/>
        <v>2685286</v>
      </c>
      <c r="AA229" s="275">
        <v>0</v>
      </c>
      <c r="AB229" s="204">
        <v>0</v>
      </c>
      <c r="AC229" s="202">
        <v>0</v>
      </c>
      <c r="AD229" s="204">
        <v>15</v>
      </c>
      <c r="AE229" s="276">
        <v>167565</v>
      </c>
      <c r="AG229" s="227">
        <f t="shared" si="2"/>
        <v>0</v>
      </c>
      <c r="AH229" s="228">
        <f t="shared" si="3"/>
        <v>0</v>
      </c>
      <c r="AI229" s="229">
        <f t="shared" si="4"/>
        <v>0</v>
      </c>
      <c r="AM229" s="138"/>
      <c r="AN229" s="138"/>
      <c r="AO229" s="138"/>
      <c r="AP229" s="138"/>
      <c r="AQ229" s="138"/>
      <c r="AR229" s="138"/>
      <c r="AS229" s="138"/>
      <c r="AT229" s="138"/>
    </row>
    <row r="230" spans="1:46" s="139" customFormat="1" ht="13.8" x14ac:dyDescent="0.3">
      <c r="A230" s="277">
        <v>435</v>
      </c>
      <c r="B230" s="211">
        <v>435301181</v>
      </c>
      <c r="C230" s="212" t="s">
        <v>150</v>
      </c>
      <c r="D230" s="211">
        <v>301</v>
      </c>
      <c r="E230" s="212" t="s">
        <v>151</v>
      </c>
      <c r="F230" s="211">
        <v>181</v>
      </c>
      <c r="G230" s="212" t="s">
        <v>105</v>
      </c>
      <c r="H230" s="297">
        <v>0.39</v>
      </c>
      <c r="I230" s="202">
        <v>10127</v>
      </c>
      <c r="J230" s="202">
        <v>654</v>
      </c>
      <c r="K230" s="202">
        <v>0</v>
      </c>
      <c r="L230" s="202">
        <v>893</v>
      </c>
      <c r="M230" s="279">
        <v>11674</v>
      </c>
      <c r="O230" s="281">
        <v>0</v>
      </c>
      <c r="P230" s="282">
        <v>0</v>
      </c>
      <c r="Q230" s="205">
        <v>0.09</v>
      </c>
      <c r="R230" s="205">
        <v>1.6404570246590436E-2</v>
      </c>
      <c r="S230" s="272">
        <f t="shared" si="9"/>
        <v>0</v>
      </c>
      <c r="U230" s="287">
        <v>4205</v>
      </c>
      <c r="V230" s="288">
        <v>0</v>
      </c>
      <c r="W230" s="288">
        <v>0</v>
      </c>
      <c r="X230" s="288">
        <v>348</v>
      </c>
      <c r="Y230" s="279">
        <f t="shared" si="10"/>
        <v>4553</v>
      </c>
      <c r="AA230" s="275">
        <v>0</v>
      </c>
      <c r="AB230" s="204">
        <v>0</v>
      </c>
      <c r="AC230" s="202">
        <v>0</v>
      </c>
      <c r="AD230" s="204">
        <v>0</v>
      </c>
      <c r="AE230" s="276">
        <v>0</v>
      </c>
      <c r="AG230" s="227">
        <f t="shared" si="2"/>
        <v>0</v>
      </c>
      <c r="AH230" s="228">
        <f t="shared" si="3"/>
        <v>0</v>
      </c>
      <c r="AI230" s="229">
        <f t="shared" si="4"/>
        <v>0</v>
      </c>
      <c r="AM230" s="138"/>
      <c r="AN230" s="138"/>
      <c r="AO230" s="138"/>
      <c r="AP230" s="138"/>
      <c r="AQ230" s="138"/>
      <c r="AR230" s="138"/>
      <c r="AS230" s="138"/>
      <c r="AT230" s="138"/>
    </row>
    <row r="231" spans="1:46" s="139" customFormat="1" ht="13.8" x14ac:dyDescent="0.3">
      <c r="A231" s="277">
        <v>435</v>
      </c>
      <c r="B231" s="211">
        <v>435301211</v>
      </c>
      <c r="C231" s="212" t="s">
        <v>150</v>
      </c>
      <c r="D231" s="211">
        <v>301</v>
      </c>
      <c r="E231" s="212" t="s">
        <v>151</v>
      </c>
      <c r="F231" s="211">
        <v>211</v>
      </c>
      <c r="G231" s="212" t="s">
        <v>80</v>
      </c>
      <c r="H231" s="297">
        <v>2</v>
      </c>
      <c r="I231" s="202">
        <v>11259</v>
      </c>
      <c r="J231" s="202">
        <v>1911</v>
      </c>
      <c r="K231" s="202">
        <v>0</v>
      </c>
      <c r="L231" s="202">
        <v>893</v>
      </c>
      <c r="M231" s="279">
        <v>14063</v>
      </c>
      <c r="O231" s="281">
        <v>0</v>
      </c>
      <c r="P231" s="282">
        <v>0</v>
      </c>
      <c r="Q231" s="205">
        <v>0.09</v>
      </c>
      <c r="R231" s="205">
        <v>1.7043500700103023E-3</v>
      </c>
      <c r="S231" s="272">
        <f t="shared" si="9"/>
        <v>0</v>
      </c>
      <c r="U231" s="287">
        <v>26340</v>
      </c>
      <c r="V231" s="288">
        <v>0</v>
      </c>
      <c r="W231" s="288">
        <v>0</v>
      </c>
      <c r="X231" s="288">
        <v>1786</v>
      </c>
      <c r="Y231" s="279">
        <f t="shared" si="10"/>
        <v>28126</v>
      </c>
      <c r="AA231" s="275">
        <v>0</v>
      </c>
      <c r="AB231" s="204">
        <v>0</v>
      </c>
      <c r="AC231" s="202">
        <v>0</v>
      </c>
      <c r="AD231" s="204">
        <v>0</v>
      </c>
      <c r="AE231" s="276">
        <v>0</v>
      </c>
      <c r="AG231" s="227">
        <f t="shared" si="2"/>
        <v>0</v>
      </c>
      <c r="AH231" s="228">
        <f t="shared" si="3"/>
        <v>0</v>
      </c>
      <c r="AI231" s="229">
        <f t="shared" si="4"/>
        <v>0</v>
      </c>
      <c r="AM231" s="138"/>
      <c r="AN231" s="138"/>
      <c r="AO231" s="138"/>
      <c r="AP231" s="138"/>
      <c r="AQ231" s="138"/>
      <c r="AR231" s="138"/>
      <c r="AS231" s="138"/>
      <c r="AT231" s="138"/>
    </row>
    <row r="232" spans="1:46" s="139" customFormat="1" ht="13.8" x14ac:dyDescent="0.3">
      <c r="A232" s="277">
        <v>435</v>
      </c>
      <c r="B232" s="211">
        <v>435301295</v>
      </c>
      <c r="C232" s="212" t="s">
        <v>150</v>
      </c>
      <c r="D232" s="211">
        <v>301</v>
      </c>
      <c r="E232" s="212" t="s">
        <v>151</v>
      </c>
      <c r="F232" s="211">
        <v>295</v>
      </c>
      <c r="G232" s="212" t="s">
        <v>155</v>
      </c>
      <c r="H232" s="297">
        <v>63.1</v>
      </c>
      <c r="I232" s="202">
        <v>9600</v>
      </c>
      <c r="J232" s="202">
        <v>5201</v>
      </c>
      <c r="K232" s="202">
        <v>0</v>
      </c>
      <c r="L232" s="202">
        <v>893</v>
      </c>
      <c r="M232" s="279">
        <v>15694</v>
      </c>
      <c r="O232" s="281">
        <v>0</v>
      </c>
      <c r="P232" s="282">
        <v>0</v>
      </c>
      <c r="Q232" s="205">
        <v>0.09</v>
      </c>
      <c r="R232" s="205">
        <v>2.0464468341512679E-2</v>
      </c>
      <c r="S232" s="272">
        <f t="shared" si="9"/>
        <v>0</v>
      </c>
      <c r="U232" s="287">
        <v>933942</v>
      </c>
      <c r="V232" s="288">
        <v>0</v>
      </c>
      <c r="W232" s="288">
        <v>0</v>
      </c>
      <c r="X232" s="288">
        <v>56349</v>
      </c>
      <c r="Y232" s="279">
        <f t="shared" si="10"/>
        <v>990291</v>
      </c>
      <c r="AA232" s="275">
        <v>0</v>
      </c>
      <c r="AB232" s="204">
        <v>0</v>
      </c>
      <c r="AC232" s="202">
        <v>0</v>
      </c>
      <c r="AD232" s="204">
        <v>0</v>
      </c>
      <c r="AE232" s="276">
        <v>0</v>
      </c>
      <c r="AG232" s="227">
        <f t="shared" si="2"/>
        <v>0</v>
      </c>
      <c r="AH232" s="228">
        <f t="shared" si="3"/>
        <v>0</v>
      </c>
      <c r="AI232" s="229">
        <f t="shared" si="4"/>
        <v>0</v>
      </c>
      <c r="AM232" s="138"/>
      <c r="AN232" s="138"/>
      <c r="AO232" s="138"/>
      <c r="AP232" s="138"/>
      <c r="AQ232" s="138"/>
      <c r="AR232" s="138"/>
      <c r="AS232" s="138"/>
      <c r="AT232" s="138"/>
    </row>
    <row r="233" spans="1:46" s="139" customFormat="1" ht="13.8" x14ac:dyDescent="0.3">
      <c r="A233" s="277">
        <v>435</v>
      </c>
      <c r="B233" s="211">
        <v>435301301</v>
      </c>
      <c r="C233" s="212" t="s">
        <v>150</v>
      </c>
      <c r="D233" s="211">
        <v>301</v>
      </c>
      <c r="E233" s="212" t="s">
        <v>151</v>
      </c>
      <c r="F233" s="211">
        <v>301</v>
      </c>
      <c r="G233" s="212" t="s">
        <v>151</v>
      </c>
      <c r="H233" s="297">
        <v>71.009999999999991</v>
      </c>
      <c r="I233" s="202">
        <v>9778</v>
      </c>
      <c r="J233" s="202">
        <v>4276</v>
      </c>
      <c r="K233" s="202">
        <v>0</v>
      </c>
      <c r="L233" s="202">
        <v>893</v>
      </c>
      <c r="M233" s="279">
        <v>14947</v>
      </c>
      <c r="O233" s="281">
        <v>0</v>
      </c>
      <c r="P233" s="282">
        <v>0</v>
      </c>
      <c r="Q233" s="205">
        <v>0.09</v>
      </c>
      <c r="R233" s="205">
        <v>4.9215995352077109E-2</v>
      </c>
      <c r="S233" s="272">
        <f t="shared" si="9"/>
        <v>0</v>
      </c>
      <c r="U233" s="287">
        <v>997974</v>
      </c>
      <c r="V233" s="288">
        <v>0</v>
      </c>
      <c r="W233" s="288">
        <v>0</v>
      </c>
      <c r="X233" s="288">
        <v>63412</v>
      </c>
      <c r="Y233" s="279">
        <f t="shared" si="10"/>
        <v>1061386</v>
      </c>
      <c r="AA233" s="275">
        <v>0</v>
      </c>
      <c r="AB233" s="204">
        <v>0</v>
      </c>
      <c r="AC233" s="202">
        <v>0</v>
      </c>
      <c r="AD233" s="204">
        <v>2.33</v>
      </c>
      <c r="AE233" s="276">
        <v>34827</v>
      </c>
      <c r="AG233" s="227">
        <f t="shared" si="2"/>
        <v>0</v>
      </c>
      <c r="AH233" s="228">
        <f t="shared" si="3"/>
        <v>0</v>
      </c>
      <c r="AI233" s="229">
        <f t="shared" si="4"/>
        <v>0</v>
      </c>
      <c r="AM233" s="138"/>
      <c r="AN233" s="138"/>
      <c r="AO233" s="138"/>
      <c r="AP233" s="138"/>
      <c r="AQ233" s="138"/>
      <c r="AR233" s="138"/>
      <c r="AS233" s="138"/>
      <c r="AT233" s="138"/>
    </row>
    <row r="234" spans="1:46" s="139" customFormat="1" ht="13.8" x14ac:dyDescent="0.3">
      <c r="A234" s="277">
        <v>435</v>
      </c>
      <c r="B234" s="211">
        <v>435301326</v>
      </c>
      <c r="C234" s="212" t="s">
        <v>150</v>
      </c>
      <c r="D234" s="211">
        <v>301</v>
      </c>
      <c r="E234" s="212" t="s">
        <v>151</v>
      </c>
      <c r="F234" s="211">
        <v>326</v>
      </c>
      <c r="G234" s="212" t="s">
        <v>156</v>
      </c>
      <c r="H234" s="297">
        <v>9</v>
      </c>
      <c r="I234" s="202">
        <v>9630</v>
      </c>
      <c r="J234" s="202">
        <v>3557</v>
      </c>
      <c r="K234" s="202">
        <v>0</v>
      </c>
      <c r="L234" s="202">
        <v>893</v>
      </c>
      <c r="M234" s="279">
        <v>14080</v>
      </c>
      <c r="O234" s="281">
        <v>0</v>
      </c>
      <c r="P234" s="282">
        <v>0</v>
      </c>
      <c r="Q234" s="205">
        <v>0.09</v>
      </c>
      <c r="R234" s="205">
        <v>2.7066494096994716E-3</v>
      </c>
      <c r="S234" s="272">
        <f t="shared" si="9"/>
        <v>0</v>
      </c>
      <c r="U234" s="287">
        <v>118683</v>
      </c>
      <c r="V234" s="288">
        <v>0</v>
      </c>
      <c r="W234" s="288">
        <v>0</v>
      </c>
      <c r="X234" s="288">
        <v>8037</v>
      </c>
      <c r="Y234" s="279">
        <f t="shared" si="10"/>
        <v>126720</v>
      </c>
      <c r="AA234" s="275">
        <v>0</v>
      </c>
      <c r="AB234" s="204">
        <v>0</v>
      </c>
      <c r="AC234" s="202">
        <v>0</v>
      </c>
      <c r="AD234" s="204">
        <v>0</v>
      </c>
      <c r="AE234" s="276">
        <v>0</v>
      </c>
      <c r="AG234" s="227">
        <f t="shared" si="2"/>
        <v>0</v>
      </c>
      <c r="AH234" s="228">
        <f t="shared" si="3"/>
        <v>0</v>
      </c>
      <c r="AI234" s="229">
        <f t="shared" si="4"/>
        <v>0</v>
      </c>
      <c r="AM234" s="138"/>
      <c r="AN234" s="138"/>
      <c r="AO234" s="138"/>
      <c r="AP234" s="138"/>
      <c r="AQ234" s="138"/>
      <c r="AR234" s="138"/>
      <c r="AS234" s="138"/>
      <c r="AT234" s="138"/>
    </row>
    <row r="235" spans="1:46" s="139" customFormat="1" ht="13.8" x14ac:dyDescent="0.3">
      <c r="A235" s="277">
        <v>435</v>
      </c>
      <c r="B235" s="211">
        <v>435301673</v>
      </c>
      <c r="C235" s="212" t="s">
        <v>150</v>
      </c>
      <c r="D235" s="211">
        <v>301</v>
      </c>
      <c r="E235" s="212" t="s">
        <v>151</v>
      </c>
      <c r="F235" s="211">
        <v>673</v>
      </c>
      <c r="G235" s="212" t="s">
        <v>159</v>
      </c>
      <c r="H235" s="297">
        <v>17.28</v>
      </c>
      <c r="I235" s="202">
        <v>9370</v>
      </c>
      <c r="J235" s="202">
        <v>4751</v>
      </c>
      <c r="K235" s="202">
        <v>0</v>
      </c>
      <c r="L235" s="202">
        <v>893</v>
      </c>
      <c r="M235" s="279">
        <v>15014</v>
      </c>
      <c r="O235" s="281">
        <v>0</v>
      </c>
      <c r="P235" s="282">
        <v>0</v>
      </c>
      <c r="Q235" s="205">
        <v>0.09</v>
      </c>
      <c r="R235" s="205">
        <v>1.9733059202899569E-2</v>
      </c>
      <c r="S235" s="272">
        <f t="shared" si="9"/>
        <v>0</v>
      </c>
      <c r="U235" s="287">
        <v>244012</v>
      </c>
      <c r="V235" s="288">
        <v>0</v>
      </c>
      <c r="W235" s="288">
        <v>0</v>
      </c>
      <c r="X235" s="288">
        <v>15431</v>
      </c>
      <c r="Y235" s="279">
        <f t="shared" si="10"/>
        <v>259443</v>
      </c>
      <c r="AA235" s="275">
        <v>0</v>
      </c>
      <c r="AB235" s="204">
        <v>0</v>
      </c>
      <c r="AC235" s="202">
        <v>0</v>
      </c>
      <c r="AD235" s="204">
        <v>1.83</v>
      </c>
      <c r="AE235" s="276">
        <v>27476</v>
      </c>
      <c r="AG235" s="227">
        <f t="shared" si="2"/>
        <v>0</v>
      </c>
      <c r="AH235" s="228">
        <f t="shared" si="3"/>
        <v>0</v>
      </c>
      <c r="AI235" s="229">
        <f t="shared" si="4"/>
        <v>0</v>
      </c>
      <c r="AM235" s="138"/>
      <c r="AN235" s="138"/>
      <c r="AO235" s="138"/>
      <c r="AP235" s="138"/>
      <c r="AQ235" s="138"/>
      <c r="AR235" s="138"/>
      <c r="AS235" s="138"/>
      <c r="AT235" s="138"/>
    </row>
    <row r="236" spans="1:46" s="139" customFormat="1" ht="13.8" x14ac:dyDescent="0.3">
      <c r="A236" s="277">
        <v>435</v>
      </c>
      <c r="B236" s="211">
        <v>435301725</v>
      </c>
      <c r="C236" s="212" t="s">
        <v>150</v>
      </c>
      <c r="D236" s="211">
        <v>301</v>
      </c>
      <c r="E236" s="212" t="s">
        <v>151</v>
      </c>
      <c r="F236" s="211">
        <v>725</v>
      </c>
      <c r="G236" s="212" t="s">
        <v>136</v>
      </c>
      <c r="H236" s="297">
        <v>1</v>
      </c>
      <c r="I236" s="202">
        <v>8749</v>
      </c>
      <c r="J236" s="202">
        <v>2871</v>
      </c>
      <c r="K236" s="202">
        <v>0</v>
      </c>
      <c r="L236" s="202">
        <v>893</v>
      </c>
      <c r="M236" s="279">
        <v>12513</v>
      </c>
      <c r="O236" s="281">
        <v>0</v>
      </c>
      <c r="P236" s="282">
        <v>0</v>
      </c>
      <c r="Q236" s="205">
        <v>0.09</v>
      </c>
      <c r="R236" s="205">
        <v>9.7176758317344177E-3</v>
      </c>
      <c r="S236" s="272">
        <f t="shared" si="9"/>
        <v>0</v>
      </c>
      <c r="U236" s="287">
        <v>11620</v>
      </c>
      <c r="V236" s="288">
        <v>0</v>
      </c>
      <c r="W236" s="288">
        <v>0</v>
      </c>
      <c r="X236" s="288">
        <v>893</v>
      </c>
      <c r="Y236" s="279">
        <f t="shared" si="10"/>
        <v>12513</v>
      </c>
      <c r="AA236" s="275">
        <v>0</v>
      </c>
      <c r="AB236" s="204">
        <v>0</v>
      </c>
      <c r="AC236" s="202">
        <v>0</v>
      </c>
      <c r="AD236" s="204">
        <v>0</v>
      </c>
      <c r="AE236" s="276">
        <v>0</v>
      </c>
      <c r="AG236" s="227">
        <f t="shared" si="2"/>
        <v>0</v>
      </c>
      <c r="AH236" s="228">
        <f t="shared" si="3"/>
        <v>0</v>
      </c>
      <c r="AI236" s="229">
        <f t="shared" si="4"/>
        <v>0</v>
      </c>
      <c r="AM236" s="138"/>
      <c r="AN236" s="138"/>
      <c r="AO236" s="138"/>
      <c r="AP236" s="138"/>
      <c r="AQ236" s="138"/>
      <c r="AR236" s="138"/>
      <c r="AS236" s="138"/>
      <c r="AT236" s="138"/>
    </row>
    <row r="237" spans="1:46" s="139" customFormat="1" ht="13.8" x14ac:dyDescent="0.3">
      <c r="A237" s="277">
        <v>435</v>
      </c>
      <c r="B237" s="211">
        <v>435301735</v>
      </c>
      <c r="C237" s="212" t="s">
        <v>150</v>
      </c>
      <c r="D237" s="211">
        <v>301</v>
      </c>
      <c r="E237" s="212" t="s">
        <v>151</v>
      </c>
      <c r="F237" s="211">
        <v>735</v>
      </c>
      <c r="G237" s="212" t="s">
        <v>138</v>
      </c>
      <c r="H237" s="297">
        <v>2.67</v>
      </c>
      <c r="I237" s="202">
        <v>9555</v>
      </c>
      <c r="J237" s="202">
        <v>3971</v>
      </c>
      <c r="K237" s="202">
        <v>0</v>
      </c>
      <c r="L237" s="202">
        <v>893</v>
      </c>
      <c r="M237" s="279">
        <v>14419</v>
      </c>
      <c r="O237" s="281">
        <v>0</v>
      </c>
      <c r="P237" s="282">
        <v>0</v>
      </c>
      <c r="Q237" s="205">
        <v>0.09</v>
      </c>
      <c r="R237" s="205">
        <v>2.0223169205195471E-2</v>
      </c>
      <c r="S237" s="272">
        <f t="shared" si="9"/>
        <v>0</v>
      </c>
      <c r="U237" s="287">
        <v>36114</v>
      </c>
      <c r="V237" s="288">
        <v>0</v>
      </c>
      <c r="W237" s="288">
        <v>0</v>
      </c>
      <c r="X237" s="288">
        <v>2384</v>
      </c>
      <c r="Y237" s="279">
        <f t="shared" si="10"/>
        <v>38498</v>
      </c>
      <c r="AA237" s="275">
        <v>0</v>
      </c>
      <c r="AB237" s="204">
        <v>0</v>
      </c>
      <c r="AC237" s="202">
        <v>0</v>
      </c>
      <c r="AD237" s="204">
        <v>0</v>
      </c>
      <c r="AE237" s="276">
        <v>0</v>
      </c>
      <c r="AG237" s="227">
        <f t="shared" si="2"/>
        <v>0</v>
      </c>
      <c r="AH237" s="228">
        <f t="shared" si="3"/>
        <v>0</v>
      </c>
      <c r="AI237" s="229">
        <f t="shared" si="4"/>
        <v>0</v>
      </c>
      <c r="AM237" s="138"/>
      <c r="AN237" s="138"/>
      <c r="AO237" s="138"/>
      <c r="AP237" s="138"/>
      <c r="AQ237" s="138"/>
      <c r="AR237" s="138"/>
      <c r="AS237" s="138"/>
      <c r="AT237" s="138"/>
    </row>
    <row r="238" spans="1:46" s="139" customFormat="1" ht="13.8" x14ac:dyDescent="0.3">
      <c r="A238" s="277">
        <v>436</v>
      </c>
      <c r="B238" s="211">
        <v>436049001</v>
      </c>
      <c r="C238" s="212" t="s">
        <v>160</v>
      </c>
      <c r="D238" s="211">
        <v>49</v>
      </c>
      <c r="E238" s="212" t="s">
        <v>96</v>
      </c>
      <c r="F238" s="211">
        <v>1</v>
      </c>
      <c r="G238" s="212" t="s">
        <v>161</v>
      </c>
      <c r="H238" s="297">
        <v>1</v>
      </c>
      <c r="I238" s="202">
        <v>10922</v>
      </c>
      <c r="J238" s="202">
        <v>2557</v>
      </c>
      <c r="K238" s="202">
        <v>0</v>
      </c>
      <c r="L238" s="202">
        <v>893</v>
      </c>
      <c r="M238" s="279">
        <v>14372</v>
      </c>
      <c r="O238" s="281">
        <v>0</v>
      </c>
      <c r="P238" s="282">
        <v>0</v>
      </c>
      <c r="Q238" s="205">
        <v>0.09</v>
      </c>
      <c r="R238" s="205">
        <v>1.3065252041304527E-2</v>
      </c>
      <c r="S238" s="272">
        <f t="shared" si="9"/>
        <v>0</v>
      </c>
      <c r="U238" s="287">
        <v>13479</v>
      </c>
      <c r="V238" s="288">
        <v>0</v>
      </c>
      <c r="W238" s="288">
        <v>0</v>
      </c>
      <c r="X238" s="288">
        <v>893</v>
      </c>
      <c r="Y238" s="279">
        <f t="shared" si="10"/>
        <v>14372</v>
      </c>
      <c r="AA238" s="275">
        <v>0</v>
      </c>
      <c r="AB238" s="204">
        <v>0</v>
      </c>
      <c r="AC238" s="202">
        <v>0</v>
      </c>
      <c r="AD238" s="204">
        <v>0</v>
      </c>
      <c r="AE238" s="276">
        <v>0</v>
      </c>
      <c r="AG238" s="227">
        <f t="shared" si="2"/>
        <v>0</v>
      </c>
      <c r="AH238" s="228">
        <f t="shared" si="3"/>
        <v>0</v>
      </c>
      <c r="AI238" s="229">
        <f t="shared" si="4"/>
        <v>0</v>
      </c>
      <c r="AM238" s="138"/>
      <c r="AN238" s="138"/>
      <c r="AO238" s="138"/>
      <c r="AP238" s="138"/>
      <c r="AQ238" s="138"/>
      <c r="AR238" s="138"/>
      <c r="AS238" s="138"/>
      <c r="AT238" s="138"/>
    </row>
    <row r="239" spans="1:46" s="139" customFormat="1" ht="13.8" x14ac:dyDescent="0.3">
      <c r="A239" s="277">
        <v>436</v>
      </c>
      <c r="B239" s="211">
        <v>436049035</v>
      </c>
      <c r="C239" s="212" t="s">
        <v>160</v>
      </c>
      <c r="D239" s="211">
        <v>49</v>
      </c>
      <c r="E239" s="212" t="s">
        <v>96</v>
      </c>
      <c r="F239" s="211">
        <v>35</v>
      </c>
      <c r="G239" s="212" t="s">
        <v>22</v>
      </c>
      <c r="H239" s="297">
        <v>51.57</v>
      </c>
      <c r="I239" s="202">
        <v>12272</v>
      </c>
      <c r="J239" s="202">
        <v>4232</v>
      </c>
      <c r="K239" s="202">
        <v>0</v>
      </c>
      <c r="L239" s="202">
        <v>893</v>
      </c>
      <c r="M239" s="279">
        <v>17397</v>
      </c>
      <c r="O239" s="281">
        <v>0</v>
      </c>
      <c r="P239" s="282">
        <v>0</v>
      </c>
      <c r="Q239" s="205">
        <v>0.18</v>
      </c>
      <c r="R239" s="205">
        <v>0.14869015941042629</v>
      </c>
      <c r="S239" s="272">
        <f t="shared" si="9"/>
        <v>0</v>
      </c>
      <c r="U239" s="287">
        <v>851111</v>
      </c>
      <c r="V239" s="288">
        <v>0</v>
      </c>
      <c r="W239" s="288">
        <v>0</v>
      </c>
      <c r="X239" s="288">
        <v>46052</v>
      </c>
      <c r="Y239" s="279">
        <f t="shared" si="10"/>
        <v>897163</v>
      </c>
      <c r="AA239" s="275">
        <v>0</v>
      </c>
      <c r="AB239" s="204">
        <v>0</v>
      </c>
      <c r="AC239" s="202">
        <v>0</v>
      </c>
      <c r="AD239" s="204">
        <v>0</v>
      </c>
      <c r="AE239" s="276">
        <v>0</v>
      </c>
      <c r="AG239" s="227">
        <f t="shared" si="2"/>
        <v>0</v>
      </c>
      <c r="AH239" s="228">
        <f t="shared" si="3"/>
        <v>0</v>
      </c>
      <c r="AI239" s="229">
        <f t="shared" si="4"/>
        <v>0</v>
      </c>
      <c r="AM239" s="138"/>
      <c r="AN239" s="138"/>
      <c r="AO239" s="138"/>
      <c r="AP239" s="138"/>
      <c r="AQ239" s="138"/>
      <c r="AR239" s="138"/>
      <c r="AS239" s="138"/>
      <c r="AT239" s="138"/>
    </row>
    <row r="240" spans="1:46" s="139" customFormat="1" ht="13.8" x14ac:dyDescent="0.3">
      <c r="A240" s="277">
        <v>436</v>
      </c>
      <c r="B240" s="211">
        <v>436049044</v>
      </c>
      <c r="C240" s="212" t="s">
        <v>160</v>
      </c>
      <c r="D240" s="211">
        <v>49</v>
      </c>
      <c r="E240" s="212" t="s">
        <v>96</v>
      </c>
      <c r="F240" s="211">
        <v>44</v>
      </c>
      <c r="G240" s="212" t="s">
        <v>35</v>
      </c>
      <c r="H240" s="297">
        <v>3</v>
      </c>
      <c r="I240" s="202">
        <v>13702</v>
      </c>
      <c r="J240" s="202">
        <v>276</v>
      </c>
      <c r="K240" s="202">
        <v>0</v>
      </c>
      <c r="L240" s="202">
        <v>893</v>
      </c>
      <c r="M240" s="279">
        <v>14871</v>
      </c>
      <c r="O240" s="281">
        <v>0</v>
      </c>
      <c r="P240" s="282">
        <v>0</v>
      </c>
      <c r="Q240" s="205">
        <v>0.09</v>
      </c>
      <c r="R240" s="205">
        <v>5.5335020340441667E-2</v>
      </c>
      <c r="S240" s="272">
        <f t="shared" si="9"/>
        <v>0</v>
      </c>
      <c r="U240" s="287">
        <v>41934</v>
      </c>
      <c r="V240" s="288">
        <v>0</v>
      </c>
      <c r="W240" s="288">
        <v>0</v>
      </c>
      <c r="X240" s="288">
        <v>2679</v>
      </c>
      <c r="Y240" s="279">
        <f t="shared" si="10"/>
        <v>44613</v>
      </c>
      <c r="AA240" s="275">
        <v>0</v>
      </c>
      <c r="AB240" s="204">
        <v>0</v>
      </c>
      <c r="AC240" s="202">
        <v>0</v>
      </c>
      <c r="AD240" s="204">
        <v>0</v>
      </c>
      <c r="AE240" s="276">
        <v>0</v>
      </c>
      <c r="AG240" s="227">
        <f t="shared" si="2"/>
        <v>0</v>
      </c>
      <c r="AH240" s="228">
        <f t="shared" si="3"/>
        <v>0</v>
      </c>
      <c r="AI240" s="229">
        <f t="shared" si="4"/>
        <v>0</v>
      </c>
      <c r="AM240" s="138"/>
      <c r="AN240" s="138"/>
      <c r="AO240" s="138"/>
      <c r="AP240" s="138"/>
      <c r="AQ240" s="138"/>
      <c r="AR240" s="138"/>
      <c r="AS240" s="138"/>
      <c r="AT240" s="138"/>
    </row>
    <row r="241" spans="1:46" s="139" customFormat="1" ht="13.8" x14ac:dyDescent="0.3">
      <c r="A241" s="277">
        <v>436</v>
      </c>
      <c r="B241" s="211">
        <v>436049049</v>
      </c>
      <c r="C241" s="212" t="s">
        <v>160</v>
      </c>
      <c r="D241" s="211">
        <v>49</v>
      </c>
      <c r="E241" s="212" t="s">
        <v>96</v>
      </c>
      <c r="F241" s="211">
        <v>49</v>
      </c>
      <c r="G241" s="212" t="s">
        <v>96</v>
      </c>
      <c r="H241" s="297">
        <v>177.42000000000004</v>
      </c>
      <c r="I241" s="202">
        <v>12298</v>
      </c>
      <c r="J241" s="202">
        <v>15494</v>
      </c>
      <c r="K241" s="202">
        <v>0</v>
      </c>
      <c r="L241" s="202">
        <v>893</v>
      </c>
      <c r="M241" s="279">
        <v>28685</v>
      </c>
      <c r="O241" s="281">
        <v>0</v>
      </c>
      <c r="P241" s="282">
        <v>0</v>
      </c>
      <c r="Q241" s="205">
        <v>0.09</v>
      </c>
      <c r="R241" s="205">
        <v>6.6333323504090672E-2</v>
      </c>
      <c r="S241" s="272">
        <f t="shared" si="9"/>
        <v>0</v>
      </c>
      <c r="U241" s="287">
        <v>4930856</v>
      </c>
      <c r="V241" s="288">
        <v>0</v>
      </c>
      <c r="W241" s="288">
        <v>0</v>
      </c>
      <c r="X241" s="288">
        <v>158437</v>
      </c>
      <c r="Y241" s="279">
        <f t="shared" si="10"/>
        <v>5089293</v>
      </c>
      <c r="AA241" s="275">
        <v>0</v>
      </c>
      <c r="AB241" s="204">
        <v>0</v>
      </c>
      <c r="AC241" s="202">
        <v>0</v>
      </c>
      <c r="AD241" s="204">
        <v>5</v>
      </c>
      <c r="AE241" s="276">
        <v>143425</v>
      </c>
      <c r="AG241" s="227">
        <f t="shared" si="2"/>
        <v>0</v>
      </c>
      <c r="AH241" s="228">
        <f t="shared" si="3"/>
        <v>0</v>
      </c>
      <c r="AI241" s="229">
        <f t="shared" si="4"/>
        <v>0</v>
      </c>
      <c r="AM241" s="138"/>
      <c r="AN241" s="138"/>
      <c r="AO241" s="138"/>
      <c r="AP241" s="138"/>
      <c r="AQ241" s="138"/>
      <c r="AR241" s="138"/>
      <c r="AS241" s="138"/>
      <c r="AT241" s="138"/>
    </row>
    <row r="242" spans="1:46" s="139" customFormat="1" ht="13.8" x14ac:dyDescent="0.3">
      <c r="A242" s="277">
        <v>436</v>
      </c>
      <c r="B242" s="211">
        <v>436049057</v>
      </c>
      <c r="C242" s="212" t="s">
        <v>160</v>
      </c>
      <c r="D242" s="211">
        <v>49</v>
      </c>
      <c r="E242" s="212" t="s">
        <v>96</v>
      </c>
      <c r="F242" s="211">
        <v>57</v>
      </c>
      <c r="G242" s="212" t="s">
        <v>23</v>
      </c>
      <c r="H242" s="297">
        <v>4</v>
      </c>
      <c r="I242" s="202">
        <v>10686</v>
      </c>
      <c r="J242" s="202">
        <v>259</v>
      </c>
      <c r="K242" s="202">
        <v>0</v>
      </c>
      <c r="L242" s="202">
        <v>893</v>
      </c>
      <c r="M242" s="279">
        <v>11838</v>
      </c>
      <c r="O242" s="281">
        <v>0</v>
      </c>
      <c r="P242" s="282">
        <v>0</v>
      </c>
      <c r="Q242" s="205">
        <v>0.18</v>
      </c>
      <c r="R242" s="205">
        <v>0.12280780285826004</v>
      </c>
      <c r="S242" s="272">
        <f t="shared" si="9"/>
        <v>0</v>
      </c>
      <c r="U242" s="287">
        <v>43780</v>
      </c>
      <c r="V242" s="288">
        <v>0</v>
      </c>
      <c r="W242" s="288">
        <v>0</v>
      </c>
      <c r="X242" s="288">
        <v>3572</v>
      </c>
      <c r="Y242" s="279">
        <f t="shared" si="10"/>
        <v>47352</v>
      </c>
      <c r="AA242" s="275">
        <v>0</v>
      </c>
      <c r="AB242" s="204">
        <v>0</v>
      </c>
      <c r="AC242" s="202">
        <v>0</v>
      </c>
      <c r="AD242" s="204">
        <v>0</v>
      </c>
      <c r="AE242" s="276">
        <v>0</v>
      </c>
      <c r="AG242" s="227">
        <f t="shared" si="2"/>
        <v>0</v>
      </c>
      <c r="AH242" s="228">
        <f t="shared" si="3"/>
        <v>0</v>
      </c>
      <c r="AI242" s="229">
        <f t="shared" si="4"/>
        <v>0</v>
      </c>
      <c r="AM242" s="138"/>
      <c r="AN242" s="138"/>
      <c r="AO242" s="138"/>
      <c r="AP242" s="138"/>
      <c r="AQ242" s="138"/>
      <c r="AR242" s="138"/>
      <c r="AS242" s="138"/>
      <c r="AT242" s="138"/>
    </row>
    <row r="243" spans="1:46" s="139" customFormat="1" ht="13.8" x14ac:dyDescent="0.3">
      <c r="A243" s="277">
        <v>436</v>
      </c>
      <c r="B243" s="211">
        <v>436049093</v>
      </c>
      <c r="C243" s="212" t="s">
        <v>160</v>
      </c>
      <c r="D243" s="211">
        <v>49</v>
      </c>
      <c r="E243" s="212" t="s">
        <v>96</v>
      </c>
      <c r="F243" s="211">
        <v>93</v>
      </c>
      <c r="G243" s="212" t="s">
        <v>25</v>
      </c>
      <c r="H243" s="297">
        <v>10.1</v>
      </c>
      <c r="I243" s="202">
        <v>12087</v>
      </c>
      <c r="J243" s="202">
        <v>600</v>
      </c>
      <c r="K243" s="202">
        <v>0</v>
      </c>
      <c r="L243" s="202">
        <v>893</v>
      </c>
      <c r="M243" s="279">
        <v>13580</v>
      </c>
      <c r="O243" s="281">
        <v>0</v>
      </c>
      <c r="P243" s="282">
        <v>0</v>
      </c>
      <c r="Q243" s="205">
        <v>0.09</v>
      </c>
      <c r="R243" s="205">
        <v>8.9067742596702595E-2</v>
      </c>
      <c r="S243" s="272">
        <f t="shared" si="9"/>
        <v>0</v>
      </c>
      <c r="U243" s="287">
        <v>128139</v>
      </c>
      <c r="V243" s="288">
        <v>0</v>
      </c>
      <c r="W243" s="288">
        <v>0</v>
      </c>
      <c r="X243" s="288">
        <v>9019</v>
      </c>
      <c r="Y243" s="279">
        <f t="shared" si="10"/>
        <v>137158</v>
      </c>
      <c r="AA243" s="275">
        <v>0</v>
      </c>
      <c r="AB243" s="204">
        <v>0</v>
      </c>
      <c r="AC243" s="202">
        <v>0</v>
      </c>
      <c r="AD243" s="204">
        <v>0</v>
      </c>
      <c r="AE243" s="276">
        <v>0</v>
      </c>
      <c r="AG243" s="227">
        <f t="shared" si="2"/>
        <v>0</v>
      </c>
      <c r="AH243" s="228">
        <f t="shared" si="3"/>
        <v>0</v>
      </c>
      <c r="AI243" s="229">
        <f t="shared" si="4"/>
        <v>0</v>
      </c>
      <c r="AM243" s="138"/>
      <c r="AN243" s="138"/>
      <c r="AO243" s="138"/>
      <c r="AP243" s="138"/>
      <c r="AQ243" s="138"/>
      <c r="AR243" s="138"/>
      <c r="AS243" s="138"/>
      <c r="AT243" s="138"/>
    </row>
    <row r="244" spans="1:46" s="139" customFormat="1" ht="13.8" x14ac:dyDescent="0.3">
      <c r="A244" s="277">
        <v>436</v>
      </c>
      <c r="B244" s="211">
        <v>436049133</v>
      </c>
      <c r="C244" s="212" t="s">
        <v>160</v>
      </c>
      <c r="D244" s="211">
        <v>49</v>
      </c>
      <c r="E244" s="212" t="s">
        <v>96</v>
      </c>
      <c r="F244" s="211">
        <v>133</v>
      </c>
      <c r="G244" s="212" t="s">
        <v>73</v>
      </c>
      <c r="H244" s="297">
        <v>2</v>
      </c>
      <c r="I244" s="202">
        <v>10922</v>
      </c>
      <c r="J244" s="202">
        <v>2720</v>
      </c>
      <c r="K244" s="202">
        <v>0</v>
      </c>
      <c r="L244" s="202">
        <v>893</v>
      </c>
      <c r="M244" s="279">
        <v>14535</v>
      </c>
      <c r="O244" s="281">
        <v>0</v>
      </c>
      <c r="P244" s="282">
        <v>0</v>
      </c>
      <c r="Q244" s="205">
        <v>0.09</v>
      </c>
      <c r="R244" s="205">
        <v>3.343843893897476E-2</v>
      </c>
      <c r="S244" s="272">
        <f t="shared" si="9"/>
        <v>0</v>
      </c>
      <c r="U244" s="287">
        <v>27284</v>
      </c>
      <c r="V244" s="288">
        <v>0</v>
      </c>
      <c r="W244" s="288">
        <v>0</v>
      </c>
      <c r="X244" s="288">
        <v>1786</v>
      </c>
      <c r="Y244" s="279">
        <f t="shared" si="10"/>
        <v>29070</v>
      </c>
      <c r="AA244" s="275">
        <v>0</v>
      </c>
      <c r="AB244" s="204">
        <v>0</v>
      </c>
      <c r="AC244" s="202">
        <v>0</v>
      </c>
      <c r="AD244" s="204">
        <v>0</v>
      </c>
      <c r="AE244" s="276">
        <v>0</v>
      </c>
      <c r="AG244" s="227">
        <f t="shared" si="2"/>
        <v>0</v>
      </c>
      <c r="AH244" s="228">
        <f t="shared" si="3"/>
        <v>0</v>
      </c>
      <c r="AI244" s="229">
        <f t="shared" si="4"/>
        <v>0</v>
      </c>
      <c r="AM244" s="138"/>
      <c r="AN244" s="138"/>
      <c r="AO244" s="138"/>
      <c r="AP244" s="138"/>
      <c r="AQ244" s="138"/>
      <c r="AR244" s="138"/>
      <c r="AS244" s="138"/>
      <c r="AT244" s="138"/>
    </row>
    <row r="245" spans="1:46" s="139" customFormat="1" ht="13.8" x14ac:dyDescent="0.3">
      <c r="A245" s="277">
        <v>436</v>
      </c>
      <c r="B245" s="211">
        <v>436049149</v>
      </c>
      <c r="C245" s="212" t="s">
        <v>160</v>
      </c>
      <c r="D245" s="211">
        <v>49</v>
      </c>
      <c r="E245" s="212" t="s">
        <v>96</v>
      </c>
      <c r="F245" s="211">
        <v>149</v>
      </c>
      <c r="G245" s="212" t="s">
        <v>103</v>
      </c>
      <c r="H245" s="297">
        <v>1</v>
      </c>
      <c r="I245" s="202">
        <v>9991</v>
      </c>
      <c r="J245" s="202">
        <v>148</v>
      </c>
      <c r="K245" s="202">
        <v>0</v>
      </c>
      <c r="L245" s="202">
        <v>893</v>
      </c>
      <c r="M245" s="279">
        <v>11032</v>
      </c>
      <c r="O245" s="281">
        <v>0</v>
      </c>
      <c r="P245" s="282">
        <v>0</v>
      </c>
      <c r="Q245" s="205">
        <v>0.18</v>
      </c>
      <c r="R245" s="205">
        <v>0.11170892991408424</v>
      </c>
      <c r="S245" s="272">
        <f t="shared" si="9"/>
        <v>0</v>
      </c>
      <c r="U245" s="287">
        <v>10139</v>
      </c>
      <c r="V245" s="288">
        <v>0</v>
      </c>
      <c r="W245" s="288">
        <v>0</v>
      </c>
      <c r="X245" s="288">
        <v>893</v>
      </c>
      <c r="Y245" s="279">
        <f t="shared" si="10"/>
        <v>11032</v>
      </c>
      <c r="AA245" s="275">
        <v>0</v>
      </c>
      <c r="AB245" s="204">
        <v>0</v>
      </c>
      <c r="AC245" s="202">
        <v>0</v>
      </c>
      <c r="AD245" s="204">
        <v>0</v>
      </c>
      <c r="AE245" s="276">
        <v>0</v>
      </c>
      <c r="AG245" s="227">
        <f t="shared" si="2"/>
        <v>0</v>
      </c>
      <c r="AH245" s="228">
        <f t="shared" si="3"/>
        <v>0</v>
      </c>
      <c r="AI245" s="229">
        <f t="shared" si="4"/>
        <v>0</v>
      </c>
      <c r="AM245" s="138"/>
      <c r="AN245" s="138"/>
      <c r="AO245" s="138"/>
      <c r="AP245" s="138"/>
      <c r="AQ245" s="138"/>
      <c r="AR245" s="138"/>
      <c r="AS245" s="138"/>
      <c r="AT245" s="138"/>
    </row>
    <row r="246" spans="1:46" s="139" customFormat="1" ht="13.8" x14ac:dyDescent="0.3">
      <c r="A246" s="277">
        <v>436</v>
      </c>
      <c r="B246" s="211">
        <v>436049155</v>
      </c>
      <c r="C246" s="212" t="s">
        <v>160</v>
      </c>
      <c r="D246" s="211">
        <v>49</v>
      </c>
      <c r="E246" s="212" t="s">
        <v>96</v>
      </c>
      <c r="F246" s="211">
        <v>155</v>
      </c>
      <c r="G246" s="212" t="s">
        <v>26</v>
      </c>
      <c r="H246" s="297">
        <v>1</v>
      </c>
      <c r="I246" s="202">
        <v>10438.823776541147</v>
      </c>
      <c r="J246" s="202">
        <v>7304</v>
      </c>
      <c r="K246" s="202">
        <v>0</v>
      </c>
      <c r="L246" s="202">
        <v>893</v>
      </c>
      <c r="M246" s="279">
        <v>18635.823776541147</v>
      </c>
      <c r="O246" s="281">
        <v>0</v>
      </c>
      <c r="P246" s="282">
        <v>0</v>
      </c>
      <c r="Q246" s="205">
        <v>0.09</v>
      </c>
      <c r="R246" s="205">
        <v>2.6657665076592875E-4</v>
      </c>
      <c r="S246" s="272">
        <f t="shared" si="9"/>
        <v>0</v>
      </c>
      <c r="U246" s="287">
        <v>17743</v>
      </c>
      <c r="V246" s="288">
        <v>0</v>
      </c>
      <c r="W246" s="288">
        <v>0</v>
      </c>
      <c r="X246" s="288">
        <v>893</v>
      </c>
      <c r="Y246" s="279">
        <f t="shared" si="10"/>
        <v>18636</v>
      </c>
      <c r="AA246" s="275">
        <v>0</v>
      </c>
      <c r="AB246" s="204">
        <v>0</v>
      </c>
      <c r="AC246" s="202">
        <v>0</v>
      </c>
      <c r="AD246" s="204">
        <v>0</v>
      </c>
      <c r="AE246" s="276">
        <v>0</v>
      </c>
      <c r="AG246" s="227">
        <f t="shared" si="2"/>
        <v>0</v>
      </c>
      <c r="AH246" s="228">
        <f t="shared" si="3"/>
        <v>0</v>
      </c>
      <c r="AI246" s="229">
        <f t="shared" si="4"/>
        <v>0</v>
      </c>
      <c r="AM246" s="138"/>
      <c r="AN246" s="138"/>
      <c r="AO246" s="138"/>
      <c r="AP246" s="138"/>
      <c r="AQ246" s="138"/>
      <c r="AR246" s="138"/>
      <c r="AS246" s="138"/>
      <c r="AT246" s="138"/>
    </row>
    <row r="247" spans="1:46" s="139" customFormat="1" ht="13.8" x14ac:dyDescent="0.3">
      <c r="A247" s="277">
        <v>436</v>
      </c>
      <c r="B247" s="211">
        <v>436049163</v>
      </c>
      <c r="C247" s="212" t="s">
        <v>160</v>
      </c>
      <c r="D247" s="211">
        <v>49</v>
      </c>
      <c r="E247" s="212" t="s">
        <v>96</v>
      </c>
      <c r="F247" s="211">
        <v>163</v>
      </c>
      <c r="G247" s="212" t="s">
        <v>27</v>
      </c>
      <c r="H247" s="297">
        <v>2</v>
      </c>
      <c r="I247" s="202">
        <v>12155</v>
      </c>
      <c r="J247" s="202">
        <v>136</v>
      </c>
      <c r="K247" s="202">
        <v>0</v>
      </c>
      <c r="L247" s="202">
        <v>893</v>
      </c>
      <c r="M247" s="279">
        <v>13184</v>
      </c>
      <c r="O247" s="281">
        <v>0</v>
      </c>
      <c r="P247" s="282">
        <v>0</v>
      </c>
      <c r="Q247" s="205">
        <v>0.18</v>
      </c>
      <c r="R247" s="205">
        <v>9.2345494532551906E-2</v>
      </c>
      <c r="S247" s="272">
        <f t="shared" si="9"/>
        <v>0</v>
      </c>
      <c r="U247" s="287">
        <v>24582</v>
      </c>
      <c r="V247" s="288">
        <v>0</v>
      </c>
      <c r="W247" s="288">
        <v>0</v>
      </c>
      <c r="X247" s="288">
        <v>1786</v>
      </c>
      <c r="Y247" s="279">
        <f t="shared" si="10"/>
        <v>26368</v>
      </c>
      <c r="AA247" s="275">
        <v>0</v>
      </c>
      <c r="AB247" s="204">
        <v>0</v>
      </c>
      <c r="AC247" s="202">
        <v>0</v>
      </c>
      <c r="AD247" s="204">
        <v>0</v>
      </c>
      <c r="AE247" s="276">
        <v>0</v>
      </c>
      <c r="AG247" s="227">
        <f t="shared" si="2"/>
        <v>0</v>
      </c>
      <c r="AH247" s="228">
        <f t="shared" si="3"/>
        <v>0</v>
      </c>
      <c r="AI247" s="229">
        <f t="shared" si="4"/>
        <v>0</v>
      </c>
      <c r="AM247" s="138"/>
      <c r="AN247" s="138"/>
      <c r="AO247" s="138"/>
      <c r="AP247" s="138"/>
      <c r="AQ247" s="138"/>
      <c r="AR247" s="138"/>
      <c r="AS247" s="138"/>
      <c r="AT247" s="138"/>
    </row>
    <row r="248" spans="1:46" s="139" customFormat="1" ht="13.8" x14ac:dyDescent="0.3">
      <c r="A248" s="277">
        <v>436</v>
      </c>
      <c r="B248" s="211">
        <v>436049165</v>
      </c>
      <c r="C248" s="212" t="s">
        <v>160</v>
      </c>
      <c r="D248" s="211">
        <v>49</v>
      </c>
      <c r="E248" s="212" t="s">
        <v>96</v>
      </c>
      <c r="F248" s="211">
        <v>165</v>
      </c>
      <c r="G248" s="212" t="s">
        <v>28</v>
      </c>
      <c r="H248" s="297">
        <v>27.28</v>
      </c>
      <c r="I248" s="202">
        <v>11193</v>
      </c>
      <c r="J248" s="202">
        <v>420</v>
      </c>
      <c r="K248" s="202">
        <v>0</v>
      </c>
      <c r="L248" s="202">
        <v>893</v>
      </c>
      <c r="M248" s="279">
        <v>12506</v>
      </c>
      <c r="O248" s="281">
        <v>0</v>
      </c>
      <c r="P248" s="282">
        <v>0</v>
      </c>
      <c r="Q248" s="205">
        <v>9.8299999999999998E-2</v>
      </c>
      <c r="R248" s="205">
        <v>0.11182095454477818</v>
      </c>
      <c r="S248" s="272">
        <f t="shared" si="9"/>
        <v>0</v>
      </c>
      <c r="U248" s="287">
        <v>316803</v>
      </c>
      <c r="V248" s="288">
        <v>0</v>
      </c>
      <c r="W248" s="288">
        <v>0</v>
      </c>
      <c r="X248" s="288">
        <v>24361</v>
      </c>
      <c r="Y248" s="279">
        <f t="shared" si="10"/>
        <v>341164</v>
      </c>
      <c r="AA248" s="275">
        <v>0</v>
      </c>
      <c r="AB248" s="204">
        <v>3.4268350681466524</v>
      </c>
      <c r="AC248" s="202">
        <v>42856</v>
      </c>
      <c r="AD248" s="204">
        <v>0</v>
      </c>
      <c r="AE248" s="276">
        <v>0</v>
      </c>
      <c r="AG248" s="227">
        <f t="shared" si="2"/>
        <v>0</v>
      </c>
      <c r="AH248" s="228">
        <f t="shared" si="3"/>
        <v>0</v>
      </c>
      <c r="AI248" s="229">
        <f t="shared" si="4"/>
        <v>0</v>
      </c>
      <c r="AM248" s="138"/>
      <c r="AN248" s="138"/>
      <c r="AO248" s="138"/>
      <c r="AP248" s="138"/>
      <c r="AQ248" s="138"/>
      <c r="AR248" s="138"/>
      <c r="AS248" s="138"/>
      <c r="AT248" s="138"/>
    </row>
    <row r="249" spans="1:46" s="139" customFormat="1" ht="13.8" x14ac:dyDescent="0.3">
      <c r="A249" s="277">
        <v>436</v>
      </c>
      <c r="B249" s="211">
        <v>436049176</v>
      </c>
      <c r="C249" s="212" t="s">
        <v>160</v>
      </c>
      <c r="D249" s="211">
        <v>49</v>
      </c>
      <c r="E249" s="212" t="s">
        <v>96</v>
      </c>
      <c r="F249" s="211">
        <v>176</v>
      </c>
      <c r="G249" s="212" t="s">
        <v>29</v>
      </c>
      <c r="H249" s="297">
        <v>17</v>
      </c>
      <c r="I249" s="202">
        <v>11263</v>
      </c>
      <c r="J249" s="202">
        <v>4034</v>
      </c>
      <c r="K249" s="202">
        <v>0</v>
      </c>
      <c r="L249" s="202">
        <v>893</v>
      </c>
      <c r="M249" s="279">
        <v>16190</v>
      </c>
      <c r="O249" s="281">
        <v>0</v>
      </c>
      <c r="P249" s="282">
        <v>0</v>
      </c>
      <c r="Q249" s="205">
        <v>0.09</v>
      </c>
      <c r="R249" s="205">
        <v>7.5749143712613654E-2</v>
      </c>
      <c r="S249" s="272">
        <f t="shared" si="9"/>
        <v>0</v>
      </c>
      <c r="U249" s="287">
        <v>260049</v>
      </c>
      <c r="V249" s="288">
        <v>0</v>
      </c>
      <c r="W249" s="288">
        <v>0</v>
      </c>
      <c r="X249" s="288">
        <v>15181</v>
      </c>
      <c r="Y249" s="279">
        <f t="shared" si="10"/>
        <v>275230</v>
      </c>
      <c r="AA249" s="275">
        <v>0</v>
      </c>
      <c r="AB249" s="204">
        <v>0</v>
      </c>
      <c r="AC249" s="202">
        <v>0</v>
      </c>
      <c r="AD249" s="204">
        <v>2</v>
      </c>
      <c r="AE249" s="276">
        <v>32380</v>
      </c>
      <c r="AG249" s="227">
        <f t="shared" si="2"/>
        <v>0</v>
      </c>
      <c r="AH249" s="228">
        <f t="shared" si="3"/>
        <v>0</v>
      </c>
      <c r="AI249" s="229">
        <f t="shared" si="4"/>
        <v>0</v>
      </c>
      <c r="AM249" s="138"/>
      <c r="AN249" s="138"/>
      <c r="AO249" s="138"/>
      <c r="AP249" s="138"/>
      <c r="AQ249" s="138"/>
      <c r="AR249" s="138"/>
      <c r="AS249" s="138"/>
      <c r="AT249" s="138"/>
    </row>
    <row r="250" spans="1:46" s="139" customFormat="1" ht="13.8" x14ac:dyDescent="0.3">
      <c r="A250" s="277">
        <v>436</v>
      </c>
      <c r="B250" s="211">
        <v>436049199</v>
      </c>
      <c r="C250" s="212" t="s">
        <v>160</v>
      </c>
      <c r="D250" s="211">
        <v>49</v>
      </c>
      <c r="E250" s="212" t="s">
        <v>96</v>
      </c>
      <c r="F250" s="211">
        <v>199</v>
      </c>
      <c r="G250" s="212" t="s">
        <v>162</v>
      </c>
      <c r="H250" s="297">
        <v>1</v>
      </c>
      <c r="I250" s="202">
        <v>13387</v>
      </c>
      <c r="J250" s="202">
        <v>8997</v>
      </c>
      <c r="K250" s="202">
        <v>0</v>
      </c>
      <c r="L250" s="202">
        <v>893</v>
      </c>
      <c r="M250" s="279">
        <v>23277</v>
      </c>
      <c r="O250" s="281">
        <v>0</v>
      </c>
      <c r="P250" s="282">
        <v>0</v>
      </c>
      <c r="Q250" s="205">
        <v>0.09</v>
      </c>
      <c r="R250" s="205">
        <v>7.6275112822327758E-4</v>
      </c>
      <c r="S250" s="272">
        <f t="shared" si="9"/>
        <v>0</v>
      </c>
      <c r="U250" s="287">
        <v>22384</v>
      </c>
      <c r="V250" s="288">
        <v>0</v>
      </c>
      <c r="W250" s="288">
        <v>0</v>
      </c>
      <c r="X250" s="288">
        <v>893</v>
      </c>
      <c r="Y250" s="279">
        <f t="shared" si="10"/>
        <v>23277</v>
      </c>
      <c r="AA250" s="275">
        <v>0</v>
      </c>
      <c r="AB250" s="204">
        <v>0</v>
      </c>
      <c r="AC250" s="202">
        <v>0</v>
      </c>
      <c r="AD250" s="204">
        <v>0</v>
      </c>
      <c r="AE250" s="276">
        <v>0</v>
      </c>
      <c r="AG250" s="227">
        <f t="shared" si="2"/>
        <v>0</v>
      </c>
      <c r="AH250" s="228">
        <f t="shared" si="3"/>
        <v>0</v>
      </c>
      <c r="AI250" s="229">
        <f t="shared" si="4"/>
        <v>0</v>
      </c>
      <c r="AM250" s="138"/>
      <c r="AN250" s="138"/>
      <c r="AO250" s="138"/>
      <c r="AP250" s="138"/>
      <c r="AQ250" s="138"/>
      <c r="AR250" s="138"/>
      <c r="AS250" s="138"/>
      <c r="AT250" s="138"/>
    </row>
    <row r="251" spans="1:46" s="139" customFormat="1" ht="13.8" x14ac:dyDescent="0.3">
      <c r="A251" s="277">
        <v>436</v>
      </c>
      <c r="B251" s="211">
        <v>436049243</v>
      </c>
      <c r="C251" s="212" t="s">
        <v>160</v>
      </c>
      <c r="D251" s="211">
        <v>49</v>
      </c>
      <c r="E251" s="212" t="s">
        <v>96</v>
      </c>
      <c r="F251" s="211">
        <v>243</v>
      </c>
      <c r="G251" s="212" t="s">
        <v>74</v>
      </c>
      <c r="H251" s="297">
        <v>1</v>
      </c>
      <c r="I251" s="202">
        <v>12488.506008868042</v>
      </c>
      <c r="J251" s="202">
        <v>2595</v>
      </c>
      <c r="K251" s="202">
        <v>0</v>
      </c>
      <c r="L251" s="202">
        <v>893</v>
      </c>
      <c r="M251" s="279">
        <v>15976.506008868042</v>
      </c>
      <c r="O251" s="281">
        <v>0</v>
      </c>
      <c r="P251" s="282">
        <v>0</v>
      </c>
      <c r="Q251" s="205">
        <v>0.09</v>
      </c>
      <c r="R251" s="205">
        <v>5.2541223770135566E-3</v>
      </c>
      <c r="S251" s="272">
        <f t="shared" si="9"/>
        <v>0</v>
      </c>
      <c r="U251" s="287">
        <v>15084</v>
      </c>
      <c r="V251" s="288">
        <v>0</v>
      </c>
      <c r="W251" s="288">
        <v>0</v>
      </c>
      <c r="X251" s="288">
        <v>893</v>
      </c>
      <c r="Y251" s="279">
        <f t="shared" si="10"/>
        <v>15977</v>
      </c>
      <c r="AA251" s="275">
        <v>0</v>
      </c>
      <c r="AB251" s="204">
        <v>0</v>
      </c>
      <c r="AC251" s="202">
        <v>0</v>
      </c>
      <c r="AD251" s="204">
        <v>0</v>
      </c>
      <c r="AE251" s="276">
        <v>0</v>
      </c>
      <c r="AG251" s="227">
        <f t="shared" si="2"/>
        <v>0</v>
      </c>
      <c r="AH251" s="228">
        <f t="shared" si="3"/>
        <v>0</v>
      </c>
      <c r="AI251" s="229">
        <f t="shared" si="4"/>
        <v>0</v>
      </c>
      <c r="AM251" s="138"/>
      <c r="AN251" s="138"/>
      <c r="AO251" s="138"/>
      <c r="AP251" s="138"/>
      <c r="AQ251" s="138"/>
      <c r="AR251" s="138"/>
      <c r="AS251" s="138"/>
      <c r="AT251" s="138"/>
    </row>
    <row r="252" spans="1:46" s="139" customFormat="1" ht="13.8" x14ac:dyDescent="0.3">
      <c r="A252" s="277">
        <v>436</v>
      </c>
      <c r="B252" s="211">
        <v>436049244</v>
      </c>
      <c r="C252" s="212" t="s">
        <v>160</v>
      </c>
      <c r="D252" s="211">
        <v>49</v>
      </c>
      <c r="E252" s="212" t="s">
        <v>96</v>
      </c>
      <c r="F252" s="211">
        <v>244</v>
      </c>
      <c r="G252" s="212" t="s">
        <v>43</v>
      </c>
      <c r="H252" s="297">
        <v>7.21</v>
      </c>
      <c r="I252" s="202">
        <v>12023</v>
      </c>
      <c r="J252" s="202">
        <v>4684</v>
      </c>
      <c r="K252" s="202">
        <v>0</v>
      </c>
      <c r="L252" s="202">
        <v>893</v>
      </c>
      <c r="M252" s="279">
        <v>17600</v>
      </c>
      <c r="O252" s="281">
        <v>0</v>
      </c>
      <c r="P252" s="282">
        <v>0</v>
      </c>
      <c r="Q252" s="205">
        <v>0.18</v>
      </c>
      <c r="R252" s="205">
        <v>0.10604677278835424</v>
      </c>
      <c r="S252" s="272">
        <f t="shared" si="9"/>
        <v>0</v>
      </c>
      <c r="U252" s="287">
        <v>120457</v>
      </c>
      <c r="V252" s="288">
        <v>0</v>
      </c>
      <c r="W252" s="288">
        <v>0</v>
      </c>
      <c r="X252" s="288">
        <v>6439</v>
      </c>
      <c r="Y252" s="279">
        <f t="shared" si="10"/>
        <v>126896</v>
      </c>
      <c r="AA252" s="275">
        <v>0</v>
      </c>
      <c r="AB252" s="204">
        <v>0</v>
      </c>
      <c r="AC252" s="202">
        <v>0</v>
      </c>
      <c r="AD252" s="204">
        <v>0</v>
      </c>
      <c r="AE252" s="276">
        <v>0</v>
      </c>
      <c r="AG252" s="227">
        <f t="shared" si="2"/>
        <v>0</v>
      </c>
      <c r="AH252" s="228">
        <f t="shared" si="3"/>
        <v>0</v>
      </c>
      <c r="AI252" s="229">
        <f t="shared" si="4"/>
        <v>0</v>
      </c>
      <c r="AM252" s="138"/>
      <c r="AN252" s="138"/>
      <c r="AO252" s="138"/>
      <c r="AP252" s="138"/>
      <c r="AQ252" s="138"/>
      <c r="AR252" s="138"/>
      <c r="AS252" s="138"/>
      <c r="AT252" s="138"/>
    </row>
    <row r="253" spans="1:46" s="139" customFormat="1" ht="13.8" x14ac:dyDescent="0.3">
      <c r="A253" s="277">
        <v>436</v>
      </c>
      <c r="B253" s="211">
        <v>436049248</v>
      </c>
      <c r="C253" s="212" t="s">
        <v>160</v>
      </c>
      <c r="D253" s="211">
        <v>49</v>
      </c>
      <c r="E253" s="212" t="s">
        <v>96</v>
      </c>
      <c r="F253" s="211">
        <v>248</v>
      </c>
      <c r="G253" s="212" t="s">
        <v>30</v>
      </c>
      <c r="H253" s="297">
        <v>5</v>
      </c>
      <c r="I253" s="202">
        <v>11019</v>
      </c>
      <c r="J253" s="202">
        <v>850</v>
      </c>
      <c r="K253" s="202">
        <v>0</v>
      </c>
      <c r="L253" s="202">
        <v>893</v>
      </c>
      <c r="M253" s="279">
        <v>12762</v>
      </c>
      <c r="O253" s="281">
        <v>0</v>
      </c>
      <c r="P253" s="282">
        <v>0</v>
      </c>
      <c r="Q253" s="205">
        <v>0.09</v>
      </c>
      <c r="R253" s="205">
        <v>5.1850846706843028E-2</v>
      </c>
      <c r="S253" s="272">
        <f t="shared" si="9"/>
        <v>0</v>
      </c>
      <c r="U253" s="287">
        <v>59345</v>
      </c>
      <c r="V253" s="288">
        <v>0</v>
      </c>
      <c r="W253" s="288">
        <v>0</v>
      </c>
      <c r="X253" s="288">
        <v>4465</v>
      </c>
      <c r="Y253" s="279">
        <f t="shared" si="10"/>
        <v>63810</v>
      </c>
      <c r="AA253" s="275">
        <v>0</v>
      </c>
      <c r="AB253" s="204">
        <v>0</v>
      </c>
      <c r="AC253" s="202">
        <v>0</v>
      </c>
      <c r="AD253" s="204">
        <v>0</v>
      </c>
      <c r="AE253" s="276">
        <v>0</v>
      </c>
      <c r="AG253" s="227">
        <f t="shared" si="2"/>
        <v>0</v>
      </c>
      <c r="AH253" s="228">
        <f t="shared" si="3"/>
        <v>0</v>
      </c>
      <c r="AI253" s="229">
        <f t="shared" si="4"/>
        <v>0</v>
      </c>
      <c r="AM253" s="138"/>
      <c r="AN253" s="138"/>
      <c r="AO253" s="138"/>
      <c r="AP253" s="138"/>
      <c r="AQ253" s="138"/>
      <c r="AR253" s="138"/>
      <c r="AS253" s="138"/>
      <c r="AT253" s="138"/>
    </row>
    <row r="254" spans="1:46" s="139" customFormat="1" ht="13.8" x14ac:dyDescent="0.3">
      <c r="A254" s="277">
        <v>436</v>
      </c>
      <c r="B254" s="211">
        <v>436049262</v>
      </c>
      <c r="C254" s="212" t="s">
        <v>160</v>
      </c>
      <c r="D254" s="211">
        <v>49</v>
      </c>
      <c r="E254" s="212" t="s">
        <v>96</v>
      </c>
      <c r="F254" s="211">
        <v>262</v>
      </c>
      <c r="G254" s="212" t="s">
        <v>31</v>
      </c>
      <c r="H254" s="297">
        <v>1.1800000000000002</v>
      </c>
      <c r="I254" s="202">
        <v>12155</v>
      </c>
      <c r="J254" s="202">
        <v>5696</v>
      </c>
      <c r="K254" s="202">
        <v>0</v>
      </c>
      <c r="L254" s="202">
        <v>893</v>
      </c>
      <c r="M254" s="279">
        <v>18744</v>
      </c>
      <c r="O254" s="281">
        <v>0</v>
      </c>
      <c r="P254" s="282">
        <v>0</v>
      </c>
      <c r="Q254" s="205">
        <v>0.09</v>
      </c>
      <c r="R254" s="205">
        <v>6.1775521936888643E-2</v>
      </c>
      <c r="S254" s="272">
        <f t="shared" si="9"/>
        <v>0</v>
      </c>
      <c r="U254" s="287">
        <v>21064</v>
      </c>
      <c r="V254" s="288">
        <v>0</v>
      </c>
      <c r="W254" s="288">
        <v>0</v>
      </c>
      <c r="X254" s="288">
        <v>1054</v>
      </c>
      <c r="Y254" s="279">
        <f t="shared" si="10"/>
        <v>22118</v>
      </c>
      <c r="AA254" s="275">
        <v>0</v>
      </c>
      <c r="AB254" s="204">
        <v>0</v>
      </c>
      <c r="AC254" s="202">
        <v>0</v>
      </c>
      <c r="AD254" s="204">
        <v>0</v>
      </c>
      <c r="AE254" s="276">
        <v>0</v>
      </c>
      <c r="AG254" s="227">
        <f t="shared" si="2"/>
        <v>0</v>
      </c>
      <c r="AH254" s="228">
        <f t="shared" si="3"/>
        <v>0</v>
      </c>
      <c r="AI254" s="229">
        <f t="shared" si="4"/>
        <v>0</v>
      </c>
      <c r="AM254" s="138"/>
      <c r="AN254" s="138"/>
      <c r="AO254" s="138"/>
      <c r="AP254" s="138"/>
      <c r="AQ254" s="138"/>
      <c r="AR254" s="138"/>
      <c r="AS254" s="138"/>
      <c r="AT254" s="138"/>
    </row>
    <row r="255" spans="1:46" s="139" customFormat="1" ht="13.8" x14ac:dyDescent="0.3">
      <c r="A255" s="277">
        <v>436</v>
      </c>
      <c r="B255" s="211">
        <v>436049274</v>
      </c>
      <c r="C255" s="212" t="s">
        <v>160</v>
      </c>
      <c r="D255" s="211">
        <v>49</v>
      </c>
      <c r="E255" s="212" t="s">
        <v>96</v>
      </c>
      <c r="F255" s="211">
        <v>274</v>
      </c>
      <c r="G255" s="212" t="s">
        <v>81</v>
      </c>
      <c r="H255" s="297">
        <v>6.38</v>
      </c>
      <c r="I255" s="202">
        <v>11428</v>
      </c>
      <c r="J255" s="202">
        <v>5467</v>
      </c>
      <c r="K255" s="202">
        <v>0</v>
      </c>
      <c r="L255" s="202">
        <v>893</v>
      </c>
      <c r="M255" s="279">
        <v>17788</v>
      </c>
      <c r="O255" s="281">
        <v>0</v>
      </c>
      <c r="P255" s="282">
        <v>0</v>
      </c>
      <c r="Q255" s="205">
        <v>0.09</v>
      </c>
      <c r="R255" s="205">
        <v>7.0159331123413618E-2</v>
      </c>
      <c r="S255" s="272">
        <f t="shared" si="9"/>
        <v>0</v>
      </c>
      <c r="U255" s="287">
        <v>107790</v>
      </c>
      <c r="V255" s="288">
        <v>0</v>
      </c>
      <c r="W255" s="288">
        <v>0</v>
      </c>
      <c r="X255" s="288">
        <v>5697</v>
      </c>
      <c r="Y255" s="279">
        <f t="shared" si="10"/>
        <v>113487</v>
      </c>
      <c r="AA255" s="275">
        <v>0</v>
      </c>
      <c r="AB255" s="204">
        <v>0</v>
      </c>
      <c r="AC255" s="202">
        <v>0</v>
      </c>
      <c r="AD255" s="204">
        <v>0</v>
      </c>
      <c r="AE255" s="276">
        <v>0</v>
      </c>
      <c r="AG255" s="227">
        <f t="shared" si="2"/>
        <v>0</v>
      </c>
      <c r="AH255" s="228">
        <f t="shared" si="3"/>
        <v>0</v>
      </c>
      <c r="AI255" s="229">
        <f t="shared" si="4"/>
        <v>0</v>
      </c>
      <c r="AM255" s="138"/>
      <c r="AN255" s="138"/>
      <c r="AO255" s="138"/>
      <c r="AP255" s="138"/>
      <c r="AQ255" s="138"/>
      <c r="AR255" s="138"/>
      <c r="AS255" s="138"/>
      <c r="AT255" s="138"/>
    </row>
    <row r="256" spans="1:46" s="139" customFormat="1" ht="13.8" x14ac:dyDescent="0.3">
      <c r="A256" s="277">
        <v>436</v>
      </c>
      <c r="B256" s="211">
        <v>436049284</v>
      </c>
      <c r="C256" s="212" t="s">
        <v>160</v>
      </c>
      <c r="D256" s="211">
        <v>49</v>
      </c>
      <c r="E256" s="212" t="s">
        <v>96</v>
      </c>
      <c r="F256" s="211">
        <v>284</v>
      </c>
      <c r="G256" s="212" t="s">
        <v>163</v>
      </c>
      <c r="H256" s="297">
        <v>1</v>
      </c>
      <c r="I256" s="202">
        <v>10922</v>
      </c>
      <c r="J256" s="202">
        <v>4744</v>
      </c>
      <c r="K256" s="202">
        <v>0</v>
      </c>
      <c r="L256" s="202">
        <v>893</v>
      </c>
      <c r="M256" s="279">
        <v>16559</v>
      </c>
      <c r="O256" s="281">
        <v>0</v>
      </c>
      <c r="P256" s="282">
        <v>0</v>
      </c>
      <c r="Q256" s="205">
        <v>0.09</v>
      </c>
      <c r="R256" s="205">
        <v>3.0832833299785766E-2</v>
      </c>
      <c r="S256" s="272">
        <f t="shared" si="9"/>
        <v>0</v>
      </c>
      <c r="U256" s="287">
        <v>15666</v>
      </c>
      <c r="V256" s="288">
        <v>0</v>
      </c>
      <c r="W256" s="288">
        <v>0</v>
      </c>
      <c r="X256" s="288">
        <v>893</v>
      </c>
      <c r="Y256" s="279">
        <f t="shared" si="10"/>
        <v>16559</v>
      </c>
      <c r="AA256" s="275">
        <v>0</v>
      </c>
      <c r="AB256" s="204">
        <v>0</v>
      </c>
      <c r="AC256" s="202">
        <v>0</v>
      </c>
      <c r="AD256" s="204">
        <v>0</v>
      </c>
      <c r="AE256" s="276">
        <v>0</v>
      </c>
      <c r="AG256" s="227">
        <f t="shared" si="2"/>
        <v>0</v>
      </c>
      <c r="AH256" s="228">
        <f t="shared" si="3"/>
        <v>0</v>
      </c>
      <c r="AI256" s="229">
        <f t="shared" si="4"/>
        <v>0</v>
      </c>
      <c r="AM256" s="138"/>
      <c r="AN256" s="138"/>
      <c r="AO256" s="138"/>
      <c r="AP256" s="138"/>
      <c r="AQ256" s="138"/>
      <c r="AR256" s="138"/>
      <c r="AS256" s="138"/>
      <c r="AT256" s="138"/>
    </row>
    <row r="257" spans="1:46" s="139" customFormat="1" ht="13.8" x14ac:dyDescent="0.3">
      <c r="A257" s="277">
        <v>436</v>
      </c>
      <c r="B257" s="211">
        <v>436049308</v>
      </c>
      <c r="C257" s="212" t="s">
        <v>160</v>
      </c>
      <c r="D257" s="211">
        <v>49</v>
      </c>
      <c r="E257" s="212" t="s">
        <v>96</v>
      </c>
      <c r="F257" s="211">
        <v>308</v>
      </c>
      <c r="G257" s="212" t="s">
        <v>32</v>
      </c>
      <c r="H257" s="297">
        <v>4</v>
      </c>
      <c r="I257" s="202">
        <v>12621</v>
      </c>
      <c r="J257" s="202">
        <v>6776</v>
      </c>
      <c r="K257" s="202">
        <v>0</v>
      </c>
      <c r="L257" s="202">
        <v>893</v>
      </c>
      <c r="M257" s="279">
        <v>20290</v>
      </c>
      <c r="O257" s="281">
        <v>0</v>
      </c>
      <c r="P257" s="282">
        <v>0</v>
      </c>
      <c r="Q257" s="205">
        <v>0.09</v>
      </c>
      <c r="R257" s="205">
        <v>2.0850860735789978E-3</v>
      </c>
      <c r="S257" s="272">
        <f t="shared" si="9"/>
        <v>0</v>
      </c>
      <c r="U257" s="287">
        <v>77588</v>
      </c>
      <c r="V257" s="288">
        <v>0</v>
      </c>
      <c r="W257" s="288">
        <v>0</v>
      </c>
      <c r="X257" s="288">
        <v>3572</v>
      </c>
      <c r="Y257" s="279">
        <f t="shared" si="10"/>
        <v>81160</v>
      </c>
      <c r="AA257" s="275">
        <v>0</v>
      </c>
      <c r="AB257" s="204">
        <v>0</v>
      </c>
      <c r="AC257" s="202">
        <v>0</v>
      </c>
      <c r="AD257" s="204">
        <v>0</v>
      </c>
      <c r="AE257" s="276">
        <v>0</v>
      </c>
      <c r="AG257" s="227">
        <f t="shared" si="2"/>
        <v>0</v>
      </c>
      <c r="AH257" s="228">
        <f t="shared" si="3"/>
        <v>0</v>
      </c>
      <c r="AI257" s="229">
        <f t="shared" si="4"/>
        <v>0</v>
      </c>
      <c r="AM257" s="138"/>
      <c r="AN257" s="138"/>
      <c r="AO257" s="138"/>
      <c r="AP257" s="138"/>
      <c r="AQ257" s="138"/>
      <c r="AR257" s="138"/>
      <c r="AS257" s="138"/>
      <c r="AT257" s="138"/>
    </row>
    <row r="258" spans="1:46" s="139" customFormat="1" ht="13.8" x14ac:dyDescent="0.3">
      <c r="A258" s="277">
        <v>436</v>
      </c>
      <c r="B258" s="211">
        <v>436049336</v>
      </c>
      <c r="C258" s="212" t="s">
        <v>160</v>
      </c>
      <c r="D258" s="211">
        <v>49</v>
      </c>
      <c r="E258" s="212" t="s">
        <v>96</v>
      </c>
      <c r="F258" s="211">
        <v>336</v>
      </c>
      <c r="G258" s="212" t="s">
        <v>48</v>
      </c>
      <c r="H258" s="297">
        <v>2</v>
      </c>
      <c r="I258" s="202">
        <v>9991</v>
      </c>
      <c r="J258" s="202">
        <v>2641</v>
      </c>
      <c r="K258" s="202">
        <v>0</v>
      </c>
      <c r="L258" s="202">
        <v>893</v>
      </c>
      <c r="M258" s="279">
        <v>13525</v>
      </c>
      <c r="O258" s="281">
        <v>0</v>
      </c>
      <c r="P258" s="282">
        <v>0</v>
      </c>
      <c r="Q258" s="205">
        <v>0.09</v>
      </c>
      <c r="R258" s="205">
        <v>3.747833572365155E-2</v>
      </c>
      <c r="S258" s="272">
        <f t="shared" si="9"/>
        <v>0</v>
      </c>
      <c r="U258" s="287">
        <v>25264</v>
      </c>
      <c r="V258" s="288">
        <v>0</v>
      </c>
      <c r="W258" s="288">
        <v>0</v>
      </c>
      <c r="X258" s="288">
        <v>1786</v>
      </c>
      <c r="Y258" s="279">
        <f t="shared" si="10"/>
        <v>27050</v>
      </c>
      <c r="AA258" s="275">
        <v>0</v>
      </c>
      <c r="AB258" s="204">
        <v>0</v>
      </c>
      <c r="AC258" s="202">
        <v>0</v>
      </c>
      <c r="AD258" s="204">
        <v>0</v>
      </c>
      <c r="AE258" s="276">
        <v>0</v>
      </c>
      <c r="AG258" s="227">
        <f t="shared" si="2"/>
        <v>0</v>
      </c>
      <c r="AH258" s="228">
        <f t="shared" si="3"/>
        <v>0</v>
      </c>
      <c r="AI258" s="229">
        <f t="shared" si="4"/>
        <v>0</v>
      </c>
      <c r="AM258" s="138"/>
      <c r="AN258" s="138"/>
      <c r="AO258" s="138"/>
      <c r="AP258" s="138"/>
      <c r="AQ258" s="138"/>
      <c r="AR258" s="138"/>
      <c r="AS258" s="138"/>
      <c r="AT258" s="138"/>
    </row>
    <row r="259" spans="1:46" s="139" customFormat="1" ht="13.8" x14ac:dyDescent="0.3">
      <c r="A259" s="277">
        <v>436</v>
      </c>
      <c r="B259" s="211">
        <v>436049346</v>
      </c>
      <c r="C259" s="212" t="s">
        <v>160</v>
      </c>
      <c r="D259" s="211">
        <v>49</v>
      </c>
      <c r="E259" s="212" t="s">
        <v>96</v>
      </c>
      <c r="F259" s="211">
        <v>346</v>
      </c>
      <c r="G259" s="212" t="s">
        <v>33</v>
      </c>
      <c r="H259" s="297">
        <v>1</v>
      </c>
      <c r="I259" s="202">
        <v>10922</v>
      </c>
      <c r="J259" s="202">
        <v>1035</v>
      </c>
      <c r="K259" s="202">
        <v>0</v>
      </c>
      <c r="L259" s="202">
        <v>893</v>
      </c>
      <c r="M259" s="279">
        <v>12850</v>
      </c>
      <c r="O259" s="281">
        <v>0</v>
      </c>
      <c r="P259" s="282">
        <v>0</v>
      </c>
      <c r="Q259" s="205">
        <v>0.09</v>
      </c>
      <c r="R259" s="205">
        <v>1.6474511710266284E-2</v>
      </c>
      <c r="S259" s="272">
        <f t="shared" si="9"/>
        <v>0</v>
      </c>
      <c r="U259" s="287">
        <v>11957</v>
      </c>
      <c r="V259" s="288">
        <v>0</v>
      </c>
      <c r="W259" s="288">
        <v>0</v>
      </c>
      <c r="X259" s="288">
        <v>893</v>
      </c>
      <c r="Y259" s="279">
        <f t="shared" si="10"/>
        <v>12850</v>
      </c>
      <c r="AA259" s="275">
        <v>0</v>
      </c>
      <c r="AB259" s="204">
        <v>0</v>
      </c>
      <c r="AC259" s="202">
        <v>0</v>
      </c>
      <c r="AD259" s="204">
        <v>0</v>
      </c>
      <c r="AE259" s="276">
        <v>0</v>
      </c>
      <c r="AG259" s="227">
        <f t="shared" si="2"/>
        <v>0</v>
      </c>
      <c r="AH259" s="228">
        <f t="shared" si="3"/>
        <v>0</v>
      </c>
      <c r="AI259" s="229">
        <f t="shared" si="4"/>
        <v>0</v>
      </c>
      <c r="AM259" s="138"/>
      <c r="AN259" s="138"/>
      <c r="AO259" s="138"/>
      <c r="AP259" s="138"/>
      <c r="AQ259" s="138"/>
      <c r="AR259" s="138"/>
      <c r="AS259" s="138"/>
      <c r="AT259" s="138"/>
    </row>
    <row r="260" spans="1:46" s="139" customFormat="1" ht="13.8" x14ac:dyDescent="0.3">
      <c r="A260" s="277">
        <v>436</v>
      </c>
      <c r="B260" s="211">
        <v>436049347</v>
      </c>
      <c r="C260" s="212" t="s">
        <v>160</v>
      </c>
      <c r="D260" s="211">
        <v>49</v>
      </c>
      <c r="E260" s="212" t="s">
        <v>96</v>
      </c>
      <c r="F260" s="211">
        <v>347</v>
      </c>
      <c r="G260" s="212" t="s">
        <v>106</v>
      </c>
      <c r="H260" s="297">
        <v>0.93</v>
      </c>
      <c r="I260" s="202">
        <v>9060</v>
      </c>
      <c r="J260" s="202">
        <v>4094</v>
      </c>
      <c r="K260" s="202">
        <v>0</v>
      </c>
      <c r="L260" s="202">
        <v>893</v>
      </c>
      <c r="M260" s="279">
        <v>14047</v>
      </c>
      <c r="O260" s="281">
        <v>0</v>
      </c>
      <c r="P260" s="282">
        <v>0</v>
      </c>
      <c r="Q260" s="205">
        <v>0.09</v>
      </c>
      <c r="R260" s="205">
        <v>4.4716582560312317E-3</v>
      </c>
      <c r="S260" s="272">
        <f t="shared" si="9"/>
        <v>0</v>
      </c>
      <c r="U260" s="287">
        <v>12233</v>
      </c>
      <c r="V260" s="288">
        <v>0</v>
      </c>
      <c r="W260" s="288">
        <v>0</v>
      </c>
      <c r="X260" s="288">
        <v>830</v>
      </c>
      <c r="Y260" s="279">
        <f t="shared" si="10"/>
        <v>13063</v>
      </c>
      <c r="AA260" s="275">
        <v>0</v>
      </c>
      <c r="AB260" s="204">
        <v>0</v>
      </c>
      <c r="AC260" s="202">
        <v>0</v>
      </c>
      <c r="AD260" s="204">
        <v>0</v>
      </c>
      <c r="AE260" s="276">
        <v>0</v>
      </c>
      <c r="AG260" s="227">
        <f t="shared" si="2"/>
        <v>0</v>
      </c>
      <c r="AH260" s="228">
        <f t="shared" si="3"/>
        <v>0</v>
      </c>
      <c r="AI260" s="229">
        <f t="shared" si="4"/>
        <v>0</v>
      </c>
      <c r="AM260" s="138"/>
      <c r="AN260" s="138"/>
      <c r="AO260" s="138"/>
      <c r="AP260" s="138"/>
      <c r="AQ260" s="138"/>
      <c r="AR260" s="138"/>
      <c r="AS260" s="138"/>
      <c r="AT260" s="138"/>
    </row>
    <row r="261" spans="1:46" s="139" customFormat="1" ht="13.8" x14ac:dyDescent="0.3">
      <c r="A261" s="277">
        <v>436</v>
      </c>
      <c r="B261" s="211">
        <v>436049625</v>
      </c>
      <c r="C261" s="212" t="s">
        <v>160</v>
      </c>
      <c r="D261" s="211">
        <v>49</v>
      </c>
      <c r="E261" s="212" t="s">
        <v>96</v>
      </c>
      <c r="F261" s="211">
        <v>625</v>
      </c>
      <c r="G261" s="212" t="s">
        <v>49</v>
      </c>
      <c r="H261" s="297">
        <v>2</v>
      </c>
      <c r="I261" s="202">
        <v>10048.638756043141</v>
      </c>
      <c r="J261" s="202">
        <v>1748</v>
      </c>
      <c r="K261" s="202">
        <v>0</v>
      </c>
      <c r="L261" s="202">
        <v>893</v>
      </c>
      <c r="M261" s="279">
        <v>12689.638756043141</v>
      </c>
      <c r="O261" s="281">
        <v>0</v>
      </c>
      <c r="P261" s="282">
        <v>0</v>
      </c>
      <c r="Q261" s="205">
        <v>0.09</v>
      </c>
      <c r="R261" s="205">
        <v>3.8724428882639318E-3</v>
      </c>
      <c r="S261" s="272">
        <f t="shared" si="9"/>
        <v>0</v>
      </c>
      <c r="U261" s="287">
        <v>23594</v>
      </c>
      <c r="V261" s="288">
        <v>0</v>
      </c>
      <c r="W261" s="288">
        <v>0</v>
      </c>
      <c r="X261" s="288">
        <v>1786</v>
      </c>
      <c r="Y261" s="279">
        <f t="shared" si="10"/>
        <v>25380</v>
      </c>
      <c r="AA261" s="275">
        <v>0</v>
      </c>
      <c r="AB261" s="204">
        <v>0</v>
      </c>
      <c r="AC261" s="202">
        <v>0</v>
      </c>
      <c r="AD261" s="204">
        <v>0</v>
      </c>
      <c r="AE261" s="276">
        <v>0</v>
      </c>
      <c r="AG261" s="227">
        <f t="shared" si="2"/>
        <v>0</v>
      </c>
      <c r="AH261" s="228">
        <f t="shared" si="3"/>
        <v>0</v>
      </c>
      <c r="AI261" s="229">
        <f t="shared" si="4"/>
        <v>0</v>
      </c>
      <c r="AM261" s="138"/>
      <c r="AN261" s="138"/>
      <c r="AO261" s="138"/>
      <c r="AP261" s="138"/>
      <c r="AQ261" s="138"/>
      <c r="AR261" s="138"/>
      <c r="AS261" s="138"/>
      <c r="AT261" s="138"/>
    </row>
    <row r="262" spans="1:46" s="139" customFormat="1" ht="13.8" x14ac:dyDescent="0.3">
      <c r="A262" s="277">
        <v>437</v>
      </c>
      <c r="B262" s="211">
        <v>437035035</v>
      </c>
      <c r="C262" s="212" t="s">
        <v>164</v>
      </c>
      <c r="D262" s="211">
        <v>35</v>
      </c>
      <c r="E262" s="212" t="s">
        <v>22</v>
      </c>
      <c r="F262" s="211">
        <v>35</v>
      </c>
      <c r="G262" s="212" t="s">
        <v>22</v>
      </c>
      <c r="H262" s="297">
        <v>252.63000000000002</v>
      </c>
      <c r="I262" s="202">
        <v>13770</v>
      </c>
      <c r="J262" s="202">
        <v>4748</v>
      </c>
      <c r="K262" s="202">
        <v>654.55804932114154</v>
      </c>
      <c r="L262" s="202">
        <v>893</v>
      </c>
      <c r="M262" s="279">
        <v>20065.558049321142</v>
      </c>
      <c r="O262" s="281">
        <v>0</v>
      </c>
      <c r="P262" s="282">
        <v>169.95</v>
      </c>
      <c r="Q262" s="205">
        <v>0.18</v>
      </c>
      <c r="R262" s="205">
        <v>0.14869015941042629</v>
      </c>
      <c r="S262" s="272">
        <f t="shared" si="9"/>
        <v>0</v>
      </c>
      <c r="U262" s="287">
        <v>4678203</v>
      </c>
      <c r="V262" s="288">
        <v>165361</v>
      </c>
      <c r="W262" s="288">
        <v>0</v>
      </c>
      <c r="X262" s="288">
        <v>225598</v>
      </c>
      <c r="Y262" s="279">
        <f t="shared" si="10"/>
        <v>5069162</v>
      </c>
      <c r="AA262" s="275">
        <v>0</v>
      </c>
      <c r="AB262" s="204">
        <v>0</v>
      </c>
      <c r="AC262" s="202">
        <v>0</v>
      </c>
      <c r="AD262" s="204">
        <v>1.4100000000000001</v>
      </c>
      <c r="AE262" s="276">
        <v>28556</v>
      </c>
      <c r="AG262" s="227">
        <f t="shared" si="2"/>
        <v>0</v>
      </c>
      <c r="AH262" s="228">
        <f t="shared" si="3"/>
        <v>0</v>
      </c>
      <c r="AI262" s="229">
        <f t="shared" si="4"/>
        <v>0</v>
      </c>
      <c r="AM262" s="138"/>
      <c r="AN262" s="138"/>
      <c r="AO262" s="138"/>
      <c r="AP262" s="138"/>
      <c r="AQ262" s="138"/>
      <c r="AR262" s="138"/>
      <c r="AS262" s="138"/>
      <c r="AT262" s="138"/>
    </row>
    <row r="263" spans="1:46" s="139" customFormat="1" ht="13.8" x14ac:dyDescent="0.3">
      <c r="A263" s="277">
        <v>437</v>
      </c>
      <c r="B263" s="211">
        <v>437035093</v>
      </c>
      <c r="C263" s="212" t="s">
        <v>164</v>
      </c>
      <c r="D263" s="211">
        <v>35</v>
      </c>
      <c r="E263" s="212" t="s">
        <v>22</v>
      </c>
      <c r="F263" s="211">
        <v>93</v>
      </c>
      <c r="G263" s="212" t="s">
        <v>25</v>
      </c>
      <c r="H263" s="297">
        <v>1</v>
      </c>
      <c r="I263" s="202">
        <v>12450.756626890934</v>
      </c>
      <c r="J263" s="202">
        <v>618</v>
      </c>
      <c r="K263" s="202">
        <v>0</v>
      </c>
      <c r="L263" s="202">
        <v>893</v>
      </c>
      <c r="M263" s="279">
        <v>13961.756626890934</v>
      </c>
      <c r="O263" s="281">
        <v>0</v>
      </c>
      <c r="P263" s="282">
        <v>0</v>
      </c>
      <c r="Q263" s="205">
        <v>0.09</v>
      </c>
      <c r="R263" s="205">
        <v>8.9067742596702595E-2</v>
      </c>
      <c r="S263" s="272">
        <f t="shared" si="9"/>
        <v>0</v>
      </c>
      <c r="U263" s="287">
        <v>13069</v>
      </c>
      <c r="V263" s="288">
        <v>0</v>
      </c>
      <c r="W263" s="288">
        <v>0</v>
      </c>
      <c r="X263" s="288">
        <v>893</v>
      </c>
      <c r="Y263" s="279">
        <f t="shared" si="10"/>
        <v>13962</v>
      </c>
      <c r="AA263" s="275">
        <v>0</v>
      </c>
      <c r="AB263" s="204">
        <v>0</v>
      </c>
      <c r="AC263" s="202">
        <v>0</v>
      </c>
      <c r="AD263" s="204">
        <v>0</v>
      </c>
      <c r="AE263" s="276">
        <v>0</v>
      </c>
      <c r="AG263" s="227">
        <f t="shared" si="2"/>
        <v>0</v>
      </c>
      <c r="AH263" s="228">
        <f t="shared" si="3"/>
        <v>0</v>
      </c>
      <c r="AI263" s="229">
        <f t="shared" si="4"/>
        <v>0</v>
      </c>
      <c r="AM263" s="138"/>
      <c r="AN263" s="138"/>
      <c r="AO263" s="138"/>
      <c r="AP263" s="138"/>
      <c r="AQ263" s="138"/>
      <c r="AR263" s="138"/>
      <c r="AS263" s="138"/>
      <c r="AT263" s="138"/>
    </row>
    <row r="264" spans="1:46" s="139" customFormat="1" ht="13.8" x14ac:dyDescent="0.3">
      <c r="A264" s="277">
        <v>437</v>
      </c>
      <c r="B264" s="211">
        <v>437035100</v>
      </c>
      <c r="C264" s="212" t="s">
        <v>164</v>
      </c>
      <c r="D264" s="211">
        <v>35</v>
      </c>
      <c r="E264" s="212" t="s">
        <v>22</v>
      </c>
      <c r="F264" s="211">
        <v>100</v>
      </c>
      <c r="G264" s="212" t="s">
        <v>79</v>
      </c>
      <c r="H264" s="297">
        <v>1</v>
      </c>
      <c r="I264" s="202">
        <v>15045</v>
      </c>
      <c r="J264" s="202">
        <v>6818</v>
      </c>
      <c r="K264" s="202">
        <v>0</v>
      </c>
      <c r="L264" s="202">
        <v>893</v>
      </c>
      <c r="M264" s="279">
        <v>22756</v>
      </c>
      <c r="O264" s="281">
        <v>0</v>
      </c>
      <c r="P264" s="282">
        <v>0</v>
      </c>
      <c r="Q264" s="205">
        <v>0.09</v>
      </c>
      <c r="R264" s="205">
        <v>3.1083889117437365E-2</v>
      </c>
      <c r="S264" s="272">
        <f t="shared" si="9"/>
        <v>0</v>
      </c>
      <c r="U264" s="287">
        <v>21863</v>
      </c>
      <c r="V264" s="288">
        <v>0</v>
      </c>
      <c r="W264" s="288">
        <v>0</v>
      </c>
      <c r="X264" s="288">
        <v>893</v>
      </c>
      <c r="Y264" s="279">
        <f t="shared" si="10"/>
        <v>22756</v>
      </c>
      <c r="AA264" s="275">
        <v>0</v>
      </c>
      <c r="AB264" s="204">
        <v>0</v>
      </c>
      <c r="AC264" s="202">
        <v>0</v>
      </c>
      <c r="AD264" s="204">
        <v>0</v>
      </c>
      <c r="AE264" s="276">
        <v>0</v>
      </c>
      <c r="AG264" s="227">
        <f t="shared" si="2"/>
        <v>0</v>
      </c>
      <c r="AH264" s="228">
        <f t="shared" si="3"/>
        <v>0</v>
      </c>
      <c r="AI264" s="229">
        <f t="shared" si="4"/>
        <v>0</v>
      </c>
      <c r="AM264" s="138"/>
      <c r="AN264" s="138"/>
      <c r="AO264" s="138"/>
      <c r="AP264" s="138"/>
      <c r="AQ264" s="138"/>
      <c r="AR264" s="138"/>
      <c r="AS264" s="138"/>
      <c r="AT264" s="138"/>
    </row>
    <row r="265" spans="1:46" s="139" customFormat="1" ht="13.8" x14ac:dyDescent="0.3">
      <c r="A265" s="277">
        <v>437</v>
      </c>
      <c r="B265" s="211">
        <v>437035189</v>
      </c>
      <c r="C265" s="212" t="s">
        <v>164</v>
      </c>
      <c r="D265" s="211">
        <v>35</v>
      </c>
      <c r="E265" s="212" t="s">
        <v>22</v>
      </c>
      <c r="F265" s="211">
        <v>189</v>
      </c>
      <c r="G265" s="212" t="s">
        <v>38</v>
      </c>
      <c r="H265" s="297">
        <v>1.1000000000000001</v>
      </c>
      <c r="I265" s="202">
        <v>15045</v>
      </c>
      <c r="J265" s="202">
        <v>5784</v>
      </c>
      <c r="K265" s="202">
        <v>0</v>
      </c>
      <c r="L265" s="202">
        <v>893</v>
      </c>
      <c r="M265" s="279">
        <v>21722</v>
      </c>
      <c r="O265" s="281">
        <v>0</v>
      </c>
      <c r="P265" s="282">
        <v>0</v>
      </c>
      <c r="Q265" s="205">
        <v>0.09</v>
      </c>
      <c r="R265" s="205">
        <v>3.7026500946112082E-3</v>
      </c>
      <c r="S265" s="272">
        <f t="shared" si="9"/>
        <v>0</v>
      </c>
      <c r="U265" s="287">
        <v>22912</v>
      </c>
      <c r="V265" s="288">
        <v>0</v>
      </c>
      <c r="W265" s="288">
        <v>0</v>
      </c>
      <c r="X265" s="288">
        <v>982</v>
      </c>
      <c r="Y265" s="279">
        <f t="shared" si="10"/>
        <v>23894</v>
      </c>
      <c r="AA265" s="275">
        <v>0</v>
      </c>
      <c r="AB265" s="204">
        <v>0</v>
      </c>
      <c r="AC265" s="202">
        <v>0</v>
      </c>
      <c r="AD265" s="204">
        <v>0</v>
      </c>
      <c r="AE265" s="276">
        <v>0</v>
      </c>
      <c r="AG265" s="227">
        <f t="shared" ref="AG265:AG328" si="11">IFERROR(VLOOKUP($B265,_18PJ,7,FALSE),0)</f>
        <v>0</v>
      </c>
      <c r="AH265" s="228">
        <f t="shared" ref="AH265:AH328" si="12">IFERROR(VLOOKUP($B265,_18PJ,8,FALSE),0)</f>
        <v>0</v>
      </c>
      <c r="AI265" s="229">
        <f t="shared" ref="AI265:AI328" si="13">IFERROR(VLOOKUP($B265,_18PJ,9,FALSE),0)</f>
        <v>0</v>
      </c>
      <c r="AM265" s="138"/>
      <c r="AN265" s="138"/>
      <c r="AO265" s="138"/>
      <c r="AP265" s="138"/>
      <c r="AQ265" s="138"/>
      <c r="AR265" s="138"/>
      <c r="AS265" s="138"/>
      <c r="AT265" s="138"/>
    </row>
    <row r="266" spans="1:46" s="139" customFormat="1" ht="13.8" x14ac:dyDescent="0.3">
      <c r="A266" s="277">
        <v>437</v>
      </c>
      <c r="B266" s="211">
        <v>437035243</v>
      </c>
      <c r="C266" s="212" t="s">
        <v>164</v>
      </c>
      <c r="D266" s="211">
        <v>35</v>
      </c>
      <c r="E266" s="212" t="s">
        <v>22</v>
      </c>
      <c r="F266" s="211">
        <v>243</v>
      </c>
      <c r="G266" s="212" t="s">
        <v>74</v>
      </c>
      <c r="H266" s="297">
        <v>0.97</v>
      </c>
      <c r="I266" s="202">
        <v>12488.506008868042</v>
      </c>
      <c r="J266" s="202">
        <v>2595</v>
      </c>
      <c r="K266" s="202">
        <v>0</v>
      </c>
      <c r="L266" s="202">
        <v>893</v>
      </c>
      <c r="M266" s="279">
        <v>15976.506008868042</v>
      </c>
      <c r="O266" s="281">
        <v>0</v>
      </c>
      <c r="P266" s="282">
        <v>0</v>
      </c>
      <c r="Q266" s="205">
        <v>0.09</v>
      </c>
      <c r="R266" s="205">
        <v>5.2541223770135566E-3</v>
      </c>
      <c r="S266" s="272">
        <f t="shared" ref="S266:S329" si="14">IFERROR(W266/H266,0)</f>
        <v>0</v>
      </c>
      <c r="U266" s="287">
        <v>14631</v>
      </c>
      <c r="V266" s="288">
        <v>0</v>
      </c>
      <c r="W266" s="288">
        <v>0</v>
      </c>
      <c r="X266" s="288">
        <v>866</v>
      </c>
      <c r="Y266" s="279">
        <f t="shared" ref="Y266:Y329" si="15">SUM(U266:X266)</f>
        <v>15497</v>
      </c>
      <c r="AA266" s="275">
        <v>0</v>
      </c>
      <c r="AB266" s="204">
        <v>0</v>
      </c>
      <c r="AC266" s="202">
        <v>0</v>
      </c>
      <c r="AD266" s="204">
        <v>0</v>
      </c>
      <c r="AE266" s="276">
        <v>0</v>
      </c>
      <c r="AG266" s="227">
        <f t="shared" si="11"/>
        <v>0</v>
      </c>
      <c r="AH266" s="228">
        <f t="shared" si="12"/>
        <v>0</v>
      </c>
      <c r="AI266" s="229">
        <f t="shared" si="13"/>
        <v>0</v>
      </c>
      <c r="AM266" s="138"/>
      <c r="AN266" s="138"/>
      <c r="AO266" s="138"/>
      <c r="AP266" s="138"/>
      <c r="AQ266" s="138"/>
      <c r="AR266" s="138"/>
      <c r="AS266" s="138"/>
      <c r="AT266" s="138"/>
    </row>
    <row r="267" spans="1:46" s="139" customFormat="1" ht="13.8" x14ac:dyDescent="0.3">
      <c r="A267" s="277">
        <v>437</v>
      </c>
      <c r="B267" s="211">
        <v>437035244</v>
      </c>
      <c r="C267" s="212" t="s">
        <v>164</v>
      </c>
      <c r="D267" s="211">
        <v>35</v>
      </c>
      <c r="E267" s="212" t="s">
        <v>22</v>
      </c>
      <c r="F267" s="211">
        <v>244</v>
      </c>
      <c r="G267" s="212" t="s">
        <v>43</v>
      </c>
      <c r="H267" s="297">
        <v>0.12</v>
      </c>
      <c r="I267" s="202">
        <v>15045</v>
      </c>
      <c r="J267" s="202">
        <v>5862</v>
      </c>
      <c r="K267" s="202">
        <v>0</v>
      </c>
      <c r="L267" s="202">
        <v>893</v>
      </c>
      <c r="M267" s="279">
        <v>21800</v>
      </c>
      <c r="O267" s="281">
        <v>0</v>
      </c>
      <c r="P267" s="282">
        <v>0</v>
      </c>
      <c r="Q267" s="205">
        <v>0.18</v>
      </c>
      <c r="R267" s="205">
        <v>0.10604677278835424</v>
      </c>
      <c r="S267" s="272">
        <f t="shared" si="14"/>
        <v>0</v>
      </c>
      <c r="U267" s="287">
        <v>2509</v>
      </c>
      <c r="V267" s="288">
        <v>0</v>
      </c>
      <c r="W267" s="288">
        <v>0</v>
      </c>
      <c r="X267" s="288">
        <v>107</v>
      </c>
      <c r="Y267" s="279">
        <f t="shared" si="15"/>
        <v>2616</v>
      </c>
      <c r="AA267" s="275">
        <v>0</v>
      </c>
      <c r="AB267" s="204">
        <v>0</v>
      </c>
      <c r="AC267" s="202">
        <v>0</v>
      </c>
      <c r="AD267" s="204">
        <v>0</v>
      </c>
      <c r="AE267" s="276">
        <v>0</v>
      </c>
      <c r="AG267" s="227">
        <f t="shared" si="11"/>
        <v>0</v>
      </c>
      <c r="AH267" s="228">
        <f t="shared" si="12"/>
        <v>0</v>
      </c>
      <c r="AI267" s="229">
        <f t="shared" si="13"/>
        <v>0</v>
      </c>
      <c r="AM267" s="138"/>
      <c r="AN267" s="138"/>
      <c r="AO267" s="138"/>
      <c r="AP267" s="138"/>
      <c r="AQ267" s="138"/>
      <c r="AR267" s="138"/>
      <c r="AS267" s="138"/>
      <c r="AT267" s="138"/>
    </row>
    <row r="268" spans="1:46" s="139" customFormat="1" ht="13.8" x14ac:dyDescent="0.3">
      <c r="A268" s="277">
        <v>437</v>
      </c>
      <c r="B268" s="211">
        <v>437035285</v>
      </c>
      <c r="C268" s="212" t="s">
        <v>164</v>
      </c>
      <c r="D268" s="211">
        <v>35</v>
      </c>
      <c r="E268" s="212" t="s">
        <v>22</v>
      </c>
      <c r="F268" s="211">
        <v>285</v>
      </c>
      <c r="G268" s="212" t="s">
        <v>44</v>
      </c>
      <c r="H268" s="297">
        <v>1</v>
      </c>
      <c r="I268" s="202">
        <v>11088.295368529887</v>
      </c>
      <c r="J268" s="202">
        <v>3128</v>
      </c>
      <c r="K268" s="202">
        <v>0</v>
      </c>
      <c r="L268" s="202">
        <v>893</v>
      </c>
      <c r="M268" s="279">
        <v>15109.295368529887</v>
      </c>
      <c r="O268" s="281">
        <v>0</v>
      </c>
      <c r="P268" s="282">
        <v>0</v>
      </c>
      <c r="Q268" s="205">
        <v>0.09</v>
      </c>
      <c r="R268" s="205">
        <v>3.435541059230926E-2</v>
      </c>
      <c r="S268" s="272">
        <f t="shared" si="14"/>
        <v>0</v>
      </c>
      <c r="U268" s="287">
        <v>14216</v>
      </c>
      <c r="V268" s="288">
        <v>0</v>
      </c>
      <c r="W268" s="288">
        <v>0</v>
      </c>
      <c r="X268" s="288">
        <v>893</v>
      </c>
      <c r="Y268" s="279">
        <f t="shared" si="15"/>
        <v>15109</v>
      </c>
      <c r="AA268" s="275">
        <v>0</v>
      </c>
      <c r="AB268" s="204">
        <v>0</v>
      </c>
      <c r="AC268" s="202">
        <v>0</v>
      </c>
      <c r="AD268" s="204">
        <v>0</v>
      </c>
      <c r="AE268" s="276">
        <v>0</v>
      </c>
      <c r="AG268" s="227">
        <f t="shared" si="11"/>
        <v>0</v>
      </c>
      <c r="AH268" s="228">
        <f t="shared" si="12"/>
        <v>0</v>
      </c>
      <c r="AI268" s="229">
        <f t="shared" si="13"/>
        <v>0</v>
      </c>
      <c r="AM268" s="138"/>
      <c r="AN268" s="138"/>
      <c r="AO268" s="138"/>
      <c r="AP268" s="138"/>
      <c r="AQ268" s="138"/>
      <c r="AR268" s="138"/>
      <c r="AS268" s="138"/>
      <c r="AT268" s="138"/>
    </row>
    <row r="269" spans="1:46" s="139" customFormat="1" ht="13.8" x14ac:dyDescent="0.3">
      <c r="A269" s="277">
        <v>438</v>
      </c>
      <c r="B269" s="211">
        <v>438035035</v>
      </c>
      <c r="C269" s="212" t="s">
        <v>165</v>
      </c>
      <c r="D269" s="211">
        <v>35</v>
      </c>
      <c r="E269" s="212" t="s">
        <v>22</v>
      </c>
      <c r="F269" s="211">
        <v>35</v>
      </c>
      <c r="G269" s="212" t="s">
        <v>22</v>
      </c>
      <c r="H269" s="297">
        <v>335.51999999999992</v>
      </c>
      <c r="I269" s="202">
        <v>12611</v>
      </c>
      <c r="J269" s="202">
        <v>4348</v>
      </c>
      <c r="K269" s="202">
        <v>86.599904625655725</v>
      </c>
      <c r="L269" s="202">
        <v>893</v>
      </c>
      <c r="M269" s="279">
        <v>17938.599904625655</v>
      </c>
      <c r="O269" s="281">
        <v>0</v>
      </c>
      <c r="P269" s="282">
        <v>102.67000000000002</v>
      </c>
      <c r="Q269" s="205">
        <v>0.18</v>
      </c>
      <c r="R269" s="205">
        <v>0.14869015941042629</v>
      </c>
      <c r="S269" s="272">
        <f t="shared" si="14"/>
        <v>0</v>
      </c>
      <c r="U269" s="287">
        <v>5690083</v>
      </c>
      <c r="V269" s="288">
        <v>29056</v>
      </c>
      <c r="W269" s="288">
        <v>0</v>
      </c>
      <c r="X269" s="288">
        <v>299621</v>
      </c>
      <c r="Y269" s="279">
        <f t="shared" si="15"/>
        <v>6018760</v>
      </c>
      <c r="AA269" s="275">
        <v>0</v>
      </c>
      <c r="AB269" s="204">
        <v>0</v>
      </c>
      <c r="AC269" s="202">
        <v>0</v>
      </c>
      <c r="AD269" s="204">
        <v>3</v>
      </c>
      <c r="AE269" s="276">
        <v>54122</v>
      </c>
      <c r="AG269" s="227">
        <f t="shared" si="11"/>
        <v>0</v>
      </c>
      <c r="AH269" s="228">
        <f t="shared" si="12"/>
        <v>0</v>
      </c>
      <c r="AI269" s="229">
        <f t="shared" si="13"/>
        <v>0</v>
      </c>
      <c r="AM269" s="138"/>
      <c r="AN269" s="138"/>
      <c r="AO269" s="138"/>
      <c r="AP269" s="138"/>
      <c r="AQ269" s="138"/>
      <c r="AR269" s="138"/>
      <c r="AS269" s="138"/>
      <c r="AT269" s="138"/>
    </row>
    <row r="270" spans="1:46" s="139" customFormat="1" ht="13.8" x14ac:dyDescent="0.3">
      <c r="A270" s="277">
        <v>438</v>
      </c>
      <c r="B270" s="211">
        <v>438035050</v>
      </c>
      <c r="C270" s="212" t="s">
        <v>165</v>
      </c>
      <c r="D270" s="211">
        <v>35</v>
      </c>
      <c r="E270" s="212" t="s">
        <v>22</v>
      </c>
      <c r="F270" s="211">
        <v>50</v>
      </c>
      <c r="G270" s="212" t="s">
        <v>112</v>
      </c>
      <c r="H270" s="297">
        <v>0.98</v>
      </c>
      <c r="I270" s="202">
        <v>10507.816296890631</v>
      </c>
      <c r="J270" s="202">
        <v>4470</v>
      </c>
      <c r="K270" s="202">
        <v>0</v>
      </c>
      <c r="L270" s="202">
        <v>893</v>
      </c>
      <c r="M270" s="279">
        <v>15870.816296890631</v>
      </c>
      <c r="O270" s="281">
        <v>0</v>
      </c>
      <c r="P270" s="282">
        <v>0</v>
      </c>
      <c r="Q270" s="205">
        <v>0.09</v>
      </c>
      <c r="R270" s="205">
        <v>4.3039177071644858E-3</v>
      </c>
      <c r="S270" s="272">
        <f t="shared" si="14"/>
        <v>0</v>
      </c>
      <c r="U270" s="287">
        <v>14678</v>
      </c>
      <c r="V270" s="288">
        <v>0</v>
      </c>
      <c r="W270" s="288">
        <v>0</v>
      </c>
      <c r="X270" s="288">
        <v>875</v>
      </c>
      <c r="Y270" s="279">
        <f t="shared" si="15"/>
        <v>15553</v>
      </c>
      <c r="AA270" s="275">
        <v>0</v>
      </c>
      <c r="AB270" s="204">
        <v>0</v>
      </c>
      <c r="AC270" s="202">
        <v>0</v>
      </c>
      <c r="AD270" s="204">
        <v>0</v>
      </c>
      <c r="AE270" s="276">
        <v>0</v>
      </c>
      <c r="AG270" s="227">
        <f t="shared" si="11"/>
        <v>0</v>
      </c>
      <c r="AH270" s="228">
        <f t="shared" si="12"/>
        <v>0</v>
      </c>
      <c r="AI270" s="229">
        <f t="shared" si="13"/>
        <v>0</v>
      </c>
      <c r="AM270" s="138"/>
      <c r="AN270" s="138"/>
      <c r="AO270" s="138"/>
      <c r="AP270" s="138"/>
      <c r="AQ270" s="138"/>
      <c r="AR270" s="138"/>
      <c r="AS270" s="138"/>
      <c r="AT270" s="138"/>
    </row>
    <row r="271" spans="1:46" s="139" customFormat="1" ht="13.8" x14ac:dyDescent="0.3">
      <c r="A271" s="277">
        <v>438</v>
      </c>
      <c r="B271" s="211">
        <v>438035057</v>
      </c>
      <c r="C271" s="212" t="s">
        <v>165</v>
      </c>
      <c r="D271" s="211">
        <v>35</v>
      </c>
      <c r="E271" s="212" t="s">
        <v>22</v>
      </c>
      <c r="F271" s="211">
        <v>57</v>
      </c>
      <c r="G271" s="212" t="s">
        <v>23</v>
      </c>
      <c r="H271" s="297">
        <v>2</v>
      </c>
      <c r="I271" s="202">
        <v>9103</v>
      </c>
      <c r="J271" s="202">
        <v>221</v>
      </c>
      <c r="K271" s="202">
        <v>0</v>
      </c>
      <c r="L271" s="202">
        <v>893</v>
      </c>
      <c r="M271" s="279">
        <v>10217</v>
      </c>
      <c r="O271" s="281">
        <v>0</v>
      </c>
      <c r="P271" s="282">
        <v>0</v>
      </c>
      <c r="Q271" s="205">
        <v>0.18</v>
      </c>
      <c r="R271" s="205">
        <v>0.12280780285826004</v>
      </c>
      <c r="S271" s="272">
        <f t="shared" si="14"/>
        <v>0</v>
      </c>
      <c r="U271" s="287">
        <v>18648</v>
      </c>
      <c r="V271" s="288">
        <v>0</v>
      </c>
      <c r="W271" s="288">
        <v>0</v>
      </c>
      <c r="X271" s="288">
        <v>1786</v>
      </c>
      <c r="Y271" s="279">
        <f t="shared" si="15"/>
        <v>20434</v>
      </c>
      <c r="AA271" s="275">
        <v>0</v>
      </c>
      <c r="AB271" s="204">
        <v>0</v>
      </c>
      <c r="AC271" s="202">
        <v>0</v>
      </c>
      <c r="AD271" s="204">
        <v>0</v>
      </c>
      <c r="AE271" s="276">
        <v>0</v>
      </c>
      <c r="AG271" s="227">
        <f t="shared" si="11"/>
        <v>0</v>
      </c>
      <c r="AH271" s="228">
        <f t="shared" si="12"/>
        <v>0</v>
      </c>
      <c r="AI271" s="229">
        <f t="shared" si="13"/>
        <v>0</v>
      </c>
      <c r="AM271" s="138"/>
      <c r="AN271" s="138"/>
      <c r="AO271" s="138"/>
      <c r="AP271" s="138"/>
      <c r="AQ271" s="138"/>
      <c r="AR271" s="138"/>
      <c r="AS271" s="138"/>
      <c r="AT271" s="138"/>
    </row>
    <row r="272" spans="1:46" s="139" customFormat="1" ht="13.8" x14ac:dyDescent="0.3">
      <c r="A272" s="277">
        <v>438</v>
      </c>
      <c r="B272" s="211">
        <v>438035244</v>
      </c>
      <c r="C272" s="212" t="s">
        <v>165</v>
      </c>
      <c r="D272" s="211">
        <v>35</v>
      </c>
      <c r="E272" s="212" t="s">
        <v>22</v>
      </c>
      <c r="F272" s="211">
        <v>244</v>
      </c>
      <c r="G272" s="212" t="s">
        <v>43</v>
      </c>
      <c r="H272" s="297">
        <v>5</v>
      </c>
      <c r="I272" s="202">
        <v>9532</v>
      </c>
      <c r="J272" s="202">
        <v>3714</v>
      </c>
      <c r="K272" s="202">
        <v>0</v>
      </c>
      <c r="L272" s="202">
        <v>893</v>
      </c>
      <c r="M272" s="279">
        <v>14139</v>
      </c>
      <c r="O272" s="281">
        <v>0</v>
      </c>
      <c r="P272" s="282">
        <v>0</v>
      </c>
      <c r="Q272" s="205">
        <v>0.18</v>
      </c>
      <c r="R272" s="205">
        <v>0.10604677278835424</v>
      </c>
      <c r="S272" s="272">
        <f t="shared" si="14"/>
        <v>0</v>
      </c>
      <c r="U272" s="287">
        <v>66230</v>
      </c>
      <c r="V272" s="288">
        <v>0</v>
      </c>
      <c r="W272" s="288">
        <v>0</v>
      </c>
      <c r="X272" s="288">
        <v>4465</v>
      </c>
      <c r="Y272" s="279">
        <f t="shared" si="15"/>
        <v>70695</v>
      </c>
      <c r="AA272" s="275">
        <v>0</v>
      </c>
      <c r="AB272" s="204">
        <v>0</v>
      </c>
      <c r="AC272" s="202">
        <v>0</v>
      </c>
      <c r="AD272" s="204">
        <v>0</v>
      </c>
      <c r="AE272" s="276">
        <v>0</v>
      </c>
      <c r="AG272" s="227">
        <f t="shared" si="11"/>
        <v>0</v>
      </c>
      <c r="AH272" s="228">
        <f t="shared" si="12"/>
        <v>0</v>
      </c>
      <c r="AI272" s="229">
        <f t="shared" si="13"/>
        <v>0</v>
      </c>
      <c r="AM272" s="138"/>
      <c r="AN272" s="138"/>
      <c r="AO272" s="138"/>
      <c r="AP272" s="138"/>
      <c r="AQ272" s="138"/>
      <c r="AR272" s="138"/>
      <c r="AS272" s="138"/>
      <c r="AT272" s="138"/>
    </row>
    <row r="273" spans="1:46" s="139" customFormat="1" ht="13.8" x14ac:dyDescent="0.3">
      <c r="A273" s="277">
        <v>438</v>
      </c>
      <c r="B273" s="211">
        <v>438035336</v>
      </c>
      <c r="C273" s="212" t="s">
        <v>165</v>
      </c>
      <c r="D273" s="211">
        <v>35</v>
      </c>
      <c r="E273" s="212" t="s">
        <v>22</v>
      </c>
      <c r="F273" s="211">
        <v>336</v>
      </c>
      <c r="G273" s="212" t="s">
        <v>48</v>
      </c>
      <c r="H273" s="297">
        <v>1</v>
      </c>
      <c r="I273" s="202">
        <v>9311</v>
      </c>
      <c r="J273" s="202">
        <v>2461</v>
      </c>
      <c r="K273" s="202">
        <v>0</v>
      </c>
      <c r="L273" s="202">
        <v>893</v>
      </c>
      <c r="M273" s="279">
        <v>12665</v>
      </c>
      <c r="O273" s="281">
        <v>0</v>
      </c>
      <c r="P273" s="282">
        <v>0</v>
      </c>
      <c r="Q273" s="205">
        <v>0.09</v>
      </c>
      <c r="R273" s="205">
        <v>3.747833572365155E-2</v>
      </c>
      <c r="S273" s="272">
        <f t="shared" si="14"/>
        <v>0</v>
      </c>
      <c r="U273" s="287">
        <v>11772</v>
      </c>
      <c r="V273" s="288">
        <v>0</v>
      </c>
      <c r="W273" s="288">
        <v>0</v>
      </c>
      <c r="X273" s="288">
        <v>893</v>
      </c>
      <c r="Y273" s="279">
        <f t="shared" si="15"/>
        <v>12665</v>
      </c>
      <c r="AA273" s="275">
        <v>0</v>
      </c>
      <c r="AB273" s="204">
        <v>0</v>
      </c>
      <c r="AC273" s="202">
        <v>0</v>
      </c>
      <c r="AD273" s="204">
        <v>0</v>
      </c>
      <c r="AE273" s="276">
        <v>0</v>
      </c>
      <c r="AG273" s="227">
        <f t="shared" si="11"/>
        <v>0</v>
      </c>
      <c r="AH273" s="228">
        <f t="shared" si="12"/>
        <v>0</v>
      </c>
      <c r="AI273" s="229">
        <f t="shared" si="13"/>
        <v>0</v>
      </c>
      <c r="AM273" s="138"/>
      <c r="AN273" s="138"/>
      <c r="AO273" s="138"/>
      <c r="AP273" s="138"/>
      <c r="AQ273" s="138"/>
      <c r="AR273" s="138"/>
      <c r="AS273" s="138"/>
      <c r="AT273" s="138"/>
    </row>
    <row r="274" spans="1:46" s="139" customFormat="1" ht="13.8" x14ac:dyDescent="0.3">
      <c r="A274" s="277">
        <v>439</v>
      </c>
      <c r="B274" s="211">
        <v>439035035</v>
      </c>
      <c r="C274" s="212" t="s">
        <v>166</v>
      </c>
      <c r="D274" s="211">
        <v>35</v>
      </c>
      <c r="E274" s="212" t="s">
        <v>22</v>
      </c>
      <c r="F274" s="211">
        <v>35</v>
      </c>
      <c r="G274" s="212" t="s">
        <v>22</v>
      </c>
      <c r="H274" s="297">
        <v>439.95999999999992</v>
      </c>
      <c r="I274" s="202">
        <v>11693</v>
      </c>
      <c r="J274" s="202">
        <v>4032</v>
      </c>
      <c r="K274" s="202">
        <v>0</v>
      </c>
      <c r="L274" s="202">
        <v>893</v>
      </c>
      <c r="M274" s="279">
        <v>16618</v>
      </c>
      <c r="O274" s="281">
        <v>1.4616611295681792</v>
      </c>
      <c r="P274" s="282">
        <v>0</v>
      </c>
      <c r="Q274" s="205">
        <v>0.18</v>
      </c>
      <c r="R274" s="205">
        <v>0.14869015941042629</v>
      </c>
      <c r="S274" s="272">
        <f t="shared" si="14"/>
        <v>0</v>
      </c>
      <c r="U274" s="287">
        <v>6895480</v>
      </c>
      <c r="V274" s="288">
        <v>0</v>
      </c>
      <c r="W274" s="288">
        <v>0</v>
      </c>
      <c r="X274" s="288">
        <v>391569</v>
      </c>
      <c r="Y274" s="279">
        <f t="shared" si="15"/>
        <v>7287049</v>
      </c>
      <c r="AA274" s="275">
        <v>0</v>
      </c>
      <c r="AB274" s="204">
        <v>0</v>
      </c>
      <c r="AC274" s="202">
        <v>0</v>
      </c>
      <c r="AD274" s="204">
        <v>2.1428571428571423</v>
      </c>
      <c r="AE274" s="276">
        <v>35611</v>
      </c>
      <c r="AG274" s="227">
        <f t="shared" si="11"/>
        <v>0</v>
      </c>
      <c r="AH274" s="228">
        <f t="shared" si="12"/>
        <v>0</v>
      </c>
      <c r="AI274" s="229">
        <f t="shared" si="13"/>
        <v>0</v>
      </c>
      <c r="AM274" s="138"/>
      <c r="AN274" s="138"/>
      <c r="AO274" s="138"/>
      <c r="AP274" s="138"/>
      <c r="AQ274" s="138"/>
      <c r="AR274" s="138"/>
      <c r="AS274" s="138"/>
      <c r="AT274" s="138"/>
    </row>
    <row r="275" spans="1:46" s="139" customFormat="1" ht="13.8" x14ac:dyDescent="0.3">
      <c r="A275" s="277">
        <v>439</v>
      </c>
      <c r="B275" s="211">
        <v>439035049</v>
      </c>
      <c r="C275" s="212" t="s">
        <v>166</v>
      </c>
      <c r="D275" s="211">
        <v>35</v>
      </c>
      <c r="E275" s="212" t="s">
        <v>22</v>
      </c>
      <c r="F275" s="211">
        <v>49</v>
      </c>
      <c r="G275" s="212" t="s">
        <v>96</v>
      </c>
      <c r="H275" s="297">
        <v>0.43</v>
      </c>
      <c r="I275" s="202">
        <v>12065.782334362619</v>
      </c>
      <c r="J275" s="202">
        <v>15201</v>
      </c>
      <c r="K275" s="202">
        <v>0</v>
      </c>
      <c r="L275" s="202">
        <v>893</v>
      </c>
      <c r="M275" s="279">
        <v>28159.782334362619</v>
      </c>
      <c r="O275" s="281">
        <v>1.4285714285715008E-3</v>
      </c>
      <c r="P275" s="282">
        <v>0</v>
      </c>
      <c r="Q275" s="205">
        <v>0.09</v>
      </c>
      <c r="R275" s="205">
        <v>6.6333323504090672E-2</v>
      </c>
      <c r="S275" s="272">
        <f t="shared" si="14"/>
        <v>0</v>
      </c>
      <c r="U275" s="287">
        <v>11686</v>
      </c>
      <c r="V275" s="288">
        <v>0</v>
      </c>
      <c r="W275" s="288">
        <v>0</v>
      </c>
      <c r="X275" s="288">
        <v>383</v>
      </c>
      <c r="Y275" s="279">
        <f t="shared" si="15"/>
        <v>12069</v>
      </c>
      <c r="AA275" s="275">
        <v>0</v>
      </c>
      <c r="AB275" s="204">
        <v>0</v>
      </c>
      <c r="AC275" s="202">
        <v>0</v>
      </c>
      <c r="AD275" s="204">
        <v>0</v>
      </c>
      <c r="AE275" s="276">
        <v>0</v>
      </c>
      <c r="AG275" s="227">
        <f t="shared" si="11"/>
        <v>0</v>
      </c>
      <c r="AH275" s="228">
        <f t="shared" si="12"/>
        <v>0</v>
      </c>
      <c r="AI275" s="229">
        <f t="shared" si="13"/>
        <v>0</v>
      </c>
      <c r="AM275" s="138"/>
      <c r="AN275" s="138"/>
      <c r="AO275" s="138"/>
      <c r="AP275" s="138"/>
      <c r="AQ275" s="138"/>
      <c r="AR275" s="138"/>
      <c r="AS275" s="138"/>
      <c r="AT275" s="138"/>
    </row>
    <row r="276" spans="1:46" s="139" customFormat="1" ht="13.8" x14ac:dyDescent="0.3">
      <c r="A276" s="277">
        <v>439</v>
      </c>
      <c r="B276" s="211">
        <v>439035133</v>
      </c>
      <c r="C276" s="212" t="s">
        <v>166</v>
      </c>
      <c r="D276" s="211">
        <v>35</v>
      </c>
      <c r="E276" s="212" t="s">
        <v>22</v>
      </c>
      <c r="F276" s="211">
        <v>133</v>
      </c>
      <c r="G276" s="212" t="s">
        <v>73</v>
      </c>
      <c r="H276" s="297">
        <v>2</v>
      </c>
      <c r="I276" s="202">
        <v>8944</v>
      </c>
      <c r="J276" s="202">
        <v>2228</v>
      </c>
      <c r="K276" s="202">
        <v>0</v>
      </c>
      <c r="L276" s="202">
        <v>893</v>
      </c>
      <c r="M276" s="279">
        <v>12065</v>
      </c>
      <c r="O276" s="281">
        <v>6.644518272425585E-3</v>
      </c>
      <c r="P276" s="282">
        <v>0</v>
      </c>
      <c r="Q276" s="205">
        <v>0.09</v>
      </c>
      <c r="R276" s="205">
        <v>3.343843893897476E-2</v>
      </c>
      <c r="S276" s="272">
        <f t="shared" si="14"/>
        <v>0</v>
      </c>
      <c r="U276" s="287">
        <v>22270</v>
      </c>
      <c r="V276" s="288">
        <v>0</v>
      </c>
      <c r="W276" s="288">
        <v>0</v>
      </c>
      <c r="X276" s="288">
        <v>1780</v>
      </c>
      <c r="Y276" s="279">
        <f t="shared" si="15"/>
        <v>24050</v>
      </c>
      <c r="AA276" s="275">
        <v>0</v>
      </c>
      <c r="AB276" s="204">
        <v>0</v>
      </c>
      <c r="AC276" s="202">
        <v>0</v>
      </c>
      <c r="AD276" s="204">
        <v>0</v>
      </c>
      <c r="AE276" s="276">
        <v>0</v>
      </c>
      <c r="AG276" s="227">
        <f t="shared" si="11"/>
        <v>0</v>
      </c>
      <c r="AH276" s="228">
        <f t="shared" si="12"/>
        <v>0</v>
      </c>
      <c r="AI276" s="229">
        <f t="shared" si="13"/>
        <v>0</v>
      </c>
      <c r="AM276" s="138"/>
      <c r="AN276" s="138"/>
      <c r="AO276" s="138"/>
      <c r="AP276" s="138"/>
      <c r="AQ276" s="138"/>
      <c r="AR276" s="138"/>
      <c r="AS276" s="138"/>
      <c r="AT276" s="138"/>
    </row>
    <row r="277" spans="1:46" s="139" customFormat="1" ht="13.8" x14ac:dyDescent="0.3">
      <c r="A277" s="277">
        <v>439</v>
      </c>
      <c r="B277" s="211">
        <v>439035220</v>
      </c>
      <c r="C277" s="212" t="s">
        <v>166</v>
      </c>
      <c r="D277" s="211">
        <v>35</v>
      </c>
      <c r="E277" s="212" t="s">
        <v>22</v>
      </c>
      <c r="F277" s="211">
        <v>220</v>
      </c>
      <c r="G277" s="212" t="s">
        <v>42</v>
      </c>
      <c r="H277" s="297">
        <v>0.09</v>
      </c>
      <c r="I277" s="202">
        <v>11093.762837015447</v>
      </c>
      <c r="J277" s="202">
        <v>4419</v>
      </c>
      <c r="K277" s="202">
        <v>0</v>
      </c>
      <c r="L277" s="202">
        <v>893</v>
      </c>
      <c r="M277" s="279">
        <v>16405.762837015449</v>
      </c>
      <c r="O277" s="281">
        <v>2.9900332225915133E-4</v>
      </c>
      <c r="P277" s="282">
        <v>0</v>
      </c>
      <c r="Q277" s="205">
        <v>0.09</v>
      </c>
      <c r="R277" s="205">
        <v>1.729535358316954E-2</v>
      </c>
      <c r="S277" s="272">
        <f t="shared" si="14"/>
        <v>0</v>
      </c>
      <c r="U277" s="287">
        <v>1392</v>
      </c>
      <c r="V277" s="288">
        <v>0</v>
      </c>
      <c r="W277" s="288">
        <v>0</v>
      </c>
      <c r="X277" s="288">
        <v>80</v>
      </c>
      <c r="Y277" s="279">
        <f t="shared" si="15"/>
        <v>1472</v>
      </c>
      <c r="AA277" s="275">
        <v>0</v>
      </c>
      <c r="AB277" s="204">
        <v>0</v>
      </c>
      <c r="AC277" s="202">
        <v>0</v>
      </c>
      <c r="AD277" s="204">
        <v>0</v>
      </c>
      <c r="AE277" s="276">
        <v>0</v>
      </c>
      <c r="AG277" s="227">
        <f t="shared" si="11"/>
        <v>0</v>
      </c>
      <c r="AH277" s="228">
        <f t="shared" si="12"/>
        <v>0</v>
      </c>
      <c r="AI277" s="229">
        <f t="shared" si="13"/>
        <v>0</v>
      </c>
      <c r="AM277" s="138"/>
      <c r="AN277" s="138"/>
      <c r="AO277" s="138"/>
      <c r="AP277" s="138"/>
      <c r="AQ277" s="138"/>
      <c r="AR277" s="138"/>
      <c r="AS277" s="138"/>
      <c r="AT277" s="138"/>
    </row>
    <row r="278" spans="1:46" s="139" customFormat="1" ht="13.8" x14ac:dyDescent="0.3">
      <c r="A278" s="277">
        <v>439</v>
      </c>
      <c r="B278" s="211">
        <v>439035244</v>
      </c>
      <c r="C278" s="212" t="s">
        <v>166</v>
      </c>
      <c r="D278" s="211">
        <v>35</v>
      </c>
      <c r="E278" s="212" t="s">
        <v>22</v>
      </c>
      <c r="F278" s="211">
        <v>244</v>
      </c>
      <c r="G278" s="212" t="s">
        <v>43</v>
      </c>
      <c r="H278" s="297">
        <v>1</v>
      </c>
      <c r="I278" s="202">
        <v>11689</v>
      </c>
      <c r="J278" s="202">
        <v>4554</v>
      </c>
      <c r="K278" s="202">
        <v>0</v>
      </c>
      <c r="L278" s="202">
        <v>893</v>
      </c>
      <c r="M278" s="279">
        <v>17136</v>
      </c>
      <c r="O278" s="281">
        <v>3.3222591362127925E-3</v>
      </c>
      <c r="P278" s="282">
        <v>0</v>
      </c>
      <c r="Q278" s="205">
        <v>0.18</v>
      </c>
      <c r="R278" s="205">
        <v>0.10604677278835424</v>
      </c>
      <c r="S278" s="272">
        <f t="shared" si="14"/>
        <v>0</v>
      </c>
      <c r="U278" s="287">
        <v>16189</v>
      </c>
      <c r="V278" s="288">
        <v>0</v>
      </c>
      <c r="W278" s="288">
        <v>0</v>
      </c>
      <c r="X278" s="288">
        <v>890</v>
      </c>
      <c r="Y278" s="279">
        <f t="shared" si="15"/>
        <v>17079</v>
      </c>
      <c r="AA278" s="275">
        <v>0</v>
      </c>
      <c r="AB278" s="204">
        <v>0</v>
      </c>
      <c r="AC278" s="202">
        <v>0</v>
      </c>
      <c r="AD278" s="204">
        <v>0</v>
      </c>
      <c r="AE278" s="276">
        <v>0</v>
      </c>
      <c r="AG278" s="227">
        <f t="shared" si="11"/>
        <v>0</v>
      </c>
      <c r="AH278" s="228">
        <f t="shared" si="12"/>
        <v>0</v>
      </c>
      <c r="AI278" s="229">
        <f t="shared" si="13"/>
        <v>0</v>
      </c>
      <c r="AM278" s="138"/>
      <c r="AN278" s="138"/>
      <c r="AO278" s="138"/>
      <c r="AP278" s="138"/>
      <c r="AQ278" s="138"/>
      <c r="AR278" s="138"/>
      <c r="AS278" s="138"/>
      <c r="AT278" s="138"/>
    </row>
    <row r="279" spans="1:46" s="139" customFormat="1" ht="13.8" x14ac:dyDescent="0.3">
      <c r="A279" s="277">
        <v>439</v>
      </c>
      <c r="B279" s="211">
        <v>439035665</v>
      </c>
      <c r="C279" s="212" t="s">
        <v>166</v>
      </c>
      <c r="D279" s="211">
        <v>35</v>
      </c>
      <c r="E279" s="212" t="s">
        <v>22</v>
      </c>
      <c r="F279" s="211">
        <v>665</v>
      </c>
      <c r="G279" s="212" t="s">
        <v>278</v>
      </c>
      <c r="H279" s="297">
        <v>2</v>
      </c>
      <c r="I279" s="202">
        <v>10076.643913196895</v>
      </c>
      <c r="J279" s="202">
        <v>1781</v>
      </c>
      <c r="K279" s="202">
        <v>0</v>
      </c>
      <c r="L279" s="202">
        <v>893</v>
      </c>
      <c r="M279" s="279">
        <v>12750.643913196895</v>
      </c>
      <c r="O279" s="281">
        <v>6.644518272425585E-3</v>
      </c>
      <c r="P279" s="282">
        <v>0</v>
      </c>
      <c r="Q279" s="205">
        <v>0.09</v>
      </c>
      <c r="R279" s="205">
        <v>5.5688115031111976E-3</v>
      </c>
      <c r="S279" s="272">
        <f t="shared" si="14"/>
        <v>0</v>
      </c>
      <c r="U279" s="287">
        <v>23636</v>
      </c>
      <c r="V279" s="288">
        <v>0</v>
      </c>
      <c r="W279" s="288">
        <v>0</v>
      </c>
      <c r="X279" s="288">
        <v>1780</v>
      </c>
      <c r="Y279" s="279">
        <f t="shared" si="15"/>
        <v>25416</v>
      </c>
      <c r="AA279" s="275">
        <v>0</v>
      </c>
      <c r="AB279" s="204">
        <v>0</v>
      </c>
      <c r="AC279" s="202">
        <v>0</v>
      </c>
      <c r="AD279" s="204">
        <v>0</v>
      </c>
      <c r="AE279" s="276">
        <v>0</v>
      </c>
      <c r="AG279" s="227">
        <f t="shared" si="11"/>
        <v>0</v>
      </c>
      <c r="AH279" s="228">
        <f t="shared" si="12"/>
        <v>0</v>
      </c>
      <c r="AI279" s="229">
        <f t="shared" si="13"/>
        <v>0</v>
      </c>
      <c r="AM279" s="138"/>
      <c r="AN279" s="138"/>
      <c r="AO279" s="138"/>
      <c r="AP279" s="138"/>
      <c r="AQ279" s="138"/>
      <c r="AR279" s="138"/>
      <c r="AS279" s="138"/>
      <c r="AT279" s="138"/>
    </row>
    <row r="280" spans="1:46" s="139" customFormat="1" ht="13.8" x14ac:dyDescent="0.3">
      <c r="A280" s="277">
        <v>440</v>
      </c>
      <c r="B280" s="211">
        <v>440149009</v>
      </c>
      <c r="C280" s="212" t="s">
        <v>167</v>
      </c>
      <c r="D280" s="211">
        <v>149</v>
      </c>
      <c r="E280" s="212" t="s">
        <v>103</v>
      </c>
      <c r="F280" s="211">
        <v>9</v>
      </c>
      <c r="G280" s="212" t="s">
        <v>108</v>
      </c>
      <c r="H280" s="297">
        <v>0.94</v>
      </c>
      <c r="I280" s="202">
        <v>12559</v>
      </c>
      <c r="J280" s="202">
        <v>8025</v>
      </c>
      <c r="K280" s="202">
        <v>0</v>
      </c>
      <c r="L280" s="202">
        <v>893</v>
      </c>
      <c r="M280" s="279">
        <v>21477</v>
      </c>
      <c r="O280" s="281">
        <v>0</v>
      </c>
      <c r="P280" s="282">
        <v>0</v>
      </c>
      <c r="Q280" s="205">
        <v>0.09</v>
      </c>
      <c r="R280" s="205">
        <v>1.5622302400692301E-3</v>
      </c>
      <c r="S280" s="272">
        <f t="shared" si="14"/>
        <v>0</v>
      </c>
      <c r="U280" s="287">
        <v>19349</v>
      </c>
      <c r="V280" s="288">
        <v>0</v>
      </c>
      <c r="W280" s="288">
        <v>0</v>
      </c>
      <c r="X280" s="288">
        <v>839</v>
      </c>
      <c r="Y280" s="279">
        <f t="shared" si="15"/>
        <v>20188</v>
      </c>
      <c r="AA280" s="275">
        <v>0</v>
      </c>
      <c r="AB280" s="204">
        <v>0</v>
      </c>
      <c r="AC280" s="202">
        <v>0</v>
      </c>
      <c r="AD280" s="204">
        <v>0</v>
      </c>
      <c r="AE280" s="276">
        <v>0</v>
      </c>
      <c r="AG280" s="227">
        <f t="shared" si="11"/>
        <v>0</v>
      </c>
      <c r="AH280" s="228">
        <f t="shared" si="12"/>
        <v>0</v>
      </c>
      <c r="AI280" s="229">
        <f t="shared" si="13"/>
        <v>0</v>
      </c>
      <c r="AM280" s="138"/>
      <c r="AN280" s="138"/>
      <c r="AO280" s="138"/>
      <c r="AP280" s="138"/>
      <c r="AQ280" s="138"/>
      <c r="AR280" s="138"/>
      <c r="AS280" s="138"/>
      <c r="AT280" s="138"/>
    </row>
    <row r="281" spans="1:46" s="139" customFormat="1" ht="13.8" x14ac:dyDescent="0.3">
      <c r="A281" s="277">
        <v>440</v>
      </c>
      <c r="B281" s="211">
        <v>440149128</v>
      </c>
      <c r="C281" s="212" t="s">
        <v>167</v>
      </c>
      <c r="D281" s="211">
        <v>149</v>
      </c>
      <c r="E281" s="212" t="s">
        <v>103</v>
      </c>
      <c r="F281" s="211">
        <v>128</v>
      </c>
      <c r="G281" s="212" t="s">
        <v>110</v>
      </c>
      <c r="H281" s="297">
        <v>2.58</v>
      </c>
      <c r="I281" s="202">
        <v>14961</v>
      </c>
      <c r="J281" s="202">
        <v>756</v>
      </c>
      <c r="K281" s="202">
        <v>0</v>
      </c>
      <c r="L281" s="202">
        <v>893</v>
      </c>
      <c r="M281" s="279">
        <v>16610</v>
      </c>
      <c r="O281" s="281">
        <v>0</v>
      </c>
      <c r="P281" s="282">
        <v>0</v>
      </c>
      <c r="Q281" s="205">
        <v>0.18</v>
      </c>
      <c r="R281" s="205">
        <v>3.5575871256756833E-2</v>
      </c>
      <c r="S281" s="272">
        <f t="shared" si="14"/>
        <v>0</v>
      </c>
      <c r="U281" s="287">
        <v>40550</v>
      </c>
      <c r="V281" s="288">
        <v>0</v>
      </c>
      <c r="W281" s="288">
        <v>0</v>
      </c>
      <c r="X281" s="288">
        <v>2304</v>
      </c>
      <c r="Y281" s="279">
        <f t="shared" si="15"/>
        <v>42854</v>
      </c>
      <c r="AA281" s="275">
        <v>0</v>
      </c>
      <c r="AB281" s="204">
        <v>0</v>
      </c>
      <c r="AC281" s="202">
        <v>0</v>
      </c>
      <c r="AD281" s="204">
        <v>0</v>
      </c>
      <c r="AE281" s="276">
        <v>0</v>
      </c>
      <c r="AG281" s="227">
        <f t="shared" si="11"/>
        <v>0</v>
      </c>
      <c r="AH281" s="228">
        <f t="shared" si="12"/>
        <v>0</v>
      </c>
      <c r="AI281" s="229">
        <f t="shared" si="13"/>
        <v>0</v>
      </c>
      <c r="AM281" s="138"/>
      <c r="AN281" s="138"/>
      <c r="AO281" s="138"/>
      <c r="AP281" s="138"/>
      <c r="AQ281" s="138"/>
      <c r="AR281" s="138"/>
      <c r="AS281" s="138"/>
      <c r="AT281" s="138"/>
    </row>
    <row r="282" spans="1:46" s="139" customFormat="1" ht="13.8" x14ac:dyDescent="0.3">
      <c r="A282" s="277">
        <v>440</v>
      </c>
      <c r="B282" s="211">
        <v>440149149</v>
      </c>
      <c r="C282" s="212" t="s">
        <v>167</v>
      </c>
      <c r="D282" s="211">
        <v>149</v>
      </c>
      <c r="E282" s="212" t="s">
        <v>103</v>
      </c>
      <c r="F282" s="211">
        <v>149</v>
      </c>
      <c r="G282" s="212" t="s">
        <v>103</v>
      </c>
      <c r="H282" s="297">
        <v>373.45000000000005</v>
      </c>
      <c r="I282" s="202">
        <v>11907</v>
      </c>
      <c r="J282" s="202">
        <v>176</v>
      </c>
      <c r="K282" s="202">
        <v>335.15597804257595</v>
      </c>
      <c r="L282" s="202">
        <v>893</v>
      </c>
      <c r="M282" s="279">
        <v>13311.155978042576</v>
      </c>
      <c r="O282" s="281">
        <v>0</v>
      </c>
      <c r="P282" s="282">
        <v>58</v>
      </c>
      <c r="Q282" s="205">
        <v>0.18</v>
      </c>
      <c r="R282" s="205">
        <v>0.11170892991408424</v>
      </c>
      <c r="S282" s="272">
        <f t="shared" si="14"/>
        <v>0</v>
      </c>
      <c r="U282" s="287">
        <v>4512397</v>
      </c>
      <c r="V282" s="288">
        <v>125164</v>
      </c>
      <c r="W282" s="288">
        <v>0</v>
      </c>
      <c r="X282" s="288">
        <v>333491</v>
      </c>
      <c r="Y282" s="279">
        <f t="shared" si="15"/>
        <v>4971052</v>
      </c>
      <c r="AA282" s="275">
        <v>0</v>
      </c>
      <c r="AB282" s="204">
        <v>0</v>
      </c>
      <c r="AC282" s="202">
        <v>0</v>
      </c>
      <c r="AD282" s="204">
        <v>2</v>
      </c>
      <c r="AE282" s="276">
        <v>25952</v>
      </c>
      <c r="AG282" s="227">
        <f t="shared" si="11"/>
        <v>0</v>
      </c>
      <c r="AH282" s="228">
        <f t="shared" si="12"/>
        <v>0</v>
      </c>
      <c r="AI282" s="229">
        <f t="shared" si="13"/>
        <v>0</v>
      </c>
      <c r="AM282" s="138"/>
      <c r="AN282" s="138"/>
      <c r="AO282" s="138"/>
      <c r="AP282" s="138"/>
      <c r="AQ282" s="138"/>
      <c r="AR282" s="138"/>
      <c r="AS282" s="138"/>
      <c r="AT282" s="138"/>
    </row>
    <row r="283" spans="1:46" s="139" customFormat="1" ht="13.8" x14ac:dyDescent="0.3">
      <c r="A283" s="277">
        <v>440</v>
      </c>
      <c r="B283" s="211">
        <v>440149160</v>
      </c>
      <c r="C283" s="212" t="s">
        <v>167</v>
      </c>
      <c r="D283" s="211">
        <v>149</v>
      </c>
      <c r="E283" s="212" t="s">
        <v>103</v>
      </c>
      <c r="F283" s="211">
        <v>160</v>
      </c>
      <c r="G283" s="212" t="s">
        <v>104</v>
      </c>
      <c r="H283" s="297">
        <v>1</v>
      </c>
      <c r="I283" s="202">
        <v>12255.087011245676</v>
      </c>
      <c r="J283" s="202">
        <v>135</v>
      </c>
      <c r="K283" s="202">
        <v>0</v>
      </c>
      <c r="L283" s="202">
        <v>893</v>
      </c>
      <c r="M283" s="279">
        <v>13283.087011245676</v>
      </c>
      <c r="O283" s="281">
        <v>0</v>
      </c>
      <c r="P283" s="282">
        <v>0</v>
      </c>
      <c r="Q283" s="205">
        <v>0.1273</v>
      </c>
      <c r="R283" s="205">
        <v>0.10502298670743219</v>
      </c>
      <c r="S283" s="272">
        <f t="shared" si="14"/>
        <v>0</v>
      </c>
      <c r="U283" s="287">
        <v>12390</v>
      </c>
      <c r="V283" s="288">
        <v>0</v>
      </c>
      <c r="W283" s="288">
        <v>0</v>
      </c>
      <c r="X283" s="288">
        <v>893</v>
      </c>
      <c r="Y283" s="279">
        <f t="shared" si="15"/>
        <v>13283</v>
      </c>
      <c r="AA283" s="275">
        <v>0</v>
      </c>
      <c r="AB283" s="204">
        <v>0</v>
      </c>
      <c r="AC283" s="202">
        <v>0</v>
      </c>
      <c r="AD283" s="204">
        <v>0</v>
      </c>
      <c r="AE283" s="276">
        <v>0</v>
      </c>
      <c r="AG283" s="227">
        <f t="shared" si="11"/>
        <v>0</v>
      </c>
      <c r="AH283" s="228">
        <f t="shared" si="12"/>
        <v>0</v>
      </c>
      <c r="AI283" s="229">
        <f t="shared" si="13"/>
        <v>0</v>
      </c>
      <c r="AM283" s="138"/>
      <c r="AN283" s="138"/>
      <c r="AO283" s="138"/>
      <c r="AP283" s="138"/>
      <c r="AQ283" s="138"/>
      <c r="AR283" s="138"/>
      <c r="AS283" s="138"/>
      <c r="AT283" s="138"/>
    </row>
    <row r="284" spans="1:46" s="139" customFormat="1" ht="13.8" x14ac:dyDescent="0.3">
      <c r="A284" s="277">
        <v>440</v>
      </c>
      <c r="B284" s="211">
        <v>440149181</v>
      </c>
      <c r="C284" s="212" t="s">
        <v>167</v>
      </c>
      <c r="D284" s="211">
        <v>149</v>
      </c>
      <c r="E284" s="212" t="s">
        <v>103</v>
      </c>
      <c r="F284" s="211">
        <v>181</v>
      </c>
      <c r="G284" s="212" t="s">
        <v>105</v>
      </c>
      <c r="H284" s="297">
        <v>21</v>
      </c>
      <c r="I284" s="202">
        <v>10710</v>
      </c>
      <c r="J284" s="202">
        <v>691</v>
      </c>
      <c r="K284" s="202">
        <v>0</v>
      </c>
      <c r="L284" s="202">
        <v>893</v>
      </c>
      <c r="M284" s="279">
        <v>12294</v>
      </c>
      <c r="O284" s="281">
        <v>0</v>
      </c>
      <c r="P284" s="282">
        <v>0</v>
      </c>
      <c r="Q284" s="205">
        <v>0.09</v>
      </c>
      <c r="R284" s="205">
        <v>1.6404570246590436E-2</v>
      </c>
      <c r="S284" s="272">
        <f t="shared" si="14"/>
        <v>0</v>
      </c>
      <c r="U284" s="287">
        <v>239421</v>
      </c>
      <c r="V284" s="288">
        <v>0</v>
      </c>
      <c r="W284" s="288">
        <v>0</v>
      </c>
      <c r="X284" s="288">
        <v>18753</v>
      </c>
      <c r="Y284" s="279">
        <f t="shared" si="15"/>
        <v>258174</v>
      </c>
      <c r="AA284" s="275">
        <v>0</v>
      </c>
      <c r="AB284" s="204">
        <v>0</v>
      </c>
      <c r="AC284" s="202">
        <v>0</v>
      </c>
      <c r="AD284" s="204">
        <v>0</v>
      </c>
      <c r="AE284" s="276">
        <v>0</v>
      </c>
      <c r="AG284" s="227">
        <f t="shared" si="11"/>
        <v>0</v>
      </c>
      <c r="AH284" s="228">
        <f t="shared" si="12"/>
        <v>0</v>
      </c>
      <c r="AI284" s="229">
        <f t="shared" si="13"/>
        <v>0</v>
      </c>
      <c r="AM284" s="138"/>
      <c r="AN284" s="138"/>
      <c r="AO284" s="138"/>
      <c r="AP284" s="138"/>
      <c r="AQ284" s="138"/>
      <c r="AR284" s="138"/>
      <c r="AS284" s="138"/>
      <c r="AT284" s="138"/>
    </row>
    <row r="285" spans="1:46" s="139" customFormat="1" ht="13.8" x14ac:dyDescent="0.3">
      <c r="A285" s="277">
        <v>440</v>
      </c>
      <c r="B285" s="211">
        <v>440149745</v>
      </c>
      <c r="C285" s="212" t="s">
        <v>167</v>
      </c>
      <c r="D285" s="211">
        <v>149</v>
      </c>
      <c r="E285" s="212" t="s">
        <v>103</v>
      </c>
      <c r="F285" s="211">
        <v>745</v>
      </c>
      <c r="G285" s="212" t="s">
        <v>225</v>
      </c>
      <c r="H285" s="297">
        <v>1</v>
      </c>
      <c r="I285" s="202">
        <v>9841.0216139907279</v>
      </c>
      <c r="J285" s="202">
        <v>4496</v>
      </c>
      <c r="K285" s="202">
        <v>0</v>
      </c>
      <c r="L285" s="202">
        <v>893</v>
      </c>
      <c r="M285" s="279">
        <v>15230.021613990728</v>
      </c>
      <c r="O285" s="281">
        <v>0</v>
      </c>
      <c r="P285" s="282">
        <v>0</v>
      </c>
      <c r="Q285" s="205">
        <v>0.09</v>
      </c>
      <c r="R285" s="205">
        <v>8.5411788183702934E-3</v>
      </c>
      <c r="S285" s="272">
        <f t="shared" si="14"/>
        <v>0</v>
      </c>
      <c r="U285" s="287">
        <v>14337</v>
      </c>
      <c r="V285" s="288">
        <v>0</v>
      </c>
      <c r="W285" s="288">
        <v>0</v>
      </c>
      <c r="X285" s="288">
        <v>893</v>
      </c>
      <c r="Y285" s="279">
        <f t="shared" si="15"/>
        <v>15230</v>
      </c>
      <c r="AA285" s="275">
        <v>0</v>
      </c>
      <c r="AB285" s="204">
        <v>0</v>
      </c>
      <c r="AC285" s="202">
        <v>0</v>
      </c>
      <c r="AD285" s="204">
        <v>0</v>
      </c>
      <c r="AE285" s="276">
        <v>0</v>
      </c>
      <c r="AG285" s="227">
        <f t="shared" si="11"/>
        <v>0</v>
      </c>
      <c r="AH285" s="228">
        <f t="shared" si="12"/>
        <v>0</v>
      </c>
      <c r="AI285" s="229">
        <f t="shared" si="13"/>
        <v>0</v>
      </c>
      <c r="AM285" s="138"/>
      <c r="AN285" s="138"/>
      <c r="AO285" s="138"/>
      <c r="AP285" s="138"/>
      <c r="AQ285" s="138"/>
      <c r="AR285" s="138"/>
      <c r="AS285" s="138"/>
      <c r="AT285" s="138"/>
    </row>
    <row r="286" spans="1:46" s="139" customFormat="1" ht="13.8" x14ac:dyDescent="0.3">
      <c r="A286" s="277">
        <v>441</v>
      </c>
      <c r="B286" s="211">
        <v>441281005</v>
      </c>
      <c r="C286" s="212" t="s">
        <v>168</v>
      </c>
      <c r="D286" s="211">
        <v>281</v>
      </c>
      <c r="E286" s="212" t="s">
        <v>169</v>
      </c>
      <c r="F286" s="211">
        <v>5</v>
      </c>
      <c r="G286" s="212" t="s">
        <v>219</v>
      </c>
      <c r="H286" s="297">
        <v>4.59</v>
      </c>
      <c r="I286" s="202">
        <v>10953.106366286775</v>
      </c>
      <c r="J286" s="202">
        <v>4693</v>
      </c>
      <c r="K286" s="202">
        <v>0</v>
      </c>
      <c r="L286" s="202">
        <v>893</v>
      </c>
      <c r="M286" s="279">
        <v>16539.106366286775</v>
      </c>
      <c r="O286" s="281">
        <v>0</v>
      </c>
      <c r="P286" s="282">
        <v>0</v>
      </c>
      <c r="Q286" s="205">
        <v>0.09</v>
      </c>
      <c r="R286" s="205">
        <v>1.1310530252695329E-2</v>
      </c>
      <c r="S286" s="272">
        <f t="shared" si="14"/>
        <v>0</v>
      </c>
      <c r="U286" s="287">
        <v>71815</v>
      </c>
      <c r="V286" s="288">
        <v>0</v>
      </c>
      <c r="W286" s="288">
        <v>0</v>
      </c>
      <c r="X286" s="288">
        <v>4099</v>
      </c>
      <c r="Y286" s="279">
        <f t="shared" si="15"/>
        <v>75914</v>
      </c>
      <c r="AA286" s="275">
        <v>0</v>
      </c>
      <c r="AB286" s="204">
        <v>0</v>
      </c>
      <c r="AC286" s="202">
        <v>0</v>
      </c>
      <c r="AD286" s="204">
        <v>0</v>
      </c>
      <c r="AE286" s="276">
        <v>0</v>
      </c>
      <c r="AG286" s="227">
        <f t="shared" si="11"/>
        <v>0</v>
      </c>
      <c r="AH286" s="228">
        <f t="shared" si="12"/>
        <v>0</v>
      </c>
      <c r="AI286" s="229">
        <f t="shared" si="13"/>
        <v>0</v>
      </c>
      <c r="AM286" s="138"/>
      <c r="AN286" s="138"/>
      <c r="AO286" s="138"/>
      <c r="AP286" s="138"/>
      <c r="AQ286" s="138"/>
      <c r="AR286" s="138"/>
      <c r="AS286" s="138"/>
      <c r="AT286" s="138"/>
    </row>
    <row r="287" spans="1:46" s="139" customFormat="1" ht="13.8" x14ac:dyDescent="0.3">
      <c r="A287" s="277">
        <v>441</v>
      </c>
      <c r="B287" s="211">
        <v>441281061</v>
      </c>
      <c r="C287" s="212" t="s">
        <v>168</v>
      </c>
      <c r="D287" s="211">
        <v>281</v>
      </c>
      <c r="E287" s="212" t="s">
        <v>169</v>
      </c>
      <c r="F287" s="211">
        <v>61</v>
      </c>
      <c r="G287" s="212" t="s">
        <v>170</v>
      </c>
      <c r="H287" s="297">
        <v>2.67</v>
      </c>
      <c r="I287" s="202">
        <v>10739</v>
      </c>
      <c r="J287" s="202">
        <v>775</v>
      </c>
      <c r="K287" s="202">
        <v>0</v>
      </c>
      <c r="L287" s="202">
        <v>893</v>
      </c>
      <c r="M287" s="279">
        <v>12407</v>
      </c>
      <c r="O287" s="281">
        <v>0</v>
      </c>
      <c r="P287" s="282">
        <v>0</v>
      </c>
      <c r="Q287" s="205">
        <v>0.09</v>
      </c>
      <c r="R287" s="205">
        <v>3.1855751534477672E-2</v>
      </c>
      <c r="S287" s="272">
        <f t="shared" si="14"/>
        <v>0</v>
      </c>
      <c r="U287" s="287">
        <v>30743</v>
      </c>
      <c r="V287" s="288">
        <v>0</v>
      </c>
      <c r="W287" s="288">
        <v>0</v>
      </c>
      <c r="X287" s="288">
        <v>2385</v>
      </c>
      <c r="Y287" s="279">
        <f t="shared" si="15"/>
        <v>33128</v>
      </c>
      <c r="AA287" s="275">
        <v>0</v>
      </c>
      <c r="AB287" s="204">
        <v>0</v>
      </c>
      <c r="AC287" s="202">
        <v>0</v>
      </c>
      <c r="AD287" s="204">
        <v>0</v>
      </c>
      <c r="AE287" s="276">
        <v>0</v>
      </c>
      <c r="AG287" s="227">
        <f t="shared" si="11"/>
        <v>0</v>
      </c>
      <c r="AH287" s="228">
        <f t="shared" si="12"/>
        <v>0</v>
      </c>
      <c r="AI287" s="229">
        <f t="shared" si="13"/>
        <v>0</v>
      </c>
      <c r="AM287" s="138"/>
      <c r="AN287" s="138"/>
      <c r="AO287" s="138"/>
      <c r="AP287" s="138"/>
      <c r="AQ287" s="138"/>
      <c r="AR287" s="138"/>
      <c r="AS287" s="138"/>
      <c r="AT287" s="138"/>
    </row>
    <row r="288" spans="1:46" s="139" customFormat="1" ht="13.8" x14ac:dyDescent="0.3">
      <c r="A288" s="277">
        <v>441</v>
      </c>
      <c r="B288" s="211">
        <v>441281087</v>
      </c>
      <c r="C288" s="212" t="s">
        <v>168</v>
      </c>
      <c r="D288" s="211">
        <v>281</v>
      </c>
      <c r="E288" s="212" t="s">
        <v>169</v>
      </c>
      <c r="F288" s="211">
        <v>87</v>
      </c>
      <c r="G288" s="212" t="s">
        <v>171</v>
      </c>
      <c r="H288" s="297">
        <v>4.5</v>
      </c>
      <c r="I288" s="202">
        <v>10955</v>
      </c>
      <c r="J288" s="202">
        <v>3832</v>
      </c>
      <c r="K288" s="202">
        <v>0</v>
      </c>
      <c r="L288" s="202">
        <v>893</v>
      </c>
      <c r="M288" s="279">
        <v>15680</v>
      </c>
      <c r="O288" s="281">
        <v>0</v>
      </c>
      <c r="P288" s="282">
        <v>0</v>
      </c>
      <c r="Q288" s="205">
        <v>0.09</v>
      </c>
      <c r="R288" s="205">
        <v>4.0415689121383151E-3</v>
      </c>
      <c r="S288" s="272">
        <f t="shared" si="14"/>
        <v>0</v>
      </c>
      <c r="U288" s="287">
        <v>66542</v>
      </c>
      <c r="V288" s="288">
        <v>0</v>
      </c>
      <c r="W288" s="288">
        <v>0</v>
      </c>
      <c r="X288" s="288">
        <v>4019</v>
      </c>
      <c r="Y288" s="279">
        <f t="shared" si="15"/>
        <v>70561</v>
      </c>
      <c r="AA288" s="275">
        <v>0</v>
      </c>
      <c r="AB288" s="204">
        <v>0</v>
      </c>
      <c r="AC288" s="202">
        <v>0</v>
      </c>
      <c r="AD288" s="204">
        <v>0</v>
      </c>
      <c r="AE288" s="276">
        <v>0</v>
      </c>
      <c r="AG288" s="227">
        <f t="shared" si="11"/>
        <v>0</v>
      </c>
      <c r="AH288" s="228">
        <f t="shared" si="12"/>
        <v>0</v>
      </c>
      <c r="AI288" s="229">
        <f t="shared" si="13"/>
        <v>0</v>
      </c>
      <c r="AM288" s="138"/>
      <c r="AN288" s="138"/>
      <c r="AO288" s="138"/>
      <c r="AP288" s="138"/>
      <c r="AQ288" s="138"/>
      <c r="AR288" s="138"/>
      <c r="AS288" s="138"/>
      <c r="AT288" s="138"/>
    </row>
    <row r="289" spans="1:46" s="139" customFormat="1" ht="13.8" x14ac:dyDescent="0.3">
      <c r="A289" s="277">
        <v>441</v>
      </c>
      <c r="B289" s="211">
        <v>441281137</v>
      </c>
      <c r="C289" s="212" t="s">
        <v>168</v>
      </c>
      <c r="D289" s="211">
        <v>281</v>
      </c>
      <c r="E289" s="212" t="s">
        <v>169</v>
      </c>
      <c r="F289" s="211">
        <v>137</v>
      </c>
      <c r="G289" s="212" t="s">
        <v>210</v>
      </c>
      <c r="H289" s="297">
        <v>4.37</v>
      </c>
      <c r="I289" s="202">
        <v>13005.842612954186</v>
      </c>
      <c r="J289" s="202">
        <v>17</v>
      </c>
      <c r="K289" s="202">
        <v>0</v>
      </c>
      <c r="L289" s="202">
        <v>893</v>
      </c>
      <c r="M289" s="279">
        <v>13915.842612954186</v>
      </c>
      <c r="O289" s="281">
        <v>0</v>
      </c>
      <c r="P289" s="282">
        <v>0</v>
      </c>
      <c r="Q289" s="205">
        <v>0.18</v>
      </c>
      <c r="R289" s="205">
        <v>0.12393237753028111</v>
      </c>
      <c r="S289" s="272">
        <f t="shared" si="14"/>
        <v>0</v>
      </c>
      <c r="U289" s="287">
        <v>56910</v>
      </c>
      <c r="V289" s="288">
        <v>0</v>
      </c>
      <c r="W289" s="288">
        <v>0</v>
      </c>
      <c r="X289" s="288">
        <v>3904</v>
      </c>
      <c r="Y289" s="279">
        <f t="shared" si="15"/>
        <v>60814</v>
      </c>
      <c r="AA289" s="275">
        <v>0</v>
      </c>
      <c r="AB289" s="204">
        <v>0</v>
      </c>
      <c r="AC289" s="202">
        <v>0</v>
      </c>
      <c r="AD289" s="204">
        <v>0</v>
      </c>
      <c r="AE289" s="276">
        <v>0</v>
      </c>
      <c r="AG289" s="227">
        <f t="shared" si="11"/>
        <v>0</v>
      </c>
      <c r="AH289" s="228">
        <f t="shared" si="12"/>
        <v>0</v>
      </c>
      <c r="AI289" s="229">
        <f t="shared" si="13"/>
        <v>0</v>
      </c>
      <c r="AM289" s="138"/>
      <c r="AN289" s="138"/>
      <c r="AO289" s="138"/>
      <c r="AP289" s="138"/>
      <c r="AQ289" s="138"/>
      <c r="AR289" s="138"/>
      <c r="AS289" s="138"/>
      <c r="AT289" s="138"/>
    </row>
    <row r="290" spans="1:46" s="139" customFormat="1" ht="13.8" x14ac:dyDescent="0.3">
      <c r="A290" s="277">
        <v>441</v>
      </c>
      <c r="B290" s="211">
        <v>441281159</v>
      </c>
      <c r="C290" s="212" t="s">
        <v>168</v>
      </c>
      <c r="D290" s="211">
        <v>281</v>
      </c>
      <c r="E290" s="212" t="s">
        <v>169</v>
      </c>
      <c r="F290" s="211">
        <v>159</v>
      </c>
      <c r="G290" s="212" t="s">
        <v>172</v>
      </c>
      <c r="H290" s="297">
        <v>2.44</v>
      </c>
      <c r="I290" s="202">
        <v>12390</v>
      </c>
      <c r="J290" s="202">
        <v>5655</v>
      </c>
      <c r="K290" s="202">
        <v>0</v>
      </c>
      <c r="L290" s="202">
        <v>893</v>
      </c>
      <c r="M290" s="279">
        <v>18938</v>
      </c>
      <c r="O290" s="281">
        <v>0</v>
      </c>
      <c r="P290" s="282">
        <v>0</v>
      </c>
      <c r="Q290" s="205">
        <v>0.09</v>
      </c>
      <c r="R290" s="205">
        <v>4.7748754159997412E-3</v>
      </c>
      <c r="S290" s="272">
        <f t="shared" si="14"/>
        <v>0</v>
      </c>
      <c r="U290" s="287">
        <v>44030</v>
      </c>
      <c r="V290" s="288">
        <v>0</v>
      </c>
      <c r="W290" s="288">
        <v>0</v>
      </c>
      <c r="X290" s="288">
        <v>2179</v>
      </c>
      <c r="Y290" s="279">
        <f t="shared" si="15"/>
        <v>46209</v>
      </c>
      <c r="AA290" s="275">
        <v>0</v>
      </c>
      <c r="AB290" s="204">
        <v>0</v>
      </c>
      <c r="AC290" s="202">
        <v>0</v>
      </c>
      <c r="AD290" s="204">
        <v>0</v>
      </c>
      <c r="AE290" s="276">
        <v>0</v>
      </c>
      <c r="AG290" s="227">
        <f t="shared" si="11"/>
        <v>0</v>
      </c>
      <c r="AH290" s="228">
        <f t="shared" si="12"/>
        <v>0</v>
      </c>
      <c r="AI290" s="229">
        <f t="shared" si="13"/>
        <v>0</v>
      </c>
      <c r="AM290" s="138"/>
      <c r="AN290" s="138"/>
      <c r="AO290" s="138"/>
      <c r="AP290" s="138"/>
      <c r="AQ290" s="138"/>
      <c r="AR290" s="138"/>
      <c r="AS290" s="138"/>
      <c r="AT290" s="138"/>
    </row>
    <row r="291" spans="1:46" s="139" customFormat="1" ht="13.8" x14ac:dyDescent="0.3">
      <c r="A291" s="277">
        <v>441</v>
      </c>
      <c r="B291" s="211">
        <v>441281161</v>
      </c>
      <c r="C291" s="212" t="s">
        <v>168</v>
      </c>
      <c r="D291" s="211">
        <v>281</v>
      </c>
      <c r="E291" s="212" t="s">
        <v>169</v>
      </c>
      <c r="F291" s="211">
        <v>161</v>
      </c>
      <c r="G291" s="212" t="s">
        <v>173</v>
      </c>
      <c r="H291" s="297">
        <v>3</v>
      </c>
      <c r="I291" s="202">
        <v>12729</v>
      </c>
      <c r="J291" s="202">
        <v>5309</v>
      </c>
      <c r="K291" s="202">
        <v>0</v>
      </c>
      <c r="L291" s="202">
        <v>893</v>
      </c>
      <c r="M291" s="279">
        <v>18931</v>
      </c>
      <c r="O291" s="281">
        <v>0</v>
      </c>
      <c r="P291" s="282">
        <v>0</v>
      </c>
      <c r="Q291" s="205">
        <v>0.09</v>
      </c>
      <c r="R291" s="205">
        <v>8.4152245364234584E-3</v>
      </c>
      <c r="S291" s="272">
        <f t="shared" si="14"/>
        <v>0</v>
      </c>
      <c r="U291" s="287">
        <v>54114</v>
      </c>
      <c r="V291" s="288">
        <v>0</v>
      </c>
      <c r="W291" s="288">
        <v>0</v>
      </c>
      <c r="X291" s="288">
        <v>2679</v>
      </c>
      <c r="Y291" s="279">
        <f t="shared" si="15"/>
        <v>56793</v>
      </c>
      <c r="AA291" s="275">
        <v>0</v>
      </c>
      <c r="AB291" s="204">
        <v>0</v>
      </c>
      <c r="AC291" s="202">
        <v>0</v>
      </c>
      <c r="AD291" s="204">
        <v>0</v>
      </c>
      <c r="AE291" s="276">
        <v>0</v>
      </c>
      <c r="AG291" s="227">
        <f t="shared" si="11"/>
        <v>0</v>
      </c>
      <c r="AH291" s="228">
        <f t="shared" si="12"/>
        <v>0</v>
      </c>
      <c r="AI291" s="229">
        <f t="shared" si="13"/>
        <v>0</v>
      </c>
      <c r="AM291" s="138"/>
      <c r="AN291" s="138"/>
      <c r="AO291" s="138"/>
      <c r="AP291" s="138"/>
      <c r="AQ291" s="138"/>
      <c r="AR291" s="138"/>
      <c r="AS291" s="138"/>
      <c r="AT291" s="138"/>
    </row>
    <row r="292" spans="1:46" s="139" customFormat="1" ht="13.8" x14ac:dyDescent="0.3">
      <c r="A292" s="277">
        <v>441</v>
      </c>
      <c r="B292" s="211">
        <v>441281227</v>
      </c>
      <c r="C292" s="212" t="s">
        <v>168</v>
      </c>
      <c r="D292" s="211">
        <v>281</v>
      </c>
      <c r="E292" s="212" t="s">
        <v>169</v>
      </c>
      <c r="F292" s="211">
        <v>227</v>
      </c>
      <c r="G292" s="212" t="s">
        <v>255</v>
      </c>
      <c r="H292" s="297">
        <v>3</v>
      </c>
      <c r="I292" s="202">
        <v>11118.78403806934</v>
      </c>
      <c r="J292" s="202">
        <v>3218</v>
      </c>
      <c r="K292" s="202">
        <v>0</v>
      </c>
      <c r="L292" s="202">
        <v>893</v>
      </c>
      <c r="M292" s="279">
        <v>15229.78403806934</v>
      </c>
      <c r="O292" s="281">
        <v>0</v>
      </c>
      <c r="P292" s="282">
        <v>0</v>
      </c>
      <c r="Q292" s="205">
        <v>0.18</v>
      </c>
      <c r="R292" s="205">
        <v>1.2169663490501147E-2</v>
      </c>
      <c r="S292" s="272">
        <f t="shared" si="14"/>
        <v>0</v>
      </c>
      <c r="U292" s="287">
        <v>43011</v>
      </c>
      <c r="V292" s="288">
        <v>0</v>
      </c>
      <c r="W292" s="288">
        <v>0</v>
      </c>
      <c r="X292" s="288">
        <v>2679</v>
      </c>
      <c r="Y292" s="279">
        <f t="shared" si="15"/>
        <v>45690</v>
      </c>
      <c r="AA292" s="275">
        <v>0</v>
      </c>
      <c r="AB292" s="204">
        <v>0</v>
      </c>
      <c r="AC292" s="202">
        <v>0</v>
      </c>
      <c r="AD292" s="204">
        <v>0</v>
      </c>
      <c r="AE292" s="276">
        <v>0</v>
      </c>
      <c r="AG292" s="227">
        <f t="shared" si="11"/>
        <v>0</v>
      </c>
      <c r="AH292" s="228">
        <f t="shared" si="12"/>
        <v>0</v>
      </c>
      <c r="AI292" s="229">
        <f t="shared" si="13"/>
        <v>0</v>
      </c>
      <c r="AM292" s="138"/>
      <c r="AN292" s="138"/>
      <c r="AO292" s="138"/>
      <c r="AP292" s="138"/>
      <c r="AQ292" s="138"/>
      <c r="AR292" s="138"/>
      <c r="AS292" s="138"/>
      <c r="AT292" s="138"/>
    </row>
    <row r="293" spans="1:46" s="139" customFormat="1" ht="13.8" x14ac:dyDescent="0.3">
      <c r="A293" s="277">
        <v>441</v>
      </c>
      <c r="B293" s="211">
        <v>441281281</v>
      </c>
      <c r="C293" s="212" t="s">
        <v>168</v>
      </c>
      <c r="D293" s="211">
        <v>281</v>
      </c>
      <c r="E293" s="212" t="s">
        <v>169</v>
      </c>
      <c r="F293" s="211">
        <v>281</v>
      </c>
      <c r="G293" s="212" t="s">
        <v>169</v>
      </c>
      <c r="H293" s="297">
        <v>1544.4800000000002</v>
      </c>
      <c r="I293" s="202">
        <v>10930</v>
      </c>
      <c r="J293" s="202">
        <v>84</v>
      </c>
      <c r="K293" s="202">
        <v>0</v>
      </c>
      <c r="L293" s="202">
        <v>893</v>
      </c>
      <c r="M293" s="279">
        <v>11907</v>
      </c>
      <c r="O293" s="281">
        <v>0</v>
      </c>
      <c r="P293" s="282">
        <v>0</v>
      </c>
      <c r="Q293" s="205">
        <v>0.18</v>
      </c>
      <c r="R293" s="205">
        <v>0.1220820927338519</v>
      </c>
      <c r="S293" s="272">
        <f t="shared" si="14"/>
        <v>0</v>
      </c>
      <c r="U293" s="287">
        <v>17010908</v>
      </c>
      <c r="V293" s="288">
        <v>0</v>
      </c>
      <c r="W293" s="288">
        <v>0</v>
      </c>
      <c r="X293" s="288">
        <v>1379223</v>
      </c>
      <c r="Y293" s="279">
        <f t="shared" si="15"/>
        <v>18390131</v>
      </c>
      <c r="AA293" s="275">
        <v>0</v>
      </c>
      <c r="AB293" s="204">
        <v>0</v>
      </c>
      <c r="AC293" s="202">
        <v>0</v>
      </c>
      <c r="AD293" s="204">
        <v>5.22</v>
      </c>
      <c r="AE293" s="276">
        <v>62154</v>
      </c>
      <c r="AG293" s="227">
        <f t="shared" si="11"/>
        <v>0</v>
      </c>
      <c r="AH293" s="228">
        <f t="shared" si="12"/>
        <v>0</v>
      </c>
      <c r="AI293" s="229">
        <f t="shared" si="13"/>
        <v>0</v>
      </c>
      <c r="AM293" s="138"/>
      <c r="AN293" s="138"/>
      <c r="AO293" s="138"/>
      <c r="AP293" s="138"/>
      <c r="AQ293" s="138"/>
      <c r="AR293" s="138"/>
      <c r="AS293" s="138"/>
      <c r="AT293" s="138"/>
    </row>
    <row r="294" spans="1:46" s="139" customFormat="1" ht="13.8" x14ac:dyDescent="0.3">
      <c r="A294" s="277">
        <v>441</v>
      </c>
      <c r="B294" s="211">
        <v>441281332</v>
      </c>
      <c r="C294" s="212" t="s">
        <v>168</v>
      </c>
      <c r="D294" s="211">
        <v>281</v>
      </c>
      <c r="E294" s="212" t="s">
        <v>169</v>
      </c>
      <c r="F294" s="211">
        <v>332</v>
      </c>
      <c r="G294" s="212" t="s">
        <v>221</v>
      </c>
      <c r="H294" s="297">
        <v>1</v>
      </c>
      <c r="I294" s="202">
        <v>11778.006631758404</v>
      </c>
      <c r="J294" s="202">
        <v>1089</v>
      </c>
      <c r="K294" s="202">
        <v>0</v>
      </c>
      <c r="L294" s="202">
        <v>893</v>
      </c>
      <c r="M294" s="279">
        <v>13760.006631758404</v>
      </c>
      <c r="O294" s="281">
        <v>0</v>
      </c>
      <c r="P294" s="282">
        <v>0</v>
      </c>
      <c r="Q294" s="205">
        <v>0.09</v>
      </c>
      <c r="R294" s="205">
        <v>1.5348207485209433E-2</v>
      </c>
      <c r="S294" s="272">
        <f t="shared" si="14"/>
        <v>0</v>
      </c>
      <c r="U294" s="287">
        <v>12867</v>
      </c>
      <c r="V294" s="288">
        <v>0</v>
      </c>
      <c r="W294" s="288">
        <v>0</v>
      </c>
      <c r="X294" s="288">
        <v>893</v>
      </c>
      <c r="Y294" s="279">
        <f t="shared" si="15"/>
        <v>13760</v>
      </c>
      <c r="AA294" s="275">
        <v>0</v>
      </c>
      <c r="AB294" s="204">
        <v>0</v>
      </c>
      <c r="AC294" s="202">
        <v>0</v>
      </c>
      <c r="AD294" s="204">
        <v>0</v>
      </c>
      <c r="AE294" s="276">
        <v>0</v>
      </c>
      <c r="AG294" s="227">
        <f t="shared" si="11"/>
        <v>0</v>
      </c>
      <c r="AH294" s="228">
        <f t="shared" si="12"/>
        <v>0</v>
      </c>
      <c r="AI294" s="229">
        <f t="shared" si="13"/>
        <v>0</v>
      </c>
      <c r="AM294" s="138"/>
      <c r="AN294" s="138"/>
      <c r="AO294" s="138"/>
      <c r="AP294" s="138"/>
      <c r="AQ294" s="138"/>
      <c r="AR294" s="138"/>
      <c r="AS294" s="138"/>
      <c r="AT294" s="138"/>
    </row>
    <row r="295" spans="1:46" s="139" customFormat="1" ht="13.8" x14ac:dyDescent="0.3">
      <c r="A295" s="277">
        <v>441</v>
      </c>
      <c r="B295" s="211">
        <v>441281680</v>
      </c>
      <c r="C295" s="212" t="s">
        <v>168</v>
      </c>
      <c r="D295" s="211">
        <v>281</v>
      </c>
      <c r="E295" s="212" t="s">
        <v>169</v>
      </c>
      <c r="F295" s="211">
        <v>680</v>
      </c>
      <c r="G295" s="212" t="s">
        <v>174</v>
      </c>
      <c r="H295" s="297">
        <v>2</v>
      </c>
      <c r="I295" s="202">
        <v>12729</v>
      </c>
      <c r="J295" s="202">
        <v>4831</v>
      </c>
      <c r="K295" s="202">
        <v>0</v>
      </c>
      <c r="L295" s="202">
        <v>893</v>
      </c>
      <c r="M295" s="279">
        <v>18453</v>
      </c>
      <c r="O295" s="281">
        <v>0</v>
      </c>
      <c r="P295" s="282">
        <v>0</v>
      </c>
      <c r="Q295" s="205">
        <v>0.09</v>
      </c>
      <c r="R295" s="205">
        <v>3.0284138067191838E-3</v>
      </c>
      <c r="S295" s="272">
        <f t="shared" si="14"/>
        <v>0</v>
      </c>
      <c r="U295" s="287">
        <v>35120</v>
      </c>
      <c r="V295" s="288">
        <v>0</v>
      </c>
      <c r="W295" s="288">
        <v>0</v>
      </c>
      <c r="X295" s="288">
        <v>1786</v>
      </c>
      <c r="Y295" s="279">
        <f t="shared" si="15"/>
        <v>36906</v>
      </c>
      <c r="AA295" s="275">
        <v>0</v>
      </c>
      <c r="AB295" s="204">
        <v>0</v>
      </c>
      <c r="AC295" s="202">
        <v>0</v>
      </c>
      <c r="AD295" s="204">
        <v>0</v>
      </c>
      <c r="AE295" s="276">
        <v>0</v>
      </c>
      <c r="AG295" s="227">
        <f t="shared" si="11"/>
        <v>0</v>
      </c>
      <c r="AH295" s="228">
        <f t="shared" si="12"/>
        <v>0</v>
      </c>
      <c r="AI295" s="229">
        <f t="shared" si="13"/>
        <v>0</v>
      </c>
      <c r="AM295" s="138"/>
      <c r="AN295" s="138"/>
      <c r="AO295" s="138"/>
      <c r="AP295" s="138"/>
      <c r="AQ295" s="138"/>
      <c r="AR295" s="138"/>
      <c r="AS295" s="138"/>
      <c r="AT295" s="138"/>
    </row>
    <row r="296" spans="1:46" s="139" customFormat="1" ht="13.8" x14ac:dyDescent="0.3">
      <c r="A296" s="277">
        <v>444</v>
      </c>
      <c r="B296" s="211">
        <v>444035001</v>
      </c>
      <c r="C296" s="212" t="s">
        <v>175</v>
      </c>
      <c r="D296" s="211">
        <v>35</v>
      </c>
      <c r="E296" s="212" t="s">
        <v>22</v>
      </c>
      <c r="F296" s="211">
        <v>1</v>
      </c>
      <c r="G296" s="212" t="s">
        <v>161</v>
      </c>
      <c r="H296" s="297">
        <v>1</v>
      </c>
      <c r="I296" s="202">
        <v>8944</v>
      </c>
      <c r="J296" s="202">
        <v>2094</v>
      </c>
      <c r="K296" s="202">
        <v>0</v>
      </c>
      <c r="L296" s="202">
        <v>893</v>
      </c>
      <c r="M296" s="279">
        <v>11931</v>
      </c>
      <c r="O296" s="281">
        <v>0</v>
      </c>
      <c r="P296" s="282">
        <v>0</v>
      </c>
      <c r="Q296" s="205">
        <v>0.09</v>
      </c>
      <c r="R296" s="205">
        <v>1.3065252041304527E-2</v>
      </c>
      <c r="S296" s="272">
        <f t="shared" si="14"/>
        <v>0</v>
      </c>
      <c r="U296" s="287">
        <v>11038</v>
      </c>
      <c r="V296" s="288">
        <v>0</v>
      </c>
      <c r="W296" s="288">
        <v>0</v>
      </c>
      <c r="X296" s="288">
        <v>893</v>
      </c>
      <c r="Y296" s="279">
        <f t="shared" si="15"/>
        <v>11931</v>
      </c>
      <c r="AA296" s="275">
        <v>0</v>
      </c>
      <c r="AB296" s="204">
        <v>0</v>
      </c>
      <c r="AC296" s="202">
        <v>0</v>
      </c>
      <c r="AD296" s="204">
        <v>0</v>
      </c>
      <c r="AE296" s="276">
        <v>0</v>
      </c>
      <c r="AG296" s="227">
        <f t="shared" si="11"/>
        <v>0</v>
      </c>
      <c r="AH296" s="228">
        <f t="shared" si="12"/>
        <v>0</v>
      </c>
      <c r="AI296" s="229">
        <f t="shared" si="13"/>
        <v>0</v>
      </c>
      <c r="AM296" s="138"/>
      <c r="AN296" s="138"/>
      <c r="AO296" s="138"/>
      <c r="AP296" s="138"/>
      <c r="AQ296" s="138"/>
      <c r="AR296" s="138"/>
      <c r="AS296" s="138"/>
      <c r="AT296" s="138"/>
    </row>
    <row r="297" spans="1:46" s="139" customFormat="1" ht="13.8" x14ac:dyDescent="0.3">
      <c r="A297" s="277">
        <v>444</v>
      </c>
      <c r="B297" s="211">
        <v>444035035</v>
      </c>
      <c r="C297" s="212" t="s">
        <v>175</v>
      </c>
      <c r="D297" s="211">
        <v>35</v>
      </c>
      <c r="E297" s="212" t="s">
        <v>22</v>
      </c>
      <c r="F297" s="211">
        <v>35</v>
      </c>
      <c r="G297" s="212" t="s">
        <v>22</v>
      </c>
      <c r="H297" s="297">
        <v>627.78999999999985</v>
      </c>
      <c r="I297" s="202">
        <v>11338</v>
      </c>
      <c r="J297" s="202">
        <v>3910</v>
      </c>
      <c r="K297" s="202">
        <v>0</v>
      </c>
      <c r="L297" s="202">
        <v>893</v>
      </c>
      <c r="M297" s="279">
        <v>16141</v>
      </c>
      <c r="O297" s="281">
        <v>0</v>
      </c>
      <c r="P297" s="282">
        <v>0</v>
      </c>
      <c r="Q297" s="205">
        <v>0.18</v>
      </c>
      <c r="R297" s="205">
        <v>0.14869015941042629</v>
      </c>
      <c r="S297" s="272">
        <f t="shared" si="14"/>
        <v>0</v>
      </c>
      <c r="U297" s="287">
        <v>9572543</v>
      </c>
      <c r="V297" s="288">
        <v>0</v>
      </c>
      <c r="W297" s="288">
        <v>0</v>
      </c>
      <c r="X297" s="288">
        <v>560609</v>
      </c>
      <c r="Y297" s="279">
        <f t="shared" si="15"/>
        <v>10133152</v>
      </c>
      <c r="AA297" s="275">
        <v>0</v>
      </c>
      <c r="AB297" s="204">
        <v>0</v>
      </c>
      <c r="AC297" s="202">
        <v>0</v>
      </c>
      <c r="AD297" s="204">
        <v>11.49</v>
      </c>
      <c r="AE297" s="276">
        <v>185458</v>
      </c>
      <c r="AG297" s="227">
        <f t="shared" si="11"/>
        <v>0</v>
      </c>
      <c r="AH297" s="228">
        <f t="shared" si="12"/>
        <v>0</v>
      </c>
      <c r="AI297" s="229">
        <f t="shared" si="13"/>
        <v>0</v>
      </c>
      <c r="AM297" s="138"/>
      <c r="AN297" s="138"/>
      <c r="AO297" s="138"/>
      <c r="AP297" s="138"/>
      <c r="AQ297" s="138"/>
      <c r="AR297" s="138"/>
      <c r="AS297" s="138"/>
      <c r="AT297" s="138"/>
    </row>
    <row r="298" spans="1:46" s="139" customFormat="1" ht="13.8" x14ac:dyDescent="0.3">
      <c r="A298" s="277">
        <v>444</v>
      </c>
      <c r="B298" s="211">
        <v>444035044</v>
      </c>
      <c r="C298" s="212" t="s">
        <v>175</v>
      </c>
      <c r="D298" s="211">
        <v>35</v>
      </c>
      <c r="E298" s="212" t="s">
        <v>22</v>
      </c>
      <c r="F298" s="211">
        <v>44</v>
      </c>
      <c r="G298" s="212" t="s">
        <v>35</v>
      </c>
      <c r="H298" s="297">
        <v>2</v>
      </c>
      <c r="I298" s="202">
        <v>10323</v>
      </c>
      <c r="J298" s="202">
        <v>208</v>
      </c>
      <c r="K298" s="202">
        <v>0</v>
      </c>
      <c r="L298" s="202">
        <v>893</v>
      </c>
      <c r="M298" s="279">
        <v>11424</v>
      </c>
      <c r="O298" s="281">
        <v>0</v>
      </c>
      <c r="P298" s="282">
        <v>0</v>
      </c>
      <c r="Q298" s="205">
        <v>0.09</v>
      </c>
      <c r="R298" s="205">
        <v>5.5335020340441667E-2</v>
      </c>
      <c r="S298" s="272">
        <f t="shared" si="14"/>
        <v>0</v>
      </c>
      <c r="U298" s="287">
        <v>21062</v>
      </c>
      <c r="V298" s="288">
        <v>0</v>
      </c>
      <c r="W298" s="288">
        <v>0</v>
      </c>
      <c r="X298" s="288">
        <v>1786</v>
      </c>
      <c r="Y298" s="279">
        <f t="shared" si="15"/>
        <v>22848</v>
      </c>
      <c r="AA298" s="275">
        <v>0</v>
      </c>
      <c r="AB298" s="204">
        <v>0</v>
      </c>
      <c r="AC298" s="202">
        <v>0</v>
      </c>
      <c r="AD298" s="204">
        <v>0</v>
      </c>
      <c r="AE298" s="276">
        <v>0</v>
      </c>
      <c r="AG298" s="227">
        <f t="shared" si="11"/>
        <v>0</v>
      </c>
      <c r="AH298" s="228">
        <f t="shared" si="12"/>
        <v>0</v>
      </c>
      <c r="AI298" s="229">
        <f t="shared" si="13"/>
        <v>0</v>
      </c>
      <c r="AM298" s="138"/>
      <c r="AN298" s="138"/>
      <c r="AO298" s="138"/>
      <c r="AP298" s="138"/>
      <c r="AQ298" s="138"/>
      <c r="AR298" s="138"/>
      <c r="AS298" s="138"/>
      <c r="AT298" s="138"/>
    </row>
    <row r="299" spans="1:46" s="139" customFormat="1" ht="13.8" x14ac:dyDescent="0.3">
      <c r="A299" s="277">
        <v>444</v>
      </c>
      <c r="B299" s="211">
        <v>444035199</v>
      </c>
      <c r="C299" s="212" t="s">
        <v>175</v>
      </c>
      <c r="D299" s="211">
        <v>35</v>
      </c>
      <c r="E299" s="212" t="s">
        <v>22</v>
      </c>
      <c r="F299" s="211">
        <v>199</v>
      </c>
      <c r="G299" s="212" t="s">
        <v>162</v>
      </c>
      <c r="H299" s="297">
        <v>1</v>
      </c>
      <c r="I299" s="202">
        <v>10270.273693743404</v>
      </c>
      <c r="J299" s="202">
        <v>6902</v>
      </c>
      <c r="K299" s="202">
        <v>0</v>
      </c>
      <c r="L299" s="202">
        <v>893</v>
      </c>
      <c r="M299" s="279">
        <v>18065.273693743402</v>
      </c>
      <c r="O299" s="281">
        <v>0</v>
      </c>
      <c r="P299" s="282">
        <v>0</v>
      </c>
      <c r="Q299" s="205">
        <v>0.09</v>
      </c>
      <c r="R299" s="205">
        <v>7.6275112822327758E-4</v>
      </c>
      <c r="S299" s="272">
        <f t="shared" si="14"/>
        <v>0</v>
      </c>
      <c r="U299" s="287">
        <v>17172</v>
      </c>
      <c r="V299" s="288">
        <v>0</v>
      </c>
      <c r="W299" s="288">
        <v>0</v>
      </c>
      <c r="X299" s="288">
        <v>893</v>
      </c>
      <c r="Y299" s="279">
        <f t="shared" si="15"/>
        <v>18065</v>
      </c>
      <c r="AA299" s="275">
        <v>0</v>
      </c>
      <c r="AB299" s="204">
        <v>0</v>
      </c>
      <c r="AC299" s="202">
        <v>0</v>
      </c>
      <c r="AD299" s="204">
        <v>0</v>
      </c>
      <c r="AE299" s="276">
        <v>0</v>
      </c>
      <c r="AG299" s="227">
        <f t="shared" si="11"/>
        <v>0</v>
      </c>
      <c r="AH299" s="228">
        <f t="shared" si="12"/>
        <v>0</v>
      </c>
      <c r="AI299" s="229">
        <f t="shared" si="13"/>
        <v>0</v>
      </c>
      <c r="AM299" s="138"/>
      <c r="AN299" s="138"/>
      <c r="AO299" s="138"/>
      <c r="AP299" s="138"/>
      <c r="AQ299" s="138"/>
      <c r="AR299" s="138"/>
      <c r="AS299" s="138"/>
      <c r="AT299" s="138"/>
    </row>
    <row r="300" spans="1:46" s="139" customFormat="1" ht="13.8" x14ac:dyDescent="0.3">
      <c r="A300" s="277">
        <v>444</v>
      </c>
      <c r="B300" s="211">
        <v>444035220</v>
      </c>
      <c r="C300" s="212" t="s">
        <v>175</v>
      </c>
      <c r="D300" s="211">
        <v>35</v>
      </c>
      <c r="E300" s="212" t="s">
        <v>22</v>
      </c>
      <c r="F300" s="211">
        <v>220</v>
      </c>
      <c r="G300" s="212" t="s">
        <v>42</v>
      </c>
      <c r="H300" s="297">
        <v>1.95</v>
      </c>
      <c r="I300" s="202">
        <v>11093.762837015447</v>
      </c>
      <c r="J300" s="202">
        <v>4419</v>
      </c>
      <c r="K300" s="202">
        <v>0</v>
      </c>
      <c r="L300" s="202">
        <v>893</v>
      </c>
      <c r="M300" s="279">
        <v>16405.762837015449</v>
      </c>
      <c r="O300" s="281">
        <v>0</v>
      </c>
      <c r="P300" s="282">
        <v>0</v>
      </c>
      <c r="Q300" s="205">
        <v>0.09</v>
      </c>
      <c r="R300" s="205">
        <v>1.729535358316954E-2</v>
      </c>
      <c r="S300" s="272">
        <f t="shared" si="14"/>
        <v>0</v>
      </c>
      <c r="U300" s="287">
        <v>30250</v>
      </c>
      <c r="V300" s="288">
        <v>0</v>
      </c>
      <c r="W300" s="288">
        <v>0</v>
      </c>
      <c r="X300" s="288">
        <v>1742</v>
      </c>
      <c r="Y300" s="279">
        <f t="shared" si="15"/>
        <v>31992</v>
      </c>
      <c r="AA300" s="275">
        <v>0</v>
      </c>
      <c r="AB300" s="204">
        <v>0</v>
      </c>
      <c r="AC300" s="202">
        <v>0</v>
      </c>
      <c r="AD300" s="204">
        <v>0</v>
      </c>
      <c r="AE300" s="276">
        <v>0</v>
      </c>
      <c r="AG300" s="227">
        <f t="shared" si="11"/>
        <v>0</v>
      </c>
      <c r="AH300" s="228">
        <f t="shared" si="12"/>
        <v>0</v>
      </c>
      <c r="AI300" s="229">
        <f t="shared" si="13"/>
        <v>0</v>
      </c>
      <c r="AM300" s="138"/>
      <c r="AN300" s="138"/>
      <c r="AO300" s="138"/>
      <c r="AP300" s="138"/>
      <c r="AQ300" s="138"/>
      <c r="AR300" s="138"/>
      <c r="AS300" s="138"/>
      <c r="AT300" s="138"/>
    </row>
    <row r="301" spans="1:46" s="139" customFormat="1" ht="13.8" x14ac:dyDescent="0.3">
      <c r="A301" s="277">
        <v>444</v>
      </c>
      <c r="B301" s="211">
        <v>444035244</v>
      </c>
      <c r="C301" s="212" t="s">
        <v>175</v>
      </c>
      <c r="D301" s="211">
        <v>35</v>
      </c>
      <c r="E301" s="212" t="s">
        <v>22</v>
      </c>
      <c r="F301" s="211">
        <v>244</v>
      </c>
      <c r="G301" s="212" t="s">
        <v>43</v>
      </c>
      <c r="H301" s="297">
        <v>6.37</v>
      </c>
      <c r="I301" s="202">
        <v>10673</v>
      </c>
      <c r="J301" s="202">
        <v>4158</v>
      </c>
      <c r="K301" s="202">
        <v>0</v>
      </c>
      <c r="L301" s="202">
        <v>893</v>
      </c>
      <c r="M301" s="279">
        <v>15724</v>
      </c>
      <c r="O301" s="281">
        <v>0</v>
      </c>
      <c r="P301" s="282">
        <v>0</v>
      </c>
      <c r="Q301" s="205">
        <v>0.18</v>
      </c>
      <c r="R301" s="205">
        <v>0.10604677278835424</v>
      </c>
      <c r="S301" s="272">
        <f t="shared" si="14"/>
        <v>0</v>
      </c>
      <c r="U301" s="287">
        <v>94474</v>
      </c>
      <c r="V301" s="288">
        <v>0</v>
      </c>
      <c r="W301" s="288">
        <v>0</v>
      </c>
      <c r="X301" s="288">
        <v>5688</v>
      </c>
      <c r="Y301" s="279">
        <f t="shared" si="15"/>
        <v>100162</v>
      </c>
      <c r="AA301" s="275">
        <v>0</v>
      </c>
      <c r="AB301" s="204">
        <v>0</v>
      </c>
      <c r="AC301" s="202">
        <v>0</v>
      </c>
      <c r="AD301" s="204">
        <v>0</v>
      </c>
      <c r="AE301" s="276">
        <v>0</v>
      </c>
      <c r="AG301" s="227">
        <f t="shared" si="11"/>
        <v>0</v>
      </c>
      <c r="AH301" s="228">
        <f t="shared" si="12"/>
        <v>0</v>
      </c>
      <c r="AI301" s="229">
        <f t="shared" si="13"/>
        <v>0</v>
      </c>
      <c r="AM301" s="138"/>
      <c r="AN301" s="138"/>
      <c r="AO301" s="138"/>
      <c r="AP301" s="138"/>
      <c r="AQ301" s="138"/>
      <c r="AR301" s="138"/>
      <c r="AS301" s="138"/>
      <c r="AT301" s="138"/>
    </row>
    <row r="302" spans="1:46" s="139" customFormat="1" ht="13.8" x14ac:dyDescent="0.3">
      <c r="A302" s="277">
        <v>444</v>
      </c>
      <c r="B302" s="211">
        <v>444035336</v>
      </c>
      <c r="C302" s="212" t="s">
        <v>175</v>
      </c>
      <c r="D302" s="211">
        <v>35</v>
      </c>
      <c r="E302" s="212" t="s">
        <v>22</v>
      </c>
      <c r="F302" s="211">
        <v>336</v>
      </c>
      <c r="G302" s="212" t="s">
        <v>48</v>
      </c>
      <c r="H302" s="297">
        <v>2</v>
      </c>
      <c r="I302" s="202">
        <v>10317</v>
      </c>
      <c r="J302" s="202">
        <v>2727</v>
      </c>
      <c r="K302" s="202">
        <v>0</v>
      </c>
      <c r="L302" s="202">
        <v>893</v>
      </c>
      <c r="M302" s="279">
        <v>13937</v>
      </c>
      <c r="O302" s="281">
        <v>0</v>
      </c>
      <c r="P302" s="282">
        <v>0</v>
      </c>
      <c r="Q302" s="205">
        <v>0.09</v>
      </c>
      <c r="R302" s="205">
        <v>3.747833572365155E-2</v>
      </c>
      <c r="S302" s="272">
        <f t="shared" si="14"/>
        <v>0</v>
      </c>
      <c r="U302" s="287">
        <v>26088</v>
      </c>
      <c r="V302" s="288">
        <v>0</v>
      </c>
      <c r="W302" s="288">
        <v>0</v>
      </c>
      <c r="X302" s="288">
        <v>1786</v>
      </c>
      <c r="Y302" s="279">
        <f t="shared" si="15"/>
        <v>27874</v>
      </c>
      <c r="AA302" s="275">
        <v>0</v>
      </c>
      <c r="AB302" s="204">
        <v>0</v>
      </c>
      <c r="AC302" s="202">
        <v>0</v>
      </c>
      <c r="AD302" s="204">
        <v>0</v>
      </c>
      <c r="AE302" s="276">
        <v>0</v>
      </c>
      <c r="AG302" s="227">
        <f t="shared" si="11"/>
        <v>0</v>
      </c>
      <c r="AH302" s="228">
        <f t="shared" si="12"/>
        <v>0</v>
      </c>
      <c r="AI302" s="229">
        <f t="shared" si="13"/>
        <v>0</v>
      </c>
      <c r="AM302" s="138"/>
      <c r="AN302" s="138"/>
      <c r="AO302" s="138"/>
      <c r="AP302" s="138"/>
      <c r="AQ302" s="138"/>
      <c r="AR302" s="138"/>
      <c r="AS302" s="138"/>
      <c r="AT302" s="138"/>
    </row>
    <row r="303" spans="1:46" s="139" customFormat="1" ht="13.8" x14ac:dyDescent="0.3">
      <c r="A303" s="277">
        <v>445</v>
      </c>
      <c r="B303" s="211">
        <v>445348017</v>
      </c>
      <c r="C303" s="212" t="s">
        <v>176</v>
      </c>
      <c r="D303" s="211">
        <v>348</v>
      </c>
      <c r="E303" s="212" t="s">
        <v>132</v>
      </c>
      <c r="F303" s="211">
        <v>17</v>
      </c>
      <c r="G303" s="212" t="s">
        <v>177</v>
      </c>
      <c r="H303" s="297">
        <v>15</v>
      </c>
      <c r="I303" s="202">
        <v>11172</v>
      </c>
      <c r="J303" s="202">
        <v>2834</v>
      </c>
      <c r="K303" s="202">
        <v>0</v>
      </c>
      <c r="L303" s="202">
        <v>893</v>
      </c>
      <c r="M303" s="279">
        <v>14899</v>
      </c>
      <c r="O303" s="281">
        <v>0</v>
      </c>
      <c r="P303" s="282">
        <v>0</v>
      </c>
      <c r="Q303" s="205">
        <v>0.09</v>
      </c>
      <c r="R303" s="205">
        <v>6.8061516873351088E-3</v>
      </c>
      <c r="S303" s="272">
        <f t="shared" si="14"/>
        <v>0</v>
      </c>
      <c r="U303" s="287">
        <v>210090</v>
      </c>
      <c r="V303" s="288">
        <v>0</v>
      </c>
      <c r="W303" s="288">
        <v>0</v>
      </c>
      <c r="X303" s="288">
        <v>13395</v>
      </c>
      <c r="Y303" s="279">
        <f t="shared" si="15"/>
        <v>223485</v>
      </c>
      <c r="AA303" s="275">
        <v>0</v>
      </c>
      <c r="AB303" s="204">
        <v>0</v>
      </c>
      <c r="AC303" s="202">
        <v>0</v>
      </c>
      <c r="AD303" s="204">
        <v>0</v>
      </c>
      <c r="AE303" s="276">
        <v>0</v>
      </c>
      <c r="AG303" s="227">
        <f t="shared" si="11"/>
        <v>0</v>
      </c>
      <c r="AH303" s="228">
        <f t="shared" si="12"/>
        <v>0</v>
      </c>
      <c r="AI303" s="229">
        <f t="shared" si="13"/>
        <v>0</v>
      </c>
      <c r="AM303" s="138"/>
      <c r="AN303" s="138"/>
      <c r="AO303" s="138"/>
      <c r="AP303" s="138"/>
      <c r="AQ303" s="138"/>
      <c r="AR303" s="138"/>
      <c r="AS303" s="138"/>
      <c r="AT303" s="138"/>
    </row>
    <row r="304" spans="1:46" s="139" customFormat="1" ht="13.8" x14ac:dyDescent="0.3">
      <c r="A304" s="277">
        <v>445</v>
      </c>
      <c r="B304" s="211">
        <v>445348064</v>
      </c>
      <c r="C304" s="212" t="s">
        <v>176</v>
      </c>
      <c r="D304" s="211">
        <v>348</v>
      </c>
      <c r="E304" s="212" t="s">
        <v>132</v>
      </c>
      <c r="F304" s="211">
        <v>64</v>
      </c>
      <c r="G304" s="212" t="s">
        <v>121</v>
      </c>
      <c r="H304" s="297">
        <v>2</v>
      </c>
      <c r="I304" s="202">
        <v>9269</v>
      </c>
      <c r="J304" s="202">
        <v>1537</v>
      </c>
      <c r="K304" s="202">
        <v>0</v>
      </c>
      <c r="L304" s="202">
        <v>893</v>
      </c>
      <c r="M304" s="279">
        <v>11699</v>
      </c>
      <c r="O304" s="281">
        <v>0</v>
      </c>
      <c r="P304" s="282">
        <v>0</v>
      </c>
      <c r="Q304" s="205">
        <v>0.18</v>
      </c>
      <c r="R304" s="205">
        <v>3.0732316339989744E-2</v>
      </c>
      <c r="S304" s="272">
        <f t="shared" si="14"/>
        <v>0</v>
      </c>
      <c r="U304" s="287">
        <v>21612</v>
      </c>
      <c r="V304" s="288">
        <v>0</v>
      </c>
      <c r="W304" s="288">
        <v>0</v>
      </c>
      <c r="X304" s="288">
        <v>1786</v>
      </c>
      <c r="Y304" s="279">
        <f t="shared" si="15"/>
        <v>23398</v>
      </c>
      <c r="AA304" s="275">
        <v>0</v>
      </c>
      <c r="AB304" s="204">
        <v>0</v>
      </c>
      <c r="AC304" s="202">
        <v>0</v>
      </c>
      <c r="AD304" s="204">
        <v>0</v>
      </c>
      <c r="AE304" s="276">
        <v>0</v>
      </c>
      <c r="AG304" s="227">
        <f t="shared" si="11"/>
        <v>0</v>
      </c>
      <c r="AH304" s="228">
        <f t="shared" si="12"/>
        <v>0</v>
      </c>
      <c r="AI304" s="229">
        <f t="shared" si="13"/>
        <v>0</v>
      </c>
      <c r="AM304" s="138"/>
      <c r="AN304" s="138"/>
      <c r="AO304" s="138"/>
      <c r="AP304" s="138"/>
      <c r="AQ304" s="138"/>
      <c r="AR304" s="138"/>
      <c r="AS304" s="138"/>
      <c r="AT304" s="138"/>
    </row>
    <row r="305" spans="1:46" s="139" customFormat="1" ht="13.8" x14ac:dyDescent="0.3">
      <c r="A305" s="277">
        <v>445</v>
      </c>
      <c r="B305" s="211">
        <v>445348110</v>
      </c>
      <c r="C305" s="212" t="s">
        <v>176</v>
      </c>
      <c r="D305" s="211">
        <v>348</v>
      </c>
      <c r="E305" s="212" t="s">
        <v>132</v>
      </c>
      <c r="F305" s="211">
        <v>110</v>
      </c>
      <c r="G305" s="212" t="s">
        <v>122</v>
      </c>
      <c r="H305" s="297">
        <v>4</v>
      </c>
      <c r="I305" s="202">
        <v>8749</v>
      </c>
      <c r="J305" s="202">
        <v>1776</v>
      </c>
      <c r="K305" s="202">
        <v>0</v>
      </c>
      <c r="L305" s="202">
        <v>893</v>
      </c>
      <c r="M305" s="279">
        <v>11418</v>
      </c>
      <c r="O305" s="281">
        <v>0</v>
      </c>
      <c r="P305" s="282">
        <v>0</v>
      </c>
      <c r="Q305" s="205">
        <v>0.09</v>
      </c>
      <c r="R305" s="205">
        <v>8.6779403858551398E-3</v>
      </c>
      <c r="S305" s="272">
        <f t="shared" si="14"/>
        <v>0</v>
      </c>
      <c r="U305" s="287">
        <v>42100</v>
      </c>
      <c r="V305" s="288">
        <v>0</v>
      </c>
      <c r="W305" s="288">
        <v>0</v>
      </c>
      <c r="X305" s="288">
        <v>3572</v>
      </c>
      <c r="Y305" s="279">
        <f t="shared" si="15"/>
        <v>45672</v>
      </c>
      <c r="AA305" s="275">
        <v>0</v>
      </c>
      <c r="AB305" s="204">
        <v>0</v>
      </c>
      <c r="AC305" s="202">
        <v>0</v>
      </c>
      <c r="AD305" s="204">
        <v>0</v>
      </c>
      <c r="AE305" s="276">
        <v>0</v>
      </c>
      <c r="AG305" s="227">
        <f t="shared" si="11"/>
        <v>0</v>
      </c>
      <c r="AH305" s="228">
        <f t="shared" si="12"/>
        <v>0</v>
      </c>
      <c r="AI305" s="229">
        <f t="shared" si="13"/>
        <v>0</v>
      </c>
      <c r="AM305" s="138"/>
      <c r="AN305" s="138"/>
      <c r="AO305" s="138"/>
      <c r="AP305" s="138"/>
      <c r="AQ305" s="138"/>
      <c r="AR305" s="138"/>
      <c r="AS305" s="138"/>
      <c r="AT305" s="138"/>
    </row>
    <row r="306" spans="1:46" s="139" customFormat="1" ht="13.8" x14ac:dyDescent="0.3">
      <c r="A306" s="277">
        <v>445</v>
      </c>
      <c r="B306" s="211">
        <v>445348151</v>
      </c>
      <c r="C306" s="212" t="s">
        <v>176</v>
      </c>
      <c r="D306" s="211">
        <v>348</v>
      </c>
      <c r="E306" s="212" t="s">
        <v>132</v>
      </c>
      <c r="F306" s="211">
        <v>151</v>
      </c>
      <c r="G306" s="212" t="s">
        <v>178</v>
      </c>
      <c r="H306" s="297">
        <v>14</v>
      </c>
      <c r="I306" s="202">
        <v>10838</v>
      </c>
      <c r="J306" s="202">
        <v>1732</v>
      </c>
      <c r="K306" s="202">
        <v>0</v>
      </c>
      <c r="L306" s="202">
        <v>893</v>
      </c>
      <c r="M306" s="279">
        <v>13463</v>
      </c>
      <c r="O306" s="281">
        <v>0</v>
      </c>
      <c r="P306" s="282">
        <v>0</v>
      </c>
      <c r="Q306" s="205">
        <v>0.09</v>
      </c>
      <c r="R306" s="205">
        <v>1.1179317767608334E-2</v>
      </c>
      <c r="S306" s="272">
        <f t="shared" si="14"/>
        <v>0</v>
      </c>
      <c r="U306" s="287">
        <v>175980</v>
      </c>
      <c r="V306" s="288">
        <v>0</v>
      </c>
      <c r="W306" s="288">
        <v>0</v>
      </c>
      <c r="X306" s="288">
        <v>12502</v>
      </c>
      <c r="Y306" s="279">
        <f t="shared" si="15"/>
        <v>188482</v>
      </c>
      <c r="AA306" s="275">
        <v>0</v>
      </c>
      <c r="AB306" s="204">
        <v>0</v>
      </c>
      <c r="AC306" s="202">
        <v>0</v>
      </c>
      <c r="AD306" s="204">
        <v>0</v>
      </c>
      <c r="AE306" s="276">
        <v>0</v>
      </c>
      <c r="AG306" s="227">
        <f t="shared" si="11"/>
        <v>0</v>
      </c>
      <c r="AH306" s="228">
        <f t="shared" si="12"/>
        <v>0</v>
      </c>
      <c r="AI306" s="229">
        <f t="shared" si="13"/>
        <v>0</v>
      </c>
      <c r="AM306" s="138"/>
      <c r="AN306" s="138"/>
      <c r="AO306" s="138"/>
      <c r="AP306" s="138"/>
      <c r="AQ306" s="138"/>
      <c r="AR306" s="138"/>
      <c r="AS306" s="138"/>
      <c r="AT306" s="138"/>
    </row>
    <row r="307" spans="1:46" s="139" customFormat="1" ht="13.8" x14ac:dyDescent="0.3">
      <c r="A307" s="277">
        <v>445</v>
      </c>
      <c r="B307" s="211">
        <v>445348153</v>
      </c>
      <c r="C307" s="212" t="s">
        <v>176</v>
      </c>
      <c r="D307" s="211">
        <v>348</v>
      </c>
      <c r="E307" s="212" t="s">
        <v>132</v>
      </c>
      <c r="F307" s="211">
        <v>153</v>
      </c>
      <c r="G307" s="212" t="s">
        <v>124</v>
      </c>
      <c r="H307" s="297">
        <v>0.04</v>
      </c>
      <c r="I307" s="202">
        <v>8410</v>
      </c>
      <c r="J307" s="202">
        <v>220</v>
      </c>
      <c r="K307" s="202">
        <v>0</v>
      </c>
      <c r="L307" s="202">
        <v>893</v>
      </c>
      <c r="M307" s="279">
        <v>9523</v>
      </c>
      <c r="O307" s="281">
        <v>0</v>
      </c>
      <c r="P307" s="282">
        <v>0</v>
      </c>
      <c r="Q307" s="205">
        <v>0.09</v>
      </c>
      <c r="R307" s="205">
        <v>1.3083655021079825E-2</v>
      </c>
      <c r="S307" s="272">
        <f t="shared" si="14"/>
        <v>0</v>
      </c>
      <c r="U307" s="287">
        <v>345</v>
      </c>
      <c r="V307" s="288">
        <v>0</v>
      </c>
      <c r="W307" s="288">
        <v>0</v>
      </c>
      <c r="X307" s="288">
        <v>36</v>
      </c>
      <c r="Y307" s="279">
        <f t="shared" si="15"/>
        <v>381</v>
      </c>
      <c r="AA307" s="275">
        <v>0</v>
      </c>
      <c r="AB307" s="204">
        <v>0</v>
      </c>
      <c r="AC307" s="202">
        <v>0</v>
      </c>
      <c r="AD307" s="204">
        <v>0</v>
      </c>
      <c r="AE307" s="276">
        <v>0</v>
      </c>
      <c r="AG307" s="227">
        <f t="shared" si="11"/>
        <v>0</v>
      </c>
      <c r="AH307" s="228">
        <f t="shared" si="12"/>
        <v>0</v>
      </c>
      <c r="AI307" s="229">
        <f t="shared" si="13"/>
        <v>0</v>
      </c>
      <c r="AM307" s="138"/>
      <c r="AN307" s="138"/>
      <c r="AO307" s="138"/>
      <c r="AP307" s="138"/>
      <c r="AQ307" s="138"/>
      <c r="AR307" s="138"/>
      <c r="AS307" s="138"/>
      <c r="AT307" s="138"/>
    </row>
    <row r="308" spans="1:46" s="139" customFormat="1" ht="13.8" x14ac:dyDescent="0.3">
      <c r="A308" s="277">
        <v>445</v>
      </c>
      <c r="B308" s="211">
        <v>445348186</v>
      </c>
      <c r="C308" s="212" t="s">
        <v>176</v>
      </c>
      <c r="D308" s="211">
        <v>348</v>
      </c>
      <c r="E308" s="212" t="s">
        <v>132</v>
      </c>
      <c r="F308" s="211">
        <v>186</v>
      </c>
      <c r="G308" s="212" t="s">
        <v>180</v>
      </c>
      <c r="H308" s="297">
        <v>5.9399999999999995</v>
      </c>
      <c r="I308" s="202">
        <v>10361</v>
      </c>
      <c r="J308" s="202">
        <v>4286</v>
      </c>
      <c r="K308" s="202">
        <v>0</v>
      </c>
      <c r="L308" s="202">
        <v>893</v>
      </c>
      <c r="M308" s="279">
        <v>15540</v>
      </c>
      <c r="O308" s="281">
        <v>0</v>
      </c>
      <c r="P308" s="282">
        <v>0</v>
      </c>
      <c r="Q308" s="205">
        <v>0.09</v>
      </c>
      <c r="R308" s="205">
        <v>4.0034642161975668E-3</v>
      </c>
      <c r="S308" s="272">
        <f t="shared" si="14"/>
        <v>0</v>
      </c>
      <c r="U308" s="287">
        <v>87003</v>
      </c>
      <c r="V308" s="288">
        <v>0</v>
      </c>
      <c r="W308" s="288">
        <v>0</v>
      </c>
      <c r="X308" s="288">
        <v>5304</v>
      </c>
      <c r="Y308" s="279">
        <f t="shared" si="15"/>
        <v>92307</v>
      </c>
      <c r="AA308" s="275">
        <v>0</v>
      </c>
      <c r="AB308" s="204">
        <v>0</v>
      </c>
      <c r="AC308" s="202">
        <v>0</v>
      </c>
      <c r="AD308" s="204">
        <v>0</v>
      </c>
      <c r="AE308" s="276">
        <v>0</v>
      </c>
      <c r="AG308" s="227">
        <f t="shared" si="11"/>
        <v>0</v>
      </c>
      <c r="AH308" s="228">
        <f t="shared" si="12"/>
        <v>0</v>
      </c>
      <c r="AI308" s="229">
        <f t="shared" si="13"/>
        <v>0</v>
      </c>
      <c r="AM308" s="138"/>
      <c r="AN308" s="138"/>
      <c r="AO308" s="138"/>
      <c r="AP308" s="138"/>
      <c r="AQ308" s="138"/>
      <c r="AR308" s="138"/>
      <c r="AS308" s="138"/>
      <c r="AT308" s="138"/>
    </row>
    <row r="309" spans="1:46" s="139" customFormat="1" ht="13.8" x14ac:dyDescent="0.3">
      <c r="A309" s="277">
        <v>445</v>
      </c>
      <c r="B309" s="211">
        <v>445348214</v>
      </c>
      <c r="C309" s="212" t="s">
        <v>176</v>
      </c>
      <c r="D309" s="211">
        <v>348</v>
      </c>
      <c r="E309" s="212" t="s">
        <v>132</v>
      </c>
      <c r="F309" s="211">
        <v>214</v>
      </c>
      <c r="G309" s="212" t="s">
        <v>203</v>
      </c>
      <c r="H309" s="297">
        <v>2</v>
      </c>
      <c r="I309" s="202">
        <v>10575.507690582961</v>
      </c>
      <c r="J309" s="202">
        <v>2021</v>
      </c>
      <c r="K309" s="202">
        <v>0</v>
      </c>
      <c r="L309" s="202">
        <v>893</v>
      </c>
      <c r="M309" s="279">
        <v>13489.507690582961</v>
      </c>
      <c r="O309" s="281">
        <v>0</v>
      </c>
      <c r="P309" s="282">
        <v>0</v>
      </c>
      <c r="Q309" s="205">
        <v>0.09</v>
      </c>
      <c r="R309" s="205">
        <v>1.6153842666797708E-3</v>
      </c>
      <c r="S309" s="272">
        <f t="shared" si="14"/>
        <v>0</v>
      </c>
      <c r="U309" s="287">
        <v>25194</v>
      </c>
      <c r="V309" s="288">
        <v>0</v>
      </c>
      <c r="W309" s="288">
        <v>0</v>
      </c>
      <c r="X309" s="288">
        <v>1786</v>
      </c>
      <c r="Y309" s="279">
        <f t="shared" si="15"/>
        <v>26980</v>
      </c>
      <c r="AA309" s="275">
        <v>0</v>
      </c>
      <c r="AB309" s="204">
        <v>0</v>
      </c>
      <c r="AC309" s="202">
        <v>0</v>
      </c>
      <c r="AD309" s="204">
        <v>0</v>
      </c>
      <c r="AE309" s="276">
        <v>0</v>
      </c>
      <c r="AG309" s="227">
        <f t="shared" si="11"/>
        <v>0</v>
      </c>
      <c r="AH309" s="228">
        <f t="shared" si="12"/>
        <v>0</v>
      </c>
      <c r="AI309" s="229">
        <f t="shared" si="13"/>
        <v>0</v>
      </c>
      <c r="AM309" s="138"/>
      <c r="AN309" s="138"/>
      <c r="AO309" s="138"/>
      <c r="AP309" s="138"/>
      <c r="AQ309" s="138"/>
      <c r="AR309" s="138"/>
      <c r="AS309" s="138"/>
      <c r="AT309" s="138"/>
    </row>
    <row r="310" spans="1:46" s="139" customFormat="1" ht="13.8" x14ac:dyDescent="0.3">
      <c r="A310" s="277">
        <v>445</v>
      </c>
      <c r="B310" s="211">
        <v>445348226</v>
      </c>
      <c r="C310" s="212" t="s">
        <v>176</v>
      </c>
      <c r="D310" s="211">
        <v>348</v>
      </c>
      <c r="E310" s="212" t="s">
        <v>132</v>
      </c>
      <c r="F310" s="211">
        <v>226</v>
      </c>
      <c r="G310" s="212" t="s">
        <v>181</v>
      </c>
      <c r="H310" s="297">
        <v>28</v>
      </c>
      <c r="I310" s="202">
        <v>10768</v>
      </c>
      <c r="J310" s="202">
        <v>1263</v>
      </c>
      <c r="K310" s="202">
        <v>0</v>
      </c>
      <c r="L310" s="202">
        <v>893</v>
      </c>
      <c r="M310" s="279">
        <v>12924</v>
      </c>
      <c r="O310" s="281">
        <v>0</v>
      </c>
      <c r="P310" s="282">
        <v>0</v>
      </c>
      <c r="Q310" s="205">
        <v>0.09</v>
      </c>
      <c r="R310" s="205">
        <v>1.5661226072331089E-2</v>
      </c>
      <c r="S310" s="272">
        <f t="shared" si="14"/>
        <v>0</v>
      </c>
      <c r="U310" s="287">
        <v>336868</v>
      </c>
      <c r="V310" s="288">
        <v>0</v>
      </c>
      <c r="W310" s="288">
        <v>0</v>
      </c>
      <c r="X310" s="288">
        <v>25004</v>
      </c>
      <c r="Y310" s="279">
        <f t="shared" si="15"/>
        <v>361872</v>
      </c>
      <c r="AA310" s="275">
        <v>0</v>
      </c>
      <c r="AB310" s="204">
        <v>0</v>
      </c>
      <c r="AC310" s="202">
        <v>0</v>
      </c>
      <c r="AD310" s="204">
        <v>0</v>
      </c>
      <c r="AE310" s="276">
        <v>0</v>
      </c>
      <c r="AG310" s="227">
        <f t="shared" si="11"/>
        <v>0</v>
      </c>
      <c r="AH310" s="228">
        <f t="shared" si="12"/>
        <v>0</v>
      </c>
      <c r="AI310" s="229">
        <f t="shared" si="13"/>
        <v>0</v>
      </c>
      <c r="AM310" s="138"/>
      <c r="AN310" s="138"/>
      <c r="AO310" s="138"/>
      <c r="AP310" s="138"/>
      <c r="AQ310" s="138"/>
      <c r="AR310" s="138"/>
      <c r="AS310" s="138"/>
      <c r="AT310" s="138"/>
    </row>
    <row r="311" spans="1:46" s="139" customFormat="1" ht="13.8" x14ac:dyDescent="0.3">
      <c r="A311" s="277">
        <v>445</v>
      </c>
      <c r="B311" s="211">
        <v>445348271</v>
      </c>
      <c r="C311" s="212" t="s">
        <v>176</v>
      </c>
      <c r="D311" s="211">
        <v>348</v>
      </c>
      <c r="E311" s="212" t="s">
        <v>132</v>
      </c>
      <c r="F311" s="211">
        <v>271</v>
      </c>
      <c r="G311" s="212" t="s">
        <v>129</v>
      </c>
      <c r="H311" s="297">
        <v>2.82</v>
      </c>
      <c r="I311" s="202">
        <v>11072</v>
      </c>
      <c r="J311" s="202">
        <v>3117</v>
      </c>
      <c r="K311" s="202">
        <v>0</v>
      </c>
      <c r="L311" s="202">
        <v>893</v>
      </c>
      <c r="M311" s="279">
        <v>15082</v>
      </c>
      <c r="O311" s="281">
        <v>0</v>
      </c>
      <c r="P311" s="282">
        <v>0</v>
      </c>
      <c r="Q311" s="205">
        <v>0.09</v>
      </c>
      <c r="R311" s="205">
        <v>5.0476917407252823E-3</v>
      </c>
      <c r="S311" s="272">
        <f t="shared" si="14"/>
        <v>0</v>
      </c>
      <c r="U311" s="287">
        <v>40014</v>
      </c>
      <c r="V311" s="288">
        <v>0</v>
      </c>
      <c r="W311" s="288">
        <v>0</v>
      </c>
      <c r="X311" s="288">
        <v>2517</v>
      </c>
      <c r="Y311" s="279">
        <f t="shared" si="15"/>
        <v>42531</v>
      </c>
      <c r="AA311" s="275">
        <v>0</v>
      </c>
      <c r="AB311" s="204">
        <v>0</v>
      </c>
      <c r="AC311" s="202">
        <v>0</v>
      </c>
      <c r="AD311" s="204">
        <v>0</v>
      </c>
      <c r="AE311" s="276">
        <v>0</v>
      </c>
      <c r="AG311" s="227">
        <f t="shared" si="11"/>
        <v>0</v>
      </c>
      <c r="AH311" s="228">
        <f t="shared" si="12"/>
        <v>0</v>
      </c>
      <c r="AI311" s="229">
        <f t="shared" si="13"/>
        <v>0</v>
      </c>
      <c r="AM311" s="138"/>
      <c r="AN311" s="138"/>
      <c r="AO311" s="138"/>
      <c r="AP311" s="138"/>
      <c r="AQ311" s="138"/>
      <c r="AR311" s="138"/>
      <c r="AS311" s="138"/>
      <c r="AT311" s="138"/>
    </row>
    <row r="312" spans="1:46" s="139" customFormat="1" ht="13.8" x14ac:dyDescent="0.3">
      <c r="A312" s="277">
        <v>445</v>
      </c>
      <c r="B312" s="211">
        <v>445348316</v>
      </c>
      <c r="C312" s="212" t="s">
        <v>176</v>
      </c>
      <c r="D312" s="211">
        <v>348</v>
      </c>
      <c r="E312" s="212" t="s">
        <v>132</v>
      </c>
      <c r="F312" s="211">
        <v>316</v>
      </c>
      <c r="G312" s="212" t="s">
        <v>182</v>
      </c>
      <c r="H312" s="297">
        <v>5</v>
      </c>
      <c r="I312" s="202">
        <v>10458</v>
      </c>
      <c r="J312" s="202">
        <v>1456</v>
      </c>
      <c r="K312" s="202">
        <v>0</v>
      </c>
      <c r="L312" s="202">
        <v>893</v>
      </c>
      <c r="M312" s="279">
        <v>12807</v>
      </c>
      <c r="O312" s="281">
        <v>0</v>
      </c>
      <c r="P312" s="282">
        <v>0</v>
      </c>
      <c r="Q312" s="205">
        <v>0.18</v>
      </c>
      <c r="R312" s="205">
        <v>7.1927586320727401E-3</v>
      </c>
      <c r="S312" s="272">
        <f t="shared" si="14"/>
        <v>0</v>
      </c>
      <c r="U312" s="287">
        <v>59570</v>
      </c>
      <c r="V312" s="288">
        <v>0</v>
      </c>
      <c r="W312" s="288">
        <v>0</v>
      </c>
      <c r="X312" s="288">
        <v>4465</v>
      </c>
      <c r="Y312" s="279">
        <f t="shared" si="15"/>
        <v>64035</v>
      </c>
      <c r="AA312" s="275">
        <v>0</v>
      </c>
      <c r="AB312" s="204">
        <v>0</v>
      </c>
      <c r="AC312" s="202">
        <v>0</v>
      </c>
      <c r="AD312" s="204">
        <v>0</v>
      </c>
      <c r="AE312" s="276">
        <v>0</v>
      </c>
      <c r="AG312" s="227">
        <f t="shared" si="11"/>
        <v>0</v>
      </c>
      <c r="AH312" s="228">
        <f t="shared" si="12"/>
        <v>0</v>
      </c>
      <c r="AI312" s="229">
        <f t="shared" si="13"/>
        <v>0</v>
      </c>
      <c r="AM312" s="138"/>
      <c r="AN312" s="138"/>
      <c r="AO312" s="138"/>
      <c r="AP312" s="138"/>
      <c r="AQ312" s="138"/>
      <c r="AR312" s="138"/>
      <c r="AS312" s="138"/>
      <c r="AT312" s="138"/>
    </row>
    <row r="313" spans="1:46" s="139" customFormat="1" ht="13.8" x14ac:dyDescent="0.3">
      <c r="A313" s="277">
        <v>445</v>
      </c>
      <c r="B313" s="211">
        <v>445348322</v>
      </c>
      <c r="C313" s="212" t="s">
        <v>176</v>
      </c>
      <c r="D313" s="211">
        <v>348</v>
      </c>
      <c r="E313" s="212" t="s">
        <v>132</v>
      </c>
      <c r="F313" s="211">
        <v>322</v>
      </c>
      <c r="G313" s="212" t="s">
        <v>131</v>
      </c>
      <c r="H313" s="297">
        <v>4.09</v>
      </c>
      <c r="I313" s="202">
        <v>8749</v>
      </c>
      <c r="J313" s="202">
        <v>4656</v>
      </c>
      <c r="K313" s="202">
        <v>0</v>
      </c>
      <c r="L313" s="202">
        <v>893</v>
      </c>
      <c r="M313" s="279">
        <v>14298</v>
      </c>
      <c r="O313" s="281">
        <v>0</v>
      </c>
      <c r="P313" s="282">
        <v>0</v>
      </c>
      <c r="Q313" s="205">
        <v>0.09</v>
      </c>
      <c r="R313" s="205">
        <v>9.5695976153311324E-3</v>
      </c>
      <c r="S313" s="272">
        <f t="shared" si="14"/>
        <v>0</v>
      </c>
      <c r="U313" s="287">
        <v>54826</v>
      </c>
      <c r="V313" s="288">
        <v>0</v>
      </c>
      <c r="W313" s="288">
        <v>0</v>
      </c>
      <c r="X313" s="288">
        <v>3652</v>
      </c>
      <c r="Y313" s="279">
        <f t="shared" si="15"/>
        <v>58478</v>
      </c>
      <c r="AA313" s="275">
        <v>0</v>
      </c>
      <c r="AB313" s="204">
        <v>0</v>
      </c>
      <c r="AC313" s="202">
        <v>0</v>
      </c>
      <c r="AD313" s="204">
        <v>0</v>
      </c>
      <c r="AE313" s="276">
        <v>0</v>
      </c>
      <c r="AG313" s="227">
        <f t="shared" si="11"/>
        <v>0</v>
      </c>
      <c r="AH313" s="228">
        <f t="shared" si="12"/>
        <v>0</v>
      </c>
      <c r="AI313" s="229">
        <f t="shared" si="13"/>
        <v>0</v>
      </c>
      <c r="AM313" s="138"/>
      <c r="AN313" s="138"/>
      <c r="AO313" s="138"/>
      <c r="AP313" s="138"/>
      <c r="AQ313" s="138"/>
      <c r="AR313" s="138"/>
      <c r="AS313" s="138"/>
      <c r="AT313" s="138"/>
    </row>
    <row r="314" spans="1:46" s="139" customFormat="1" ht="13.8" x14ac:dyDescent="0.3">
      <c r="A314" s="277">
        <v>445</v>
      </c>
      <c r="B314" s="211">
        <v>445348348</v>
      </c>
      <c r="C314" s="212" t="s">
        <v>176</v>
      </c>
      <c r="D314" s="211">
        <v>348</v>
      </c>
      <c r="E314" s="212" t="s">
        <v>132</v>
      </c>
      <c r="F314" s="211">
        <v>348</v>
      </c>
      <c r="G314" s="212" t="s">
        <v>132</v>
      </c>
      <c r="H314" s="297">
        <v>1323.0899999999992</v>
      </c>
      <c r="I314" s="202">
        <v>11141</v>
      </c>
      <c r="J314" s="202">
        <v>107</v>
      </c>
      <c r="K314" s="202">
        <v>838.72147775283668</v>
      </c>
      <c r="L314" s="202">
        <v>893</v>
      </c>
      <c r="M314" s="279">
        <v>12979.721477752837</v>
      </c>
      <c r="O314" s="281">
        <v>0</v>
      </c>
      <c r="P314" s="282">
        <v>1135.8199999999997</v>
      </c>
      <c r="Q314" s="205">
        <v>0.09</v>
      </c>
      <c r="R314" s="205">
        <v>6.4667099121962945E-2</v>
      </c>
      <c r="S314" s="272">
        <f t="shared" si="14"/>
        <v>0</v>
      </c>
      <c r="U314" s="287">
        <v>14882117</v>
      </c>
      <c r="V314" s="288">
        <v>1109704</v>
      </c>
      <c r="W314" s="288">
        <v>0</v>
      </c>
      <c r="X314" s="288">
        <v>1181519</v>
      </c>
      <c r="Y314" s="279">
        <f t="shared" si="15"/>
        <v>17173340</v>
      </c>
      <c r="AA314" s="275">
        <v>0</v>
      </c>
      <c r="AB314" s="204">
        <v>0</v>
      </c>
      <c r="AC314" s="202">
        <v>0</v>
      </c>
      <c r="AD314" s="204">
        <v>0.89</v>
      </c>
      <c r="AE314" s="276">
        <v>11676</v>
      </c>
      <c r="AG314" s="227">
        <f t="shared" si="11"/>
        <v>0</v>
      </c>
      <c r="AH314" s="228">
        <f t="shared" si="12"/>
        <v>0</v>
      </c>
      <c r="AI314" s="229">
        <f t="shared" si="13"/>
        <v>0</v>
      </c>
      <c r="AM314" s="138"/>
      <c r="AN314" s="138"/>
      <c r="AO314" s="138"/>
      <c r="AP314" s="138"/>
      <c r="AQ314" s="138"/>
      <c r="AR314" s="138"/>
      <c r="AS314" s="138"/>
      <c r="AT314" s="138"/>
    </row>
    <row r="315" spans="1:46" s="139" customFormat="1" ht="13.8" x14ac:dyDescent="0.3">
      <c r="A315" s="277">
        <v>445</v>
      </c>
      <c r="B315" s="211">
        <v>445348615</v>
      </c>
      <c r="C315" s="212" t="s">
        <v>176</v>
      </c>
      <c r="D315" s="211">
        <v>348</v>
      </c>
      <c r="E315" s="212" t="s">
        <v>132</v>
      </c>
      <c r="F315" s="211">
        <v>615</v>
      </c>
      <c r="G315" s="212" t="s">
        <v>257</v>
      </c>
      <c r="H315" s="297">
        <v>1.44</v>
      </c>
      <c r="I315" s="202">
        <v>11211.879177215191</v>
      </c>
      <c r="J315" s="202">
        <v>1372</v>
      </c>
      <c r="K315" s="202">
        <v>0</v>
      </c>
      <c r="L315" s="202">
        <v>893</v>
      </c>
      <c r="M315" s="279">
        <v>13476.879177215191</v>
      </c>
      <c r="O315" s="281">
        <v>0</v>
      </c>
      <c r="P315" s="282">
        <v>0</v>
      </c>
      <c r="Q315" s="205">
        <v>0.18</v>
      </c>
      <c r="R315" s="205">
        <v>1.3799686387924448E-3</v>
      </c>
      <c r="S315" s="272">
        <f t="shared" si="14"/>
        <v>0</v>
      </c>
      <c r="U315" s="287">
        <v>18120</v>
      </c>
      <c r="V315" s="288">
        <v>0</v>
      </c>
      <c r="W315" s="288">
        <v>0</v>
      </c>
      <c r="X315" s="288">
        <v>1286</v>
      </c>
      <c r="Y315" s="279">
        <f t="shared" si="15"/>
        <v>19406</v>
      </c>
      <c r="AA315" s="275">
        <v>0</v>
      </c>
      <c r="AB315" s="204">
        <v>0</v>
      </c>
      <c r="AC315" s="202">
        <v>0</v>
      </c>
      <c r="AD315" s="204">
        <v>0</v>
      </c>
      <c r="AE315" s="276">
        <v>0</v>
      </c>
      <c r="AG315" s="227">
        <f t="shared" si="11"/>
        <v>0</v>
      </c>
      <c r="AH315" s="228">
        <f t="shared" si="12"/>
        <v>0</v>
      </c>
      <c r="AI315" s="229">
        <f t="shared" si="13"/>
        <v>0</v>
      </c>
      <c r="AM315" s="138"/>
      <c r="AN315" s="138"/>
      <c r="AO315" s="138"/>
      <c r="AP315" s="138"/>
      <c r="AQ315" s="138"/>
      <c r="AR315" s="138"/>
      <c r="AS315" s="138"/>
      <c r="AT315" s="138"/>
    </row>
    <row r="316" spans="1:46" s="139" customFormat="1" ht="13.8" x14ac:dyDescent="0.3">
      <c r="A316" s="277">
        <v>445</v>
      </c>
      <c r="B316" s="211">
        <v>445348658</v>
      </c>
      <c r="C316" s="212" t="s">
        <v>176</v>
      </c>
      <c r="D316" s="211">
        <v>348</v>
      </c>
      <c r="E316" s="212" t="s">
        <v>132</v>
      </c>
      <c r="F316" s="211">
        <v>658</v>
      </c>
      <c r="G316" s="212" t="s">
        <v>183</v>
      </c>
      <c r="H316" s="297">
        <v>1</v>
      </c>
      <c r="I316" s="202">
        <v>8749</v>
      </c>
      <c r="J316" s="202">
        <v>1215</v>
      </c>
      <c r="K316" s="202">
        <v>0</v>
      </c>
      <c r="L316" s="202">
        <v>893</v>
      </c>
      <c r="M316" s="279">
        <v>10857</v>
      </c>
      <c r="O316" s="281">
        <v>0</v>
      </c>
      <c r="P316" s="282">
        <v>0</v>
      </c>
      <c r="Q316" s="205">
        <v>0.09</v>
      </c>
      <c r="R316" s="205">
        <v>1.7144124597317013E-3</v>
      </c>
      <c r="S316" s="272">
        <f t="shared" si="14"/>
        <v>0</v>
      </c>
      <c r="U316" s="287">
        <v>9964</v>
      </c>
      <c r="V316" s="288">
        <v>0</v>
      </c>
      <c r="W316" s="288">
        <v>0</v>
      </c>
      <c r="X316" s="288">
        <v>893</v>
      </c>
      <c r="Y316" s="279">
        <f t="shared" si="15"/>
        <v>10857</v>
      </c>
      <c r="AA316" s="275">
        <v>0</v>
      </c>
      <c r="AB316" s="204">
        <v>0</v>
      </c>
      <c r="AC316" s="202">
        <v>0</v>
      </c>
      <c r="AD316" s="204">
        <v>0</v>
      </c>
      <c r="AE316" s="276">
        <v>0</v>
      </c>
      <c r="AG316" s="227">
        <f t="shared" si="11"/>
        <v>0</v>
      </c>
      <c r="AH316" s="228">
        <f t="shared" si="12"/>
        <v>0</v>
      </c>
      <c r="AI316" s="229">
        <f t="shared" si="13"/>
        <v>0</v>
      </c>
      <c r="AM316" s="138"/>
      <c r="AN316" s="138"/>
      <c r="AO316" s="138"/>
      <c r="AP316" s="138"/>
      <c r="AQ316" s="138"/>
      <c r="AR316" s="138"/>
      <c r="AS316" s="138"/>
      <c r="AT316" s="138"/>
    </row>
    <row r="317" spans="1:46" s="139" customFormat="1" ht="13.8" x14ac:dyDescent="0.3">
      <c r="A317" s="277">
        <v>445</v>
      </c>
      <c r="B317" s="211">
        <v>445348753</v>
      </c>
      <c r="C317" s="212" t="s">
        <v>176</v>
      </c>
      <c r="D317" s="211">
        <v>348</v>
      </c>
      <c r="E317" s="212" t="s">
        <v>132</v>
      </c>
      <c r="F317" s="211">
        <v>753</v>
      </c>
      <c r="G317" s="212" t="s">
        <v>248</v>
      </c>
      <c r="H317" s="297">
        <v>1</v>
      </c>
      <c r="I317" s="202">
        <v>10576.332244208495</v>
      </c>
      <c r="J317" s="202">
        <v>4011</v>
      </c>
      <c r="K317" s="202">
        <v>0</v>
      </c>
      <c r="L317" s="202">
        <v>893</v>
      </c>
      <c r="M317" s="279">
        <v>15480.332244208495</v>
      </c>
      <c r="O317" s="281">
        <v>0</v>
      </c>
      <c r="P317" s="282">
        <v>0</v>
      </c>
      <c r="Q317" s="205">
        <v>0.09</v>
      </c>
      <c r="R317" s="205">
        <v>8.9973526120195428E-3</v>
      </c>
      <c r="S317" s="272">
        <f t="shared" si="14"/>
        <v>0</v>
      </c>
      <c r="U317" s="287">
        <v>14587</v>
      </c>
      <c r="V317" s="288">
        <v>0</v>
      </c>
      <c r="W317" s="288">
        <v>0</v>
      </c>
      <c r="X317" s="288">
        <v>893</v>
      </c>
      <c r="Y317" s="279">
        <f t="shared" si="15"/>
        <v>15480</v>
      </c>
      <c r="AA317" s="275">
        <v>0</v>
      </c>
      <c r="AB317" s="204">
        <v>0</v>
      </c>
      <c r="AC317" s="202">
        <v>0</v>
      </c>
      <c r="AD317" s="204">
        <v>0</v>
      </c>
      <c r="AE317" s="276">
        <v>0</v>
      </c>
      <c r="AG317" s="227">
        <f t="shared" si="11"/>
        <v>0</v>
      </c>
      <c r="AH317" s="228">
        <f t="shared" si="12"/>
        <v>0</v>
      </c>
      <c r="AI317" s="229">
        <f t="shared" si="13"/>
        <v>0</v>
      </c>
      <c r="AM317" s="138"/>
      <c r="AN317" s="138"/>
      <c r="AO317" s="138"/>
      <c r="AP317" s="138"/>
      <c r="AQ317" s="138"/>
      <c r="AR317" s="138"/>
      <c r="AS317" s="138"/>
      <c r="AT317" s="138"/>
    </row>
    <row r="318" spans="1:46" s="139" customFormat="1" ht="13.8" x14ac:dyDescent="0.3">
      <c r="A318" s="277">
        <v>445</v>
      </c>
      <c r="B318" s="211">
        <v>445348767</v>
      </c>
      <c r="C318" s="212" t="s">
        <v>176</v>
      </c>
      <c r="D318" s="211">
        <v>348</v>
      </c>
      <c r="E318" s="212" t="s">
        <v>132</v>
      </c>
      <c r="F318" s="211">
        <v>767</v>
      </c>
      <c r="G318" s="212" t="s">
        <v>184</v>
      </c>
      <c r="H318" s="297">
        <v>3</v>
      </c>
      <c r="I318" s="202">
        <v>9009</v>
      </c>
      <c r="J318" s="202">
        <v>1990</v>
      </c>
      <c r="K318" s="202">
        <v>0</v>
      </c>
      <c r="L318" s="202">
        <v>893</v>
      </c>
      <c r="M318" s="279">
        <v>11892</v>
      </c>
      <c r="O318" s="281">
        <v>0</v>
      </c>
      <c r="P318" s="282">
        <v>0</v>
      </c>
      <c r="Q318" s="205">
        <v>0.09</v>
      </c>
      <c r="R318" s="205">
        <v>2.2715387874493457E-2</v>
      </c>
      <c r="S318" s="272">
        <f t="shared" si="14"/>
        <v>0</v>
      </c>
      <c r="U318" s="287">
        <v>32997</v>
      </c>
      <c r="V318" s="288">
        <v>0</v>
      </c>
      <c r="W318" s="288">
        <v>0</v>
      </c>
      <c r="X318" s="288">
        <v>2679</v>
      </c>
      <c r="Y318" s="279">
        <f t="shared" si="15"/>
        <v>35676</v>
      </c>
      <c r="AA318" s="275">
        <v>0</v>
      </c>
      <c r="AB318" s="204">
        <v>0</v>
      </c>
      <c r="AC318" s="202">
        <v>0</v>
      </c>
      <c r="AD318" s="204">
        <v>0</v>
      </c>
      <c r="AE318" s="276">
        <v>0</v>
      </c>
      <c r="AG318" s="227">
        <f t="shared" si="11"/>
        <v>0</v>
      </c>
      <c r="AH318" s="228">
        <f t="shared" si="12"/>
        <v>0</v>
      </c>
      <c r="AI318" s="229">
        <f t="shared" si="13"/>
        <v>0</v>
      </c>
      <c r="AM318" s="138"/>
      <c r="AN318" s="138"/>
      <c r="AO318" s="138"/>
      <c r="AP318" s="138"/>
      <c r="AQ318" s="138"/>
      <c r="AR318" s="138"/>
      <c r="AS318" s="138"/>
      <c r="AT318" s="138"/>
    </row>
    <row r="319" spans="1:46" s="139" customFormat="1" ht="13.8" x14ac:dyDescent="0.3">
      <c r="A319" s="277">
        <v>445</v>
      </c>
      <c r="B319" s="211">
        <v>445348775</v>
      </c>
      <c r="C319" s="212" t="s">
        <v>176</v>
      </c>
      <c r="D319" s="211">
        <v>348</v>
      </c>
      <c r="E319" s="212" t="s">
        <v>132</v>
      </c>
      <c r="F319" s="211">
        <v>775</v>
      </c>
      <c r="G319" s="212" t="s">
        <v>77</v>
      </c>
      <c r="H319" s="297">
        <v>13</v>
      </c>
      <c r="I319" s="202">
        <v>10048</v>
      </c>
      <c r="J319" s="202">
        <v>2148</v>
      </c>
      <c r="K319" s="202">
        <v>0</v>
      </c>
      <c r="L319" s="202">
        <v>893</v>
      </c>
      <c r="M319" s="279">
        <v>13089</v>
      </c>
      <c r="O319" s="281">
        <v>0</v>
      </c>
      <c r="P319" s="282">
        <v>0</v>
      </c>
      <c r="Q319" s="205">
        <v>0.09</v>
      </c>
      <c r="R319" s="205">
        <v>5.2352154992346264E-3</v>
      </c>
      <c r="S319" s="272">
        <f t="shared" si="14"/>
        <v>0</v>
      </c>
      <c r="U319" s="287">
        <v>158548</v>
      </c>
      <c r="V319" s="288">
        <v>0</v>
      </c>
      <c r="W319" s="288">
        <v>0</v>
      </c>
      <c r="X319" s="288">
        <v>11609</v>
      </c>
      <c r="Y319" s="279">
        <f t="shared" si="15"/>
        <v>170157</v>
      </c>
      <c r="AA319" s="275">
        <v>0</v>
      </c>
      <c r="AB319" s="204">
        <v>0</v>
      </c>
      <c r="AC319" s="202">
        <v>0</v>
      </c>
      <c r="AD319" s="204">
        <v>0</v>
      </c>
      <c r="AE319" s="276">
        <v>0</v>
      </c>
      <c r="AG319" s="227">
        <f t="shared" si="11"/>
        <v>0</v>
      </c>
      <c r="AH319" s="228">
        <f t="shared" si="12"/>
        <v>0</v>
      </c>
      <c r="AI319" s="229">
        <f t="shared" si="13"/>
        <v>0</v>
      </c>
      <c r="AM319" s="138"/>
      <c r="AN319" s="138"/>
      <c r="AO319" s="138"/>
      <c r="AP319" s="138"/>
      <c r="AQ319" s="138"/>
      <c r="AR319" s="138"/>
      <c r="AS319" s="138"/>
      <c r="AT319" s="138"/>
    </row>
    <row r="320" spans="1:46" s="139" customFormat="1" ht="13.8" x14ac:dyDescent="0.3">
      <c r="A320" s="277">
        <v>446</v>
      </c>
      <c r="B320" s="211">
        <v>446099016</v>
      </c>
      <c r="C320" s="212" t="s">
        <v>185</v>
      </c>
      <c r="D320" s="211">
        <v>99</v>
      </c>
      <c r="E320" s="212" t="s">
        <v>186</v>
      </c>
      <c r="F320" s="211">
        <v>16</v>
      </c>
      <c r="G320" s="212" t="s">
        <v>187</v>
      </c>
      <c r="H320" s="297">
        <v>341.96</v>
      </c>
      <c r="I320" s="202">
        <v>10089</v>
      </c>
      <c r="J320" s="202">
        <v>418</v>
      </c>
      <c r="K320" s="202">
        <v>0</v>
      </c>
      <c r="L320" s="202">
        <v>893</v>
      </c>
      <c r="M320" s="279">
        <v>11400</v>
      </c>
      <c r="O320" s="281">
        <v>0</v>
      </c>
      <c r="P320" s="282">
        <v>0</v>
      </c>
      <c r="Q320" s="205">
        <v>0.09</v>
      </c>
      <c r="R320" s="205">
        <v>4.7513275251596078E-2</v>
      </c>
      <c r="S320" s="272">
        <f t="shared" si="14"/>
        <v>0</v>
      </c>
      <c r="U320" s="287">
        <v>3592974</v>
      </c>
      <c r="V320" s="288">
        <v>0</v>
      </c>
      <c r="W320" s="288">
        <v>0</v>
      </c>
      <c r="X320" s="288">
        <v>305370</v>
      </c>
      <c r="Y320" s="279">
        <f t="shared" si="15"/>
        <v>3898344</v>
      </c>
      <c r="AA320" s="275">
        <v>0</v>
      </c>
      <c r="AB320" s="204">
        <v>0</v>
      </c>
      <c r="AC320" s="202">
        <v>0</v>
      </c>
      <c r="AD320" s="204">
        <v>2</v>
      </c>
      <c r="AE320" s="276">
        <v>22800</v>
      </c>
      <c r="AG320" s="227">
        <f t="shared" si="11"/>
        <v>0</v>
      </c>
      <c r="AH320" s="228">
        <f t="shared" si="12"/>
        <v>0</v>
      </c>
      <c r="AI320" s="229">
        <f t="shared" si="13"/>
        <v>0</v>
      </c>
      <c r="AM320" s="138"/>
      <c r="AN320" s="138"/>
      <c r="AO320" s="138"/>
      <c r="AP320" s="138"/>
      <c r="AQ320" s="138"/>
      <c r="AR320" s="138"/>
      <c r="AS320" s="138"/>
      <c r="AT320" s="138"/>
    </row>
    <row r="321" spans="1:46" s="139" customFormat="1" ht="13.8" x14ac:dyDescent="0.3">
      <c r="A321" s="277">
        <v>446</v>
      </c>
      <c r="B321" s="211">
        <v>446099018</v>
      </c>
      <c r="C321" s="212" t="s">
        <v>185</v>
      </c>
      <c r="D321" s="211">
        <v>99</v>
      </c>
      <c r="E321" s="212" t="s">
        <v>186</v>
      </c>
      <c r="F321" s="211">
        <v>18</v>
      </c>
      <c r="G321" s="212" t="s">
        <v>188</v>
      </c>
      <c r="H321" s="297">
        <v>5.91</v>
      </c>
      <c r="I321" s="202">
        <v>11283</v>
      </c>
      <c r="J321" s="202">
        <v>7806</v>
      </c>
      <c r="K321" s="202">
        <v>0</v>
      </c>
      <c r="L321" s="202">
        <v>893</v>
      </c>
      <c r="M321" s="279">
        <v>19982</v>
      </c>
      <c r="O321" s="281">
        <v>0</v>
      </c>
      <c r="P321" s="282">
        <v>0</v>
      </c>
      <c r="Q321" s="205">
        <v>0.09</v>
      </c>
      <c r="R321" s="205">
        <v>1.6481016257005314E-2</v>
      </c>
      <c r="S321" s="272">
        <f t="shared" si="14"/>
        <v>0</v>
      </c>
      <c r="U321" s="287">
        <v>112816</v>
      </c>
      <c r="V321" s="288">
        <v>0</v>
      </c>
      <c r="W321" s="288">
        <v>0</v>
      </c>
      <c r="X321" s="288">
        <v>5278</v>
      </c>
      <c r="Y321" s="279">
        <f t="shared" si="15"/>
        <v>118094</v>
      </c>
      <c r="AA321" s="275">
        <v>0</v>
      </c>
      <c r="AB321" s="204">
        <v>0</v>
      </c>
      <c r="AC321" s="202">
        <v>0</v>
      </c>
      <c r="AD321" s="204">
        <v>0</v>
      </c>
      <c r="AE321" s="276">
        <v>0</v>
      </c>
      <c r="AG321" s="227">
        <f t="shared" si="11"/>
        <v>0</v>
      </c>
      <c r="AH321" s="228">
        <f t="shared" si="12"/>
        <v>0</v>
      </c>
      <c r="AI321" s="229">
        <f t="shared" si="13"/>
        <v>0</v>
      </c>
      <c r="AM321" s="138"/>
      <c r="AN321" s="138"/>
      <c r="AO321" s="138"/>
      <c r="AP321" s="138"/>
      <c r="AQ321" s="138"/>
      <c r="AR321" s="138"/>
      <c r="AS321" s="138"/>
      <c r="AT321" s="138"/>
    </row>
    <row r="322" spans="1:46" s="139" customFormat="1" ht="13.8" x14ac:dyDescent="0.3">
      <c r="A322" s="277">
        <v>446</v>
      </c>
      <c r="B322" s="211">
        <v>446099035</v>
      </c>
      <c r="C322" s="212" t="s">
        <v>185</v>
      </c>
      <c r="D322" s="211">
        <v>99</v>
      </c>
      <c r="E322" s="212" t="s">
        <v>186</v>
      </c>
      <c r="F322" s="211">
        <v>35</v>
      </c>
      <c r="G322" s="212" t="s">
        <v>22</v>
      </c>
      <c r="H322" s="297">
        <v>7.3100000000000005</v>
      </c>
      <c r="I322" s="202">
        <v>12504</v>
      </c>
      <c r="J322" s="202">
        <v>4312</v>
      </c>
      <c r="K322" s="202">
        <v>0</v>
      </c>
      <c r="L322" s="202">
        <v>893</v>
      </c>
      <c r="M322" s="279">
        <v>17709</v>
      </c>
      <c r="O322" s="281">
        <v>0</v>
      </c>
      <c r="P322" s="282">
        <v>0</v>
      </c>
      <c r="Q322" s="205">
        <v>0.18</v>
      </c>
      <c r="R322" s="205">
        <v>0.14869015941042629</v>
      </c>
      <c r="S322" s="272">
        <f t="shared" si="14"/>
        <v>0</v>
      </c>
      <c r="U322" s="287">
        <v>122925</v>
      </c>
      <c r="V322" s="288">
        <v>0</v>
      </c>
      <c r="W322" s="288">
        <v>0</v>
      </c>
      <c r="X322" s="288">
        <v>6528</v>
      </c>
      <c r="Y322" s="279">
        <f t="shared" si="15"/>
        <v>129453</v>
      </c>
      <c r="AA322" s="275">
        <v>0</v>
      </c>
      <c r="AB322" s="204">
        <v>0</v>
      </c>
      <c r="AC322" s="202">
        <v>0</v>
      </c>
      <c r="AD322" s="204">
        <v>0</v>
      </c>
      <c r="AE322" s="276">
        <v>0</v>
      </c>
      <c r="AG322" s="227">
        <f t="shared" si="11"/>
        <v>0</v>
      </c>
      <c r="AH322" s="228">
        <f t="shared" si="12"/>
        <v>0</v>
      </c>
      <c r="AI322" s="229">
        <f t="shared" si="13"/>
        <v>0</v>
      </c>
      <c r="AM322" s="138"/>
      <c r="AN322" s="138"/>
      <c r="AO322" s="138"/>
      <c r="AP322" s="138"/>
      <c r="AQ322" s="138"/>
      <c r="AR322" s="138"/>
      <c r="AS322" s="138"/>
      <c r="AT322" s="138"/>
    </row>
    <row r="323" spans="1:46" s="139" customFormat="1" ht="13.8" x14ac:dyDescent="0.3">
      <c r="A323" s="277">
        <v>446</v>
      </c>
      <c r="B323" s="211">
        <v>446099044</v>
      </c>
      <c r="C323" s="212" t="s">
        <v>185</v>
      </c>
      <c r="D323" s="211">
        <v>99</v>
      </c>
      <c r="E323" s="212" t="s">
        <v>186</v>
      </c>
      <c r="F323" s="211">
        <v>44</v>
      </c>
      <c r="G323" s="212" t="s">
        <v>35</v>
      </c>
      <c r="H323" s="297">
        <v>513.7299999999999</v>
      </c>
      <c r="I323" s="202">
        <v>11413</v>
      </c>
      <c r="J323" s="202">
        <v>230</v>
      </c>
      <c r="K323" s="202">
        <v>0</v>
      </c>
      <c r="L323" s="202">
        <v>893</v>
      </c>
      <c r="M323" s="279">
        <v>12536</v>
      </c>
      <c r="O323" s="281">
        <v>0</v>
      </c>
      <c r="P323" s="282">
        <v>0</v>
      </c>
      <c r="Q323" s="205">
        <v>0.09</v>
      </c>
      <c r="R323" s="205">
        <v>5.5335020340441667E-2</v>
      </c>
      <c r="S323" s="272">
        <f t="shared" si="14"/>
        <v>0</v>
      </c>
      <c r="U323" s="287">
        <v>5981361</v>
      </c>
      <c r="V323" s="288">
        <v>0</v>
      </c>
      <c r="W323" s="288">
        <v>0</v>
      </c>
      <c r="X323" s="288">
        <v>458759</v>
      </c>
      <c r="Y323" s="279">
        <f t="shared" si="15"/>
        <v>6440120</v>
      </c>
      <c r="AA323" s="275">
        <v>0</v>
      </c>
      <c r="AB323" s="204">
        <v>0</v>
      </c>
      <c r="AC323" s="202">
        <v>0</v>
      </c>
      <c r="AD323" s="204">
        <v>39.64</v>
      </c>
      <c r="AE323" s="276">
        <v>496927</v>
      </c>
      <c r="AG323" s="227">
        <f t="shared" si="11"/>
        <v>0</v>
      </c>
      <c r="AH323" s="228">
        <f t="shared" si="12"/>
        <v>0</v>
      </c>
      <c r="AI323" s="229">
        <f t="shared" si="13"/>
        <v>0</v>
      </c>
      <c r="AM323" s="138"/>
      <c r="AN323" s="138"/>
      <c r="AO323" s="138"/>
      <c r="AP323" s="138"/>
      <c r="AQ323" s="138"/>
      <c r="AR323" s="138"/>
      <c r="AS323" s="138"/>
      <c r="AT323" s="138"/>
    </row>
    <row r="324" spans="1:46" s="139" customFormat="1" ht="13.8" x14ac:dyDescent="0.3">
      <c r="A324" s="277">
        <v>446</v>
      </c>
      <c r="B324" s="211">
        <v>446099050</v>
      </c>
      <c r="C324" s="212" t="s">
        <v>185</v>
      </c>
      <c r="D324" s="211">
        <v>99</v>
      </c>
      <c r="E324" s="212" t="s">
        <v>186</v>
      </c>
      <c r="F324" s="211">
        <v>50</v>
      </c>
      <c r="G324" s="212" t="s">
        <v>112</v>
      </c>
      <c r="H324" s="297">
        <v>7.54</v>
      </c>
      <c r="I324" s="202">
        <v>10383</v>
      </c>
      <c r="J324" s="202">
        <v>4417</v>
      </c>
      <c r="K324" s="202">
        <v>0</v>
      </c>
      <c r="L324" s="202">
        <v>893</v>
      </c>
      <c r="M324" s="279">
        <v>15693</v>
      </c>
      <c r="O324" s="281">
        <v>0</v>
      </c>
      <c r="P324" s="282">
        <v>0</v>
      </c>
      <c r="Q324" s="205">
        <v>0.09</v>
      </c>
      <c r="R324" s="205">
        <v>4.3039177071644858E-3</v>
      </c>
      <c r="S324" s="272">
        <f t="shared" si="14"/>
        <v>0</v>
      </c>
      <c r="U324" s="287">
        <v>111592</v>
      </c>
      <c r="V324" s="288">
        <v>0</v>
      </c>
      <c r="W324" s="288">
        <v>0</v>
      </c>
      <c r="X324" s="288">
        <v>6732</v>
      </c>
      <c r="Y324" s="279">
        <f t="shared" si="15"/>
        <v>118324</v>
      </c>
      <c r="AA324" s="275">
        <v>0</v>
      </c>
      <c r="AB324" s="204">
        <v>0</v>
      </c>
      <c r="AC324" s="202">
        <v>0</v>
      </c>
      <c r="AD324" s="204">
        <v>0</v>
      </c>
      <c r="AE324" s="276">
        <v>0</v>
      </c>
      <c r="AG324" s="227">
        <f t="shared" si="11"/>
        <v>0</v>
      </c>
      <c r="AH324" s="228">
        <f t="shared" si="12"/>
        <v>0</v>
      </c>
      <c r="AI324" s="229">
        <f t="shared" si="13"/>
        <v>0</v>
      </c>
      <c r="AM324" s="138"/>
      <c r="AN324" s="138"/>
      <c r="AO324" s="138"/>
      <c r="AP324" s="138"/>
      <c r="AQ324" s="138"/>
      <c r="AR324" s="138"/>
      <c r="AS324" s="138"/>
      <c r="AT324" s="138"/>
    </row>
    <row r="325" spans="1:46" s="139" customFormat="1" ht="13.8" x14ac:dyDescent="0.3">
      <c r="A325" s="277">
        <v>446</v>
      </c>
      <c r="B325" s="211">
        <v>446099073</v>
      </c>
      <c r="C325" s="212" t="s">
        <v>185</v>
      </c>
      <c r="D325" s="211">
        <v>99</v>
      </c>
      <c r="E325" s="212" t="s">
        <v>186</v>
      </c>
      <c r="F325" s="211">
        <v>73</v>
      </c>
      <c r="G325" s="212" t="s">
        <v>37</v>
      </c>
      <c r="H325" s="297">
        <v>3</v>
      </c>
      <c r="I325" s="202">
        <v>10755.2580295355</v>
      </c>
      <c r="J325" s="202">
        <v>7492</v>
      </c>
      <c r="K325" s="202">
        <v>0</v>
      </c>
      <c r="L325" s="202">
        <v>893</v>
      </c>
      <c r="M325" s="279">
        <v>19140.2580295355</v>
      </c>
      <c r="O325" s="281">
        <v>0</v>
      </c>
      <c r="P325" s="282">
        <v>0</v>
      </c>
      <c r="Q325" s="205">
        <v>0.09</v>
      </c>
      <c r="R325" s="205">
        <v>7.528076898779326E-3</v>
      </c>
      <c r="S325" s="272">
        <f t="shared" si="14"/>
        <v>0</v>
      </c>
      <c r="U325" s="287">
        <v>54741</v>
      </c>
      <c r="V325" s="288">
        <v>0</v>
      </c>
      <c r="W325" s="288">
        <v>0</v>
      </c>
      <c r="X325" s="288">
        <v>2679</v>
      </c>
      <c r="Y325" s="279">
        <f t="shared" si="15"/>
        <v>57420</v>
      </c>
      <c r="AA325" s="275">
        <v>0</v>
      </c>
      <c r="AB325" s="204">
        <v>0</v>
      </c>
      <c r="AC325" s="202">
        <v>0</v>
      </c>
      <c r="AD325" s="204">
        <v>3</v>
      </c>
      <c r="AE325" s="276">
        <v>57420</v>
      </c>
      <c r="AG325" s="227">
        <f t="shared" si="11"/>
        <v>0</v>
      </c>
      <c r="AH325" s="228">
        <f t="shared" si="12"/>
        <v>0</v>
      </c>
      <c r="AI325" s="229">
        <f t="shared" si="13"/>
        <v>0</v>
      </c>
      <c r="AM325" s="138"/>
      <c r="AN325" s="138"/>
      <c r="AO325" s="138"/>
      <c r="AP325" s="138"/>
      <c r="AQ325" s="138"/>
      <c r="AR325" s="138"/>
      <c r="AS325" s="138"/>
      <c r="AT325" s="138"/>
    </row>
    <row r="326" spans="1:46" s="139" customFormat="1" ht="13.8" x14ac:dyDescent="0.3">
      <c r="A326" s="277">
        <v>446</v>
      </c>
      <c r="B326" s="211">
        <v>446099083</v>
      </c>
      <c r="C326" s="212" t="s">
        <v>185</v>
      </c>
      <c r="D326" s="211">
        <v>99</v>
      </c>
      <c r="E326" s="212" t="s">
        <v>186</v>
      </c>
      <c r="F326" s="211">
        <v>83</v>
      </c>
      <c r="G326" s="212" t="s">
        <v>189</v>
      </c>
      <c r="H326" s="297">
        <v>4</v>
      </c>
      <c r="I326" s="202">
        <v>11147</v>
      </c>
      <c r="J326" s="202">
        <v>1871</v>
      </c>
      <c r="K326" s="202">
        <v>0</v>
      </c>
      <c r="L326" s="202">
        <v>893</v>
      </c>
      <c r="M326" s="279">
        <v>13911</v>
      </c>
      <c r="O326" s="281">
        <v>0</v>
      </c>
      <c r="P326" s="282">
        <v>0</v>
      </c>
      <c r="Q326" s="205">
        <v>0.09</v>
      </c>
      <c r="R326" s="205">
        <v>3.6127750111461777E-3</v>
      </c>
      <c r="S326" s="272">
        <f t="shared" si="14"/>
        <v>0</v>
      </c>
      <c r="U326" s="287">
        <v>52072</v>
      </c>
      <c r="V326" s="288">
        <v>0</v>
      </c>
      <c r="W326" s="288">
        <v>0</v>
      </c>
      <c r="X326" s="288">
        <v>3572</v>
      </c>
      <c r="Y326" s="279">
        <f t="shared" si="15"/>
        <v>55644</v>
      </c>
      <c r="AA326" s="275">
        <v>0</v>
      </c>
      <c r="AB326" s="204">
        <v>0</v>
      </c>
      <c r="AC326" s="202">
        <v>0</v>
      </c>
      <c r="AD326" s="204">
        <v>0</v>
      </c>
      <c r="AE326" s="276">
        <v>0</v>
      </c>
      <c r="AG326" s="227">
        <f t="shared" si="11"/>
        <v>0</v>
      </c>
      <c r="AH326" s="228">
        <f t="shared" si="12"/>
        <v>0</v>
      </c>
      <c r="AI326" s="229">
        <f t="shared" si="13"/>
        <v>0</v>
      </c>
      <c r="AM326" s="138"/>
      <c r="AN326" s="138"/>
      <c r="AO326" s="138"/>
      <c r="AP326" s="138"/>
      <c r="AQ326" s="138"/>
      <c r="AR326" s="138"/>
      <c r="AS326" s="138"/>
      <c r="AT326" s="138"/>
    </row>
    <row r="327" spans="1:46" s="139" customFormat="1" ht="13.8" x14ac:dyDescent="0.3">
      <c r="A327" s="277">
        <v>446</v>
      </c>
      <c r="B327" s="211">
        <v>446099088</v>
      </c>
      <c r="C327" s="212" t="s">
        <v>185</v>
      </c>
      <c r="D327" s="211">
        <v>99</v>
      </c>
      <c r="E327" s="212" t="s">
        <v>186</v>
      </c>
      <c r="F327" s="211">
        <v>88</v>
      </c>
      <c r="G327" s="212" t="s">
        <v>190</v>
      </c>
      <c r="H327" s="297">
        <v>21.72</v>
      </c>
      <c r="I327" s="202">
        <v>10879</v>
      </c>
      <c r="J327" s="202">
        <v>3297</v>
      </c>
      <c r="K327" s="202">
        <v>0</v>
      </c>
      <c r="L327" s="202">
        <v>893</v>
      </c>
      <c r="M327" s="279">
        <v>15069</v>
      </c>
      <c r="O327" s="281">
        <v>0</v>
      </c>
      <c r="P327" s="282">
        <v>0</v>
      </c>
      <c r="Q327" s="205">
        <v>0.09</v>
      </c>
      <c r="R327" s="205">
        <v>7.2245564527451825E-3</v>
      </c>
      <c r="S327" s="272">
        <f t="shared" si="14"/>
        <v>0</v>
      </c>
      <c r="U327" s="287">
        <v>307903</v>
      </c>
      <c r="V327" s="288">
        <v>0</v>
      </c>
      <c r="W327" s="288">
        <v>0</v>
      </c>
      <c r="X327" s="288">
        <v>19396</v>
      </c>
      <c r="Y327" s="279">
        <f t="shared" si="15"/>
        <v>327299</v>
      </c>
      <c r="AA327" s="275">
        <v>0</v>
      </c>
      <c r="AB327" s="204">
        <v>0</v>
      </c>
      <c r="AC327" s="202">
        <v>0</v>
      </c>
      <c r="AD327" s="204">
        <v>0</v>
      </c>
      <c r="AE327" s="276">
        <v>0</v>
      </c>
      <c r="AG327" s="227">
        <f t="shared" si="11"/>
        <v>0</v>
      </c>
      <c r="AH327" s="228">
        <f t="shared" si="12"/>
        <v>0</v>
      </c>
      <c r="AI327" s="229">
        <f t="shared" si="13"/>
        <v>0</v>
      </c>
      <c r="AM327" s="138"/>
      <c r="AN327" s="138"/>
      <c r="AO327" s="138"/>
      <c r="AP327" s="138"/>
      <c r="AQ327" s="138"/>
      <c r="AR327" s="138"/>
      <c r="AS327" s="138"/>
      <c r="AT327" s="138"/>
    </row>
    <row r="328" spans="1:46" s="139" customFormat="1" ht="13.8" x14ac:dyDescent="0.3">
      <c r="A328" s="277">
        <v>446</v>
      </c>
      <c r="B328" s="211">
        <v>446099099</v>
      </c>
      <c r="C328" s="212" t="s">
        <v>185</v>
      </c>
      <c r="D328" s="211">
        <v>99</v>
      </c>
      <c r="E328" s="212" t="s">
        <v>186</v>
      </c>
      <c r="F328" s="211">
        <v>99</v>
      </c>
      <c r="G328" s="212" t="s">
        <v>186</v>
      </c>
      <c r="H328" s="297">
        <v>111.75999999999999</v>
      </c>
      <c r="I328" s="202">
        <v>10319</v>
      </c>
      <c r="J328" s="202">
        <v>5663</v>
      </c>
      <c r="K328" s="202">
        <v>0</v>
      </c>
      <c r="L328" s="202">
        <v>893</v>
      </c>
      <c r="M328" s="279">
        <v>16875</v>
      </c>
      <c r="O328" s="281">
        <v>0</v>
      </c>
      <c r="P328" s="282">
        <v>0</v>
      </c>
      <c r="Q328" s="205">
        <v>0.09</v>
      </c>
      <c r="R328" s="205">
        <v>4.1053569344640002E-2</v>
      </c>
      <c r="S328" s="272">
        <f t="shared" si="14"/>
        <v>0</v>
      </c>
      <c r="U328" s="287">
        <v>1786149</v>
      </c>
      <c r="V328" s="288">
        <v>0</v>
      </c>
      <c r="W328" s="288">
        <v>0</v>
      </c>
      <c r="X328" s="288">
        <v>99801</v>
      </c>
      <c r="Y328" s="279">
        <f t="shared" si="15"/>
        <v>1885950</v>
      </c>
      <c r="AA328" s="275">
        <v>0</v>
      </c>
      <c r="AB328" s="204">
        <v>0</v>
      </c>
      <c r="AC328" s="202">
        <v>0</v>
      </c>
      <c r="AD328" s="204">
        <v>1</v>
      </c>
      <c r="AE328" s="276">
        <v>16875</v>
      </c>
      <c r="AG328" s="227">
        <f t="shared" si="11"/>
        <v>0</v>
      </c>
      <c r="AH328" s="228">
        <f t="shared" si="12"/>
        <v>0</v>
      </c>
      <c r="AI328" s="229">
        <f t="shared" si="13"/>
        <v>0</v>
      </c>
      <c r="AM328" s="138"/>
      <c r="AN328" s="138"/>
      <c r="AO328" s="138"/>
      <c r="AP328" s="138"/>
      <c r="AQ328" s="138"/>
      <c r="AR328" s="138"/>
      <c r="AS328" s="138"/>
      <c r="AT328" s="138"/>
    </row>
    <row r="329" spans="1:46" s="139" customFormat="1" ht="13.8" x14ac:dyDescent="0.3">
      <c r="A329" s="277">
        <v>446</v>
      </c>
      <c r="B329" s="211">
        <v>446099101</v>
      </c>
      <c r="C329" s="212" t="s">
        <v>185</v>
      </c>
      <c r="D329" s="211">
        <v>99</v>
      </c>
      <c r="E329" s="212" t="s">
        <v>186</v>
      </c>
      <c r="F329" s="211">
        <v>101</v>
      </c>
      <c r="G329" s="212" t="s">
        <v>84</v>
      </c>
      <c r="H329" s="297">
        <v>0.68</v>
      </c>
      <c r="I329" s="202">
        <v>10193.545552140467</v>
      </c>
      <c r="J329" s="202">
        <v>2707</v>
      </c>
      <c r="K329" s="202">
        <v>0</v>
      </c>
      <c r="L329" s="202">
        <v>893</v>
      </c>
      <c r="M329" s="279">
        <v>13793.545552140467</v>
      </c>
      <c r="O329" s="281">
        <v>0</v>
      </c>
      <c r="P329" s="282">
        <v>0</v>
      </c>
      <c r="Q329" s="205">
        <v>0.09</v>
      </c>
      <c r="R329" s="205">
        <v>4.9203658742285411E-2</v>
      </c>
      <c r="S329" s="272">
        <f t="shared" si="14"/>
        <v>0</v>
      </c>
      <c r="U329" s="287">
        <v>8772</v>
      </c>
      <c r="V329" s="288">
        <v>0</v>
      </c>
      <c r="W329" s="288">
        <v>0</v>
      </c>
      <c r="X329" s="288">
        <v>607</v>
      </c>
      <c r="Y329" s="279">
        <f t="shared" si="15"/>
        <v>9379</v>
      </c>
      <c r="AA329" s="275">
        <v>0</v>
      </c>
      <c r="AB329" s="204">
        <v>0</v>
      </c>
      <c r="AC329" s="202">
        <v>0</v>
      </c>
      <c r="AD329" s="204">
        <v>0</v>
      </c>
      <c r="AE329" s="276">
        <v>0</v>
      </c>
      <c r="AG329" s="227">
        <f t="shared" ref="AG329:AG392" si="16">IFERROR(VLOOKUP($B329,_18PJ,7,FALSE),0)</f>
        <v>0</v>
      </c>
      <c r="AH329" s="228">
        <f t="shared" ref="AH329:AH392" si="17">IFERROR(VLOOKUP($B329,_18PJ,8,FALSE),0)</f>
        <v>0</v>
      </c>
      <c r="AI329" s="229">
        <f t="shared" ref="AI329:AI392" si="18">IFERROR(VLOOKUP($B329,_18PJ,9,FALSE),0)</f>
        <v>0</v>
      </c>
      <c r="AM329" s="138"/>
      <c r="AN329" s="138"/>
      <c r="AO329" s="138"/>
      <c r="AP329" s="138"/>
      <c r="AQ329" s="138"/>
      <c r="AR329" s="138"/>
      <c r="AS329" s="138"/>
      <c r="AT329" s="138"/>
    </row>
    <row r="330" spans="1:46" s="139" customFormat="1" ht="13.8" x14ac:dyDescent="0.3">
      <c r="A330" s="277">
        <v>446</v>
      </c>
      <c r="B330" s="211">
        <v>446099133</v>
      </c>
      <c r="C330" s="212" t="s">
        <v>185</v>
      </c>
      <c r="D330" s="211">
        <v>99</v>
      </c>
      <c r="E330" s="212" t="s">
        <v>186</v>
      </c>
      <c r="F330" s="211">
        <v>133</v>
      </c>
      <c r="G330" s="212" t="s">
        <v>73</v>
      </c>
      <c r="H330" s="297">
        <v>4</v>
      </c>
      <c r="I330" s="202">
        <v>15241</v>
      </c>
      <c r="J330" s="202">
        <v>3796</v>
      </c>
      <c r="K330" s="202">
        <v>0</v>
      </c>
      <c r="L330" s="202">
        <v>893</v>
      </c>
      <c r="M330" s="279">
        <v>19930</v>
      </c>
      <c r="O330" s="281">
        <v>0</v>
      </c>
      <c r="P330" s="282">
        <v>0</v>
      </c>
      <c r="Q330" s="205">
        <v>0.09</v>
      </c>
      <c r="R330" s="205">
        <v>3.343843893897476E-2</v>
      </c>
      <c r="S330" s="272">
        <f t="shared" ref="S330:S393" si="19">IFERROR(W330/H330,0)</f>
        <v>0</v>
      </c>
      <c r="U330" s="287">
        <v>76148</v>
      </c>
      <c r="V330" s="288">
        <v>0</v>
      </c>
      <c r="W330" s="288">
        <v>0</v>
      </c>
      <c r="X330" s="288">
        <v>3572</v>
      </c>
      <c r="Y330" s="279">
        <f t="shared" ref="Y330:Y393" si="20">SUM(U330:X330)</f>
        <v>79720</v>
      </c>
      <c r="AA330" s="275">
        <v>0</v>
      </c>
      <c r="AB330" s="204">
        <v>0</v>
      </c>
      <c r="AC330" s="202">
        <v>0</v>
      </c>
      <c r="AD330" s="204">
        <v>0</v>
      </c>
      <c r="AE330" s="276">
        <v>0</v>
      </c>
      <c r="AG330" s="227">
        <f t="shared" si="16"/>
        <v>0</v>
      </c>
      <c r="AH330" s="228">
        <f t="shared" si="17"/>
        <v>0</v>
      </c>
      <c r="AI330" s="229">
        <f t="shared" si="18"/>
        <v>0</v>
      </c>
      <c r="AM330" s="138"/>
      <c r="AN330" s="138"/>
      <c r="AO330" s="138"/>
      <c r="AP330" s="138"/>
      <c r="AQ330" s="138"/>
      <c r="AR330" s="138"/>
      <c r="AS330" s="138"/>
      <c r="AT330" s="138"/>
    </row>
    <row r="331" spans="1:46" s="139" customFormat="1" ht="13.8" x14ac:dyDescent="0.3">
      <c r="A331" s="277">
        <v>446</v>
      </c>
      <c r="B331" s="211">
        <v>446099167</v>
      </c>
      <c r="C331" s="212" t="s">
        <v>185</v>
      </c>
      <c r="D331" s="211">
        <v>99</v>
      </c>
      <c r="E331" s="212" t="s">
        <v>186</v>
      </c>
      <c r="F331" s="211">
        <v>167</v>
      </c>
      <c r="G331" s="212" t="s">
        <v>191</v>
      </c>
      <c r="H331" s="297">
        <v>76.489999999999995</v>
      </c>
      <c r="I331" s="202">
        <v>10398</v>
      </c>
      <c r="J331" s="202">
        <v>4006</v>
      </c>
      <c r="K331" s="202">
        <v>0</v>
      </c>
      <c r="L331" s="202">
        <v>893</v>
      </c>
      <c r="M331" s="279">
        <v>15297</v>
      </c>
      <c r="O331" s="281">
        <v>0</v>
      </c>
      <c r="P331" s="282">
        <v>0</v>
      </c>
      <c r="Q331" s="205">
        <v>0.09</v>
      </c>
      <c r="R331" s="205">
        <v>1.88626751456616E-2</v>
      </c>
      <c r="S331" s="272">
        <f t="shared" si="19"/>
        <v>0</v>
      </c>
      <c r="U331" s="287">
        <v>1101762</v>
      </c>
      <c r="V331" s="288">
        <v>0</v>
      </c>
      <c r="W331" s="288">
        <v>0</v>
      </c>
      <c r="X331" s="288">
        <v>68306</v>
      </c>
      <c r="Y331" s="279">
        <f t="shared" si="20"/>
        <v>1170068</v>
      </c>
      <c r="AA331" s="275">
        <v>0</v>
      </c>
      <c r="AB331" s="204">
        <v>0</v>
      </c>
      <c r="AC331" s="202">
        <v>0</v>
      </c>
      <c r="AD331" s="204">
        <v>2</v>
      </c>
      <c r="AE331" s="276">
        <v>30594</v>
      </c>
      <c r="AG331" s="227">
        <f t="shared" si="16"/>
        <v>0</v>
      </c>
      <c r="AH331" s="228">
        <f t="shared" si="17"/>
        <v>0</v>
      </c>
      <c r="AI331" s="229">
        <f t="shared" si="18"/>
        <v>0</v>
      </c>
      <c r="AM331" s="138"/>
      <c r="AN331" s="138"/>
      <c r="AO331" s="138"/>
      <c r="AP331" s="138"/>
      <c r="AQ331" s="138"/>
      <c r="AR331" s="138"/>
      <c r="AS331" s="138"/>
      <c r="AT331" s="138"/>
    </row>
    <row r="332" spans="1:46" s="139" customFormat="1" ht="13.8" x14ac:dyDescent="0.3">
      <c r="A332" s="277">
        <v>446</v>
      </c>
      <c r="B332" s="211">
        <v>446099170</v>
      </c>
      <c r="C332" s="212" t="s">
        <v>185</v>
      </c>
      <c r="D332" s="211">
        <v>99</v>
      </c>
      <c r="E332" s="212" t="s">
        <v>186</v>
      </c>
      <c r="F332" s="211">
        <v>170</v>
      </c>
      <c r="G332" s="212" t="s">
        <v>87</v>
      </c>
      <c r="H332" s="297">
        <v>1</v>
      </c>
      <c r="I332" s="202">
        <v>9138</v>
      </c>
      <c r="J332" s="202">
        <v>3095</v>
      </c>
      <c r="K332" s="202">
        <v>0</v>
      </c>
      <c r="L332" s="202">
        <v>893</v>
      </c>
      <c r="M332" s="279">
        <v>13126</v>
      </c>
      <c r="O332" s="281">
        <v>0</v>
      </c>
      <c r="P332" s="282">
        <v>0</v>
      </c>
      <c r="Q332" s="205">
        <v>0.09</v>
      </c>
      <c r="R332" s="205">
        <v>8.9122620024760402E-2</v>
      </c>
      <c r="S332" s="272">
        <f t="shared" si="19"/>
        <v>0</v>
      </c>
      <c r="U332" s="287">
        <v>12233</v>
      </c>
      <c r="V332" s="288">
        <v>0</v>
      </c>
      <c r="W332" s="288">
        <v>0</v>
      </c>
      <c r="X332" s="288">
        <v>893</v>
      </c>
      <c r="Y332" s="279">
        <f t="shared" si="20"/>
        <v>13126</v>
      </c>
      <c r="AA332" s="275">
        <v>0</v>
      </c>
      <c r="AB332" s="204">
        <v>0</v>
      </c>
      <c r="AC332" s="202">
        <v>0</v>
      </c>
      <c r="AD332" s="204">
        <v>0</v>
      </c>
      <c r="AE332" s="276">
        <v>0</v>
      </c>
      <c r="AG332" s="227">
        <f t="shared" si="16"/>
        <v>0</v>
      </c>
      <c r="AH332" s="228">
        <f t="shared" si="17"/>
        <v>0</v>
      </c>
      <c r="AI332" s="229">
        <f t="shared" si="18"/>
        <v>0</v>
      </c>
      <c r="AM332" s="138"/>
      <c r="AN332" s="138"/>
      <c r="AO332" s="138"/>
      <c r="AP332" s="138"/>
      <c r="AQ332" s="138"/>
      <c r="AR332" s="138"/>
      <c r="AS332" s="138"/>
      <c r="AT332" s="138"/>
    </row>
    <row r="333" spans="1:46" s="139" customFormat="1" ht="13.8" x14ac:dyDescent="0.3">
      <c r="A333" s="277">
        <v>446</v>
      </c>
      <c r="B333" s="211">
        <v>446099177</v>
      </c>
      <c r="C333" s="212" t="s">
        <v>185</v>
      </c>
      <c r="D333" s="211">
        <v>99</v>
      </c>
      <c r="E333" s="212" t="s">
        <v>186</v>
      </c>
      <c r="F333" s="211">
        <v>177</v>
      </c>
      <c r="G333" s="212" t="s">
        <v>127</v>
      </c>
      <c r="H333" s="297">
        <v>2</v>
      </c>
      <c r="I333" s="202">
        <v>12336</v>
      </c>
      <c r="J333" s="202">
        <v>5179</v>
      </c>
      <c r="K333" s="202">
        <v>0</v>
      </c>
      <c r="L333" s="202">
        <v>893</v>
      </c>
      <c r="M333" s="279">
        <v>18408</v>
      </c>
      <c r="O333" s="281">
        <v>0</v>
      </c>
      <c r="P333" s="282">
        <v>0</v>
      </c>
      <c r="Q333" s="205">
        <v>0.09</v>
      </c>
      <c r="R333" s="205">
        <v>5.7542223248954636E-3</v>
      </c>
      <c r="S333" s="272">
        <f t="shared" si="19"/>
        <v>0</v>
      </c>
      <c r="U333" s="287">
        <v>35030</v>
      </c>
      <c r="V333" s="288">
        <v>0</v>
      </c>
      <c r="W333" s="288">
        <v>0</v>
      </c>
      <c r="X333" s="288">
        <v>1786</v>
      </c>
      <c r="Y333" s="279">
        <f t="shared" si="20"/>
        <v>36816</v>
      </c>
      <c r="AA333" s="275">
        <v>0</v>
      </c>
      <c r="AB333" s="204">
        <v>0</v>
      </c>
      <c r="AC333" s="202">
        <v>0</v>
      </c>
      <c r="AD333" s="204">
        <v>0</v>
      </c>
      <c r="AE333" s="276">
        <v>0</v>
      </c>
      <c r="AG333" s="227">
        <f t="shared" si="16"/>
        <v>0</v>
      </c>
      <c r="AH333" s="228">
        <f t="shared" si="17"/>
        <v>0</v>
      </c>
      <c r="AI333" s="229">
        <f t="shared" si="18"/>
        <v>0</v>
      </c>
      <c r="AM333" s="138"/>
      <c r="AN333" s="138"/>
      <c r="AO333" s="138"/>
      <c r="AP333" s="138"/>
      <c r="AQ333" s="138"/>
      <c r="AR333" s="138"/>
      <c r="AS333" s="138"/>
      <c r="AT333" s="138"/>
    </row>
    <row r="334" spans="1:46" s="139" customFormat="1" ht="13.8" x14ac:dyDescent="0.3">
      <c r="A334" s="277">
        <v>446</v>
      </c>
      <c r="B334" s="211">
        <v>446099182</v>
      </c>
      <c r="C334" s="212" t="s">
        <v>185</v>
      </c>
      <c r="D334" s="211">
        <v>99</v>
      </c>
      <c r="E334" s="212" t="s">
        <v>186</v>
      </c>
      <c r="F334" s="211">
        <v>182</v>
      </c>
      <c r="G334" s="212" t="s">
        <v>273</v>
      </c>
      <c r="H334" s="297">
        <v>1</v>
      </c>
      <c r="I334" s="202">
        <v>10563.654929066313</v>
      </c>
      <c r="J334" s="202">
        <v>2486</v>
      </c>
      <c r="K334" s="202">
        <v>0</v>
      </c>
      <c r="L334" s="202">
        <v>893</v>
      </c>
      <c r="M334" s="279">
        <v>13942.654929066313</v>
      </c>
      <c r="O334" s="281">
        <v>0</v>
      </c>
      <c r="P334" s="282">
        <v>0</v>
      </c>
      <c r="Q334" s="205">
        <v>0.09</v>
      </c>
      <c r="R334" s="205">
        <v>1.1684241833041099E-2</v>
      </c>
      <c r="S334" s="272">
        <f t="shared" si="19"/>
        <v>0</v>
      </c>
      <c r="U334" s="287">
        <v>13050</v>
      </c>
      <c r="V334" s="288">
        <v>0</v>
      </c>
      <c r="W334" s="288">
        <v>0</v>
      </c>
      <c r="X334" s="288">
        <v>893</v>
      </c>
      <c r="Y334" s="279">
        <f t="shared" si="20"/>
        <v>13943</v>
      </c>
      <c r="AA334" s="275">
        <v>0</v>
      </c>
      <c r="AB334" s="204">
        <v>0</v>
      </c>
      <c r="AC334" s="202">
        <v>0</v>
      </c>
      <c r="AD334" s="204">
        <v>0</v>
      </c>
      <c r="AE334" s="276">
        <v>0</v>
      </c>
      <c r="AG334" s="227">
        <f t="shared" si="16"/>
        <v>0</v>
      </c>
      <c r="AH334" s="228">
        <f t="shared" si="17"/>
        <v>0</v>
      </c>
      <c r="AI334" s="229">
        <f t="shared" si="18"/>
        <v>0</v>
      </c>
      <c r="AM334" s="138"/>
      <c r="AN334" s="138"/>
      <c r="AO334" s="138"/>
      <c r="AP334" s="138"/>
      <c r="AQ334" s="138"/>
      <c r="AR334" s="138"/>
      <c r="AS334" s="138"/>
      <c r="AT334" s="138"/>
    </row>
    <row r="335" spans="1:46" s="139" customFormat="1" ht="13.8" x14ac:dyDescent="0.3">
      <c r="A335" s="277">
        <v>446</v>
      </c>
      <c r="B335" s="211">
        <v>446099208</v>
      </c>
      <c r="C335" s="212" t="s">
        <v>185</v>
      </c>
      <c r="D335" s="211">
        <v>99</v>
      </c>
      <c r="E335" s="212" t="s">
        <v>186</v>
      </c>
      <c r="F335" s="211">
        <v>208</v>
      </c>
      <c r="G335" s="212" t="s">
        <v>192</v>
      </c>
      <c r="H335" s="297">
        <v>2</v>
      </c>
      <c r="I335" s="202">
        <v>9090</v>
      </c>
      <c r="J335" s="202">
        <v>5337</v>
      </c>
      <c r="K335" s="202">
        <v>0</v>
      </c>
      <c r="L335" s="202">
        <v>893</v>
      </c>
      <c r="M335" s="279">
        <v>15320</v>
      </c>
      <c r="O335" s="281">
        <v>0</v>
      </c>
      <c r="P335" s="282">
        <v>0</v>
      </c>
      <c r="Q335" s="205">
        <v>0.09</v>
      </c>
      <c r="R335" s="205">
        <v>3.1639174277697519E-3</v>
      </c>
      <c r="S335" s="272">
        <f t="shared" si="19"/>
        <v>0</v>
      </c>
      <c r="U335" s="287">
        <v>28854</v>
      </c>
      <c r="V335" s="288">
        <v>0</v>
      </c>
      <c r="W335" s="288">
        <v>0</v>
      </c>
      <c r="X335" s="288">
        <v>1786</v>
      </c>
      <c r="Y335" s="279">
        <f t="shared" si="20"/>
        <v>30640</v>
      </c>
      <c r="AA335" s="275">
        <v>0</v>
      </c>
      <c r="AB335" s="204">
        <v>0</v>
      </c>
      <c r="AC335" s="202">
        <v>0</v>
      </c>
      <c r="AD335" s="204">
        <v>0</v>
      </c>
      <c r="AE335" s="276">
        <v>0</v>
      </c>
      <c r="AG335" s="227">
        <f t="shared" si="16"/>
        <v>0</v>
      </c>
      <c r="AH335" s="228">
        <f t="shared" si="17"/>
        <v>0</v>
      </c>
      <c r="AI335" s="229">
        <f t="shared" si="18"/>
        <v>0</v>
      </c>
      <c r="AM335" s="138"/>
      <c r="AN335" s="138"/>
      <c r="AO335" s="138"/>
      <c r="AP335" s="138"/>
      <c r="AQ335" s="138"/>
      <c r="AR335" s="138"/>
      <c r="AS335" s="138"/>
      <c r="AT335" s="138"/>
    </row>
    <row r="336" spans="1:46" s="139" customFormat="1" ht="13.8" x14ac:dyDescent="0.3">
      <c r="A336" s="277">
        <v>446</v>
      </c>
      <c r="B336" s="211">
        <v>446099212</v>
      </c>
      <c r="C336" s="212" t="s">
        <v>185</v>
      </c>
      <c r="D336" s="211">
        <v>99</v>
      </c>
      <c r="E336" s="212" t="s">
        <v>186</v>
      </c>
      <c r="F336" s="211">
        <v>212</v>
      </c>
      <c r="G336" s="212" t="s">
        <v>41</v>
      </c>
      <c r="H336" s="297">
        <v>141.13</v>
      </c>
      <c r="I336" s="202">
        <v>10322</v>
      </c>
      <c r="J336" s="202">
        <v>2333</v>
      </c>
      <c r="K336" s="202">
        <v>0</v>
      </c>
      <c r="L336" s="202">
        <v>893</v>
      </c>
      <c r="M336" s="279">
        <v>13548</v>
      </c>
      <c r="O336" s="281">
        <v>0</v>
      </c>
      <c r="P336" s="282">
        <v>0</v>
      </c>
      <c r="Q336" s="205">
        <v>0.09</v>
      </c>
      <c r="R336" s="205">
        <v>3.3697860330864589E-2</v>
      </c>
      <c r="S336" s="272">
        <f t="shared" si="19"/>
        <v>0</v>
      </c>
      <c r="U336" s="287">
        <v>1786002</v>
      </c>
      <c r="V336" s="288">
        <v>0</v>
      </c>
      <c r="W336" s="288">
        <v>0</v>
      </c>
      <c r="X336" s="288">
        <v>126031</v>
      </c>
      <c r="Y336" s="279">
        <f t="shared" si="20"/>
        <v>1912033</v>
      </c>
      <c r="AA336" s="275">
        <v>0</v>
      </c>
      <c r="AB336" s="204">
        <v>0</v>
      </c>
      <c r="AC336" s="202">
        <v>0</v>
      </c>
      <c r="AD336" s="204">
        <v>1</v>
      </c>
      <c r="AE336" s="276">
        <v>13548</v>
      </c>
      <c r="AG336" s="227">
        <f t="shared" si="16"/>
        <v>0</v>
      </c>
      <c r="AH336" s="228">
        <f t="shared" si="17"/>
        <v>0</v>
      </c>
      <c r="AI336" s="229">
        <f t="shared" si="18"/>
        <v>0</v>
      </c>
      <c r="AM336" s="138"/>
      <c r="AN336" s="138"/>
      <c r="AO336" s="138"/>
      <c r="AP336" s="138"/>
      <c r="AQ336" s="138"/>
      <c r="AR336" s="138"/>
      <c r="AS336" s="138"/>
      <c r="AT336" s="138"/>
    </row>
    <row r="337" spans="1:46" s="139" customFormat="1" ht="13.8" x14ac:dyDescent="0.3">
      <c r="A337" s="277">
        <v>446</v>
      </c>
      <c r="B337" s="211">
        <v>446099218</v>
      </c>
      <c r="C337" s="212" t="s">
        <v>185</v>
      </c>
      <c r="D337" s="211">
        <v>99</v>
      </c>
      <c r="E337" s="212" t="s">
        <v>186</v>
      </c>
      <c r="F337" s="211">
        <v>218</v>
      </c>
      <c r="G337" s="212" t="s">
        <v>193</v>
      </c>
      <c r="H337" s="297">
        <v>93.04</v>
      </c>
      <c r="I337" s="202">
        <v>9827</v>
      </c>
      <c r="J337" s="202">
        <v>3106</v>
      </c>
      <c r="K337" s="202">
        <v>0</v>
      </c>
      <c r="L337" s="202">
        <v>893</v>
      </c>
      <c r="M337" s="279">
        <v>13826</v>
      </c>
      <c r="O337" s="281">
        <v>0</v>
      </c>
      <c r="P337" s="282">
        <v>0</v>
      </c>
      <c r="Q337" s="205">
        <v>0.09</v>
      </c>
      <c r="R337" s="205">
        <v>3.5092534506238372E-2</v>
      </c>
      <c r="S337" s="272">
        <f t="shared" si="19"/>
        <v>0</v>
      </c>
      <c r="U337" s="287">
        <v>1203287</v>
      </c>
      <c r="V337" s="288">
        <v>0</v>
      </c>
      <c r="W337" s="288">
        <v>0</v>
      </c>
      <c r="X337" s="288">
        <v>83085</v>
      </c>
      <c r="Y337" s="279">
        <f t="shared" si="20"/>
        <v>1286372</v>
      </c>
      <c r="AA337" s="275">
        <v>0</v>
      </c>
      <c r="AB337" s="204">
        <v>0</v>
      </c>
      <c r="AC337" s="202">
        <v>0</v>
      </c>
      <c r="AD337" s="204">
        <v>4.04</v>
      </c>
      <c r="AE337" s="276">
        <v>55858</v>
      </c>
      <c r="AG337" s="227">
        <f t="shared" si="16"/>
        <v>0</v>
      </c>
      <c r="AH337" s="228">
        <f t="shared" si="17"/>
        <v>0</v>
      </c>
      <c r="AI337" s="229">
        <f t="shared" si="18"/>
        <v>0</v>
      </c>
      <c r="AM337" s="138"/>
      <c r="AN337" s="138"/>
      <c r="AO337" s="138"/>
      <c r="AP337" s="138"/>
      <c r="AQ337" s="138"/>
      <c r="AR337" s="138"/>
      <c r="AS337" s="138"/>
      <c r="AT337" s="138"/>
    </row>
    <row r="338" spans="1:46" s="139" customFormat="1" ht="13.8" x14ac:dyDescent="0.3">
      <c r="A338" s="277">
        <v>446</v>
      </c>
      <c r="B338" s="211">
        <v>446099220</v>
      </c>
      <c r="C338" s="212" t="s">
        <v>185</v>
      </c>
      <c r="D338" s="211">
        <v>99</v>
      </c>
      <c r="E338" s="212" t="s">
        <v>186</v>
      </c>
      <c r="F338" s="211">
        <v>220</v>
      </c>
      <c r="G338" s="212" t="s">
        <v>42</v>
      </c>
      <c r="H338" s="297">
        <v>29.96</v>
      </c>
      <c r="I338" s="202">
        <v>10636</v>
      </c>
      <c r="J338" s="202">
        <v>4236</v>
      </c>
      <c r="K338" s="202">
        <v>0</v>
      </c>
      <c r="L338" s="202">
        <v>893</v>
      </c>
      <c r="M338" s="279">
        <v>15765</v>
      </c>
      <c r="O338" s="281">
        <v>0</v>
      </c>
      <c r="P338" s="282">
        <v>0</v>
      </c>
      <c r="Q338" s="205">
        <v>0.09</v>
      </c>
      <c r="R338" s="205">
        <v>1.729535358316954E-2</v>
      </c>
      <c r="S338" s="272">
        <f t="shared" si="19"/>
        <v>0</v>
      </c>
      <c r="U338" s="287">
        <v>445565</v>
      </c>
      <c r="V338" s="288">
        <v>0</v>
      </c>
      <c r="W338" s="288">
        <v>0</v>
      </c>
      <c r="X338" s="288">
        <v>26755</v>
      </c>
      <c r="Y338" s="279">
        <f t="shared" si="20"/>
        <v>472320</v>
      </c>
      <c r="AA338" s="275">
        <v>0</v>
      </c>
      <c r="AB338" s="204">
        <v>0</v>
      </c>
      <c r="AC338" s="202">
        <v>0</v>
      </c>
      <c r="AD338" s="204">
        <v>1</v>
      </c>
      <c r="AE338" s="276">
        <v>15765</v>
      </c>
      <c r="AG338" s="227">
        <f t="shared" si="16"/>
        <v>0</v>
      </c>
      <c r="AH338" s="228">
        <f t="shared" si="17"/>
        <v>0</v>
      </c>
      <c r="AI338" s="229">
        <f t="shared" si="18"/>
        <v>0</v>
      </c>
      <c r="AM338" s="138"/>
      <c r="AN338" s="138"/>
      <c r="AO338" s="138"/>
      <c r="AP338" s="138"/>
      <c r="AQ338" s="138"/>
      <c r="AR338" s="138"/>
      <c r="AS338" s="138"/>
      <c r="AT338" s="138"/>
    </row>
    <row r="339" spans="1:46" s="139" customFormat="1" ht="13.8" x14ac:dyDescent="0.3">
      <c r="A339" s="277">
        <v>446</v>
      </c>
      <c r="B339" s="211">
        <v>446099238</v>
      </c>
      <c r="C339" s="212" t="s">
        <v>185</v>
      </c>
      <c r="D339" s="211">
        <v>99</v>
      </c>
      <c r="E339" s="212" t="s">
        <v>186</v>
      </c>
      <c r="F339" s="211">
        <v>238</v>
      </c>
      <c r="G339" s="212" t="s">
        <v>194</v>
      </c>
      <c r="H339" s="297">
        <v>27.95</v>
      </c>
      <c r="I339" s="202">
        <v>10546</v>
      </c>
      <c r="J339" s="202">
        <v>7098</v>
      </c>
      <c r="K339" s="202">
        <v>0</v>
      </c>
      <c r="L339" s="202">
        <v>893</v>
      </c>
      <c r="M339" s="279">
        <v>18537</v>
      </c>
      <c r="O339" s="281">
        <v>0</v>
      </c>
      <c r="P339" s="282">
        <v>0</v>
      </c>
      <c r="Q339" s="205">
        <v>0.09</v>
      </c>
      <c r="R339" s="205">
        <v>5.0115834675800164E-2</v>
      </c>
      <c r="S339" s="272">
        <f t="shared" si="19"/>
        <v>0</v>
      </c>
      <c r="U339" s="287">
        <v>493150</v>
      </c>
      <c r="V339" s="288">
        <v>0</v>
      </c>
      <c r="W339" s="288">
        <v>0</v>
      </c>
      <c r="X339" s="288">
        <v>24959</v>
      </c>
      <c r="Y339" s="279">
        <f t="shared" si="20"/>
        <v>518109</v>
      </c>
      <c r="AA339" s="275">
        <v>0</v>
      </c>
      <c r="AB339" s="204">
        <v>0</v>
      </c>
      <c r="AC339" s="202">
        <v>0</v>
      </c>
      <c r="AD339" s="204">
        <v>1</v>
      </c>
      <c r="AE339" s="276">
        <v>18537</v>
      </c>
      <c r="AG339" s="227">
        <f t="shared" si="16"/>
        <v>0</v>
      </c>
      <c r="AH339" s="228">
        <f t="shared" si="17"/>
        <v>0</v>
      </c>
      <c r="AI339" s="229">
        <f t="shared" si="18"/>
        <v>0</v>
      </c>
      <c r="AM339" s="138"/>
      <c r="AN339" s="138"/>
      <c r="AO339" s="138"/>
      <c r="AP339" s="138"/>
      <c r="AQ339" s="138"/>
      <c r="AR339" s="138"/>
      <c r="AS339" s="138"/>
      <c r="AT339" s="138"/>
    </row>
    <row r="340" spans="1:46" s="139" customFormat="1" ht="13.8" x14ac:dyDescent="0.3">
      <c r="A340" s="277">
        <v>446</v>
      </c>
      <c r="B340" s="211">
        <v>446099244</v>
      </c>
      <c r="C340" s="212" t="s">
        <v>185</v>
      </c>
      <c r="D340" s="211">
        <v>99</v>
      </c>
      <c r="E340" s="212" t="s">
        <v>186</v>
      </c>
      <c r="F340" s="211">
        <v>244</v>
      </c>
      <c r="G340" s="212" t="s">
        <v>43</v>
      </c>
      <c r="H340" s="297">
        <v>31.080000000000002</v>
      </c>
      <c r="I340" s="202">
        <v>12455</v>
      </c>
      <c r="J340" s="202">
        <v>4853</v>
      </c>
      <c r="K340" s="202">
        <v>0</v>
      </c>
      <c r="L340" s="202">
        <v>893</v>
      </c>
      <c r="M340" s="279">
        <v>18201</v>
      </c>
      <c r="O340" s="281">
        <v>0</v>
      </c>
      <c r="P340" s="282">
        <v>0</v>
      </c>
      <c r="Q340" s="205">
        <v>0.18</v>
      </c>
      <c r="R340" s="205">
        <v>0.10604677278835424</v>
      </c>
      <c r="S340" s="272">
        <f t="shared" si="19"/>
        <v>0</v>
      </c>
      <c r="U340" s="287">
        <v>537934</v>
      </c>
      <c r="V340" s="288">
        <v>0</v>
      </c>
      <c r="W340" s="288">
        <v>0</v>
      </c>
      <c r="X340" s="288">
        <v>27754</v>
      </c>
      <c r="Y340" s="279">
        <f t="shared" si="20"/>
        <v>565688</v>
      </c>
      <c r="AA340" s="275">
        <v>0</v>
      </c>
      <c r="AB340" s="204">
        <v>0</v>
      </c>
      <c r="AC340" s="202">
        <v>0</v>
      </c>
      <c r="AD340" s="204">
        <v>4.95</v>
      </c>
      <c r="AE340" s="276">
        <v>90095</v>
      </c>
      <c r="AG340" s="227">
        <f t="shared" si="16"/>
        <v>0</v>
      </c>
      <c r="AH340" s="228">
        <f t="shared" si="17"/>
        <v>0</v>
      </c>
      <c r="AI340" s="229">
        <f t="shared" si="18"/>
        <v>0</v>
      </c>
      <c r="AM340" s="138"/>
      <c r="AN340" s="138"/>
      <c r="AO340" s="138"/>
      <c r="AP340" s="138"/>
      <c r="AQ340" s="138"/>
      <c r="AR340" s="138"/>
      <c r="AS340" s="138"/>
      <c r="AT340" s="138"/>
    </row>
    <row r="341" spans="1:46" s="139" customFormat="1" ht="13.8" x14ac:dyDescent="0.3">
      <c r="A341" s="277">
        <v>446</v>
      </c>
      <c r="B341" s="211">
        <v>446099266</v>
      </c>
      <c r="C341" s="212" t="s">
        <v>185</v>
      </c>
      <c r="D341" s="211">
        <v>99</v>
      </c>
      <c r="E341" s="212" t="s">
        <v>186</v>
      </c>
      <c r="F341" s="211">
        <v>266</v>
      </c>
      <c r="G341" s="212" t="s">
        <v>195</v>
      </c>
      <c r="H341" s="297">
        <v>5</v>
      </c>
      <c r="I341" s="202">
        <v>9018</v>
      </c>
      <c r="J341" s="202">
        <v>4539</v>
      </c>
      <c r="K341" s="202">
        <v>0</v>
      </c>
      <c r="L341" s="202">
        <v>893</v>
      </c>
      <c r="M341" s="279">
        <v>14450</v>
      </c>
      <c r="O341" s="281">
        <v>0</v>
      </c>
      <c r="P341" s="282">
        <v>0</v>
      </c>
      <c r="Q341" s="205">
        <v>0.09</v>
      </c>
      <c r="R341" s="205">
        <v>1.4817246198511218E-3</v>
      </c>
      <c r="S341" s="272">
        <f t="shared" si="19"/>
        <v>0</v>
      </c>
      <c r="U341" s="287">
        <v>67785</v>
      </c>
      <c r="V341" s="288">
        <v>0</v>
      </c>
      <c r="W341" s="288">
        <v>0</v>
      </c>
      <c r="X341" s="288">
        <v>4465</v>
      </c>
      <c r="Y341" s="279">
        <f t="shared" si="20"/>
        <v>72250</v>
      </c>
      <c r="AA341" s="275">
        <v>0</v>
      </c>
      <c r="AB341" s="204">
        <v>0</v>
      </c>
      <c r="AC341" s="202">
        <v>0</v>
      </c>
      <c r="AD341" s="204">
        <v>0</v>
      </c>
      <c r="AE341" s="276">
        <v>0</v>
      </c>
      <c r="AG341" s="227">
        <f t="shared" si="16"/>
        <v>0</v>
      </c>
      <c r="AH341" s="228">
        <f t="shared" si="17"/>
        <v>0</v>
      </c>
      <c r="AI341" s="229">
        <f t="shared" si="18"/>
        <v>0</v>
      </c>
      <c r="AM341" s="138"/>
      <c r="AN341" s="138"/>
      <c r="AO341" s="138"/>
      <c r="AP341" s="138"/>
      <c r="AQ341" s="138"/>
      <c r="AR341" s="138"/>
      <c r="AS341" s="138"/>
      <c r="AT341" s="138"/>
    </row>
    <row r="342" spans="1:46" s="139" customFormat="1" ht="13.8" x14ac:dyDescent="0.3">
      <c r="A342" s="277">
        <v>446</v>
      </c>
      <c r="B342" s="211">
        <v>446099285</v>
      </c>
      <c r="C342" s="212" t="s">
        <v>185</v>
      </c>
      <c r="D342" s="211">
        <v>99</v>
      </c>
      <c r="E342" s="212" t="s">
        <v>186</v>
      </c>
      <c r="F342" s="211">
        <v>285</v>
      </c>
      <c r="G342" s="212" t="s">
        <v>44</v>
      </c>
      <c r="H342" s="297">
        <v>110.64999999999999</v>
      </c>
      <c r="I342" s="202">
        <v>10605</v>
      </c>
      <c r="J342" s="202">
        <v>2991</v>
      </c>
      <c r="K342" s="202">
        <v>0</v>
      </c>
      <c r="L342" s="202">
        <v>893</v>
      </c>
      <c r="M342" s="279">
        <v>14489</v>
      </c>
      <c r="O342" s="281">
        <v>0</v>
      </c>
      <c r="P342" s="282">
        <v>0</v>
      </c>
      <c r="Q342" s="205">
        <v>0.09</v>
      </c>
      <c r="R342" s="205">
        <v>3.435541059230926E-2</v>
      </c>
      <c r="S342" s="272">
        <f t="shared" si="19"/>
        <v>0</v>
      </c>
      <c r="U342" s="287">
        <v>1504397</v>
      </c>
      <c r="V342" s="288">
        <v>0</v>
      </c>
      <c r="W342" s="288">
        <v>0</v>
      </c>
      <c r="X342" s="288">
        <v>98811</v>
      </c>
      <c r="Y342" s="279">
        <f t="shared" si="20"/>
        <v>1603208</v>
      </c>
      <c r="AA342" s="275">
        <v>0</v>
      </c>
      <c r="AB342" s="204">
        <v>0</v>
      </c>
      <c r="AC342" s="202">
        <v>0</v>
      </c>
      <c r="AD342" s="204">
        <v>4</v>
      </c>
      <c r="AE342" s="276">
        <v>57956</v>
      </c>
      <c r="AG342" s="227">
        <f t="shared" si="16"/>
        <v>0</v>
      </c>
      <c r="AH342" s="228">
        <f t="shared" si="17"/>
        <v>0</v>
      </c>
      <c r="AI342" s="229">
        <f t="shared" si="18"/>
        <v>0</v>
      </c>
      <c r="AM342" s="138"/>
      <c r="AN342" s="138"/>
      <c r="AO342" s="138"/>
      <c r="AP342" s="138"/>
      <c r="AQ342" s="138"/>
      <c r="AR342" s="138"/>
      <c r="AS342" s="138"/>
      <c r="AT342" s="138"/>
    </row>
    <row r="343" spans="1:46" s="139" customFormat="1" ht="13.8" x14ac:dyDescent="0.3">
      <c r="A343" s="277">
        <v>446</v>
      </c>
      <c r="B343" s="211">
        <v>446099293</v>
      </c>
      <c r="C343" s="212" t="s">
        <v>185</v>
      </c>
      <c r="D343" s="211">
        <v>99</v>
      </c>
      <c r="E343" s="212" t="s">
        <v>186</v>
      </c>
      <c r="F343" s="211">
        <v>293</v>
      </c>
      <c r="G343" s="212" t="s">
        <v>45</v>
      </c>
      <c r="H343" s="297">
        <v>17.919999999999998</v>
      </c>
      <c r="I343" s="202">
        <v>11452</v>
      </c>
      <c r="J343" s="202">
        <v>882</v>
      </c>
      <c r="K343" s="202">
        <v>0</v>
      </c>
      <c r="L343" s="202">
        <v>893</v>
      </c>
      <c r="M343" s="279">
        <v>13227</v>
      </c>
      <c r="O343" s="281">
        <v>0</v>
      </c>
      <c r="P343" s="282">
        <v>0</v>
      </c>
      <c r="Q343" s="205">
        <v>0.18</v>
      </c>
      <c r="R343" s="205">
        <v>6.7934430921212383E-3</v>
      </c>
      <c r="S343" s="272">
        <f t="shared" si="19"/>
        <v>0</v>
      </c>
      <c r="U343" s="287">
        <v>221025</v>
      </c>
      <c r="V343" s="288">
        <v>0</v>
      </c>
      <c r="W343" s="288">
        <v>0</v>
      </c>
      <c r="X343" s="288">
        <v>16002</v>
      </c>
      <c r="Y343" s="279">
        <f t="shared" si="20"/>
        <v>237027</v>
      </c>
      <c r="AA343" s="275">
        <v>0</v>
      </c>
      <c r="AB343" s="204">
        <v>0</v>
      </c>
      <c r="AC343" s="202">
        <v>0</v>
      </c>
      <c r="AD343" s="204">
        <v>0</v>
      </c>
      <c r="AE343" s="276">
        <v>0</v>
      </c>
      <c r="AG343" s="227">
        <f t="shared" si="16"/>
        <v>0</v>
      </c>
      <c r="AH343" s="228">
        <f t="shared" si="17"/>
        <v>0</v>
      </c>
      <c r="AI343" s="229">
        <f t="shared" si="18"/>
        <v>0</v>
      </c>
      <c r="AM343" s="138"/>
      <c r="AN343" s="138"/>
      <c r="AO343" s="138"/>
      <c r="AP343" s="138"/>
      <c r="AQ343" s="138"/>
      <c r="AR343" s="138"/>
      <c r="AS343" s="138"/>
      <c r="AT343" s="138"/>
    </row>
    <row r="344" spans="1:46" s="139" customFormat="1" ht="13.8" x14ac:dyDescent="0.3">
      <c r="A344" s="277">
        <v>446</v>
      </c>
      <c r="B344" s="211">
        <v>446099307</v>
      </c>
      <c r="C344" s="212" t="s">
        <v>185</v>
      </c>
      <c r="D344" s="211">
        <v>99</v>
      </c>
      <c r="E344" s="212" t="s">
        <v>186</v>
      </c>
      <c r="F344" s="211">
        <v>307</v>
      </c>
      <c r="G344" s="212" t="s">
        <v>76</v>
      </c>
      <c r="H344" s="297">
        <v>26.439999999999998</v>
      </c>
      <c r="I344" s="202">
        <v>11016</v>
      </c>
      <c r="J344" s="202">
        <v>4326</v>
      </c>
      <c r="K344" s="202">
        <v>0</v>
      </c>
      <c r="L344" s="202">
        <v>893</v>
      </c>
      <c r="M344" s="279">
        <v>16235</v>
      </c>
      <c r="O344" s="281">
        <v>0</v>
      </c>
      <c r="P344" s="282">
        <v>0</v>
      </c>
      <c r="Q344" s="205">
        <v>0.09</v>
      </c>
      <c r="R344" s="205">
        <v>8.5544216236971646E-3</v>
      </c>
      <c r="S344" s="272">
        <f t="shared" si="19"/>
        <v>0</v>
      </c>
      <c r="U344" s="287">
        <v>405642</v>
      </c>
      <c r="V344" s="288">
        <v>0</v>
      </c>
      <c r="W344" s="288">
        <v>0</v>
      </c>
      <c r="X344" s="288">
        <v>23611</v>
      </c>
      <c r="Y344" s="279">
        <f t="shared" si="20"/>
        <v>429253</v>
      </c>
      <c r="AA344" s="275">
        <v>0</v>
      </c>
      <c r="AB344" s="204">
        <v>0</v>
      </c>
      <c r="AC344" s="202">
        <v>0</v>
      </c>
      <c r="AD344" s="204">
        <v>3</v>
      </c>
      <c r="AE344" s="276">
        <v>48705</v>
      </c>
      <c r="AG344" s="227">
        <f t="shared" si="16"/>
        <v>0</v>
      </c>
      <c r="AH344" s="228">
        <f t="shared" si="17"/>
        <v>0</v>
      </c>
      <c r="AI344" s="229">
        <f t="shared" si="18"/>
        <v>0</v>
      </c>
      <c r="AM344" s="138"/>
      <c r="AN344" s="138"/>
      <c r="AO344" s="138"/>
      <c r="AP344" s="138"/>
      <c r="AQ344" s="138"/>
      <c r="AR344" s="138"/>
      <c r="AS344" s="138"/>
      <c r="AT344" s="138"/>
    </row>
    <row r="345" spans="1:46" s="139" customFormat="1" ht="13.8" x14ac:dyDescent="0.3">
      <c r="A345" s="277">
        <v>446</v>
      </c>
      <c r="B345" s="211">
        <v>446099323</v>
      </c>
      <c r="C345" s="212" t="s">
        <v>185</v>
      </c>
      <c r="D345" s="211">
        <v>99</v>
      </c>
      <c r="E345" s="212" t="s">
        <v>186</v>
      </c>
      <c r="F345" s="211">
        <v>323</v>
      </c>
      <c r="G345" s="212" t="s">
        <v>196</v>
      </c>
      <c r="H345" s="297">
        <v>3</v>
      </c>
      <c r="I345" s="202">
        <v>13181</v>
      </c>
      <c r="J345" s="202">
        <v>5001</v>
      </c>
      <c r="K345" s="202">
        <v>0</v>
      </c>
      <c r="L345" s="202">
        <v>893</v>
      </c>
      <c r="M345" s="279">
        <v>19075</v>
      </c>
      <c r="O345" s="281">
        <v>0</v>
      </c>
      <c r="P345" s="282">
        <v>0</v>
      </c>
      <c r="Q345" s="205">
        <v>0.09</v>
      </c>
      <c r="R345" s="205">
        <v>5.3845570496761285E-3</v>
      </c>
      <c r="S345" s="272">
        <f t="shared" si="19"/>
        <v>0</v>
      </c>
      <c r="U345" s="287">
        <v>54546</v>
      </c>
      <c r="V345" s="288">
        <v>0</v>
      </c>
      <c r="W345" s="288">
        <v>0</v>
      </c>
      <c r="X345" s="288">
        <v>2679</v>
      </c>
      <c r="Y345" s="279">
        <f t="shared" si="20"/>
        <v>57225</v>
      </c>
      <c r="AA345" s="275">
        <v>0</v>
      </c>
      <c r="AB345" s="204">
        <v>0</v>
      </c>
      <c r="AC345" s="202">
        <v>0</v>
      </c>
      <c r="AD345" s="204">
        <v>0</v>
      </c>
      <c r="AE345" s="276">
        <v>0</v>
      </c>
      <c r="AG345" s="227">
        <f t="shared" si="16"/>
        <v>0</v>
      </c>
      <c r="AH345" s="228">
        <f t="shared" si="17"/>
        <v>0</v>
      </c>
      <c r="AI345" s="229">
        <f t="shared" si="18"/>
        <v>0</v>
      </c>
      <c r="AM345" s="138"/>
      <c r="AN345" s="138"/>
      <c r="AO345" s="138"/>
      <c r="AP345" s="138"/>
      <c r="AQ345" s="138"/>
      <c r="AR345" s="138"/>
      <c r="AS345" s="138"/>
      <c r="AT345" s="138"/>
    </row>
    <row r="346" spans="1:46" s="139" customFormat="1" ht="13.8" x14ac:dyDescent="0.3">
      <c r="A346" s="277">
        <v>446</v>
      </c>
      <c r="B346" s="211">
        <v>446099336</v>
      </c>
      <c r="C346" s="212" t="s">
        <v>185</v>
      </c>
      <c r="D346" s="211">
        <v>99</v>
      </c>
      <c r="E346" s="212" t="s">
        <v>186</v>
      </c>
      <c r="F346" s="211">
        <v>336</v>
      </c>
      <c r="G346" s="212" t="s">
        <v>48</v>
      </c>
      <c r="H346" s="297">
        <v>3</v>
      </c>
      <c r="I346" s="202">
        <v>13315</v>
      </c>
      <c r="J346" s="202">
        <v>3519</v>
      </c>
      <c r="K346" s="202">
        <v>0</v>
      </c>
      <c r="L346" s="202">
        <v>893</v>
      </c>
      <c r="M346" s="279">
        <v>17727</v>
      </c>
      <c r="O346" s="281">
        <v>0</v>
      </c>
      <c r="P346" s="282">
        <v>0</v>
      </c>
      <c r="Q346" s="205">
        <v>0.09</v>
      </c>
      <c r="R346" s="205">
        <v>3.747833572365155E-2</v>
      </c>
      <c r="S346" s="272">
        <f t="shared" si="19"/>
        <v>0</v>
      </c>
      <c r="U346" s="287">
        <v>50502</v>
      </c>
      <c r="V346" s="288">
        <v>0</v>
      </c>
      <c r="W346" s="288">
        <v>0</v>
      </c>
      <c r="X346" s="288">
        <v>2679</v>
      </c>
      <c r="Y346" s="279">
        <f t="shared" si="20"/>
        <v>53181</v>
      </c>
      <c r="AA346" s="275">
        <v>0</v>
      </c>
      <c r="AB346" s="204">
        <v>0</v>
      </c>
      <c r="AC346" s="202">
        <v>0</v>
      </c>
      <c r="AD346" s="204">
        <v>0</v>
      </c>
      <c r="AE346" s="276">
        <v>0</v>
      </c>
      <c r="AG346" s="227">
        <f t="shared" si="16"/>
        <v>0</v>
      </c>
      <c r="AH346" s="228">
        <f t="shared" si="17"/>
        <v>0</v>
      </c>
      <c r="AI346" s="229">
        <f t="shared" si="18"/>
        <v>0</v>
      </c>
      <c r="AM346" s="138"/>
      <c r="AN346" s="138"/>
      <c r="AO346" s="138"/>
      <c r="AP346" s="138"/>
      <c r="AQ346" s="138"/>
      <c r="AR346" s="138"/>
      <c r="AS346" s="138"/>
      <c r="AT346" s="138"/>
    </row>
    <row r="347" spans="1:46" s="139" customFormat="1" ht="13.8" x14ac:dyDescent="0.3">
      <c r="A347" s="277">
        <v>446</v>
      </c>
      <c r="B347" s="211">
        <v>446099350</v>
      </c>
      <c r="C347" s="212" t="s">
        <v>185</v>
      </c>
      <c r="D347" s="211">
        <v>99</v>
      </c>
      <c r="E347" s="212" t="s">
        <v>186</v>
      </c>
      <c r="F347" s="211">
        <v>350</v>
      </c>
      <c r="G347" s="212" t="s">
        <v>197</v>
      </c>
      <c r="H347" s="297">
        <v>6</v>
      </c>
      <c r="I347" s="202">
        <v>11923</v>
      </c>
      <c r="J347" s="202">
        <v>6875</v>
      </c>
      <c r="K347" s="202">
        <v>0</v>
      </c>
      <c r="L347" s="202">
        <v>893</v>
      </c>
      <c r="M347" s="279">
        <v>19691</v>
      </c>
      <c r="O347" s="281">
        <v>0</v>
      </c>
      <c r="P347" s="282">
        <v>0</v>
      </c>
      <c r="Q347" s="205">
        <v>0.09</v>
      </c>
      <c r="R347" s="205">
        <v>3.2032474584957969E-2</v>
      </c>
      <c r="S347" s="272">
        <f t="shared" si="19"/>
        <v>0</v>
      </c>
      <c r="U347" s="287">
        <v>112788</v>
      </c>
      <c r="V347" s="288">
        <v>0</v>
      </c>
      <c r="W347" s="288">
        <v>0</v>
      </c>
      <c r="X347" s="288">
        <v>5358</v>
      </c>
      <c r="Y347" s="279">
        <f t="shared" si="20"/>
        <v>118146</v>
      </c>
      <c r="AA347" s="275">
        <v>0</v>
      </c>
      <c r="AB347" s="204">
        <v>0</v>
      </c>
      <c r="AC347" s="202">
        <v>0</v>
      </c>
      <c r="AD347" s="204">
        <v>0</v>
      </c>
      <c r="AE347" s="276">
        <v>0</v>
      </c>
      <c r="AG347" s="227">
        <f t="shared" si="16"/>
        <v>0</v>
      </c>
      <c r="AH347" s="228">
        <f t="shared" si="17"/>
        <v>0</v>
      </c>
      <c r="AI347" s="229">
        <f t="shared" si="18"/>
        <v>0</v>
      </c>
      <c r="AM347" s="138"/>
      <c r="AN347" s="138"/>
      <c r="AO347" s="138"/>
      <c r="AP347" s="138"/>
      <c r="AQ347" s="138"/>
      <c r="AR347" s="138"/>
      <c r="AS347" s="138"/>
      <c r="AT347" s="138"/>
    </row>
    <row r="348" spans="1:46" s="139" customFormat="1" ht="13.8" x14ac:dyDescent="0.3">
      <c r="A348" s="277">
        <v>446</v>
      </c>
      <c r="B348" s="211">
        <v>446099625</v>
      </c>
      <c r="C348" s="212" t="s">
        <v>185</v>
      </c>
      <c r="D348" s="211">
        <v>99</v>
      </c>
      <c r="E348" s="212" t="s">
        <v>186</v>
      </c>
      <c r="F348" s="211">
        <v>625</v>
      </c>
      <c r="G348" s="212" t="s">
        <v>49</v>
      </c>
      <c r="H348" s="297">
        <v>11</v>
      </c>
      <c r="I348" s="202">
        <v>11528</v>
      </c>
      <c r="J348" s="202">
        <v>2005</v>
      </c>
      <c r="K348" s="202">
        <v>0</v>
      </c>
      <c r="L348" s="202">
        <v>893</v>
      </c>
      <c r="M348" s="279">
        <v>14426</v>
      </c>
      <c r="O348" s="281">
        <v>0</v>
      </c>
      <c r="P348" s="282">
        <v>0</v>
      </c>
      <c r="Q348" s="205">
        <v>0.09</v>
      </c>
      <c r="R348" s="205">
        <v>3.8724428882639318E-3</v>
      </c>
      <c r="S348" s="272">
        <f t="shared" si="19"/>
        <v>0</v>
      </c>
      <c r="U348" s="287">
        <v>148863</v>
      </c>
      <c r="V348" s="288">
        <v>0</v>
      </c>
      <c r="W348" s="288">
        <v>0</v>
      </c>
      <c r="X348" s="288">
        <v>9823</v>
      </c>
      <c r="Y348" s="279">
        <f t="shared" si="20"/>
        <v>158686</v>
      </c>
      <c r="AA348" s="275">
        <v>0</v>
      </c>
      <c r="AB348" s="204">
        <v>0</v>
      </c>
      <c r="AC348" s="202">
        <v>0</v>
      </c>
      <c r="AD348" s="204">
        <v>0</v>
      </c>
      <c r="AE348" s="276">
        <v>0</v>
      </c>
      <c r="AG348" s="227">
        <f t="shared" si="16"/>
        <v>0</v>
      </c>
      <c r="AH348" s="228">
        <f t="shared" si="17"/>
        <v>0</v>
      </c>
      <c r="AI348" s="229">
        <f t="shared" si="18"/>
        <v>0</v>
      </c>
      <c r="AM348" s="138"/>
      <c r="AN348" s="138"/>
      <c r="AO348" s="138"/>
      <c r="AP348" s="138"/>
      <c r="AQ348" s="138"/>
      <c r="AR348" s="138"/>
      <c r="AS348" s="138"/>
      <c r="AT348" s="138"/>
    </row>
    <row r="349" spans="1:46" s="139" customFormat="1" ht="13.8" x14ac:dyDescent="0.3">
      <c r="A349" s="277">
        <v>446</v>
      </c>
      <c r="B349" s="211">
        <v>446099650</v>
      </c>
      <c r="C349" s="212" t="s">
        <v>185</v>
      </c>
      <c r="D349" s="211">
        <v>99</v>
      </c>
      <c r="E349" s="212" t="s">
        <v>186</v>
      </c>
      <c r="F349" s="211">
        <v>650</v>
      </c>
      <c r="G349" s="212" t="s">
        <v>199</v>
      </c>
      <c r="H349" s="297">
        <v>2</v>
      </c>
      <c r="I349" s="202">
        <v>13315</v>
      </c>
      <c r="J349" s="202">
        <v>4182</v>
      </c>
      <c r="K349" s="202">
        <v>0</v>
      </c>
      <c r="L349" s="202">
        <v>893</v>
      </c>
      <c r="M349" s="279">
        <v>18390</v>
      </c>
      <c r="O349" s="281">
        <v>0</v>
      </c>
      <c r="P349" s="282">
        <v>0</v>
      </c>
      <c r="Q349" s="205">
        <v>0.09</v>
      </c>
      <c r="R349" s="205">
        <v>1.6569372006154911E-3</v>
      </c>
      <c r="S349" s="272">
        <f t="shared" si="19"/>
        <v>0</v>
      </c>
      <c r="U349" s="287">
        <v>34994</v>
      </c>
      <c r="V349" s="288">
        <v>0</v>
      </c>
      <c r="W349" s="288">
        <v>0</v>
      </c>
      <c r="X349" s="288">
        <v>1786</v>
      </c>
      <c r="Y349" s="279">
        <f t="shared" si="20"/>
        <v>36780</v>
      </c>
      <c r="AA349" s="275">
        <v>0</v>
      </c>
      <c r="AB349" s="204">
        <v>0</v>
      </c>
      <c r="AC349" s="202">
        <v>0</v>
      </c>
      <c r="AD349" s="204">
        <v>0</v>
      </c>
      <c r="AE349" s="276">
        <v>0</v>
      </c>
      <c r="AG349" s="227">
        <f t="shared" si="16"/>
        <v>0</v>
      </c>
      <c r="AH349" s="228">
        <f t="shared" si="17"/>
        <v>0</v>
      </c>
      <c r="AI349" s="229">
        <f t="shared" si="18"/>
        <v>0</v>
      </c>
      <c r="AM349" s="138"/>
      <c r="AN349" s="138"/>
      <c r="AO349" s="138"/>
      <c r="AP349" s="138"/>
      <c r="AQ349" s="138"/>
      <c r="AR349" s="138"/>
      <c r="AS349" s="138"/>
      <c r="AT349" s="138"/>
    </row>
    <row r="350" spans="1:46" s="139" customFormat="1" ht="13.8" x14ac:dyDescent="0.3">
      <c r="A350" s="277">
        <v>446</v>
      </c>
      <c r="B350" s="211">
        <v>446099690</v>
      </c>
      <c r="C350" s="212" t="s">
        <v>185</v>
      </c>
      <c r="D350" s="211">
        <v>99</v>
      </c>
      <c r="E350" s="212" t="s">
        <v>186</v>
      </c>
      <c r="F350" s="211">
        <v>690</v>
      </c>
      <c r="G350" s="212" t="s">
        <v>200</v>
      </c>
      <c r="H350" s="297">
        <v>7</v>
      </c>
      <c r="I350" s="202">
        <v>11075</v>
      </c>
      <c r="J350" s="202">
        <v>3413</v>
      </c>
      <c r="K350" s="202">
        <v>0</v>
      </c>
      <c r="L350" s="202">
        <v>893</v>
      </c>
      <c r="M350" s="279">
        <v>15381</v>
      </c>
      <c r="O350" s="281">
        <v>0</v>
      </c>
      <c r="P350" s="282">
        <v>0</v>
      </c>
      <c r="Q350" s="205">
        <v>0.09</v>
      </c>
      <c r="R350" s="205">
        <v>5.5860154650262898E-3</v>
      </c>
      <c r="S350" s="272">
        <f t="shared" si="19"/>
        <v>0</v>
      </c>
      <c r="U350" s="287">
        <v>101416</v>
      </c>
      <c r="V350" s="288">
        <v>0</v>
      </c>
      <c r="W350" s="288">
        <v>0</v>
      </c>
      <c r="X350" s="288">
        <v>6251</v>
      </c>
      <c r="Y350" s="279">
        <f t="shared" si="20"/>
        <v>107667</v>
      </c>
      <c r="AA350" s="275">
        <v>0</v>
      </c>
      <c r="AB350" s="204">
        <v>0</v>
      </c>
      <c r="AC350" s="202">
        <v>0</v>
      </c>
      <c r="AD350" s="204">
        <v>0</v>
      </c>
      <c r="AE350" s="276">
        <v>0</v>
      </c>
      <c r="AG350" s="227">
        <f t="shared" si="16"/>
        <v>0</v>
      </c>
      <c r="AH350" s="228">
        <f t="shared" si="17"/>
        <v>0</v>
      </c>
      <c r="AI350" s="229">
        <f t="shared" si="18"/>
        <v>0</v>
      </c>
      <c r="AM350" s="138"/>
      <c r="AN350" s="138"/>
      <c r="AO350" s="138"/>
      <c r="AP350" s="138"/>
      <c r="AQ350" s="138"/>
      <c r="AR350" s="138"/>
      <c r="AS350" s="138"/>
      <c r="AT350" s="138"/>
    </row>
    <row r="351" spans="1:46" s="139" customFormat="1" ht="13.8" x14ac:dyDescent="0.3">
      <c r="A351" s="277">
        <v>447</v>
      </c>
      <c r="B351" s="211">
        <v>447101016</v>
      </c>
      <c r="C351" s="212" t="s">
        <v>201</v>
      </c>
      <c r="D351" s="211">
        <v>101</v>
      </c>
      <c r="E351" s="212" t="s">
        <v>84</v>
      </c>
      <c r="F351" s="211">
        <v>16</v>
      </c>
      <c r="G351" s="212" t="s">
        <v>187</v>
      </c>
      <c r="H351" s="297">
        <v>1</v>
      </c>
      <c r="I351" s="202">
        <v>8773</v>
      </c>
      <c r="J351" s="202">
        <v>364</v>
      </c>
      <c r="K351" s="202">
        <v>0</v>
      </c>
      <c r="L351" s="202">
        <v>893</v>
      </c>
      <c r="M351" s="279">
        <v>10030</v>
      </c>
      <c r="O351" s="281">
        <v>4.084128682813909E-3</v>
      </c>
      <c r="P351" s="282">
        <v>0</v>
      </c>
      <c r="Q351" s="205">
        <v>0.09</v>
      </c>
      <c r="R351" s="205">
        <v>4.7513275251596078E-2</v>
      </c>
      <c r="S351" s="272">
        <f t="shared" si="19"/>
        <v>0</v>
      </c>
      <c r="U351" s="287">
        <v>9100</v>
      </c>
      <c r="V351" s="288">
        <v>0</v>
      </c>
      <c r="W351" s="288">
        <v>0</v>
      </c>
      <c r="X351" s="288">
        <v>889</v>
      </c>
      <c r="Y351" s="279">
        <f t="shared" si="20"/>
        <v>9989</v>
      </c>
      <c r="AA351" s="275">
        <v>0</v>
      </c>
      <c r="AB351" s="204">
        <v>0</v>
      </c>
      <c r="AC351" s="202">
        <v>0</v>
      </c>
      <c r="AD351" s="204">
        <v>0</v>
      </c>
      <c r="AE351" s="276">
        <v>0</v>
      </c>
      <c r="AG351" s="227">
        <f t="shared" si="16"/>
        <v>0</v>
      </c>
      <c r="AH351" s="228">
        <f t="shared" si="17"/>
        <v>0</v>
      </c>
      <c r="AI351" s="229">
        <f t="shared" si="18"/>
        <v>0</v>
      </c>
      <c r="AM351" s="138"/>
      <c r="AN351" s="138"/>
      <c r="AO351" s="138"/>
      <c r="AP351" s="138"/>
      <c r="AQ351" s="138"/>
      <c r="AR351" s="138"/>
      <c r="AS351" s="138"/>
      <c r="AT351" s="138"/>
    </row>
    <row r="352" spans="1:46" s="139" customFormat="1" ht="13.8" x14ac:dyDescent="0.3">
      <c r="A352" s="277">
        <v>447</v>
      </c>
      <c r="B352" s="211">
        <v>447101020</v>
      </c>
      <c r="C352" s="212" t="s">
        <v>201</v>
      </c>
      <c r="D352" s="211">
        <v>101</v>
      </c>
      <c r="E352" s="212" t="s">
        <v>84</v>
      </c>
      <c r="F352" s="211">
        <v>20</v>
      </c>
      <c r="G352" s="212" t="s">
        <v>142</v>
      </c>
      <c r="H352" s="297">
        <v>0.5</v>
      </c>
      <c r="I352" s="202">
        <v>11020.794423357667</v>
      </c>
      <c r="J352" s="202">
        <v>2804</v>
      </c>
      <c r="K352" s="202">
        <v>0</v>
      </c>
      <c r="L352" s="202">
        <v>893</v>
      </c>
      <c r="M352" s="279">
        <v>14717.794423357667</v>
      </c>
      <c r="O352" s="281">
        <v>2.0420643414069545E-3</v>
      </c>
      <c r="P352" s="282">
        <v>0</v>
      </c>
      <c r="Q352" s="205">
        <v>0.09</v>
      </c>
      <c r="R352" s="205">
        <v>3.8355523923873244E-2</v>
      </c>
      <c r="S352" s="272">
        <f t="shared" si="19"/>
        <v>0</v>
      </c>
      <c r="U352" s="287">
        <v>6884</v>
      </c>
      <c r="V352" s="288">
        <v>0</v>
      </c>
      <c r="W352" s="288">
        <v>0</v>
      </c>
      <c r="X352" s="288">
        <v>445</v>
      </c>
      <c r="Y352" s="279">
        <f t="shared" si="20"/>
        <v>7329</v>
      </c>
      <c r="AA352" s="275">
        <v>0</v>
      </c>
      <c r="AB352" s="204">
        <v>0</v>
      </c>
      <c r="AC352" s="202">
        <v>0</v>
      </c>
      <c r="AD352" s="204">
        <v>0</v>
      </c>
      <c r="AE352" s="276">
        <v>0</v>
      </c>
      <c r="AG352" s="227">
        <f t="shared" si="16"/>
        <v>0</v>
      </c>
      <c r="AH352" s="228">
        <f t="shared" si="17"/>
        <v>0</v>
      </c>
      <c r="AI352" s="229">
        <f t="shared" si="18"/>
        <v>0</v>
      </c>
      <c r="AM352" s="138"/>
      <c r="AN352" s="138"/>
      <c r="AO352" s="138"/>
      <c r="AP352" s="138"/>
      <c r="AQ352" s="138"/>
      <c r="AR352" s="138"/>
      <c r="AS352" s="138"/>
      <c r="AT352" s="138"/>
    </row>
    <row r="353" spans="1:46" s="139" customFormat="1" ht="13.8" x14ac:dyDescent="0.3">
      <c r="A353" s="277">
        <v>447</v>
      </c>
      <c r="B353" s="211">
        <v>447101025</v>
      </c>
      <c r="C353" s="212" t="s">
        <v>201</v>
      </c>
      <c r="D353" s="211">
        <v>101</v>
      </c>
      <c r="E353" s="212" t="s">
        <v>84</v>
      </c>
      <c r="F353" s="211">
        <v>25</v>
      </c>
      <c r="G353" s="212" t="s">
        <v>120</v>
      </c>
      <c r="H353" s="297">
        <v>49.489999999999995</v>
      </c>
      <c r="I353" s="202">
        <v>9978</v>
      </c>
      <c r="J353" s="202">
        <v>3945</v>
      </c>
      <c r="K353" s="202">
        <v>0</v>
      </c>
      <c r="L353" s="202">
        <v>893</v>
      </c>
      <c r="M353" s="279">
        <v>14816</v>
      </c>
      <c r="O353" s="281">
        <v>0.20212352851246035</v>
      </c>
      <c r="P353" s="282">
        <v>0</v>
      </c>
      <c r="Q353" s="205">
        <v>0.09</v>
      </c>
      <c r="R353" s="205">
        <v>2.2127775130848008E-2</v>
      </c>
      <c r="S353" s="272">
        <f t="shared" si="19"/>
        <v>0</v>
      </c>
      <c r="U353" s="287">
        <v>686228</v>
      </c>
      <c r="V353" s="288">
        <v>0</v>
      </c>
      <c r="W353" s="288">
        <v>0</v>
      </c>
      <c r="X353" s="288">
        <v>43999</v>
      </c>
      <c r="Y353" s="279">
        <f t="shared" si="20"/>
        <v>730227</v>
      </c>
      <c r="AA353" s="275">
        <v>0</v>
      </c>
      <c r="AB353" s="204">
        <v>0</v>
      </c>
      <c r="AC353" s="202">
        <v>0</v>
      </c>
      <c r="AD353" s="204">
        <v>0</v>
      </c>
      <c r="AE353" s="276">
        <v>0</v>
      </c>
      <c r="AG353" s="227">
        <f t="shared" si="16"/>
        <v>0</v>
      </c>
      <c r="AH353" s="228">
        <f t="shared" si="17"/>
        <v>0</v>
      </c>
      <c r="AI353" s="229">
        <f t="shared" si="18"/>
        <v>0</v>
      </c>
      <c r="AM353" s="138"/>
      <c r="AN353" s="138"/>
      <c r="AO353" s="138"/>
      <c r="AP353" s="138"/>
      <c r="AQ353" s="138"/>
      <c r="AR353" s="138"/>
      <c r="AS353" s="138"/>
      <c r="AT353" s="138"/>
    </row>
    <row r="354" spans="1:46" s="139" customFormat="1" ht="13.8" x14ac:dyDescent="0.3">
      <c r="A354" s="277">
        <v>447</v>
      </c>
      <c r="B354" s="211">
        <v>447101100</v>
      </c>
      <c r="C354" s="212" t="s">
        <v>201</v>
      </c>
      <c r="D354" s="211">
        <v>101</v>
      </c>
      <c r="E354" s="212" t="s">
        <v>84</v>
      </c>
      <c r="F354" s="211">
        <v>100</v>
      </c>
      <c r="G354" s="212" t="s">
        <v>79</v>
      </c>
      <c r="H354" s="297">
        <v>2</v>
      </c>
      <c r="I354" s="202">
        <v>11702.677558601861</v>
      </c>
      <c r="J354" s="202">
        <v>5303</v>
      </c>
      <c r="K354" s="202">
        <v>0</v>
      </c>
      <c r="L354" s="202">
        <v>893</v>
      </c>
      <c r="M354" s="279">
        <v>17898.677558601863</v>
      </c>
      <c r="O354" s="281">
        <v>8.1682573656278179E-3</v>
      </c>
      <c r="P354" s="282">
        <v>0</v>
      </c>
      <c r="Q354" s="205">
        <v>0.09</v>
      </c>
      <c r="R354" s="205">
        <v>3.1083889117437365E-2</v>
      </c>
      <c r="S354" s="272">
        <f t="shared" si="19"/>
        <v>0</v>
      </c>
      <c r="U354" s="287">
        <v>33872</v>
      </c>
      <c r="V354" s="288">
        <v>0</v>
      </c>
      <c r="W354" s="288">
        <v>0</v>
      </c>
      <c r="X354" s="288">
        <v>1780</v>
      </c>
      <c r="Y354" s="279">
        <f t="shared" si="20"/>
        <v>35652</v>
      </c>
      <c r="AA354" s="275">
        <v>0</v>
      </c>
      <c r="AB354" s="204">
        <v>0</v>
      </c>
      <c r="AC354" s="202">
        <v>0</v>
      </c>
      <c r="AD354" s="204">
        <v>0</v>
      </c>
      <c r="AE354" s="276">
        <v>0</v>
      </c>
      <c r="AG354" s="227">
        <f t="shared" si="16"/>
        <v>0</v>
      </c>
      <c r="AH354" s="228">
        <f t="shared" si="17"/>
        <v>0</v>
      </c>
      <c r="AI354" s="229">
        <f t="shared" si="18"/>
        <v>0</v>
      </c>
      <c r="AM354" s="138"/>
      <c r="AN354" s="138"/>
      <c r="AO354" s="138"/>
      <c r="AP354" s="138"/>
      <c r="AQ354" s="138"/>
      <c r="AR354" s="138"/>
      <c r="AS354" s="138"/>
      <c r="AT354" s="138"/>
    </row>
    <row r="355" spans="1:46" s="139" customFormat="1" ht="13.8" x14ac:dyDescent="0.3">
      <c r="A355" s="277">
        <v>447</v>
      </c>
      <c r="B355" s="211">
        <v>447101101</v>
      </c>
      <c r="C355" s="212" t="s">
        <v>201</v>
      </c>
      <c r="D355" s="211">
        <v>101</v>
      </c>
      <c r="E355" s="212" t="s">
        <v>84</v>
      </c>
      <c r="F355" s="211">
        <v>101</v>
      </c>
      <c r="G355" s="212" t="s">
        <v>84</v>
      </c>
      <c r="H355" s="297">
        <v>309.23</v>
      </c>
      <c r="I355" s="202">
        <v>9344</v>
      </c>
      <c r="J355" s="202">
        <v>2481</v>
      </c>
      <c r="K355" s="202">
        <v>0</v>
      </c>
      <c r="L355" s="202">
        <v>893</v>
      </c>
      <c r="M355" s="279">
        <v>12718</v>
      </c>
      <c r="O355" s="281">
        <v>1.2629351125865518</v>
      </c>
      <c r="P355" s="282">
        <v>0</v>
      </c>
      <c r="Q355" s="205">
        <v>0.09</v>
      </c>
      <c r="R355" s="205">
        <v>4.9203658742285411E-2</v>
      </c>
      <c r="S355" s="272">
        <f t="shared" si="19"/>
        <v>0</v>
      </c>
      <c r="U355" s="287">
        <v>3641795</v>
      </c>
      <c r="V355" s="288">
        <v>0</v>
      </c>
      <c r="W355" s="288">
        <v>0</v>
      </c>
      <c r="X355" s="288">
        <v>274913</v>
      </c>
      <c r="Y355" s="279">
        <f t="shared" si="20"/>
        <v>3916708</v>
      </c>
      <c r="AA355" s="275">
        <v>0</v>
      </c>
      <c r="AB355" s="204">
        <v>0</v>
      </c>
      <c r="AC355" s="202">
        <v>0</v>
      </c>
      <c r="AD355" s="204">
        <v>0</v>
      </c>
      <c r="AE355" s="276">
        <v>0</v>
      </c>
      <c r="AG355" s="227">
        <f t="shared" si="16"/>
        <v>0</v>
      </c>
      <c r="AH355" s="228">
        <f t="shared" si="17"/>
        <v>0</v>
      </c>
      <c r="AI355" s="229">
        <f t="shared" si="18"/>
        <v>0</v>
      </c>
      <c r="AM355" s="138"/>
      <c r="AN355" s="138"/>
      <c r="AO355" s="138"/>
      <c r="AP355" s="138"/>
      <c r="AQ355" s="138"/>
      <c r="AR355" s="138"/>
      <c r="AS355" s="138"/>
      <c r="AT355" s="138"/>
    </row>
    <row r="356" spans="1:46" s="139" customFormat="1" ht="13.8" x14ac:dyDescent="0.3">
      <c r="A356" s="277">
        <v>447</v>
      </c>
      <c r="B356" s="211">
        <v>447101136</v>
      </c>
      <c r="C356" s="212" t="s">
        <v>201</v>
      </c>
      <c r="D356" s="211">
        <v>101</v>
      </c>
      <c r="E356" s="212" t="s">
        <v>84</v>
      </c>
      <c r="F356" s="211">
        <v>136</v>
      </c>
      <c r="G356" s="212" t="s">
        <v>85</v>
      </c>
      <c r="H356" s="297">
        <v>1</v>
      </c>
      <c r="I356" s="202">
        <v>10097.50430895213</v>
      </c>
      <c r="J356" s="202">
        <v>3323</v>
      </c>
      <c r="K356" s="202">
        <v>0</v>
      </c>
      <c r="L356" s="202">
        <v>893</v>
      </c>
      <c r="M356" s="279">
        <v>14313.50430895213</v>
      </c>
      <c r="O356" s="281">
        <v>4.084128682813909E-3</v>
      </c>
      <c r="P356" s="282">
        <v>0</v>
      </c>
      <c r="Q356" s="205">
        <v>0.09</v>
      </c>
      <c r="R356" s="205">
        <v>4.4369225289099153E-3</v>
      </c>
      <c r="S356" s="272">
        <f t="shared" si="19"/>
        <v>0</v>
      </c>
      <c r="U356" s="287">
        <v>13366</v>
      </c>
      <c r="V356" s="288">
        <v>0</v>
      </c>
      <c r="W356" s="288">
        <v>0</v>
      </c>
      <c r="X356" s="288">
        <v>889</v>
      </c>
      <c r="Y356" s="279">
        <f t="shared" si="20"/>
        <v>14255</v>
      </c>
      <c r="AA356" s="275">
        <v>0</v>
      </c>
      <c r="AB356" s="204">
        <v>0</v>
      </c>
      <c r="AC356" s="202">
        <v>0</v>
      </c>
      <c r="AD356" s="204">
        <v>0</v>
      </c>
      <c r="AE356" s="276">
        <v>0</v>
      </c>
      <c r="AG356" s="227">
        <f t="shared" si="16"/>
        <v>0</v>
      </c>
      <c r="AH356" s="228">
        <f t="shared" si="17"/>
        <v>0</v>
      </c>
      <c r="AI356" s="229">
        <f t="shared" si="18"/>
        <v>0</v>
      </c>
      <c r="AM356" s="138"/>
      <c r="AN356" s="138"/>
      <c r="AO356" s="138"/>
      <c r="AP356" s="138"/>
      <c r="AQ356" s="138"/>
      <c r="AR356" s="138"/>
      <c r="AS356" s="138"/>
      <c r="AT356" s="138"/>
    </row>
    <row r="357" spans="1:46" s="139" customFormat="1" ht="13.8" x14ac:dyDescent="0.3">
      <c r="A357" s="277">
        <v>447</v>
      </c>
      <c r="B357" s="211">
        <v>447101138</v>
      </c>
      <c r="C357" s="212" t="s">
        <v>201</v>
      </c>
      <c r="D357" s="211">
        <v>101</v>
      </c>
      <c r="E357" s="212" t="s">
        <v>84</v>
      </c>
      <c r="F357" s="211">
        <v>138</v>
      </c>
      <c r="G357" s="212" t="s">
        <v>202</v>
      </c>
      <c r="H357" s="297">
        <v>2</v>
      </c>
      <c r="I357" s="202">
        <v>9041</v>
      </c>
      <c r="J357" s="202">
        <v>3749</v>
      </c>
      <c r="K357" s="202">
        <v>0</v>
      </c>
      <c r="L357" s="202">
        <v>893</v>
      </c>
      <c r="M357" s="279">
        <v>13683</v>
      </c>
      <c r="O357" s="281">
        <v>8.1682573656278179E-3</v>
      </c>
      <c r="P357" s="282">
        <v>0</v>
      </c>
      <c r="Q357" s="205">
        <v>0.09</v>
      </c>
      <c r="R357" s="205">
        <v>1.7660567299105122E-3</v>
      </c>
      <c r="S357" s="272">
        <f t="shared" si="19"/>
        <v>0</v>
      </c>
      <c r="U357" s="287">
        <v>25476</v>
      </c>
      <c r="V357" s="288">
        <v>0</v>
      </c>
      <c r="W357" s="288">
        <v>0</v>
      </c>
      <c r="X357" s="288">
        <v>1778</v>
      </c>
      <c r="Y357" s="279">
        <f t="shared" si="20"/>
        <v>27254</v>
      </c>
      <c r="AA357" s="275">
        <v>0</v>
      </c>
      <c r="AB357" s="204">
        <v>0</v>
      </c>
      <c r="AC357" s="202">
        <v>0</v>
      </c>
      <c r="AD357" s="204">
        <v>0</v>
      </c>
      <c r="AE357" s="276">
        <v>0</v>
      </c>
      <c r="AG357" s="227">
        <f t="shared" si="16"/>
        <v>0</v>
      </c>
      <c r="AH357" s="228">
        <f t="shared" si="17"/>
        <v>0</v>
      </c>
      <c r="AI357" s="229">
        <f t="shared" si="18"/>
        <v>0</v>
      </c>
      <c r="AM357" s="138"/>
      <c r="AN357" s="138"/>
      <c r="AO357" s="138"/>
      <c r="AP357" s="138"/>
      <c r="AQ357" s="138"/>
      <c r="AR357" s="138"/>
      <c r="AS357" s="138"/>
      <c r="AT357" s="138"/>
    </row>
    <row r="358" spans="1:46" s="139" customFormat="1" ht="13.8" x14ac:dyDescent="0.3">
      <c r="A358" s="277">
        <v>447</v>
      </c>
      <c r="B358" s="211">
        <v>447101139</v>
      </c>
      <c r="C358" s="212" t="s">
        <v>201</v>
      </c>
      <c r="D358" s="211">
        <v>101</v>
      </c>
      <c r="E358" s="212" t="s">
        <v>84</v>
      </c>
      <c r="F358" s="211">
        <v>139</v>
      </c>
      <c r="G358" s="212" t="s">
        <v>86</v>
      </c>
      <c r="H358" s="297">
        <v>1</v>
      </c>
      <c r="I358" s="202">
        <v>10557.027273223794</v>
      </c>
      <c r="J358" s="202">
        <v>3655</v>
      </c>
      <c r="K358" s="202">
        <v>0</v>
      </c>
      <c r="L358" s="202">
        <v>893</v>
      </c>
      <c r="M358" s="279">
        <v>15105.027273223794</v>
      </c>
      <c r="O358" s="281">
        <v>4.084128682813909E-3</v>
      </c>
      <c r="P358" s="282">
        <v>0</v>
      </c>
      <c r="Q358" s="205">
        <v>0.09</v>
      </c>
      <c r="R358" s="205">
        <v>3.7888006326912984E-3</v>
      </c>
      <c r="S358" s="272">
        <f t="shared" si="19"/>
        <v>0</v>
      </c>
      <c r="U358" s="287">
        <v>14154</v>
      </c>
      <c r="V358" s="288">
        <v>0</v>
      </c>
      <c r="W358" s="288">
        <v>0</v>
      </c>
      <c r="X358" s="288">
        <v>889</v>
      </c>
      <c r="Y358" s="279">
        <f t="shared" si="20"/>
        <v>15043</v>
      </c>
      <c r="AA358" s="275">
        <v>0</v>
      </c>
      <c r="AB358" s="204">
        <v>0</v>
      </c>
      <c r="AC358" s="202">
        <v>0</v>
      </c>
      <c r="AD358" s="204">
        <v>0</v>
      </c>
      <c r="AE358" s="276">
        <v>0</v>
      </c>
      <c r="AG358" s="227">
        <f t="shared" si="16"/>
        <v>0</v>
      </c>
      <c r="AH358" s="228">
        <f t="shared" si="17"/>
        <v>0</v>
      </c>
      <c r="AI358" s="229">
        <f t="shared" si="18"/>
        <v>0</v>
      </c>
      <c r="AM358" s="138"/>
      <c r="AN358" s="138"/>
      <c r="AO358" s="138"/>
      <c r="AP358" s="138"/>
      <c r="AQ358" s="138"/>
      <c r="AR358" s="138"/>
      <c r="AS358" s="138"/>
      <c r="AT358" s="138"/>
    </row>
    <row r="359" spans="1:46" s="139" customFormat="1" ht="13.8" x14ac:dyDescent="0.3">
      <c r="A359" s="277">
        <v>447</v>
      </c>
      <c r="B359" s="211">
        <v>447101177</v>
      </c>
      <c r="C359" s="212" t="s">
        <v>201</v>
      </c>
      <c r="D359" s="211">
        <v>101</v>
      </c>
      <c r="E359" s="212" t="s">
        <v>84</v>
      </c>
      <c r="F359" s="211">
        <v>177</v>
      </c>
      <c r="G359" s="212" t="s">
        <v>127</v>
      </c>
      <c r="H359" s="297">
        <v>10</v>
      </c>
      <c r="I359" s="202">
        <v>9480</v>
      </c>
      <c r="J359" s="202">
        <v>3980</v>
      </c>
      <c r="K359" s="202">
        <v>0</v>
      </c>
      <c r="L359" s="202">
        <v>893</v>
      </c>
      <c r="M359" s="279">
        <v>14353</v>
      </c>
      <c r="O359" s="281">
        <v>4.084128682813909E-2</v>
      </c>
      <c r="P359" s="282">
        <v>0</v>
      </c>
      <c r="Q359" s="205">
        <v>0.09</v>
      </c>
      <c r="R359" s="205">
        <v>5.7542223248954636E-3</v>
      </c>
      <c r="S359" s="272">
        <f t="shared" si="19"/>
        <v>0</v>
      </c>
      <c r="U359" s="287">
        <v>134050</v>
      </c>
      <c r="V359" s="288">
        <v>0</v>
      </c>
      <c r="W359" s="288">
        <v>0</v>
      </c>
      <c r="X359" s="288">
        <v>8890</v>
      </c>
      <c r="Y359" s="279">
        <f t="shared" si="20"/>
        <v>142940</v>
      </c>
      <c r="AA359" s="275">
        <v>0</v>
      </c>
      <c r="AB359" s="204">
        <v>0</v>
      </c>
      <c r="AC359" s="202">
        <v>0</v>
      </c>
      <c r="AD359" s="204">
        <v>0</v>
      </c>
      <c r="AE359" s="276">
        <v>0</v>
      </c>
      <c r="AG359" s="227">
        <f t="shared" si="16"/>
        <v>0</v>
      </c>
      <c r="AH359" s="228">
        <f t="shared" si="17"/>
        <v>0</v>
      </c>
      <c r="AI359" s="229">
        <f t="shared" si="18"/>
        <v>0</v>
      </c>
      <c r="AM359" s="138"/>
      <c r="AN359" s="138"/>
      <c r="AO359" s="138"/>
      <c r="AP359" s="138"/>
      <c r="AQ359" s="138"/>
      <c r="AR359" s="138"/>
      <c r="AS359" s="138"/>
      <c r="AT359" s="138"/>
    </row>
    <row r="360" spans="1:46" s="139" customFormat="1" ht="13.8" x14ac:dyDescent="0.3">
      <c r="A360" s="277">
        <v>447</v>
      </c>
      <c r="B360" s="211">
        <v>447101185</v>
      </c>
      <c r="C360" s="212" t="s">
        <v>201</v>
      </c>
      <c r="D360" s="211">
        <v>101</v>
      </c>
      <c r="E360" s="212" t="s">
        <v>84</v>
      </c>
      <c r="F360" s="211">
        <v>185</v>
      </c>
      <c r="G360" s="212" t="s">
        <v>88</v>
      </c>
      <c r="H360" s="297">
        <v>25.57</v>
      </c>
      <c r="I360" s="202">
        <v>10134</v>
      </c>
      <c r="J360" s="202">
        <v>1888</v>
      </c>
      <c r="K360" s="202">
        <v>0</v>
      </c>
      <c r="L360" s="202">
        <v>893</v>
      </c>
      <c r="M360" s="279">
        <v>12915</v>
      </c>
      <c r="O360" s="281">
        <v>0.10443117041955166</v>
      </c>
      <c r="P360" s="282">
        <v>0</v>
      </c>
      <c r="Q360" s="205">
        <v>0.09</v>
      </c>
      <c r="R360" s="205">
        <v>5.2339244208496234E-3</v>
      </c>
      <c r="S360" s="272">
        <f t="shared" si="19"/>
        <v>0</v>
      </c>
      <c r="U360" s="287">
        <v>306150</v>
      </c>
      <c r="V360" s="288">
        <v>0</v>
      </c>
      <c r="W360" s="288">
        <v>0</v>
      </c>
      <c r="X360" s="288">
        <v>22732</v>
      </c>
      <c r="Y360" s="279">
        <f t="shared" si="20"/>
        <v>328882</v>
      </c>
      <c r="AA360" s="275">
        <v>0</v>
      </c>
      <c r="AB360" s="204">
        <v>0</v>
      </c>
      <c r="AC360" s="202">
        <v>0</v>
      </c>
      <c r="AD360" s="204">
        <v>0.99591587131718606</v>
      </c>
      <c r="AE360" s="276">
        <v>12862</v>
      </c>
      <c r="AG360" s="227">
        <f t="shared" si="16"/>
        <v>0</v>
      </c>
      <c r="AH360" s="228">
        <f t="shared" si="17"/>
        <v>0</v>
      </c>
      <c r="AI360" s="229">
        <f t="shared" si="18"/>
        <v>0</v>
      </c>
      <c r="AM360" s="138"/>
      <c r="AN360" s="138"/>
      <c r="AO360" s="138"/>
      <c r="AP360" s="138"/>
      <c r="AQ360" s="138"/>
      <c r="AR360" s="138"/>
      <c r="AS360" s="138"/>
      <c r="AT360" s="138"/>
    </row>
    <row r="361" spans="1:46" s="139" customFormat="1" ht="13.8" x14ac:dyDescent="0.3">
      <c r="A361" s="277">
        <v>447</v>
      </c>
      <c r="B361" s="211">
        <v>447101187</v>
      </c>
      <c r="C361" s="212" t="s">
        <v>201</v>
      </c>
      <c r="D361" s="211">
        <v>101</v>
      </c>
      <c r="E361" s="212" t="s">
        <v>84</v>
      </c>
      <c r="F361" s="211">
        <v>187</v>
      </c>
      <c r="G361" s="212" t="s">
        <v>89</v>
      </c>
      <c r="H361" s="297">
        <v>3</v>
      </c>
      <c r="I361" s="202">
        <v>9853</v>
      </c>
      <c r="J361" s="202">
        <v>4477</v>
      </c>
      <c r="K361" s="202">
        <v>0</v>
      </c>
      <c r="L361" s="202">
        <v>893</v>
      </c>
      <c r="M361" s="279">
        <v>15223</v>
      </c>
      <c r="O361" s="281">
        <v>1.2252386048441727E-2</v>
      </c>
      <c r="P361" s="282">
        <v>0</v>
      </c>
      <c r="Q361" s="205">
        <v>0.09</v>
      </c>
      <c r="R361" s="205">
        <v>2.5361540715069198E-3</v>
      </c>
      <c r="S361" s="272">
        <f t="shared" si="19"/>
        <v>0</v>
      </c>
      <c r="U361" s="287">
        <v>42813</v>
      </c>
      <c r="V361" s="288">
        <v>0</v>
      </c>
      <c r="W361" s="288">
        <v>0</v>
      </c>
      <c r="X361" s="288">
        <v>2667</v>
      </c>
      <c r="Y361" s="279">
        <f t="shared" si="20"/>
        <v>45480</v>
      </c>
      <c r="AA361" s="275">
        <v>0</v>
      </c>
      <c r="AB361" s="204">
        <v>0</v>
      </c>
      <c r="AC361" s="202">
        <v>0</v>
      </c>
      <c r="AD361" s="204">
        <v>0</v>
      </c>
      <c r="AE361" s="276">
        <v>0</v>
      </c>
      <c r="AG361" s="227">
        <f t="shared" si="16"/>
        <v>0</v>
      </c>
      <c r="AH361" s="228">
        <f t="shared" si="17"/>
        <v>0</v>
      </c>
      <c r="AI361" s="229">
        <f t="shared" si="18"/>
        <v>0</v>
      </c>
      <c r="AM361" s="138"/>
      <c r="AN361" s="138"/>
      <c r="AO361" s="138"/>
      <c r="AP361" s="138"/>
      <c r="AQ361" s="138"/>
      <c r="AR361" s="138"/>
      <c r="AS361" s="138"/>
      <c r="AT361" s="138"/>
    </row>
    <row r="362" spans="1:46" s="139" customFormat="1" ht="13.8" x14ac:dyDescent="0.3">
      <c r="A362" s="277">
        <v>447</v>
      </c>
      <c r="B362" s="211">
        <v>447101198</v>
      </c>
      <c r="C362" s="212" t="s">
        <v>201</v>
      </c>
      <c r="D362" s="211">
        <v>101</v>
      </c>
      <c r="E362" s="212" t="s">
        <v>84</v>
      </c>
      <c r="F362" s="211">
        <v>198</v>
      </c>
      <c r="G362" s="212" t="s">
        <v>39</v>
      </c>
      <c r="H362" s="297">
        <v>1</v>
      </c>
      <c r="I362" s="202">
        <v>10156.281639000543</v>
      </c>
      <c r="J362" s="202">
        <v>4209</v>
      </c>
      <c r="K362" s="202">
        <v>0</v>
      </c>
      <c r="L362" s="202">
        <v>893</v>
      </c>
      <c r="M362" s="279">
        <v>15258.281639000543</v>
      </c>
      <c r="O362" s="281">
        <v>4.084128682813909E-3</v>
      </c>
      <c r="P362" s="282">
        <v>0</v>
      </c>
      <c r="Q362" s="205">
        <v>0.09</v>
      </c>
      <c r="R362" s="205">
        <v>4.6177180562360712E-3</v>
      </c>
      <c r="S362" s="272">
        <f t="shared" si="19"/>
        <v>0</v>
      </c>
      <c r="U362" s="287">
        <v>14307</v>
      </c>
      <c r="V362" s="288">
        <v>0</v>
      </c>
      <c r="W362" s="288">
        <v>0</v>
      </c>
      <c r="X362" s="288">
        <v>889</v>
      </c>
      <c r="Y362" s="279">
        <f t="shared" si="20"/>
        <v>15196</v>
      </c>
      <c r="AA362" s="275">
        <v>0</v>
      </c>
      <c r="AB362" s="204">
        <v>0</v>
      </c>
      <c r="AC362" s="202">
        <v>0</v>
      </c>
      <c r="AD362" s="204">
        <v>0</v>
      </c>
      <c r="AE362" s="276">
        <v>0</v>
      </c>
      <c r="AG362" s="227">
        <f t="shared" si="16"/>
        <v>0</v>
      </c>
      <c r="AH362" s="228">
        <f t="shared" si="17"/>
        <v>0</v>
      </c>
      <c r="AI362" s="229">
        <f t="shared" si="18"/>
        <v>0</v>
      </c>
      <c r="AM362" s="138"/>
      <c r="AN362" s="138"/>
      <c r="AO362" s="138"/>
      <c r="AP362" s="138"/>
      <c r="AQ362" s="138"/>
      <c r="AR362" s="138"/>
      <c r="AS362" s="138"/>
      <c r="AT362" s="138"/>
    </row>
    <row r="363" spans="1:46" s="139" customFormat="1" ht="13.8" x14ac:dyDescent="0.3">
      <c r="A363" s="277">
        <v>447</v>
      </c>
      <c r="B363" s="211">
        <v>447101208</v>
      </c>
      <c r="C363" s="212" t="s">
        <v>201</v>
      </c>
      <c r="D363" s="211">
        <v>101</v>
      </c>
      <c r="E363" s="212" t="s">
        <v>84</v>
      </c>
      <c r="F363" s="211">
        <v>208</v>
      </c>
      <c r="G363" s="212" t="s">
        <v>192</v>
      </c>
      <c r="H363" s="297">
        <v>1</v>
      </c>
      <c r="I363" s="202">
        <v>9569.3387698781826</v>
      </c>
      <c r="J363" s="202">
        <v>5619</v>
      </c>
      <c r="K363" s="202">
        <v>0</v>
      </c>
      <c r="L363" s="202">
        <v>893</v>
      </c>
      <c r="M363" s="279">
        <v>16081.338769878183</v>
      </c>
      <c r="O363" s="281">
        <v>4.084128682813909E-3</v>
      </c>
      <c r="P363" s="282">
        <v>0</v>
      </c>
      <c r="Q363" s="205">
        <v>0.09</v>
      </c>
      <c r="R363" s="205">
        <v>3.1639174277697519E-3</v>
      </c>
      <c r="S363" s="272">
        <f t="shared" si="19"/>
        <v>0</v>
      </c>
      <c r="U363" s="287">
        <v>15126</v>
      </c>
      <c r="V363" s="288">
        <v>0</v>
      </c>
      <c r="W363" s="288">
        <v>0</v>
      </c>
      <c r="X363" s="288">
        <v>889</v>
      </c>
      <c r="Y363" s="279">
        <f t="shared" si="20"/>
        <v>16015</v>
      </c>
      <c r="AA363" s="275">
        <v>0</v>
      </c>
      <c r="AB363" s="204">
        <v>0</v>
      </c>
      <c r="AC363" s="202">
        <v>0</v>
      </c>
      <c r="AD363" s="204">
        <v>0</v>
      </c>
      <c r="AE363" s="276">
        <v>0</v>
      </c>
      <c r="AG363" s="227">
        <f t="shared" si="16"/>
        <v>0</v>
      </c>
      <c r="AH363" s="228">
        <f t="shared" si="17"/>
        <v>0</v>
      </c>
      <c r="AI363" s="229">
        <f t="shared" si="18"/>
        <v>0</v>
      </c>
      <c r="AM363" s="138"/>
      <c r="AN363" s="138"/>
      <c r="AO363" s="138"/>
      <c r="AP363" s="138"/>
      <c r="AQ363" s="138"/>
      <c r="AR363" s="138"/>
      <c r="AS363" s="138"/>
      <c r="AT363" s="138"/>
    </row>
    <row r="364" spans="1:46" s="139" customFormat="1" ht="13.8" x14ac:dyDescent="0.3">
      <c r="A364" s="277">
        <v>447</v>
      </c>
      <c r="B364" s="211">
        <v>447101212</v>
      </c>
      <c r="C364" s="212" t="s">
        <v>201</v>
      </c>
      <c r="D364" s="211">
        <v>101</v>
      </c>
      <c r="E364" s="212" t="s">
        <v>84</v>
      </c>
      <c r="F364" s="211">
        <v>212</v>
      </c>
      <c r="G364" s="212" t="s">
        <v>41</v>
      </c>
      <c r="H364" s="297">
        <v>1</v>
      </c>
      <c r="I364" s="202">
        <v>9131</v>
      </c>
      <c r="J364" s="202">
        <v>2064</v>
      </c>
      <c r="K364" s="202">
        <v>0</v>
      </c>
      <c r="L364" s="202">
        <v>893</v>
      </c>
      <c r="M364" s="279">
        <v>12088</v>
      </c>
      <c r="O364" s="281">
        <v>4.084128682813909E-3</v>
      </c>
      <c r="P364" s="282">
        <v>0</v>
      </c>
      <c r="Q364" s="205">
        <v>0.09</v>
      </c>
      <c r="R364" s="205">
        <v>3.3697860330864589E-2</v>
      </c>
      <c r="S364" s="272">
        <f t="shared" si="19"/>
        <v>0</v>
      </c>
      <c r="U364" s="287">
        <v>11149</v>
      </c>
      <c r="V364" s="288">
        <v>0</v>
      </c>
      <c r="W364" s="288">
        <v>0</v>
      </c>
      <c r="X364" s="288">
        <v>889</v>
      </c>
      <c r="Y364" s="279">
        <f t="shared" si="20"/>
        <v>12038</v>
      </c>
      <c r="AA364" s="275">
        <v>0</v>
      </c>
      <c r="AB364" s="204">
        <v>0</v>
      </c>
      <c r="AC364" s="202">
        <v>0</v>
      </c>
      <c r="AD364" s="204">
        <v>0</v>
      </c>
      <c r="AE364" s="276">
        <v>0</v>
      </c>
      <c r="AG364" s="227">
        <f t="shared" si="16"/>
        <v>0</v>
      </c>
      <c r="AH364" s="228">
        <f t="shared" si="17"/>
        <v>0</v>
      </c>
      <c r="AI364" s="229">
        <f t="shared" si="18"/>
        <v>0</v>
      </c>
      <c r="AM364" s="138"/>
      <c r="AN364" s="138"/>
      <c r="AO364" s="138"/>
      <c r="AP364" s="138"/>
      <c r="AQ364" s="138"/>
      <c r="AR364" s="138"/>
      <c r="AS364" s="138"/>
      <c r="AT364" s="138"/>
    </row>
    <row r="365" spans="1:46" s="139" customFormat="1" ht="13.8" x14ac:dyDescent="0.3">
      <c r="A365" s="277">
        <v>447</v>
      </c>
      <c r="B365" s="211">
        <v>447101214</v>
      </c>
      <c r="C365" s="212" t="s">
        <v>201</v>
      </c>
      <c r="D365" s="211">
        <v>101</v>
      </c>
      <c r="E365" s="212" t="s">
        <v>84</v>
      </c>
      <c r="F365" s="211">
        <v>214</v>
      </c>
      <c r="G365" s="212" t="s">
        <v>203</v>
      </c>
      <c r="H365" s="297">
        <v>1</v>
      </c>
      <c r="I365" s="202">
        <v>8773</v>
      </c>
      <c r="J365" s="202">
        <v>1676</v>
      </c>
      <c r="K365" s="202">
        <v>0</v>
      </c>
      <c r="L365" s="202">
        <v>893</v>
      </c>
      <c r="M365" s="279">
        <v>11342</v>
      </c>
      <c r="O365" s="281">
        <v>4.084128682813909E-3</v>
      </c>
      <c r="P365" s="282">
        <v>0</v>
      </c>
      <c r="Q365" s="205">
        <v>0.09</v>
      </c>
      <c r="R365" s="205">
        <v>1.6153842666797708E-3</v>
      </c>
      <c r="S365" s="272">
        <f t="shared" si="19"/>
        <v>0</v>
      </c>
      <c r="U365" s="287">
        <v>10406</v>
      </c>
      <c r="V365" s="288">
        <v>0</v>
      </c>
      <c r="W365" s="288">
        <v>0</v>
      </c>
      <c r="X365" s="288">
        <v>889</v>
      </c>
      <c r="Y365" s="279">
        <f t="shared" si="20"/>
        <v>11295</v>
      </c>
      <c r="AA365" s="275">
        <v>0</v>
      </c>
      <c r="AB365" s="204">
        <v>0</v>
      </c>
      <c r="AC365" s="202">
        <v>0</v>
      </c>
      <c r="AD365" s="204">
        <v>0</v>
      </c>
      <c r="AE365" s="276">
        <v>0</v>
      </c>
      <c r="AG365" s="227">
        <f t="shared" si="16"/>
        <v>0</v>
      </c>
      <c r="AH365" s="228">
        <f t="shared" si="17"/>
        <v>0</v>
      </c>
      <c r="AI365" s="229">
        <f t="shared" si="18"/>
        <v>0</v>
      </c>
      <c r="AM365" s="138"/>
      <c r="AN365" s="138"/>
      <c r="AO365" s="138"/>
      <c r="AP365" s="138"/>
      <c r="AQ365" s="138"/>
      <c r="AR365" s="138"/>
      <c r="AS365" s="138"/>
      <c r="AT365" s="138"/>
    </row>
    <row r="366" spans="1:46" s="139" customFormat="1" ht="13.8" x14ac:dyDescent="0.3">
      <c r="A366" s="277">
        <v>447</v>
      </c>
      <c r="B366" s="211">
        <v>447101220</v>
      </c>
      <c r="C366" s="212" t="s">
        <v>201</v>
      </c>
      <c r="D366" s="211">
        <v>101</v>
      </c>
      <c r="E366" s="212" t="s">
        <v>84</v>
      </c>
      <c r="F366" s="211">
        <v>220</v>
      </c>
      <c r="G366" s="212" t="s">
        <v>42</v>
      </c>
      <c r="H366" s="297">
        <v>4</v>
      </c>
      <c r="I366" s="202">
        <v>11093.762837015447</v>
      </c>
      <c r="J366" s="202">
        <v>4419</v>
      </c>
      <c r="K366" s="202">
        <v>0</v>
      </c>
      <c r="L366" s="202">
        <v>893</v>
      </c>
      <c r="M366" s="279">
        <v>16405.762837015449</v>
      </c>
      <c r="O366" s="281">
        <v>1.6336514731255636E-2</v>
      </c>
      <c r="P366" s="282">
        <v>0</v>
      </c>
      <c r="Q366" s="205">
        <v>0.09</v>
      </c>
      <c r="R366" s="205">
        <v>1.729535358316954E-2</v>
      </c>
      <c r="S366" s="272">
        <f t="shared" si="19"/>
        <v>0</v>
      </c>
      <c r="U366" s="287">
        <v>61796</v>
      </c>
      <c r="V366" s="288">
        <v>0</v>
      </c>
      <c r="W366" s="288">
        <v>0</v>
      </c>
      <c r="X366" s="288">
        <v>3556</v>
      </c>
      <c r="Y366" s="279">
        <f t="shared" si="20"/>
        <v>65352</v>
      </c>
      <c r="AA366" s="275">
        <v>0</v>
      </c>
      <c r="AB366" s="204">
        <v>0</v>
      </c>
      <c r="AC366" s="202">
        <v>0</v>
      </c>
      <c r="AD366" s="204">
        <v>0</v>
      </c>
      <c r="AE366" s="276">
        <v>0</v>
      </c>
      <c r="AG366" s="227">
        <f t="shared" si="16"/>
        <v>0</v>
      </c>
      <c r="AH366" s="228">
        <f t="shared" si="17"/>
        <v>0</v>
      </c>
      <c r="AI366" s="229">
        <f t="shared" si="18"/>
        <v>0</v>
      </c>
      <c r="AM366" s="138"/>
      <c r="AN366" s="138"/>
      <c r="AO366" s="138"/>
      <c r="AP366" s="138"/>
      <c r="AQ366" s="138"/>
      <c r="AR366" s="138"/>
      <c r="AS366" s="138"/>
      <c r="AT366" s="138"/>
    </row>
    <row r="367" spans="1:46" s="139" customFormat="1" ht="13.8" x14ac:dyDescent="0.3">
      <c r="A367" s="277">
        <v>447</v>
      </c>
      <c r="B367" s="211">
        <v>447101238</v>
      </c>
      <c r="C367" s="212" t="s">
        <v>201</v>
      </c>
      <c r="D367" s="211">
        <v>101</v>
      </c>
      <c r="E367" s="212" t="s">
        <v>84</v>
      </c>
      <c r="F367" s="211">
        <v>238</v>
      </c>
      <c r="G367" s="212" t="s">
        <v>194</v>
      </c>
      <c r="H367" s="297">
        <v>6.4399999999999995</v>
      </c>
      <c r="I367" s="202">
        <v>9710</v>
      </c>
      <c r="J367" s="202">
        <v>6535</v>
      </c>
      <c r="K367" s="202">
        <v>0</v>
      </c>
      <c r="L367" s="202">
        <v>893</v>
      </c>
      <c r="M367" s="279">
        <v>17138</v>
      </c>
      <c r="O367" s="281">
        <v>2.6301788717321573E-2</v>
      </c>
      <c r="P367" s="282">
        <v>0</v>
      </c>
      <c r="Q367" s="205">
        <v>0.09</v>
      </c>
      <c r="R367" s="205">
        <v>5.0115834675800164E-2</v>
      </c>
      <c r="S367" s="272">
        <f t="shared" si="19"/>
        <v>0</v>
      </c>
      <c r="U367" s="287">
        <v>104193</v>
      </c>
      <c r="V367" s="288">
        <v>0</v>
      </c>
      <c r="W367" s="288">
        <v>0</v>
      </c>
      <c r="X367" s="288">
        <v>5725</v>
      </c>
      <c r="Y367" s="279">
        <f t="shared" si="20"/>
        <v>109918</v>
      </c>
      <c r="AA367" s="275">
        <v>0</v>
      </c>
      <c r="AB367" s="204">
        <v>0</v>
      </c>
      <c r="AC367" s="202">
        <v>0</v>
      </c>
      <c r="AD367" s="204">
        <v>0</v>
      </c>
      <c r="AE367" s="276">
        <v>0</v>
      </c>
      <c r="AG367" s="227">
        <f t="shared" si="16"/>
        <v>0</v>
      </c>
      <c r="AH367" s="228">
        <f t="shared" si="17"/>
        <v>0</v>
      </c>
      <c r="AI367" s="229">
        <f t="shared" si="18"/>
        <v>0</v>
      </c>
      <c r="AM367" s="138"/>
      <c r="AN367" s="138"/>
      <c r="AO367" s="138"/>
      <c r="AP367" s="138"/>
      <c r="AQ367" s="138"/>
      <c r="AR367" s="138"/>
      <c r="AS367" s="138"/>
      <c r="AT367" s="138"/>
    </row>
    <row r="368" spans="1:46" s="139" customFormat="1" ht="13.8" x14ac:dyDescent="0.3">
      <c r="A368" s="277">
        <v>447</v>
      </c>
      <c r="B368" s="211">
        <v>447101265</v>
      </c>
      <c r="C368" s="212" t="s">
        <v>201</v>
      </c>
      <c r="D368" s="211">
        <v>101</v>
      </c>
      <c r="E368" s="212" t="s">
        <v>84</v>
      </c>
      <c r="F368" s="211">
        <v>265</v>
      </c>
      <c r="G368" s="212" t="s">
        <v>509</v>
      </c>
      <c r="H368" s="297">
        <v>1</v>
      </c>
      <c r="I368" s="202">
        <v>10061.185593812374</v>
      </c>
      <c r="J368" s="202">
        <v>4689</v>
      </c>
      <c r="K368" s="202">
        <v>0</v>
      </c>
      <c r="L368" s="202">
        <v>893</v>
      </c>
      <c r="M368" s="279">
        <v>15643.185593812374</v>
      </c>
      <c r="O368" s="281">
        <v>4.084128682813909E-3</v>
      </c>
      <c r="P368" s="282">
        <v>0</v>
      </c>
      <c r="Q368" s="205">
        <v>0.09</v>
      </c>
      <c r="R368" s="205">
        <v>4.8121178685332745E-4</v>
      </c>
      <c r="S368" s="272">
        <f t="shared" si="19"/>
        <v>0</v>
      </c>
      <c r="U368" s="287">
        <v>14690</v>
      </c>
      <c r="V368" s="288">
        <v>0</v>
      </c>
      <c r="W368" s="288">
        <v>0</v>
      </c>
      <c r="X368" s="288">
        <v>889</v>
      </c>
      <c r="Y368" s="279">
        <f t="shared" si="20"/>
        <v>15579</v>
      </c>
      <c r="AA368" s="275">
        <v>0</v>
      </c>
      <c r="AB368" s="204">
        <v>0</v>
      </c>
      <c r="AC368" s="202">
        <v>0</v>
      </c>
      <c r="AD368" s="204">
        <v>0</v>
      </c>
      <c r="AE368" s="276">
        <v>0</v>
      </c>
      <c r="AG368" s="227">
        <f t="shared" si="16"/>
        <v>0</v>
      </c>
      <c r="AH368" s="228">
        <f t="shared" si="17"/>
        <v>0</v>
      </c>
      <c r="AI368" s="229">
        <f t="shared" si="18"/>
        <v>0</v>
      </c>
      <c r="AM368" s="138"/>
      <c r="AN368" s="138"/>
      <c r="AO368" s="138"/>
      <c r="AP368" s="138"/>
      <c r="AQ368" s="138"/>
      <c r="AR368" s="138"/>
      <c r="AS368" s="138"/>
      <c r="AT368" s="138"/>
    </row>
    <row r="369" spans="1:46" s="139" customFormat="1" ht="13.8" x14ac:dyDescent="0.3">
      <c r="A369" s="277">
        <v>447</v>
      </c>
      <c r="B369" s="211">
        <v>447101304</v>
      </c>
      <c r="C369" s="212" t="s">
        <v>201</v>
      </c>
      <c r="D369" s="211">
        <v>101</v>
      </c>
      <c r="E369" s="212" t="s">
        <v>84</v>
      </c>
      <c r="F369" s="211">
        <v>304</v>
      </c>
      <c r="G369" s="212" t="s">
        <v>130</v>
      </c>
      <c r="H369" s="297">
        <v>0.55000000000000004</v>
      </c>
      <c r="I369" s="202">
        <v>10341.318060708265</v>
      </c>
      <c r="J369" s="202">
        <v>3920</v>
      </c>
      <c r="K369" s="202">
        <v>0</v>
      </c>
      <c r="L369" s="202">
        <v>893</v>
      </c>
      <c r="M369" s="279">
        <v>15154.318060708265</v>
      </c>
      <c r="O369" s="281">
        <v>2.2462707755476503E-3</v>
      </c>
      <c r="P369" s="282">
        <v>0</v>
      </c>
      <c r="Q369" s="205">
        <v>0.09</v>
      </c>
      <c r="R369" s="205">
        <v>2.9667343704040588E-4</v>
      </c>
      <c r="S369" s="272">
        <f t="shared" si="19"/>
        <v>0</v>
      </c>
      <c r="U369" s="287">
        <v>7812</v>
      </c>
      <c r="V369" s="288">
        <v>0</v>
      </c>
      <c r="W369" s="288">
        <v>0</v>
      </c>
      <c r="X369" s="288">
        <v>489</v>
      </c>
      <c r="Y369" s="279">
        <f t="shared" si="20"/>
        <v>8301</v>
      </c>
      <c r="AA369" s="275">
        <v>0</v>
      </c>
      <c r="AB369" s="204">
        <v>0</v>
      </c>
      <c r="AC369" s="202">
        <v>0</v>
      </c>
      <c r="AD369" s="204">
        <v>0</v>
      </c>
      <c r="AE369" s="276">
        <v>0</v>
      </c>
      <c r="AG369" s="227">
        <f t="shared" si="16"/>
        <v>0</v>
      </c>
      <c r="AH369" s="228">
        <f t="shared" si="17"/>
        <v>0</v>
      </c>
      <c r="AI369" s="229">
        <f t="shared" si="18"/>
        <v>0</v>
      </c>
      <c r="AM369" s="138"/>
      <c r="AN369" s="138"/>
      <c r="AO369" s="138"/>
      <c r="AP369" s="138"/>
      <c r="AQ369" s="138"/>
      <c r="AR369" s="138"/>
      <c r="AS369" s="138"/>
      <c r="AT369" s="138"/>
    </row>
    <row r="370" spans="1:46" s="139" customFormat="1" ht="13.8" x14ac:dyDescent="0.3">
      <c r="A370" s="277">
        <v>447</v>
      </c>
      <c r="B370" s="211">
        <v>447101307</v>
      </c>
      <c r="C370" s="212" t="s">
        <v>201</v>
      </c>
      <c r="D370" s="211">
        <v>101</v>
      </c>
      <c r="E370" s="212" t="s">
        <v>84</v>
      </c>
      <c r="F370" s="211">
        <v>307</v>
      </c>
      <c r="G370" s="212" t="s">
        <v>76</v>
      </c>
      <c r="H370" s="297">
        <v>3</v>
      </c>
      <c r="I370" s="202">
        <v>9429</v>
      </c>
      <c r="J370" s="202">
        <v>3703</v>
      </c>
      <c r="K370" s="202">
        <v>0</v>
      </c>
      <c r="L370" s="202">
        <v>893</v>
      </c>
      <c r="M370" s="279">
        <v>14025</v>
      </c>
      <c r="O370" s="281">
        <v>1.2252386048441727E-2</v>
      </c>
      <c r="P370" s="282">
        <v>0</v>
      </c>
      <c r="Q370" s="205">
        <v>0.09</v>
      </c>
      <c r="R370" s="205">
        <v>8.5544216236971646E-3</v>
      </c>
      <c r="S370" s="272">
        <f t="shared" si="19"/>
        <v>0</v>
      </c>
      <c r="U370" s="287">
        <v>39234</v>
      </c>
      <c r="V370" s="288">
        <v>0</v>
      </c>
      <c r="W370" s="288">
        <v>0</v>
      </c>
      <c r="X370" s="288">
        <v>2667</v>
      </c>
      <c r="Y370" s="279">
        <f t="shared" si="20"/>
        <v>41901</v>
      </c>
      <c r="AA370" s="275">
        <v>0</v>
      </c>
      <c r="AB370" s="204">
        <v>0</v>
      </c>
      <c r="AC370" s="202">
        <v>0</v>
      </c>
      <c r="AD370" s="204">
        <v>0</v>
      </c>
      <c r="AE370" s="276">
        <v>0</v>
      </c>
      <c r="AG370" s="227">
        <f t="shared" si="16"/>
        <v>0</v>
      </c>
      <c r="AH370" s="228">
        <f t="shared" si="17"/>
        <v>0</v>
      </c>
      <c r="AI370" s="229">
        <f t="shared" si="18"/>
        <v>0</v>
      </c>
      <c r="AM370" s="138"/>
      <c r="AN370" s="138"/>
      <c r="AO370" s="138"/>
      <c r="AP370" s="138"/>
      <c r="AQ370" s="138"/>
      <c r="AR370" s="138"/>
      <c r="AS370" s="138"/>
      <c r="AT370" s="138"/>
    </row>
    <row r="371" spans="1:46" s="139" customFormat="1" ht="13.8" x14ac:dyDescent="0.3">
      <c r="A371" s="277">
        <v>447</v>
      </c>
      <c r="B371" s="211">
        <v>447101350</v>
      </c>
      <c r="C371" s="212" t="s">
        <v>201</v>
      </c>
      <c r="D371" s="211">
        <v>101</v>
      </c>
      <c r="E371" s="212" t="s">
        <v>84</v>
      </c>
      <c r="F371" s="211">
        <v>350</v>
      </c>
      <c r="G371" s="212" t="s">
        <v>197</v>
      </c>
      <c r="H371" s="297">
        <v>21.63</v>
      </c>
      <c r="I371" s="202">
        <v>9318</v>
      </c>
      <c r="J371" s="202">
        <v>5373</v>
      </c>
      <c r="K371" s="202">
        <v>0</v>
      </c>
      <c r="L371" s="202">
        <v>893</v>
      </c>
      <c r="M371" s="279">
        <v>15584</v>
      </c>
      <c r="O371" s="281">
        <v>8.833970340926485E-2</v>
      </c>
      <c r="P371" s="282">
        <v>0</v>
      </c>
      <c r="Q371" s="205">
        <v>0.09</v>
      </c>
      <c r="R371" s="205">
        <v>3.2032474584957969E-2</v>
      </c>
      <c r="S371" s="272">
        <f t="shared" si="19"/>
        <v>0</v>
      </c>
      <c r="U371" s="287">
        <v>316469</v>
      </c>
      <c r="V371" s="288">
        <v>0</v>
      </c>
      <c r="W371" s="288">
        <v>0</v>
      </c>
      <c r="X371" s="288">
        <v>19229</v>
      </c>
      <c r="Y371" s="279">
        <f t="shared" si="20"/>
        <v>335698</v>
      </c>
      <c r="AA371" s="275">
        <v>0</v>
      </c>
      <c r="AB371" s="204">
        <v>0</v>
      </c>
      <c r="AC371" s="202">
        <v>0</v>
      </c>
      <c r="AD371" s="204">
        <v>0</v>
      </c>
      <c r="AE371" s="276">
        <v>0</v>
      </c>
      <c r="AG371" s="227">
        <f t="shared" si="16"/>
        <v>0</v>
      </c>
      <c r="AH371" s="228">
        <f t="shared" si="17"/>
        <v>0</v>
      </c>
      <c r="AI371" s="229">
        <f t="shared" si="18"/>
        <v>0</v>
      </c>
      <c r="AM371" s="138"/>
      <c r="AN371" s="138"/>
      <c r="AO371" s="138"/>
      <c r="AP371" s="138"/>
      <c r="AQ371" s="138"/>
      <c r="AR371" s="138"/>
      <c r="AS371" s="138"/>
      <c r="AT371" s="138"/>
    </row>
    <row r="372" spans="1:46" s="139" customFormat="1" ht="13.8" x14ac:dyDescent="0.3">
      <c r="A372" s="277">
        <v>447</v>
      </c>
      <c r="B372" s="211">
        <v>447101622</v>
      </c>
      <c r="C372" s="212" t="s">
        <v>201</v>
      </c>
      <c r="D372" s="211">
        <v>101</v>
      </c>
      <c r="E372" s="212" t="s">
        <v>84</v>
      </c>
      <c r="F372" s="211">
        <v>622</v>
      </c>
      <c r="G372" s="212" t="s">
        <v>204</v>
      </c>
      <c r="H372" s="297">
        <v>5</v>
      </c>
      <c r="I372" s="202">
        <v>9107</v>
      </c>
      <c r="J372" s="202">
        <v>1600</v>
      </c>
      <c r="K372" s="202">
        <v>0</v>
      </c>
      <c r="L372" s="202">
        <v>893</v>
      </c>
      <c r="M372" s="279">
        <v>11600</v>
      </c>
      <c r="O372" s="281">
        <v>2.0420643414069545E-2</v>
      </c>
      <c r="P372" s="282">
        <v>0</v>
      </c>
      <c r="Q372" s="205">
        <v>0.09</v>
      </c>
      <c r="R372" s="205">
        <v>2.4925368055701445E-3</v>
      </c>
      <c r="S372" s="272">
        <f t="shared" si="19"/>
        <v>0</v>
      </c>
      <c r="U372" s="287">
        <v>53315</v>
      </c>
      <c r="V372" s="288">
        <v>0</v>
      </c>
      <c r="W372" s="288">
        <v>0</v>
      </c>
      <c r="X372" s="288">
        <v>4445</v>
      </c>
      <c r="Y372" s="279">
        <f t="shared" si="20"/>
        <v>57760</v>
      </c>
      <c r="AA372" s="275">
        <v>0</v>
      </c>
      <c r="AB372" s="204">
        <v>0</v>
      </c>
      <c r="AC372" s="202">
        <v>0</v>
      </c>
      <c r="AD372" s="204">
        <v>0</v>
      </c>
      <c r="AE372" s="276">
        <v>0</v>
      </c>
      <c r="AG372" s="227">
        <f t="shared" si="16"/>
        <v>0</v>
      </c>
      <c r="AH372" s="228">
        <f t="shared" si="17"/>
        <v>0</v>
      </c>
      <c r="AI372" s="229">
        <f t="shared" si="18"/>
        <v>0</v>
      </c>
      <c r="AM372" s="138"/>
      <c r="AN372" s="138"/>
      <c r="AO372" s="138"/>
      <c r="AP372" s="138"/>
      <c r="AQ372" s="138"/>
      <c r="AR372" s="138"/>
      <c r="AS372" s="138"/>
      <c r="AT372" s="138"/>
    </row>
    <row r="373" spans="1:46" s="139" customFormat="1" ht="13.8" x14ac:dyDescent="0.3">
      <c r="A373" s="277">
        <v>447</v>
      </c>
      <c r="B373" s="211">
        <v>447101690</v>
      </c>
      <c r="C373" s="212" t="s">
        <v>201</v>
      </c>
      <c r="D373" s="211">
        <v>101</v>
      </c>
      <c r="E373" s="212" t="s">
        <v>84</v>
      </c>
      <c r="F373" s="211">
        <v>690</v>
      </c>
      <c r="G373" s="212" t="s">
        <v>200</v>
      </c>
      <c r="H373" s="297">
        <v>5.46</v>
      </c>
      <c r="I373" s="202">
        <v>9565</v>
      </c>
      <c r="J373" s="202">
        <v>2947</v>
      </c>
      <c r="K373" s="202">
        <v>0</v>
      </c>
      <c r="L373" s="202">
        <v>893</v>
      </c>
      <c r="M373" s="279">
        <v>13405</v>
      </c>
      <c r="O373" s="281">
        <v>2.2299342608163943E-2</v>
      </c>
      <c r="P373" s="282">
        <v>0</v>
      </c>
      <c r="Q373" s="205">
        <v>0.09</v>
      </c>
      <c r="R373" s="205">
        <v>5.5860154650262898E-3</v>
      </c>
      <c r="S373" s="272">
        <f t="shared" si="19"/>
        <v>0</v>
      </c>
      <c r="U373" s="287">
        <v>68037</v>
      </c>
      <c r="V373" s="288">
        <v>0</v>
      </c>
      <c r="W373" s="288">
        <v>0</v>
      </c>
      <c r="X373" s="288">
        <v>4854</v>
      </c>
      <c r="Y373" s="279">
        <f t="shared" si="20"/>
        <v>72891</v>
      </c>
      <c r="AA373" s="275">
        <v>0</v>
      </c>
      <c r="AB373" s="204">
        <v>0</v>
      </c>
      <c r="AC373" s="202">
        <v>0</v>
      </c>
      <c r="AD373" s="204">
        <v>0</v>
      </c>
      <c r="AE373" s="276">
        <v>0</v>
      </c>
      <c r="AG373" s="227">
        <f t="shared" si="16"/>
        <v>0</v>
      </c>
      <c r="AH373" s="228">
        <f t="shared" si="17"/>
        <v>0</v>
      </c>
      <c r="AI373" s="229">
        <f t="shared" si="18"/>
        <v>0</v>
      </c>
      <c r="AM373" s="138"/>
      <c r="AN373" s="138"/>
      <c r="AO373" s="138"/>
      <c r="AP373" s="138"/>
      <c r="AQ373" s="138"/>
      <c r="AR373" s="138"/>
      <c r="AS373" s="138"/>
      <c r="AT373" s="138"/>
    </row>
    <row r="374" spans="1:46" s="139" customFormat="1" ht="13.8" x14ac:dyDescent="0.3">
      <c r="A374" s="277">
        <v>447</v>
      </c>
      <c r="B374" s="211">
        <v>447101710</v>
      </c>
      <c r="C374" s="212" t="s">
        <v>201</v>
      </c>
      <c r="D374" s="211">
        <v>101</v>
      </c>
      <c r="E374" s="212" t="s">
        <v>84</v>
      </c>
      <c r="F374" s="211">
        <v>710</v>
      </c>
      <c r="G374" s="212" t="s">
        <v>93</v>
      </c>
      <c r="H374" s="297">
        <v>2</v>
      </c>
      <c r="I374" s="202">
        <v>9767.3675448275862</v>
      </c>
      <c r="J374" s="202">
        <v>4457</v>
      </c>
      <c r="K374" s="202">
        <v>0</v>
      </c>
      <c r="L374" s="202">
        <v>893</v>
      </c>
      <c r="M374" s="279">
        <v>15117.367544827586</v>
      </c>
      <c r="O374" s="281">
        <v>8.1682573656278179E-3</v>
      </c>
      <c r="P374" s="282">
        <v>0</v>
      </c>
      <c r="Q374" s="205">
        <v>0.09</v>
      </c>
      <c r="R374" s="205">
        <v>2.7296802193000767E-3</v>
      </c>
      <c r="S374" s="272">
        <f t="shared" si="19"/>
        <v>0</v>
      </c>
      <c r="U374" s="287">
        <v>28332</v>
      </c>
      <c r="V374" s="288">
        <v>0</v>
      </c>
      <c r="W374" s="288">
        <v>0</v>
      </c>
      <c r="X374" s="288">
        <v>1778</v>
      </c>
      <c r="Y374" s="279">
        <f t="shared" si="20"/>
        <v>30110</v>
      </c>
      <c r="AA374" s="275">
        <v>0</v>
      </c>
      <c r="AB374" s="204">
        <v>0</v>
      </c>
      <c r="AC374" s="202">
        <v>0</v>
      </c>
      <c r="AD374" s="204">
        <v>0</v>
      </c>
      <c r="AE374" s="276">
        <v>0</v>
      </c>
      <c r="AG374" s="227">
        <f t="shared" si="16"/>
        <v>0</v>
      </c>
      <c r="AH374" s="228">
        <f t="shared" si="17"/>
        <v>0</v>
      </c>
      <c r="AI374" s="229">
        <f t="shared" si="18"/>
        <v>0</v>
      </c>
      <c r="AM374" s="138"/>
      <c r="AN374" s="138"/>
      <c r="AO374" s="138"/>
      <c r="AP374" s="138"/>
      <c r="AQ374" s="138"/>
      <c r="AR374" s="138"/>
      <c r="AS374" s="138"/>
      <c r="AT374" s="138"/>
    </row>
    <row r="375" spans="1:46" s="139" customFormat="1" ht="13.8" x14ac:dyDescent="0.3">
      <c r="A375" s="277">
        <v>449</v>
      </c>
      <c r="B375" s="211">
        <v>449035035</v>
      </c>
      <c r="C375" s="212" t="s">
        <v>205</v>
      </c>
      <c r="D375" s="211">
        <v>35</v>
      </c>
      <c r="E375" s="212" t="s">
        <v>22</v>
      </c>
      <c r="F375" s="211">
        <v>35</v>
      </c>
      <c r="G375" s="212" t="s">
        <v>22</v>
      </c>
      <c r="H375" s="297">
        <v>668.72000000000014</v>
      </c>
      <c r="I375" s="202">
        <v>11388</v>
      </c>
      <c r="J375" s="202">
        <v>3927</v>
      </c>
      <c r="K375" s="202">
        <v>0</v>
      </c>
      <c r="L375" s="202">
        <v>893</v>
      </c>
      <c r="M375" s="279">
        <v>16208</v>
      </c>
      <c r="O375" s="281">
        <v>0</v>
      </c>
      <c r="P375" s="282">
        <v>0</v>
      </c>
      <c r="Q375" s="205">
        <v>0.18</v>
      </c>
      <c r="R375" s="205">
        <v>0.14869015941042629</v>
      </c>
      <c r="S375" s="272">
        <f t="shared" si="19"/>
        <v>0</v>
      </c>
      <c r="U375" s="287">
        <v>10241451</v>
      </c>
      <c r="V375" s="288">
        <v>0</v>
      </c>
      <c r="W375" s="288">
        <v>0</v>
      </c>
      <c r="X375" s="288">
        <v>597164</v>
      </c>
      <c r="Y375" s="279">
        <f t="shared" si="20"/>
        <v>10838615</v>
      </c>
      <c r="AA375" s="275">
        <v>0</v>
      </c>
      <c r="AB375" s="204">
        <v>0</v>
      </c>
      <c r="AC375" s="202">
        <v>0</v>
      </c>
      <c r="AD375" s="204">
        <v>20.240000000000002</v>
      </c>
      <c r="AE375" s="276">
        <v>328049</v>
      </c>
      <c r="AG375" s="227">
        <f t="shared" si="16"/>
        <v>0</v>
      </c>
      <c r="AH375" s="228">
        <f t="shared" si="17"/>
        <v>0</v>
      </c>
      <c r="AI375" s="229">
        <f t="shared" si="18"/>
        <v>0</v>
      </c>
      <c r="AM375" s="138"/>
      <c r="AN375" s="138"/>
      <c r="AO375" s="138"/>
      <c r="AP375" s="138"/>
      <c r="AQ375" s="138"/>
      <c r="AR375" s="138"/>
      <c r="AS375" s="138"/>
      <c r="AT375" s="138"/>
    </row>
    <row r="376" spans="1:46" s="139" customFormat="1" ht="13.8" x14ac:dyDescent="0.3">
      <c r="A376" s="277">
        <v>449</v>
      </c>
      <c r="B376" s="211">
        <v>449035044</v>
      </c>
      <c r="C376" s="212" t="s">
        <v>205</v>
      </c>
      <c r="D376" s="211">
        <v>35</v>
      </c>
      <c r="E376" s="212" t="s">
        <v>22</v>
      </c>
      <c r="F376" s="211">
        <v>44</v>
      </c>
      <c r="G376" s="212" t="s">
        <v>35</v>
      </c>
      <c r="H376" s="297">
        <v>5.99</v>
      </c>
      <c r="I376" s="202">
        <v>12284.372571797174</v>
      </c>
      <c r="J376" s="202">
        <v>248</v>
      </c>
      <c r="K376" s="202">
        <v>0</v>
      </c>
      <c r="L376" s="202">
        <v>893</v>
      </c>
      <c r="M376" s="279">
        <v>13425.372571797174</v>
      </c>
      <c r="O376" s="281">
        <v>0</v>
      </c>
      <c r="P376" s="282">
        <v>0</v>
      </c>
      <c r="Q376" s="205">
        <v>0.09</v>
      </c>
      <c r="R376" s="205">
        <v>5.5335020340441667E-2</v>
      </c>
      <c r="S376" s="272">
        <f t="shared" si="19"/>
        <v>0</v>
      </c>
      <c r="U376" s="287">
        <v>75067</v>
      </c>
      <c r="V376" s="288">
        <v>0</v>
      </c>
      <c r="W376" s="288">
        <v>0</v>
      </c>
      <c r="X376" s="288">
        <v>5349</v>
      </c>
      <c r="Y376" s="279">
        <f t="shared" si="20"/>
        <v>80416</v>
      </c>
      <c r="AA376" s="275">
        <v>0</v>
      </c>
      <c r="AB376" s="204">
        <v>0</v>
      </c>
      <c r="AC376" s="202">
        <v>0</v>
      </c>
      <c r="AD376" s="204">
        <v>0</v>
      </c>
      <c r="AE376" s="276">
        <v>0</v>
      </c>
      <c r="AG376" s="227">
        <f t="shared" si="16"/>
        <v>0</v>
      </c>
      <c r="AH376" s="228">
        <f t="shared" si="17"/>
        <v>0</v>
      </c>
      <c r="AI376" s="229">
        <f t="shared" si="18"/>
        <v>0</v>
      </c>
      <c r="AM376" s="138"/>
      <c r="AN376" s="138"/>
      <c r="AO376" s="138"/>
      <c r="AP376" s="138"/>
      <c r="AQ376" s="138"/>
      <c r="AR376" s="138"/>
      <c r="AS376" s="138"/>
      <c r="AT376" s="138"/>
    </row>
    <row r="377" spans="1:46" s="139" customFormat="1" ht="13.8" x14ac:dyDescent="0.3">
      <c r="A377" s="277">
        <v>449</v>
      </c>
      <c r="B377" s="211">
        <v>449035073</v>
      </c>
      <c r="C377" s="212" t="s">
        <v>205</v>
      </c>
      <c r="D377" s="211">
        <v>35</v>
      </c>
      <c r="E377" s="212" t="s">
        <v>22</v>
      </c>
      <c r="F377" s="211">
        <v>73</v>
      </c>
      <c r="G377" s="212" t="s">
        <v>37</v>
      </c>
      <c r="H377" s="297">
        <v>2</v>
      </c>
      <c r="I377" s="202">
        <v>10755.2580295355</v>
      </c>
      <c r="J377" s="202">
        <v>7492</v>
      </c>
      <c r="K377" s="202">
        <v>0</v>
      </c>
      <c r="L377" s="202">
        <v>893</v>
      </c>
      <c r="M377" s="279">
        <v>19140.2580295355</v>
      </c>
      <c r="O377" s="281">
        <v>0</v>
      </c>
      <c r="P377" s="282">
        <v>0</v>
      </c>
      <c r="Q377" s="205">
        <v>0.09</v>
      </c>
      <c r="R377" s="205">
        <v>7.528076898779326E-3</v>
      </c>
      <c r="S377" s="272">
        <f t="shared" si="19"/>
        <v>0</v>
      </c>
      <c r="U377" s="287">
        <v>36494</v>
      </c>
      <c r="V377" s="288">
        <v>0</v>
      </c>
      <c r="W377" s="288">
        <v>0</v>
      </c>
      <c r="X377" s="288">
        <v>1786</v>
      </c>
      <c r="Y377" s="279">
        <f t="shared" si="20"/>
        <v>38280</v>
      </c>
      <c r="AA377" s="275">
        <v>0</v>
      </c>
      <c r="AB377" s="204">
        <v>0</v>
      </c>
      <c r="AC377" s="202">
        <v>0</v>
      </c>
      <c r="AD377" s="204">
        <v>0</v>
      </c>
      <c r="AE377" s="276">
        <v>0</v>
      </c>
      <c r="AG377" s="227">
        <f t="shared" si="16"/>
        <v>0</v>
      </c>
      <c r="AH377" s="228">
        <f t="shared" si="17"/>
        <v>0</v>
      </c>
      <c r="AI377" s="229">
        <f t="shared" si="18"/>
        <v>0</v>
      </c>
      <c r="AM377" s="138"/>
      <c r="AN377" s="138"/>
      <c r="AO377" s="138"/>
      <c r="AP377" s="138"/>
      <c r="AQ377" s="138"/>
      <c r="AR377" s="138"/>
      <c r="AS377" s="138"/>
      <c r="AT377" s="138"/>
    </row>
    <row r="378" spans="1:46" s="139" customFormat="1" ht="13.8" x14ac:dyDescent="0.3">
      <c r="A378" s="277">
        <v>449</v>
      </c>
      <c r="B378" s="211">
        <v>449035133</v>
      </c>
      <c r="C378" s="212" t="s">
        <v>205</v>
      </c>
      <c r="D378" s="211">
        <v>35</v>
      </c>
      <c r="E378" s="212" t="s">
        <v>22</v>
      </c>
      <c r="F378" s="211">
        <v>133</v>
      </c>
      <c r="G378" s="212" t="s">
        <v>73</v>
      </c>
      <c r="H378" s="297">
        <v>1</v>
      </c>
      <c r="I378" s="202">
        <v>11175.497163151911</v>
      </c>
      <c r="J378" s="202">
        <v>2783</v>
      </c>
      <c r="K378" s="202">
        <v>0</v>
      </c>
      <c r="L378" s="202">
        <v>893</v>
      </c>
      <c r="M378" s="279">
        <v>14851.497163151911</v>
      </c>
      <c r="O378" s="281">
        <v>0</v>
      </c>
      <c r="P378" s="282">
        <v>0</v>
      </c>
      <c r="Q378" s="205">
        <v>0.09</v>
      </c>
      <c r="R378" s="205">
        <v>3.343843893897476E-2</v>
      </c>
      <c r="S378" s="272">
        <f t="shared" si="19"/>
        <v>0</v>
      </c>
      <c r="U378" s="287">
        <v>13958</v>
      </c>
      <c r="V378" s="288">
        <v>0</v>
      </c>
      <c r="W378" s="288">
        <v>0</v>
      </c>
      <c r="X378" s="288">
        <v>893</v>
      </c>
      <c r="Y378" s="279">
        <f t="shared" si="20"/>
        <v>14851</v>
      </c>
      <c r="AA378" s="275">
        <v>0</v>
      </c>
      <c r="AB378" s="204">
        <v>0</v>
      </c>
      <c r="AC378" s="202">
        <v>0</v>
      </c>
      <c r="AD378" s="204">
        <v>0</v>
      </c>
      <c r="AE378" s="276">
        <v>0</v>
      </c>
      <c r="AG378" s="227">
        <f t="shared" si="16"/>
        <v>0</v>
      </c>
      <c r="AH378" s="228">
        <f t="shared" si="17"/>
        <v>0</v>
      </c>
      <c r="AI378" s="229">
        <f t="shared" si="18"/>
        <v>0</v>
      </c>
      <c r="AM378" s="138"/>
      <c r="AN378" s="138"/>
      <c r="AO378" s="138"/>
      <c r="AP378" s="138"/>
      <c r="AQ378" s="138"/>
      <c r="AR378" s="138"/>
      <c r="AS378" s="138"/>
      <c r="AT378" s="138"/>
    </row>
    <row r="379" spans="1:46" s="139" customFormat="1" ht="13.8" x14ac:dyDescent="0.3">
      <c r="A379" s="277">
        <v>449</v>
      </c>
      <c r="B379" s="211">
        <v>449035243</v>
      </c>
      <c r="C379" s="212" t="s">
        <v>205</v>
      </c>
      <c r="D379" s="211">
        <v>35</v>
      </c>
      <c r="E379" s="212" t="s">
        <v>22</v>
      </c>
      <c r="F379" s="211">
        <v>243</v>
      </c>
      <c r="G379" s="212" t="s">
        <v>74</v>
      </c>
      <c r="H379" s="297">
        <v>5</v>
      </c>
      <c r="I379" s="202">
        <v>13477</v>
      </c>
      <c r="J379" s="202">
        <v>2801</v>
      </c>
      <c r="K379" s="202">
        <v>0</v>
      </c>
      <c r="L379" s="202">
        <v>893</v>
      </c>
      <c r="M379" s="279">
        <v>17171</v>
      </c>
      <c r="O379" s="281">
        <v>0</v>
      </c>
      <c r="P379" s="282">
        <v>0</v>
      </c>
      <c r="Q379" s="205">
        <v>0.09</v>
      </c>
      <c r="R379" s="205">
        <v>5.2541223770135566E-3</v>
      </c>
      <c r="S379" s="272">
        <f t="shared" si="19"/>
        <v>0</v>
      </c>
      <c r="U379" s="287">
        <v>81390</v>
      </c>
      <c r="V379" s="288">
        <v>0</v>
      </c>
      <c r="W379" s="288">
        <v>0</v>
      </c>
      <c r="X379" s="288">
        <v>4465</v>
      </c>
      <c r="Y379" s="279">
        <f t="shared" si="20"/>
        <v>85855</v>
      </c>
      <c r="AA379" s="275">
        <v>0</v>
      </c>
      <c r="AB379" s="204">
        <v>0</v>
      </c>
      <c r="AC379" s="202">
        <v>0</v>
      </c>
      <c r="AD379" s="204">
        <v>0</v>
      </c>
      <c r="AE379" s="276">
        <v>0</v>
      </c>
      <c r="AG379" s="227">
        <f t="shared" si="16"/>
        <v>0</v>
      </c>
      <c r="AH379" s="228">
        <f t="shared" si="17"/>
        <v>0</v>
      </c>
      <c r="AI379" s="229">
        <f t="shared" si="18"/>
        <v>0</v>
      </c>
      <c r="AM379" s="138"/>
      <c r="AN379" s="138"/>
      <c r="AO379" s="138"/>
      <c r="AP379" s="138"/>
      <c r="AQ379" s="138"/>
      <c r="AR379" s="138"/>
      <c r="AS379" s="138"/>
      <c r="AT379" s="138"/>
    </row>
    <row r="380" spans="1:46" s="139" customFormat="1" ht="13.8" x14ac:dyDescent="0.3">
      <c r="A380" s="277">
        <v>449</v>
      </c>
      <c r="B380" s="211">
        <v>449035244</v>
      </c>
      <c r="C380" s="212" t="s">
        <v>205</v>
      </c>
      <c r="D380" s="211">
        <v>35</v>
      </c>
      <c r="E380" s="212" t="s">
        <v>22</v>
      </c>
      <c r="F380" s="211">
        <v>244</v>
      </c>
      <c r="G380" s="212" t="s">
        <v>43</v>
      </c>
      <c r="H380" s="297">
        <v>7</v>
      </c>
      <c r="I380" s="202">
        <v>10321</v>
      </c>
      <c r="J380" s="202">
        <v>4021</v>
      </c>
      <c r="K380" s="202">
        <v>0</v>
      </c>
      <c r="L380" s="202">
        <v>893</v>
      </c>
      <c r="M380" s="279">
        <v>15235</v>
      </c>
      <c r="O380" s="281">
        <v>0</v>
      </c>
      <c r="P380" s="282">
        <v>0</v>
      </c>
      <c r="Q380" s="205">
        <v>0.18</v>
      </c>
      <c r="R380" s="205">
        <v>0.10604677278835424</v>
      </c>
      <c r="S380" s="272">
        <f t="shared" si="19"/>
        <v>0</v>
      </c>
      <c r="U380" s="287">
        <v>100394</v>
      </c>
      <c r="V380" s="288">
        <v>0</v>
      </c>
      <c r="W380" s="288">
        <v>0</v>
      </c>
      <c r="X380" s="288">
        <v>6251</v>
      </c>
      <c r="Y380" s="279">
        <f t="shared" si="20"/>
        <v>106645</v>
      </c>
      <c r="AA380" s="275">
        <v>0</v>
      </c>
      <c r="AB380" s="204">
        <v>0</v>
      </c>
      <c r="AC380" s="202">
        <v>0</v>
      </c>
      <c r="AD380" s="204">
        <v>0</v>
      </c>
      <c r="AE380" s="276">
        <v>0</v>
      </c>
      <c r="AG380" s="227">
        <f t="shared" si="16"/>
        <v>0</v>
      </c>
      <c r="AH380" s="228">
        <f t="shared" si="17"/>
        <v>0</v>
      </c>
      <c r="AI380" s="229">
        <f t="shared" si="18"/>
        <v>0</v>
      </c>
      <c r="AM380" s="138"/>
      <c r="AN380" s="138"/>
      <c r="AO380" s="138"/>
      <c r="AP380" s="138"/>
      <c r="AQ380" s="138"/>
      <c r="AR380" s="138"/>
      <c r="AS380" s="138"/>
      <c r="AT380" s="138"/>
    </row>
    <row r="381" spans="1:46" s="139" customFormat="1" ht="13.8" x14ac:dyDescent="0.3">
      <c r="A381" s="277">
        <v>449</v>
      </c>
      <c r="B381" s="211">
        <v>449035285</v>
      </c>
      <c r="C381" s="212" t="s">
        <v>205</v>
      </c>
      <c r="D381" s="211">
        <v>35</v>
      </c>
      <c r="E381" s="212" t="s">
        <v>22</v>
      </c>
      <c r="F381" s="211">
        <v>285</v>
      </c>
      <c r="G381" s="212" t="s">
        <v>44</v>
      </c>
      <c r="H381" s="297">
        <v>6</v>
      </c>
      <c r="I381" s="202">
        <v>9862</v>
      </c>
      <c r="J381" s="202">
        <v>2782</v>
      </c>
      <c r="K381" s="202">
        <v>0</v>
      </c>
      <c r="L381" s="202">
        <v>893</v>
      </c>
      <c r="M381" s="279">
        <v>13537</v>
      </c>
      <c r="O381" s="281">
        <v>0</v>
      </c>
      <c r="P381" s="282">
        <v>0</v>
      </c>
      <c r="Q381" s="205">
        <v>0.09</v>
      </c>
      <c r="R381" s="205">
        <v>3.435541059230926E-2</v>
      </c>
      <c r="S381" s="272">
        <f t="shared" si="19"/>
        <v>0</v>
      </c>
      <c r="U381" s="287">
        <v>75864</v>
      </c>
      <c r="V381" s="288">
        <v>0</v>
      </c>
      <c r="W381" s="288">
        <v>0</v>
      </c>
      <c r="X381" s="288">
        <v>5358</v>
      </c>
      <c r="Y381" s="279">
        <f t="shared" si="20"/>
        <v>81222</v>
      </c>
      <c r="AA381" s="275">
        <v>0</v>
      </c>
      <c r="AB381" s="204">
        <v>0</v>
      </c>
      <c r="AC381" s="202">
        <v>0</v>
      </c>
      <c r="AD381" s="204">
        <v>0</v>
      </c>
      <c r="AE381" s="276">
        <v>0</v>
      </c>
      <c r="AG381" s="227">
        <f t="shared" si="16"/>
        <v>0</v>
      </c>
      <c r="AH381" s="228">
        <f t="shared" si="17"/>
        <v>0</v>
      </c>
      <c r="AI381" s="229">
        <f t="shared" si="18"/>
        <v>0</v>
      </c>
      <c r="AM381" s="138"/>
      <c r="AN381" s="138"/>
      <c r="AO381" s="138"/>
      <c r="AP381" s="138"/>
      <c r="AQ381" s="138"/>
      <c r="AR381" s="138"/>
      <c r="AS381" s="138"/>
      <c r="AT381" s="138"/>
    </row>
    <row r="382" spans="1:46" s="139" customFormat="1" ht="13.8" x14ac:dyDescent="0.3">
      <c r="A382" s="277">
        <v>449</v>
      </c>
      <c r="B382" s="211">
        <v>449035336</v>
      </c>
      <c r="C382" s="212" t="s">
        <v>205</v>
      </c>
      <c r="D382" s="211">
        <v>35</v>
      </c>
      <c r="E382" s="212" t="s">
        <v>22</v>
      </c>
      <c r="F382" s="211">
        <v>336</v>
      </c>
      <c r="G382" s="212" t="s">
        <v>48</v>
      </c>
      <c r="H382" s="297">
        <v>3</v>
      </c>
      <c r="I382" s="202">
        <v>15045</v>
      </c>
      <c r="J382" s="202">
        <v>3977</v>
      </c>
      <c r="K382" s="202">
        <v>0</v>
      </c>
      <c r="L382" s="202">
        <v>893</v>
      </c>
      <c r="M382" s="279">
        <v>19915</v>
      </c>
      <c r="O382" s="281">
        <v>0</v>
      </c>
      <c r="P382" s="282">
        <v>0</v>
      </c>
      <c r="Q382" s="205">
        <v>0.09</v>
      </c>
      <c r="R382" s="205">
        <v>3.747833572365155E-2</v>
      </c>
      <c r="S382" s="272">
        <f t="shared" si="19"/>
        <v>0</v>
      </c>
      <c r="U382" s="287">
        <v>57066</v>
      </c>
      <c r="V382" s="288">
        <v>0</v>
      </c>
      <c r="W382" s="288">
        <v>0</v>
      </c>
      <c r="X382" s="288">
        <v>2679</v>
      </c>
      <c r="Y382" s="279">
        <f t="shared" si="20"/>
        <v>59745</v>
      </c>
      <c r="AA382" s="275">
        <v>0</v>
      </c>
      <c r="AB382" s="204">
        <v>0</v>
      </c>
      <c r="AC382" s="202">
        <v>0</v>
      </c>
      <c r="AD382" s="204">
        <v>0</v>
      </c>
      <c r="AE382" s="276">
        <v>0</v>
      </c>
      <c r="AG382" s="227">
        <f t="shared" si="16"/>
        <v>0</v>
      </c>
      <c r="AH382" s="228">
        <f t="shared" si="17"/>
        <v>0</v>
      </c>
      <c r="AI382" s="229">
        <f t="shared" si="18"/>
        <v>0</v>
      </c>
      <c r="AM382" s="138"/>
      <c r="AN382" s="138"/>
      <c r="AO382" s="138"/>
      <c r="AP382" s="138"/>
      <c r="AQ382" s="138"/>
      <c r="AR382" s="138"/>
      <c r="AS382" s="138"/>
      <c r="AT382" s="138"/>
    </row>
    <row r="383" spans="1:46" s="139" customFormat="1" ht="13.8" x14ac:dyDescent="0.3">
      <c r="A383" s="277">
        <v>450</v>
      </c>
      <c r="B383" s="211">
        <v>450086008</v>
      </c>
      <c r="C383" s="212" t="s">
        <v>206</v>
      </c>
      <c r="D383" s="211">
        <v>86</v>
      </c>
      <c r="E383" s="212" t="s">
        <v>207</v>
      </c>
      <c r="F383" s="211">
        <v>8</v>
      </c>
      <c r="G383" s="212" t="s">
        <v>208</v>
      </c>
      <c r="H383" s="297">
        <v>5.92</v>
      </c>
      <c r="I383" s="202">
        <v>8640</v>
      </c>
      <c r="J383" s="202">
        <v>9109</v>
      </c>
      <c r="K383" s="202">
        <v>0</v>
      </c>
      <c r="L383" s="202">
        <v>893</v>
      </c>
      <c r="M383" s="279">
        <v>18642</v>
      </c>
      <c r="O383" s="281">
        <v>8.6771711249532413E-3</v>
      </c>
      <c r="P383" s="282">
        <v>0</v>
      </c>
      <c r="Q383" s="205">
        <v>0.09</v>
      </c>
      <c r="R383" s="205">
        <v>6.5870657007237002E-2</v>
      </c>
      <c r="S383" s="272">
        <f t="shared" si="19"/>
        <v>0</v>
      </c>
      <c r="U383" s="287">
        <v>104920</v>
      </c>
      <c r="V383" s="288">
        <v>0</v>
      </c>
      <c r="W383" s="288">
        <v>0</v>
      </c>
      <c r="X383" s="288">
        <v>5280</v>
      </c>
      <c r="Y383" s="279">
        <f t="shared" si="20"/>
        <v>110200</v>
      </c>
      <c r="AA383" s="275">
        <v>0</v>
      </c>
      <c r="AB383" s="204">
        <v>0</v>
      </c>
      <c r="AC383" s="202">
        <v>0</v>
      </c>
      <c r="AD383" s="204">
        <v>0</v>
      </c>
      <c r="AE383" s="276">
        <v>0</v>
      </c>
      <c r="AG383" s="227">
        <f t="shared" si="16"/>
        <v>0</v>
      </c>
      <c r="AH383" s="228">
        <f t="shared" si="17"/>
        <v>0</v>
      </c>
      <c r="AI383" s="229">
        <f t="shared" si="18"/>
        <v>0</v>
      </c>
      <c r="AM383" s="138"/>
      <c r="AN383" s="138"/>
      <c r="AO383" s="138"/>
      <c r="AP383" s="138"/>
      <c r="AQ383" s="138"/>
      <c r="AR383" s="138"/>
      <c r="AS383" s="138"/>
      <c r="AT383" s="138"/>
    </row>
    <row r="384" spans="1:46" s="139" customFormat="1" ht="13.8" x14ac:dyDescent="0.3">
      <c r="A384" s="277">
        <v>450</v>
      </c>
      <c r="B384" s="211">
        <v>450086074</v>
      </c>
      <c r="C384" s="212" t="s">
        <v>206</v>
      </c>
      <c r="D384" s="211">
        <v>86</v>
      </c>
      <c r="E384" s="212" t="s">
        <v>207</v>
      </c>
      <c r="F384" s="211">
        <v>74</v>
      </c>
      <c r="G384" s="212" t="s">
        <v>308</v>
      </c>
      <c r="H384" s="297">
        <v>1</v>
      </c>
      <c r="I384" s="202">
        <v>10031.563706070287</v>
      </c>
      <c r="J384" s="202">
        <v>8254</v>
      </c>
      <c r="K384" s="202">
        <v>0</v>
      </c>
      <c r="L384" s="202">
        <v>893</v>
      </c>
      <c r="M384" s="279">
        <v>19178.563706070287</v>
      </c>
      <c r="O384" s="281">
        <v>1.4657383657015611E-3</v>
      </c>
      <c r="P384" s="282">
        <v>0</v>
      </c>
      <c r="Q384" s="205">
        <v>0.09</v>
      </c>
      <c r="R384" s="205">
        <v>1.789190579689021E-2</v>
      </c>
      <c r="S384" s="272">
        <f t="shared" si="19"/>
        <v>0</v>
      </c>
      <c r="U384" s="287">
        <v>18258</v>
      </c>
      <c r="V384" s="288">
        <v>0</v>
      </c>
      <c r="W384" s="288">
        <v>0</v>
      </c>
      <c r="X384" s="288">
        <v>892</v>
      </c>
      <c r="Y384" s="279">
        <f t="shared" si="20"/>
        <v>19150</v>
      </c>
      <c r="AA384" s="275">
        <v>0</v>
      </c>
      <c r="AB384" s="204">
        <v>0</v>
      </c>
      <c r="AC384" s="202">
        <v>0</v>
      </c>
      <c r="AD384" s="204">
        <v>0</v>
      </c>
      <c r="AE384" s="276">
        <v>0</v>
      </c>
      <c r="AG384" s="227">
        <f t="shared" si="16"/>
        <v>0</v>
      </c>
      <c r="AH384" s="228">
        <f t="shared" si="17"/>
        <v>0</v>
      </c>
      <c r="AI384" s="229">
        <f t="shared" si="18"/>
        <v>0</v>
      </c>
      <c r="AM384" s="138"/>
      <c r="AN384" s="138"/>
      <c r="AO384" s="138"/>
      <c r="AP384" s="138"/>
      <c r="AQ384" s="138"/>
      <c r="AR384" s="138"/>
      <c r="AS384" s="138"/>
      <c r="AT384" s="138"/>
    </row>
    <row r="385" spans="1:46" s="139" customFormat="1" ht="13.8" x14ac:dyDescent="0.3">
      <c r="A385" s="277">
        <v>450</v>
      </c>
      <c r="B385" s="211">
        <v>450086086</v>
      </c>
      <c r="C385" s="212" t="s">
        <v>206</v>
      </c>
      <c r="D385" s="211">
        <v>86</v>
      </c>
      <c r="E385" s="212" t="s">
        <v>207</v>
      </c>
      <c r="F385" s="211">
        <v>86</v>
      </c>
      <c r="G385" s="212" t="s">
        <v>207</v>
      </c>
      <c r="H385" s="297">
        <v>69.5</v>
      </c>
      <c r="I385" s="202">
        <v>9685</v>
      </c>
      <c r="J385" s="202">
        <v>1829</v>
      </c>
      <c r="K385" s="202">
        <v>0</v>
      </c>
      <c r="L385" s="202">
        <v>893</v>
      </c>
      <c r="M385" s="279">
        <v>12407</v>
      </c>
      <c r="O385" s="281">
        <v>0.10186881641625853</v>
      </c>
      <c r="P385" s="282">
        <v>0</v>
      </c>
      <c r="Q385" s="205">
        <v>0.09</v>
      </c>
      <c r="R385" s="205">
        <v>5.6550894950128702E-2</v>
      </c>
      <c r="S385" s="272">
        <f t="shared" si="19"/>
        <v>0</v>
      </c>
      <c r="U385" s="287">
        <v>799050</v>
      </c>
      <c r="V385" s="288">
        <v>0</v>
      </c>
      <c r="W385" s="288">
        <v>0</v>
      </c>
      <c r="X385" s="288">
        <v>61994</v>
      </c>
      <c r="Y385" s="279">
        <f t="shared" si="20"/>
        <v>861044</v>
      </c>
      <c r="AA385" s="275">
        <v>0</v>
      </c>
      <c r="AB385" s="204">
        <v>0</v>
      </c>
      <c r="AC385" s="202">
        <v>0</v>
      </c>
      <c r="AD385" s="204">
        <v>1.997068523268597</v>
      </c>
      <c r="AE385" s="276">
        <v>24778</v>
      </c>
      <c r="AG385" s="227">
        <f t="shared" si="16"/>
        <v>0</v>
      </c>
      <c r="AH385" s="228">
        <f t="shared" si="17"/>
        <v>0</v>
      </c>
      <c r="AI385" s="229">
        <f t="shared" si="18"/>
        <v>0</v>
      </c>
      <c r="AM385" s="138"/>
      <c r="AN385" s="138"/>
      <c r="AO385" s="138"/>
      <c r="AP385" s="138"/>
      <c r="AQ385" s="138"/>
      <c r="AR385" s="138"/>
      <c r="AS385" s="138"/>
      <c r="AT385" s="138"/>
    </row>
    <row r="386" spans="1:46" s="139" customFormat="1" ht="13.8" x14ac:dyDescent="0.3">
      <c r="A386" s="277">
        <v>450</v>
      </c>
      <c r="B386" s="211">
        <v>450086117</v>
      </c>
      <c r="C386" s="212" t="s">
        <v>206</v>
      </c>
      <c r="D386" s="211">
        <v>86</v>
      </c>
      <c r="E386" s="212" t="s">
        <v>207</v>
      </c>
      <c r="F386" s="211">
        <v>117</v>
      </c>
      <c r="G386" s="212" t="s">
        <v>53</v>
      </c>
      <c r="H386" s="297">
        <v>1</v>
      </c>
      <c r="I386" s="202">
        <v>10570</v>
      </c>
      <c r="J386" s="202">
        <v>4765</v>
      </c>
      <c r="K386" s="202">
        <v>0</v>
      </c>
      <c r="L386" s="202">
        <v>893</v>
      </c>
      <c r="M386" s="279">
        <v>16228</v>
      </c>
      <c r="O386" s="281">
        <v>1.4657383657015611E-3</v>
      </c>
      <c r="P386" s="282">
        <v>0</v>
      </c>
      <c r="Q386" s="205">
        <v>0.09</v>
      </c>
      <c r="R386" s="205">
        <v>6.9318474180390804E-2</v>
      </c>
      <c r="S386" s="272">
        <f t="shared" si="19"/>
        <v>0</v>
      </c>
      <c r="U386" s="287">
        <v>15313</v>
      </c>
      <c r="V386" s="288">
        <v>0</v>
      </c>
      <c r="W386" s="288">
        <v>0</v>
      </c>
      <c r="X386" s="288">
        <v>892</v>
      </c>
      <c r="Y386" s="279">
        <f t="shared" si="20"/>
        <v>16205</v>
      </c>
      <c r="AA386" s="275">
        <v>0</v>
      </c>
      <c r="AB386" s="204">
        <v>0</v>
      </c>
      <c r="AC386" s="202">
        <v>0</v>
      </c>
      <c r="AD386" s="204">
        <v>0</v>
      </c>
      <c r="AE386" s="276">
        <v>0</v>
      </c>
      <c r="AG386" s="227">
        <f t="shared" si="16"/>
        <v>0</v>
      </c>
      <c r="AH386" s="228">
        <f t="shared" si="17"/>
        <v>0</v>
      </c>
      <c r="AI386" s="229">
        <f t="shared" si="18"/>
        <v>0</v>
      </c>
      <c r="AM386" s="138"/>
      <c r="AN386" s="138"/>
      <c r="AO386" s="138"/>
      <c r="AP386" s="138"/>
      <c r="AQ386" s="138"/>
      <c r="AR386" s="138"/>
      <c r="AS386" s="138"/>
      <c r="AT386" s="138"/>
    </row>
    <row r="387" spans="1:46" s="139" customFormat="1" ht="13.8" x14ac:dyDescent="0.3">
      <c r="A387" s="277">
        <v>450</v>
      </c>
      <c r="B387" s="211">
        <v>450086127</v>
      </c>
      <c r="C387" s="212" t="s">
        <v>206</v>
      </c>
      <c r="D387" s="211">
        <v>86</v>
      </c>
      <c r="E387" s="212" t="s">
        <v>207</v>
      </c>
      <c r="F387" s="211">
        <v>127</v>
      </c>
      <c r="G387" s="212" t="s">
        <v>209</v>
      </c>
      <c r="H387" s="297">
        <v>6.5</v>
      </c>
      <c r="I387" s="202">
        <v>9127</v>
      </c>
      <c r="J387" s="202">
        <v>4322</v>
      </c>
      <c r="K387" s="202">
        <v>0</v>
      </c>
      <c r="L387" s="202">
        <v>893</v>
      </c>
      <c r="M387" s="279">
        <v>14342</v>
      </c>
      <c r="O387" s="281">
        <v>9.5272993770601465E-3</v>
      </c>
      <c r="P387" s="282">
        <v>0</v>
      </c>
      <c r="Q387" s="205">
        <v>0.09</v>
      </c>
      <c r="R387" s="205">
        <v>2.2334424382153262E-2</v>
      </c>
      <c r="S387" s="272">
        <f t="shared" si="19"/>
        <v>0</v>
      </c>
      <c r="U387" s="287">
        <v>87289</v>
      </c>
      <c r="V387" s="288">
        <v>0</v>
      </c>
      <c r="W387" s="288">
        <v>0</v>
      </c>
      <c r="X387" s="288">
        <v>5798</v>
      </c>
      <c r="Y387" s="279">
        <f t="shared" si="20"/>
        <v>93087</v>
      </c>
      <c r="AA387" s="275">
        <v>0</v>
      </c>
      <c r="AB387" s="204">
        <v>0</v>
      </c>
      <c r="AC387" s="202">
        <v>0</v>
      </c>
      <c r="AD387" s="204">
        <v>0</v>
      </c>
      <c r="AE387" s="276">
        <v>0</v>
      </c>
      <c r="AG387" s="227">
        <f t="shared" si="16"/>
        <v>0</v>
      </c>
      <c r="AH387" s="228">
        <f t="shared" si="17"/>
        <v>0</v>
      </c>
      <c r="AI387" s="229">
        <f t="shared" si="18"/>
        <v>0</v>
      </c>
      <c r="AM387" s="138"/>
      <c r="AN387" s="138"/>
      <c r="AO387" s="138"/>
      <c r="AP387" s="138"/>
      <c r="AQ387" s="138"/>
      <c r="AR387" s="138"/>
      <c r="AS387" s="138"/>
      <c r="AT387" s="138"/>
    </row>
    <row r="388" spans="1:46" s="139" customFormat="1" ht="13.8" x14ac:dyDescent="0.3">
      <c r="A388" s="277">
        <v>450</v>
      </c>
      <c r="B388" s="211">
        <v>450086137</v>
      </c>
      <c r="C388" s="212" t="s">
        <v>206</v>
      </c>
      <c r="D388" s="211">
        <v>86</v>
      </c>
      <c r="E388" s="212" t="s">
        <v>207</v>
      </c>
      <c r="F388" s="211">
        <v>137</v>
      </c>
      <c r="G388" s="212" t="s">
        <v>210</v>
      </c>
      <c r="H388" s="297">
        <v>1</v>
      </c>
      <c r="I388" s="202">
        <v>12390</v>
      </c>
      <c r="J388" s="202">
        <v>16</v>
      </c>
      <c r="K388" s="202">
        <v>0</v>
      </c>
      <c r="L388" s="202">
        <v>893</v>
      </c>
      <c r="M388" s="279">
        <v>13299</v>
      </c>
      <c r="O388" s="281">
        <v>1.4657383657015611E-3</v>
      </c>
      <c r="P388" s="282">
        <v>0</v>
      </c>
      <c r="Q388" s="205">
        <v>0.18</v>
      </c>
      <c r="R388" s="205">
        <v>0.12393237753028111</v>
      </c>
      <c r="S388" s="272">
        <f t="shared" si="19"/>
        <v>0</v>
      </c>
      <c r="U388" s="287">
        <v>12388</v>
      </c>
      <c r="V388" s="288">
        <v>0</v>
      </c>
      <c r="W388" s="288">
        <v>0</v>
      </c>
      <c r="X388" s="288">
        <v>892</v>
      </c>
      <c r="Y388" s="279">
        <f t="shared" si="20"/>
        <v>13280</v>
      </c>
      <c r="AA388" s="275">
        <v>0</v>
      </c>
      <c r="AB388" s="204">
        <v>0</v>
      </c>
      <c r="AC388" s="202">
        <v>0</v>
      </c>
      <c r="AD388" s="204">
        <v>0</v>
      </c>
      <c r="AE388" s="276">
        <v>0</v>
      </c>
      <c r="AG388" s="227">
        <f t="shared" si="16"/>
        <v>0</v>
      </c>
      <c r="AH388" s="228">
        <f t="shared" si="17"/>
        <v>0</v>
      </c>
      <c r="AI388" s="229">
        <f t="shared" si="18"/>
        <v>0</v>
      </c>
      <c r="AM388" s="138"/>
      <c r="AN388" s="138"/>
      <c r="AO388" s="138"/>
      <c r="AP388" s="138"/>
      <c r="AQ388" s="138"/>
      <c r="AR388" s="138"/>
      <c r="AS388" s="138"/>
      <c r="AT388" s="138"/>
    </row>
    <row r="389" spans="1:46" s="139" customFormat="1" ht="13.8" x14ac:dyDescent="0.3">
      <c r="A389" s="277">
        <v>450</v>
      </c>
      <c r="B389" s="211">
        <v>450086210</v>
      </c>
      <c r="C389" s="212" t="s">
        <v>206</v>
      </c>
      <c r="D389" s="211">
        <v>86</v>
      </c>
      <c r="E389" s="212" t="s">
        <v>207</v>
      </c>
      <c r="F389" s="211">
        <v>210</v>
      </c>
      <c r="G389" s="212" t="s">
        <v>54</v>
      </c>
      <c r="H389" s="297">
        <v>93.54</v>
      </c>
      <c r="I389" s="202">
        <v>9270</v>
      </c>
      <c r="J389" s="202">
        <v>2972</v>
      </c>
      <c r="K389" s="202">
        <v>0</v>
      </c>
      <c r="L389" s="202">
        <v>893</v>
      </c>
      <c r="M389" s="279">
        <v>13135</v>
      </c>
      <c r="O389" s="281">
        <v>0.13710516672772416</v>
      </c>
      <c r="P389" s="282">
        <v>0</v>
      </c>
      <c r="Q389" s="205">
        <v>0.09</v>
      </c>
      <c r="R389" s="205">
        <v>6.048785037456824E-2</v>
      </c>
      <c r="S389" s="272">
        <f t="shared" si="19"/>
        <v>0</v>
      </c>
      <c r="U389" s="287">
        <v>1143432</v>
      </c>
      <c r="V389" s="288">
        <v>0</v>
      </c>
      <c r="W389" s="288">
        <v>0</v>
      </c>
      <c r="X389" s="288">
        <v>83436</v>
      </c>
      <c r="Y389" s="279">
        <f t="shared" si="20"/>
        <v>1226868</v>
      </c>
      <c r="AA389" s="275">
        <v>0</v>
      </c>
      <c r="AB389" s="204">
        <v>0</v>
      </c>
      <c r="AC389" s="202">
        <v>0</v>
      </c>
      <c r="AD389" s="204">
        <v>0.88869549285452565</v>
      </c>
      <c r="AE389" s="276">
        <v>11673</v>
      </c>
      <c r="AG389" s="227">
        <f t="shared" si="16"/>
        <v>0</v>
      </c>
      <c r="AH389" s="228">
        <f t="shared" si="17"/>
        <v>0</v>
      </c>
      <c r="AI389" s="229">
        <f t="shared" si="18"/>
        <v>0</v>
      </c>
      <c r="AM389" s="138"/>
      <c r="AN389" s="138"/>
      <c r="AO389" s="138"/>
      <c r="AP389" s="138"/>
      <c r="AQ389" s="138"/>
      <c r="AR389" s="138"/>
      <c r="AS389" s="138"/>
      <c r="AT389" s="138"/>
    </row>
    <row r="390" spans="1:46" s="139" customFormat="1" ht="13.8" x14ac:dyDescent="0.3">
      <c r="A390" s="277">
        <v>450</v>
      </c>
      <c r="B390" s="211">
        <v>450086275</v>
      </c>
      <c r="C390" s="212" t="s">
        <v>206</v>
      </c>
      <c r="D390" s="211">
        <v>86</v>
      </c>
      <c r="E390" s="212" t="s">
        <v>207</v>
      </c>
      <c r="F390" s="211">
        <v>275</v>
      </c>
      <c r="G390" s="212" t="s">
        <v>211</v>
      </c>
      <c r="H390" s="297">
        <v>4</v>
      </c>
      <c r="I390" s="202">
        <v>8749</v>
      </c>
      <c r="J390" s="202">
        <v>2709</v>
      </c>
      <c r="K390" s="202">
        <v>0</v>
      </c>
      <c r="L390" s="202">
        <v>893</v>
      </c>
      <c r="M390" s="279">
        <v>12351</v>
      </c>
      <c r="O390" s="281">
        <v>5.8629534628062445E-3</v>
      </c>
      <c r="P390" s="282">
        <v>0</v>
      </c>
      <c r="Q390" s="205">
        <v>0.09</v>
      </c>
      <c r="R390" s="205">
        <v>7.0742483427271956E-3</v>
      </c>
      <c r="S390" s="272">
        <f t="shared" si="19"/>
        <v>0</v>
      </c>
      <c r="U390" s="287">
        <v>45764</v>
      </c>
      <c r="V390" s="288">
        <v>0</v>
      </c>
      <c r="W390" s="288">
        <v>0</v>
      </c>
      <c r="X390" s="288">
        <v>3568</v>
      </c>
      <c r="Y390" s="279">
        <f t="shared" si="20"/>
        <v>49332</v>
      </c>
      <c r="AA390" s="275">
        <v>0</v>
      </c>
      <c r="AB390" s="204">
        <v>0</v>
      </c>
      <c r="AC390" s="202">
        <v>0</v>
      </c>
      <c r="AD390" s="204">
        <v>0</v>
      </c>
      <c r="AE390" s="276">
        <v>0</v>
      </c>
      <c r="AG390" s="227">
        <f t="shared" si="16"/>
        <v>0</v>
      </c>
      <c r="AH390" s="228">
        <f t="shared" si="17"/>
        <v>0</v>
      </c>
      <c r="AI390" s="229">
        <f t="shared" si="18"/>
        <v>0</v>
      </c>
      <c r="AM390" s="138"/>
      <c r="AN390" s="138"/>
      <c r="AO390" s="138"/>
      <c r="AP390" s="138"/>
      <c r="AQ390" s="138"/>
      <c r="AR390" s="138"/>
      <c r="AS390" s="138"/>
      <c r="AT390" s="138"/>
    </row>
    <row r="391" spans="1:46" s="139" customFormat="1" ht="13.8" x14ac:dyDescent="0.3">
      <c r="A391" s="277">
        <v>450</v>
      </c>
      <c r="B391" s="211">
        <v>450086278</v>
      </c>
      <c r="C391" s="212" t="s">
        <v>206</v>
      </c>
      <c r="D391" s="211">
        <v>86</v>
      </c>
      <c r="E391" s="212" t="s">
        <v>207</v>
      </c>
      <c r="F391" s="211">
        <v>278</v>
      </c>
      <c r="G391" s="212" t="s">
        <v>212</v>
      </c>
      <c r="H391" s="297">
        <v>9</v>
      </c>
      <c r="I391" s="202">
        <v>9084</v>
      </c>
      <c r="J391" s="202">
        <v>2421</v>
      </c>
      <c r="K391" s="202">
        <v>0</v>
      </c>
      <c r="L391" s="202">
        <v>893</v>
      </c>
      <c r="M391" s="279">
        <v>12398</v>
      </c>
      <c r="O391" s="281">
        <v>1.3191645291314048E-2</v>
      </c>
      <c r="P391" s="282">
        <v>0</v>
      </c>
      <c r="Q391" s="205">
        <v>0.09</v>
      </c>
      <c r="R391" s="205">
        <v>5.1905114984700199E-2</v>
      </c>
      <c r="S391" s="272">
        <f t="shared" si="19"/>
        <v>0</v>
      </c>
      <c r="U391" s="287">
        <v>103392</v>
      </c>
      <c r="V391" s="288">
        <v>0</v>
      </c>
      <c r="W391" s="288">
        <v>0</v>
      </c>
      <c r="X391" s="288">
        <v>8028</v>
      </c>
      <c r="Y391" s="279">
        <f t="shared" si="20"/>
        <v>111420</v>
      </c>
      <c r="AA391" s="275">
        <v>0</v>
      </c>
      <c r="AB391" s="204">
        <v>0</v>
      </c>
      <c r="AC391" s="202">
        <v>0</v>
      </c>
      <c r="AD391" s="204">
        <v>0</v>
      </c>
      <c r="AE391" s="276">
        <v>0</v>
      </c>
      <c r="AG391" s="227">
        <f t="shared" si="16"/>
        <v>0</v>
      </c>
      <c r="AH391" s="228">
        <f t="shared" si="17"/>
        <v>0</v>
      </c>
      <c r="AI391" s="229">
        <f t="shared" si="18"/>
        <v>0</v>
      </c>
      <c r="AM391" s="138"/>
      <c r="AN391" s="138"/>
      <c r="AO391" s="138"/>
      <c r="AP391" s="138"/>
      <c r="AQ391" s="138"/>
      <c r="AR391" s="138"/>
      <c r="AS391" s="138"/>
      <c r="AT391" s="138"/>
    </row>
    <row r="392" spans="1:46" s="139" customFormat="1" ht="13.8" x14ac:dyDescent="0.3">
      <c r="A392" s="277">
        <v>450</v>
      </c>
      <c r="B392" s="211">
        <v>450086327</v>
      </c>
      <c r="C392" s="212" t="s">
        <v>206</v>
      </c>
      <c r="D392" s="211">
        <v>86</v>
      </c>
      <c r="E392" s="212" t="s">
        <v>207</v>
      </c>
      <c r="F392" s="211">
        <v>327</v>
      </c>
      <c r="G392" s="212" t="s">
        <v>213</v>
      </c>
      <c r="H392" s="297">
        <v>2.7800000000000002</v>
      </c>
      <c r="I392" s="202">
        <v>8636</v>
      </c>
      <c r="J392" s="202">
        <v>7215</v>
      </c>
      <c r="K392" s="202">
        <v>0</v>
      </c>
      <c r="L392" s="202">
        <v>893</v>
      </c>
      <c r="M392" s="279">
        <v>16744</v>
      </c>
      <c r="O392" s="281">
        <v>4.0747526566503401E-3</v>
      </c>
      <c r="P392" s="282">
        <v>0</v>
      </c>
      <c r="Q392" s="205">
        <v>0.09</v>
      </c>
      <c r="R392" s="205">
        <v>2.9947450020930497E-2</v>
      </c>
      <c r="S392" s="272">
        <f t="shared" si="19"/>
        <v>0</v>
      </c>
      <c r="U392" s="287">
        <v>44002</v>
      </c>
      <c r="V392" s="288">
        <v>0</v>
      </c>
      <c r="W392" s="288">
        <v>0</v>
      </c>
      <c r="X392" s="288">
        <v>2480</v>
      </c>
      <c r="Y392" s="279">
        <f t="shared" si="20"/>
        <v>46482</v>
      </c>
      <c r="AA392" s="275">
        <v>0</v>
      </c>
      <c r="AB392" s="204">
        <v>0</v>
      </c>
      <c r="AC392" s="202">
        <v>0</v>
      </c>
      <c r="AD392" s="204">
        <v>0</v>
      </c>
      <c r="AE392" s="276">
        <v>0</v>
      </c>
      <c r="AG392" s="227">
        <f t="shared" si="16"/>
        <v>0</v>
      </c>
      <c r="AH392" s="228">
        <f t="shared" si="17"/>
        <v>0</v>
      </c>
      <c r="AI392" s="229">
        <f t="shared" si="18"/>
        <v>0</v>
      </c>
      <c r="AM392" s="138"/>
      <c r="AN392" s="138"/>
      <c r="AO392" s="138"/>
      <c r="AP392" s="138"/>
      <c r="AQ392" s="138"/>
      <c r="AR392" s="138"/>
      <c r="AS392" s="138"/>
      <c r="AT392" s="138"/>
    </row>
    <row r="393" spans="1:46" s="139" customFormat="1" ht="13.8" x14ac:dyDescent="0.3">
      <c r="A393" s="277">
        <v>450</v>
      </c>
      <c r="B393" s="211">
        <v>450086337</v>
      </c>
      <c r="C393" s="212" t="s">
        <v>206</v>
      </c>
      <c r="D393" s="211">
        <v>86</v>
      </c>
      <c r="E393" s="212" t="s">
        <v>207</v>
      </c>
      <c r="F393" s="211">
        <v>337</v>
      </c>
      <c r="G393" s="212" t="s">
        <v>214</v>
      </c>
      <c r="H393" s="297">
        <v>1.22</v>
      </c>
      <c r="I393" s="202">
        <v>12729</v>
      </c>
      <c r="J393" s="202">
        <v>13489</v>
      </c>
      <c r="K393" s="202">
        <v>0</v>
      </c>
      <c r="L393" s="202">
        <v>893</v>
      </c>
      <c r="M393" s="279">
        <v>27111</v>
      </c>
      <c r="O393" s="281">
        <v>1.7882008061559044E-3</v>
      </c>
      <c r="P393" s="282">
        <v>0</v>
      </c>
      <c r="Q393" s="205">
        <v>0.09</v>
      </c>
      <c r="R393" s="205">
        <v>1.7184465103599049E-2</v>
      </c>
      <c r="S393" s="272">
        <f t="shared" si="19"/>
        <v>0</v>
      </c>
      <c r="U393" s="287">
        <v>31940</v>
      </c>
      <c r="V393" s="288">
        <v>0</v>
      </c>
      <c r="W393" s="288">
        <v>0</v>
      </c>
      <c r="X393" s="288">
        <v>1088</v>
      </c>
      <c r="Y393" s="279">
        <f t="shared" si="20"/>
        <v>33028</v>
      </c>
      <c r="AA393" s="275">
        <v>0</v>
      </c>
      <c r="AB393" s="204">
        <v>0</v>
      </c>
      <c r="AC393" s="202">
        <v>0</v>
      </c>
      <c r="AD393" s="204">
        <v>0</v>
      </c>
      <c r="AE393" s="276">
        <v>0</v>
      </c>
      <c r="AG393" s="227">
        <f t="shared" ref="AG393:AG456" si="21">IFERROR(VLOOKUP($B393,_18PJ,7,FALSE),0)</f>
        <v>0</v>
      </c>
      <c r="AH393" s="228">
        <f t="shared" ref="AH393:AH456" si="22">IFERROR(VLOOKUP($B393,_18PJ,8,FALSE),0)</f>
        <v>0</v>
      </c>
      <c r="AI393" s="229">
        <f t="shared" ref="AI393:AI456" si="23">IFERROR(VLOOKUP($B393,_18PJ,9,FALSE),0)</f>
        <v>0</v>
      </c>
      <c r="AM393" s="138"/>
      <c r="AN393" s="138"/>
      <c r="AO393" s="138"/>
      <c r="AP393" s="138"/>
      <c r="AQ393" s="138"/>
      <c r="AR393" s="138"/>
      <c r="AS393" s="138"/>
      <c r="AT393" s="138"/>
    </row>
    <row r="394" spans="1:46" s="139" customFormat="1" ht="13.8" x14ac:dyDescent="0.3">
      <c r="A394" s="277">
        <v>450</v>
      </c>
      <c r="B394" s="211">
        <v>450086340</v>
      </c>
      <c r="C394" s="212" t="s">
        <v>206</v>
      </c>
      <c r="D394" s="211">
        <v>86</v>
      </c>
      <c r="E394" s="212" t="s">
        <v>207</v>
      </c>
      <c r="F394" s="211">
        <v>340</v>
      </c>
      <c r="G394" s="212" t="s">
        <v>215</v>
      </c>
      <c r="H394" s="297">
        <v>10.72</v>
      </c>
      <c r="I394" s="202">
        <v>8714</v>
      </c>
      <c r="J394" s="202">
        <v>4131</v>
      </c>
      <c r="K394" s="202">
        <v>0</v>
      </c>
      <c r="L394" s="202">
        <v>893</v>
      </c>
      <c r="M394" s="279">
        <v>13738</v>
      </c>
      <c r="O394" s="281">
        <v>1.5712715280320731E-2</v>
      </c>
      <c r="P394" s="282">
        <v>0</v>
      </c>
      <c r="Q394" s="205">
        <v>0.09</v>
      </c>
      <c r="R394" s="205">
        <v>6.3009630613044987E-2</v>
      </c>
      <c r="S394" s="272">
        <f t="shared" ref="S394:S457" si="24">IFERROR(W394/H394,0)</f>
        <v>0</v>
      </c>
      <c r="U394" s="287">
        <v>137495</v>
      </c>
      <c r="V394" s="288">
        <v>0</v>
      </c>
      <c r="W394" s="288">
        <v>0</v>
      </c>
      <c r="X394" s="288">
        <v>9562</v>
      </c>
      <c r="Y394" s="279">
        <f t="shared" ref="Y394:Y457" si="25">SUM(U394:X394)</f>
        <v>147057</v>
      </c>
      <c r="AA394" s="275">
        <v>0</v>
      </c>
      <c r="AB394" s="204">
        <v>0</v>
      </c>
      <c r="AC394" s="202">
        <v>0</v>
      </c>
      <c r="AD394" s="204">
        <v>0</v>
      </c>
      <c r="AE394" s="276">
        <v>0</v>
      </c>
      <c r="AG394" s="227">
        <f t="shared" si="21"/>
        <v>0</v>
      </c>
      <c r="AH394" s="228">
        <f t="shared" si="22"/>
        <v>0</v>
      </c>
      <c r="AI394" s="229">
        <f t="shared" si="23"/>
        <v>0</v>
      </c>
      <c r="AM394" s="138"/>
      <c r="AN394" s="138"/>
      <c r="AO394" s="138"/>
      <c r="AP394" s="138"/>
      <c r="AQ394" s="138"/>
      <c r="AR394" s="138"/>
      <c r="AS394" s="138"/>
      <c r="AT394" s="138"/>
    </row>
    <row r="395" spans="1:46" s="139" customFormat="1" ht="13.8" x14ac:dyDescent="0.3">
      <c r="A395" s="277">
        <v>450</v>
      </c>
      <c r="B395" s="211">
        <v>450086605</v>
      </c>
      <c r="C395" s="212" t="s">
        <v>206</v>
      </c>
      <c r="D395" s="211">
        <v>86</v>
      </c>
      <c r="E395" s="212" t="s">
        <v>207</v>
      </c>
      <c r="F395" s="211">
        <v>605</v>
      </c>
      <c r="G395" s="212" t="s">
        <v>216</v>
      </c>
      <c r="H395" s="297">
        <v>1</v>
      </c>
      <c r="I395" s="202">
        <v>8410</v>
      </c>
      <c r="J395" s="202">
        <v>6265</v>
      </c>
      <c r="K395" s="202">
        <v>0</v>
      </c>
      <c r="L395" s="202">
        <v>893</v>
      </c>
      <c r="M395" s="279">
        <v>15568</v>
      </c>
      <c r="O395" s="281">
        <v>1.4657383657015611E-3</v>
      </c>
      <c r="P395" s="282">
        <v>0</v>
      </c>
      <c r="Q395" s="205">
        <v>0.09</v>
      </c>
      <c r="R395" s="205">
        <v>5.2099463000951335E-2</v>
      </c>
      <c r="S395" s="272">
        <f t="shared" si="24"/>
        <v>0</v>
      </c>
      <c r="U395" s="287">
        <v>14653</v>
      </c>
      <c r="V395" s="288">
        <v>0</v>
      </c>
      <c r="W395" s="288">
        <v>0</v>
      </c>
      <c r="X395" s="288">
        <v>892</v>
      </c>
      <c r="Y395" s="279">
        <f t="shared" si="25"/>
        <v>15545</v>
      </c>
      <c r="AA395" s="275">
        <v>0</v>
      </c>
      <c r="AB395" s="204">
        <v>0</v>
      </c>
      <c r="AC395" s="202">
        <v>0</v>
      </c>
      <c r="AD395" s="204">
        <v>0</v>
      </c>
      <c r="AE395" s="276">
        <v>0</v>
      </c>
      <c r="AG395" s="227">
        <f t="shared" si="21"/>
        <v>0</v>
      </c>
      <c r="AH395" s="228">
        <f t="shared" si="22"/>
        <v>0</v>
      </c>
      <c r="AI395" s="229">
        <f t="shared" si="23"/>
        <v>0</v>
      </c>
      <c r="AM395" s="138"/>
      <c r="AN395" s="138"/>
      <c r="AO395" s="138"/>
      <c r="AP395" s="138"/>
      <c r="AQ395" s="138"/>
      <c r="AR395" s="138"/>
      <c r="AS395" s="138"/>
      <c r="AT395" s="138"/>
    </row>
    <row r="396" spans="1:46" s="139" customFormat="1" ht="13.8" x14ac:dyDescent="0.3">
      <c r="A396" s="277">
        <v>450</v>
      </c>
      <c r="B396" s="211">
        <v>450086632</v>
      </c>
      <c r="C396" s="212" t="s">
        <v>206</v>
      </c>
      <c r="D396" s="211">
        <v>86</v>
      </c>
      <c r="E396" s="212" t="s">
        <v>207</v>
      </c>
      <c r="F396" s="211">
        <v>632</v>
      </c>
      <c r="G396" s="212" t="s">
        <v>217</v>
      </c>
      <c r="H396" s="297">
        <v>0.64</v>
      </c>
      <c r="I396" s="202">
        <v>8749</v>
      </c>
      <c r="J396" s="202">
        <v>7239</v>
      </c>
      <c r="K396" s="202">
        <v>0</v>
      </c>
      <c r="L396" s="202">
        <v>893</v>
      </c>
      <c r="M396" s="279">
        <v>16881</v>
      </c>
      <c r="O396" s="281">
        <v>9.3807255404899914E-4</v>
      </c>
      <c r="P396" s="282">
        <v>0</v>
      </c>
      <c r="Q396" s="205">
        <v>0.09</v>
      </c>
      <c r="R396" s="205">
        <v>4.3412364792996929E-3</v>
      </c>
      <c r="S396" s="272">
        <f t="shared" si="24"/>
        <v>0</v>
      </c>
      <c r="U396" s="287">
        <v>10218</v>
      </c>
      <c r="V396" s="288">
        <v>0</v>
      </c>
      <c r="W396" s="288">
        <v>0</v>
      </c>
      <c r="X396" s="288">
        <v>570</v>
      </c>
      <c r="Y396" s="279">
        <f t="shared" si="25"/>
        <v>10788</v>
      </c>
      <c r="AA396" s="275">
        <v>0</v>
      </c>
      <c r="AB396" s="204">
        <v>0</v>
      </c>
      <c r="AC396" s="202">
        <v>0</v>
      </c>
      <c r="AD396" s="204">
        <v>0</v>
      </c>
      <c r="AE396" s="276">
        <v>0</v>
      </c>
      <c r="AG396" s="227">
        <f t="shared" si="21"/>
        <v>0</v>
      </c>
      <c r="AH396" s="228">
        <f t="shared" si="22"/>
        <v>0</v>
      </c>
      <c r="AI396" s="229">
        <f t="shared" si="23"/>
        <v>0</v>
      </c>
      <c r="AM396" s="138"/>
      <c r="AN396" s="138"/>
      <c r="AO396" s="138"/>
      <c r="AP396" s="138"/>
      <c r="AQ396" s="138"/>
      <c r="AR396" s="138"/>
      <c r="AS396" s="138"/>
      <c r="AT396" s="138"/>
    </row>
    <row r="397" spans="1:46" s="139" customFormat="1" ht="13.8" x14ac:dyDescent="0.3">
      <c r="A397" s="277">
        <v>450</v>
      </c>
      <c r="B397" s="211">
        <v>450086674</v>
      </c>
      <c r="C397" s="212" t="s">
        <v>206</v>
      </c>
      <c r="D397" s="211">
        <v>86</v>
      </c>
      <c r="E397" s="212" t="s">
        <v>207</v>
      </c>
      <c r="F397" s="211">
        <v>674</v>
      </c>
      <c r="G397" s="212" t="s">
        <v>57</v>
      </c>
      <c r="H397" s="297">
        <v>1</v>
      </c>
      <c r="I397" s="202">
        <v>11126.026242038219</v>
      </c>
      <c r="J397" s="202">
        <v>4125</v>
      </c>
      <c r="K397" s="202">
        <v>0</v>
      </c>
      <c r="L397" s="202">
        <v>893</v>
      </c>
      <c r="M397" s="279">
        <v>16144.026242038219</v>
      </c>
      <c r="O397" s="281">
        <v>1.4657383657015611E-3</v>
      </c>
      <c r="P397" s="282">
        <v>0</v>
      </c>
      <c r="Q397" s="205">
        <v>0.18</v>
      </c>
      <c r="R397" s="205">
        <v>4.6768199710618387E-2</v>
      </c>
      <c r="S397" s="272">
        <f t="shared" si="24"/>
        <v>0</v>
      </c>
      <c r="U397" s="287">
        <v>15228</v>
      </c>
      <c r="V397" s="288">
        <v>0</v>
      </c>
      <c r="W397" s="288">
        <v>0</v>
      </c>
      <c r="X397" s="288">
        <v>892</v>
      </c>
      <c r="Y397" s="279">
        <f t="shared" si="25"/>
        <v>16120</v>
      </c>
      <c r="AA397" s="275">
        <v>0</v>
      </c>
      <c r="AB397" s="204">
        <v>0</v>
      </c>
      <c r="AC397" s="202">
        <v>0</v>
      </c>
      <c r="AD397" s="204">
        <v>0</v>
      </c>
      <c r="AE397" s="276">
        <v>0</v>
      </c>
      <c r="AG397" s="227">
        <f t="shared" si="21"/>
        <v>0</v>
      </c>
      <c r="AH397" s="228">
        <f t="shared" si="22"/>
        <v>0</v>
      </c>
      <c r="AI397" s="229">
        <f t="shared" si="23"/>
        <v>0</v>
      </c>
      <c r="AM397" s="138"/>
      <c r="AN397" s="138"/>
      <c r="AO397" s="138"/>
      <c r="AP397" s="138"/>
      <c r="AQ397" s="138"/>
      <c r="AR397" s="138"/>
      <c r="AS397" s="138"/>
      <c r="AT397" s="138"/>
    </row>
    <row r="398" spans="1:46" s="139" customFormat="1" ht="13.8" x14ac:dyDescent="0.3">
      <c r="A398" s="277">
        <v>450</v>
      </c>
      <c r="B398" s="211">
        <v>450086683</v>
      </c>
      <c r="C398" s="212" t="s">
        <v>206</v>
      </c>
      <c r="D398" s="211">
        <v>86</v>
      </c>
      <c r="E398" s="212" t="s">
        <v>207</v>
      </c>
      <c r="F398" s="211">
        <v>683</v>
      </c>
      <c r="G398" s="212" t="s">
        <v>58</v>
      </c>
      <c r="H398" s="297">
        <v>9</v>
      </c>
      <c r="I398" s="202">
        <v>8743</v>
      </c>
      <c r="J398" s="202">
        <v>6676</v>
      </c>
      <c r="K398" s="202">
        <v>0</v>
      </c>
      <c r="L398" s="202">
        <v>893</v>
      </c>
      <c r="M398" s="279">
        <v>16312</v>
      </c>
      <c r="O398" s="281">
        <v>1.3191645291314048E-2</v>
      </c>
      <c r="P398" s="282">
        <v>0</v>
      </c>
      <c r="Q398" s="205">
        <v>0.09</v>
      </c>
      <c r="R398" s="205">
        <v>2.6346207174250798E-2</v>
      </c>
      <c r="S398" s="272">
        <f t="shared" si="24"/>
        <v>0</v>
      </c>
      <c r="U398" s="287">
        <v>138564</v>
      </c>
      <c r="V398" s="288">
        <v>0</v>
      </c>
      <c r="W398" s="288">
        <v>0</v>
      </c>
      <c r="X398" s="288">
        <v>8028</v>
      </c>
      <c r="Y398" s="279">
        <f t="shared" si="25"/>
        <v>146592</v>
      </c>
      <c r="AA398" s="275">
        <v>0</v>
      </c>
      <c r="AB398" s="204">
        <v>0</v>
      </c>
      <c r="AC398" s="202">
        <v>0</v>
      </c>
      <c r="AD398" s="204">
        <v>0</v>
      </c>
      <c r="AE398" s="276">
        <v>0</v>
      </c>
      <c r="AG398" s="227">
        <f t="shared" si="21"/>
        <v>0</v>
      </c>
      <c r="AH398" s="228">
        <f t="shared" si="22"/>
        <v>0</v>
      </c>
      <c r="AI398" s="229">
        <f t="shared" si="23"/>
        <v>0</v>
      </c>
      <c r="AM398" s="138"/>
      <c r="AN398" s="138"/>
      <c r="AO398" s="138"/>
      <c r="AP398" s="138"/>
      <c r="AQ398" s="138"/>
      <c r="AR398" s="138"/>
      <c r="AS398" s="138"/>
      <c r="AT398" s="138"/>
    </row>
    <row r="399" spans="1:46" s="139" customFormat="1" ht="13.8" x14ac:dyDescent="0.3">
      <c r="A399" s="277">
        <v>450</v>
      </c>
      <c r="B399" s="211">
        <v>450086750</v>
      </c>
      <c r="C399" s="212" t="s">
        <v>206</v>
      </c>
      <c r="D399" s="211">
        <v>86</v>
      </c>
      <c r="E399" s="212" t="s">
        <v>207</v>
      </c>
      <c r="F399" s="211">
        <v>750</v>
      </c>
      <c r="G399" s="212" t="s">
        <v>61</v>
      </c>
      <c r="H399" s="297">
        <v>0.5</v>
      </c>
      <c r="I399" s="202">
        <v>10476.143233618233</v>
      </c>
      <c r="J399" s="202">
        <v>7591</v>
      </c>
      <c r="K399" s="202">
        <v>0</v>
      </c>
      <c r="L399" s="202">
        <v>893</v>
      </c>
      <c r="M399" s="279">
        <v>18960.143233618233</v>
      </c>
      <c r="O399" s="281">
        <v>7.3286918285078056E-4</v>
      </c>
      <c r="P399" s="282">
        <v>0</v>
      </c>
      <c r="Q399" s="205">
        <v>0.09</v>
      </c>
      <c r="R399" s="205">
        <v>2.7831070300140873E-2</v>
      </c>
      <c r="S399" s="272">
        <f t="shared" si="24"/>
        <v>0</v>
      </c>
      <c r="U399" s="287">
        <v>9020</v>
      </c>
      <c r="V399" s="288">
        <v>0</v>
      </c>
      <c r="W399" s="288">
        <v>0</v>
      </c>
      <c r="X399" s="288">
        <v>446</v>
      </c>
      <c r="Y399" s="279">
        <f t="shared" si="25"/>
        <v>9466</v>
      </c>
      <c r="AA399" s="275">
        <v>0</v>
      </c>
      <c r="AB399" s="204">
        <v>0</v>
      </c>
      <c r="AC399" s="202">
        <v>0</v>
      </c>
      <c r="AD399" s="204">
        <v>0</v>
      </c>
      <c r="AE399" s="276">
        <v>0</v>
      </c>
      <c r="AG399" s="227">
        <f t="shared" si="21"/>
        <v>0</v>
      </c>
      <c r="AH399" s="228">
        <f t="shared" si="22"/>
        <v>0</v>
      </c>
      <c r="AI399" s="229">
        <f t="shared" si="23"/>
        <v>0</v>
      </c>
      <c r="AM399" s="138"/>
      <c r="AN399" s="138"/>
      <c r="AO399" s="138"/>
      <c r="AP399" s="138"/>
      <c r="AQ399" s="138"/>
      <c r="AR399" s="138"/>
      <c r="AS399" s="138"/>
      <c r="AT399" s="138"/>
    </row>
    <row r="400" spans="1:46" s="139" customFormat="1" ht="13.8" x14ac:dyDescent="0.3">
      <c r="A400" s="277">
        <v>453</v>
      </c>
      <c r="B400" s="211">
        <v>453137005</v>
      </c>
      <c r="C400" s="212" t="s">
        <v>218</v>
      </c>
      <c r="D400" s="211">
        <v>137</v>
      </c>
      <c r="E400" s="212" t="s">
        <v>210</v>
      </c>
      <c r="F400" s="211">
        <v>5</v>
      </c>
      <c r="G400" s="212" t="s">
        <v>219</v>
      </c>
      <c r="H400" s="297">
        <v>1.87</v>
      </c>
      <c r="I400" s="202">
        <v>12729</v>
      </c>
      <c r="J400" s="202">
        <v>5454</v>
      </c>
      <c r="K400" s="202">
        <v>0</v>
      </c>
      <c r="L400" s="202">
        <v>893</v>
      </c>
      <c r="M400" s="279">
        <v>19076</v>
      </c>
      <c r="O400" s="281">
        <v>7.7218812741105093E-4</v>
      </c>
      <c r="P400" s="282">
        <v>0</v>
      </c>
      <c r="Q400" s="205">
        <v>0.09</v>
      </c>
      <c r="R400" s="205">
        <v>1.1310530252695329E-2</v>
      </c>
      <c r="S400" s="272">
        <f t="shared" si="24"/>
        <v>0</v>
      </c>
      <c r="U400" s="287">
        <v>33988</v>
      </c>
      <c r="V400" s="288">
        <v>0</v>
      </c>
      <c r="W400" s="288">
        <v>0</v>
      </c>
      <c r="X400" s="288">
        <v>1670</v>
      </c>
      <c r="Y400" s="279">
        <f t="shared" si="25"/>
        <v>35658</v>
      </c>
      <c r="AA400" s="275">
        <v>0</v>
      </c>
      <c r="AB400" s="204">
        <v>0</v>
      </c>
      <c r="AC400" s="202">
        <v>0</v>
      </c>
      <c r="AD400" s="204">
        <v>0</v>
      </c>
      <c r="AE400" s="276">
        <v>0</v>
      </c>
      <c r="AG400" s="227">
        <f t="shared" si="21"/>
        <v>0</v>
      </c>
      <c r="AH400" s="228">
        <f t="shared" si="22"/>
        <v>0</v>
      </c>
      <c r="AI400" s="229">
        <f t="shared" si="23"/>
        <v>0</v>
      </c>
      <c r="AM400" s="138"/>
      <c r="AN400" s="138"/>
      <c r="AO400" s="138"/>
      <c r="AP400" s="138"/>
      <c r="AQ400" s="138"/>
      <c r="AR400" s="138"/>
      <c r="AS400" s="138"/>
      <c r="AT400" s="138"/>
    </row>
    <row r="401" spans="1:46" s="139" customFormat="1" ht="13.8" x14ac:dyDescent="0.3">
      <c r="A401" s="277">
        <v>453</v>
      </c>
      <c r="B401" s="211">
        <v>453137061</v>
      </c>
      <c r="C401" s="212" t="s">
        <v>218</v>
      </c>
      <c r="D401" s="211">
        <v>137</v>
      </c>
      <c r="E401" s="212" t="s">
        <v>210</v>
      </c>
      <c r="F401" s="211">
        <v>61</v>
      </c>
      <c r="G401" s="212" t="s">
        <v>170</v>
      </c>
      <c r="H401" s="297">
        <v>57.12</v>
      </c>
      <c r="I401" s="202">
        <v>11809</v>
      </c>
      <c r="J401" s="202">
        <v>852</v>
      </c>
      <c r="K401" s="202">
        <v>0</v>
      </c>
      <c r="L401" s="202">
        <v>893</v>
      </c>
      <c r="M401" s="279">
        <v>13554</v>
      </c>
      <c r="O401" s="281">
        <v>2.3586837346373898E-2</v>
      </c>
      <c r="P401" s="282">
        <v>0</v>
      </c>
      <c r="Q401" s="205">
        <v>0.09</v>
      </c>
      <c r="R401" s="205">
        <v>3.1855751534477672E-2</v>
      </c>
      <c r="S401" s="272">
        <f t="shared" si="24"/>
        <v>0</v>
      </c>
      <c r="U401" s="287">
        <v>722910</v>
      </c>
      <c r="V401" s="288">
        <v>0</v>
      </c>
      <c r="W401" s="288">
        <v>0</v>
      </c>
      <c r="X401" s="288">
        <v>51005</v>
      </c>
      <c r="Y401" s="279">
        <f t="shared" si="25"/>
        <v>773915</v>
      </c>
      <c r="AA401" s="275">
        <v>0</v>
      </c>
      <c r="AB401" s="204">
        <v>0</v>
      </c>
      <c r="AC401" s="202">
        <v>0</v>
      </c>
      <c r="AD401" s="204">
        <v>0</v>
      </c>
      <c r="AE401" s="276">
        <v>0</v>
      </c>
      <c r="AG401" s="227">
        <f t="shared" si="21"/>
        <v>0</v>
      </c>
      <c r="AH401" s="228">
        <f t="shared" si="22"/>
        <v>0</v>
      </c>
      <c r="AI401" s="229">
        <f t="shared" si="23"/>
        <v>0</v>
      </c>
      <c r="AM401" s="138"/>
      <c r="AN401" s="138"/>
      <c r="AO401" s="138"/>
      <c r="AP401" s="138"/>
      <c r="AQ401" s="138"/>
      <c r="AR401" s="138"/>
      <c r="AS401" s="138"/>
      <c r="AT401" s="138"/>
    </row>
    <row r="402" spans="1:46" s="139" customFormat="1" ht="13.8" x14ac:dyDescent="0.3">
      <c r="A402" s="277">
        <v>453</v>
      </c>
      <c r="B402" s="211">
        <v>453137086</v>
      </c>
      <c r="C402" s="212" t="s">
        <v>218</v>
      </c>
      <c r="D402" s="211">
        <v>137</v>
      </c>
      <c r="E402" s="212" t="s">
        <v>210</v>
      </c>
      <c r="F402" s="211">
        <v>86</v>
      </c>
      <c r="G402" s="212" t="s">
        <v>207</v>
      </c>
      <c r="H402" s="297">
        <v>4</v>
      </c>
      <c r="I402" s="202">
        <v>11213</v>
      </c>
      <c r="J402" s="202">
        <v>2117</v>
      </c>
      <c r="K402" s="202">
        <v>0</v>
      </c>
      <c r="L402" s="202">
        <v>893</v>
      </c>
      <c r="M402" s="279">
        <v>14223</v>
      </c>
      <c r="O402" s="281">
        <v>1.6517393099701625E-3</v>
      </c>
      <c r="P402" s="282">
        <v>0</v>
      </c>
      <c r="Q402" s="205">
        <v>0.09</v>
      </c>
      <c r="R402" s="205">
        <v>5.6550894950128702E-2</v>
      </c>
      <c r="S402" s="272">
        <f t="shared" si="24"/>
        <v>0</v>
      </c>
      <c r="U402" s="287">
        <v>53296</v>
      </c>
      <c r="V402" s="288">
        <v>0</v>
      </c>
      <c r="W402" s="288">
        <v>0</v>
      </c>
      <c r="X402" s="288">
        <v>3572</v>
      </c>
      <c r="Y402" s="279">
        <f t="shared" si="25"/>
        <v>56868</v>
      </c>
      <c r="AA402" s="275">
        <v>0</v>
      </c>
      <c r="AB402" s="204">
        <v>0</v>
      </c>
      <c r="AC402" s="202">
        <v>0</v>
      </c>
      <c r="AD402" s="204">
        <v>0</v>
      </c>
      <c r="AE402" s="276">
        <v>0</v>
      </c>
      <c r="AG402" s="227">
        <f t="shared" si="21"/>
        <v>0</v>
      </c>
      <c r="AH402" s="228">
        <f t="shared" si="22"/>
        <v>0</v>
      </c>
      <c r="AI402" s="229">
        <f t="shared" si="23"/>
        <v>0</v>
      </c>
      <c r="AM402" s="138"/>
      <c r="AN402" s="138"/>
      <c r="AO402" s="138"/>
      <c r="AP402" s="138"/>
      <c r="AQ402" s="138"/>
      <c r="AR402" s="138"/>
      <c r="AS402" s="138"/>
      <c r="AT402" s="138"/>
    </row>
    <row r="403" spans="1:46" s="139" customFormat="1" ht="13.8" x14ac:dyDescent="0.3">
      <c r="A403" s="277">
        <v>453</v>
      </c>
      <c r="B403" s="211">
        <v>453137137</v>
      </c>
      <c r="C403" s="212" t="s">
        <v>218</v>
      </c>
      <c r="D403" s="211">
        <v>137</v>
      </c>
      <c r="E403" s="212" t="s">
        <v>210</v>
      </c>
      <c r="F403" s="211">
        <v>137</v>
      </c>
      <c r="G403" s="212" t="s">
        <v>210</v>
      </c>
      <c r="H403" s="297">
        <v>538.82000000000005</v>
      </c>
      <c r="I403" s="202">
        <v>12107</v>
      </c>
      <c r="J403" s="202">
        <v>16</v>
      </c>
      <c r="K403" s="202">
        <v>885.21584202516601</v>
      </c>
      <c r="L403" s="202">
        <v>893</v>
      </c>
      <c r="M403" s="279">
        <v>13901.215842025165</v>
      </c>
      <c r="O403" s="281">
        <v>0.22249754374953257</v>
      </c>
      <c r="P403" s="282">
        <v>508.52</v>
      </c>
      <c r="Q403" s="205">
        <v>0.18</v>
      </c>
      <c r="R403" s="205">
        <v>0.12393237753028111</v>
      </c>
      <c r="S403" s="272">
        <f t="shared" si="24"/>
        <v>0</v>
      </c>
      <c r="U403" s="287">
        <v>6529416</v>
      </c>
      <c r="V403" s="288">
        <v>476972</v>
      </c>
      <c r="W403" s="288">
        <v>0</v>
      </c>
      <c r="X403" s="288">
        <v>481146</v>
      </c>
      <c r="Y403" s="279">
        <f t="shared" si="25"/>
        <v>7487534</v>
      </c>
      <c r="AA403" s="275">
        <v>0</v>
      </c>
      <c r="AB403" s="204">
        <v>0</v>
      </c>
      <c r="AC403" s="202">
        <v>0</v>
      </c>
      <c r="AD403" s="204">
        <v>0</v>
      </c>
      <c r="AE403" s="276">
        <v>0</v>
      </c>
      <c r="AG403" s="227">
        <f t="shared" si="21"/>
        <v>0</v>
      </c>
      <c r="AH403" s="228">
        <f t="shared" si="22"/>
        <v>-495</v>
      </c>
      <c r="AI403" s="229">
        <f t="shared" si="23"/>
        <v>-495</v>
      </c>
      <c r="AM403" s="138"/>
      <c r="AN403" s="138"/>
      <c r="AO403" s="138"/>
      <c r="AP403" s="138"/>
      <c r="AQ403" s="138"/>
      <c r="AR403" s="138"/>
      <c r="AS403" s="138"/>
      <c r="AT403" s="138"/>
    </row>
    <row r="404" spans="1:46" s="139" customFormat="1" ht="13.8" x14ac:dyDescent="0.3">
      <c r="A404" s="277">
        <v>453</v>
      </c>
      <c r="B404" s="211">
        <v>453137161</v>
      </c>
      <c r="C404" s="212" t="s">
        <v>218</v>
      </c>
      <c r="D404" s="211">
        <v>137</v>
      </c>
      <c r="E404" s="212" t="s">
        <v>210</v>
      </c>
      <c r="F404" s="211">
        <v>161</v>
      </c>
      <c r="G404" s="212" t="s">
        <v>173</v>
      </c>
      <c r="H404" s="297">
        <v>1.33</v>
      </c>
      <c r="I404" s="202">
        <v>10752.401097276263</v>
      </c>
      <c r="J404" s="202">
        <v>4484</v>
      </c>
      <c r="K404" s="202">
        <v>0</v>
      </c>
      <c r="L404" s="202">
        <v>893</v>
      </c>
      <c r="M404" s="279">
        <v>16129.401097276263</v>
      </c>
      <c r="O404" s="281">
        <v>5.492033205650791E-4</v>
      </c>
      <c r="P404" s="282">
        <v>0</v>
      </c>
      <c r="Q404" s="205">
        <v>0.09</v>
      </c>
      <c r="R404" s="205">
        <v>8.4152245364234584E-3</v>
      </c>
      <c r="S404" s="272">
        <f t="shared" si="24"/>
        <v>0</v>
      </c>
      <c r="U404" s="287">
        <v>20256</v>
      </c>
      <c r="V404" s="288">
        <v>0</v>
      </c>
      <c r="W404" s="288">
        <v>0</v>
      </c>
      <c r="X404" s="288">
        <v>1187</v>
      </c>
      <c r="Y404" s="279">
        <f t="shared" si="25"/>
        <v>21443</v>
      </c>
      <c r="AA404" s="275">
        <v>0</v>
      </c>
      <c r="AB404" s="204">
        <v>0</v>
      </c>
      <c r="AC404" s="202">
        <v>0</v>
      </c>
      <c r="AD404" s="204">
        <v>0</v>
      </c>
      <c r="AE404" s="276">
        <v>0</v>
      </c>
      <c r="AG404" s="227">
        <f t="shared" si="21"/>
        <v>0</v>
      </c>
      <c r="AH404" s="228">
        <f t="shared" si="22"/>
        <v>0</v>
      </c>
      <c r="AI404" s="229">
        <f t="shared" si="23"/>
        <v>0</v>
      </c>
      <c r="AM404" s="138"/>
      <c r="AN404" s="138"/>
      <c r="AO404" s="138"/>
      <c r="AP404" s="138"/>
      <c r="AQ404" s="138"/>
      <c r="AR404" s="138"/>
      <c r="AS404" s="138"/>
      <c r="AT404" s="138"/>
    </row>
    <row r="405" spans="1:46" s="139" customFormat="1" ht="13.8" x14ac:dyDescent="0.3">
      <c r="A405" s="277">
        <v>453</v>
      </c>
      <c r="B405" s="211">
        <v>453137210</v>
      </c>
      <c r="C405" s="212" t="s">
        <v>218</v>
      </c>
      <c r="D405" s="211">
        <v>137</v>
      </c>
      <c r="E405" s="212" t="s">
        <v>210</v>
      </c>
      <c r="F405" s="211">
        <v>210</v>
      </c>
      <c r="G405" s="212" t="s">
        <v>54</v>
      </c>
      <c r="H405" s="297">
        <v>3</v>
      </c>
      <c r="I405" s="202">
        <v>11402</v>
      </c>
      <c r="J405" s="202">
        <v>3655</v>
      </c>
      <c r="K405" s="202">
        <v>0</v>
      </c>
      <c r="L405" s="202">
        <v>893</v>
      </c>
      <c r="M405" s="279">
        <v>15950</v>
      </c>
      <c r="O405" s="281">
        <v>1.2388044824776219E-3</v>
      </c>
      <c r="P405" s="282">
        <v>0</v>
      </c>
      <c r="Q405" s="205">
        <v>0.09</v>
      </c>
      <c r="R405" s="205">
        <v>6.048785037456824E-2</v>
      </c>
      <c r="S405" s="272">
        <f t="shared" si="24"/>
        <v>0</v>
      </c>
      <c r="U405" s="287">
        <v>45153</v>
      </c>
      <c r="V405" s="288">
        <v>0</v>
      </c>
      <c r="W405" s="288">
        <v>0</v>
      </c>
      <c r="X405" s="288">
        <v>2679</v>
      </c>
      <c r="Y405" s="279">
        <f t="shared" si="25"/>
        <v>47832</v>
      </c>
      <c r="AA405" s="275">
        <v>0</v>
      </c>
      <c r="AB405" s="204">
        <v>0</v>
      </c>
      <c r="AC405" s="202">
        <v>0</v>
      </c>
      <c r="AD405" s="204">
        <v>0</v>
      </c>
      <c r="AE405" s="276">
        <v>0</v>
      </c>
      <c r="AG405" s="227">
        <f t="shared" si="21"/>
        <v>0</v>
      </c>
      <c r="AH405" s="228">
        <f t="shared" si="22"/>
        <v>0</v>
      </c>
      <c r="AI405" s="229">
        <f t="shared" si="23"/>
        <v>0</v>
      </c>
      <c r="AM405" s="138"/>
      <c r="AN405" s="138"/>
      <c r="AO405" s="138"/>
      <c r="AP405" s="138"/>
      <c r="AQ405" s="138"/>
      <c r="AR405" s="138"/>
      <c r="AS405" s="138"/>
      <c r="AT405" s="138"/>
    </row>
    <row r="406" spans="1:46" s="139" customFormat="1" ht="13.8" x14ac:dyDescent="0.3">
      <c r="A406" s="277">
        <v>453</v>
      </c>
      <c r="B406" s="211">
        <v>453137227</v>
      </c>
      <c r="C406" s="212" t="s">
        <v>218</v>
      </c>
      <c r="D406" s="211">
        <v>137</v>
      </c>
      <c r="E406" s="212" t="s">
        <v>210</v>
      </c>
      <c r="F406" s="211">
        <v>227</v>
      </c>
      <c r="G406" s="212" t="s">
        <v>255</v>
      </c>
      <c r="H406" s="297">
        <v>4</v>
      </c>
      <c r="I406" s="202">
        <v>11118.78403806934</v>
      </c>
      <c r="J406" s="202">
        <v>3218</v>
      </c>
      <c r="K406" s="202">
        <v>0</v>
      </c>
      <c r="L406" s="202">
        <v>893</v>
      </c>
      <c r="M406" s="279">
        <v>15229.78403806934</v>
      </c>
      <c r="O406" s="281">
        <v>1.6517393099701625E-3</v>
      </c>
      <c r="P406" s="282">
        <v>0</v>
      </c>
      <c r="Q406" s="205">
        <v>0.18</v>
      </c>
      <c r="R406" s="205">
        <v>1.2169663490501147E-2</v>
      </c>
      <c r="S406" s="272">
        <f t="shared" si="24"/>
        <v>0</v>
      </c>
      <c r="U406" s="287">
        <v>57324</v>
      </c>
      <c r="V406" s="288">
        <v>0</v>
      </c>
      <c r="W406" s="288">
        <v>0</v>
      </c>
      <c r="X406" s="288">
        <v>3572</v>
      </c>
      <c r="Y406" s="279">
        <f t="shared" si="25"/>
        <v>60896</v>
      </c>
      <c r="AA406" s="275">
        <v>0</v>
      </c>
      <c r="AB406" s="204">
        <v>0</v>
      </c>
      <c r="AC406" s="202">
        <v>0</v>
      </c>
      <c r="AD406" s="204">
        <v>0</v>
      </c>
      <c r="AE406" s="276">
        <v>0</v>
      </c>
      <c r="AG406" s="227">
        <f t="shared" si="21"/>
        <v>0</v>
      </c>
      <c r="AH406" s="228">
        <f t="shared" si="22"/>
        <v>0</v>
      </c>
      <c r="AI406" s="229">
        <f t="shared" si="23"/>
        <v>0</v>
      </c>
      <c r="AM406" s="138"/>
      <c r="AN406" s="138"/>
      <c r="AO406" s="138"/>
      <c r="AP406" s="138"/>
      <c r="AQ406" s="138"/>
      <c r="AR406" s="138"/>
      <c r="AS406" s="138"/>
      <c r="AT406" s="138"/>
    </row>
    <row r="407" spans="1:46" s="139" customFormat="1" ht="13.8" x14ac:dyDescent="0.3">
      <c r="A407" s="277">
        <v>453</v>
      </c>
      <c r="B407" s="211">
        <v>453137278</v>
      </c>
      <c r="C407" s="212" t="s">
        <v>218</v>
      </c>
      <c r="D407" s="211">
        <v>137</v>
      </c>
      <c r="E407" s="212" t="s">
        <v>210</v>
      </c>
      <c r="F407" s="211">
        <v>278</v>
      </c>
      <c r="G407" s="212" t="s">
        <v>212</v>
      </c>
      <c r="H407" s="297">
        <v>7.1999999999999993</v>
      </c>
      <c r="I407" s="202">
        <v>12220</v>
      </c>
      <c r="J407" s="202">
        <v>3256</v>
      </c>
      <c r="K407" s="202">
        <v>0</v>
      </c>
      <c r="L407" s="202">
        <v>893</v>
      </c>
      <c r="M407" s="279">
        <v>16369</v>
      </c>
      <c r="O407" s="281">
        <v>2.9731307579462926E-3</v>
      </c>
      <c r="P407" s="282">
        <v>0</v>
      </c>
      <c r="Q407" s="205">
        <v>0.09</v>
      </c>
      <c r="R407" s="205">
        <v>5.1905114984700199E-2</v>
      </c>
      <c r="S407" s="272">
        <f t="shared" si="24"/>
        <v>0</v>
      </c>
      <c r="U407" s="287">
        <v>111384</v>
      </c>
      <c r="V407" s="288">
        <v>0</v>
      </c>
      <c r="W407" s="288">
        <v>0</v>
      </c>
      <c r="X407" s="288">
        <v>6429</v>
      </c>
      <c r="Y407" s="279">
        <f t="shared" si="25"/>
        <v>117813</v>
      </c>
      <c r="AA407" s="275">
        <v>0</v>
      </c>
      <c r="AB407" s="204">
        <v>0</v>
      </c>
      <c r="AC407" s="202">
        <v>0</v>
      </c>
      <c r="AD407" s="204">
        <v>0</v>
      </c>
      <c r="AE407" s="276">
        <v>0</v>
      </c>
      <c r="AG407" s="227">
        <f t="shared" si="21"/>
        <v>0</v>
      </c>
      <c r="AH407" s="228">
        <f t="shared" si="22"/>
        <v>0</v>
      </c>
      <c r="AI407" s="229">
        <f t="shared" si="23"/>
        <v>0</v>
      </c>
      <c r="AM407" s="138"/>
      <c r="AN407" s="138"/>
      <c r="AO407" s="138"/>
      <c r="AP407" s="138"/>
      <c r="AQ407" s="138"/>
      <c r="AR407" s="138"/>
      <c r="AS407" s="138"/>
      <c r="AT407" s="138"/>
    </row>
    <row r="408" spans="1:46" s="139" customFormat="1" ht="13.8" x14ac:dyDescent="0.3">
      <c r="A408" s="277">
        <v>453</v>
      </c>
      <c r="B408" s="211">
        <v>453137281</v>
      </c>
      <c r="C408" s="212" t="s">
        <v>218</v>
      </c>
      <c r="D408" s="211">
        <v>137</v>
      </c>
      <c r="E408" s="212" t="s">
        <v>210</v>
      </c>
      <c r="F408" s="211">
        <v>281</v>
      </c>
      <c r="G408" s="212" t="s">
        <v>169</v>
      </c>
      <c r="H408" s="297">
        <v>77.72</v>
      </c>
      <c r="I408" s="202">
        <v>12116</v>
      </c>
      <c r="J408" s="202">
        <v>93</v>
      </c>
      <c r="K408" s="202">
        <v>0</v>
      </c>
      <c r="L408" s="202">
        <v>893</v>
      </c>
      <c r="M408" s="279">
        <v>13102</v>
      </c>
      <c r="O408" s="281">
        <v>3.2093294792720238E-2</v>
      </c>
      <c r="P408" s="282">
        <v>0</v>
      </c>
      <c r="Q408" s="205">
        <v>0.18</v>
      </c>
      <c r="R408" s="205">
        <v>0.1220820927338519</v>
      </c>
      <c r="S408" s="272">
        <f t="shared" si="24"/>
        <v>0</v>
      </c>
      <c r="U408" s="287">
        <v>948494</v>
      </c>
      <c r="V408" s="288">
        <v>0</v>
      </c>
      <c r="W408" s="288">
        <v>0</v>
      </c>
      <c r="X408" s="288">
        <v>69393</v>
      </c>
      <c r="Y408" s="279">
        <f t="shared" si="25"/>
        <v>1017887</v>
      </c>
      <c r="AA408" s="275">
        <v>0</v>
      </c>
      <c r="AB408" s="204">
        <v>0</v>
      </c>
      <c r="AC408" s="202">
        <v>0</v>
      </c>
      <c r="AD408" s="204">
        <v>0.99958706517250751</v>
      </c>
      <c r="AE408" s="276">
        <v>13097</v>
      </c>
      <c r="AG408" s="227">
        <f t="shared" si="21"/>
        <v>0</v>
      </c>
      <c r="AH408" s="228">
        <f t="shared" si="22"/>
        <v>0</v>
      </c>
      <c r="AI408" s="229">
        <f t="shared" si="23"/>
        <v>0</v>
      </c>
      <c r="AM408" s="138"/>
      <c r="AN408" s="138"/>
      <c r="AO408" s="138"/>
      <c r="AP408" s="138"/>
      <c r="AQ408" s="138"/>
      <c r="AR408" s="138"/>
      <c r="AS408" s="138"/>
      <c r="AT408" s="138"/>
    </row>
    <row r="409" spans="1:46" s="139" customFormat="1" ht="13.8" x14ac:dyDescent="0.3">
      <c r="A409" s="277">
        <v>453</v>
      </c>
      <c r="B409" s="211">
        <v>453137309</v>
      </c>
      <c r="C409" s="212" t="s">
        <v>218</v>
      </c>
      <c r="D409" s="211">
        <v>137</v>
      </c>
      <c r="E409" s="212" t="s">
        <v>210</v>
      </c>
      <c r="F409" s="211">
        <v>309</v>
      </c>
      <c r="G409" s="212" t="s">
        <v>256</v>
      </c>
      <c r="H409" s="297">
        <v>1</v>
      </c>
      <c r="I409" s="202">
        <v>11310.051521406729</v>
      </c>
      <c r="J409" s="202">
        <v>1597</v>
      </c>
      <c r="K409" s="202">
        <v>0</v>
      </c>
      <c r="L409" s="202">
        <v>893</v>
      </c>
      <c r="M409" s="279">
        <v>13800.051521406729</v>
      </c>
      <c r="O409" s="281">
        <v>4.1293482749254064E-4</v>
      </c>
      <c r="P409" s="282">
        <v>0</v>
      </c>
      <c r="Q409" s="205">
        <v>0.09</v>
      </c>
      <c r="R409" s="205">
        <v>1.5911477642449429E-3</v>
      </c>
      <c r="S409" s="272">
        <f t="shared" si="24"/>
        <v>0</v>
      </c>
      <c r="U409" s="287">
        <v>12902</v>
      </c>
      <c r="V409" s="288">
        <v>0</v>
      </c>
      <c r="W409" s="288">
        <v>0</v>
      </c>
      <c r="X409" s="288">
        <v>893</v>
      </c>
      <c r="Y409" s="279">
        <f t="shared" si="25"/>
        <v>13795</v>
      </c>
      <c r="AA409" s="275">
        <v>0</v>
      </c>
      <c r="AB409" s="204">
        <v>0</v>
      </c>
      <c r="AC409" s="202">
        <v>0</v>
      </c>
      <c r="AD409" s="204">
        <v>0</v>
      </c>
      <c r="AE409" s="276">
        <v>0</v>
      </c>
      <c r="AG409" s="227">
        <f t="shared" si="21"/>
        <v>0</v>
      </c>
      <c r="AH409" s="228">
        <f t="shared" si="22"/>
        <v>0</v>
      </c>
      <c r="AI409" s="229">
        <f t="shared" si="23"/>
        <v>0</v>
      </c>
      <c r="AM409" s="138"/>
      <c r="AN409" s="138"/>
      <c r="AO409" s="138"/>
      <c r="AP409" s="138"/>
      <c r="AQ409" s="138"/>
      <c r="AR409" s="138"/>
      <c r="AS409" s="138"/>
      <c r="AT409" s="138"/>
    </row>
    <row r="410" spans="1:46" s="139" customFormat="1" ht="13.8" x14ac:dyDescent="0.3">
      <c r="A410" s="277">
        <v>453</v>
      </c>
      <c r="B410" s="211">
        <v>453137325</v>
      </c>
      <c r="C410" s="212" t="s">
        <v>218</v>
      </c>
      <c r="D410" s="211">
        <v>137</v>
      </c>
      <c r="E410" s="212" t="s">
        <v>210</v>
      </c>
      <c r="F410" s="211">
        <v>325</v>
      </c>
      <c r="G410" s="212" t="s">
        <v>220</v>
      </c>
      <c r="H410" s="297">
        <v>1</v>
      </c>
      <c r="I410" s="202">
        <v>8749</v>
      </c>
      <c r="J410" s="202">
        <v>1212</v>
      </c>
      <c r="K410" s="202">
        <v>0</v>
      </c>
      <c r="L410" s="202">
        <v>893</v>
      </c>
      <c r="M410" s="279">
        <v>10854</v>
      </c>
      <c r="O410" s="281">
        <v>4.1293482749254064E-4</v>
      </c>
      <c r="P410" s="282">
        <v>0</v>
      </c>
      <c r="Q410" s="205">
        <v>0.09</v>
      </c>
      <c r="R410" s="205">
        <v>9.0387817455314726E-3</v>
      </c>
      <c r="S410" s="272">
        <f t="shared" si="24"/>
        <v>0</v>
      </c>
      <c r="U410" s="287">
        <v>9957</v>
      </c>
      <c r="V410" s="288">
        <v>0</v>
      </c>
      <c r="W410" s="288">
        <v>0</v>
      </c>
      <c r="X410" s="288">
        <v>893</v>
      </c>
      <c r="Y410" s="279">
        <f t="shared" si="25"/>
        <v>10850</v>
      </c>
      <c r="AA410" s="275">
        <v>0</v>
      </c>
      <c r="AB410" s="204">
        <v>0</v>
      </c>
      <c r="AC410" s="202">
        <v>0</v>
      </c>
      <c r="AD410" s="204">
        <v>0</v>
      </c>
      <c r="AE410" s="276">
        <v>0</v>
      </c>
      <c r="AG410" s="227">
        <f t="shared" si="21"/>
        <v>0</v>
      </c>
      <c r="AH410" s="228">
        <f t="shared" si="22"/>
        <v>0</v>
      </c>
      <c r="AI410" s="229">
        <f t="shared" si="23"/>
        <v>0</v>
      </c>
      <c r="AM410" s="138"/>
      <c r="AN410" s="138"/>
      <c r="AO410" s="138"/>
      <c r="AP410" s="138"/>
      <c r="AQ410" s="138"/>
      <c r="AR410" s="138"/>
      <c r="AS410" s="138"/>
      <c r="AT410" s="138"/>
    </row>
    <row r="411" spans="1:46" s="139" customFormat="1" ht="13.8" x14ac:dyDescent="0.3">
      <c r="A411" s="277">
        <v>453</v>
      </c>
      <c r="B411" s="211">
        <v>453137332</v>
      </c>
      <c r="C411" s="212" t="s">
        <v>218</v>
      </c>
      <c r="D411" s="211">
        <v>137</v>
      </c>
      <c r="E411" s="212" t="s">
        <v>210</v>
      </c>
      <c r="F411" s="211">
        <v>332</v>
      </c>
      <c r="G411" s="212" t="s">
        <v>221</v>
      </c>
      <c r="H411" s="297">
        <v>5.2299999999999995</v>
      </c>
      <c r="I411" s="202">
        <v>11510</v>
      </c>
      <c r="J411" s="202">
        <v>1065</v>
      </c>
      <c r="K411" s="202">
        <v>0</v>
      </c>
      <c r="L411" s="202">
        <v>893</v>
      </c>
      <c r="M411" s="279">
        <v>13468</v>
      </c>
      <c r="O411" s="281">
        <v>2.1596491477859879E-3</v>
      </c>
      <c r="P411" s="282">
        <v>0</v>
      </c>
      <c r="Q411" s="205">
        <v>0.09</v>
      </c>
      <c r="R411" s="205">
        <v>1.5348207485209433E-2</v>
      </c>
      <c r="S411" s="272">
        <f t="shared" si="24"/>
        <v>0</v>
      </c>
      <c r="U411" s="287">
        <v>65741</v>
      </c>
      <c r="V411" s="288">
        <v>0</v>
      </c>
      <c r="W411" s="288">
        <v>0</v>
      </c>
      <c r="X411" s="288">
        <v>4671</v>
      </c>
      <c r="Y411" s="279">
        <f t="shared" si="25"/>
        <v>70412</v>
      </c>
      <c r="AA411" s="275">
        <v>0</v>
      </c>
      <c r="AB411" s="204">
        <v>0</v>
      </c>
      <c r="AC411" s="202">
        <v>0</v>
      </c>
      <c r="AD411" s="204">
        <v>0</v>
      </c>
      <c r="AE411" s="276">
        <v>0</v>
      </c>
      <c r="AG411" s="227">
        <f t="shared" si="21"/>
        <v>0</v>
      </c>
      <c r="AH411" s="228">
        <f t="shared" si="22"/>
        <v>0</v>
      </c>
      <c r="AI411" s="229">
        <f t="shared" si="23"/>
        <v>0</v>
      </c>
      <c r="AM411" s="138"/>
      <c r="AN411" s="138"/>
      <c r="AO411" s="138"/>
      <c r="AP411" s="138"/>
      <c r="AQ411" s="138"/>
      <c r="AR411" s="138"/>
      <c r="AS411" s="138"/>
      <c r="AT411" s="138"/>
    </row>
    <row r="412" spans="1:46" s="139" customFormat="1" ht="13.8" x14ac:dyDescent="0.3">
      <c r="A412" s="277">
        <v>454</v>
      </c>
      <c r="B412" s="211">
        <v>454149009</v>
      </c>
      <c r="C412" s="212" t="s">
        <v>222</v>
      </c>
      <c r="D412" s="211">
        <v>149</v>
      </c>
      <c r="E412" s="212" t="s">
        <v>103</v>
      </c>
      <c r="F412" s="211">
        <v>9</v>
      </c>
      <c r="G412" s="212" t="s">
        <v>108</v>
      </c>
      <c r="H412" s="297">
        <v>1</v>
      </c>
      <c r="I412" s="202">
        <v>11395</v>
      </c>
      <c r="J412" s="202">
        <v>7282</v>
      </c>
      <c r="K412" s="202">
        <v>0</v>
      </c>
      <c r="L412" s="202">
        <v>893</v>
      </c>
      <c r="M412" s="279">
        <v>19570</v>
      </c>
      <c r="O412" s="281">
        <v>0</v>
      </c>
      <c r="P412" s="282">
        <v>0</v>
      </c>
      <c r="Q412" s="205">
        <v>0.09</v>
      </c>
      <c r="R412" s="205">
        <v>1.5622302400692301E-3</v>
      </c>
      <c r="S412" s="272">
        <f t="shared" si="24"/>
        <v>0</v>
      </c>
      <c r="U412" s="287">
        <v>18677</v>
      </c>
      <c r="V412" s="288">
        <v>0</v>
      </c>
      <c r="W412" s="288">
        <v>0</v>
      </c>
      <c r="X412" s="288">
        <v>893</v>
      </c>
      <c r="Y412" s="279">
        <f t="shared" si="25"/>
        <v>19570</v>
      </c>
      <c r="AA412" s="275">
        <v>0</v>
      </c>
      <c r="AB412" s="204">
        <v>0</v>
      </c>
      <c r="AC412" s="202">
        <v>0</v>
      </c>
      <c r="AD412" s="204">
        <v>0</v>
      </c>
      <c r="AE412" s="276">
        <v>0</v>
      </c>
      <c r="AG412" s="227">
        <f t="shared" si="21"/>
        <v>0</v>
      </c>
      <c r="AH412" s="228">
        <f t="shared" si="22"/>
        <v>0</v>
      </c>
      <c r="AI412" s="229">
        <f t="shared" si="23"/>
        <v>0</v>
      </c>
      <c r="AM412" s="138"/>
      <c r="AN412" s="138"/>
      <c r="AO412" s="138"/>
      <c r="AP412" s="138"/>
      <c r="AQ412" s="138"/>
      <c r="AR412" s="138"/>
      <c r="AS412" s="138"/>
      <c r="AT412" s="138"/>
    </row>
    <row r="413" spans="1:46" s="139" customFormat="1" ht="13.8" x14ac:dyDescent="0.3">
      <c r="A413" s="277">
        <v>454</v>
      </c>
      <c r="B413" s="211">
        <v>454149128</v>
      </c>
      <c r="C413" s="212" t="s">
        <v>222</v>
      </c>
      <c r="D413" s="211">
        <v>149</v>
      </c>
      <c r="E413" s="212" t="s">
        <v>103</v>
      </c>
      <c r="F413" s="211">
        <v>128</v>
      </c>
      <c r="G413" s="212" t="s">
        <v>110</v>
      </c>
      <c r="H413" s="297">
        <v>17.25</v>
      </c>
      <c r="I413" s="202">
        <v>12260</v>
      </c>
      <c r="J413" s="202">
        <v>620</v>
      </c>
      <c r="K413" s="202">
        <v>0</v>
      </c>
      <c r="L413" s="202">
        <v>893</v>
      </c>
      <c r="M413" s="279">
        <v>13773</v>
      </c>
      <c r="O413" s="281">
        <v>0</v>
      </c>
      <c r="P413" s="282">
        <v>0</v>
      </c>
      <c r="Q413" s="205">
        <v>0.18</v>
      </c>
      <c r="R413" s="205">
        <v>3.5575871256756833E-2</v>
      </c>
      <c r="S413" s="272">
        <f t="shared" si="24"/>
        <v>0</v>
      </c>
      <c r="U413" s="287">
        <v>222180</v>
      </c>
      <c r="V413" s="288">
        <v>0</v>
      </c>
      <c r="W413" s="288">
        <v>0</v>
      </c>
      <c r="X413" s="288">
        <v>15405</v>
      </c>
      <c r="Y413" s="279">
        <f t="shared" si="25"/>
        <v>237585</v>
      </c>
      <c r="AA413" s="275">
        <v>0</v>
      </c>
      <c r="AB413" s="204">
        <v>0</v>
      </c>
      <c r="AC413" s="202">
        <v>0</v>
      </c>
      <c r="AD413" s="204">
        <v>0</v>
      </c>
      <c r="AE413" s="276">
        <v>0</v>
      </c>
      <c r="AG413" s="227">
        <f t="shared" si="21"/>
        <v>0</v>
      </c>
      <c r="AH413" s="228">
        <f t="shared" si="22"/>
        <v>0</v>
      </c>
      <c r="AI413" s="229">
        <f t="shared" si="23"/>
        <v>0</v>
      </c>
      <c r="AM413" s="138"/>
      <c r="AN413" s="138"/>
      <c r="AO413" s="138"/>
      <c r="AP413" s="138"/>
      <c r="AQ413" s="138"/>
      <c r="AR413" s="138"/>
      <c r="AS413" s="138"/>
      <c r="AT413" s="138"/>
    </row>
    <row r="414" spans="1:46" s="139" customFormat="1" ht="13.8" x14ac:dyDescent="0.3">
      <c r="A414" s="277">
        <v>454</v>
      </c>
      <c r="B414" s="211">
        <v>454149149</v>
      </c>
      <c r="C414" s="212" t="s">
        <v>222</v>
      </c>
      <c r="D414" s="211">
        <v>149</v>
      </c>
      <c r="E414" s="212" t="s">
        <v>103</v>
      </c>
      <c r="F414" s="211">
        <v>149</v>
      </c>
      <c r="G414" s="212" t="s">
        <v>103</v>
      </c>
      <c r="H414" s="297">
        <v>683.69</v>
      </c>
      <c r="I414" s="202">
        <v>11990</v>
      </c>
      <c r="J414" s="202">
        <v>178</v>
      </c>
      <c r="K414" s="202">
        <v>294.62621948543926</v>
      </c>
      <c r="L414" s="202">
        <v>893</v>
      </c>
      <c r="M414" s="279">
        <v>13355.626219485439</v>
      </c>
      <c r="O414" s="281">
        <v>0</v>
      </c>
      <c r="P414" s="282">
        <v>247.46</v>
      </c>
      <c r="Q414" s="205">
        <v>0.18</v>
      </c>
      <c r="R414" s="205">
        <v>0.11170892991408424</v>
      </c>
      <c r="S414" s="272">
        <f t="shared" si="24"/>
        <v>0</v>
      </c>
      <c r="U414" s="287">
        <v>8319140</v>
      </c>
      <c r="V414" s="288">
        <v>201433</v>
      </c>
      <c r="W414" s="288">
        <v>0</v>
      </c>
      <c r="X414" s="288">
        <v>610533</v>
      </c>
      <c r="Y414" s="279">
        <f t="shared" si="25"/>
        <v>9131106</v>
      </c>
      <c r="AA414" s="275">
        <v>0</v>
      </c>
      <c r="AB414" s="204">
        <v>0</v>
      </c>
      <c r="AC414" s="202">
        <v>0</v>
      </c>
      <c r="AD414" s="204">
        <v>0.03</v>
      </c>
      <c r="AE414" s="276">
        <v>392</v>
      </c>
      <c r="AG414" s="227">
        <f t="shared" si="21"/>
        <v>0</v>
      </c>
      <c r="AH414" s="228">
        <f t="shared" si="22"/>
        <v>0</v>
      </c>
      <c r="AI414" s="229">
        <f t="shared" si="23"/>
        <v>0</v>
      </c>
      <c r="AM414" s="138"/>
      <c r="AN414" s="138"/>
      <c r="AO414" s="138"/>
      <c r="AP414" s="138"/>
      <c r="AQ414" s="138"/>
      <c r="AR414" s="138"/>
      <c r="AS414" s="138"/>
      <c r="AT414" s="138"/>
    </row>
    <row r="415" spans="1:46" s="139" customFormat="1" ht="13.8" x14ac:dyDescent="0.3">
      <c r="A415" s="277">
        <v>454</v>
      </c>
      <c r="B415" s="211">
        <v>454149160</v>
      </c>
      <c r="C415" s="212" t="s">
        <v>222</v>
      </c>
      <c r="D415" s="211">
        <v>149</v>
      </c>
      <c r="E415" s="212" t="s">
        <v>103</v>
      </c>
      <c r="F415" s="211">
        <v>160</v>
      </c>
      <c r="G415" s="212" t="s">
        <v>104</v>
      </c>
      <c r="H415" s="297">
        <v>0.46</v>
      </c>
      <c r="I415" s="202">
        <v>12255.087011245676</v>
      </c>
      <c r="J415" s="202">
        <v>135</v>
      </c>
      <c r="K415" s="202">
        <v>0</v>
      </c>
      <c r="L415" s="202">
        <v>893</v>
      </c>
      <c r="M415" s="279">
        <v>13283.087011245676</v>
      </c>
      <c r="O415" s="281">
        <v>0</v>
      </c>
      <c r="P415" s="282">
        <v>0</v>
      </c>
      <c r="Q415" s="205">
        <v>0.1273</v>
      </c>
      <c r="R415" s="205">
        <v>0.10502298670743219</v>
      </c>
      <c r="S415" s="272">
        <f t="shared" si="24"/>
        <v>0</v>
      </c>
      <c r="U415" s="287">
        <v>5699</v>
      </c>
      <c r="V415" s="288">
        <v>0</v>
      </c>
      <c r="W415" s="288">
        <v>0</v>
      </c>
      <c r="X415" s="288">
        <v>411</v>
      </c>
      <c r="Y415" s="279">
        <f t="shared" si="25"/>
        <v>6110</v>
      </c>
      <c r="AA415" s="275">
        <v>0</v>
      </c>
      <c r="AB415" s="204">
        <v>0</v>
      </c>
      <c r="AC415" s="202">
        <v>0</v>
      </c>
      <c r="AD415" s="204">
        <v>0</v>
      </c>
      <c r="AE415" s="276">
        <v>0</v>
      </c>
      <c r="AG415" s="227">
        <f t="shared" si="21"/>
        <v>0</v>
      </c>
      <c r="AH415" s="228">
        <f t="shared" si="22"/>
        <v>0</v>
      </c>
      <c r="AI415" s="229">
        <f t="shared" si="23"/>
        <v>0</v>
      </c>
      <c r="AM415" s="138"/>
      <c r="AN415" s="138"/>
      <c r="AO415" s="138"/>
      <c r="AP415" s="138"/>
      <c r="AQ415" s="138"/>
      <c r="AR415" s="138"/>
      <c r="AS415" s="138"/>
      <c r="AT415" s="138"/>
    </row>
    <row r="416" spans="1:46" s="139" customFormat="1" ht="13.8" x14ac:dyDescent="0.3">
      <c r="A416" s="277">
        <v>454</v>
      </c>
      <c r="B416" s="211">
        <v>454149181</v>
      </c>
      <c r="C416" s="212" t="s">
        <v>222</v>
      </c>
      <c r="D416" s="211">
        <v>149</v>
      </c>
      <c r="E416" s="212" t="s">
        <v>103</v>
      </c>
      <c r="F416" s="211">
        <v>181</v>
      </c>
      <c r="G416" s="212" t="s">
        <v>105</v>
      </c>
      <c r="H416" s="297">
        <v>55.96</v>
      </c>
      <c r="I416" s="202">
        <v>10803</v>
      </c>
      <c r="J416" s="202">
        <v>698</v>
      </c>
      <c r="K416" s="202">
        <v>0</v>
      </c>
      <c r="L416" s="202">
        <v>893</v>
      </c>
      <c r="M416" s="279">
        <v>12394</v>
      </c>
      <c r="O416" s="281">
        <v>0</v>
      </c>
      <c r="P416" s="282">
        <v>0</v>
      </c>
      <c r="Q416" s="205">
        <v>0.09</v>
      </c>
      <c r="R416" s="205">
        <v>1.6404570246590436E-2</v>
      </c>
      <c r="S416" s="272">
        <f t="shared" si="24"/>
        <v>0</v>
      </c>
      <c r="U416" s="287">
        <v>643596</v>
      </c>
      <c r="V416" s="288">
        <v>0</v>
      </c>
      <c r="W416" s="288">
        <v>0</v>
      </c>
      <c r="X416" s="288">
        <v>49972</v>
      </c>
      <c r="Y416" s="279">
        <f t="shared" si="25"/>
        <v>693568</v>
      </c>
      <c r="AA416" s="275">
        <v>0</v>
      </c>
      <c r="AB416" s="204">
        <v>0</v>
      </c>
      <c r="AC416" s="202">
        <v>0</v>
      </c>
      <c r="AD416" s="204">
        <v>0</v>
      </c>
      <c r="AE416" s="276">
        <v>0</v>
      </c>
      <c r="AG416" s="227">
        <f t="shared" si="21"/>
        <v>0</v>
      </c>
      <c r="AH416" s="228">
        <f t="shared" si="22"/>
        <v>0</v>
      </c>
      <c r="AI416" s="229">
        <f t="shared" si="23"/>
        <v>0</v>
      </c>
      <c r="AM416" s="138"/>
      <c r="AN416" s="138"/>
      <c r="AO416" s="138"/>
      <c r="AP416" s="138"/>
      <c r="AQ416" s="138"/>
      <c r="AR416" s="138"/>
      <c r="AS416" s="138"/>
      <c r="AT416" s="138"/>
    </row>
    <row r="417" spans="1:46" s="139" customFormat="1" ht="13.8" x14ac:dyDescent="0.3">
      <c r="A417" s="277">
        <v>454</v>
      </c>
      <c r="B417" s="211">
        <v>454149211</v>
      </c>
      <c r="C417" s="212" t="s">
        <v>222</v>
      </c>
      <c r="D417" s="211">
        <v>149</v>
      </c>
      <c r="E417" s="212" t="s">
        <v>103</v>
      </c>
      <c r="F417" s="211">
        <v>211</v>
      </c>
      <c r="G417" s="212" t="s">
        <v>80</v>
      </c>
      <c r="H417" s="297">
        <v>1</v>
      </c>
      <c r="I417" s="202">
        <v>10042.307039405818</v>
      </c>
      <c r="J417" s="202">
        <v>1704</v>
      </c>
      <c r="K417" s="202">
        <v>0</v>
      </c>
      <c r="L417" s="202">
        <v>893</v>
      </c>
      <c r="M417" s="279">
        <v>12639.307039405818</v>
      </c>
      <c r="O417" s="281">
        <v>0</v>
      </c>
      <c r="P417" s="282">
        <v>0</v>
      </c>
      <c r="Q417" s="205">
        <v>0.09</v>
      </c>
      <c r="R417" s="205">
        <v>1.7043500700103023E-3</v>
      </c>
      <c r="S417" s="272">
        <f t="shared" si="24"/>
        <v>0</v>
      </c>
      <c r="U417" s="287">
        <v>11746</v>
      </c>
      <c r="V417" s="288">
        <v>0</v>
      </c>
      <c r="W417" s="288">
        <v>0</v>
      </c>
      <c r="X417" s="288">
        <v>893</v>
      </c>
      <c r="Y417" s="279">
        <f t="shared" si="25"/>
        <v>12639</v>
      </c>
      <c r="AA417" s="275">
        <v>0</v>
      </c>
      <c r="AB417" s="204">
        <v>0</v>
      </c>
      <c r="AC417" s="202">
        <v>0</v>
      </c>
      <c r="AD417" s="204">
        <v>0</v>
      </c>
      <c r="AE417" s="276">
        <v>0</v>
      </c>
      <c r="AG417" s="227">
        <f t="shared" si="21"/>
        <v>0</v>
      </c>
      <c r="AH417" s="228">
        <f t="shared" si="22"/>
        <v>0</v>
      </c>
      <c r="AI417" s="229">
        <f t="shared" si="23"/>
        <v>0</v>
      </c>
      <c r="AM417" s="138"/>
      <c r="AN417" s="138"/>
      <c r="AO417" s="138"/>
      <c r="AP417" s="138"/>
      <c r="AQ417" s="138"/>
      <c r="AR417" s="138"/>
      <c r="AS417" s="138"/>
      <c r="AT417" s="138"/>
    </row>
    <row r="418" spans="1:46" s="139" customFormat="1" ht="13.8" x14ac:dyDescent="0.3">
      <c r="A418" s="277">
        <v>455</v>
      </c>
      <c r="B418" s="211">
        <v>455128007</v>
      </c>
      <c r="C418" s="212" t="s">
        <v>223</v>
      </c>
      <c r="D418" s="211">
        <v>128</v>
      </c>
      <c r="E418" s="212" t="s">
        <v>110</v>
      </c>
      <c r="F418" s="211">
        <v>7</v>
      </c>
      <c r="G418" s="212" t="s">
        <v>224</v>
      </c>
      <c r="H418" s="297">
        <v>2</v>
      </c>
      <c r="I418" s="202">
        <v>8410</v>
      </c>
      <c r="J418" s="202">
        <v>3327</v>
      </c>
      <c r="K418" s="202">
        <v>0</v>
      </c>
      <c r="L418" s="202">
        <v>893</v>
      </c>
      <c r="M418" s="279">
        <v>12630</v>
      </c>
      <c r="O418" s="281">
        <v>0</v>
      </c>
      <c r="P418" s="282">
        <v>0</v>
      </c>
      <c r="Q418" s="205">
        <v>0.09</v>
      </c>
      <c r="R418" s="205">
        <v>1.9875016905007169E-2</v>
      </c>
      <c r="S418" s="272">
        <f t="shared" si="24"/>
        <v>0</v>
      </c>
      <c r="U418" s="287">
        <v>23474</v>
      </c>
      <c r="V418" s="288">
        <v>0</v>
      </c>
      <c r="W418" s="288">
        <v>0</v>
      </c>
      <c r="X418" s="288">
        <v>1786</v>
      </c>
      <c r="Y418" s="279">
        <f t="shared" si="25"/>
        <v>25260</v>
      </c>
      <c r="AA418" s="275">
        <v>0</v>
      </c>
      <c r="AB418" s="204">
        <v>0</v>
      </c>
      <c r="AC418" s="202">
        <v>0</v>
      </c>
      <c r="AD418" s="204">
        <v>0</v>
      </c>
      <c r="AE418" s="276">
        <v>0</v>
      </c>
      <c r="AG418" s="227">
        <f t="shared" si="21"/>
        <v>0</v>
      </c>
      <c r="AH418" s="228">
        <f t="shared" si="22"/>
        <v>0</v>
      </c>
      <c r="AI418" s="229">
        <f t="shared" si="23"/>
        <v>0</v>
      </c>
      <c r="AM418" s="138"/>
      <c r="AN418" s="138"/>
      <c r="AO418" s="138"/>
      <c r="AP418" s="138"/>
      <c r="AQ418" s="138"/>
      <c r="AR418" s="138"/>
      <c r="AS418" s="138"/>
      <c r="AT418" s="138"/>
    </row>
    <row r="419" spans="1:46" s="139" customFormat="1" ht="13.8" x14ac:dyDescent="0.3">
      <c r="A419" s="277">
        <v>455</v>
      </c>
      <c r="B419" s="211">
        <v>455128128</v>
      </c>
      <c r="C419" s="212" t="s">
        <v>223</v>
      </c>
      <c r="D419" s="211">
        <v>128</v>
      </c>
      <c r="E419" s="212" t="s">
        <v>110</v>
      </c>
      <c r="F419" s="211">
        <v>128</v>
      </c>
      <c r="G419" s="212" t="s">
        <v>110</v>
      </c>
      <c r="H419" s="297">
        <v>302.28999999999996</v>
      </c>
      <c r="I419" s="202">
        <v>9523</v>
      </c>
      <c r="J419" s="202">
        <v>481</v>
      </c>
      <c r="K419" s="202">
        <v>0</v>
      </c>
      <c r="L419" s="202">
        <v>893</v>
      </c>
      <c r="M419" s="279">
        <v>10897</v>
      </c>
      <c r="O419" s="281">
        <v>0</v>
      </c>
      <c r="P419" s="282">
        <v>0</v>
      </c>
      <c r="Q419" s="205">
        <v>0.18</v>
      </c>
      <c r="R419" s="205">
        <v>3.5575871256756833E-2</v>
      </c>
      <c r="S419" s="272">
        <f t="shared" si="24"/>
        <v>0</v>
      </c>
      <c r="U419" s="287">
        <v>3024110</v>
      </c>
      <c r="V419" s="288">
        <v>0</v>
      </c>
      <c r="W419" s="288">
        <v>0</v>
      </c>
      <c r="X419" s="288">
        <v>269945</v>
      </c>
      <c r="Y419" s="279">
        <f t="shared" si="25"/>
        <v>3294055</v>
      </c>
      <c r="AA419" s="275">
        <v>0</v>
      </c>
      <c r="AB419" s="204">
        <v>0</v>
      </c>
      <c r="AC419" s="202">
        <v>0</v>
      </c>
      <c r="AD419" s="204">
        <v>0</v>
      </c>
      <c r="AE419" s="276">
        <v>0</v>
      </c>
      <c r="AG419" s="227">
        <f t="shared" si="21"/>
        <v>0</v>
      </c>
      <c r="AH419" s="228">
        <f t="shared" si="22"/>
        <v>0</v>
      </c>
      <c r="AI419" s="229">
        <f t="shared" si="23"/>
        <v>0</v>
      </c>
      <c r="AM419" s="138"/>
      <c r="AN419" s="138"/>
      <c r="AO419" s="138"/>
      <c r="AP419" s="138"/>
      <c r="AQ419" s="138"/>
      <c r="AR419" s="138"/>
      <c r="AS419" s="138"/>
      <c r="AT419" s="138"/>
    </row>
    <row r="420" spans="1:46" s="139" customFormat="1" ht="13.8" x14ac:dyDescent="0.3">
      <c r="A420" s="277">
        <v>455</v>
      </c>
      <c r="B420" s="211">
        <v>455128745</v>
      </c>
      <c r="C420" s="212" t="s">
        <v>223</v>
      </c>
      <c r="D420" s="211">
        <v>128</v>
      </c>
      <c r="E420" s="212" t="s">
        <v>110</v>
      </c>
      <c r="F420" s="211">
        <v>745</v>
      </c>
      <c r="G420" s="212" t="s">
        <v>225</v>
      </c>
      <c r="H420" s="297">
        <v>1</v>
      </c>
      <c r="I420" s="202">
        <v>12729</v>
      </c>
      <c r="J420" s="202">
        <v>5815</v>
      </c>
      <c r="K420" s="202">
        <v>0</v>
      </c>
      <c r="L420" s="202">
        <v>893</v>
      </c>
      <c r="M420" s="279">
        <v>19437</v>
      </c>
      <c r="O420" s="281">
        <v>0</v>
      </c>
      <c r="P420" s="282">
        <v>0</v>
      </c>
      <c r="Q420" s="205">
        <v>0.09</v>
      </c>
      <c r="R420" s="205">
        <v>8.5411788183702934E-3</v>
      </c>
      <c r="S420" s="272">
        <f t="shared" si="24"/>
        <v>0</v>
      </c>
      <c r="U420" s="287">
        <v>18544</v>
      </c>
      <c r="V420" s="288">
        <v>0</v>
      </c>
      <c r="W420" s="288">
        <v>0</v>
      </c>
      <c r="X420" s="288">
        <v>893</v>
      </c>
      <c r="Y420" s="279">
        <f t="shared" si="25"/>
        <v>19437</v>
      </c>
      <c r="AA420" s="275">
        <v>0</v>
      </c>
      <c r="AB420" s="204">
        <v>0</v>
      </c>
      <c r="AC420" s="202">
        <v>0</v>
      </c>
      <c r="AD420" s="204">
        <v>0</v>
      </c>
      <c r="AE420" s="276">
        <v>0</v>
      </c>
      <c r="AG420" s="227">
        <f t="shared" si="21"/>
        <v>0</v>
      </c>
      <c r="AH420" s="228">
        <f t="shared" si="22"/>
        <v>0</v>
      </c>
      <c r="AI420" s="229">
        <f t="shared" si="23"/>
        <v>0</v>
      </c>
      <c r="AM420" s="138"/>
      <c r="AN420" s="138"/>
      <c r="AO420" s="138"/>
      <c r="AP420" s="138"/>
      <c r="AQ420" s="138"/>
      <c r="AR420" s="138"/>
      <c r="AS420" s="138"/>
      <c r="AT420" s="138"/>
    </row>
    <row r="421" spans="1:46" s="139" customFormat="1" ht="13.8" x14ac:dyDescent="0.3">
      <c r="A421" s="277">
        <v>456</v>
      </c>
      <c r="B421" s="211">
        <v>456160009</v>
      </c>
      <c r="C421" s="212" t="s">
        <v>226</v>
      </c>
      <c r="D421" s="211">
        <v>160</v>
      </c>
      <c r="E421" s="212" t="s">
        <v>104</v>
      </c>
      <c r="F421" s="211">
        <v>9</v>
      </c>
      <c r="G421" s="212" t="s">
        <v>108</v>
      </c>
      <c r="H421" s="297">
        <v>1</v>
      </c>
      <c r="I421" s="202">
        <v>8749</v>
      </c>
      <c r="J421" s="202">
        <v>5591</v>
      </c>
      <c r="K421" s="202">
        <v>0</v>
      </c>
      <c r="L421" s="202">
        <v>893</v>
      </c>
      <c r="M421" s="279">
        <v>15233</v>
      </c>
      <c r="O421" s="281">
        <v>1.266260212771222E-2</v>
      </c>
      <c r="P421" s="282">
        <v>0</v>
      </c>
      <c r="Q421" s="205">
        <v>0.09</v>
      </c>
      <c r="R421" s="205">
        <v>1.5622302400692301E-3</v>
      </c>
      <c r="S421" s="272">
        <f t="shared" si="24"/>
        <v>0</v>
      </c>
      <c r="U421" s="287">
        <v>14158</v>
      </c>
      <c r="V421" s="288">
        <v>0</v>
      </c>
      <c r="W421" s="288">
        <v>0</v>
      </c>
      <c r="X421" s="288">
        <v>882</v>
      </c>
      <c r="Y421" s="279">
        <f t="shared" si="25"/>
        <v>15040</v>
      </c>
      <c r="AA421" s="275">
        <v>0</v>
      </c>
      <c r="AB421" s="204">
        <v>0</v>
      </c>
      <c r="AC421" s="202">
        <v>0</v>
      </c>
      <c r="AD421" s="204">
        <v>0</v>
      </c>
      <c r="AE421" s="276">
        <v>0</v>
      </c>
      <c r="AG421" s="227">
        <f t="shared" si="21"/>
        <v>0</v>
      </c>
      <c r="AH421" s="228">
        <f t="shared" si="22"/>
        <v>0</v>
      </c>
      <c r="AI421" s="229">
        <f t="shared" si="23"/>
        <v>0</v>
      </c>
      <c r="AM421" s="138"/>
      <c r="AN421" s="138"/>
      <c r="AO421" s="138"/>
      <c r="AP421" s="138"/>
      <c r="AQ421" s="138"/>
      <c r="AR421" s="138"/>
      <c r="AS421" s="138"/>
      <c r="AT421" s="138"/>
    </row>
    <row r="422" spans="1:46" s="139" customFormat="1" ht="13.8" x14ac:dyDescent="0.3">
      <c r="A422" s="277">
        <v>456</v>
      </c>
      <c r="B422" s="211">
        <v>456160031</v>
      </c>
      <c r="C422" s="212" t="s">
        <v>226</v>
      </c>
      <c r="D422" s="211">
        <v>160</v>
      </c>
      <c r="E422" s="212" t="s">
        <v>104</v>
      </c>
      <c r="F422" s="211">
        <v>31</v>
      </c>
      <c r="G422" s="212" t="s">
        <v>101</v>
      </c>
      <c r="H422" s="297">
        <v>3</v>
      </c>
      <c r="I422" s="202">
        <v>11069</v>
      </c>
      <c r="J422" s="202">
        <v>5276</v>
      </c>
      <c r="K422" s="202">
        <v>0</v>
      </c>
      <c r="L422" s="202">
        <v>893</v>
      </c>
      <c r="M422" s="279">
        <v>17238</v>
      </c>
      <c r="O422" s="281">
        <v>3.798780638313666E-2</v>
      </c>
      <c r="P422" s="282">
        <v>0</v>
      </c>
      <c r="Q422" s="205">
        <v>0.09</v>
      </c>
      <c r="R422" s="205">
        <v>2.4951184271371486E-2</v>
      </c>
      <c r="S422" s="272">
        <f t="shared" si="24"/>
        <v>0</v>
      </c>
      <c r="U422" s="287">
        <v>48414</v>
      </c>
      <c r="V422" s="288">
        <v>0</v>
      </c>
      <c r="W422" s="288">
        <v>0</v>
      </c>
      <c r="X422" s="288">
        <v>2646</v>
      </c>
      <c r="Y422" s="279">
        <f t="shared" si="25"/>
        <v>51060</v>
      </c>
      <c r="AA422" s="275">
        <v>0</v>
      </c>
      <c r="AB422" s="204">
        <v>0</v>
      </c>
      <c r="AC422" s="202">
        <v>0</v>
      </c>
      <c r="AD422" s="204">
        <v>0</v>
      </c>
      <c r="AE422" s="276">
        <v>0</v>
      </c>
      <c r="AG422" s="227">
        <f t="shared" si="21"/>
        <v>0</v>
      </c>
      <c r="AH422" s="228">
        <f t="shared" si="22"/>
        <v>0</v>
      </c>
      <c r="AI422" s="229">
        <f t="shared" si="23"/>
        <v>0</v>
      </c>
      <c r="AM422" s="138"/>
      <c r="AN422" s="138"/>
      <c r="AO422" s="138"/>
      <c r="AP422" s="138"/>
      <c r="AQ422" s="138"/>
      <c r="AR422" s="138"/>
      <c r="AS422" s="138"/>
      <c r="AT422" s="138"/>
    </row>
    <row r="423" spans="1:46" s="139" customFormat="1" ht="13.8" x14ac:dyDescent="0.3">
      <c r="A423" s="277">
        <v>456</v>
      </c>
      <c r="B423" s="211">
        <v>456160056</v>
      </c>
      <c r="C423" s="212" t="s">
        <v>226</v>
      </c>
      <c r="D423" s="211">
        <v>160</v>
      </c>
      <c r="E423" s="212" t="s">
        <v>104</v>
      </c>
      <c r="F423" s="211">
        <v>56</v>
      </c>
      <c r="G423" s="212" t="s">
        <v>153</v>
      </c>
      <c r="H423" s="297">
        <v>6.4799999999999995</v>
      </c>
      <c r="I423" s="202">
        <v>10982</v>
      </c>
      <c r="J423" s="202">
        <v>3743</v>
      </c>
      <c r="K423" s="202">
        <v>0</v>
      </c>
      <c r="L423" s="202">
        <v>893</v>
      </c>
      <c r="M423" s="279">
        <v>15618</v>
      </c>
      <c r="O423" s="281">
        <v>8.2053661787575172E-2</v>
      </c>
      <c r="P423" s="282">
        <v>0</v>
      </c>
      <c r="Q423" s="205">
        <v>0.09</v>
      </c>
      <c r="R423" s="205">
        <v>2.121376340641069E-2</v>
      </c>
      <c r="S423" s="272">
        <f t="shared" si="24"/>
        <v>0</v>
      </c>
      <c r="U423" s="287">
        <v>94209</v>
      </c>
      <c r="V423" s="288">
        <v>0</v>
      </c>
      <c r="W423" s="288">
        <v>0</v>
      </c>
      <c r="X423" s="288">
        <v>5715</v>
      </c>
      <c r="Y423" s="279">
        <f t="shared" si="25"/>
        <v>99924</v>
      </c>
      <c r="AA423" s="275">
        <v>0</v>
      </c>
      <c r="AB423" s="204">
        <v>0</v>
      </c>
      <c r="AC423" s="202">
        <v>0</v>
      </c>
      <c r="AD423" s="204">
        <v>0</v>
      </c>
      <c r="AE423" s="276">
        <v>0</v>
      </c>
      <c r="AG423" s="227">
        <f t="shared" si="21"/>
        <v>0</v>
      </c>
      <c r="AH423" s="228">
        <f t="shared" si="22"/>
        <v>0</v>
      </c>
      <c r="AI423" s="229">
        <f t="shared" si="23"/>
        <v>0</v>
      </c>
      <c r="AM423" s="138"/>
      <c r="AN423" s="138"/>
      <c r="AO423" s="138"/>
      <c r="AP423" s="138"/>
      <c r="AQ423" s="138"/>
      <c r="AR423" s="138"/>
      <c r="AS423" s="138"/>
      <c r="AT423" s="138"/>
    </row>
    <row r="424" spans="1:46" s="139" customFormat="1" ht="13.8" x14ac:dyDescent="0.3">
      <c r="A424" s="277">
        <v>456</v>
      </c>
      <c r="B424" s="211">
        <v>456160079</v>
      </c>
      <c r="C424" s="212" t="s">
        <v>226</v>
      </c>
      <c r="D424" s="211">
        <v>160</v>
      </c>
      <c r="E424" s="212" t="s">
        <v>104</v>
      </c>
      <c r="F424" s="211">
        <v>79</v>
      </c>
      <c r="G424" s="212" t="s">
        <v>109</v>
      </c>
      <c r="H424" s="297">
        <v>32.130000000000003</v>
      </c>
      <c r="I424" s="202">
        <v>9788</v>
      </c>
      <c r="J424" s="202">
        <v>610</v>
      </c>
      <c r="K424" s="202">
        <v>0</v>
      </c>
      <c r="L424" s="202">
        <v>893</v>
      </c>
      <c r="M424" s="279">
        <v>11291</v>
      </c>
      <c r="O424" s="281">
        <v>0.4068494063633934</v>
      </c>
      <c r="P424" s="282">
        <v>0</v>
      </c>
      <c r="Q424" s="205">
        <v>0.09</v>
      </c>
      <c r="R424" s="205">
        <v>6.1869204030325704E-2</v>
      </c>
      <c r="S424" s="272">
        <f t="shared" si="24"/>
        <v>0</v>
      </c>
      <c r="U424" s="287">
        <v>329847</v>
      </c>
      <c r="V424" s="288">
        <v>0</v>
      </c>
      <c r="W424" s="288">
        <v>0</v>
      </c>
      <c r="X424" s="288">
        <v>28337</v>
      </c>
      <c r="Y424" s="279">
        <f t="shared" si="25"/>
        <v>358184</v>
      </c>
      <c r="AA424" s="275">
        <v>0</v>
      </c>
      <c r="AB424" s="204">
        <v>0</v>
      </c>
      <c r="AC424" s="202">
        <v>0</v>
      </c>
      <c r="AD424" s="204">
        <v>0</v>
      </c>
      <c r="AE424" s="276">
        <v>0</v>
      </c>
      <c r="AG424" s="227">
        <f t="shared" si="21"/>
        <v>0</v>
      </c>
      <c r="AH424" s="228">
        <f t="shared" si="22"/>
        <v>0</v>
      </c>
      <c r="AI424" s="229">
        <f t="shared" si="23"/>
        <v>0</v>
      </c>
      <c r="AM424" s="138"/>
      <c r="AN424" s="138"/>
      <c r="AO424" s="138"/>
      <c r="AP424" s="138"/>
      <c r="AQ424" s="138"/>
      <c r="AR424" s="138"/>
      <c r="AS424" s="138"/>
      <c r="AT424" s="138"/>
    </row>
    <row r="425" spans="1:46" s="139" customFormat="1" ht="13.8" x14ac:dyDescent="0.3">
      <c r="A425" s="277">
        <v>456</v>
      </c>
      <c r="B425" s="211">
        <v>456160128</v>
      </c>
      <c r="C425" s="212" t="s">
        <v>226</v>
      </c>
      <c r="D425" s="211">
        <v>160</v>
      </c>
      <c r="E425" s="212" t="s">
        <v>104</v>
      </c>
      <c r="F425" s="211">
        <v>128</v>
      </c>
      <c r="G425" s="212" t="s">
        <v>110</v>
      </c>
      <c r="H425" s="297">
        <v>1.45</v>
      </c>
      <c r="I425" s="202">
        <v>8749</v>
      </c>
      <c r="J425" s="202">
        <v>442</v>
      </c>
      <c r="K425" s="202">
        <v>0</v>
      </c>
      <c r="L425" s="202">
        <v>893</v>
      </c>
      <c r="M425" s="279">
        <v>10084</v>
      </c>
      <c r="O425" s="281">
        <v>1.8360773085182719E-2</v>
      </c>
      <c r="P425" s="282">
        <v>0</v>
      </c>
      <c r="Q425" s="205">
        <v>0.18</v>
      </c>
      <c r="R425" s="205">
        <v>3.5575871256756833E-2</v>
      </c>
      <c r="S425" s="272">
        <f t="shared" si="24"/>
        <v>0</v>
      </c>
      <c r="U425" s="287">
        <v>13159</v>
      </c>
      <c r="V425" s="288">
        <v>0</v>
      </c>
      <c r="W425" s="288">
        <v>0</v>
      </c>
      <c r="X425" s="288">
        <v>1279</v>
      </c>
      <c r="Y425" s="279">
        <f t="shared" si="25"/>
        <v>14438</v>
      </c>
      <c r="AA425" s="275">
        <v>0</v>
      </c>
      <c r="AB425" s="204">
        <v>0</v>
      </c>
      <c r="AC425" s="202">
        <v>0</v>
      </c>
      <c r="AD425" s="204">
        <v>0</v>
      </c>
      <c r="AE425" s="276">
        <v>0</v>
      </c>
      <c r="AG425" s="227">
        <f t="shared" si="21"/>
        <v>0</v>
      </c>
      <c r="AH425" s="228">
        <f t="shared" si="22"/>
        <v>0</v>
      </c>
      <c r="AI425" s="229">
        <f t="shared" si="23"/>
        <v>0</v>
      </c>
      <c r="AM425" s="138"/>
      <c r="AN425" s="138"/>
      <c r="AO425" s="138"/>
      <c r="AP425" s="138"/>
      <c r="AQ425" s="138"/>
      <c r="AR425" s="138"/>
      <c r="AS425" s="138"/>
      <c r="AT425" s="138"/>
    </row>
    <row r="426" spans="1:46" s="139" customFormat="1" ht="13.8" x14ac:dyDescent="0.3">
      <c r="A426" s="277">
        <v>456</v>
      </c>
      <c r="B426" s="211">
        <v>456160149</v>
      </c>
      <c r="C426" s="212" t="s">
        <v>226</v>
      </c>
      <c r="D426" s="211">
        <v>160</v>
      </c>
      <c r="E426" s="212" t="s">
        <v>104</v>
      </c>
      <c r="F426" s="211">
        <v>149</v>
      </c>
      <c r="G426" s="212" t="s">
        <v>103</v>
      </c>
      <c r="H426" s="297">
        <v>2</v>
      </c>
      <c r="I426" s="202">
        <v>10873</v>
      </c>
      <c r="J426" s="202">
        <v>161</v>
      </c>
      <c r="K426" s="202">
        <v>0</v>
      </c>
      <c r="L426" s="202">
        <v>893</v>
      </c>
      <c r="M426" s="279">
        <v>11927</v>
      </c>
      <c r="O426" s="281">
        <v>2.5325204255424439E-2</v>
      </c>
      <c r="P426" s="282">
        <v>0</v>
      </c>
      <c r="Q426" s="205">
        <v>0.18</v>
      </c>
      <c r="R426" s="205">
        <v>0.11170892991408424</v>
      </c>
      <c r="S426" s="272">
        <f t="shared" si="24"/>
        <v>0</v>
      </c>
      <c r="U426" s="287">
        <v>21788</v>
      </c>
      <c r="V426" s="288">
        <v>0</v>
      </c>
      <c r="W426" s="288">
        <v>0</v>
      </c>
      <c r="X426" s="288">
        <v>1764</v>
      </c>
      <c r="Y426" s="279">
        <f t="shared" si="25"/>
        <v>23552</v>
      </c>
      <c r="AA426" s="275">
        <v>0</v>
      </c>
      <c r="AB426" s="204">
        <v>0</v>
      </c>
      <c r="AC426" s="202">
        <v>0</v>
      </c>
      <c r="AD426" s="204">
        <v>0</v>
      </c>
      <c r="AE426" s="276">
        <v>0</v>
      </c>
      <c r="AG426" s="227">
        <f t="shared" si="21"/>
        <v>0</v>
      </c>
      <c r="AH426" s="228">
        <f t="shared" si="22"/>
        <v>0</v>
      </c>
      <c r="AI426" s="229">
        <f t="shared" si="23"/>
        <v>0</v>
      </c>
      <c r="AM426" s="138"/>
      <c r="AN426" s="138"/>
      <c r="AO426" s="138"/>
      <c r="AP426" s="138"/>
      <c r="AQ426" s="138"/>
      <c r="AR426" s="138"/>
      <c r="AS426" s="138"/>
      <c r="AT426" s="138"/>
    </row>
    <row r="427" spans="1:46" s="139" customFormat="1" ht="13.8" x14ac:dyDescent="0.3">
      <c r="A427" s="277">
        <v>456</v>
      </c>
      <c r="B427" s="211">
        <v>456160160</v>
      </c>
      <c r="C427" s="212" t="s">
        <v>226</v>
      </c>
      <c r="D427" s="211">
        <v>160</v>
      </c>
      <c r="E427" s="212" t="s">
        <v>104</v>
      </c>
      <c r="F427" s="211">
        <v>160</v>
      </c>
      <c r="G427" s="212" t="s">
        <v>104</v>
      </c>
      <c r="H427" s="297">
        <v>746.38</v>
      </c>
      <c r="I427" s="202">
        <v>12183</v>
      </c>
      <c r="J427" s="202">
        <v>134</v>
      </c>
      <c r="K427" s="202">
        <v>0</v>
      </c>
      <c r="L427" s="202">
        <v>893</v>
      </c>
      <c r="M427" s="279">
        <v>13210</v>
      </c>
      <c r="O427" s="281">
        <v>9.4511129760817241</v>
      </c>
      <c r="P427" s="282">
        <v>0</v>
      </c>
      <c r="Q427" s="205">
        <v>0.1273</v>
      </c>
      <c r="R427" s="205">
        <v>0.10502298670743219</v>
      </c>
      <c r="S427" s="272">
        <f t="shared" si="24"/>
        <v>0</v>
      </c>
      <c r="U427" s="287">
        <v>9076728</v>
      </c>
      <c r="V427" s="288">
        <v>0</v>
      </c>
      <c r="W427" s="288">
        <v>0</v>
      </c>
      <c r="X427" s="288">
        <v>658295</v>
      </c>
      <c r="Y427" s="279">
        <f t="shared" si="25"/>
        <v>9735023</v>
      </c>
      <c r="AA427" s="275">
        <v>0</v>
      </c>
      <c r="AB427" s="204">
        <v>0</v>
      </c>
      <c r="AC427" s="202">
        <v>0</v>
      </c>
      <c r="AD427" s="204">
        <v>0</v>
      </c>
      <c r="AE427" s="276">
        <v>0</v>
      </c>
      <c r="AG427" s="227">
        <f t="shared" si="21"/>
        <v>0</v>
      </c>
      <c r="AH427" s="228">
        <f t="shared" si="22"/>
        <v>0</v>
      </c>
      <c r="AI427" s="229">
        <f t="shared" si="23"/>
        <v>0</v>
      </c>
      <c r="AM427" s="138"/>
      <c r="AN427" s="138"/>
      <c r="AO427" s="138"/>
      <c r="AP427" s="138"/>
      <c r="AQ427" s="138"/>
      <c r="AR427" s="138"/>
      <c r="AS427" s="138"/>
      <c r="AT427" s="138"/>
    </row>
    <row r="428" spans="1:46" s="139" customFormat="1" ht="13.8" x14ac:dyDescent="0.3">
      <c r="A428" s="277">
        <v>456</v>
      </c>
      <c r="B428" s="211">
        <v>456160170</v>
      </c>
      <c r="C428" s="212" t="s">
        <v>226</v>
      </c>
      <c r="D428" s="211">
        <v>160</v>
      </c>
      <c r="E428" s="212" t="s">
        <v>104</v>
      </c>
      <c r="F428" s="211">
        <v>170</v>
      </c>
      <c r="G428" s="212" t="s">
        <v>87</v>
      </c>
      <c r="H428" s="297">
        <v>3</v>
      </c>
      <c r="I428" s="202">
        <v>10873</v>
      </c>
      <c r="J428" s="202">
        <v>3683</v>
      </c>
      <c r="K428" s="202">
        <v>0</v>
      </c>
      <c r="L428" s="202">
        <v>893</v>
      </c>
      <c r="M428" s="279">
        <v>15449</v>
      </c>
      <c r="O428" s="281">
        <v>3.798780638313666E-2</v>
      </c>
      <c r="P428" s="282">
        <v>0</v>
      </c>
      <c r="Q428" s="205">
        <v>0.09</v>
      </c>
      <c r="R428" s="205">
        <v>8.9122620024760402E-2</v>
      </c>
      <c r="S428" s="272">
        <f t="shared" si="24"/>
        <v>0</v>
      </c>
      <c r="U428" s="287">
        <v>43116</v>
      </c>
      <c r="V428" s="288">
        <v>0</v>
      </c>
      <c r="W428" s="288">
        <v>0</v>
      </c>
      <c r="X428" s="288">
        <v>2646</v>
      </c>
      <c r="Y428" s="279">
        <f t="shared" si="25"/>
        <v>45762</v>
      </c>
      <c r="AA428" s="275">
        <v>0</v>
      </c>
      <c r="AB428" s="204">
        <v>0</v>
      </c>
      <c r="AC428" s="202">
        <v>0</v>
      </c>
      <c r="AD428" s="204">
        <v>0</v>
      </c>
      <c r="AE428" s="276">
        <v>0</v>
      </c>
      <c r="AG428" s="227">
        <f t="shared" si="21"/>
        <v>0</v>
      </c>
      <c r="AH428" s="228">
        <f t="shared" si="22"/>
        <v>0</v>
      </c>
      <c r="AI428" s="229">
        <f t="shared" si="23"/>
        <v>0</v>
      </c>
      <c r="AM428" s="138"/>
      <c r="AN428" s="138"/>
      <c r="AO428" s="138"/>
      <c r="AP428" s="138"/>
      <c r="AQ428" s="138"/>
      <c r="AR428" s="138"/>
      <c r="AS428" s="138"/>
      <c r="AT428" s="138"/>
    </row>
    <row r="429" spans="1:46" s="139" customFormat="1" ht="13.8" x14ac:dyDescent="0.3">
      <c r="A429" s="277">
        <v>456</v>
      </c>
      <c r="B429" s="211">
        <v>456160181</v>
      </c>
      <c r="C429" s="212" t="s">
        <v>226</v>
      </c>
      <c r="D429" s="211">
        <v>160</v>
      </c>
      <c r="E429" s="212" t="s">
        <v>104</v>
      </c>
      <c r="F429" s="211">
        <v>181</v>
      </c>
      <c r="G429" s="212" t="s">
        <v>105</v>
      </c>
      <c r="H429" s="297">
        <v>1</v>
      </c>
      <c r="I429" s="202">
        <v>11377.02377179523</v>
      </c>
      <c r="J429" s="202">
        <v>735</v>
      </c>
      <c r="K429" s="202">
        <v>0</v>
      </c>
      <c r="L429" s="202">
        <v>893</v>
      </c>
      <c r="M429" s="279">
        <v>13005.02377179523</v>
      </c>
      <c r="O429" s="281">
        <v>1.266260212771222E-2</v>
      </c>
      <c r="P429" s="282">
        <v>0</v>
      </c>
      <c r="Q429" s="205">
        <v>0.09</v>
      </c>
      <c r="R429" s="205">
        <v>1.6404570246590436E-2</v>
      </c>
      <c r="S429" s="272">
        <f t="shared" si="24"/>
        <v>0</v>
      </c>
      <c r="U429" s="287">
        <v>11959</v>
      </c>
      <c r="V429" s="288">
        <v>0</v>
      </c>
      <c r="W429" s="288">
        <v>0</v>
      </c>
      <c r="X429" s="288">
        <v>882</v>
      </c>
      <c r="Y429" s="279">
        <f t="shared" si="25"/>
        <v>12841</v>
      </c>
      <c r="AA429" s="275">
        <v>0</v>
      </c>
      <c r="AB429" s="204">
        <v>0</v>
      </c>
      <c r="AC429" s="202">
        <v>0</v>
      </c>
      <c r="AD429" s="204">
        <v>0</v>
      </c>
      <c r="AE429" s="276">
        <v>0</v>
      </c>
      <c r="AG429" s="227">
        <f t="shared" si="21"/>
        <v>0</v>
      </c>
      <c r="AH429" s="228">
        <f t="shared" si="22"/>
        <v>0</v>
      </c>
      <c r="AI429" s="229">
        <f t="shared" si="23"/>
        <v>0</v>
      </c>
      <c r="AM429" s="138"/>
      <c r="AN429" s="138"/>
      <c r="AO429" s="138"/>
      <c r="AP429" s="138"/>
      <c r="AQ429" s="138"/>
      <c r="AR429" s="138"/>
      <c r="AS429" s="138"/>
      <c r="AT429" s="138"/>
    </row>
    <row r="430" spans="1:46" s="139" customFormat="1" ht="13.8" x14ac:dyDescent="0.3">
      <c r="A430" s="277">
        <v>456</v>
      </c>
      <c r="B430" s="211">
        <v>456160262</v>
      </c>
      <c r="C430" s="212" t="s">
        <v>226</v>
      </c>
      <c r="D430" s="211">
        <v>160</v>
      </c>
      <c r="E430" s="212" t="s">
        <v>104</v>
      </c>
      <c r="F430" s="211">
        <v>262</v>
      </c>
      <c r="G430" s="212" t="s">
        <v>31</v>
      </c>
      <c r="H430" s="297">
        <v>0.62</v>
      </c>
      <c r="I430" s="202">
        <v>10952</v>
      </c>
      <c r="J430" s="202">
        <v>5132</v>
      </c>
      <c r="K430" s="202">
        <v>0</v>
      </c>
      <c r="L430" s="202">
        <v>893</v>
      </c>
      <c r="M430" s="279">
        <v>16977</v>
      </c>
      <c r="O430" s="281">
        <v>7.8508133191815769E-3</v>
      </c>
      <c r="P430" s="282">
        <v>0</v>
      </c>
      <c r="Q430" s="205">
        <v>0.09</v>
      </c>
      <c r="R430" s="205">
        <v>6.1775521936888643E-2</v>
      </c>
      <c r="S430" s="272">
        <f t="shared" si="24"/>
        <v>0</v>
      </c>
      <c r="U430" s="287">
        <v>9846</v>
      </c>
      <c r="V430" s="288">
        <v>0</v>
      </c>
      <c r="W430" s="288">
        <v>0</v>
      </c>
      <c r="X430" s="288">
        <v>547</v>
      </c>
      <c r="Y430" s="279">
        <f t="shared" si="25"/>
        <v>10393</v>
      </c>
      <c r="AA430" s="275">
        <v>0</v>
      </c>
      <c r="AB430" s="204">
        <v>0</v>
      </c>
      <c r="AC430" s="202">
        <v>0</v>
      </c>
      <c r="AD430" s="204">
        <v>0</v>
      </c>
      <c r="AE430" s="276">
        <v>0</v>
      </c>
      <c r="AG430" s="227">
        <f t="shared" si="21"/>
        <v>0</v>
      </c>
      <c r="AH430" s="228">
        <f t="shared" si="22"/>
        <v>0</v>
      </c>
      <c r="AI430" s="229">
        <f t="shared" si="23"/>
        <v>0</v>
      </c>
      <c r="AM430" s="138"/>
      <c r="AN430" s="138"/>
      <c r="AO430" s="138"/>
      <c r="AP430" s="138"/>
      <c r="AQ430" s="138"/>
      <c r="AR430" s="138"/>
      <c r="AS430" s="138"/>
      <c r="AT430" s="138"/>
    </row>
    <row r="431" spans="1:46" s="139" customFormat="1" ht="13.8" x14ac:dyDescent="0.3">
      <c r="A431" s="277">
        <v>456</v>
      </c>
      <c r="B431" s="211">
        <v>456160295</v>
      </c>
      <c r="C431" s="212" t="s">
        <v>226</v>
      </c>
      <c r="D431" s="211">
        <v>160</v>
      </c>
      <c r="E431" s="212" t="s">
        <v>104</v>
      </c>
      <c r="F431" s="211">
        <v>295</v>
      </c>
      <c r="G431" s="212" t="s">
        <v>155</v>
      </c>
      <c r="H431" s="297">
        <v>7</v>
      </c>
      <c r="I431" s="202">
        <v>11346</v>
      </c>
      <c r="J431" s="202">
        <v>6147</v>
      </c>
      <c r="K431" s="202">
        <v>0</v>
      </c>
      <c r="L431" s="202">
        <v>893</v>
      </c>
      <c r="M431" s="279">
        <v>18386</v>
      </c>
      <c r="O431" s="281">
        <v>8.8638214893985545E-2</v>
      </c>
      <c r="P431" s="282">
        <v>0</v>
      </c>
      <c r="Q431" s="205">
        <v>0.09</v>
      </c>
      <c r="R431" s="205">
        <v>2.0464468341512679E-2</v>
      </c>
      <c r="S431" s="272">
        <f t="shared" si="24"/>
        <v>0</v>
      </c>
      <c r="U431" s="287">
        <v>120897</v>
      </c>
      <c r="V431" s="288">
        <v>0</v>
      </c>
      <c r="W431" s="288">
        <v>0</v>
      </c>
      <c r="X431" s="288">
        <v>6174</v>
      </c>
      <c r="Y431" s="279">
        <f t="shared" si="25"/>
        <v>127071</v>
      </c>
      <c r="AA431" s="275">
        <v>0</v>
      </c>
      <c r="AB431" s="204">
        <v>0</v>
      </c>
      <c r="AC431" s="202">
        <v>0</v>
      </c>
      <c r="AD431" s="204">
        <v>0</v>
      </c>
      <c r="AE431" s="276">
        <v>0</v>
      </c>
      <c r="AG431" s="227">
        <f t="shared" si="21"/>
        <v>0</v>
      </c>
      <c r="AH431" s="228">
        <f t="shared" si="22"/>
        <v>0</v>
      </c>
      <c r="AI431" s="229">
        <f t="shared" si="23"/>
        <v>0</v>
      </c>
      <c r="AM431" s="138"/>
      <c r="AN431" s="138"/>
      <c r="AO431" s="138"/>
      <c r="AP431" s="138"/>
      <c r="AQ431" s="138"/>
      <c r="AR431" s="138"/>
      <c r="AS431" s="138"/>
      <c r="AT431" s="138"/>
    </row>
    <row r="432" spans="1:46" s="139" customFormat="1" ht="13.8" x14ac:dyDescent="0.3">
      <c r="A432" s="277">
        <v>456</v>
      </c>
      <c r="B432" s="211">
        <v>456160301</v>
      </c>
      <c r="C432" s="212" t="s">
        <v>226</v>
      </c>
      <c r="D432" s="211">
        <v>160</v>
      </c>
      <c r="E432" s="212" t="s">
        <v>104</v>
      </c>
      <c r="F432" s="211">
        <v>301</v>
      </c>
      <c r="G432" s="212" t="s">
        <v>151</v>
      </c>
      <c r="H432" s="297">
        <v>3.45</v>
      </c>
      <c r="I432" s="202">
        <v>10547</v>
      </c>
      <c r="J432" s="202">
        <v>4612</v>
      </c>
      <c r="K432" s="202">
        <v>0</v>
      </c>
      <c r="L432" s="202">
        <v>893</v>
      </c>
      <c r="M432" s="279">
        <v>16052</v>
      </c>
      <c r="O432" s="281">
        <v>4.3685977340607154E-2</v>
      </c>
      <c r="P432" s="282">
        <v>0</v>
      </c>
      <c r="Q432" s="205">
        <v>0.09</v>
      </c>
      <c r="R432" s="205">
        <v>4.9215995352077109E-2</v>
      </c>
      <c r="S432" s="272">
        <f t="shared" si="24"/>
        <v>0</v>
      </c>
      <c r="U432" s="287">
        <v>51636</v>
      </c>
      <c r="V432" s="288">
        <v>0</v>
      </c>
      <c r="W432" s="288">
        <v>0</v>
      </c>
      <c r="X432" s="288">
        <v>3043</v>
      </c>
      <c r="Y432" s="279">
        <f t="shared" si="25"/>
        <v>54679</v>
      </c>
      <c r="AA432" s="275">
        <v>0</v>
      </c>
      <c r="AB432" s="204">
        <v>0</v>
      </c>
      <c r="AC432" s="202">
        <v>0</v>
      </c>
      <c r="AD432" s="204">
        <v>0</v>
      </c>
      <c r="AE432" s="276">
        <v>0</v>
      </c>
      <c r="AG432" s="227">
        <f t="shared" si="21"/>
        <v>0</v>
      </c>
      <c r="AH432" s="228">
        <f t="shared" si="22"/>
        <v>0</v>
      </c>
      <c r="AI432" s="229">
        <f t="shared" si="23"/>
        <v>0</v>
      </c>
      <c r="AM432" s="138"/>
      <c r="AN432" s="138"/>
      <c r="AO432" s="138"/>
      <c r="AP432" s="138"/>
      <c r="AQ432" s="138"/>
      <c r="AR432" s="138"/>
      <c r="AS432" s="138"/>
      <c r="AT432" s="138"/>
    </row>
    <row r="433" spans="1:46" s="139" customFormat="1" ht="13.8" x14ac:dyDescent="0.3">
      <c r="A433" s="277">
        <v>456</v>
      </c>
      <c r="B433" s="211">
        <v>456160616</v>
      </c>
      <c r="C433" s="212" t="s">
        <v>226</v>
      </c>
      <c r="D433" s="211">
        <v>160</v>
      </c>
      <c r="E433" s="212" t="s">
        <v>104</v>
      </c>
      <c r="F433" s="211">
        <v>616</v>
      </c>
      <c r="G433" s="212" t="s">
        <v>133</v>
      </c>
      <c r="H433" s="297">
        <v>1</v>
      </c>
      <c r="I433" s="202">
        <v>10765</v>
      </c>
      <c r="J433" s="202">
        <v>3621</v>
      </c>
      <c r="K433" s="202">
        <v>0</v>
      </c>
      <c r="L433" s="202">
        <v>893</v>
      </c>
      <c r="M433" s="279">
        <v>15279</v>
      </c>
      <c r="O433" s="281">
        <v>1.266260212771222E-2</v>
      </c>
      <c r="P433" s="282">
        <v>0</v>
      </c>
      <c r="Q433" s="205">
        <v>0.09</v>
      </c>
      <c r="R433" s="205">
        <v>3.48730785092159E-2</v>
      </c>
      <c r="S433" s="272">
        <f t="shared" si="24"/>
        <v>0</v>
      </c>
      <c r="U433" s="287">
        <v>14204</v>
      </c>
      <c r="V433" s="288">
        <v>0</v>
      </c>
      <c r="W433" s="288">
        <v>0</v>
      </c>
      <c r="X433" s="288">
        <v>882</v>
      </c>
      <c r="Y433" s="279">
        <f t="shared" si="25"/>
        <v>15086</v>
      </c>
      <c r="AA433" s="275">
        <v>0</v>
      </c>
      <c r="AB433" s="204">
        <v>0</v>
      </c>
      <c r="AC433" s="202">
        <v>0</v>
      </c>
      <c r="AD433" s="204">
        <v>0</v>
      </c>
      <c r="AE433" s="276">
        <v>0</v>
      </c>
      <c r="AG433" s="227">
        <f t="shared" si="21"/>
        <v>0</v>
      </c>
      <c r="AH433" s="228">
        <f t="shared" si="22"/>
        <v>0</v>
      </c>
      <c r="AI433" s="229">
        <f t="shared" si="23"/>
        <v>0</v>
      </c>
      <c r="AM433" s="138"/>
      <c r="AN433" s="138"/>
      <c r="AO433" s="138"/>
      <c r="AP433" s="138"/>
      <c r="AQ433" s="138"/>
      <c r="AR433" s="138"/>
      <c r="AS433" s="138"/>
      <c r="AT433" s="138"/>
    </row>
    <row r="434" spans="1:46" s="139" customFormat="1" ht="13.8" x14ac:dyDescent="0.3">
      <c r="A434" s="277">
        <v>456</v>
      </c>
      <c r="B434" s="211">
        <v>456160673</v>
      </c>
      <c r="C434" s="212" t="s">
        <v>226</v>
      </c>
      <c r="D434" s="211">
        <v>160</v>
      </c>
      <c r="E434" s="212" t="s">
        <v>104</v>
      </c>
      <c r="F434" s="211">
        <v>673</v>
      </c>
      <c r="G434" s="212" t="s">
        <v>159</v>
      </c>
      <c r="H434" s="297">
        <v>1</v>
      </c>
      <c r="I434" s="202">
        <v>9711.8824778761082</v>
      </c>
      <c r="J434" s="202">
        <v>4924</v>
      </c>
      <c r="K434" s="202">
        <v>0</v>
      </c>
      <c r="L434" s="202">
        <v>893</v>
      </c>
      <c r="M434" s="279">
        <v>15528.882477876108</v>
      </c>
      <c r="O434" s="281">
        <v>1.266260212771222E-2</v>
      </c>
      <c r="P434" s="282">
        <v>0</v>
      </c>
      <c r="Q434" s="205">
        <v>0.09</v>
      </c>
      <c r="R434" s="205">
        <v>1.9733059202899569E-2</v>
      </c>
      <c r="S434" s="272">
        <f t="shared" si="24"/>
        <v>0</v>
      </c>
      <c r="U434" s="287">
        <v>14451</v>
      </c>
      <c r="V434" s="288">
        <v>0</v>
      </c>
      <c r="W434" s="288">
        <v>0</v>
      </c>
      <c r="X434" s="288">
        <v>882</v>
      </c>
      <c r="Y434" s="279">
        <f t="shared" si="25"/>
        <v>15333</v>
      </c>
      <c r="AA434" s="275">
        <v>0</v>
      </c>
      <c r="AB434" s="204">
        <v>0</v>
      </c>
      <c r="AC434" s="202">
        <v>0</v>
      </c>
      <c r="AD434" s="204">
        <v>0</v>
      </c>
      <c r="AE434" s="276">
        <v>0</v>
      </c>
      <c r="AG434" s="227">
        <f t="shared" si="21"/>
        <v>0</v>
      </c>
      <c r="AH434" s="228">
        <f t="shared" si="22"/>
        <v>0</v>
      </c>
      <c r="AI434" s="229">
        <f t="shared" si="23"/>
        <v>0</v>
      </c>
      <c r="AM434" s="138"/>
      <c r="AN434" s="138"/>
      <c r="AO434" s="138"/>
      <c r="AP434" s="138"/>
      <c r="AQ434" s="138"/>
      <c r="AR434" s="138"/>
      <c r="AS434" s="138"/>
      <c r="AT434" s="138"/>
    </row>
    <row r="435" spans="1:46" s="139" customFormat="1" ht="13.8" x14ac:dyDescent="0.3">
      <c r="A435" s="277">
        <v>456</v>
      </c>
      <c r="B435" s="211">
        <v>456160735</v>
      </c>
      <c r="C435" s="212" t="s">
        <v>226</v>
      </c>
      <c r="D435" s="211">
        <v>160</v>
      </c>
      <c r="E435" s="212" t="s">
        <v>104</v>
      </c>
      <c r="F435" s="211">
        <v>735</v>
      </c>
      <c r="G435" s="212" t="s">
        <v>138</v>
      </c>
      <c r="H435" s="297">
        <v>0.75</v>
      </c>
      <c r="I435" s="202">
        <v>10182.492406704618</v>
      </c>
      <c r="J435" s="202">
        <v>4231</v>
      </c>
      <c r="K435" s="202">
        <v>0</v>
      </c>
      <c r="L435" s="202">
        <v>893</v>
      </c>
      <c r="M435" s="279">
        <v>15306.492406704618</v>
      </c>
      <c r="O435" s="281">
        <v>9.4969515957841651E-3</v>
      </c>
      <c r="P435" s="282">
        <v>0</v>
      </c>
      <c r="Q435" s="205">
        <v>0.09</v>
      </c>
      <c r="R435" s="205">
        <v>2.0223169205195471E-2</v>
      </c>
      <c r="S435" s="272">
        <f t="shared" si="24"/>
        <v>0</v>
      </c>
      <c r="U435" s="287">
        <v>10673</v>
      </c>
      <c r="V435" s="288">
        <v>0</v>
      </c>
      <c r="W435" s="288">
        <v>0</v>
      </c>
      <c r="X435" s="288">
        <v>661</v>
      </c>
      <c r="Y435" s="279">
        <f t="shared" si="25"/>
        <v>11334</v>
      </c>
      <c r="AA435" s="275">
        <v>0</v>
      </c>
      <c r="AB435" s="204">
        <v>0</v>
      </c>
      <c r="AC435" s="202">
        <v>0</v>
      </c>
      <c r="AD435" s="204">
        <v>0</v>
      </c>
      <c r="AE435" s="276">
        <v>0</v>
      </c>
      <c r="AG435" s="227">
        <f t="shared" si="21"/>
        <v>0</v>
      </c>
      <c r="AH435" s="228">
        <f t="shared" si="22"/>
        <v>0</v>
      </c>
      <c r="AI435" s="229">
        <f t="shared" si="23"/>
        <v>0</v>
      </c>
      <c r="AM435" s="138"/>
      <c r="AN435" s="138"/>
      <c r="AO435" s="138"/>
      <c r="AP435" s="138"/>
      <c r="AQ435" s="138"/>
      <c r="AR435" s="138"/>
      <c r="AS435" s="138"/>
      <c r="AT435" s="138"/>
    </row>
    <row r="436" spans="1:46" s="139" customFormat="1" ht="13.8" x14ac:dyDescent="0.3">
      <c r="A436" s="277">
        <v>458</v>
      </c>
      <c r="B436" s="211">
        <v>458160031</v>
      </c>
      <c r="C436" s="212" t="s">
        <v>227</v>
      </c>
      <c r="D436" s="211">
        <v>160</v>
      </c>
      <c r="E436" s="212" t="s">
        <v>104</v>
      </c>
      <c r="F436" s="211">
        <v>31</v>
      </c>
      <c r="G436" s="212" t="s">
        <v>101</v>
      </c>
      <c r="H436" s="297">
        <v>1</v>
      </c>
      <c r="I436" s="202">
        <v>10127</v>
      </c>
      <c r="J436" s="202">
        <v>4827</v>
      </c>
      <c r="K436" s="202">
        <v>0</v>
      </c>
      <c r="L436" s="202">
        <v>893</v>
      </c>
      <c r="M436" s="279">
        <v>15847</v>
      </c>
      <c r="O436" s="281">
        <v>0</v>
      </c>
      <c r="P436" s="282">
        <v>0</v>
      </c>
      <c r="Q436" s="205">
        <v>0.09</v>
      </c>
      <c r="R436" s="205">
        <v>2.4951184271371486E-2</v>
      </c>
      <c r="S436" s="272">
        <f t="shared" si="24"/>
        <v>0</v>
      </c>
      <c r="U436" s="287">
        <v>14954</v>
      </c>
      <c r="V436" s="288">
        <v>0</v>
      </c>
      <c r="W436" s="288">
        <v>0</v>
      </c>
      <c r="X436" s="288">
        <v>893</v>
      </c>
      <c r="Y436" s="279">
        <f t="shared" si="25"/>
        <v>15847</v>
      </c>
      <c r="AA436" s="275">
        <v>0</v>
      </c>
      <c r="AB436" s="204">
        <v>0</v>
      </c>
      <c r="AC436" s="202">
        <v>0</v>
      </c>
      <c r="AD436" s="204">
        <v>0</v>
      </c>
      <c r="AE436" s="276">
        <v>0</v>
      </c>
      <c r="AG436" s="227">
        <f t="shared" si="21"/>
        <v>0</v>
      </c>
      <c r="AH436" s="228">
        <f t="shared" si="22"/>
        <v>0</v>
      </c>
      <c r="AI436" s="229">
        <f t="shared" si="23"/>
        <v>0</v>
      </c>
      <c r="AM436" s="138"/>
      <c r="AN436" s="138"/>
      <c r="AO436" s="138"/>
      <c r="AP436" s="138"/>
      <c r="AQ436" s="138"/>
      <c r="AR436" s="138"/>
      <c r="AS436" s="138"/>
      <c r="AT436" s="138"/>
    </row>
    <row r="437" spans="1:46" s="139" customFormat="1" ht="13.8" x14ac:dyDescent="0.3">
      <c r="A437" s="277">
        <v>458</v>
      </c>
      <c r="B437" s="211">
        <v>458160056</v>
      </c>
      <c r="C437" s="212" t="s">
        <v>227</v>
      </c>
      <c r="D437" s="211">
        <v>160</v>
      </c>
      <c r="E437" s="212" t="s">
        <v>104</v>
      </c>
      <c r="F437" s="211">
        <v>56</v>
      </c>
      <c r="G437" s="212" t="s">
        <v>153</v>
      </c>
      <c r="H437" s="297">
        <v>1</v>
      </c>
      <c r="I437" s="202">
        <v>14107</v>
      </c>
      <c r="J437" s="202">
        <v>4808</v>
      </c>
      <c r="K437" s="202">
        <v>0</v>
      </c>
      <c r="L437" s="202">
        <v>893</v>
      </c>
      <c r="M437" s="279">
        <v>19808</v>
      </c>
      <c r="O437" s="281">
        <v>0</v>
      </c>
      <c r="P437" s="282">
        <v>0</v>
      </c>
      <c r="Q437" s="205">
        <v>0.09</v>
      </c>
      <c r="R437" s="205">
        <v>2.121376340641069E-2</v>
      </c>
      <c r="S437" s="272">
        <f t="shared" si="24"/>
        <v>0</v>
      </c>
      <c r="U437" s="287">
        <v>18915</v>
      </c>
      <c r="V437" s="288">
        <v>0</v>
      </c>
      <c r="W437" s="288">
        <v>0</v>
      </c>
      <c r="X437" s="288">
        <v>893</v>
      </c>
      <c r="Y437" s="279">
        <f t="shared" si="25"/>
        <v>19808</v>
      </c>
      <c r="AA437" s="275">
        <v>0</v>
      </c>
      <c r="AB437" s="204">
        <v>0</v>
      </c>
      <c r="AC437" s="202">
        <v>0</v>
      </c>
      <c r="AD437" s="204">
        <v>0</v>
      </c>
      <c r="AE437" s="276">
        <v>0</v>
      </c>
      <c r="AG437" s="227">
        <f t="shared" si="21"/>
        <v>0</v>
      </c>
      <c r="AH437" s="228">
        <f t="shared" si="22"/>
        <v>0</v>
      </c>
      <c r="AI437" s="229">
        <f t="shared" si="23"/>
        <v>0</v>
      </c>
      <c r="AM437" s="138"/>
      <c r="AN437" s="138"/>
      <c r="AO437" s="138"/>
      <c r="AP437" s="138"/>
      <c r="AQ437" s="138"/>
      <c r="AR437" s="138"/>
      <c r="AS437" s="138"/>
      <c r="AT437" s="138"/>
    </row>
    <row r="438" spans="1:46" s="139" customFormat="1" ht="13.8" x14ac:dyDescent="0.3">
      <c r="A438" s="277">
        <v>458</v>
      </c>
      <c r="B438" s="211">
        <v>458160079</v>
      </c>
      <c r="C438" s="212" t="s">
        <v>227</v>
      </c>
      <c r="D438" s="211">
        <v>160</v>
      </c>
      <c r="E438" s="212" t="s">
        <v>104</v>
      </c>
      <c r="F438" s="211">
        <v>79</v>
      </c>
      <c r="G438" s="212" t="s">
        <v>109</v>
      </c>
      <c r="H438" s="297">
        <v>5.6499999999999995</v>
      </c>
      <c r="I438" s="202">
        <v>12970</v>
      </c>
      <c r="J438" s="202">
        <v>808</v>
      </c>
      <c r="K438" s="202">
        <v>0</v>
      </c>
      <c r="L438" s="202">
        <v>893</v>
      </c>
      <c r="M438" s="279">
        <v>14671</v>
      </c>
      <c r="O438" s="281">
        <v>0</v>
      </c>
      <c r="P438" s="282">
        <v>0</v>
      </c>
      <c r="Q438" s="205">
        <v>0.09</v>
      </c>
      <c r="R438" s="205">
        <v>6.1869204030325704E-2</v>
      </c>
      <c r="S438" s="272">
        <f t="shared" si="24"/>
        <v>0</v>
      </c>
      <c r="U438" s="287">
        <v>77846</v>
      </c>
      <c r="V438" s="288">
        <v>0</v>
      </c>
      <c r="W438" s="288">
        <v>0</v>
      </c>
      <c r="X438" s="288">
        <v>5044</v>
      </c>
      <c r="Y438" s="279">
        <f t="shared" si="25"/>
        <v>82890</v>
      </c>
      <c r="AA438" s="275">
        <v>0</v>
      </c>
      <c r="AB438" s="204">
        <v>0</v>
      </c>
      <c r="AC438" s="202">
        <v>0</v>
      </c>
      <c r="AD438" s="204">
        <v>0</v>
      </c>
      <c r="AE438" s="276">
        <v>0</v>
      </c>
      <c r="AG438" s="227">
        <f t="shared" si="21"/>
        <v>0</v>
      </c>
      <c r="AH438" s="228">
        <f t="shared" si="22"/>
        <v>0</v>
      </c>
      <c r="AI438" s="229">
        <f t="shared" si="23"/>
        <v>0</v>
      </c>
      <c r="AM438" s="138"/>
      <c r="AN438" s="138"/>
      <c r="AO438" s="138"/>
      <c r="AP438" s="138"/>
      <c r="AQ438" s="138"/>
      <c r="AR438" s="138"/>
      <c r="AS438" s="138"/>
      <c r="AT438" s="138"/>
    </row>
    <row r="439" spans="1:46" s="139" customFormat="1" ht="13.8" x14ac:dyDescent="0.3">
      <c r="A439" s="277">
        <v>458</v>
      </c>
      <c r="B439" s="211">
        <v>458160149</v>
      </c>
      <c r="C439" s="212" t="s">
        <v>227</v>
      </c>
      <c r="D439" s="211">
        <v>160</v>
      </c>
      <c r="E439" s="212" t="s">
        <v>104</v>
      </c>
      <c r="F439" s="211">
        <v>149</v>
      </c>
      <c r="G439" s="212" t="s">
        <v>103</v>
      </c>
      <c r="H439" s="297">
        <v>0.09</v>
      </c>
      <c r="I439" s="202">
        <v>14107</v>
      </c>
      <c r="J439" s="202">
        <v>209</v>
      </c>
      <c r="K439" s="202">
        <v>0</v>
      </c>
      <c r="L439" s="202">
        <v>893</v>
      </c>
      <c r="M439" s="279">
        <v>15209</v>
      </c>
      <c r="O439" s="281">
        <v>0</v>
      </c>
      <c r="P439" s="282">
        <v>0</v>
      </c>
      <c r="Q439" s="205">
        <v>0.18</v>
      </c>
      <c r="R439" s="205">
        <v>0.11170892991408424</v>
      </c>
      <c r="S439" s="272">
        <f t="shared" si="24"/>
        <v>0</v>
      </c>
      <c r="U439" s="287">
        <v>1288</v>
      </c>
      <c r="V439" s="288">
        <v>0</v>
      </c>
      <c r="W439" s="288">
        <v>0</v>
      </c>
      <c r="X439" s="288">
        <v>80</v>
      </c>
      <c r="Y439" s="279">
        <f t="shared" si="25"/>
        <v>1368</v>
      </c>
      <c r="AA439" s="275">
        <v>0</v>
      </c>
      <c r="AB439" s="204">
        <v>0</v>
      </c>
      <c r="AC439" s="202">
        <v>0</v>
      </c>
      <c r="AD439" s="204">
        <v>0</v>
      </c>
      <c r="AE439" s="276">
        <v>0</v>
      </c>
      <c r="AG439" s="227">
        <f t="shared" si="21"/>
        <v>0</v>
      </c>
      <c r="AH439" s="228">
        <f t="shared" si="22"/>
        <v>0</v>
      </c>
      <c r="AI439" s="229">
        <f t="shared" si="23"/>
        <v>0</v>
      </c>
      <c r="AM439" s="138"/>
      <c r="AN439" s="138"/>
      <c r="AO439" s="138"/>
      <c r="AP439" s="138"/>
      <c r="AQ439" s="138"/>
      <c r="AR439" s="138"/>
      <c r="AS439" s="138"/>
      <c r="AT439" s="138"/>
    </row>
    <row r="440" spans="1:46" s="139" customFormat="1" ht="13.8" x14ac:dyDescent="0.3">
      <c r="A440" s="277">
        <v>458</v>
      </c>
      <c r="B440" s="211">
        <v>458160160</v>
      </c>
      <c r="C440" s="212" t="s">
        <v>227</v>
      </c>
      <c r="D440" s="211">
        <v>160</v>
      </c>
      <c r="E440" s="212" t="s">
        <v>104</v>
      </c>
      <c r="F440" s="211">
        <v>160</v>
      </c>
      <c r="G440" s="212" t="s">
        <v>104</v>
      </c>
      <c r="H440" s="297">
        <v>77.970000000000013</v>
      </c>
      <c r="I440" s="202">
        <v>13395</v>
      </c>
      <c r="J440" s="202">
        <v>148</v>
      </c>
      <c r="K440" s="202">
        <v>0</v>
      </c>
      <c r="L440" s="202">
        <v>893</v>
      </c>
      <c r="M440" s="279">
        <v>14436</v>
      </c>
      <c r="O440" s="281">
        <v>0</v>
      </c>
      <c r="P440" s="282">
        <v>0</v>
      </c>
      <c r="Q440" s="205">
        <v>0.1273</v>
      </c>
      <c r="R440" s="205">
        <v>0.10502298670743219</v>
      </c>
      <c r="S440" s="272">
        <f t="shared" si="24"/>
        <v>0</v>
      </c>
      <c r="U440" s="287">
        <v>1055954</v>
      </c>
      <c r="V440" s="288">
        <v>0</v>
      </c>
      <c r="W440" s="288">
        <v>0</v>
      </c>
      <c r="X440" s="288">
        <v>69616</v>
      </c>
      <c r="Y440" s="279">
        <f t="shared" si="25"/>
        <v>1125570</v>
      </c>
      <c r="AA440" s="275">
        <v>0</v>
      </c>
      <c r="AB440" s="204">
        <v>0</v>
      </c>
      <c r="AC440" s="202">
        <v>0</v>
      </c>
      <c r="AD440" s="204">
        <v>0</v>
      </c>
      <c r="AE440" s="276">
        <v>0</v>
      </c>
      <c r="AG440" s="227">
        <f t="shared" si="21"/>
        <v>0</v>
      </c>
      <c r="AH440" s="228">
        <f t="shared" si="22"/>
        <v>0</v>
      </c>
      <c r="AI440" s="229">
        <f t="shared" si="23"/>
        <v>0</v>
      </c>
      <c r="AM440" s="138"/>
      <c r="AN440" s="138"/>
      <c r="AO440" s="138"/>
      <c r="AP440" s="138"/>
      <c r="AQ440" s="138"/>
      <c r="AR440" s="138"/>
      <c r="AS440" s="138"/>
      <c r="AT440" s="138"/>
    </row>
    <row r="441" spans="1:46" s="139" customFormat="1" ht="13.8" x14ac:dyDescent="0.3">
      <c r="A441" s="277">
        <v>458</v>
      </c>
      <c r="B441" s="211">
        <v>458160181</v>
      </c>
      <c r="C441" s="212" t="s">
        <v>227</v>
      </c>
      <c r="D441" s="211">
        <v>160</v>
      </c>
      <c r="E441" s="212" t="s">
        <v>104</v>
      </c>
      <c r="F441" s="211">
        <v>181</v>
      </c>
      <c r="G441" s="212" t="s">
        <v>105</v>
      </c>
      <c r="H441" s="297">
        <v>1.0900000000000001</v>
      </c>
      <c r="I441" s="202">
        <v>11414</v>
      </c>
      <c r="J441" s="202">
        <v>737</v>
      </c>
      <c r="K441" s="202">
        <v>0</v>
      </c>
      <c r="L441" s="202">
        <v>893</v>
      </c>
      <c r="M441" s="279">
        <v>13044</v>
      </c>
      <c r="O441" s="281">
        <v>0</v>
      </c>
      <c r="P441" s="282">
        <v>0</v>
      </c>
      <c r="Q441" s="205">
        <v>0.09</v>
      </c>
      <c r="R441" s="205">
        <v>1.6404570246590436E-2</v>
      </c>
      <c r="S441" s="272">
        <f t="shared" si="24"/>
        <v>0</v>
      </c>
      <c r="U441" s="287">
        <v>13245</v>
      </c>
      <c r="V441" s="288">
        <v>0</v>
      </c>
      <c r="W441" s="288">
        <v>0</v>
      </c>
      <c r="X441" s="288">
        <v>973</v>
      </c>
      <c r="Y441" s="279">
        <f t="shared" si="25"/>
        <v>14218</v>
      </c>
      <c r="AA441" s="275">
        <v>0</v>
      </c>
      <c r="AB441" s="204">
        <v>0</v>
      </c>
      <c r="AC441" s="202">
        <v>0</v>
      </c>
      <c r="AD441" s="204">
        <v>0</v>
      </c>
      <c r="AE441" s="276">
        <v>0</v>
      </c>
      <c r="AG441" s="227">
        <f t="shared" si="21"/>
        <v>0</v>
      </c>
      <c r="AH441" s="228">
        <f t="shared" si="22"/>
        <v>0</v>
      </c>
      <c r="AI441" s="229">
        <f t="shared" si="23"/>
        <v>0</v>
      </c>
      <c r="AM441" s="138"/>
      <c r="AN441" s="138"/>
      <c r="AO441" s="138"/>
      <c r="AP441" s="138"/>
      <c r="AQ441" s="138"/>
      <c r="AR441" s="138"/>
      <c r="AS441" s="138"/>
      <c r="AT441" s="138"/>
    </row>
    <row r="442" spans="1:46" s="139" customFormat="1" ht="13.8" x14ac:dyDescent="0.3">
      <c r="A442" s="277">
        <v>458</v>
      </c>
      <c r="B442" s="211">
        <v>458160301</v>
      </c>
      <c r="C442" s="212" t="s">
        <v>227</v>
      </c>
      <c r="D442" s="211">
        <v>160</v>
      </c>
      <c r="E442" s="212" t="s">
        <v>104</v>
      </c>
      <c r="F442" s="211">
        <v>301</v>
      </c>
      <c r="G442" s="212" t="s">
        <v>151</v>
      </c>
      <c r="H442" s="297">
        <v>2.86</v>
      </c>
      <c r="I442" s="202">
        <v>11414</v>
      </c>
      <c r="J442" s="202">
        <v>4992</v>
      </c>
      <c r="K442" s="202">
        <v>0</v>
      </c>
      <c r="L442" s="202">
        <v>893</v>
      </c>
      <c r="M442" s="279">
        <v>17299</v>
      </c>
      <c r="O442" s="281">
        <v>0</v>
      </c>
      <c r="P442" s="282">
        <v>0</v>
      </c>
      <c r="Q442" s="205">
        <v>0.09</v>
      </c>
      <c r="R442" s="205">
        <v>4.9215995352077109E-2</v>
      </c>
      <c r="S442" s="272">
        <f t="shared" si="24"/>
        <v>0</v>
      </c>
      <c r="U442" s="287">
        <v>46921</v>
      </c>
      <c r="V442" s="288">
        <v>0</v>
      </c>
      <c r="W442" s="288">
        <v>0</v>
      </c>
      <c r="X442" s="288">
        <v>2553</v>
      </c>
      <c r="Y442" s="279">
        <f t="shared" si="25"/>
        <v>49474</v>
      </c>
      <c r="AA442" s="275">
        <v>0</v>
      </c>
      <c r="AB442" s="204">
        <v>0</v>
      </c>
      <c r="AC442" s="202">
        <v>0</v>
      </c>
      <c r="AD442" s="204">
        <v>0</v>
      </c>
      <c r="AE442" s="276">
        <v>0</v>
      </c>
      <c r="AG442" s="227">
        <f t="shared" si="21"/>
        <v>0</v>
      </c>
      <c r="AH442" s="228">
        <f t="shared" si="22"/>
        <v>0</v>
      </c>
      <c r="AI442" s="229">
        <f t="shared" si="23"/>
        <v>0</v>
      </c>
      <c r="AM442" s="138"/>
      <c r="AN442" s="138"/>
      <c r="AO442" s="138"/>
      <c r="AP442" s="138"/>
      <c r="AQ442" s="138"/>
      <c r="AR442" s="138"/>
      <c r="AS442" s="138"/>
      <c r="AT442" s="138"/>
    </row>
    <row r="443" spans="1:46" s="139" customFormat="1" ht="13.8" x14ac:dyDescent="0.3">
      <c r="A443" s="277">
        <v>463</v>
      </c>
      <c r="B443" s="211">
        <v>463035035</v>
      </c>
      <c r="C443" s="212" t="s">
        <v>229</v>
      </c>
      <c r="D443" s="211">
        <v>35</v>
      </c>
      <c r="E443" s="212" t="s">
        <v>22</v>
      </c>
      <c r="F443" s="211">
        <v>35</v>
      </c>
      <c r="G443" s="212" t="s">
        <v>22</v>
      </c>
      <c r="H443" s="297">
        <v>589.04999999999995</v>
      </c>
      <c r="I443" s="202">
        <v>13079</v>
      </c>
      <c r="J443" s="202">
        <v>4510</v>
      </c>
      <c r="K443" s="202">
        <v>0</v>
      </c>
      <c r="L443" s="202">
        <v>893</v>
      </c>
      <c r="M443" s="279">
        <v>18482</v>
      </c>
      <c r="O443" s="281">
        <v>4.0294780846213971</v>
      </c>
      <c r="P443" s="282">
        <v>0</v>
      </c>
      <c r="Q443" s="205">
        <v>0.18</v>
      </c>
      <c r="R443" s="205">
        <v>0.14869015941042629</v>
      </c>
      <c r="S443" s="272">
        <f t="shared" si="24"/>
        <v>0</v>
      </c>
      <c r="U443" s="287">
        <v>10290104</v>
      </c>
      <c r="V443" s="288">
        <v>0</v>
      </c>
      <c r="W443" s="288">
        <v>0</v>
      </c>
      <c r="X443" s="288">
        <v>522481</v>
      </c>
      <c r="Y443" s="279">
        <f t="shared" si="25"/>
        <v>10812585</v>
      </c>
      <c r="AA443" s="275">
        <v>0</v>
      </c>
      <c r="AB443" s="204">
        <v>0</v>
      </c>
      <c r="AC443" s="202">
        <v>0</v>
      </c>
      <c r="AD443" s="204">
        <v>1.9863187230808204</v>
      </c>
      <c r="AE443" s="276">
        <v>36712</v>
      </c>
      <c r="AG443" s="227">
        <f t="shared" si="21"/>
        <v>0</v>
      </c>
      <c r="AH443" s="228">
        <f t="shared" si="22"/>
        <v>0</v>
      </c>
      <c r="AI443" s="229">
        <f t="shared" si="23"/>
        <v>0</v>
      </c>
      <c r="AM443" s="138"/>
      <c r="AN443" s="138"/>
      <c r="AO443" s="138"/>
      <c r="AP443" s="138"/>
      <c r="AQ443" s="138"/>
      <c r="AR443" s="138"/>
      <c r="AS443" s="138"/>
      <c r="AT443" s="138"/>
    </row>
    <row r="444" spans="1:46" s="139" customFormat="1" ht="13.8" x14ac:dyDescent="0.3">
      <c r="A444" s="277">
        <v>463</v>
      </c>
      <c r="B444" s="211">
        <v>463035057</v>
      </c>
      <c r="C444" s="212" t="s">
        <v>229</v>
      </c>
      <c r="D444" s="211">
        <v>35</v>
      </c>
      <c r="E444" s="212" t="s">
        <v>22</v>
      </c>
      <c r="F444" s="211">
        <v>57</v>
      </c>
      <c r="G444" s="212" t="s">
        <v>23</v>
      </c>
      <c r="H444" s="297">
        <v>1</v>
      </c>
      <c r="I444" s="202">
        <v>13137.504749174874</v>
      </c>
      <c r="J444" s="202">
        <v>319</v>
      </c>
      <c r="K444" s="202">
        <v>0</v>
      </c>
      <c r="L444" s="202">
        <v>893</v>
      </c>
      <c r="M444" s="279">
        <v>14349.504749174874</v>
      </c>
      <c r="O444" s="281">
        <v>6.8406384595898666E-3</v>
      </c>
      <c r="P444" s="282">
        <v>0</v>
      </c>
      <c r="Q444" s="205">
        <v>0.18</v>
      </c>
      <c r="R444" s="205">
        <v>0.12280780285826004</v>
      </c>
      <c r="S444" s="272">
        <f t="shared" si="24"/>
        <v>0</v>
      </c>
      <c r="U444" s="287">
        <v>13364</v>
      </c>
      <c r="V444" s="288">
        <v>0</v>
      </c>
      <c r="W444" s="288">
        <v>0</v>
      </c>
      <c r="X444" s="288">
        <v>887</v>
      </c>
      <c r="Y444" s="279">
        <f t="shared" si="25"/>
        <v>14251</v>
      </c>
      <c r="AA444" s="275">
        <v>0</v>
      </c>
      <c r="AB444" s="204">
        <v>0</v>
      </c>
      <c r="AC444" s="202">
        <v>0</v>
      </c>
      <c r="AD444" s="204">
        <v>0</v>
      </c>
      <c r="AE444" s="276">
        <v>0</v>
      </c>
      <c r="AG444" s="227">
        <f t="shared" si="21"/>
        <v>0</v>
      </c>
      <c r="AH444" s="228">
        <f t="shared" si="22"/>
        <v>0</v>
      </c>
      <c r="AI444" s="229">
        <f t="shared" si="23"/>
        <v>0</v>
      </c>
      <c r="AM444" s="138"/>
      <c r="AN444" s="138"/>
      <c r="AO444" s="138"/>
      <c r="AP444" s="138"/>
      <c r="AQ444" s="138"/>
      <c r="AR444" s="138"/>
      <c r="AS444" s="138"/>
      <c r="AT444" s="138"/>
    </row>
    <row r="445" spans="1:46" s="139" customFormat="1" ht="13.8" x14ac:dyDescent="0.3">
      <c r="A445" s="277">
        <v>463</v>
      </c>
      <c r="B445" s="211">
        <v>463035244</v>
      </c>
      <c r="C445" s="212" t="s">
        <v>229</v>
      </c>
      <c r="D445" s="211">
        <v>35</v>
      </c>
      <c r="E445" s="212" t="s">
        <v>22</v>
      </c>
      <c r="F445" s="211">
        <v>244</v>
      </c>
      <c r="G445" s="212" t="s">
        <v>43</v>
      </c>
      <c r="H445" s="297">
        <v>2</v>
      </c>
      <c r="I445" s="202">
        <v>11844.935916589331</v>
      </c>
      <c r="J445" s="202">
        <v>4615</v>
      </c>
      <c r="K445" s="202">
        <v>0</v>
      </c>
      <c r="L445" s="202">
        <v>893</v>
      </c>
      <c r="M445" s="279">
        <v>17352.935916589333</v>
      </c>
      <c r="O445" s="281">
        <v>1.3681276919179733E-2</v>
      </c>
      <c r="P445" s="282">
        <v>0</v>
      </c>
      <c r="Q445" s="205">
        <v>0.18</v>
      </c>
      <c r="R445" s="205">
        <v>0.10604677278835424</v>
      </c>
      <c r="S445" s="272">
        <f t="shared" si="24"/>
        <v>0</v>
      </c>
      <c r="U445" s="287">
        <v>32694</v>
      </c>
      <c r="V445" s="288">
        <v>0</v>
      </c>
      <c r="W445" s="288">
        <v>0</v>
      </c>
      <c r="X445" s="288">
        <v>1774</v>
      </c>
      <c r="Y445" s="279">
        <f t="shared" si="25"/>
        <v>34468</v>
      </c>
      <c r="AA445" s="275">
        <v>0</v>
      </c>
      <c r="AB445" s="204">
        <v>0</v>
      </c>
      <c r="AC445" s="202">
        <v>0</v>
      </c>
      <c r="AD445" s="204">
        <v>0</v>
      </c>
      <c r="AE445" s="276">
        <v>0</v>
      </c>
      <c r="AG445" s="227">
        <f t="shared" si="21"/>
        <v>0</v>
      </c>
      <c r="AH445" s="228">
        <f t="shared" si="22"/>
        <v>0</v>
      </c>
      <c r="AI445" s="229">
        <f t="shared" si="23"/>
        <v>0</v>
      </c>
      <c r="AM445" s="138"/>
      <c r="AN445" s="138"/>
      <c r="AO445" s="138"/>
      <c r="AP445" s="138"/>
      <c r="AQ445" s="138"/>
      <c r="AR445" s="138"/>
      <c r="AS445" s="138"/>
      <c r="AT445" s="138"/>
    </row>
    <row r="446" spans="1:46" s="139" customFormat="1" ht="13.8" x14ac:dyDescent="0.3">
      <c r="A446" s="277">
        <v>464</v>
      </c>
      <c r="B446" s="211">
        <v>464168030</v>
      </c>
      <c r="C446" s="212" t="s">
        <v>230</v>
      </c>
      <c r="D446" s="211">
        <v>168</v>
      </c>
      <c r="E446" s="212" t="s">
        <v>117</v>
      </c>
      <c r="F446" s="211">
        <v>30</v>
      </c>
      <c r="G446" s="212" t="s">
        <v>115</v>
      </c>
      <c r="H446" s="297">
        <v>1</v>
      </c>
      <c r="I446" s="202">
        <v>10570.794427012277</v>
      </c>
      <c r="J446" s="202">
        <v>2911</v>
      </c>
      <c r="K446" s="202">
        <v>0</v>
      </c>
      <c r="L446" s="202">
        <v>893</v>
      </c>
      <c r="M446" s="279">
        <v>14374.794427012277</v>
      </c>
      <c r="O446" s="281">
        <v>0</v>
      </c>
      <c r="P446" s="282">
        <v>0</v>
      </c>
      <c r="Q446" s="205">
        <v>0.09</v>
      </c>
      <c r="R446" s="205">
        <v>2.7980821872674172E-3</v>
      </c>
      <c r="S446" s="272">
        <f t="shared" si="24"/>
        <v>0</v>
      </c>
      <c r="U446" s="287">
        <v>13482</v>
      </c>
      <c r="V446" s="288">
        <v>0</v>
      </c>
      <c r="W446" s="288">
        <v>0</v>
      </c>
      <c r="X446" s="288">
        <v>893</v>
      </c>
      <c r="Y446" s="279">
        <f t="shared" si="25"/>
        <v>14375</v>
      </c>
      <c r="AA446" s="275">
        <v>0</v>
      </c>
      <c r="AB446" s="204">
        <v>0</v>
      </c>
      <c r="AC446" s="202">
        <v>0</v>
      </c>
      <c r="AD446" s="204">
        <v>0</v>
      </c>
      <c r="AE446" s="276">
        <v>0</v>
      </c>
      <c r="AG446" s="227">
        <f t="shared" si="21"/>
        <v>0</v>
      </c>
      <c r="AH446" s="228">
        <f t="shared" si="22"/>
        <v>0</v>
      </c>
      <c r="AI446" s="229">
        <f t="shared" si="23"/>
        <v>0</v>
      </c>
      <c r="AM446" s="138"/>
      <c r="AN446" s="138"/>
      <c r="AO446" s="138"/>
      <c r="AP446" s="138"/>
      <c r="AQ446" s="138"/>
      <c r="AR446" s="138"/>
      <c r="AS446" s="138"/>
      <c r="AT446" s="138"/>
    </row>
    <row r="447" spans="1:46" s="139" customFormat="1" ht="13.8" x14ac:dyDescent="0.3">
      <c r="A447" s="277">
        <v>464</v>
      </c>
      <c r="B447" s="211">
        <v>464168071</v>
      </c>
      <c r="C447" s="212" t="s">
        <v>230</v>
      </c>
      <c r="D447" s="211">
        <v>168</v>
      </c>
      <c r="E447" s="212" t="s">
        <v>117</v>
      </c>
      <c r="F447" s="211">
        <v>71</v>
      </c>
      <c r="G447" s="212" t="s">
        <v>24</v>
      </c>
      <c r="H447" s="297">
        <v>1</v>
      </c>
      <c r="I447" s="202">
        <v>10052.9479778157</v>
      </c>
      <c r="J447" s="202">
        <v>4843</v>
      </c>
      <c r="K447" s="202">
        <v>0</v>
      </c>
      <c r="L447" s="202">
        <v>893</v>
      </c>
      <c r="M447" s="279">
        <v>15788.9479778157</v>
      </c>
      <c r="O447" s="281">
        <v>0</v>
      </c>
      <c r="P447" s="282">
        <v>0</v>
      </c>
      <c r="Q447" s="205">
        <v>0.09</v>
      </c>
      <c r="R447" s="205">
        <v>2.5507156093367124E-3</v>
      </c>
      <c r="S447" s="272">
        <f t="shared" si="24"/>
        <v>0</v>
      </c>
      <c r="U447" s="287">
        <v>14896</v>
      </c>
      <c r="V447" s="288">
        <v>0</v>
      </c>
      <c r="W447" s="288">
        <v>0</v>
      </c>
      <c r="X447" s="288">
        <v>893</v>
      </c>
      <c r="Y447" s="279">
        <f t="shared" si="25"/>
        <v>15789</v>
      </c>
      <c r="AA447" s="275">
        <v>0</v>
      </c>
      <c r="AB447" s="204">
        <v>0</v>
      </c>
      <c r="AC447" s="202">
        <v>0</v>
      </c>
      <c r="AD447" s="204">
        <v>0</v>
      </c>
      <c r="AE447" s="276">
        <v>0</v>
      </c>
      <c r="AG447" s="227">
        <f t="shared" si="21"/>
        <v>0</v>
      </c>
      <c r="AH447" s="228">
        <f t="shared" si="22"/>
        <v>0</v>
      </c>
      <c r="AI447" s="229">
        <f t="shared" si="23"/>
        <v>0</v>
      </c>
      <c r="AM447" s="138"/>
      <c r="AN447" s="138"/>
      <c r="AO447" s="138"/>
      <c r="AP447" s="138"/>
      <c r="AQ447" s="138"/>
      <c r="AR447" s="138"/>
      <c r="AS447" s="138"/>
      <c r="AT447" s="138"/>
    </row>
    <row r="448" spans="1:46" s="139" customFormat="1" ht="13.8" x14ac:dyDescent="0.3">
      <c r="A448" s="277">
        <v>464</v>
      </c>
      <c r="B448" s="211">
        <v>464168163</v>
      </c>
      <c r="C448" s="212" t="s">
        <v>230</v>
      </c>
      <c r="D448" s="211">
        <v>168</v>
      </c>
      <c r="E448" s="212" t="s">
        <v>117</v>
      </c>
      <c r="F448" s="211">
        <v>163</v>
      </c>
      <c r="G448" s="212" t="s">
        <v>27</v>
      </c>
      <c r="H448" s="297">
        <v>16.229999999999997</v>
      </c>
      <c r="I448" s="202">
        <v>9249</v>
      </c>
      <c r="J448" s="202">
        <v>104</v>
      </c>
      <c r="K448" s="202">
        <v>0</v>
      </c>
      <c r="L448" s="202">
        <v>893</v>
      </c>
      <c r="M448" s="279">
        <v>10246</v>
      </c>
      <c r="O448" s="281">
        <v>0</v>
      </c>
      <c r="P448" s="282">
        <v>0</v>
      </c>
      <c r="Q448" s="205">
        <v>0.18</v>
      </c>
      <c r="R448" s="205">
        <v>9.2345494532551906E-2</v>
      </c>
      <c r="S448" s="272">
        <f t="shared" si="24"/>
        <v>0</v>
      </c>
      <c r="U448" s="287">
        <v>151799</v>
      </c>
      <c r="V448" s="288">
        <v>0</v>
      </c>
      <c r="W448" s="288">
        <v>0</v>
      </c>
      <c r="X448" s="288">
        <v>14494</v>
      </c>
      <c r="Y448" s="279">
        <f t="shared" si="25"/>
        <v>166293</v>
      </c>
      <c r="AA448" s="275">
        <v>0</v>
      </c>
      <c r="AB448" s="204">
        <v>0</v>
      </c>
      <c r="AC448" s="202">
        <v>0</v>
      </c>
      <c r="AD448" s="204">
        <v>1.45</v>
      </c>
      <c r="AE448" s="276">
        <v>14857</v>
      </c>
      <c r="AG448" s="227">
        <f t="shared" si="21"/>
        <v>0</v>
      </c>
      <c r="AH448" s="228">
        <f t="shared" si="22"/>
        <v>0</v>
      </c>
      <c r="AI448" s="229">
        <f t="shared" si="23"/>
        <v>0</v>
      </c>
      <c r="AM448" s="138"/>
      <c r="AN448" s="138"/>
      <c r="AO448" s="138"/>
      <c r="AP448" s="138"/>
      <c r="AQ448" s="138"/>
      <c r="AR448" s="138"/>
      <c r="AS448" s="138"/>
      <c r="AT448" s="138"/>
    </row>
    <row r="449" spans="1:46" s="139" customFormat="1" ht="13.8" x14ac:dyDescent="0.3">
      <c r="A449" s="277">
        <v>464</v>
      </c>
      <c r="B449" s="211">
        <v>464168168</v>
      </c>
      <c r="C449" s="212" t="s">
        <v>230</v>
      </c>
      <c r="D449" s="211">
        <v>168</v>
      </c>
      <c r="E449" s="212" t="s">
        <v>117</v>
      </c>
      <c r="F449" s="211">
        <v>168</v>
      </c>
      <c r="G449" s="212" t="s">
        <v>117</v>
      </c>
      <c r="H449" s="297">
        <v>161.74000000000004</v>
      </c>
      <c r="I449" s="202">
        <v>8868</v>
      </c>
      <c r="J449" s="202">
        <v>4784</v>
      </c>
      <c r="K449" s="202">
        <v>0</v>
      </c>
      <c r="L449" s="202">
        <v>893</v>
      </c>
      <c r="M449" s="279">
        <v>14545</v>
      </c>
      <c r="O449" s="281">
        <v>0</v>
      </c>
      <c r="P449" s="282">
        <v>0</v>
      </c>
      <c r="Q449" s="205">
        <v>0.09</v>
      </c>
      <c r="R449" s="205">
        <v>4.3416775683145142E-2</v>
      </c>
      <c r="S449" s="272">
        <f t="shared" si="24"/>
        <v>0</v>
      </c>
      <c r="U449" s="287">
        <v>2208074</v>
      </c>
      <c r="V449" s="288">
        <v>0</v>
      </c>
      <c r="W449" s="288">
        <v>0</v>
      </c>
      <c r="X449" s="288">
        <v>144436</v>
      </c>
      <c r="Y449" s="279">
        <f t="shared" si="25"/>
        <v>2352510</v>
      </c>
      <c r="AA449" s="275">
        <v>0</v>
      </c>
      <c r="AB449" s="204">
        <v>0</v>
      </c>
      <c r="AC449" s="202">
        <v>0</v>
      </c>
      <c r="AD449" s="204">
        <v>7</v>
      </c>
      <c r="AE449" s="276">
        <v>101815</v>
      </c>
      <c r="AG449" s="227">
        <f t="shared" si="21"/>
        <v>0</v>
      </c>
      <c r="AH449" s="228">
        <f t="shared" si="22"/>
        <v>0</v>
      </c>
      <c r="AI449" s="229">
        <f t="shared" si="23"/>
        <v>0</v>
      </c>
      <c r="AM449" s="138"/>
      <c r="AN449" s="138"/>
      <c r="AO449" s="138"/>
      <c r="AP449" s="138"/>
      <c r="AQ449" s="138"/>
      <c r="AR449" s="138"/>
      <c r="AS449" s="138"/>
      <c r="AT449" s="138"/>
    </row>
    <row r="450" spans="1:46" s="139" customFormat="1" ht="13.8" x14ac:dyDescent="0.3">
      <c r="A450" s="277">
        <v>464</v>
      </c>
      <c r="B450" s="211">
        <v>464168196</v>
      </c>
      <c r="C450" s="212" t="s">
        <v>230</v>
      </c>
      <c r="D450" s="211">
        <v>168</v>
      </c>
      <c r="E450" s="212" t="s">
        <v>117</v>
      </c>
      <c r="F450" s="211">
        <v>196</v>
      </c>
      <c r="G450" s="212" t="s">
        <v>231</v>
      </c>
      <c r="H450" s="297">
        <v>1.92</v>
      </c>
      <c r="I450" s="202">
        <v>8580</v>
      </c>
      <c r="J450" s="202">
        <v>4745</v>
      </c>
      <c r="K450" s="202">
        <v>0</v>
      </c>
      <c r="L450" s="202">
        <v>893</v>
      </c>
      <c r="M450" s="279">
        <v>14218</v>
      </c>
      <c r="O450" s="281">
        <v>0</v>
      </c>
      <c r="P450" s="282">
        <v>0</v>
      </c>
      <c r="Q450" s="205">
        <v>0.09</v>
      </c>
      <c r="R450" s="205">
        <v>6.2665066649740704E-3</v>
      </c>
      <c r="S450" s="272">
        <f t="shared" si="24"/>
        <v>0</v>
      </c>
      <c r="U450" s="287">
        <v>25584</v>
      </c>
      <c r="V450" s="288">
        <v>0</v>
      </c>
      <c r="W450" s="288">
        <v>0</v>
      </c>
      <c r="X450" s="288">
        <v>1715</v>
      </c>
      <c r="Y450" s="279">
        <f t="shared" si="25"/>
        <v>27299</v>
      </c>
      <c r="AA450" s="275">
        <v>0</v>
      </c>
      <c r="AB450" s="204">
        <v>0</v>
      </c>
      <c r="AC450" s="202">
        <v>0</v>
      </c>
      <c r="AD450" s="204">
        <v>0</v>
      </c>
      <c r="AE450" s="276">
        <v>0</v>
      </c>
      <c r="AG450" s="227">
        <f t="shared" si="21"/>
        <v>0</v>
      </c>
      <c r="AH450" s="228">
        <f t="shared" si="22"/>
        <v>0</v>
      </c>
      <c r="AI450" s="229">
        <f t="shared" si="23"/>
        <v>0</v>
      </c>
      <c r="AM450" s="138"/>
      <c r="AN450" s="138"/>
      <c r="AO450" s="138"/>
      <c r="AP450" s="138"/>
      <c r="AQ450" s="138"/>
      <c r="AR450" s="138"/>
      <c r="AS450" s="138"/>
      <c r="AT450" s="138"/>
    </row>
    <row r="451" spans="1:46" s="139" customFormat="1" ht="13.8" x14ac:dyDescent="0.3">
      <c r="A451" s="277">
        <v>464</v>
      </c>
      <c r="B451" s="211">
        <v>464168229</v>
      </c>
      <c r="C451" s="212" t="s">
        <v>230</v>
      </c>
      <c r="D451" s="211">
        <v>168</v>
      </c>
      <c r="E451" s="212" t="s">
        <v>117</v>
      </c>
      <c r="F451" s="211">
        <v>229</v>
      </c>
      <c r="G451" s="212" t="s">
        <v>113</v>
      </c>
      <c r="H451" s="297">
        <v>9.6999999999999993</v>
      </c>
      <c r="I451" s="202">
        <v>9288</v>
      </c>
      <c r="J451" s="202">
        <v>1779</v>
      </c>
      <c r="K451" s="202">
        <v>0</v>
      </c>
      <c r="L451" s="202">
        <v>893</v>
      </c>
      <c r="M451" s="279">
        <v>11960</v>
      </c>
      <c r="O451" s="281">
        <v>0</v>
      </c>
      <c r="P451" s="282">
        <v>0</v>
      </c>
      <c r="Q451" s="205">
        <v>0.09</v>
      </c>
      <c r="R451" s="205">
        <v>9.8896687508847909E-3</v>
      </c>
      <c r="S451" s="272">
        <f t="shared" si="24"/>
        <v>0</v>
      </c>
      <c r="U451" s="287">
        <v>107350</v>
      </c>
      <c r="V451" s="288">
        <v>0</v>
      </c>
      <c r="W451" s="288">
        <v>0</v>
      </c>
      <c r="X451" s="288">
        <v>8662</v>
      </c>
      <c r="Y451" s="279">
        <f t="shared" si="25"/>
        <v>116012</v>
      </c>
      <c r="AA451" s="275">
        <v>0</v>
      </c>
      <c r="AB451" s="204">
        <v>0</v>
      </c>
      <c r="AC451" s="202">
        <v>0</v>
      </c>
      <c r="AD451" s="204">
        <v>0</v>
      </c>
      <c r="AE451" s="276">
        <v>0</v>
      </c>
      <c r="AG451" s="227">
        <f t="shared" si="21"/>
        <v>0</v>
      </c>
      <c r="AH451" s="228">
        <f t="shared" si="22"/>
        <v>0</v>
      </c>
      <c r="AI451" s="229">
        <f t="shared" si="23"/>
        <v>0</v>
      </c>
      <c r="AM451" s="138"/>
      <c r="AN451" s="138"/>
      <c r="AO451" s="138"/>
      <c r="AP451" s="138"/>
      <c r="AQ451" s="138"/>
      <c r="AR451" s="138"/>
      <c r="AS451" s="138"/>
      <c r="AT451" s="138"/>
    </row>
    <row r="452" spans="1:46" s="139" customFormat="1" ht="13.8" x14ac:dyDescent="0.3">
      <c r="A452" s="277">
        <v>464</v>
      </c>
      <c r="B452" s="211">
        <v>464168258</v>
      </c>
      <c r="C452" s="212" t="s">
        <v>230</v>
      </c>
      <c r="D452" s="211">
        <v>168</v>
      </c>
      <c r="E452" s="212" t="s">
        <v>117</v>
      </c>
      <c r="F452" s="211">
        <v>258</v>
      </c>
      <c r="G452" s="212" t="s">
        <v>97</v>
      </c>
      <c r="H452" s="297">
        <v>17</v>
      </c>
      <c r="I452" s="202">
        <v>10068</v>
      </c>
      <c r="J452" s="202">
        <v>2902</v>
      </c>
      <c r="K452" s="202">
        <v>0</v>
      </c>
      <c r="L452" s="202">
        <v>893</v>
      </c>
      <c r="M452" s="279">
        <v>13863</v>
      </c>
      <c r="O452" s="281">
        <v>0</v>
      </c>
      <c r="P452" s="282">
        <v>0</v>
      </c>
      <c r="Q452" s="205">
        <v>0.09</v>
      </c>
      <c r="R452" s="205">
        <v>9.2873910307715732E-2</v>
      </c>
      <c r="S452" s="272">
        <f t="shared" si="24"/>
        <v>0</v>
      </c>
      <c r="U452" s="287">
        <v>220490</v>
      </c>
      <c r="V452" s="288">
        <v>0</v>
      </c>
      <c r="W452" s="288">
        <v>0</v>
      </c>
      <c r="X452" s="288">
        <v>15181</v>
      </c>
      <c r="Y452" s="279">
        <f t="shared" si="25"/>
        <v>235671</v>
      </c>
      <c r="AA452" s="275">
        <v>0</v>
      </c>
      <c r="AB452" s="204">
        <v>0.70793107759612162</v>
      </c>
      <c r="AC452" s="202">
        <v>9812</v>
      </c>
      <c r="AD452" s="204">
        <v>1</v>
      </c>
      <c r="AE452" s="276">
        <v>13863</v>
      </c>
      <c r="AG452" s="227">
        <f t="shared" si="21"/>
        <v>0</v>
      </c>
      <c r="AH452" s="228">
        <f t="shared" si="22"/>
        <v>0</v>
      </c>
      <c r="AI452" s="229">
        <f t="shared" si="23"/>
        <v>0</v>
      </c>
      <c r="AM452" s="138"/>
      <c r="AN452" s="138"/>
      <c r="AO452" s="138"/>
      <c r="AP452" s="138"/>
      <c r="AQ452" s="138"/>
      <c r="AR452" s="138"/>
      <c r="AS452" s="138"/>
      <c r="AT452" s="138"/>
    </row>
    <row r="453" spans="1:46" s="139" customFormat="1" ht="13.8" x14ac:dyDescent="0.3">
      <c r="A453" s="277">
        <v>464</v>
      </c>
      <c r="B453" s="211">
        <v>464168291</v>
      </c>
      <c r="C453" s="212" t="s">
        <v>230</v>
      </c>
      <c r="D453" s="211">
        <v>168</v>
      </c>
      <c r="E453" s="212" t="s">
        <v>117</v>
      </c>
      <c r="F453" s="211">
        <v>291</v>
      </c>
      <c r="G453" s="212" t="s">
        <v>118</v>
      </c>
      <c r="H453" s="297">
        <v>18.759999999999998</v>
      </c>
      <c r="I453" s="202">
        <v>8610</v>
      </c>
      <c r="J453" s="202">
        <v>4744</v>
      </c>
      <c r="K453" s="202">
        <v>0</v>
      </c>
      <c r="L453" s="202">
        <v>893</v>
      </c>
      <c r="M453" s="279">
        <v>14247</v>
      </c>
      <c r="O453" s="281">
        <v>0</v>
      </c>
      <c r="P453" s="282">
        <v>0</v>
      </c>
      <c r="Q453" s="205">
        <v>0.09</v>
      </c>
      <c r="R453" s="205">
        <v>1.0662722503686096E-2</v>
      </c>
      <c r="S453" s="272">
        <f t="shared" si="24"/>
        <v>0</v>
      </c>
      <c r="U453" s="287">
        <v>250521</v>
      </c>
      <c r="V453" s="288">
        <v>0</v>
      </c>
      <c r="W453" s="288">
        <v>0</v>
      </c>
      <c r="X453" s="288">
        <v>16753</v>
      </c>
      <c r="Y453" s="279">
        <f t="shared" si="25"/>
        <v>267274</v>
      </c>
      <c r="AA453" s="275">
        <v>0</v>
      </c>
      <c r="AB453" s="204">
        <v>0</v>
      </c>
      <c r="AC453" s="202">
        <v>0</v>
      </c>
      <c r="AD453" s="204">
        <v>3</v>
      </c>
      <c r="AE453" s="276">
        <v>42741</v>
      </c>
      <c r="AG453" s="227">
        <f t="shared" si="21"/>
        <v>0</v>
      </c>
      <c r="AH453" s="228">
        <f t="shared" si="22"/>
        <v>0</v>
      </c>
      <c r="AI453" s="229">
        <f t="shared" si="23"/>
        <v>0</v>
      </c>
      <c r="AM453" s="138"/>
      <c r="AN453" s="138"/>
      <c r="AO453" s="138"/>
      <c r="AP453" s="138"/>
      <c r="AQ453" s="138"/>
      <c r="AR453" s="138"/>
      <c r="AS453" s="138"/>
      <c r="AT453" s="138"/>
    </row>
    <row r="454" spans="1:46" s="139" customFormat="1" ht="13.8" x14ac:dyDescent="0.3">
      <c r="A454" s="277">
        <v>466</v>
      </c>
      <c r="B454" s="211">
        <v>466700096</v>
      </c>
      <c r="C454" s="212" t="s">
        <v>232</v>
      </c>
      <c r="D454" s="211">
        <v>700</v>
      </c>
      <c r="E454" s="212" t="s">
        <v>233</v>
      </c>
      <c r="F454" s="211">
        <v>96</v>
      </c>
      <c r="G454" s="212" t="s">
        <v>234</v>
      </c>
      <c r="H454" s="297">
        <v>1.46</v>
      </c>
      <c r="I454" s="202">
        <v>10127</v>
      </c>
      <c r="J454" s="202">
        <v>5379</v>
      </c>
      <c r="K454" s="202">
        <v>0</v>
      </c>
      <c r="L454" s="202">
        <v>893</v>
      </c>
      <c r="M454" s="279">
        <v>16399</v>
      </c>
      <c r="O454" s="281">
        <v>0</v>
      </c>
      <c r="P454" s="282">
        <v>0</v>
      </c>
      <c r="Q454" s="205">
        <v>0.09</v>
      </c>
      <c r="R454" s="205">
        <v>2.6426435635416204E-2</v>
      </c>
      <c r="S454" s="272">
        <f t="shared" si="24"/>
        <v>0</v>
      </c>
      <c r="U454" s="287">
        <v>22639</v>
      </c>
      <c r="V454" s="288">
        <v>0</v>
      </c>
      <c r="W454" s="288">
        <v>0</v>
      </c>
      <c r="X454" s="288">
        <v>1304</v>
      </c>
      <c r="Y454" s="279">
        <f t="shared" si="25"/>
        <v>23943</v>
      </c>
      <c r="AA454" s="275">
        <v>0</v>
      </c>
      <c r="AB454" s="204">
        <v>0</v>
      </c>
      <c r="AC454" s="202">
        <v>0</v>
      </c>
      <c r="AD454" s="204">
        <v>0</v>
      </c>
      <c r="AE454" s="276">
        <v>0</v>
      </c>
      <c r="AG454" s="227">
        <f t="shared" si="21"/>
        <v>0</v>
      </c>
      <c r="AH454" s="228">
        <f t="shared" si="22"/>
        <v>0</v>
      </c>
      <c r="AI454" s="229">
        <f t="shared" si="23"/>
        <v>0</v>
      </c>
      <c r="AM454" s="138"/>
      <c r="AN454" s="138"/>
      <c r="AO454" s="138"/>
      <c r="AP454" s="138"/>
      <c r="AQ454" s="138"/>
      <c r="AR454" s="138"/>
      <c r="AS454" s="138"/>
      <c r="AT454" s="138"/>
    </row>
    <row r="455" spans="1:46" s="139" customFormat="1" ht="13.8" x14ac:dyDescent="0.3">
      <c r="A455" s="277">
        <v>466</v>
      </c>
      <c r="B455" s="211">
        <v>466700700</v>
      </c>
      <c r="C455" s="212" t="s">
        <v>232</v>
      </c>
      <c r="D455" s="211">
        <v>700</v>
      </c>
      <c r="E455" s="212" t="s">
        <v>233</v>
      </c>
      <c r="F455" s="211">
        <v>700</v>
      </c>
      <c r="G455" s="212" t="s">
        <v>233</v>
      </c>
      <c r="H455" s="297">
        <v>29.26</v>
      </c>
      <c r="I455" s="202">
        <v>11757</v>
      </c>
      <c r="J455" s="202">
        <v>13755</v>
      </c>
      <c r="K455" s="202">
        <v>0</v>
      </c>
      <c r="L455" s="202">
        <v>893</v>
      </c>
      <c r="M455" s="279">
        <v>26405</v>
      </c>
      <c r="O455" s="281">
        <v>0</v>
      </c>
      <c r="P455" s="282">
        <v>0</v>
      </c>
      <c r="Q455" s="205">
        <v>0.09</v>
      </c>
      <c r="R455" s="205">
        <v>3.814581134466849E-2</v>
      </c>
      <c r="S455" s="272">
        <f t="shared" si="24"/>
        <v>0</v>
      </c>
      <c r="U455" s="287">
        <v>746481</v>
      </c>
      <c r="V455" s="288">
        <v>0</v>
      </c>
      <c r="W455" s="288">
        <v>0</v>
      </c>
      <c r="X455" s="288">
        <v>26130</v>
      </c>
      <c r="Y455" s="279">
        <f t="shared" si="25"/>
        <v>772611</v>
      </c>
      <c r="AA455" s="275">
        <v>0</v>
      </c>
      <c r="AB455" s="204">
        <v>0</v>
      </c>
      <c r="AC455" s="202">
        <v>0</v>
      </c>
      <c r="AD455" s="204">
        <v>0</v>
      </c>
      <c r="AE455" s="276">
        <v>0</v>
      </c>
      <c r="AG455" s="227">
        <f t="shared" si="21"/>
        <v>0</v>
      </c>
      <c r="AH455" s="228">
        <f t="shared" si="22"/>
        <v>0</v>
      </c>
      <c r="AI455" s="229">
        <f t="shared" si="23"/>
        <v>0</v>
      </c>
      <c r="AM455" s="138"/>
      <c r="AN455" s="138"/>
      <c r="AO455" s="138"/>
      <c r="AP455" s="138"/>
      <c r="AQ455" s="138"/>
      <c r="AR455" s="138"/>
      <c r="AS455" s="138"/>
      <c r="AT455" s="138"/>
    </row>
    <row r="456" spans="1:46" s="139" customFormat="1" ht="13.8" x14ac:dyDescent="0.3">
      <c r="A456" s="277">
        <v>466</v>
      </c>
      <c r="B456" s="211">
        <v>466774089</v>
      </c>
      <c r="C456" s="212" t="s">
        <v>232</v>
      </c>
      <c r="D456" s="211">
        <v>774</v>
      </c>
      <c r="E456" s="212" t="s">
        <v>235</v>
      </c>
      <c r="F456" s="211">
        <v>89</v>
      </c>
      <c r="G456" s="212" t="s">
        <v>236</v>
      </c>
      <c r="H456" s="297">
        <v>42</v>
      </c>
      <c r="I456" s="202">
        <v>10697</v>
      </c>
      <c r="J456" s="202">
        <v>16947</v>
      </c>
      <c r="K456" s="202">
        <v>0</v>
      </c>
      <c r="L456" s="202">
        <v>893</v>
      </c>
      <c r="M456" s="279">
        <v>28537</v>
      </c>
      <c r="O456" s="281">
        <v>0</v>
      </c>
      <c r="P456" s="282">
        <v>0</v>
      </c>
      <c r="Q456" s="205">
        <v>0.09</v>
      </c>
      <c r="R456" s="205">
        <v>0.10273248770480216</v>
      </c>
      <c r="S456" s="272">
        <f t="shared" si="24"/>
        <v>0</v>
      </c>
      <c r="U456" s="287">
        <v>1161048</v>
      </c>
      <c r="V456" s="288">
        <v>0</v>
      </c>
      <c r="W456" s="288">
        <v>0</v>
      </c>
      <c r="X456" s="288">
        <v>37506</v>
      </c>
      <c r="Y456" s="279">
        <f t="shared" si="25"/>
        <v>1198554</v>
      </c>
      <c r="AA456" s="275">
        <v>0</v>
      </c>
      <c r="AB456" s="204">
        <v>5.2601636528921043</v>
      </c>
      <c r="AC456" s="202">
        <v>150100</v>
      </c>
      <c r="AD456" s="204">
        <v>0</v>
      </c>
      <c r="AE456" s="276">
        <v>0</v>
      </c>
      <c r="AG456" s="227">
        <f t="shared" si="21"/>
        <v>0</v>
      </c>
      <c r="AH456" s="228">
        <f t="shared" si="22"/>
        <v>0</v>
      </c>
      <c r="AI456" s="229">
        <f t="shared" si="23"/>
        <v>0</v>
      </c>
      <c r="AM456" s="138"/>
      <c r="AN456" s="138"/>
      <c r="AO456" s="138"/>
      <c r="AP456" s="138"/>
      <c r="AQ456" s="138"/>
      <c r="AR456" s="138"/>
      <c r="AS456" s="138"/>
      <c r="AT456" s="138"/>
    </row>
    <row r="457" spans="1:46" s="139" customFormat="1" ht="13.8" x14ac:dyDescent="0.3">
      <c r="A457" s="277">
        <v>466</v>
      </c>
      <c r="B457" s="211">
        <v>466774221</v>
      </c>
      <c r="C457" s="212" t="s">
        <v>232</v>
      </c>
      <c r="D457" s="211">
        <v>774</v>
      </c>
      <c r="E457" s="212" t="s">
        <v>235</v>
      </c>
      <c r="F457" s="211">
        <v>221</v>
      </c>
      <c r="G457" s="212" t="s">
        <v>237</v>
      </c>
      <c r="H457" s="297">
        <v>30.4</v>
      </c>
      <c r="I457" s="202">
        <v>10882</v>
      </c>
      <c r="J457" s="202">
        <v>13599</v>
      </c>
      <c r="K457" s="202">
        <v>0</v>
      </c>
      <c r="L457" s="202">
        <v>893</v>
      </c>
      <c r="M457" s="279">
        <v>25374</v>
      </c>
      <c r="O457" s="281">
        <v>0</v>
      </c>
      <c r="P457" s="282">
        <v>0</v>
      </c>
      <c r="Q457" s="205">
        <v>0.09</v>
      </c>
      <c r="R457" s="205">
        <v>7.2053668585955744E-2</v>
      </c>
      <c r="S457" s="272">
        <f t="shared" si="24"/>
        <v>0</v>
      </c>
      <c r="U457" s="287">
        <v>744223</v>
      </c>
      <c r="V457" s="288">
        <v>0</v>
      </c>
      <c r="W457" s="288">
        <v>0</v>
      </c>
      <c r="X457" s="288">
        <v>27147</v>
      </c>
      <c r="Y457" s="279">
        <f t="shared" si="25"/>
        <v>771370</v>
      </c>
      <c r="AA457" s="275">
        <v>0</v>
      </c>
      <c r="AB457" s="204">
        <v>0</v>
      </c>
      <c r="AC457" s="202">
        <v>0</v>
      </c>
      <c r="AD457" s="204">
        <v>0</v>
      </c>
      <c r="AE457" s="276">
        <v>0</v>
      </c>
      <c r="AG457" s="227">
        <f t="shared" ref="AG457:AG520" si="26">IFERROR(VLOOKUP($B457,_18PJ,7,FALSE),0)</f>
        <v>0</v>
      </c>
      <c r="AH457" s="228">
        <f t="shared" ref="AH457:AH520" si="27">IFERROR(VLOOKUP($B457,_18PJ,8,FALSE),0)</f>
        <v>0</v>
      </c>
      <c r="AI457" s="229">
        <f t="shared" ref="AI457:AI520" si="28">IFERROR(VLOOKUP($B457,_18PJ,9,FALSE),0)</f>
        <v>0</v>
      </c>
      <c r="AM457" s="138"/>
      <c r="AN457" s="138"/>
      <c r="AO457" s="138"/>
      <c r="AP457" s="138"/>
      <c r="AQ457" s="138"/>
      <c r="AR457" s="138"/>
      <c r="AS457" s="138"/>
      <c r="AT457" s="138"/>
    </row>
    <row r="458" spans="1:46" s="139" customFormat="1" ht="13.8" x14ac:dyDescent="0.3">
      <c r="A458" s="277">
        <v>466</v>
      </c>
      <c r="B458" s="211">
        <v>466774296</v>
      </c>
      <c r="C458" s="212" t="s">
        <v>232</v>
      </c>
      <c r="D458" s="211">
        <v>774</v>
      </c>
      <c r="E458" s="212" t="s">
        <v>235</v>
      </c>
      <c r="F458" s="211">
        <v>296</v>
      </c>
      <c r="G458" s="212" t="s">
        <v>238</v>
      </c>
      <c r="H458" s="297">
        <v>26.06</v>
      </c>
      <c r="I458" s="202">
        <v>10264</v>
      </c>
      <c r="J458" s="202">
        <v>13516</v>
      </c>
      <c r="K458" s="202">
        <v>0</v>
      </c>
      <c r="L458" s="202">
        <v>893</v>
      </c>
      <c r="M458" s="279">
        <v>24673</v>
      </c>
      <c r="O458" s="281">
        <v>0</v>
      </c>
      <c r="P458" s="282">
        <v>0</v>
      </c>
      <c r="Q458" s="205">
        <v>0.09</v>
      </c>
      <c r="R458" s="205">
        <v>6.6358210309088561E-2</v>
      </c>
      <c r="S458" s="272">
        <f t="shared" ref="S458:S521" si="29">IFERROR(W458/H458,0)</f>
        <v>0</v>
      </c>
      <c r="U458" s="287">
        <v>619706</v>
      </c>
      <c r="V458" s="288">
        <v>0</v>
      </c>
      <c r="W458" s="288">
        <v>0</v>
      </c>
      <c r="X458" s="288">
        <v>23275</v>
      </c>
      <c r="Y458" s="279">
        <f t="shared" ref="Y458:Y521" si="30">SUM(U458:X458)</f>
        <v>642981</v>
      </c>
      <c r="AA458" s="275">
        <v>0</v>
      </c>
      <c r="AB458" s="204">
        <v>0</v>
      </c>
      <c r="AC458" s="202">
        <v>0</v>
      </c>
      <c r="AD458" s="204">
        <v>0</v>
      </c>
      <c r="AE458" s="276">
        <v>0</v>
      </c>
      <c r="AG458" s="227">
        <f t="shared" si="26"/>
        <v>0</v>
      </c>
      <c r="AH458" s="228">
        <f t="shared" si="27"/>
        <v>0</v>
      </c>
      <c r="AI458" s="229">
        <f t="shared" si="28"/>
        <v>0</v>
      </c>
      <c r="AM458" s="138"/>
      <c r="AN458" s="138"/>
      <c r="AO458" s="138"/>
      <c r="AP458" s="138"/>
      <c r="AQ458" s="138"/>
      <c r="AR458" s="138"/>
      <c r="AS458" s="138"/>
      <c r="AT458" s="138"/>
    </row>
    <row r="459" spans="1:46" s="139" customFormat="1" ht="13.8" x14ac:dyDescent="0.3">
      <c r="A459" s="277">
        <v>466</v>
      </c>
      <c r="B459" s="211">
        <v>466774774</v>
      </c>
      <c r="C459" s="212" t="s">
        <v>232</v>
      </c>
      <c r="D459" s="211">
        <v>774</v>
      </c>
      <c r="E459" s="212" t="s">
        <v>235</v>
      </c>
      <c r="F459" s="211">
        <v>774</v>
      </c>
      <c r="G459" s="212" t="s">
        <v>235</v>
      </c>
      <c r="H459" s="297">
        <v>49</v>
      </c>
      <c r="I459" s="202">
        <v>10012</v>
      </c>
      <c r="J459" s="202">
        <v>19122</v>
      </c>
      <c r="K459" s="202">
        <v>0</v>
      </c>
      <c r="L459" s="202">
        <v>893</v>
      </c>
      <c r="M459" s="279">
        <v>30027</v>
      </c>
      <c r="O459" s="281">
        <v>0</v>
      </c>
      <c r="P459" s="282">
        <v>0</v>
      </c>
      <c r="Q459" s="205">
        <v>0.09</v>
      </c>
      <c r="R459" s="205">
        <v>0.11847744456777567</v>
      </c>
      <c r="S459" s="272">
        <f t="shared" si="29"/>
        <v>0</v>
      </c>
      <c r="U459" s="287">
        <v>1427566</v>
      </c>
      <c r="V459" s="288">
        <v>0</v>
      </c>
      <c r="W459" s="288">
        <v>0</v>
      </c>
      <c r="X459" s="288">
        <v>43757</v>
      </c>
      <c r="Y459" s="279">
        <f t="shared" si="30"/>
        <v>1471323</v>
      </c>
      <c r="AA459" s="275">
        <v>0</v>
      </c>
      <c r="AB459" s="204">
        <v>11.919523821485791</v>
      </c>
      <c r="AC459" s="202">
        <v>357903</v>
      </c>
      <c r="AD459" s="204">
        <v>0</v>
      </c>
      <c r="AE459" s="276">
        <v>0</v>
      </c>
      <c r="AG459" s="227">
        <f t="shared" si="26"/>
        <v>0</v>
      </c>
      <c r="AH459" s="228">
        <f t="shared" si="27"/>
        <v>0</v>
      </c>
      <c r="AI459" s="229">
        <f t="shared" si="28"/>
        <v>-2.1271847183816135</v>
      </c>
      <c r="AM459" s="138"/>
      <c r="AN459" s="138"/>
      <c r="AO459" s="138"/>
      <c r="AP459" s="138"/>
      <c r="AQ459" s="138"/>
      <c r="AR459" s="138"/>
      <c r="AS459" s="138"/>
      <c r="AT459" s="138"/>
    </row>
    <row r="460" spans="1:46" s="139" customFormat="1" ht="13.8" x14ac:dyDescent="0.3">
      <c r="A460" s="277">
        <v>469</v>
      </c>
      <c r="B460" s="211">
        <v>469035035</v>
      </c>
      <c r="C460" s="212" t="s">
        <v>239</v>
      </c>
      <c r="D460" s="211">
        <v>35</v>
      </c>
      <c r="E460" s="212" t="s">
        <v>22</v>
      </c>
      <c r="F460" s="211">
        <v>35</v>
      </c>
      <c r="G460" s="212" t="s">
        <v>22</v>
      </c>
      <c r="H460" s="297">
        <v>1197.25</v>
      </c>
      <c r="I460" s="202">
        <v>13186</v>
      </c>
      <c r="J460" s="202">
        <v>4547</v>
      </c>
      <c r="K460" s="202">
        <v>0</v>
      </c>
      <c r="L460" s="202">
        <v>893</v>
      </c>
      <c r="M460" s="279">
        <v>18626</v>
      </c>
      <c r="O460" s="281">
        <v>0</v>
      </c>
      <c r="P460" s="282">
        <v>0</v>
      </c>
      <c r="Q460" s="205">
        <v>0.18</v>
      </c>
      <c r="R460" s="205">
        <v>0.14869015941042629</v>
      </c>
      <c r="S460" s="272">
        <f t="shared" si="29"/>
        <v>0</v>
      </c>
      <c r="U460" s="287">
        <v>21230837</v>
      </c>
      <c r="V460" s="288">
        <v>0</v>
      </c>
      <c r="W460" s="288">
        <v>0</v>
      </c>
      <c r="X460" s="288">
        <v>1069139</v>
      </c>
      <c r="Y460" s="279">
        <f t="shared" si="30"/>
        <v>22299976</v>
      </c>
      <c r="AA460" s="275">
        <v>0</v>
      </c>
      <c r="AB460" s="204">
        <v>0</v>
      </c>
      <c r="AC460" s="202">
        <v>0</v>
      </c>
      <c r="AD460" s="204">
        <v>1</v>
      </c>
      <c r="AE460" s="276">
        <v>18626</v>
      </c>
      <c r="AG460" s="227">
        <f t="shared" si="26"/>
        <v>0</v>
      </c>
      <c r="AH460" s="228">
        <f t="shared" si="27"/>
        <v>0</v>
      </c>
      <c r="AI460" s="229">
        <f t="shared" si="28"/>
        <v>0</v>
      </c>
      <c r="AM460" s="138"/>
      <c r="AN460" s="138"/>
      <c r="AO460" s="138"/>
      <c r="AP460" s="138"/>
      <c r="AQ460" s="138"/>
      <c r="AR460" s="138"/>
      <c r="AS460" s="138"/>
      <c r="AT460" s="138"/>
    </row>
    <row r="461" spans="1:46" s="139" customFormat="1" ht="13.8" x14ac:dyDescent="0.3">
      <c r="A461" s="277">
        <v>469</v>
      </c>
      <c r="B461" s="211">
        <v>469035044</v>
      </c>
      <c r="C461" s="212" t="s">
        <v>239</v>
      </c>
      <c r="D461" s="211">
        <v>35</v>
      </c>
      <c r="E461" s="212" t="s">
        <v>22</v>
      </c>
      <c r="F461" s="211">
        <v>44</v>
      </c>
      <c r="G461" s="212" t="s">
        <v>35</v>
      </c>
      <c r="H461" s="297">
        <v>4</v>
      </c>
      <c r="I461" s="202">
        <v>12284.372571797174</v>
      </c>
      <c r="J461" s="202">
        <v>248</v>
      </c>
      <c r="K461" s="202">
        <v>0</v>
      </c>
      <c r="L461" s="202">
        <v>893</v>
      </c>
      <c r="M461" s="279">
        <v>13425.372571797174</v>
      </c>
      <c r="O461" s="281">
        <v>0</v>
      </c>
      <c r="P461" s="282">
        <v>0</v>
      </c>
      <c r="Q461" s="205">
        <v>0.09</v>
      </c>
      <c r="R461" s="205">
        <v>5.5335020340441667E-2</v>
      </c>
      <c r="S461" s="272">
        <f t="shared" si="29"/>
        <v>0</v>
      </c>
      <c r="U461" s="287">
        <v>50128</v>
      </c>
      <c r="V461" s="288">
        <v>0</v>
      </c>
      <c r="W461" s="288">
        <v>0</v>
      </c>
      <c r="X461" s="288">
        <v>3572</v>
      </c>
      <c r="Y461" s="279">
        <f t="shared" si="30"/>
        <v>53700</v>
      </c>
      <c r="AA461" s="275">
        <v>0</v>
      </c>
      <c r="AB461" s="204">
        <v>0</v>
      </c>
      <c r="AC461" s="202">
        <v>0</v>
      </c>
      <c r="AD461" s="204">
        <v>0</v>
      </c>
      <c r="AE461" s="276">
        <v>0</v>
      </c>
      <c r="AG461" s="227">
        <f t="shared" si="26"/>
        <v>0</v>
      </c>
      <c r="AH461" s="228">
        <f t="shared" si="27"/>
        <v>0</v>
      </c>
      <c r="AI461" s="229">
        <f t="shared" si="28"/>
        <v>0</v>
      </c>
      <c r="AM461" s="138"/>
      <c r="AN461" s="138"/>
      <c r="AO461" s="138"/>
      <c r="AP461" s="138"/>
      <c r="AQ461" s="138"/>
      <c r="AR461" s="138"/>
      <c r="AS461" s="138"/>
      <c r="AT461" s="138"/>
    </row>
    <row r="462" spans="1:46" s="139" customFormat="1" ht="13.8" x14ac:dyDescent="0.3">
      <c r="A462" s="277">
        <v>469</v>
      </c>
      <c r="B462" s="211">
        <v>469035050</v>
      </c>
      <c r="C462" s="212" t="s">
        <v>239</v>
      </c>
      <c r="D462" s="211">
        <v>35</v>
      </c>
      <c r="E462" s="212" t="s">
        <v>22</v>
      </c>
      <c r="F462" s="211">
        <v>50</v>
      </c>
      <c r="G462" s="212" t="s">
        <v>112</v>
      </c>
      <c r="H462" s="297">
        <v>2</v>
      </c>
      <c r="I462" s="202">
        <v>10507.816296890631</v>
      </c>
      <c r="J462" s="202">
        <v>4470</v>
      </c>
      <c r="K462" s="202">
        <v>0</v>
      </c>
      <c r="L462" s="202">
        <v>893</v>
      </c>
      <c r="M462" s="279">
        <v>15870.816296890631</v>
      </c>
      <c r="O462" s="281">
        <v>0</v>
      </c>
      <c r="P462" s="282">
        <v>0</v>
      </c>
      <c r="Q462" s="205">
        <v>0.09</v>
      </c>
      <c r="R462" s="205">
        <v>4.3039177071644858E-3</v>
      </c>
      <c r="S462" s="272">
        <f t="shared" si="29"/>
        <v>0</v>
      </c>
      <c r="U462" s="287">
        <v>29956</v>
      </c>
      <c r="V462" s="288">
        <v>0</v>
      </c>
      <c r="W462" s="288">
        <v>0</v>
      </c>
      <c r="X462" s="288">
        <v>1786</v>
      </c>
      <c r="Y462" s="279">
        <f t="shared" si="30"/>
        <v>31742</v>
      </c>
      <c r="AA462" s="275">
        <v>0</v>
      </c>
      <c r="AB462" s="204">
        <v>0</v>
      </c>
      <c r="AC462" s="202">
        <v>0</v>
      </c>
      <c r="AD462" s="204">
        <v>0</v>
      </c>
      <c r="AE462" s="276">
        <v>0</v>
      </c>
      <c r="AG462" s="227">
        <f t="shared" si="26"/>
        <v>0</v>
      </c>
      <c r="AH462" s="228">
        <f t="shared" si="27"/>
        <v>0</v>
      </c>
      <c r="AI462" s="229">
        <f t="shared" si="28"/>
        <v>0</v>
      </c>
      <c r="AM462" s="138"/>
      <c r="AN462" s="138"/>
      <c r="AO462" s="138"/>
      <c r="AP462" s="138"/>
      <c r="AQ462" s="138"/>
      <c r="AR462" s="138"/>
      <c r="AS462" s="138"/>
      <c r="AT462" s="138"/>
    </row>
    <row r="463" spans="1:46" s="139" customFormat="1" ht="13.8" x14ac:dyDescent="0.3">
      <c r="A463" s="277">
        <v>469</v>
      </c>
      <c r="B463" s="211">
        <v>469035073</v>
      </c>
      <c r="C463" s="212" t="s">
        <v>239</v>
      </c>
      <c r="D463" s="211">
        <v>35</v>
      </c>
      <c r="E463" s="212" t="s">
        <v>22</v>
      </c>
      <c r="F463" s="211">
        <v>73</v>
      </c>
      <c r="G463" s="212" t="s">
        <v>37</v>
      </c>
      <c r="H463" s="297">
        <v>1</v>
      </c>
      <c r="I463" s="202">
        <v>10755.2580295355</v>
      </c>
      <c r="J463" s="202">
        <v>7492</v>
      </c>
      <c r="K463" s="202">
        <v>0</v>
      </c>
      <c r="L463" s="202">
        <v>893</v>
      </c>
      <c r="M463" s="279">
        <v>19140.2580295355</v>
      </c>
      <c r="O463" s="281">
        <v>0</v>
      </c>
      <c r="P463" s="282">
        <v>0</v>
      </c>
      <c r="Q463" s="205">
        <v>0.09</v>
      </c>
      <c r="R463" s="205">
        <v>7.528076898779326E-3</v>
      </c>
      <c r="S463" s="272">
        <f t="shared" si="29"/>
        <v>0</v>
      </c>
      <c r="U463" s="287">
        <v>18247</v>
      </c>
      <c r="V463" s="288">
        <v>0</v>
      </c>
      <c r="W463" s="288">
        <v>0</v>
      </c>
      <c r="X463" s="288">
        <v>893</v>
      </c>
      <c r="Y463" s="279">
        <f t="shared" si="30"/>
        <v>19140</v>
      </c>
      <c r="AA463" s="275">
        <v>0</v>
      </c>
      <c r="AB463" s="204">
        <v>0</v>
      </c>
      <c r="AC463" s="202">
        <v>0</v>
      </c>
      <c r="AD463" s="204">
        <v>0</v>
      </c>
      <c r="AE463" s="276">
        <v>0</v>
      </c>
      <c r="AG463" s="227">
        <f t="shared" si="26"/>
        <v>0</v>
      </c>
      <c r="AH463" s="228">
        <f t="shared" si="27"/>
        <v>0</v>
      </c>
      <c r="AI463" s="229">
        <f t="shared" si="28"/>
        <v>0</v>
      </c>
      <c r="AM463" s="138"/>
      <c r="AN463" s="138"/>
      <c r="AO463" s="138"/>
      <c r="AP463" s="138"/>
      <c r="AQ463" s="138"/>
      <c r="AR463" s="138"/>
      <c r="AS463" s="138"/>
      <c r="AT463" s="138"/>
    </row>
    <row r="464" spans="1:46" s="139" customFormat="1" ht="13.8" x14ac:dyDescent="0.3">
      <c r="A464" s="277">
        <v>469</v>
      </c>
      <c r="B464" s="211">
        <v>469035093</v>
      </c>
      <c r="C464" s="212" t="s">
        <v>239</v>
      </c>
      <c r="D464" s="211">
        <v>35</v>
      </c>
      <c r="E464" s="212" t="s">
        <v>22</v>
      </c>
      <c r="F464" s="211">
        <v>93</v>
      </c>
      <c r="G464" s="212" t="s">
        <v>25</v>
      </c>
      <c r="H464" s="297">
        <v>1</v>
      </c>
      <c r="I464" s="202">
        <v>10780</v>
      </c>
      <c r="J464" s="202">
        <v>535</v>
      </c>
      <c r="K464" s="202">
        <v>0</v>
      </c>
      <c r="L464" s="202">
        <v>893</v>
      </c>
      <c r="M464" s="279">
        <v>12208</v>
      </c>
      <c r="O464" s="281">
        <v>0</v>
      </c>
      <c r="P464" s="282">
        <v>0</v>
      </c>
      <c r="Q464" s="205">
        <v>0.09</v>
      </c>
      <c r="R464" s="205">
        <v>8.9067742596702595E-2</v>
      </c>
      <c r="S464" s="272">
        <f t="shared" si="29"/>
        <v>0</v>
      </c>
      <c r="U464" s="287">
        <v>11315</v>
      </c>
      <c r="V464" s="288">
        <v>0</v>
      </c>
      <c r="W464" s="288">
        <v>0</v>
      </c>
      <c r="X464" s="288">
        <v>893</v>
      </c>
      <c r="Y464" s="279">
        <f t="shared" si="30"/>
        <v>12208</v>
      </c>
      <c r="AA464" s="275">
        <v>0</v>
      </c>
      <c r="AB464" s="204">
        <v>0</v>
      </c>
      <c r="AC464" s="202">
        <v>0</v>
      </c>
      <c r="AD464" s="204">
        <v>0</v>
      </c>
      <c r="AE464" s="276">
        <v>0</v>
      </c>
      <c r="AG464" s="227">
        <f t="shared" si="26"/>
        <v>0</v>
      </c>
      <c r="AH464" s="228">
        <f t="shared" si="27"/>
        <v>0</v>
      </c>
      <c r="AI464" s="229">
        <f t="shared" si="28"/>
        <v>0</v>
      </c>
      <c r="AM464" s="138"/>
      <c r="AN464" s="138"/>
      <c r="AO464" s="138"/>
      <c r="AP464" s="138"/>
      <c r="AQ464" s="138"/>
      <c r="AR464" s="138"/>
      <c r="AS464" s="138"/>
      <c r="AT464" s="138"/>
    </row>
    <row r="465" spans="1:46" s="139" customFormat="1" ht="13.8" x14ac:dyDescent="0.3">
      <c r="A465" s="277">
        <v>469</v>
      </c>
      <c r="B465" s="211">
        <v>469035163</v>
      </c>
      <c r="C465" s="212" t="s">
        <v>239</v>
      </c>
      <c r="D465" s="211">
        <v>35</v>
      </c>
      <c r="E465" s="212" t="s">
        <v>22</v>
      </c>
      <c r="F465" s="211">
        <v>163</v>
      </c>
      <c r="G465" s="212" t="s">
        <v>27</v>
      </c>
      <c r="H465" s="297">
        <v>1</v>
      </c>
      <c r="I465" s="202">
        <v>12625.091753212768</v>
      </c>
      <c r="J465" s="202">
        <v>142</v>
      </c>
      <c r="K465" s="202">
        <v>0</v>
      </c>
      <c r="L465" s="202">
        <v>893</v>
      </c>
      <c r="M465" s="279">
        <v>13660.091753212768</v>
      </c>
      <c r="O465" s="281">
        <v>0</v>
      </c>
      <c r="P465" s="282">
        <v>0</v>
      </c>
      <c r="Q465" s="205">
        <v>0.18</v>
      </c>
      <c r="R465" s="205">
        <v>9.2345494532551906E-2</v>
      </c>
      <c r="S465" s="272">
        <f t="shared" si="29"/>
        <v>0</v>
      </c>
      <c r="U465" s="287">
        <v>12767</v>
      </c>
      <c r="V465" s="288">
        <v>0</v>
      </c>
      <c r="W465" s="288">
        <v>0</v>
      </c>
      <c r="X465" s="288">
        <v>893</v>
      </c>
      <c r="Y465" s="279">
        <f t="shared" si="30"/>
        <v>13660</v>
      </c>
      <c r="AA465" s="275">
        <v>0</v>
      </c>
      <c r="AB465" s="204">
        <v>0</v>
      </c>
      <c r="AC465" s="202">
        <v>0</v>
      </c>
      <c r="AD465" s="204">
        <v>0</v>
      </c>
      <c r="AE465" s="276">
        <v>0</v>
      </c>
      <c r="AG465" s="227">
        <f t="shared" si="26"/>
        <v>0</v>
      </c>
      <c r="AH465" s="228">
        <f t="shared" si="27"/>
        <v>0</v>
      </c>
      <c r="AI465" s="229">
        <f t="shared" si="28"/>
        <v>0</v>
      </c>
      <c r="AM465" s="138"/>
      <c r="AN465" s="138"/>
      <c r="AO465" s="138"/>
      <c r="AP465" s="138"/>
      <c r="AQ465" s="138"/>
      <c r="AR465" s="138"/>
      <c r="AS465" s="138"/>
      <c r="AT465" s="138"/>
    </row>
    <row r="466" spans="1:46" s="139" customFormat="1" ht="13.8" x14ac:dyDescent="0.3">
      <c r="A466" s="277">
        <v>469</v>
      </c>
      <c r="B466" s="211">
        <v>469035165</v>
      </c>
      <c r="C466" s="212" t="s">
        <v>239</v>
      </c>
      <c r="D466" s="211">
        <v>35</v>
      </c>
      <c r="E466" s="212" t="s">
        <v>22</v>
      </c>
      <c r="F466" s="211">
        <v>165</v>
      </c>
      <c r="G466" s="212" t="s">
        <v>28</v>
      </c>
      <c r="H466" s="297">
        <v>1</v>
      </c>
      <c r="I466" s="202">
        <v>12035.764419431875</v>
      </c>
      <c r="J466" s="202">
        <v>452</v>
      </c>
      <c r="K466" s="202">
        <v>0</v>
      </c>
      <c r="L466" s="202">
        <v>893</v>
      </c>
      <c r="M466" s="279">
        <v>13380.764419431875</v>
      </c>
      <c r="O466" s="281">
        <v>0</v>
      </c>
      <c r="P466" s="282">
        <v>0</v>
      </c>
      <c r="Q466" s="205">
        <v>9.8299999999999998E-2</v>
      </c>
      <c r="R466" s="205">
        <v>0.11182095454477818</v>
      </c>
      <c r="S466" s="272">
        <f t="shared" si="29"/>
        <v>0</v>
      </c>
      <c r="U466" s="287">
        <v>12488</v>
      </c>
      <c r="V466" s="288">
        <v>0</v>
      </c>
      <c r="W466" s="288">
        <v>0</v>
      </c>
      <c r="X466" s="288">
        <v>893</v>
      </c>
      <c r="Y466" s="279">
        <f t="shared" si="30"/>
        <v>13381</v>
      </c>
      <c r="AA466" s="275">
        <v>0</v>
      </c>
      <c r="AB466" s="204">
        <v>0</v>
      </c>
      <c r="AC466" s="202">
        <v>0</v>
      </c>
      <c r="AD466" s="204">
        <v>0</v>
      </c>
      <c r="AE466" s="276">
        <v>0</v>
      </c>
      <c r="AG466" s="227">
        <f t="shared" si="26"/>
        <v>0</v>
      </c>
      <c r="AH466" s="228">
        <f t="shared" si="27"/>
        <v>0</v>
      </c>
      <c r="AI466" s="229">
        <f t="shared" si="28"/>
        <v>0</v>
      </c>
      <c r="AM466" s="138"/>
      <c r="AN466" s="138"/>
      <c r="AO466" s="138"/>
      <c r="AP466" s="138"/>
      <c r="AQ466" s="138"/>
      <c r="AR466" s="138"/>
      <c r="AS466" s="138"/>
      <c r="AT466" s="138"/>
    </row>
    <row r="467" spans="1:46" s="139" customFormat="1" ht="13.8" x14ac:dyDescent="0.3">
      <c r="A467" s="277">
        <v>469</v>
      </c>
      <c r="B467" s="211">
        <v>469035176</v>
      </c>
      <c r="C467" s="212" t="s">
        <v>239</v>
      </c>
      <c r="D467" s="211">
        <v>35</v>
      </c>
      <c r="E467" s="212" t="s">
        <v>22</v>
      </c>
      <c r="F467" s="211">
        <v>176</v>
      </c>
      <c r="G467" s="212" t="s">
        <v>29</v>
      </c>
      <c r="H467" s="297">
        <v>1</v>
      </c>
      <c r="I467" s="202">
        <v>11899.363152788852</v>
      </c>
      <c r="J467" s="202">
        <v>4262</v>
      </c>
      <c r="K467" s="202">
        <v>0</v>
      </c>
      <c r="L467" s="202">
        <v>893</v>
      </c>
      <c r="M467" s="279">
        <v>17054.36315278885</v>
      </c>
      <c r="O467" s="281">
        <v>0</v>
      </c>
      <c r="P467" s="282">
        <v>0</v>
      </c>
      <c r="Q467" s="205">
        <v>0.09</v>
      </c>
      <c r="R467" s="205">
        <v>7.5749143712613654E-2</v>
      </c>
      <c r="S467" s="272">
        <f t="shared" si="29"/>
        <v>0</v>
      </c>
      <c r="U467" s="287">
        <v>16161</v>
      </c>
      <c r="V467" s="288">
        <v>0</v>
      </c>
      <c r="W467" s="288">
        <v>0</v>
      </c>
      <c r="X467" s="288">
        <v>893</v>
      </c>
      <c r="Y467" s="279">
        <f t="shared" si="30"/>
        <v>17054</v>
      </c>
      <c r="AA467" s="275">
        <v>0</v>
      </c>
      <c r="AB467" s="204">
        <v>0</v>
      </c>
      <c r="AC467" s="202">
        <v>0</v>
      </c>
      <c r="AD467" s="204">
        <v>0</v>
      </c>
      <c r="AE467" s="276">
        <v>0</v>
      </c>
      <c r="AG467" s="227">
        <f t="shared" si="26"/>
        <v>0</v>
      </c>
      <c r="AH467" s="228">
        <f t="shared" si="27"/>
        <v>0</v>
      </c>
      <c r="AI467" s="229">
        <f t="shared" si="28"/>
        <v>0</v>
      </c>
      <c r="AM467" s="138"/>
      <c r="AN467" s="138"/>
      <c r="AO467" s="138"/>
      <c r="AP467" s="138"/>
      <c r="AQ467" s="138"/>
      <c r="AR467" s="138"/>
      <c r="AS467" s="138"/>
      <c r="AT467" s="138"/>
    </row>
    <row r="468" spans="1:46" s="139" customFormat="1" ht="13.8" x14ac:dyDescent="0.3">
      <c r="A468" s="277">
        <v>469</v>
      </c>
      <c r="B468" s="211">
        <v>469035207</v>
      </c>
      <c r="C468" s="212" t="s">
        <v>239</v>
      </c>
      <c r="D468" s="211">
        <v>35</v>
      </c>
      <c r="E468" s="212" t="s">
        <v>22</v>
      </c>
      <c r="F468" s="211">
        <v>207</v>
      </c>
      <c r="G468" s="212" t="s">
        <v>40</v>
      </c>
      <c r="H468" s="297">
        <v>1</v>
      </c>
      <c r="I468" s="202">
        <v>10604.003495667283</v>
      </c>
      <c r="J468" s="202">
        <v>6741</v>
      </c>
      <c r="K468" s="202">
        <v>0</v>
      </c>
      <c r="L468" s="202">
        <v>893</v>
      </c>
      <c r="M468" s="279">
        <v>18238.003495667283</v>
      </c>
      <c r="O468" s="281">
        <v>0</v>
      </c>
      <c r="P468" s="282">
        <v>0</v>
      </c>
      <c r="Q468" s="205">
        <v>0.09</v>
      </c>
      <c r="R468" s="205">
        <v>3.420261389769383E-4</v>
      </c>
      <c r="S468" s="272">
        <f t="shared" si="29"/>
        <v>0</v>
      </c>
      <c r="U468" s="287">
        <v>17345</v>
      </c>
      <c r="V468" s="288">
        <v>0</v>
      </c>
      <c r="W468" s="288">
        <v>0</v>
      </c>
      <c r="X468" s="288">
        <v>893</v>
      </c>
      <c r="Y468" s="279">
        <f t="shared" si="30"/>
        <v>18238</v>
      </c>
      <c r="AA468" s="275">
        <v>0</v>
      </c>
      <c r="AB468" s="204">
        <v>0</v>
      </c>
      <c r="AC468" s="202">
        <v>0</v>
      </c>
      <c r="AD468" s="204">
        <v>0</v>
      </c>
      <c r="AE468" s="276">
        <v>0</v>
      </c>
      <c r="AG468" s="227">
        <f t="shared" si="26"/>
        <v>0</v>
      </c>
      <c r="AH468" s="228">
        <f t="shared" si="27"/>
        <v>0</v>
      </c>
      <c r="AI468" s="229">
        <f t="shared" si="28"/>
        <v>0</v>
      </c>
      <c r="AM468" s="138"/>
      <c r="AN468" s="138"/>
      <c r="AO468" s="138"/>
      <c r="AP468" s="138"/>
      <c r="AQ468" s="138"/>
      <c r="AR468" s="138"/>
      <c r="AS468" s="138"/>
      <c r="AT468" s="138"/>
    </row>
    <row r="469" spans="1:46" s="139" customFormat="1" ht="13.8" x14ac:dyDescent="0.3">
      <c r="A469" s="277">
        <v>469</v>
      </c>
      <c r="B469" s="211">
        <v>469035220</v>
      </c>
      <c r="C469" s="212" t="s">
        <v>239</v>
      </c>
      <c r="D469" s="211">
        <v>35</v>
      </c>
      <c r="E469" s="212" t="s">
        <v>22</v>
      </c>
      <c r="F469" s="211">
        <v>220</v>
      </c>
      <c r="G469" s="212" t="s">
        <v>42</v>
      </c>
      <c r="H469" s="297">
        <v>1</v>
      </c>
      <c r="I469" s="202">
        <v>11093.762837015447</v>
      </c>
      <c r="J469" s="202">
        <v>4419</v>
      </c>
      <c r="K469" s="202">
        <v>0</v>
      </c>
      <c r="L469" s="202">
        <v>893</v>
      </c>
      <c r="M469" s="279">
        <v>16405.762837015449</v>
      </c>
      <c r="O469" s="281">
        <v>0</v>
      </c>
      <c r="P469" s="282">
        <v>0</v>
      </c>
      <c r="Q469" s="205">
        <v>0.09</v>
      </c>
      <c r="R469" s="205">
        <v>1.729535358316954E-2</v>
      </c>
      <c r="S469" s="272">
        <f t="shared" si="29"/>
        <v>0</v>
      </c>
      <c r="U469" s="287">
        <v>15513</v>
      </c>
      <c r="V469" s="288">
        <v>0</v>
      </c>
      <c r="W469" s="288">
        <v>0</v>
      </c>
      <c r="X469" s="288">
        <v>893</v>
      </c>
      <c r="Y469" s="279">
        <f t="shared" si="30"/>
        <v>16406</v>
      </c>
      <c r="AA469" s="275">
        <v>0</v>
      </c>
      <c r="AB469" s="204">
        <v>0</v>
      </c>
      <c r="AC469" s="202">
        <v>0</v>
      </c>
      <c r="AD469" s="204">
        <v>0</v>
      </c>
      <c r="AE469" s="276">
        <v>0</v>
      </c>
      <c r="AG469" s="227">
        <f t="shared" si="26"/>
        <v>0</v>
      </c>
      <c r="AH469" s="228">
        <f t="shared" si="27"/>
        <v>0</v>
      </c>
      <c r="AI469" s="229">
        <f t="shared" si="28"/>
        <v>0</v>
      </c>
      <c r="AM469" s="138"/>
      <c r="AN469" s="138"/>
      <c r="AO469" s="138"/>
      <c r="AP469" s="138"/>
      <c r="AQ469" s="138"/>
      <c r="AR469" s="138"/>
      <c r="AS469" s="138"/>
      <c r="AT469" s="138"/>
    </row>
    <row r="470" spans="1:46" s="139" customFormat="1" ht="13.8" x14ac:dyDescent="0.3">
      <c r="A470" s="277">
        <v>469</v>
      </c>
      <c r="B470" s="211">
        <v>469035243</v>
      </c>
      <c r="C470" s="212" t="s">
        <v>239</v>
      </c>
      <c r="D470" s="211">
        <v>35</v>
      </c>
      <c r="E470" s="212" t="s">
        <v>22</v>
      </c>
      <c r="F470" s="211">
        <v>243</v>
      </c>
      <c r="G470" s="212" t="s">
        <v>74</v>
      </c>
      <c r="H470" s="297">
        <v>1</v>
      </c>
      <c r="I470" s="202">
        <v>15045</v>
      </c>
      <c r="J470" s="202">
        <v>3126</v>
      </c>
      <c r="K470" s="202">
        <v>0</v>
      </c>
      <c r="L470" s="202">
        <v>893</v>
      </c>
      <c r="M470" s="279">
        <v>19064</v>
      </c>
      <c r="O470" s="281">
        <v>0</v>
      </c>
      <c r="P470" s="282">
        <v>0</v>
      </c>
      <c r="Q470" s="205">
        <v>0.09</v>
      </c>
      <c r="R470" s="205">
        <v>5.2541223770135566E-3</v>
      </c>
      <c r="S470" s="272">
        <f t="shared" si="29"/>
        <v>0</v>
      </c>
      <c r="U470" s="287">
        <v>18171</v>
      </c>
      <c r="V470" s="288">
        <v>0</v>
      </c>
      <c r="W470" s="288">
        <v>0</v>
      </c>
      <c r="X470" s="288">
        <v>893</v>
      </c>
      <c r="Y470" s="279">
        <f t="shared" si="30"/>
        <v>19064</v>
      </c>
      <c r="AA470" s="275">
        <v>0</v>
      </c>
      <c r="AB470" s="204">
        <v>0</v>
      </c>
      <c r="AC470" s="202">
        <v>0</v>
      </c>
      <c r="AD470" s="204">
        <v>0</v>
      </c>
      <c r="AE470" s="276">
        <v>0</v>
      </c>
      <c r="AG470" s="227">
        <f t="shared" si="26"/>
        <v>0</v>
      </c>
      <c r="AH470" s="228">
        <f t="shared" si="27"/>
        <v>0</v>
      </c>
      <c r="AI470" s="229">
        <f t="shared" si="28"/>
        <v>0</v>
      </c>
      <c r="AM470" s="138"/>
      <c r="AN470" s="138"/>
      <c r="AO470" s="138"/>
      <c r="AP470" s="138"/>
      <c r="AQ470" s="138"/>
      <c r="AR470" s="138"/>
      <c r="AS470" s="138"/>
      <c r="AT470" s="138"/>
    </row>
    <row r="471" spans="1:46" s="139" customFormat="1" ht="13.8" x14ac:dyDescent="0.3">
      <c r="A471" s="277">
        <v>469</v>
      </c>
      <c r="B471" s="211">
        <v>469035244</v>
      </c>
      <c r="C471" s="212" t="s">
        <v>239</v>
      </c>
      <c r="D471" s="211">
        <v>35</v>
      </c>
      <c r="E471" s="212" t="s">
        <v>22</v>
      </c>
      <c r="F471" s="211">
        <v>244</v>
      </c>
      <c r="G471" s="212" t="s">
        <v>43</v>
      </c>
      <c r="H471" s="297">
        <v>7.46</v>
      </c>
      <c r="I471" s="202">
        <v>8944</v>
      </c>
      <c r="J471" s="202">
        <v>3485</v>
      </c>
      <c r="K471" s="202">
        <v>0</v>
      </c>
      <c r="L471" s="202">
        <v>893</v>
      </c>
      <c r="M471" s="279">
        <v>13322</v>
      </c>
      <c r="O471" s="281">
        <v>0</v>
      </c>
      <c r="P471" s="282">
        <v>0</v>
      </c>
      <c r="Q471" s="205">
        <v>0.18</v>
      </c>
      <c r="R471" s="205">
        <v>0.10604677278835424</v>
      </c>
      <c r="S471" s="272">
        <f t="shared" si="29"/>
        <v>0</v>
      </c>
      <c r="U471" s="287">
        <v>92720</v>
      </c>
      <c r="V471" s="288">
        <v>0</v>
      </c>
      <c r="W471" s="288">
        <v>0</v>
      </c>
      <c r="X471" s="288">
        <v>6662</v>
      </c>
      <c r="Y471" s="279">
        <f t="shared" si="30"/>
        <v>99382</v>
      </c>
      <c r="AA471" s="275">
        <v>0</v>
      </c>
      <c r="AB471" s="204">
        <v>0</v>
      </c>
      <c r="AC471" s="202">
        <v>0</v>
      </c>
      <c r="AD471" s="204">
        <v>0</v>
      </c>
      <c r="AE471" s="276">
        <v>0</v>
      </c>
      <c r="AG471" s="227">
        <f t="shared" si="26"/>
        <v>0</v>
      </c>
      <c r="AH471" s="228">
        <f t="shared" si="27"/>
        <v>0</v>
      </c>
      <c r="AI471" s="229">
        <f t="shared" si="28"/>
        <v>0</v>
      </c>
      <c r="AM471" s="138"/>
      <c r="AN471" s="138"/>
      <c r="AO471" s="138"/>
      <c r="AP471" s="138"/>
      <c r="AQ471" s="138"/>
      <c r="AR471" s="138"/>
      <c r="AS471" s="138"/>
      <c r="AT471" s="138"/>
    </row>
    <row r="472" spans="1:46" s="139" customFormat="1" ht="13.8" x14ac:dyDescent="0.3">
      <c r="A472" s="277">
        <v>469</v>
      </c>
      <c r="B472" s="211">
        <v>469035285</v>
      </c>
      <c r="C472" s="212" t="s">
        <v>239</v>
      </c>
      <c r="D472" s="211">
        <v>35</v>
      </c>
      <c r="E472" s="212" t="s">
        <v>22</v>
      </c>
      <c r="F472" s="211">
        <v>285</v>
      </c>
      <c r="G472" s="212" t="s">
        <v>44</v>
      </c>
      <c r="H472" s="297">
        <v>1.5699999999999998</v>
      </c>
      <c r="I472" s="202">
        <v>11088.295368529887</v>
      </c>
      <c r="J472" s="202">
        <v>3128</v>
      </c>
      <c r="K472" s="202">
        <v>0</v>
      </c>
      <c r="L472" s="202">
        <v>893</v>
      </c>
      <c r="M472" s="279">
        <v>15109.295368529887</v>
      </c>
      <c r="O472" s="281">
        <v>0</v>
      </c>
      <c r="P472" s="282">
        <v>0</v>
      </c>
      <c r="Q472" s="205">
        <v>0.09</v>
      </c>
      <c r="R472" s="205">
        <v>3.435541059230926E-2</v>
      </c>
      <c r="S472" s="272">
        <f t="shared" si="29"/>
        <v>0</v>
      </c>
      <c r="U472" s="287">
        <v>22319</v>
      </c>
      <c r="V472" s="288">
        <v>0</v>
      </c>
      <c r="W472" s="288">
        <v>0</v>
      </c>
      <c r="X472" s="288">
        <v>1402</v>
      </c>
      <c r="Y472" s="279">
        <f t="shared" si="30"/>
        <v>23721</v>
      </c>
      <c r="AA472" s="275">
        <v>0</v>
      </c>
      <c r="AB472" s="204">
        <v>0</v>
      </c>
      <c r="AC472" s="202">
        <v>0</v>
      </c>
      <c r="AD472" s="204">
        <v>0</v>
      </c>
      <c r="AE472" s="276">
        <v>0</v>
      </c>
      <c r="AG472" s="227">
        <f t="shared" si="26"/>
        <v>0</v>
      </c>
      <c r="AH472" s="228">
        <f t="shared" si="27"/>
        <v>0</v>
      </c>
      <c r="AI472" s="229">
        <f t="shared" si="28"/>
        <v>0</v>
      </c>
      <c r="AM472" s="138"/>
      <c r="AN472" s="138"/>
      <c r="AO472" s="138"/>
      <c r="AP472" s="138"/>
      <c r="AQ472" s="138"/>
      <c r="AR472" s="138"/>
      <c r="AS472" s="138"/>
      <c r="AT472" s="138"/>
    </row>
    <row r="473" spans="1:46" s="139" customFormat="1" ht="13.8" x14ac:dyDescent="0.3">
      <c r="A473" s="277">
        <v>470</v>
      </c>
      <c r="B473" s="211">
        <v>470165009</v>
      </c>
      <c r="C473" s="212" t="s">
        <v>240</v>
      </c>
      <c r="D473" s="211">
        <v>165</v>
      </c>
      <c r="E473" s="212" t="s">
        <v>28</v>
      </c>
      <c r="F473" s="211">
        <v>9</v>
      </c>
      <c r="G473" s="212" t="s">
        <v>108</v>
      </c>
      <c r="H473" s="297">
        <v>4</v>
      </c>
      <c r="I473" s="202">
        <v>10430.084590823428</v>
      </c>
      <c r="J473" s="202">
        <v>6665</v>
      </c>
      <c r="K473" s="202">
        <v>0</v>
      </c>
      <c r="L473" s="202">
        <v>893</v>
      </c>
      <c r="M473" s="279">
        <v>17988.084590823426</v>
      </c>
      <c r="O473" s="281">
        <v>0</v>
      </c>
      <c r="P473" s="282">
        <v>0</v>
      </c>
      <c r="Q473" s="205">
        <v>0.09</v>
      </c>
      <c r="R473" s="205">
        <v>1.5622302400692301E-3</v>
      </c>
      <c r="S473" s="272">
        <f t="shared" si="29"/>
        <v>0</v>
      </c>
      <c r="U473" s="287">
        <v>68380</v>
      </c>
      <c r="V473" s="288">
        <v>0</v>
      </c>
      <c r="W473" s="288">
        <v>0</v>
      </c>
      <c r="X473" s="288">
        <v>3572</v>
      </c>
      <c r="Y473" s="279">
        <f t="shared" si="30"/>
        <v>71952</v>
      </c>
      <c r="AA473" s="275">
        <v>0</v>
      </c>
      <c r="AB473" s="204">
        <v>0</v>
      </c>
      <c r="AC473" s="202">
        <v>0</v>
      </c>
      <c r="AD473" s="204">
        <v>0</v>
      </c>
      <c r="AE473" s="276">
        <v>0</v>
      </c>
      <c r="AG473" s="227">
        <f t="shared" si="26"/>
        <v>0</v>
      </c>
      <c r="AH473" s="228">
        <f t="shared" si="27"/>
        <v>0</v>
      </c>
      <c r="AI473" s="229">
        <f t="shared" si="28"/>
        <v>0</v>
      </c>
      <c r="AM473" s="138"/>
      <c r="AN473" s="138"/>
      <c r="AO473" s="138"/>
      <c r="AP473" s="138"/>
      <c r="AQ473" s="138"/>
      <c r="AR473" s="138"/>
      <c r="AS473" s="138"/>
      <c r="AT473" s="138"/>
    </row>
    <row r="474" spans="1:46" s="139" customFormat="1" ht="13.8" x14ac:dyDescent="0.3">
      <c r="A474" s="277">
        <v>470</v>
      </c>
      <c r="B474" s="211">
        <v>470165035</v>
      </c>
      <c r="C474" s="212" t="s">
        <v>240</v>
      </c>
      <c r="D474" s="211">
        <v>165</v>
      </c>
      <c r="E474" s="212" t="s">
        <v>28</v>
      </c>
      <c r="F474" s="211">
        <v>35</v>
      </c>
      <c r="G474" s="212" t="s">
        <v>22</v>
      </c>
      <c r="H474" s="297">
        <v>3</v>
      </c>
      <c r="I474" s="202">
        <v>9001</v>
      </c>
      <c r="J474" s="202">
        <v>3104</v>
      </c>
      <c r="K474" s="202">
        <v>0</v>
      </c>
      <c r="L474" s="202">
        <v>893</v>
      </c>
      <c r="M474" s="279">
        <v>12998</v>
      </c>
      <c r="O474" s="281">
        <v>0</v>
      </c>
      <c r="P474" s="282">
        <v>0</v>
      </c>
      <c r="Q474" s="205">
        <v>0.18</v>
      </c>
      <c r="R474" s="205">
        <v>0.14869015941042629</v>
      </c>
      <c r="S474" s="272">
        <f t="shared" si="29"/>
        <v>0</v>
      </c>
      <c r="U474" s="287">
        <v>36315</v>
      </c>
      <c r="V474" s="288">
        <v>0</v>
      </c>
      <c r="W474" s="288">
        <v>0</v>
      </c>
      <c r="X474" s="288">
        <v>2679</v>
      </c>
      <c r="Y474" s="279">
        <f t="shared" si="30"/>
        <v>38994</v>
      </c>
      <c r="AA474" s="275">
        <v>0</v>
      </c>
      <c r="AB474" s="204">
        <v>0</v>
      </c>
      <c r="AC474" s="202">
        <v>0</v>
      </c>
      <c r="AD474" s="204">
        <v>0</v>
      </c>
      <c r="AE474" s="276">
        <v>0</v>
      </c>
      <c r="AG474" s="227">
        <f t="shared" si="26"/>
        <v>0</v>
      </c>
      <c r="AH474" s="228">
        <f t="shared" si="27"/>
        <v>0</v>
      </c>
      <c r="AI474" s="229">
        <f t="shared" si="28"/>
        <v>0</v>
      </c>
      <c r="AM474" s="138"/>
      <c r="AN474" s="138"/>
      <c r="AO474" s="138"/>
      <c r="AP474" s="138"/>
      <c r="AQ474" s="138"/>
      <c r="AR474" s="138"/>
      <c r="AS474" s="138"/>
      <c r="AT474" s="138"/>
    </row>
    <row r="475" spans="1:46" s="139" customFormat="1" ht="13.8" x14ac:dyDescent="0.3">
      <c r="A475" s="277">
        <v>470</v>
      </c>
      <c r="B475" s="211">
        <v>470165057</v>
      </c>
      <c r="C475" s="212" t="s">
        <v>240</v>
      </c>
      <c r="D475" s="211">
        <v>165</v>
      </c>
      <c r="E475" s="212" t="s">
        <v>28</v>
      </c>
      <c r="F475" s="211">
        <v>57</v>
      </c>
      <c r="G475" s="212" t="s">
        <v>23</v>
      </c>
      <c r="H475" s="297">
        <v>3</v>
      </c>
      <c r="I475" s="202">
        <v>10598</v>
      </c>
      <c r="J475" s="202">
        <v>257</v>
      </c>
      <c r="K475" s="202">
        <v>0</v>
      </c>
      <c r="L475" s="202">
        <v>893</v>
      </c>
      <c r="M475" s="279">
        <v>11748</v>
      </c>
      <c r="O475" s="281">
        <v>0</v>
      </c>
      <c r="P475" s="282">
        <v>0</v>
      </c>
      <c r="Q475" s="205">
        <v>0.18</v>
      </c>
      <c r="R475" s="205">
        <v>0.12280780285826004</v>
      </c>
      <c r="S475" s="272">
        <f t="shared" si="29"/>
        <v>0</v>
      </c>
      <c r="U475" s="287">
        <v>32565</v>
      </c>
      <c r="V475" s="288">
        <v>0</v>
      </c>
      <c r="W475" s="288">
        <v>0</v>
      </c>
      <c r="X475" s="288">
        <v>2679</v>
      </c>
      <c r="Y475" s="279">
        <f t="shared" si="30"/>
        <v>35244</v>
      </c>
      <c r="AA475" s="275">
        <v>0</v>
      </c>
      <c r="AB475" s="204">
        <v>0</v>
      </c>
      <c r="AC475" s="202">
        <v>0</v>
      </c>
      <c r="AD475" s="204">
        <v>0</v>
      </c>
      <c r="AE475" s="276">
        <v>0</v>
      </c>
      <c r="AG475" s="227">
        <f t="shared" si="26"/>
        <v>0</v>
      </c>
      <c r="AH475" s="228">
        <f t="shared" si="27"/>
        <v>0</v>
      </c>
      <c r="AI475" s="229">
        <f t="shared" si="28"/>
        <v>0</v>
      </c>
      <c r="AM475" s="138"/>
      <c r="AN475" s="138"/>
      <c r="AO475" s="138"/>
      <c r="AP475" s="138"/>
      <c r="AQ475" s="138"/>
      <c r="AR475" s="138"/>
      <c r="AS475" s="138"/>
      <c r="AT475" s="138"/>
    </row>
    <row r="476" spans="1:46" s="139" customFormat="1" ht="13.8" x14ac:dyDescent="0.3">
      <c r="A476" s="277">
        <v>470</v>
      </c>
      <c r="B476" s="211">
        <v>470165093</v>
      </c>
      <c r="C476" s="212" t="s">
        <v>240</v>
      </c>
      <c r="D476" s="211">
        <v>165</v>
      </c>
      <c r="E476" s="212" t="s">
        <v>28</v>
      </c>
      <c r="F476" s="211">
        <v>93</v>
      </c>
      <c r="G476" s="212" t="s">
        <v>25</v>
      </c>
      <c r="H476" s="297">
        <v>179.24999999999997</v>
      </c>
      <c r="I476" s="202">
        <v>10700</v>
      </c>
      <c r="J476" s="202">
        <v>531</v>
      </c>
      <c r="K476" s="202">
        <v>0</v>
      </c>
      <c r="L476" s="202">
        <v>893</v>
      </c>
      <c r="M476" s="279">
        <v>12124</v>
      </c>
      <c r="O476" s="281">
        <v>0</v>
      </c>
      <c r="P476" s="282">
        <v>0</v>
      </c>
      <c r="Q476" s="205">
        <v>0.09</v>
      </c>
      <c r="R476" s="205">
        <v>8.9067742596702595E-2</v>
      </c>
      <c r="S476" s="272">
        <f t="shared" si="29"/>
        <v>0</v>
      </c>
      <c r="U476" s="287">
        <v>2013157</v>
      </c>
      <c r="V476" s="288">
        <v>0</v>
      </c>
      <c r="W476" s="288">
        <v>0</v>
      </c>
      <c r="X476" s="288">
        <v>160070</v>
      </c>
      <c r="Y476" s="279">
        <f t="shared" si="30"/>
        <v>2173227</v>
      </c>
      <c r="AA476" s="275">
        <v>0</v>
      </c>
      <c r="AB476" s="204">
        <v>0</v>
      </c>
      <c r="AC476" s="202">
        <v>0</v>
      </c>
      <c r="AD476" s="204">
        <v>0</v>
      </c>
      <c r="AE476" s="276">
        <v>0</v>
      </c>
      <c r="AG476" s="227">
        <f t="shared" si="26"/>
        <v>0</v>
      </c>
      <c r="AH476" s="228">
        <f t="shared" si="27"/>
        <v>0</v>
      </c>
      <c r="AI476" s="229">
        <f t="shared" si="28"/>
        <v>-1</v>
      </c>
      <c r="AM476" s="138"/>
      <c r="AN476" s="138"/>
      <c r="AO476" s="138"/>
      <c r="AP476" s="138"/>
      <c r="AQ476" s="138"/>
      <c r="AR476" s="138"/>
      <c r="AS476" s="138"/>
      <c r="AT476" s="138"/>
    </row>
    <row r="477" spans="1:46" s="139" customFormat="1" ht="13.8" x14ac:dyDescent="0.3">
      <c r="A477" s="277">
        <v>470</v>
      </c>
      <c r="B477" s="211">
        <v>470165128</v>
      </c>
      <c r="C477" s="212" t="s">
        <v>240</v>
      </c>
      <c r="D477" s="211">
        <v>165</v>
      </c>
      <c r="E477" s="212" t="s">
        <v>28</v>
      </c>
      <c r="F477" s="211">
        <v>128</v>
      </c>
      <c r="G477" s="212" t="s">
        <v>110</v>
      </c>
      <c r="H477" s="297">
        <v>0.79</v>
      </c>
      <c r="I477" s="202">
        <v>11456.836107503608</v>
      </c>
      <c r="J477" s="202">
        <v>579</v>
      </c>
      <c r="K477" s="202">
        <v>0</v>
      </c>
      <c r="L477" s="202">
        <v>893</v>
      </c>
      <c r="M477" s="279">
        <v>12928.836107503608</v>
      </c>
      <c r="O477" s="281">
        <v>0</v>
      </c>
      <c r="P477" s="282">
        <v>0</v>
      </c>
      <c r="Q477" s="205">
        <v>0.18</v>
      </c>
      <c r="R477" s="205">
        <v>3.5575871256756833E-2</v>
      </c>
      <c r="S477" s="272">
        <f t="shared" si="29"/>
        <v>0</v>
      </c>
      <c r="U477" s="287">
        <v>9508</v>
      </c>
      <c r="V477" s="288">
        <v>0</v>
      </c>
      <c r="W477" s="288">
        <v>0</v>
      </c>
      <c r="X477" s="288">
        <v>705</v>
      </c>
      <c r="Y477" s="279">
        <f t="shared" si="30"/>
        <v>10213</v>
      </c>
      <c r="AA477" s="275">
        <v>0</v>
      </c>
      <c r="AB477" s="204">
        <v>0</v>
      </c>
      <c r="AC477" s="202">
        <v>0</v>
      </c>
      <c r="AD477" s="204">
        <v>0</v>
      </c>
      <c r="AE477" s="276">
        <v>0</v>
      </c>
      <c r="AG477" s="227">
        <f t="shared" si="26"/>
        <v>0</v>
      </c>
      <c r="AH477" s="228">
        <f t="shared" si="27"/>
        <v>0</v>
      </c>
      <c r="AI477" s="229">
        <f t="shared" si="28"/>
        <v>0</v>
      </c>
      <c r="AM477" s="138"/>
      <c r="AN477" s="138"/>
      <c r="AO477" s="138"/>
      <c r="AP477" s="138"/>
      <c r="AQ477" s="138"/>
      <c r="AR477" s="138"/>
      <c r="AS477" s="138"/>
      <c r="AT477" s="138"/>
    </row>
    <row r="478" spans="1:46" s="139" customFormat="1" ht="13.8" x14ac:dyDescent="0.3">
      <c r="A478" s="277">
        <v>470</v>
      </c>
      <c r="B478" s="211">
        <v>470165149</v>
      </c>
      <c r="C478" s="212" t="s">
        <v>240</v>
      </c>
      <c r="D478" s="211">
        <v>165</v>
      </c>
      <c r="E478" s="212" t="s">
        <v>28</v>
      </c>
      <c r="F478" s="211">
        <v>149</v>
      </c>
      <c r="G478" s="212" t="s">
        <v>103</v>
      </c>
      <c r="H478" s="297">
        <v>1.84</v>
      </c>
      <c r="I478" s="202">
        <v>12808.462003253087</v>
      </c>
      <c r="J478" s="202">
        <v>190</v>
      </c>
      <c r="K478" s="202">
        <v>0</v>
      </c>
      <c r="L478" s="202">
        <v>893</v>
      </c>
      <c r="M478" s="279">
        <v>13891.462003253087</v>
      </c>
      <c r="O478" s="281">
        <v>0</v>
      </c>
      <c r="P478" s="282">
        <v>0</v>
      </c>
      <c r="Q478" s="205">
        <v>0.18</v>
      </c>
      <c r="R478" s="205">
        <v>0.11170892991408424</v>
      </c>
      <c r="S478" s="272">
        <f t="shared" si="29"/>
        <v>0</v>
      </c>
      <c r="U478" s="287">
        <v>23918</v>
      </c>
      <c r="V478" s="288">
        <v>0</v>
      </c>
      <c r="W478" s="288">
        <v>0</v>
      </c>
      <c r="X478" s="288">
        <v>1644</v>
      </c>
      <c r="Y478" s="279">
        <f t="shared" si="30"/>
        <v>25562</v>
      </c>
      <c r="AA478" s="275">
        <v>0</v>
      </c>
      <c r="AB478" s="204">
        <v>0</v>
      </c>
      <c r="AC478" s="202">
        <v>0</v>
      </c>
      <c r="AD478" s="204">
        <v>0</v>
      </c>
      <c r="AE478" s="276">
        <v>0</v>
      </c>
      <c r="AG478" s="227">
        <f t="shared" si="26"/>
        <v>0</v>
      </c>
      <c r="AH478" s="228">
        <f t="shared" si="27"/>
        <v>0</v>
      </c>
      <c r="AI478" s="229">
        <f t="shared" si="28"/>
        <v>0</v>
      </c>
      <c r="AM478" s="138"/>
      <c r="AN478" s="138"/>
      <c r="AO478" s="138"/>
      <c r="AP478" s="138"/>
      <c r="AQ478" s="138"/>
      <c r="AR478" s="138"/>
      <c r="AS478" s="138"/>
      <c r="AT478" s="138"/>
    </row>
    <row r="479" spans="1:46" s="139" customFormat="1" ht="13.8" x14ac:dyDescent="0.3">
      <c r="A479" s="277">
        <v>470</v>
      </c>
      <c r="B479" s="211">
        <v>470165163</v>
      </c>
      <c r="C479" s="212" t="s">
        <v>240</v>
      </c>
      <c r="D479" s="211">
        <v>165</v>
      </c>
      <c r="E479" s="212" t="s">
        <v>28</v>
      </c>
      <c r="F479" s="211">
        <v>163</v>
      </c>
      <c r="G479" s="212" t="s">
        <v>27</v>
      </c>
      <c r="H479" s="297">
        <v>30.939999999999998</v>
      </c>
      <c r="I479" s="202">
        <v>11440</v>
      </c>
      <c r="J479" s="202">
        <v>128</v>
      </c>
      <c r="K479" s="202">
        <v>0</v>
      </c>
      <c r="L479" s="202">
        <v>893</v>
      </c>
      <c r="M479" s="279">
        <v>12461</v>
      </c>
      <c r="O479" s="281">
        <v>0</v>
      </c>
      <c r="P479" s="282">
        <v>0</v>
      </c>
      <c r="Q479" s="205">
        <v>0.18</v>
      </c>
      <c r="R479" s="205">
        <v>9.2345494532551906E-2</v>
      </c>
      <c r="S479" s="272">
        <f t="shared" si="29"/>
        <v>0</v>
      </c>
      <c r="U479" s="287">
        <v>357911</v>
      </c>
      <c r="V479" s="288">
        <v>0</v>
      </c>
      <c r="W479" s="288">
        <v>0</v>
      </c>
      <c r="X479" s="288">
        <v>27628</v>
      </c>
      <c r="Y479" s="279">
        <f t="shared" si="30"/>
        <v>385539</v>
      </c>
      <c r="AA479" s="275">
        <v>0</v>
      </c>
      <c r="AB479" s="204">
        <v>0</v>
      </c>
      <c r="AC479" s="202">
        <v>0</v>
      </c>
      <c r="AD479" s="204">
        <v>0</v>
      </c>
      <c r="AE479" s="276">
        <v>0</v>
      </c>
      <c r="AG479" s="227">
        <f t="shared" si="26"/>
        <v>0</v>
      </c>
      <c r="AH479" s="228">
        <f t="shared" si="27"/>
        <v>0</v>
      </c>
      <c r="AI479" s="229">
        <f t="shared" si="28"/>
        <v>0</v>
      </c>
      <c r="AM479" s="138"/>
      <c r="AN479" s="138"/>
      <c r="AO479" s="138"/>
      <c r="AP479" s="138"/>
      <c r="AQ479" s="138"/>
      <c r="AR479" s="138"/>
      <c r="AS479" s="138"/>
      <c r="AT479" s="138"/>
    </row>
    <row r="480" spans="1:46" s="139" customFormat="1" ht="13.8" x14ac:dyDescent="0.3">
      <c r="A480" s="277">
        <v>470</v>
      </c>
      <c r="B480" s="211">
        <v>470165164</v>
      </c>
      <c r="C480" s="212" t="s">
        <v>240</v>
      </c>
      <c r="D480" s="211">
        <v>165</v>
      </c>
      <c r="E480" s="212" t="s">
        <v>28</v>
      </c>
      <c r="F480" s="211">
        <v>164</v>
      </c>
      <c r="G480" s="212" t="s">
        <v>116</v>
      </c>
      <c r="H480" s="297">
        <v>4.82</v>
      </c>
      <c r="I480" s="202">
        <v>9980.0885387927956</v>
      </c>
      <c r="J480" s="202">
        <v>4594</v>
      </c>
      <c r="K480" s="202">
        <v>0</v>
      </c>
      <c r="L480" s="202">
        <v>893</v>
      </c>
      <c r="M480" s="279">
        <v>15467.088538792796</v>
      </c>
      <c r="O480" s="281">
        <v>0</v>
      </c>
      <c r="P480" s="282">
        <v>0</v>
      </c>
      <c r="Q480" s="205">
        <v>0.09</v>
      </c>
      <c r="R480" s="205">
        <v>3.1382814086775173E-3</v>
      </c>
      <c r="S480" s="272">
        <f t="shared" si="29"/>
        <v>0</v>
      </c>
      <c r="U480" s="287">
        <v>70246</v>
      </c>
      <c r="V480" s="288">
        <v>0</v>
      </c>
      <c r="W480" s="288">
        <v>0</v>
      </c>
      <c r="X480" s="288">
        <v>4305</v>
      </c>
      <c r="Y480" s="279">
        <f t="shared" si="30"/>
        <v>74551</v>
      </c>
      <c r="AA480" s="275">
        <v>0</v>
      </c>
      <c r="AB480" s="204">
        <v>0</v>
      </c>
      <c r="AC480" s="202">
        <v>0</v>
      </c>
      <c r="AD480" s="204">
        <v>0</v>
      </c>
      <c r="AE480" s="276">
        <v>0</v>
      </c>
      <c r="AG480" s="227">
        <f t="shared" si="26"/>
        <v>0</v>
      </c>
      <c r="AH480" s="228">
        <f t="shared" si="27"/>
        <v>0</v>
      </c>
      <c r="AI480" s="229">
        <f t="shared" si="28"/>
        <v>0</v>
      </c>
      <c r="AM480" s="138"/>
      <c r="AN480" s="138"/>
      <c r="AO480" s="138"/>
      <c r="AP480" s="138"/>
      <c r="AQ480" s="138"/>
      <c r="AR480" s="138"/>
      <c r="AS480" s="138"/>
      <c r="AT480" s="138"/>
    </row>
    <row r="481" spans="1:46" s="139" customFormat="1" ht="13.8" x14ac:dyDescent="0.3">
      <c r="A481" s="277">
        <v>470</v>
      </c>
      <c r="B481" s="211">
        <v>470165165</v>
      </c>
      <c r="C481" s="212" t="s">
        <v>240</v>
      </c>
      <c r="D481" s="211">
        <v>165</v>
      </c>
      <c r="E481" s="212" t="s">
        <v>28</v>
      </c>
      <c r="F481" s="211">
        <v>165</v>
      </c>
      <c r="G481" s="212" t="s">
        <v>28</v>
      </c>
      <c r="H481" s="297">
        <v>646.96999999999991</v>
      </c>
      <c r="I481" s="202">
        <v>10324</v>
      </c>
      <c r="J481" s="202">
        <v>388</v>
      </c>
      <c r="K481" s="202">
        <v>129.91792509699061</v>
      </c>
      <c r="L481" s="202">
        <v>893</v>
      </c>
      <c r="M481" s="279">
        <v>11734.91792509699</v>
      </c>
      <c r="O481" s="281">
        <v>0</v>
      </c>
      <c r="P481" s="282">
        <v>94.23</v>
      </c>
      <c r="Q481" s="205">
        <v>9.8299999999999998E-2</v>
      </c>
      <c r="R481" s="205">
        <v>0.11182095454477818</v>
      </c>
      <c r="S481" s="272">
        <f t="shared" si="29"/>
        <v>0</v>
      </c>
      <c r="U481" s="287">
        <v>6930346</v>
      </c>
      <c r="V481" s="288">
        <v>84053</v>
      </c>
      <c r="W481" s="288">
        <v>0</v>
      </c>
      <c r="X481" s="288">
        <v>577750</v>
      </c>
      <c r="Y481" s="279">
        <f t="shared" si="30"/>
        <v>7592149</v>
      </c>
      <c r="AA481" s="275">
        <v>0</v>
      </c>
      <c r="AB481" s="204">
        <v>52.859243974432722</v>
      </c>
      <c r="AC481" s="202">
        <v>621254</v>
      </c>
      <c r="AD481" s="204">
        <v>0.95</v>
      </c>
      <c r="AE481" s="276">
        <v>11024</v>
      </c>
      <c r="AG481" s="227">
        <f t="shared" si="26"/>
        <v>0</v>
      </c>
      <c r="AH481" s="228">
        <f t="shared" si="27"/>
        <v>0</v>
      </c>
      <c r="AI481" s="229">
        <f t="shared" si="28"/>
        <v>1</v>
      </c>
      <c r="AM481" s="138"/>
      <c r="AN481" s="138"/>
      <c r="AO481" s="138"/>
      <c r="AP481" s="138"/>
      <c r="AQ481" s="138"/>
      <c r="AR481" s="138"/>
      <c r="AS481" s="138"/>
      <c r="AT481" s="138"/>
    </row>
    <row r="482" spans="1:46" s="139" customFormat="1" ht="13.8" x14ac:dyDescent="0.3">
      <c r="A482" s="277">
        <v>470</v>
      </c>
      <c r="B482" s="211">
        <v>470165176</v>
      </c>
      <c r="C482" s="212" t="s">
        <v>240</v>
      </c>
      <c r="D482" s="211">
        <v>165</v>
      </c>
      <c r="E482" s="212" t="s">
        <v>28</v>
      </c>
      <c r="F482" s="211">
        <v>176</v>
      </c>
      <c r="G482" s="212" t="s">
        <v>29</v>
      </c>
      <c r="H482" s="297">
        <v>232.89000000000001</v>
      </c>
      <c r="I482" s="202">
        <v>9925</v>
      </c>
      <c r="J482" s="202">
        <v>3555</v>
      </c>
      <c r="K482" s="202">
        <v>0</v>
      </c>
      <c r="L482" s="202">
        <v>893</v>
      </c>
      <c r="M482" s="279">
        <v>14373</v>
      </c>
      <c r="O482" s="281">
        <v>0</v>
      </c>
      <c r="P482" s="282">
        <v>0</v>
      </c>
      <c r="Q482" s="205">
        <v>0.09</v>
      </c>
      <c r="R482" s="205">
        <v>7.5749143712613654E-2</v>
      </c>
      <c r="S482" s="272">
        <f t="shared" si="29"/>
        <v>0</v>
      </c>
      <c r="U482" s="287">
        <v>3139356</v>
      </c>
      <c r="V482" s="288">
        <v>0</v>
      </c>
      <c r="W482" s="288">
        <v>0</v>
      </c>
      <c r="X482" s="288">
        <v>207966</v>
      </c>
      <c r="Y482" s="279">
        <f t="shared" si="30"/>
        <v>3347322</v>
      </c>
      <c r="AA482" s="275">
        <v>0</v>
      </c>
      <c r="AB482" s="204">
        <v>0</v>
      </c>
      <c r="AC482" s="202">
        <v>0</v>
      </c>
      <c r="AD482" s="204">
        <v>2.8899999999999997</v>
      </c>
      <c r="AE482" s="276">
        <v>41537</v>
      </c>
      <c r="AG482" s="227">
        <f t="shared" si="26"/>
        <v>0</v>
      </c>
      <c r="AH482" s="228">
        <f t="shared" si="27"/>
        <v>0</v>
      </c>
      <c r="AI482" s="229">
        <f t="shared" si="28"/>
        <v>0</v>
      </c>
      <c r="AM482" s="138"/>
      <c r="AN482" s="138"/>
      <c r="AO482" s="138"/>
      <c r="AP482" s="138"/>
      <c r="AQ482" s="138"/>
      <c r="AR482" s="138"/>
      <c r="AS482" s="138"/>
      <c r="AT482" s="138"/>
    </row>
    <row r="483" spans="1:46" s="139" customFormat="1" ht="13.8" x14ac:dyDescent="0.3">
      <c r="A483" s="277">
        <v>470</v>
      </c>
      <c r="B483" s="211">
        <v>470165178</v>
      </c>
      <c r="C483" s="212" t="s">
        <v>240</v>
      </c>
      <c r="D483" s="211">
        <v>165</v>
      </c>
      <c r="E483" s="212" t="s">
        <v>28</v>
      </c>
      <c r="F483" s="211">
        <v>178</v>
      </c>
      <c r="G483" s="212" t="s">
        <v>241</v>
      </c>
      <c r="H483" s="297">
        <v>218.19999999999996</v>
      </c>
      <c r="I483" s="202">
        <v>9698</v>
      </c>
      <c r="J483" s="202">
        <v>506</v>
      </c>
      <c r="K483" s="202">
        <v>0</v>
      </c>
      <c r="L483" s="202">
        <v>893</v>
      </c>
      <c r="M483" s="279">
        <v>11097</v>
      </c>
      <c r="O483" s="281">
        <v>0</v>
      </c>
      <c r="P483" s="282">
        <v>0</v>
      </c>
      <c r="Q483" s="205">
        <v>0.09</v>
      </c>
      <c r="R483" s="205">
        <v>5.5425595342531747E-2</v>
      </c>
      <c r="S483" s="272">
        <f t="shared" si="29"/>
        <v>0</v>
      </c>
      <c r="U483" s="287">
        <v>2226512</v>
      </c>
      <c r="V483" s="288">
        <v>0</v>
      </c>
      <c r="W483" s="288">
        <v>0</v>
      </c>
      <c r="X483" s="288">
        <v>194856</v>
      </c>
      <c r="Y483" s="279">
        <f t="shared" si="30"/>
        <v>2421368</v>
      </c>
      <c r="AA483" s="275">
        <v>0</v>
      </c>
      <c r="AB483" s="204">
        <v>0</v>
      </c>
      <c r="AC483" s="202">
        <v>0</v>
      </c>
      <c r="AD483" s="204">
        <v>1.87</v>
      </c>
      <c r="AE483" s="276">
        <v>20751</v>
      </c>
      <c r="AG483" s="227">
        <f t="shared" si="26"/>
        <v>0</v>
      </c>
      <c r="AH483" s="228">
        <f t="shared" si="27"/>
        <v>0</v>
      </c>
      <c r="AI483" s="229">
        <f t="shared" si="28"/>
        <v>0</v>
      </c>
      <c r="AM483" s="138"/>
      <c r="AN483" s="138"/>
      <c r="AO483" s="138"/>
      <c r="AP483" s="138"/>
      <c r="AQ483" s="138"/>
      <c r="AR483" s="138"/>
      <c r="AS483" s="138"/>
      <c r="AT483" s="138"/>
    </row>
    <row r="484" spans="1:46" s="139" customFormat="1" ht="13.8" x14ac:dyDescent="0.3">
      <c r="A484" s="277">
        <v>470</v>
      </c>
      <c r="B484" s="211">
        <v>470165184</v>
      </c>
      <c r="C484" s="212" t="s">
        <v>240</v>
      </c>
      <c r="D484" s="211">
        <v>165</v>
      </c>
      <c r="E484" s="212" t="s">
        <v>28</v>
      </c>
      <c r="F484" s="211">
        <v>184</v>
      </c>
      <c r="G484" s="212" t="s">
        <v>476</v>
      </c>
      <c r="H484" s="297">
        <v>1.88</v>
      </c>
      <c r="I484" s="202">
        <v>9629.1435430321599</v>
      </c>
      <c r="J484" s="202">
        <v>8138</v>
      </c>
      <c r="K484" s="202">
        <v>0</v>
      </c>
      <c r="L484" s="202">
        <v>893</v>
      </c>
      <c r="M484" s="279">
        <v>18660.143543032158</v>
      </c>
      <c r="O484" s="281">
        <v>0</v>
      </c>
      <c r="P484" s="282">
        <v>0</v>
      </c>
      <c r="Q484" s="205">
        <v>0.09</v>
      </c>
      <c r="R484" s="205">
        <v>2.8115872884133682E-3</v>
      </c>
      <c r="S484" s="272">
        <f t="shared" si="29"/>
        <v>0</v>
      </c>
      <c r="U484" s="287">
        <v>33402</v>
      </c>
      <c r="V484" s="288">
        <v>0</v>
      </c>
      <c r="W484" s="288">
        <v>0</v>
      </c>
      <c r="X484" s="288">
        <v>1678</v>
      </c>
      <c r="Y484" s="279">
        <f t="shared" si="30"/>
        <v>35080</v>
      </c>
      <c r="AA484" s="275">
        <v>0</v>
      </c>
      <c r="AB484" s="204">
        <v>0</v>
      </c>
      <c r="AC484" s="202">
        <v>0</v>
      </c>
      <c r="AD484" s="204">
        <v>0</v>
      </c>
      <c r="AE484" s="276">
        <v>0</v>
      </c>
      <c r="AG484" s="227">
        <f t="shared" si="26"/>
        <v>0</v>
      </c>
      <c r="AH484" s="228">
        <f t="shared" si="27"/>
        <v>0</v>
      </c>
      <c r="AI484" s="229">
        <f t="shared" si="28"/>
        <v>0</v>
      </c>
      <c r="AM484" s="138"/>
      <c r="AN484" s="138"/>
      <c r="AO484" s="138"/>
      <c r="AP484" s="138"/>
      <c r="AQ484" s="138"/>
      <c r="AR484" s="138"/>
      <c r="AS484" s="138"/>
      <c r="AT484" s="138"/>
    </row>
    <row r="485" spans="1:46" s="139" customFormat="1" ht="13.8" x14ac:dyDescent="0.3">
      <c r="A485" s="277">
        <v>470</v>
      </c>
      <c r="B485" s="211">
        <v>470165229</v>
      </c>
      <c r="C485" s="212" t="s">
        <v>240</v>
      </c>
      <c r="D485" s="211">
        <v>165</v>
      </c>
      <c r="E485" s="212" t="s">
        <v>28</v>
      </c>
      <c r="F485" s="211">
        <v>229</v>
      </c>
      <c r="G485" s="212" t="s">
        <v>113</v>
      </c>
      <c r="H485" s="297">
        <v>8.11</v>
      </c>
      <c r="I485" s="202">
        <v>9914</v>
      </c>
      <c r="J485" s="202">
        <v>1899</v>
      </c>
      <c r="K485" s="202">
        <v>0</v>
      </c>
      <c r="L485" s="202">
        <v>893</v>
      </c>
      <c r="M485" s="279">
        <v>12706</v>
      </c>
      <c r="O485" s="281">
        <v>0</v>
      </c>
      <c r="P485" s="282">
        <v>0</v>
      </c>
      <c r="Q485" s="205">
        <v>0.09</v>
      </c>
      <c r="R485" s="205">
        <v>9.8896687508847909E-3</v>
      </c>
      <c r="S485" s="272">
        <f t="shared" si="29"/>
        <v>0</v>
      </c>
      <c r="U485" s="287">
        <v>95804</v>
      </c>
      <c r="V485" s="288">
        <v>0</v>
      </c>
      <c r="W485" s="288">
        <v>0</v>
      </c>
      <c r="X485" s="288">
        <v>7243</v>
      </c>
      <c r="Y485" s="279">
        <f t="shared" si="30"/>
        <v>103047</v>
      </c>
      <c r="AA485" s="275">
        <v>0</v>
      </c>
      <c r="AB485" s="204">
        <v>0</v>
      </c>
      <c r="AC485" s="202">
        <v>0</v>
      </c>
      <c r="AD485" s="204">
        <v>0</v>
      </c>
      <c r="AE485" s="276">
        <v>0</v>
      </c>
      <c r="AG485" s="227">
        <f t="shared" si="26"/>
        <v>0</v>
      </c>
      <c r="AH485" s="228">
        <f t="shared" si="27"/>
        <v>0</v>
      </c>
      <c r="AI485" s="229">
        <f t="shared" si="28"/>
        <v>0</v>
      </c>
      <c r="AM485" s="138"/>
      <c r="AN485" s="138"/>
      <c r="AO485" s="138"/>
      <c r="AP485" s="138"/>
      <c r="AQ485" s="138"/>
      <c r="AR485" s="138"/>
      <c r="AS485" s="138"/>
      <c r="AT485" s="138"/>
    </row>
    <row r="486" spans="1:46" s="139" customFormat="1" ht="13.8" x14ac:dyDescent="0.3">
      <c r="A486" s="277">
        <v>470</v>
      </c>
      <c r="B486" s="211">
        <v>470165246</v>
      </c>
      <c r="C486" s="212" t="s">
        <v>240</v>
      </c>
      <c r="D486" s="211">
        <v>165</v>
      </c>
      <c r="E486" s="212" t="s">
        <v>28</v>
      </c>
      <c r="F486" s="211">
        <v>246</v>
      </c>
      <c r="G486" s="212" t="s">
        <v>242</v>
      </c>
      <c r="H486" s="297">
        <v>1</v>
      </c>
      <c r="I486" s="202">
        <v>10420</v>
      </c>
      <c r="J486" s="202">
        <v>3823</v>
      </c>
      <c r="K486" s="202">
        <v>0</v>
      </c>
      <c r="L486" s="202">
        <v>893</v>
      </c>
      <c r="M486" s="279">
        <v>15136</v>
      </c>
      <c r="O486" s="281">
        <v>0</v>
      </c>
      <c r="P486" s="282">
        <v>0</v>
      </c>
      <c r="Q486" s="205">
        <v>0.09</v>
      </c>
      <c r="R486" s="205">
        <v>5.68013344587341E-4</v>
      </c>
      <c r="S486" s="272">
        <f t="shared" si="29"/>
        <v>0</v>
      </c>
      <c r="U486" s="287">
        <v>14243</v>
      </c>
      <c r="V486" s="288">
        <v>0</v>
      </c>
      <c r="W486" s="288">
        <v>0</v>
      </c>
      <c r="X486" s="288">
        <v>893</v>
      </c>
      <c r="Y486" s="279">
        <f t="shared" si="30"/>
        <v>15136</v>
      </c>
      <c r="AA486" s="275">
        <v>0</v>
      </c>
      <c r="AB486" s="204">
        <v>0</v>
      </c>
      <c r="AC486" s="202">
        <v>0</v>
      </c>
      <c r="AD486" s="204">
        <v>0</v>
      </c>
      <c r="AE486" s="276">
        <v>0</v>
      </c>
      <c r="AG486" s="227">
        <f t="shared" si="26"/>
        <v>0</v>
      </c>
      <c r="AH486" s="228">
        <f t="shared" si="27"/>
        <v>0</v>
      </c>
      <c r="AI486" s="229">
        <f t="shared" si="28"/>
        <v>0</v>
      </c>
      <c r="AM486" s="138"/>
      <c r="AN486" s="138"/>
      <c r="AO486" s="138"/>
      <c r="AP486" s="138"/>
      <c r="AQ486" s="138"/>
      <c r="AR486" s="138"/>
      <c r="AS486" s="138"/>
      <c r="AT486" s="138"/>
    </row>
    <row r="487" spans="1:46" s="139" customFormat="1" ht="13.8" x14ac:dyDescent="0.3">
      <c r="A487" s="277">
        <v>470</v>
      </c>
      <c r="B487" s="211">
        <v>470165248</v>
      </c>
      <c r="C487" s="212" t="s">
        <v>240</v>
      </c>
      <c r="D487" s="211">
        <v>165</v>
      </c>
      <c r="E487" s="212" t="s">
        <v>28</v>
      </c>
      <c r="F487" s="211">
        <v>248</v>
      </c>
      <c r="G487" s="212" t="s">
        <v>30</v>
      </c>
      <c r="H487" s="297">
        <v>24.56</v>
      </c>
      <c r="I487" s="202">
        <v>10136</v>
      </c>
      <c r="J487" s="202">
        <v>782</v>
      </c>
      <c r="K487" s="202">
        <v>0</v>
      </c>
      <c r="L487" s="202">
        <v>893</v>
      </c>
      <c r="M487" s="279">
        <v>11811</v>
      </c>
      <c r="O487" s="281">
        <v>0</v>
      </c>
      <c r="P487" s="282">
        <v>0</v>
      </c>
      <c r="Q487" s="205">
        <v>0.09</v>
      </c>
      <c r="R487" s="205">
        <v>5.1850846706843028E-2</v>
      </c>
      <c r="S487" s="272">
        <f t="shared" si="29"/>
        <v>0</v>
      </c>
      <c r="U487" s="287">
        <v>268146</v>
      </c>
      <c r="V487" s="288">
        <v>0</v>
      </c>
      <c r="W487" s="288">
        <v>0</v>
      </c>
      <c r="X487" s="288">
        <v>21933</v>
      </c>
      <c r="Y487" s="279">
        <f t="shared" si="30"/>
        <v>290079</v>
      </c>
      <c r="AA487" s="275">
        <v>0</v>
      </c>
      <c r="AB487" s="204">
        <v>0</v>
      </c>
      <c r="AC487" s="202">
        <v>0</v>
      </c>
      <c r="AD487" s="204">
        <v>0</v>
      </c>
      <c r="AE487" s="276">
        <v>0</v>
      </c>
      <c r="AG487" s="227">
        <f t="shared" si="26"/>
        <v>0</v>
      </c>
      <c r="AH487" s="228">
        <f t="shared" si="27"/>
        <v>0</v>
      </c>
      <c r="AI487" s="229">
        <f t="shared" si="28"/>
        <v>0</v>
      </c>
      <c r="AM487" s="138"/>
      <c r="AN487" s="138"/>
      <c r="AO487" s="138"/>
      <c r="AP487" s="138"/>
      <c r="AQ487" s="138"/>
      <c r="AR487" s="138"/>
      <c r="AS487" s="138"/>
      <c r="AT487" s="138"/>
    </row>
    <row r="488" spans="1:46" s="139" customFormat="1" ht="13.8" x14ac:dyDescent="0.3">
      <c r="A488" s="277">
        <v>470</v>
      </c>
      <c r="B488" s="211">
        <v>470165262</v>
      </c>
      <c r="C488" s="212" t="s">
        <v>240</v>
      </c>
      <c r="D488" s="211">
        <v>165</v>
      </c>
      <c r="E488" s="212" t="s">
        <v>28</v>
      </c>
      <c r="F488" s="211">
        <v>262</v>
      </c>
      <c r="G488" s="212" t="s">
        <v>31</v>
      </c>
      <c r="H488" s="297">
        <v>62.110000000000014</v>
      </c>
      <c r="I488" s="202">
        <v>10065</v>
      </c>
      <c r="J488" s="202">
        <v>4717</v>
      </c>
      <c r="K488" s="202">
        <v>0</v>
      </c>
      <c r="L488" s="202">
        <v>893</v>
      </c>
      <c r="M488" s="279">
        <v>15675</v>
      </c>
      <c r="O488" s="281">
        <v>0</v>
      </c>
      <c r="P488" s="282">
        <v>0</v>
      </c>
      <c r="Q488" s="205">
        <v>0.09</v>
      </c>
      <c r="R488" s="205">
        <v>6.1775521936888643E-2</v>
      </c>
      <c r="S488" s="272">
        <f t="shared" si="29"/>
        <v>0</v>
      </c>
      <c r="U488" s="287">
        <v>918109</v>
      </c>
      <c r="V488" s="288">
        <v>0</v>
      </c>
      <c r="W488" s="288">
        <v>0</v>
      </c>
      <c r="X488" s="288">
        <v>55466</v>
      </c>
      <c r="Y488" s="279">
        <f t="shared" si="30"/>
        <v>973575</v>
      </c>
      <c r="AA488" s="275">
        <v>0</v>
      </c>
      <c r="AB488" s="204">
        <v>0</v>
      </c>
      <c r="AC488" s="202">
        <v>0</v>
      </c>
      <c r="AD488" s="204">
        <v>0</v>
      </c>
      <c r="AE488" s="276">
        <v>0</v>
      </c>
      <c r="AG488" s="227">
        <f t="shared" si="26"/>
        <v>0</v>
      </c>
      <c r="AH488" s="228">
        <f t="shared" si="27"/>
        <v>0</v>
      </c>
      <c r="AI488" s="229">
        <f t="shared" si="28"/>
        <v>0</v>
      </c>
      <c r="AM488" s="138"/>
      <c r="AN488" s="138"/>
      <c r="AO488" s="138"/>
      <c r="AP488" s="138"/>
      <c r="AQ488" s="138"/>
      <c r="AR488" s="138"/>
      <c r="AS488" s="138"/>
      <c r="AT488" s="138"/>
    </row>
    <row r="489" spans="1:46" s="139" customFormat="1" ht="13.8" x14ac:dyDescent="0.3">
      <c r="A489" s="277">
        <v>470</v>
      </c>
      <c r="B489" s="211">
        <v>470165284</v>
      </c>
      <c r="C489" s="212" t="s">
        <v>240</v>
      </c>
      <c r="D489" s="211">
        <v>165</v>
      </c>
      <c r="E489" s="212" t="s">
        <v>28</v>
      </c>
      <c r="F489" s="211">
        <v>284</v>
      </c>
      <c r="G489" s="212" t="s">
        <v>163</v>
      </c>
      <c r="H489" s="297">
        <v>78.23</v>
      </c>
      <c r="I489" s="202">
        <v>9459</v>
      </c>
      <c r="J489" s="202">
        <v>4109</v>
      </c>
      <c r="K489" s="202">
        <v>0</v>
      </c>
      <c r="L489" s="202">
        <v>893</v>
      </c>
      <c r="M489" s="279">
        <v>14461</v>
      </c>
      <c r="O489" s="281">
        <v>0</v>
      </c>
      <c r="P489" s="282">
        <v>0</v>
      </c>
      <c r="Q489" s="205">
        <v>0.09</v>
      </c>
      <c r="R489" s="205">
        <v>3.0832833299785766E-2</v>
      </c>
      <c r="S489" s="272">
        <f t="shared" si="29"/>
        <v>0</v>
      </c>
      <c r="U489" s="287">
        <v>1061425</v>
      </c>
      <c r="V489" s="288">
        <v>0</v>
      </c>
      <c r="W489" s="288">
        <v>0</v>
      </c>
      <c r="X489" s="288">
        <v>69859</v>
      </c>
      <c r="Y489" s="279">
        <f t="shared" si="30"/>
        <v>1131284</v>
      </c>
      <c r="AA489" s="275">
        <v>0</v>
      </c>
      <c r="AB489" s="204">
        <v>0</v>
      </c>
      <c r="AC489" s="202">
        <v>0</v>
      </c>
      <c r="AD489" s="204">
        <v>0.89</v>
      </c>
      <c r="AE489" s="276">
        <v>12871</v>
      </c>
      <c r="AG489" s="227">
        <f t="shared" si="26"/>
        <v>0</v>
      </c>
      <c r="AH489" s="228">
        <f t="shared" si="27"/>
        <v>0</v>
      </c>
      <c r="AI489" s="229">
        <f t="shared" si="28"/>
        <v>0</v>
      </c>
      <c r="AM489" s="138"/>
      <c r="AN489" s="138"/>
      <c r="AO489" s="138"/>
      <c r="AP489" s="138"/>
      <c r="AQ489" s="138"/>
      <c r="AR489" s="138"/>
      <c r="AS489" s="138"/>
      <c r="AT489" s="138"/>
    </row>
    <row r="490" spans="1:46" s="139" customFormat="1" ht="13.8" x14ac:dyDescent="0.3">
      <c r="A490" s="277">
        <v>470</v>
      </c>
      <c r="B490" s="211">
        <v>470165305</v>
      </c>
      <c r="C490" s="212" t="s">
        <v>240</v>
      </c>
      <c r="D490" s="211">
        <v>165</v>
      </c>
      <c r="E490" s="212" t="s">
        <v>28</v>
      </c>
      <c r="F490" s="211">
        <v>305</v>
      </c>
      <c r="G490" s="212" t="s">
        <v>75</v>
      </c>
      <c r="H490" s="297">
        <v>60.160000000000011</v>
      </c>
      <c r="I490" s="202">
        <v>9621</v>
      </c>
      <c r="J490" s="202">
        <v>3467</v>
      </c>
      <c r="K490" s="202">
        <v>0</v>
      </c>
      <c r="L490" s="202">
        <v>893</v>
      </c>
      <c r="M490" s="279">
        <v>13981</v>
      </c>
      <c r="O490" s="281">
        <v>0</v>
      </c>
      <c r="P490" s="282">
        <v>0</v>
      </c>
      <c r="Q490" s="205">
        <v>0.09</v>
      </c>
      <c r="R490" s="205">
        <v>1.6648637145186915E-2</v>
      </c>
      <c r="S490" s="272">
        <f t="shared" si="29"/>
        <v>0</v>
      </c>
      <c r="U490" s="287">
        <v>787374</v>
      </c>
      <c r="V490" s="288">
        <v>0</v>
      </c>
      <c r="W490" s="288">
        <v>0</v>
      </c>
      <c r="X490" s="288">
        <v>53724</v>
      </c>
      <c r="Y490" s="279">
        <f t="shared" si="30"/>
        <v>841098</v>
      </c>
      <c r="AA490" s="275">
        <v>0</v>
      </c>
      <c r="AB490" s="204">
        <v>0</v>
      </c>
      <c r="AC490" s="202">
        <v>0</v>
      </c>
      <c r="AD490" s="204">
        <v>0</v>
      </c>
      <c r="AE490" s="276">
        <v>0</v>
      </c>
      <c r="AG490" s="227">
        <f t="shared" si="26"/>
        <v>0</v>
      </c>
      <c r="AH490" s="228">
        <f t="shared" si="27"/>
        <v>0</v>
      </c>
      <c r="AI490" s="229">
        <f t="shared" si="28"/>
        <v>0</v>
      </c>
      <c r="AM490" s="138"/>
      <c r="AN490" s="138"/>
      <c r="AO490" s="138"/>
      <c r="AP490" s="138"/>
      <c r="AQ490" s="138"/>
      <c r="AR490" s="138"/>
      <c r="AS490" s="138"/>
      <c r="AT490" s="138"/>
    </row>
    <row r="491" spans="1:46" s="139" customFormat="1" ht="13.8" x14ac:dyDescent="0.3">
      <c r="A491" s="277">
        <v>470</v>
      </c>
      <c r="B491" s="211">
        <v>470165314</v>
      </c>
      <c r="C491" s="212" t="s">
        <v>240</v>
      </c>
      <c r="D491" s="211">
        <v>165</v>
      </c>
      <c r="E491" s="212" t="s">
        <v>28</v>
      </c>
      <c r="F491" s="211">
        <v>314</v>
      </c>
      <c r="G491" s="212" t="s">
        <v>46</v>
      </c>
      <c r="H491" s="297">
        <v>1</v>
      </c>
      <c r="I491" s="202">
        <v>14528</v>
      </c>
      <c r="J491" s="202">
        <v>12083</v>
      </c>
      <c r="K491" s="202">
        <v>0</v>
      </c>
      <c r="L491" s="202">
        <v>893</v>
      </c>
      <c r="M491" s="279">
        <v>27504</v>
      </c>
      <c r="O491" s="281">
        <v>0</v>
      </c>
      <c r="P491" s="282">
        <v>0</v>
      </c>
      <c r="Q491" s="205">
        <v>0.09</v>
      </c>
      <c r="R491" s="205">
        <v>2.0711713894223912E-3</v>
      </c>
      <c r="S491" s="272">
        <f t="shared" si="29"/>
        <v>0</v>
      </c>
      <c r="U491" s="287">
        <v>26611</v>
      </c>
      <c r="V491" s="288">
        <v>0</v>
      </c>
      <c r="W491" s="288">
        <v>0</v>
      </c>
      <c r="X491" s="288">
        <v>893</v>
      </c>
      <c r="Y491" s="279">
        <f t="shared" si="30"/>
        <v>27504</v>
      </c>
      <c r="AA491" s="275">
        <v>0</v>
      </c>
      <c r="AB491" s="204">
        <v>0</v>
      </c>
      <c r="AC491" s="202">
        <v>0</v>
      </c>
      <c r="AD491" s="204">
        <v>0</v>
      </c>
      <c r="AE491" s="276">
        <v>0</v>
      </c>
      <c r="AG491" s="227">
        <f t="shared" si="26"/>
        <v>0</v>
      </c>
      <c r="AH491" s="228">
        <f t="shared" si="27"/>
        <v>0</v>
      </c>
      <c r="AI491" s="229">
        <f t="shared" si="28"/>
        <v>0</v>
      </c>
      <c r="AM491" s="138"/>
      <c r="AN491" s="138"/>
      <c r="AO491" s="138"/>
      <c r="AP491" s="138"/>
      <c r="AQ491" s="138"/>
      <c r="AR491" s="138"/>
      <c r="AS491" s="138"/>
      <c r="AT491" s="138"/>
    </row>
    <row r="492" spans="1:46" s="139" customFormat="1" ht="13.8" x14ac:dyDescent="0.3">
      <c r="A492" s="277">
        <v>470</v>
      </c>
      <c r="B492" s="211">
        <v>470165342</v>
      </c>
      <c r="C492" s="212" t="s">
        <v>240</v>
      </c>
      <c r="D492" s="211">
        <v>165</v>
      </c>
      <c r="E492" s="212" t="s">
        <v>28</v>
      </c>
      <c r="F492" s="211">
        <v>342</v>
      </c>
      <c r="G492" s="212" t="s">
        <v>228</v>
      </c>
      <c r="H492" s="297">
        <v>5</v>
      </c>
      <c r="I492" s="202">
        <v>9256</v>
      </c>
      <c r="J492" s="202">
        <v>5215</v>
      </c>
      <c r="K492" s="202">
        <v>0</v>
      </c>
      <c r="L492" s="202">
        <v>893</v>
      </c>
      <c r="M492" s="279">
        <v>15364</v>
      </c>
      <c r="O492" s="281">
        <v>0</v>
      </c>
      <c r="P492" s="282">
        <v>0</v>
      </c>
      <c r="Q492" s="205">
        <v>0.09</v>
      </c>
      <c r="R492" s="205">
        <v>1.289810915384506E-3</v>
      </c>
      <c r="S492" s="272">
        <f t="shared" si="29"/>
        <v>0</v>
      </c>
      <c r="U492" s="287">
        <v>72355</v>
      </c>
      <c r="V492" s="288">
        <v>0</v>
      </c>
      <c r="W492" s="288">
        <v>0</v>
      </c>
      <c r="X492" s="288">
        <v>4465</v>
      </c>
      <c r="Y492" s="279">
        <f t="shared" si="30"/>
        <v>76820</v>
      </c>
      <c r="AA492" s="275">
        <v>0</v>
      </c>
      <c r="AB492" s="204">
        <v>0</v>
      </c>
      <c r="AC492" s="202">
        <v>0</v>
      </c>
      <c r="AD492" s="204">
        <v>0</v>
      </c>
      <c r="AE492" s="276">
        <v>0</v>
      </c>
      <c r="AG492" s="227">
        <f t="shared" si="26"/>
        <v>0</v>
      </c>
      <c r="AH492" s="228">
        <f t="shared" si="27"/>
        <v>0</v>
      </c>
      <c r="AI492" s="229">
        <f t="shared" si="28"/>
        <v>0</v>
      </c>
      <c r="AM492" s="138"/>
      <c r="AN492" s="138"/>
      <c r="AO492" s="138"/>
      <c r="AP492" s="138"/>
      <c r="AQ492" s="138"/>
      <c r="AR492" s="138"/>
      <c r="AS492" s="138"/>
      <c r="AT492" s="138"/>
    </row>
    <row r="493" spans="1:46" s="139" customFormat="1" ht="13.8" x14ac:dyDescent="0.3">
      <c r="A493" s="277">
        <v>470</v>
      </c>
      <c r="B493" s="211">
        <v>470165344</v>
      </c>
      <c r="C493" s="212" t="s">
        <v>240</v>
      </c>
      <c r="D493" s="211">
        <v>165</v>
      </c>
      <c r="E493" s="212" t="s">
        <v>28</v>
      </c>
      <c r="F493" s="211">
        <v>344</v>
      </c>
      <c r="G493" s="212" t="s">
        <v>243</v>
      </c>
      <c r="H493" s="297">
        <v>1</v>
      </c>
      <c r="I493" s="202">
        <v>9001</v>
      </c>
      <c r="J493" s="202">
        <v>2717</v>
      </c>
      <c r="K493" s="202">
        <v>0</v>
      </c>
      <c r="L493" s="202">
        <v>893</v>
      </c>
      <c r="M493" s="279">
        <v>12611</v>
      </c>
      <c r="O493" s="281">
        <v>0</v>
      </c>
      <c r="P493" s="282">
        <v>0</v>
      </c>
      <c r="Q493" s="205">
        <v>0.09</v>
      </c>
      <c r="R493" s="205">
        <v>1.9161648210678494E-4</v>
      </c>
      <c r="S493" s="272">
        <f t="shared" si="29"/>
        <v>0</v>
      </c>
      <c r="U493" s="287">
        <v>11718</v>
      </c>
      <c r="V493" s="288">
        <v>0</v>
      </c>
      <c r="W493" s="288">
        <v>0</v>
      </c>
      <c r="X493" s="288">
        <v>894</v>
      </c>
      <c r="Y493" s="279">
        <f t="shared" si="30"/>
        <v>12612</v>
      </c>
      <c r="AA493" s="275">
        <v>0</v>
      </c>
      <c r="AB493" s="204">
        <v>0</v>
      </c>
      <c r="AC493" s="202">
        <v>0</v>
      </c>
      <c r="AD493" s="204">
        <v>0</v>
      </c>
      <c r="AE493" s="276">
        <v>0</v>
      </c>
      <c r="AG493" s="227">
        <f t="shared" si="26"/>
        <v>0</v>
      </c>
      <c r="AH493" s="228">
        <f t="shared" si="27"/>
        <v>0</v>
      </c>
      <c r="AI493" s="229">
        <f t="shared" si="28"/>
        <v>0</v>
      </c>
      <c r="AM493" s="138"/>
      <c r="AN493" s="138"/>
      <c r="AO493" s="138"/>
      <c r="AP493" s="138"/>
      <c r="AQ493" s="138"/>
      <c r="AR493" s="138"/>
      <c r="AS493" s="138"/>
      <c r="AT493" s="138"/>
    </row>
    <row r="494" spans="1:46" s="139" customFormat="1" ht="13.8" x14ac:dyDescent="0.3">
      <c r="A494" s="277">
        <v>470</v>
      </c>
      <c r="B494" s="211">
        <v>470165347</v>
      </c>
      <c r="C494" s="212" t="s">
        <v>240</v>
      </c>
      <c r="D494" s="211">
        <v>165</v>
      </c>
      <c r="E494" s="212" t="s">
        <v>28</v>
      </c>
      <c r="F494" s="211">
        <v>347</v>
      </c>
      <c r="G494" s="212" t="s">
        <v>106</v>
      </c>
      <c r="H494" s="297">
        <v>2.44</v>
      </c>
      <c r="I494" s="202">
        <v>12474</v>
      </c>
      <c r="J494" s="202">
        <v>5637</v>
      </c>
      <c r="K494" s="202">
        <v>0</v>
      </c>
      <c r="L494" s="202">
        <v>893</v>
      </c>
      <c r="M494" s="279">
        <v>19004</v>
      </c>
      <c r="O494" s="281">
        <v>0</v>
      </c>
      <c r="P494" s="282">
        <v>0</v>
      </c>
      <c r="Q494" s="205">
        <v>0.09</v>
      </c>
      <c r="R494" s="205">
        <v>4.4716582560312317E-3</v>
      </c>
      <c r="S494" s="272">
        <f t="shared" si="29"/>
        <v>0</v>
      </c>
      <c r="U494" s="287">
        <v>44191</v>
      </c>
      <c r="V494" s="288">
        <v>0</v>
      </c>
      <c r="W494" s="288">
        <v>0</v>
      </c>
      <c r="X494" s="288">
        <v>2179</v>
      </c>
      <c r="Y494" s="279">
        <f t="shared" si="30"/>
        <v>46370</v>
      </c>
      <c r="AA494" s="275">
        <v>0</v>
      </c>
      <c r="AB494" s="204">
        <v>0</v>
      </c>
      <c r="AC494" s="202">
        <v>0</v>
      </c>
      <c r="AD494" s="204">
        <v>0</v>
      </c>
      <c r="AE494" s="276">
        <v>0</v>
      </c>
      <c r="AG494" s="227">
        <f t="shared" si="26"/>
        <v>0</v>
      </c>
      <c r="AH494" s="228">
        <f t="shared" si="27"/>
        <v>0</v>
      </c>
      <c r="AI494" s="229">
        <f t="shared" si="28"/>
        <v>0</v>
      </c>
      <c r="AM494" s="138"/>
      <c r="AN494" s="138"/>
      <c r="AO494" s="138"/>
      <c r="AP494" s="138"/>
      <c r="AQ494" s="138"/>
      <c r="AR494" s="138"/>
      <c r="AS494" s="138"/>
      <c r="AT494" s="138"/>
    </row>
    <row r="495" spans="1:46" s="139" customFormat="1" ht="13.8" x14ac:dyDescent="0.3">
      <c r="A495" s="277">
        <v>470</v>
      </c>
      <c r="B495" s="211">
        <v>470165705</v>
      </c>
      <c r="C495" s="212" t="s">
        <v>240</v>
      </c>
      <c r="D495" s="211">
        <v>165</v>
      </c>
      <c r="E495" s="212" t="s">
        <v>28</v>
      </c>
      <c r="F495" s="211">
        <v>705</v>
      </c>
      <c r="G495" s="212" t="s">
        <v>550</v>
      </c>
      <c r="H495" s="297">
        <v>0.94</v>
      </c>
      <c r="I495" s="202">
        <v>10391.859272806067</v>
      </c>
      <c r="J495" s="202">
        <v>6018</v>
      </c>
      <c r="K495" s="202">
        <v>0</v>
      </c>
      <c r="L495" s="202">
        <v>893</v>
      </c>
      <c r="M495" s="279">
        <v>17302.859272806068</v>
      </c>
      <c r="O495" s="281">
        <v>0</v>
      </c>
      <c r="P495" s="282">
        <v>0</v>
      </c>
      <c r="Q495" s="205">
        <v>0.09</v>
      </c>
      <c r="R495" s="205">
        <v>1.0079775717628738E-3</v>
      </c>
      <c r="S495" s="272">
        <f t="shared" si="29"/>
        <v>0</v>
      </c>
      <c r="U495" s="287">
        <v>15425</v>
      </c>
      <c r="V495" s="288">
        <v>0</v>
      </c>
      <c r="W495" s="288">
        <v>0</v>
      </c>
      <c r="X495" s="288">
        <v>839</v>
      </c>
      <c r="Y495" s="279">
        <f t="shared" si="30"/>
        <v>16264</v>
      </c>
      <c r="AA495" s="275">
        <v>0</v>
      </c>
      <c r="AB495" s="204">
        <v>0</v>
      </c>
      <c r="AC495" s="202">
        <v>0</v>
      </c>
      <c r="AD495" s="204">
        <v>0</v>
      </c>
      <c r="AE495" s="276">
        <v>0</v>
      </c>
      <c r="AG495" s="227">
        <f t="shared" si="26"/>
        <v>0</v>
      </c>
      <c r="AH495" s="228">
        <f t="shared" si="27"/>
        <v>0</v>
      </c>
      <c r="AI495" s="229">
        <f t="shared" si="28"/>
        <v>0</v>
      </c>
      <c r="AM495" s="138"/>
      <c r="AN495" s="138"/>
      <c r="AO495" s="138"/>
      <c r="AP495" s="138"/>
      <c r="AQ495" s="138"/>
      <c r="AR495" s="138"/>
      <c r="AS495" s="138"/>
      <c r="AT495" s="138"/>
    </row>
    <row r="496" spans="1:46" s="139" customFormat="1" ht="13.8" x14ac:dyDescent="0.3">
      <c r="A496" s="277">
        <v>474</v>
      </c>
      <c r="B496" s="211">
        <v>474097046</v>
      </c>
      <c r="C496" s="212" t="s">
        <v>244</v>
      </c>
      <c r="D496" s="211">
        <v>97</v>
      </c>
      <c r="E496" s="212" t="s">
        <v>245</v>
      </c>
      <c r="F496" s="211">
        <v>46</v>
      </c>
      <c r="G496" s="212" t="s">
        <v>36</v>
      </c>
      <c r="H496" s="297">
        <v>0.5</v>
      </c>
      <c r="I496" s="202">
        <v>10386.124905016961</v>
      </c>
      <c r="J496" s="202">
        <v>8260</v>
      </c>
      <c r="K496" s="202">
        <v>0</v>
      </c>
      <c r="L496" s="202">
        <v>893</v>
      </c>
      <c r="M496" s="279">
        <v>19539.124905016961</v>
      </c>
      <c r="O496" s="281">
        <v>0</v>
      </c>
      <c r="P496" s="282">
        <v>0</v>
      </c>
      <c r="Q496" s="205">
        <v>0.09</v>
      </c>
      <c r="R496" s="205">
        <v>4.9146025048569912E-4</v>
      </c>
      <c r="S496" s="272">
        <f t="shared" si="29"/>
        <v>0</v>
      </c>
      <c r="U496" s="287">
        <v>9323</v>
      </c>
      <c r="V496" s="288">
        <v>0</v>
      </c>
      <c r="W496" s="288">
        <v>0</v>
      </c>
      <c r="X496" s="288">
        <v>447</v>
      </c>
      <c r="Y496" s="279">
        <f t="shared" si="30"/>
        <v>9770</v>
      </c>
      <c r="AA496" s="275">
        <v>0</v>
      </c>
      <c r="AB496" s="204">
        <v>0</v>
      </c>
      <c r="AC496" s="202">
        <v>0</v>
      </c>
      <c r="AD496" s="204">
        <v>0</v>
      </c>
      <c r="AE496" s="276">
        <v>0</v>
      </c>
      <c r="AG496" s="227">
        <f t="shared" si="26"/>
        <v>0</v>
      </c>
      <c r="AH496" s="228">
        <f t="shared" si="27"/>
        <v>0</v>
      </c>
      <c r="AI496" s="229">
        <f t="shared" si="28"/>
        <v>0</v>
      </c>
      <c r="AM496" s="138"/>
      <c r="AN496" s="138"/>
      <c r="AO496" s="138"/>
      <c r="AP496" s="138"/>
      <c r="AQ496" s="138"/>
      <c r="AR496" s="138"/>
      <c r="AS496" s="138"/>
      <c r="AT496" s="138"/>
    </row>
    <row r="497" spans="1:46" s="139" customFormat="1" ht="13.8" x14ac:dyDescent="0.3">
      <c r="A497" s="277">
        <v>474</v>
      </c>
      <c r="B497" s="211">
        <v>474097057</v>
      </c>
      <c r="C497" s="212" t="s">
        <v>244</v>
      </c>
      <c r="D497" s="211">
        <v>97</v>
      </c>
      <c r="E497" s="212" t="s">
        <v>245</v>
      </c>
      <c r="F497" s="211">
        <v>57</v>
      </c>
      <c r="G497" s="212" t="s">
        <v>23</v>
      </c>
      <c r="H497" s="297">
        <v>1</v>
      </c>
      <c r="I497" s="202">
        <v>14107</v>
      </c>
      <c r="J497" s="202">
        <v>342</v>
      </c>
      <c r="K497" s="202">
        <v>0</v>
      </c>
      <c r="L497" s="202">
        <v>893</v>
      </c>
      <c r="M497" s="279">
        <v>15342</v>
      </c>
      <c r="O497" s="281">
        <v>0</v>
      </c>
      <c r="P497" s="282">
        <v>0</v>
      </c>
      <c r="Q497" s="205">
        <v>0.18</v>
      </c>
      <c r="R497" s="205">
        <v>0.12280780285826004</v>
      </c>
      <c r="S497" s="272">
        <f t="shared" si="29"/>
        <v>0</v>
      </c>
      <c r="U497" s="287">
        <v>14449</v>
      </c>
      <c r="V497" s="288">
        <v>0</v>
      </c>
      <c r="W497" s="288">
        <v>0</v>
      </c>
      <c r="X497" s="288">
        <v>893</v>
      </c>
      <c r="Y497" s="279">
        <f t="shared" si="30"/>
        <v>15342</v>
      </c>
      <c r="AA497" s="275">
        <v>0</v>
      </c>
      <c r="AB497" s="204">
        <v>0</v>
      </c>
      <c r="AC497" s="202">
        <v>0</v>
      </c>
      <c r="AD497" s="204">
        <v>0</v>
      </c>
      <c r="AE497" s="276">
        <v>0</v>
      </c>
      <c r="AG497" s="227">
        <f t="shared" si="26"/>
        <v>0</v>
      </c>
      <c r="AH497" s="228">
        <f t="shared" si="27"/>
        <v>0</v>
      </c>
      <c r="AI497" s="229">
        <f t="shared" si="28"/>
        <v>0</v>
      </c>
      <c r="AM497" s="138"/>
      <c r="AN497" s="138"/>
      <c r="AO497" s="138"/>
      <c r="AP497" s="138"/>
      <c r="AQ497" s="138"/>
      <c r="AR497" s="138"/>
      <c r="AS497" s="138"/>
      <c r="AT497" s="138"/>
    </row>
    <row r="498" spans="1:46" s="139" customFormat="1" ht="13.8" x14ac:dyDescent="0.3">
      <c r="A498" s="277">
        <v>474</v>
      </c>
      <c r="B498" s="211">
        <v>474097097</v>
      </c>
      <c r="C498" s="212" t="s">
        <v>244</v>
      </c>
      <c r="D498" s="211">
        <v>97</v>
      </c>
      <c r="E498" s="212" t="s">
        <v>245</v>
      </c>
      <c r="F498" s="211">
        <v>97</v>
      </c>
      <c r="G498" s="212" t="s">
        <v>245</v>
      </c>
      <c r="H498" s="297">
        <v>202.17</v>
      </c>
      <c r="I498" s="202">
        <v>11575</v>
      </c>
      <c r="J498" s="202">
        <v>0</v>
      </c>
      <c r="K498" s="202">
        <v>0</v>
      </c>
      <c r="L498" s="202">
        <v>893</v>
      </c>
      <c r="M498" s="279">
        <v>12468</v>
      </c>
      <c r="O498" s="281">
        <v>0</v>
      </c>
      <c r="P498" s="282">
        <v>0</v>
      </c>
      <c r="Q498" s="205">
        <v>0.18</v>
      </c>
      <c r="R498" s="205">
        <v>3.2651637370320133E-2</v>
      </c>
      <c r="S498" s="272">
        <f t="shared" si="29"/>
        <v>0</v>
      </c>
      <c r="U498" s="287">
        <v>2340135</v>
      </c>
      <c r="V498" s="288">
        <v>0</v>
      </c>
      <c r="W498" s="288">
        <v>0</v>
      </c>
      <c r="X498" s="288">
        <v>180555</v>
      </c>
      <c r="Y498" s="279">
        <f t="shared" si="30"/>
        <v>2520690</v>
      </c>
      <c r="AA498" s="275">
        <v>0</v>
      </c>
      <c r="AB498" s="204">
        <v>0</v>
      </c>
      <c r="AC498" s="202">
        <v>0</v>
      </c>
      <c r="AD498" s="204">
        <v>10.38</v>
      </c>
      <c r="AE498" s="276">
        <v>129419</v>
      </c>
      <c r="AG498" s="227">
        <f t="shared" si="26"/>
        <v>0</v>
      </c>
      <c r="AH498" s="228">
        <f t="shared" si="27"/>
        <v>0</v>
      </c>
      <c r="AI498" s="229">
        <f t="shared" si="28"/>
        <v>0</v>
      </c>
      <c r="AM498" s="138"/>
      <c r="AN498" s="138"/>
      <c r="AO498" s="138"/>
      <c r="AP498" s="138"/>
      <c r="AQ498" s="138"/>
      <c r="AR498" s="138"/>
      <c r="AS498" s="138"/>
      <c r="AT498" s="138"/>
    </row>
    <row r="499" spans="1:46" s="139" customFormat="1" ht="13.8" x14ac:dyDescent="0.3">
      <c r="A499" s="277">
        <v>474</v>
      </c>
      <c r="B499" s="211">
        <v>474097103</v>
      </c>
      <c r="C499" s="212" t="s">
        <v>244</v>
      </c>
      <c r="D499" s="211">
        <v>97</v>
      </c>
      <c r="E499" s="212" t="s">
        <v>245</v>
      </c>
      <c r="F499" s="211">
        <v>103</v>
      </c>
      <c r="G499" s="212" t="s">
        <v>246</v>
      </c>
      <c r="H499" s="297">
        <v>21.36</v>
      </c>
      <c r="I499" s="202">
        <v>10634</v>
      </c>
      <c r="J499" s="202">
        <v>431</v>
      </c>
      <c r="K499" s="202">
        <v>0</v>
      </c>
      <c r="L499" s="202">
        <v>893</v>
      </c>
      <c r="M499" s="279">
        <v>11958</v>
      </c>
      <c r="O499" s="281">
        <v>0</v>
      </c>
      <c r="P499" s="282">
        <v>0</v>
      </c>
      <c r="Q499" s="205">
        <v>0.18</v>
      </c>
      <c r="R499" s="205">
        <v>7.5539476299417378E-3</v>
      </c>
      <c r="S499" s="272">
        <f t="shared" si="29"/>
        <v>0</v>
      </c>
      <c r="U499" s="287">
        <v>236353</v>
      </c>
      <c r="V499" s="288">
        <v>0</v>
      </c>
      <c r="W499" s="288">
        <v>0</v>
      </c>
      <c r="X499" s="288">
        <v>19079</v>
      </c>
      <c r="Y499" s="279">
        <f t="shared" si="30"/>
        <v>255432</v>
      </c>
      <c r="AA499" s="275">
        <v>0</v>
      </c>
      <c r="AB499" s="204">
        <v>0</v>
      </c>
      <c r="AC499" s="202">
        <v>0</v>
      </c>
      <c r="AD499" s="204">
        <v>0.86</v>
      </c>
      <c r="AE499" s="276">
        <v>10284</v>
      </c>
      <c r="AG499" s="227">
        <f t="shared" si="26"/>
        <v>0</v>
      </c>
      <c r="AH499" s="228">
        <f t="shared" si="27"/>
        <v>0</v>
      </c>
      <c r="AI499" s="229">
        <f t="shared" si="28"/>
        <v>0</v>
      </c>
      <c r="AM499" s="138"/>
      <c r="AN499" s="138"/>
      <c r="AO499" s="138"/>
      <c r="AP499" s="138"/>
      <c r="AQ499" s="138"/>
      <c r="AR499" s="138"/>
      <c r="AS499" s="138"/>
      <c r="AT499" s="138"/>
    </row>
    <row r="500" spans="1:46" s="139" customFormat="1" ht="13.8" x14ac:dyDescent="0.3">
      <c r="A500" s="277">
        <v>474</v>
      </c>
      <c r="B500" s="211">
        <v>474097153</v>
      </c>
      <c r="C500" s="212" t="s">
        <v>244</v>
      </c>
      <c r="D500" s="211">
        <v>97</v>
      </c>
      <c r="E500" s="212" t="s">
        <v>245</v>
      </c>
      <c r="F500" s="211">
        <v>153</v>
      </c>
      <c r="G500" s="212" t="s">
        <v>124</v>
      </c>
      <c r="H500" s="297">
        <v>39.260000000000005</v>
      </c>
      <c r="I500" s="202">
        <v>10664</v>
      </c>
      <c r="J500" s="202">
        <v>280</v>
      </c>
      <c r="K500" s="202">
        <v>0</v>
      </c>
      <c r="L500" s="202">
        <v>893</v>
      </c>
      <c r="M500" s="279">
        <v>11837</v>
      </c>
      <c r="O500" s="281">
        <v>0</v>
      </c>
      <c r="P500" s="282">
        <v>0</v>
      </c>
      <c r="Q500" s="205">
        <v>0.09</v>
      </c>
      <c r="R500" s="205">
        <v>1.3083655021079825E-2</v>
      </c>
      <c r="S500" s="272">
        <f t="shared" si="29"/>
        <v>0</v>
      </c>
      <c r="U500" s="287">
        <v>429661</v>
      </c>
      <c r="V500" s="288">
        <v>0</v>
      </c>
      <c r="W500" s="288">
        <v>0</v>
      </c>
      <c r="X500" s="288">
        <v>35064</v>
      </c>
      <c r="Y500" s="279">
        <f t="shared" si="30"/>
        <v>464725</v>
      </c>
      <c r="AA500" s="275">
        <v>0</v>
      </c>
      <c r="AB500" s="204">
        <v>0</v>
      </c>
      <c r="AC500" s="202">
        <v>0</v>
      </c>
      <c r="AD500" s="204">
        <v>0</v>
      </c>
      <c r="AE500" s="276">
        <v>0</v>
      </c>
      <c r="AG500" s="227">
        <f t="shared" si="26"/>
        <v>0</v>
      </c>
      <c r="AH500" s="228">
        <f t="shared" si="27"/>
        <v>0</v>
      </c>
      <c r="AI500" s="229">
        <f t="shared" si="28"/>
        <v>0</v>
      </c>
      <c r="AM500" s="138"/>
      <c r="AN500" s="138"/>
      <c r="AO500" s="138"/>
      <c r="AP500" s="138"/>
      <c r="AQ500" s="138"/>
      <c r="AR500" s="138"/>
      <c r="AS500" s="138"/>
      <c r="AT500" s="138"/>
    </row>
    <row r="501" spans="1:46" s="139" customFormat="1" ht="13.8" x14ac:dyDescent="0.3">
      <c r="A501" s="277">
        <v>474</v>
      </c>
      <c r="B501" s="211">
        <v>474097162</v>
      </c>
      <c r="C501" s="212" t="s">
        <v>244</v>
      </c>
      <c r="D501" s="211">
        <v>97</v>
      </c>
      <c r="E501" s="212" t="s">
        <v>245</v>
      </c>
      <c r="F501" s="211">
        <v>162</v>
      </c>
      <c r="G501" s="212" t="s">
        <v>179</v>
      </c>
      <c r="H501" s="297">
        <v>16</v>
      </c>
      <c r="I501" s="202">
        <v>9819</v>
      </c>
      <c r="J501" s="202">
        <v>2443</v>
      </c>
      <c r="K501" s="202">
        <v>0</v>
      </c>
      <c r="L501" s="202">
        <v>893</v>
      </c>
      <c r="M501" s="279">
        <v>13155</v>
      </c>
      <c r="O501" s="281">
        <v>0</v>
      </c>
      <c r="P501" s="282">
        <v>0</v>
      </c>
      <c r="Q501" s="205">
        <v>0.09</v>
      </c>
      <c r="R501" s="205">
        <v>1.519671940922581E-2</v>
      </c>
      <c r="S501" s="272">
        <f t="shared" si="29"/>
        <v>0</v>
      </c>
      <c r="U501" s="287">
        <v>196192</v>
      </c>
      <c r="V501" s="288">
        <v>0</v>
      </c>
      <c r="W501" s="288">
        <v>0</v>
      </c>
      <c r="X501" s="288">
        <v>14289</v>
      </c>
      <c r="Y501" s="279">
        <f t="shared" si="30"/>
        <v>210481</v>
      </c>
      <c r="AA501" s="275">
        <v>0</v>
      </c>
      <c r="AB501" s="204">
        <v>0</v>
      </c>
      <c r="AC501" s="202">
        <v>0</v>
      </c>
      <c r="AD501" s="204">
        <v>0</v>
      </c>
      <c r="AE501" s="276">
        <v>0</v>
      </c>
      <c r="AG501" s="227">
        <f t="shared" si="26"/>
        <v>0</v>
      </c>
      <c r="AH501" s="228">
        <f t="shared" si="27"/>
        <v>0</v>
      </c>
      <c r="AI501" s="229">
        <f t="shared" si="28"/>
        <v>0</v>
      </c>
      <c r="AM501" s="138"/>
      <c r="AN501" s="138"/>
      <c r="AO501" s="138"/>
      <c r="AP501" s="138"/>
      <c r="AQ501" s="138"/>
      <c r="AR501" s="138"/>
      <c r="AS501" s="138"/>
      <c r="AT501" s="138"/>
    </row>
    <row r="502" spans="1:46" s="139" customFormat="1" ht="13.8" x14ac:dyDescent="0.3">
      <c r="A502" s="277">
        <v>474</v>
      </c>
      <c r="B502" s="211">
        <v>474097295</v>
      </c>
      <c r="C502" s="212" t="s">
        <v>244</v>
      </c>
      <c r="D502" s="211">
        <v>97</v>
      </c>
      <c r="E502" s="212" t="s">
        <v>245</v>
      </c>
      <c r="F502" s="211">
        <v>295</v>
      </c>
      <c r="G502" s="212" t="s">
        <v>155</v>
      </c>
      <c r="H502" s="297">
        <v>0.5</v>
      </c>
      <c r="I502" s="202">
        <v>10019.359361151082</v>
      </c>
      <c r="J502" s="202">
        <v>5428</v>
      </c>
      <c r="K502" s="202">
        <v>0</v>
      </c>
      <c r="L502" s="202">
        <v>893</v>
      </c>
      <c r="M502" s="279">
        <v>16340.359361151082</v>
      </c>
      <c r="O502" s="281">
        <v>0</v>
      </c>
      <c r="P502" s="282">
        <v>0</v>
      </c>
      <c r="Q502" s="205">
        <v>0.09</v>
      </c>
      <c r="R502" s="205">
        <v>2.0464468341512679E-2</v>
      </c>
      <c r="S502" s="272">
        <f t="shared" si="29"/>
        <v>0</v>
      </c>
      <c r="U502" s="287">
        <v>7724</v>
      </c>
      <c r="V502" s="288">
        <v>0</v>
      </c>
      <c r="W502" s="288">
        <v>0</v>
      </c>
      <c r="X502" s="288">
        <v>447</v>
      </c>
      <c r="Y502" s="279">
        <f t="shared" si="30"/>
        <v>8171</v>
      </c>
      <c r="AA502" s="275">
        <v>0</v>
      </c>
      <c r="AB502" s="204">
        <v>0</v>
      </c>
      <c r="AC502" s="202">
        <v>0</v>
      </c>
      <c r="AD502" s="204">
        <v>0</v>
      </c>
      <c r="AE502" s="276">
        <v>0</v>
      </c>
      <c r="AG502" s="227">
        <f t="shared" si="26"/>
        <v>0</v>
      </c>
      <c r="AH502" s="228">
        <f t="shared" si="27"/>
        <v>0</v>
      </c>
      <c r="AI502" s="229">
        <f t="shared" si="28"/>
        <v>0</v>
      </c>
      <c r="AM502" s="138"/>
      <c r="AN502" s="138"/>
      <c r="AO502" s="138"/>
      <c r="AP502" s="138"/>
      <c r="AQ502" s="138"/>
      <c r="AR502" s="138"/>
      <c r="AS502" s="138"/>
      <c r="AT502" s="138"/>
    </row>
    <row r="503" spans="1:46" s="139" customFormat="1" ht="13.8" x14ac:dyDescent="0.3">
      <c r="A503" s="277">
        <v>474</v>
      </c>
      <c r="B503" s="211">
        <v>474097307</v>
      </c>
      <c r="C503" s="212" t="s">
        <v>244</v>
      </c>
      <c r="D503" s="211">
        <v>97</v>
      </c>
      <c r="E503" s="212" t="s">
        <v>245</v>
      </c>
      <c r="F503" s="211">
        <v>307</v>
      </c>
      <c r="G503" s="212" t="s">
        <v>76</v>
      </c>
      <c r="H503" s="297">
        <v>0.5</v>
      </c>
      <c r="I503" s="202">
        <v>10243.986503810289</v>
      </c>
      <c r="J503" s="202">
        <v>4023</v>
      </c>
      <c r="K503" s="202">
        <v>0</v>
      </c>
      <c r="L503" s="202">
        <v>893</v>
      </c>
      <c r="M503" s="279">
        <v>15159.986503810289</v>
      </c>
      <c r="O503" s="281">
        <v>0</v>
      </c>
      <c r="P503" s="282">
        <v>0</v>
      </c>
      <c r="Q503" s="205">
        <v>0.09</v>
      </c>
      <c r="R503" s="205">
        <v>8.5544216236971646E-3</v>
      </c>
      <c r="S503" s="272">
        <f t="shared" si="29"/>
        <v>0</v>
      </c>
      <c r="U503" s="287">
        <v>7133</v>
      </c>
      <c r="V503" s="288">
        <v>0</v>
      </c>
      <c r="W503" s="288">
        <v>0</v>
      </c>
      <c r="X503" s="288">
        <v>447</v>
      </c>
      <c r="Y503" s="279">
        <f t="shared" si="30"/>
        <v>7580</v>
      </c>
      <c r="AA503" s="275">
        <v>0</v>
      </c>
      <c r="AB503" s="204">
        <v>0</v>
      </c>
      <c r="AC503" s="202">
        <v>0</v>
      </c>
      <c r="AD503" s="204">
        <v>0</v>
      </c>
      <c r="AE503" s="276">
        <v>0</v>
      </c>
      <c r="AG503" s="227">
        <f t="shared" si="26"/>
        <v>0</v>
      </c>
      <c r="AH503" s="228">
        <f t="shared" si="27"/>
        <v>0</v>
      </c>
      <c r="AI503" s="229">
        <f t="shared" si="28"/>
        <v>0</v>
      </c>
      <c r="AM503" s="138"/>
      <c r="AN503" s="138"/>
      <c r="AO503" s="138"/>
      <c r="AP503" s="138"/>
      <c r="AQ503" s="138"/>
      <c r="AR503" s="138"/>
      <c r="AS503" s="138"/>
      <c r="AT503" s="138"/>
    </row>
    <row r="504" spans="1:46" s="139" customFormat="1" ht="13.8" x14ac:dyDescent="0.3">
      <c r="A504" s="277">
        <v>474</v>
      </c>
      <c r="B504" s="211">
        <v>474097322</v>
      </c>
      <c r="C504" s="212" t="s">
        <v>244</v>
      </c>
      <c r="D504" s="211">
        <v>97</v>
      </c>
      <c r="E504" s="212" t="s">
        <v>245</v>
      </c>
      <c r="F504" s="211">
        <v>322</v>
      </c>
      <c r="G504" s="212" t="s">
        <v>131</v>
      </c>
      <c r="H504" s="297">
        <v>1</v>
      </c>
      <c r="I504" s="202">
        <v>10636.216075205644</v>
      </c>
      <c r="J504" s="202">
        <v>5660</v>
      </c>
      <c r="K504" s="202">
        <v>0</v>
      </c>
      <c r="L504" s="202">
        <v>893</v>
      </c>
      <c r="M504" s="279">
        <v>17189.216075205644</v>
      </c>
      <c r="O504" s="281">
        <v>0</v>
      </c>
      <c r="P504" s="282">
        <v>0</v>
      </c>
      <c r="Q504" s="205">
        <v>0.09</v>
      </c>
      <c r="R504" s="205">
        <v>9.5695976153311324E-3</v>
      </c>
      <c r="S504" s="272">
        <f t="shared" si="29"/>
        <v>0</v>
      </c>
      <c r="U504" s="287">
        <v>16296</v>
      </c>
      <c r="V504" s="288">
        <v>0</v>
      </c>
      <c r="W504" s="288">
        <v>0</v>
      </c>
      <c r="X504" s="288">
        <v>894</v>
      </c>
      <c r="Y504" s="279">
        <f t="shared" si="30"/>
        <v>17190</v>
      </c>
      <c r="AA504" s="275">
        <v>0</v>
      </c>
      <c r="AB504" s="204">
        <v>0</v>
      </c>
      <c r="AC504" s="202">
        <v>0</v>
      </c>
      <c r="AD504" s="204">
        <v>0</v>
      </c>
      <c r="AE504" s="276">
        <v>0</v>
      </c>
      <c r="AG504" s="227">
        <f t="shared" si="26"/>
        <v>0</v>
      </c>
      <c r="AH504" s="228">
        <f t="shared" si="27"/>
        <v>0</v>
      </c>
      <c r="AI504" s="229">
        <f t="shared" si="28"/>
        <v>0</v>
      </c>
      <c r="AM504" s="138"/>
      <c r="AN504" s="138"/>
      <c r="AO504" s="138"/>
      <c r="AP504" s="138"/>
      <c r="AQ504" s="138"/>
      <c r="AR504" s="138"/>
      <c r="AS504" s="138"/>
      <c r="AT504" s="138"/>
    </row>
    <row r="505" spans="1:46" s="139" customFormat="1" ht="13.8" x14ac:dyDescent="0.3">
      <c r="A505" s="277">
        <v>474</v>
      </c>
      <c r="B505" s="211">
        <v>474097326</v>
      </c>
      <c r="C505" s="212" t="s">
        <v>244</v>
      </c>
      <c r="D505" s="211">
        <v>97</v>
      </c>
      <c r="E505" s="212" t="s">
        <v>245</v>
      </c>
      <c r="F505" s="211">
        <v>326</v>
      </c>
      <c r="G505" s="212" t="s">
        <v>156</v>
      </c>
      <c r="H505" s="297">
        <v>0.16</v>
      </c>
      <c r="I505" s="202">
        <v>9862.062967470627</v>
      </c>
      <c r="J505" s="202">
        <v>3642</v>
      </c>
      <c r="K505" s="202">
        <v>0</v>
      </c>
      <c r="L505" s="202">
        <v>893</v>
      </c>
      <c r="M505" s="279">
        <v>14397.062967470627</v>
      </c>
      <c r="O505" s="281">
        <v>0</v>
      </c>
      <c r="P505" s="282">
        <v>0</v>
      </c>
      <c r="Q505" s="205">
        <v>0.09</v>
      </c>
      <c r="R505" s="205">
        <v>2.7066494096994716E-3</v>
      </c>
      <c r="S505" s="272">
        <f t="shared" si="29"/>
        <v>0</v>
      </c>
      <c r="U505" s="287">
        <v>2161</v>
      </c>
      <c r="V505" s="288">
        <v>0</v>
      </c>
      <c r="W505" s="288">
        <v>0</v>
      </c>
      <c r="X505" s="288">
        <v>143</v>
      </c>
      <c r="Y505" s="279">
        <f t="shared" si="30"/>
        <v>2304</v>
      </c>
      <c r="AA505" s="275">
        <v>0</v>
      </c>
      <c r="AB505" s="204">
        <v>0</v>
      </c>
      <c r="AC505" s="202">
        <v>0</v>
      </c>
      <c r="AD505" s="204">
        <v>0</v>
      </c>
      <c r="AE505" s="276">
        <v>0</v>
      </c>
      <c r="AG505" s="227">
        <f t="shared" si="26"/>
        <v>0</v>
      </c>
      <c r="AH505" s="228">
        <f t="shared" si="27"/>
        <v>0</v>
      </c>
      <c r="AI505" s="229">
        <f t="shared" si="28"/>
        <v>0</v>
      </c>
      <c r="AM505" s="138"/>
      <c r="AN505" s="138"/>
      <c r="AO505" s="138"/>
      <c r="AP505" s="138"/>
      <c r="AQ505" s="138"/>
      <c r="AR505" s="138"/>
      <c r="AS505" s="138"/>
      <c r="AT505" s="138"/>
    </row>
    <row r="506" spans="1:46" s="139" customFormat="1" ht="13.8" x14ac:dyDescent="0.3">
      <c r="A506" s="277">
        <v>474</v>
      </c>
      <c r="B506" s="211">
        <v>474097343</v>
      </c>
      <c r="C506" s="212" t="s">
        <v>244</v>
      </c>
      <c r="D506" s="211">
        <v>97</v>
      </c>
      <c r="E506" s="212" t="s">
        <v>245</v>
      </c>
      <c r="F506" s="211">
        <v>343</v>
      </c>
      <c r="G506" s="212" t="s">
        <v>247</v>
      </c>
      <c r="H506" s="297">
        <v>24.68</v>
      </c>
      <c r="I506" s="202">
        <v>10574</v>
      </c>
      <c r="J506" s="202">
        <v>734</v>
      </c>
      <c r="K506" s="202">
        <v>0</v>
      </c>
      <c r="L506" s="202">
        <v>893</v>
      </c>
      <c r="M506" s="279">
        <v>12201</v>
      </c>
      <c r="O506" s="281">
        <v>0</v>
      </c>
      <c r="P506" s="282">
        <v>0</v>
      </c>
      <c r="Q506" s="205">
        <v>0.18</v>
      </c>
      <c r="R506" s="205">
        <v>1.5665615515437326E-2</v>
      </c>
      <c r="S506" s="272">
        <f t="shared" si="29"/>
        <v>0</v>
      </c>
      <c r="U506" s="287">
        <v>279082</v>
      </c>
      <c r="V506" s="288">
        <v>0</v>
      </c>
      <c r="W506" s="288">
        <v>0</v>
      </c>
      <c r="X506" s="288">
        <v>22041</v>
      </c>
      <c r="Y506" s="279">
        <f t="shared" si="30"/>
        <v>301123</v>
      </c>
      <c r="AA506" s="275">
        <v>0</v>
      </c>
      <c r="AB506" s="204">
        <v>0</v>
      </c>
      <c r="AC506" s="202">
        <v>0</v>
      </c>
      <c r="AD506" s="204">
        <v>1.7</v>
      </c>
      <c r="AE506" s="276">
        <v>20742</v>
      </c>
      <c r="AG506" s="227">
        <f t="shared" si="26"/>
        <v>0</v>
      </c>
      <c r="AH506" s="228">
        <f t="shared" si="27"/>
        <v>0</v>
      </c>
      <c r="AI506" s="229">
        <f t="shared" si="28"/>
        <v>0</v>
      </c>
      <c r="AM506" s="138"/>
      <c r="AN506" s="138"/>
      <c r="AO506" s="138"/>
      <c r="AP506" s="138"/>
      <c r="AQ506" s="138"/>
      <c r="AR506" s="138"/>
      <c r="AS506" s="138"/>
      <c r="AT506" s="138"/>
    </row>
    <row r="507" spans="1:46" s="139" customFormat="1" ht="13.8" x14ac:dyDescent="0.3">
      <c r="A507" s="277">
        <v>474</v>
      </c>
      <c r="B507" s="211">
        <v>474097348</v>
      </c>
      <c r="C507" s="212" t="s">
        <v>244</v>
      </c>
      <c r="D507" s="211">
        <v>97</v>
      </c>
      <c r="E507" s="212" t="s">
        <v>245</v>
      </c>
      <c r="F507" s="211">
        <v>348</v>
      </c>
      <c r="G507" s="212" t="s">
        <v>132</v>
      </c>
      <c r="H507" s="297">
        <v>0.5</v>
      </c>
      <c r="I507" s="202">
        <v>12808.738626634311</v>
      </c>
      <c r="J507" s="202">
        <v>123</v>
      </c>
      <c r="K507" s="202">
        <v>0</v>
      </c>
      <c r="L507" s="202">
        <v>893</v>
      </c>
      <c r="M507" s="279">
        <v>13824.738626634311</v>
      </c>
      <c r="O507" s="281">
        <v>0</v>
      </c>
      <c r="P507" s="282">
        <v>0</v>
      </c>
      <c r="Q507" s="205">
        <v>0.09</v>
      </c>
      <c r="R507" s="205">
        <v>6.4667099121962945E-2</v>
      </c>
      <c r="S507" s="272">
        <f t="shared" si="29"/>
        <v>0</v>
      </c>
      <c r="U507" s="287">
        <v>6466</v>
      </c>
      <c r="V507" s="288">
        <v>0</v>
      </c>
      <c r="W507" s="288">
        <v>0</v>
      </c>
      <c r="X507" s="288">
        <v>447</v>
      </c>
      <c r="Y507" s="279">
        <f t="shared" si="30"/>
        <v>6913</v>
      </c>
      <c r="AA507" s="275">
        <v>0</v>
      </c>
      <c r="AB507" s="204">
        <v>0</v>
      </c>
      <c r="AC507" s="202">
        <v>0</v>
      </c>
      <c r="AD507" s="204">
        <v>0</v>
      </c>
      <c r="AE507" s="276">
        <v>0</v>
      </c>
      <c r="AG507" s="227">
        <f t="shared" si="26"/>
        <v>0</v>
      </c>
      <c r="AH507" s="228">
        <f t="shared" si="27"/>
        <v>0</v>
      </c>
      <c r="AI507" s="229">
        <f t="shared" si="28"/>
        <v>0</v>
      </c>
      <c r="AM507" s="138"/>
      <c r="AN507" s="138"/>
      <c r="AO507" s="138"/>
      <c r="AP507" s="138"/>
      <c r="AQ507" s="138"/>
      <c r="AR507" s="138"/>
      <c r="AS507" s="138"/>
      <c r="AT507" s="138"/>
    </row>
    <row r="508" spans="1:46" s="139" customFormat="1" ht="13.8" x14ac:dyDescent="0.3">
      <c r="A508" s="277">
        <v>474</v>
      </c>
      <c r="B508" s="211">
        <v>474097600</v>
      </c>
      <c r="C508" s="212" t="s">
        <v>244</v>
      </c>
      <c r="D508" s="211">
        <v>97</v>
      </c>
      <c r="E508" s="212" t="s">
        <v>245</v>
      </c>
      <c r="F508" s="211">
        <v>600</v>
      </c>
      <c r="G508" s="212" t="s">
        <v>157</v>
      </c>
      <c r="H508" s="297">
        <v>1</v>
      </c>
      <c r="I508" s="202">
        <v>8410</v>
      </c>
      <c r="J508" s="202">
        <v>3378</v>
      </c>
      <c r="K508" s="202">
        <v>0</v>
      </c>
      <c r="L508" s="202">
        <v>893</v>
      </c>
      <c r="M508" s="279">
        <v>12681</v>
      </c>
      <c r="O508" s="281">
        <v>0</v>
      </c>
      <c r="P508" s="282">
        <v>0</v>
      </c>
      <c r="Q508" s="205">
        <v>0.09</v>
      </c>
      <c r="R508" s="205">
        <v>3.5975803823811055E-3</v>
      </c>
      <c r="S508" s="272">
        <f t="shared" si="29"/>
        <v>0</v>
      </c>
      <c r="U508" s="287">
        <v>11788</v>
      </c>
      <c r="V508" s="288">
        <v>0</v>
      </c>
      <c r="W508" s="288">
        <v>0</v>
      </c>
      <c r="X508" s="288">
        <v>893</v>
      </c>
      <c r="Y508" s="279">
        <f t="shared" si="30"/>
        <v>12681</v>
      </c>
      <c r="AA508" s="275">
        <v>0</v>
      </c>
      <c r="AB508" s="204">
        <v>0</v>
      </c>
      <c r="AC508" s="202">
        <v>0</v>
      </c>
      <c r="AD508" s="204">
        <v>0</v>
      </c>
      <c r="AE508" s="276">
        <v>0</v>
      </c>
      <c r="AG508" s="227">
        <f t="shared" si="26"/>
        <v>0</v>
      </c>
      <c r="AH508" s="228">
        <f t="shared" si="27"/>
        <v>0</v>
      </c>
      <c r="AI508" s="229">
        <f t="shared" si="28"/>
        <v>0</v>
      </c>
      <c r="AM508" s="138"/>
      <c r="AN508" s="138"/>
      <c r="AO508" s="138"/>
      <c r="AP508" s="138"/>
      <c r="AQ508" s="138"/>
      <c r="AR508" s="138"/>
      <c r="AS508" s="138"/>
      <c r="AT508" s="138"/>
    </row>
    <row r="509" spans="1:46" s="139" customFormat="1" ht="13.8" x14ac:dyDescent="0.3">
      <c r="A509" s="277">
        <v>474</v>
      </c>
      <c r="B509" s="211">
        <v>474097610</v>
      </c>
      <c r="C509" s="212" t="s">
        <v>244</v>
      </c>
      <c r="D509" s="211">
        <v>97</v>
      </c>
      <c r="E509" s="212" t="s">
        <v>245</v>
      </c>
      <c r="F509" s="211">
        <v>610</v>
      </c>
      <c r="G509" s="212" t="s">
        <v>158</v>
      </c>
      <c r="H509" s="297">
        <v>7</v>
      </c>
      <c r="I509" s="202">
        <v>10744</v>
      </c>
      <c r="J509" s="202">
        <v>1924</v>
      </c>
      <c r="K509" s="202">
        <v>0</v>
      </c>
      <c r="L509" s="202">
        <v>893</v>
      </c>
      <c r="M509" s="279">
        <v>13561</v>
      </c>
      <c r="O509" s="281">
        <v>0</v>
      </c>
      <c r="P509" s="282">
        <v>0</v>
      </c>
      <c r="Q509" s="205">
        <v>0.09</v>
      </c>
      <c r="R509" s="205">
        <v>4.9040679997846707E-3</v>
      </c>
      <c r="S509" s="272">
        <f t="shared" si="29"/>
        <v>0</v>
      </c>
      <c r="U509" s="287">
        <v>88676</v>
      </c>
      <c r="V509" s="288">
        <v>0</v>
      </c>
      <c r="W509" s="288">
        <v>0</v>
      </c>
      <c r="X509" s="288">
        <v>6252</v>
      </c>
      <c r="Y509" s="279">
        <f t="shared" si="30"/>
        <v>94928</v>
      </c>
      <c r="AA509" s="275">
        <v>0</v>
      </c>
      <c r="AB509" s="204">
        <v>0</v>
      </c>
      <c r="AC509" s="202">
        <v>0</v>
      </c>
      <c r="AD509" s="204">
        <v>0</v>
      </c>
      <c r="AE509" s="276">
        <v>0</v>
      </c>
      <c r="AG509" s="227">
        <f t="shared" si="26"/>
        <v>0</v>
      </c>
      <c r="AH509" s="228">
        <f t="shared" si="27"/>
        <v>0</v>
      </c>
      <c r="AI509" s="229">
        <f t="shared" si="28"/>
        <v>0</v>
      </c>
      <c r="AM509" s="138"/>
      <c r="AN509" s="138"/>
      <c r="AO509" s="138"/>
      <c r="AP509" s="138"/>
      <c r="AQ509" s="138"/>
      <c r="AR509" s="138"/>
      <c r="AS509" s="138"/>
      <c r="AT509" s="138"/>
    </row>
    <row r="510" spans="1:46" s="139" customFormat="1" ht="13.8" x14ac:dyDescent="0.3">
      <c r="A510" s="277">
        <v>474</v>
      </c>
      <c r="B510" s="211">
        <v>474097615</v>
      </c>
      <c r="C510" s="212" t="s">
        <v>244</v>
      </c>
      <c r="D510" s="211">
        <v>97</v>
      </c>
      <c r="E510" s="212" t="s">
        <v>245</v>
      </c>
      <c r="F510" s="211">
        <v>615</v>
      </c>
      <c r="G510" s="212" t="s">
        <v>257</v>
      </c>
      <c r="H510" s="297">
        <v>1</v>
      </c>
      <c r="I510" s="202">
        <v>11211.879177215191</v>
      </c>
      <c r="J510" s="202">
        <v>1372</v>
      </c>
      <c r="K510" s="202">
        <v>0</v>
      </c>
      <c r="L510" s="202">
        <v>893</v>
      </c>
      <c r="M510" s="279">
        <v>13476.879177215191</v>
      </c>
      <c r="O510" s="281">
        <v>0</v>
      </c>
      <c r="P510" s="282">
        <v>0</v>
      </c>
      <c r="Q510" s="205">
        <v>0.18</v>
      </c>
      <c r="R510" s="205">
        <v>1.3799686387924448E-3</v>
      </c>
      <c r="S510" s="272">
        <f t="shared" si="29"/>
        <v>0</v>
      </c>
      <c r="U510" s="287">
        <v>12584</v>
      </c>
      <c r="V510" s="288">
        <v>0</v>
      </c>
      <c r="W510" s="288">
        <v>0</v>
      </c>
      <c r="X510" s="288">
        <v>893</v>
      </c>
      <c r="Y510" s="279">
        <f t="shared" si="30"/>
        <v>13477</v>
      </c>
      <c r="AA510" s="275">
        <v>0</v>
      </c>
      <c r="AB510" s="204">
        <v>0</v>
      </c>
      <c r="AC510" s="202">
        <v>0</v>
      </c>
      <c r="AD510" s="204">
        <v>0</v>
      </c>
      <c r="AE510" s="276">
        <v>0</v>
      </c>
      <c r="AG510" s="227">
        <f t="shared" si="26"/>
        <v>0</v>
      </c>
      <c r="AH510" s="228">
        <f t="shared" si="27"/>
        <v>0</v>
      </c>
      <c r="AI510" s="229">
        <f t="shared" si="28"/>
        <v>0</v>
      </c>
      <c r="AM510" s="138"/>
      <c r="AN510" s="138"/>
      <c r="AO510" s="138"/>
      <c r="AP510" s="138"/>
      <c r="AQ510" s="138"/>
      <c r="AR510" s="138"/>
      <c r="AS510" s="138"/>
      <c r="AT510" s="138"/>
    </row>
    <row r="511" spans="1:46" s="139" customFormat="1" ht="13.8" x14ac:dyDescent="0.3">
      <c r="A511" s="277">
        <v>474</v>
      </c>
      <c r="B511" s="211">
        <v>474097616</v>
      </c>
      <c r="C511" s="212" t="s">
        <v>244</v>
      </c>
      <c r="D511" s="211">
        <v>97</v>
      </c>
      <c r="E511" s="212" t="s">
        <v>245</v>
      </c>
      <c r="F511" s="211">
        <v>616</v>
      </c>
      <c r="G511" s="212" t="s">
        <v>133</v>
      </c>
      <c r="H511" s="297">
        <v>2.5</v>
      </c>
      <c r="I511" s="202">
        <v>10127</v>
      </c>
      <c r="J511" s="202">
        <v>3407</v>
      </c>
      <c r="K511" s="202">
        <v>0</v>
      </c>
      <c r="L511" s="202">
        <v>893</v>
      </c>
      <c r="M511" s="279">
        <v>14427</v>
      </c>
      <c r="O511" s="281">
        <v>0</v>
      </c>
      <c r="P511" s="282">
        <v>0</v>
      </c>
      <c r="Q511" s="205">
        <v>0.09</v>
      </c>
      <c r="R511" s="205">
        <v>3.48730785092159E-2</v>
      </c>
      <c r="S511" s="272">
        <f t="shared" si="29"/>
        <v>0</v>
      </c>
      <c r="U511" s="287">
        <v>33835</v>
      </c>
      <c r="V511" s="288">
        <v>0</v>
      </c>
      <c r="W511" s="288">
        <v>0</v>
      </c>
      <c r="X511" s="288">
        <v>2234</v>
      </c>
      <c r="Y511" s="279">
        <f t="shared" si="30"/>
        <v>36069</v>
      </c>
      <c r="AA511" s="275">
        <v>0</v>
      </c>
      <c r="AB511" s="204">
        <v>0</v>
      </c>
      <c r="AC511" s="202">
        <v>0</v>
      </c>
      <c r="AD511" s="204">
        <v>0</v>
      </c>
      <c r="AE511" s="276">
        <v>0</v>
      </c>
      <c r="AG511" s="227">
        <f t="shared" si="26"/>
        <v>0</v>
      </c>
      <c r="AH511" s="228">
        <f t="shared" si="27"/>
        <v>0</v>
      </c>
      <c r="AI511" s="229">
        <f t="shared" si="28"/>
        <v>0</v>
      </c>
      <c r="AM511" s="138"/>
      <c r="AN511" s="138"/>
      <c r="AO511" s="138"/>
      <c r="AP511" s="138"/>
      <c r="AQ511" s="138"/>
      <c r="AR511" s="138"/>
      <c r="AS511" s="138"/>
      <c r="AT511" s="138"/>
    </row>
    <row r="512" spans="1:46" s="139" customFormat="1" ht="13.8" x14ac:dyDescent="0.3">
      <c r="A512" s="277">
        <v>474</v>
      </c>
      <c r="B512" s="211">
        <v>474097673</v>
      </c>
      <c r="C512" s="212" t="s">
        <v>244</v>
      </c>
      <c r="D512" s="211">
        <v>97</v>
      </c>
      <c r="E512" s="212" t="s">
        <v>245</v>
      </c>
      <c r="F512" s="211">
        <v>673</v>
      </c>
      <c r="G512" s="212" t="s">
        <v>159</v>
      </c>
      <c r="H512" s="297">
        <v>1</v>
      </c>
      <c r="I512" s="202">
        <v>9711.8824778761082</v>
      </c>
      <c r="J512" s="202">
        <v>4924</v>
      </c>
      <c r="K512" s="202">
        <v>0</v>
      </c>
      <c r="L512" s="202">
        <v>893</v>
      </c>
      <c r="M512" s="279">
        <v>15528.882477876108</v>
      </c>
      <c r="O512" s="281">
        <v>0</v>
      </c>
      <c r="P512" s="282">
        <v>0</v>
      </c>
      <c r="Q512" s="205">
        <v>0.09</v>
      </c>
      <c r="R512" s="205">
        <v>1.9733059202899569E-2</v>
      </c>
      <c r="S512" s="272">
        <f t="shared" si="29"/>
        <v>0</v>
      </c>
      <c r="U512" s="287">
        <v>14636</v>
      </c>
      <c r="V512" s="288">
        <v>0</v>
      </c>
      <c r="W512" s="288">
        <v>0</v>
      </c>
      <c r="X512" s="288">
        <v>893</v>
      </c>
      <c r="Y512" s="279">
        <f t="shared" si="30"/>
        <v>15529</v>
      </c>
      <c r="AA512" s="275">
        <v>0</v>
      </c>
      <c r="AB512" s="204">
        <v>0</v>
      </c>
      <c r="AC512" s="202">
        <v>0</v>
      </c>
      <c r="AD512" s="204">
        <v>0</v>
      </c>
      <c r="AE512" s="276">
        <v>0</v>
      </c>
      <c r="AG512" s="227">
        <f t="shared" si="26"/>
        <v>0</v>
      </c>
      <c r="AH512" s="228">
        <f t="shared" si="27"/>
        <v>0</v>
      </c>
      <c r="AI512" s="229">
        <f t="shared" si="28"/>
        <v>0</v>
      </c>
      <c r="AM512" s="138"/>
      <c r="AN512" s="138"/>
      <c r="AO512" s="138"/>
      <c r="AP512" s="138"/>
      <c r="AQ512" s="138"/>
      <c r="AR512" s="138"/>
      <c r="AS512" s="138"/>
      <c r="AT512" s="138"/>
    </row>
    <row r="513" spans="1:46" s="139" customFormat="1" ht="13.8" x14ac:dyDescent="0.3">
      <c r="A513" s="277">
        <v>474</v>
      </c>
      <c r="B513" s="211">
        <v>474097720</v>
      </c>
      <c r="C513" s="212" t="s">
        <v>244</v>
      </c>
      <c r="D513" s="211">
        <v>97</v>
      </c>
      <c r="E513" s="212" t="s">
        <v>245</v>
      </c>
      <c r="F513" s="211">
        <v>720</v>
      </c>
      <c r="G513" s="212" t="s">
        <v>60</v>
      </c>
      <c r="H513" s="297">
        <v>10.27</v>
      </c>
      <c r="I513" s="202">
        <v>9946</v>
      </c>
      <c r="J513" s="202">
        <v>2266</v>
      </c>
      <c r="K513" s="202">
        <v>0</v>
      </c>
      <c r="L513" s="202">
        <v>893</v>
      </c>
      <c r="M513" s="279">
        <v>13105</v>
      </c>
      <c r="O513" s="281">
        <v>0</v>
      </c>
      <c r="P513" s="282">
        <v>0</v>
      </c>
      <c r="Q513" s="205">
        <v>0.09</v>
      </c>
      <c r="R513" s="205">
        <v>1.0128780604187119E-2</v>
      </c>
      <c r="S513" s="272">
        <f t="shared" si="29"/>
        <v>0</v>
      </c>
      <c r="U513" s="287">
        <v>125417</v>
      </c>
      <c r="V513" s="288">
        <v>0</v>
      </c>
      <c r="W513" s="288">
        <v>0</v>
      </c>
      <c r="X513" s="288">
        <v>9172</v>
      </c>
      <c r="Y513" s="279">
        <f t="shared" si="30"/>
        <v>134589</v>
      </c>
      <c r="AA513" s="275">
        <v>0</v>
      </c>
      <c r="AB513" s="204">
        <v>0</v>
      </c>
      <c r="AC513" s="202">
        <v>0</v>
      </c>
      <c r="AD513" s="204">
        <v>1.77</v>
      </c>
      <c r="AE513" s="276">
        <v>23196</v>
      </c>
      <c r="AG513" s="227">
        <f t="shared" si="26"/>
        <v>0</v>
      </c>
      <c r="AH513" s="228">
        <f t="shared" si="27"/>
        <v>0</v>
      </c>
      <c r="AI513" s="229">
        <f t="shared" si="28"/>
        <v>0</v>
      </c>
      <c r="AM513" s="138"/>
      <c r="AN513" s="138"/>
      <c r="AO513" s="138"/>
      <c r="AP513" s="138"/>
      <c r="AQ513" s="138"/>
      <c r="AR513" s="138"/>
      <c r="AS513" s="138"/>
      <c r="AT513" s="138"/>
    </row>
    <row r="514" spans="1:46" s="139" customFormat="1" ht="13.8" x14ac:dyDescent="0.3">
      <c r="A514" s="277">
        <v>474</v>
      </c>
      <c r="B514" s="211">
        <v>474097725</v>
      </c>
      <c r="C514" s="212" t="s">
        <v>244</v>
      </c>
      <c r="D514" s="211">
        <v>97</v>
      </c>
      <c r="E514" s="212" t="s">
        <v>245</v>
      </c>
      <c r="F514" s="211">
        <v>725</v>
      </c>
      <c r="G514" s="212" t="s">
        <v>136</v>
      </c>
      <c r="H514" s="297">
        <v>0.5</v>
      </c>
      <c r="I514" s="202">
        <v>10127</v>
      </c>
      <c r="J514" s="202">
        <v>3323</v>
      </c>
      <c r="K514" s="202">
        <v>0</v>
      </c>
      <c r="L514" s="202">
        <v>893</v>
      </c>
      <c r="M514" s="279">
        <v>14343</v>
      </c>
      <c r="O514" s="281">
        <v>0</v>
      </c>
      <c r="P514" s="282">
        <v>0</v>
      </c>
      <c r="Q514" s="205">
        <v>0.09</v>
      </c>
      <c r="R514" s="205">
        <v>9.7176758317344177E-3</v>
      </c>
      <c r="S514" s="272">
        <f t="shared" si="29"/>
        <v>0</v>
      </c>
      <c r="U514" s="287">
        <v>6725</v>
      </c>
      <c r="V514" s="288">
        <v>0</v>
      </c>
      <c r="W514" s="288">
        <v>0</v>
      </c>
      <c r="X514" s="288">
        <v>447</v>
      </c>
      <c r="Y514" s="279">
        <f t="shared" si="30"/>
        <v>7172</v>
      </c>
      <c r="AA514" s="275">
        <v>0</v>
      </c>
      <c r="AB514" s="204">
        <v>0</v>
      </c>
      <c r="AC514" s="202">
        <v>0</v>
      </c>
      <c r="AD514" s="204">
        <v>0.5</v>
      </c>
      <c r="AE514" s="276">
        <v>7172</v>
      </c>
      <c r="AG514" s="227">
        <f t="shared" si="26"/>
        <v>0</v>
      </c>
      <c r="AH514" s="228">
        <f t="shared" si="27"/>
        <v>0</v>
      </c>
      <c r="AI514" s="229">
        <f t="shared" si="28"/>
        <v>0</v>
      </c>
      <c r="AM514" s="138"/>
      <c r="AN514" s="138"/>
      <c r="AO514" s="138"/>
      <c r="AP514" s="138"/>
      <c r="AQ514" s="138"/>
      <c r="AR514" s="138"/>
      <c r="AS514" s="138"/>
      <c r="AT514" s="138"/>
    </row>
    <row r="515" spans="1:46" s="139" customFormat="1" ht="13.8" x14ac:dyDescent="0.3">
      <c r="A515" s="277">
        <v>474</v>
      </c>
      <c r="B515" s="211">
        <v>474097735</v>
      </c>
      <c r="C515" s="212" t="s">
        <v>244</v>
      </c>
      <c r="D515" s="211">
        <v>97</v>
      </c>
      <c r="E515" s="212" t="s">
        <v>245</v>
      </c>
      <c r="F515" s="211">
        <v>735</v>
      </c>
      <c r="G515" s="212" t="s">
        <v>138</v>
      </c>
      <c r="H515" s="297">
        <v>16.619999999999997</v>
      </c>
      <c r="I515" s="202">
        <v>9871</v>
      </c>
      <c r="J515" s="202">
        <v>4102</v>
      </c>
      <c r="K515" s="202">
        <v>0</v>
      </c>
      <c r="L515" s="202">
        <v>893</v>
      </c>
      <c r="M515" s="279">
        <v>14866</v>
      </c>
      <c r="O515" s="281">
        <v>0</v>
      </c>
      <c r="P515" s="282">
        <v>0</v>
      </c>
      <c r="Q515" s="205">
        <v>0.09</v>
      </c>
      <c r="R515" s="205">
        <v>2.0223169205195471E-2</v>
      </c>
      <c r="S515" s="272">
        <f t="shared" si="29"/>
        <v>0</v>
      </c>
      <c r="U515" s="287">
        <v>232232</v>
      </c>
      <c r="V515" s="288">
        <v>0</v>
      </c>
      <c r="W515" s="288">
        <v>0</v>
      </c>
      <c r="X515" s="288">
        <v>14843</v>
      </c>
      <c r="Y515" s="279">
        <f t="shared" si="30"/>
        <v>247075</v>
      </c>
      <c r="AA515" s="275">
        <v>0</v>
      </c>
      <c r="AB515" s="204">
        <v>0</v>
      </c>
      <c r="AC515" s="202">
        <v>0</v>
      </c>
      <c r="AD515" s="204">
        <v>0</v>
      </c>
      <c r="AE515" s="276">
        <v>0</v>
      </c>
      <c r="AG515" s="227">
        <f t="shared" si="26"/>
        <v>0</v>
      </c>
      <c r="AH515" s="228">
        <f t="shared" si="27"/>
        <v>0</v>
      </c>
      <c r="AI515" s="229">
        <f t="shared" si="28"/>
        <v>0</v>
      </c>
      <c r="AM515" s="138"/>
      <c r="AN515" s="138"/>
      <c r="AO515" s="138"/>
      <c r="AP515" s="138"/>
      <c r="AQ515" s="138"/>
      <c r="AR515" s="138"/>
      <c r="AS515" s="138"/>
      <c r="AT515" s="138"/>
    </row>
    <row r="516" spans="1:46" s="139" customFormat="1" ht="13.8" x14ac:dyDescent="0.3">
      <c r="A516" s="277">
        <v>474</v>
      </c>
      <c r="B516" s="211">
        <v>474097753</v>
      </c>
      <c r="C516" s="212" t="s">
        <v>244</v>
      </c>
      <c r="D516" s="211">
        <v>97</v>
      </c>
      <c r="E516" s="212" t="s">
        <v>245</v>
      </c>
      <c r="F516" s="211">
        <v>753</v>
      </c>
      <c r="G516" s="212" t="s">
        <v>248</v>
      </c>
      <c r="H516" s="297">
        <v>13.030000000000001</v>
      </c>
      <c r="I516" s="202">
        <v>9866</v>
      </c>
      <c r="J516" s="202">
        <v>3741</v>
      </c>
      <c r="K516" s="202">
        <v>0</v>
      </c>
      <c r="L516" s="202">
        <v>893</v>
      </c>
      <c r="M516" s="279">
        <v>14500</v>
      </c>
      <c r="O516" s="281">
        <v>0</v>
      </c>
      <c r="P516" s="282">
        <v>0</v>
      </c>
      <c r="Q516" s="205">
        <v>0.09</v>
      </c>
      <c r="R516" s="205">
        <v>8.9973526120195428E-3</v>
      </c>
      <c r="S516" s="272">
        <f t="shared" si="29"/>
        <v>0</v>
      </c>
      <c r="U516" s="287">
        <v>177299</v>
      </c>
      <c r="V516" s="288">
        <v>0</v>
      </c>
      <c r="W516" s="288">
        <v>0</v>
      </c>
      <c r="X516" s="288">
        <v>11636</v>
      </c>
      <c r="Y516" s="279">
        <f t="shared" si="30"/>
        <v>188935</v>
      </c>
      <c r="AA516" s="275">
        <v>0</v>
      </c>
      <c r="AB516" s="204">
        <v>0</v>
      </c>
      <c r="AC516" s="202">
        <v>0</v>
      </c>
      <c r="AD516" s="204">
        <v>0</v>
      </c>
      <c r="AE516" s="276">
        <v>0</v>
      </c>
      <c r="AG516" s="227">
        <f t="shared" si="26"/>
        <v>0</v>
      </c>
      <c r="AH516" s="228">
        <f t="shared" si="27"/>
        <v>0</v>
      </c>
      <c r="AI516" s="229">
        <f t="shared" si="28"/>
        <v>0</v>
      </c>
      <c r="AM516" s="138"/>
      <c r="AN516" s="138"/>
      <c r="AO516" s="138"/>
      <c r="AP516" s="138"/>
      <c r="AQ516" s="138"/>
      <c r="AR516" s="138"/>
      <c r="AS516" s="138"/>
      <c r="AT516" s="138"/>
    </row>
    <row r="517" spans="1:46" s="139" customFormat="1" ht="13.8" x14ac:dyDescent="0.3">
      <c r="A517" s="277">
        <v>474</v>
      </c>
      <c r="B517" s="211">
        <v>474097775</v>
      </c>
      <c r="C517" s="212" t="s">
        <v>244</v>
      </c>
      <c r="D517" s="211">
        <v>97</v>
      </c>
      <c r="E517" s="212" t="s">
        <v>245</v>
      </c>
      <c r="F517" s="211">
        <v>775</v>
      </c>
      <c r="G517" s="212" t="s">
        <v>77</v>
      </c>
      <c r="H517" s="297">
        <v>3.5</v>
      </c>
      <c r="I517" s="202">
        <v>9784</v>
      </c>
      <c r="J517" s="202">
        <v>2092</v>
      </c>
      <c r="K517" s="202">
        <v>0</v>
      </c>
      <c r="L517" s="202">
        <v>893</v>
      </c>
      <c r="M517" s="279">
        <v>12769</v>
      </c>
      <c r="O517" s="281">
        <v>0</v>
      </c>
      <c r="P517" s="282">
        <v>0</v>
      </c>
      <c r="Q517" s="205">
        <v>0.09</v>
      </c>
      <c r="R517" s="205">
        <v>5.2352154992346264E-3</v>
      </c>
      <c r="S517" s="272">
        <f t="shared" si="29"/>
        <v>0</v>
      </c>
      <c r="U517" s="287">
        <v>41566</v>
      </c>
      <c r="V517" s="288">
        <v>0</v>
      </c>
      <c r="W517" s="288">
        <v>0</v>
      </c>
      <c r="X517" s="288">
        <v>3128</v>
      </c>
      <c r="Y517" s="279">
        <f t="shared" si="30"/>
        <v>44694</v>
      </c>
      <c r="AA517" s="275">
        <v>0</v>
      </c>
      <c r="AB517" s="204">
        <v>0</v>
      </c>
      <c r="AC517" s="202">
        <v>0</v>
      </c>
      <c r="AD517" s="204">
        <v>0</v>
      </c>
      <c r="AE517" s="276">
        <v>0</v>
      </c>
      <c r="AG517" s="227">
        <f t="shared" si="26"/>
        <v>0</v>
      </c>
      <c r="AH517" s="228">
        <f t="shared" si="27"/>
        <v>0</v>
      </c>
      <c r="AI517" s="229">
        <f t="shared" si="28"/>
        <v>0</v>
      </c>
      <c r="AM517" s="138"/>
      <c r="AN517" s="138"/>
      <c r="AO517" s="138"/>
      <c r="AP517" s="138"/>
      <c r="AQ517" s="138"/>
      <c r="AR517" s="138"/>
      <c r="AS517" s="138"/>
      <c r="AT517" s="138"/>
    </row>
    <row r="518" spans="1:46" s="139" customFormat="1" ht="13.8" x14ac:dyDescent="0.3">
      <c r="A518" s="277">
        <v>478</v>
      </c>
      <c r="B518" s="211">
        <v>478352064</v>
      </c>
      <c r="C518" s="212" t="s">
        <v>249</v>
      </c>
      <c r="D518" s="211">
        <v>352</v>
      </c>
      <c r="E518" s="212" t="s">
        <v>198</v>
      </c>
      <c r="F518" s="211">
        <v>64</v>
      </c>
      <c r="G518" s="212" t="s">
        <v>121</v>
      </c>
      <c r="H518" s="297">
        <v>3</v>
      </c>
      <c r="I518" s="202">
        <v>8997</v>
      </c>
      <c r="J518" s="202">
        <v>1492</v>
      </c>
      <c r="K518" s="202">
        <v>0</v>
      </c>
      <c r="L518" s="202">
        <v>893</v>
      </c>
      <c r="M518" s="279">
        <v>11382</v>
      </c>
      <c r="O518" s="281">
        <v>0</v>
      </c>
      <c r="P518" s="282">
        <v>0</v>
      </c>
      <c r="Q518" s="205">
        <v>0.18</v>
      </c>
      <c r="R518" s="205">
        <v>3.0732316339989744E-2</v>
      </c>
      <c r="S518" s="272">
        <f t="shared" si="29"/>
        <v>0</v>
      </c>
      <c r="U518" s="287">
        <v>31467</v>
      </c>
      <c r="V518" s="288">
        <v>0</v>
      </c>
      <c r="W518" s="288">
        <v>0</v>
      </c>
      <c r="X518" s="288">
        <v>2679</v>
      </c>
      <c r="Y518" s="279">
        <f t="shared" si="30"/>
        <v>34146</v>
      </c>
      <c r="AA518" s="275">
        <v>0</v>
      </c>
      <c r="AB518" s="204">
        <v>0</v>
      </c>
      <c r="AC518" s="202">
        <v>0</v>
      </c>
      <c r="AD518" s="204">
        <v>0</v>
      </c>
      <c r="AE518" s="276">
        <v>0</v>
      </c>
      <c r="AG518" s="227">
        <f t="shared" si="26"/>
        <v>0</v>
      </c>
      <c r="AH518" s="228">
        <f t="shared" si="27"/>
        <v>0</v>
      </c>
      <c r="AI518" s="229">
        <f t="shared" si="28"/>
        <v>0</v>
      </c>
      <c r="AM518" s="138"/>
      <c r="AN518" s="138"/>
      <c r="AO518" s="138"/>
      <c r="AP518" s="138"/>
      <c r="AQ518" s="138"/>
      <c r="AR518" s="138"/>
      <c r="AS518" s="138"/>
      <c r="AT518" s="138"/>
    </row>
    <row r="519" spans="1:46" s="139" customFormat="1" ht="13.8" x14ac:dyDescent="0.3">
      <c r="A519" s="277">
        <v>478</v>
      </c>
      <c r="B519" s="211">
        <v>478352067</v>
      </c>
      <c r="C519" s="212" t="s">
        <v>249</v>
      </c>
      <c r="D519" s="211">
        <v>352</v>
      </c>
      <c r="E519" s="212" t="s">
        <v>198</v>
      </c>
      <c r="F519" s="211">
        <v>67</v>
      </c>
      <c r="G519" s="212" t="s">
        <v>102</v>
      </c>
      <c r="H519" s="297">
        <v>1</v>
      </c>
      <c r="I519" s="202">
        <v>9648.3015481634666</v>
      </c>
      <c r="J519" s="202">
        <v>9662</v>
      </c>
      <c r="K519" s="202">
        <v>0</v>
      </c>
      <c r="L519" s="202">
        <v>893</v>
      </c>
      <c r="M519" s="279">
        <v>20203.301548163465</v>
      </c>
      <c r="O519" s="281">
        <v>0</v>
      </c>
      <c r="P519" s="282">
        <v>0</v>
      </c>
      <c r="Q519" s="205">
        <v>0.09</v>
      </c>
      <c r="R519" s="205">
        <v>9.4878229605507359E-4</v>
      </c>
      <c r="S519" s="272">
        <f t="shared" si="29"/>
        <v>0</v>
      </c>
      <c r="U519" s="287">
        <v>19310</v>
      </c>
      <c r="V519" s="288">
        <v>0</v>
      </c>
      <c r="W519" s="288">
        <v>0</v>
      </c>
      <c r="X519" s="288">
        <v>893</v>
      </c>
      <c r="Y519" s="279">
        <f t="shared" si="30"/>
        <v>20203</v>
      </c>
      <c r="AA519" s="275">
        <v>0</v>
      </c>
      <c r="AB519" s="204">
        <v>0</v>
      </c>
      <c r="AC519" s="202">
        <v>0</v>
      </c>
      <c r="AD519" s="204">
        <v>0</v>
      </c>
      <c r="AE519" s="276">
        <v>0</v>
      </c>
      <c r="AG519" s="227">
        <f t="shared" si="26"/>
        <v>0</v>
      </c>
      <c r="AH519" s="228">
        <f t="shared" si="27"/>
        <v>0</v>
      </c>
      <c r="AI519" s="229">
        <f t="shared" si="28"/>
        <v>0</v>
      </c>
      <c r="AM519" s="138"/>
      <c r="AN519" s="138"/>
      <c r="AO519" s="138"/>
      <c r="AP519" s="138"/>
      <c r="AQ519" s="138"/>
      <c r="AR519" s="138"/>
      <c r="AS519" s="138"/>
      <c r="AT519" s="138"/>
    </row>
    <row r="520" spans="1:46" s="139" customFormat="1" ht="13.8" x14ac:dyDescent="0.3">
      <c r="A520" s="277">
        <v>478</v>
      </c>
      <c r="B520" s="211">
        <v>478352097</v>
      </c>
      <c r="C520" s="212" t="s">
        <v>249</v>
      </c>
      <c r="D520" s="211">
        <v>352</v>
      </c>
      <c r="E520" s="212" t="s">
        <v>198</v>
      </c>
      <c r="F520" s="211">
        <v>97</v>
      </c>
      <c r="G520" s="212" t="s">
        <v>245</v>
      </c>
      <c r="H520" s="297">
        <v>3</v>
      </c>
      <c r="I520" s="202">
        <v>11278</v>
      </c>
      <c r="J520" s="202">
        <v>0</v>
      </c>
      <c r="K520" s="202">
        <v>0</v>
      </c>
      <c r="L520" s="202">
        <v>893</v>
      </c>
      <c r="M520" s="279">
        <v>12171</v>
      </c>
      <c r="O520" s="281">
        <v>0</v>
      </c>
      <c r="P520" s="282">
        <v>0</v>
      </c>
      <c r="Q520" s="205">
        <v>0.18</v>
      </c>
      <c r="R520" s="205">
        <v>3.2651637370320133E-2</v>
      </c>
      <c r="S520" s="272">
        <f t="shared" si="29"/>
        <v>0</v>
      </c>
      <c r="U520" s="287">
        <v>33834</v>
      </c>
      <c r="V520" s="288">
        <v>0</v>
      </c>
      <c r="W520" s="288">
        <v>0</v>
      </c>
      <c r="X520" s="288">
        <v>2679</v>
      </c>
      <c r="Y520" s="279">
        <f t="shared" si="30"/>
        <v>36513</v>
      </c>
      <c r="AA520" s="275">
        <v>0</v>
      </c>
      <c r="AB520" s="204">
        <v>0</v>
      </c>
      <c r="AC520" s="202">
        <v>0</v>
      </c>
      <c r="AD520" s="204">
        <v>0</v>
      </c>
      <c r="AE520" s="276">
        <v>0</v>
      </c>
      <c r="AG520" s="227">
        <f t="shared" si="26"/>
        <v>0</v>
      </c>
      <c r="AH520" s="228">
        <f t="shared" si="27"/>
        <v>0</v>
      </c>
      <c r="AI520" s="229">
        <f t="shared" si="28"/>
        <v>0</v>
      </c>
      <c r="AM520" s="138"/>
      <c r="AN520" s="138"/>
      <c r="AO520" s="138"/>
      <c r="AP520" s="138"/>
      <c r="AQ520" s="138"/>
      <c r="AR520" s="138"/>
      <c r="AS520" s="138"/>
      <c r="AT520" s="138"/>
    </row>
    <row r="521" spans="1:46" s="139" customFormat="1" ht="13.8" x14ac:dyDescent="0.3">
      <c r="A521" s="277">
        <v>478</v>
      </c>
      <c r="B521" s="211">
        <v>478352125</v>
      </c>
      <c r="C521" s="212" t="s">
        <v>249</v>
      </c>
      <c r="D521" s="211">
        <v>352</v>
      </c>
      <c r="E521" s="212" t="s">
        <v>198</v>
      </c>
      <c r="F521" s="211">
        <v>125</v>
      </c>
      <c r="G521" s="212" t="s">
        <v>154</v>
      </c>
      <c r="H521" s="297">
        <v>16.899999999999999</v>
      </c>
      <c r="I521" s="202">
        <v>9537</v>
      </c>
      <c r="J521" s="202">
        <v>5236</v>
      </c>
      <c r="K521" s="202">
        <v>0</v>
      </c>
      <c r="L521" s="202">
        <v>893</v>
      </c>
      <c r="M521" s="279">
        <v>15666</v>
      </c>
      <c r="O521" s="281">
        <v>0</v>
      </c>
      <c r="P521" s="282">
        <v>0</v>
      </c>
      <c r="Q521" s="205">
        <v>0.09</v>
      </c>
      <c r="R521" s="205">
        <v>1.5823053351846868E-2</v>
      </c>
      <c r="S521" s="272">
        <f t="shared" si="29"/>
        <v>0</v>
      </c>
      <c r="U521" s="287">
        <v>249664</v>
      </c>
      <c r="V521" s="288">
        <v>0</v>
      </c>
      <c r="W521" s="288">
        <v>0</v>
      </c>
      <c r="X521" s="288">
        <v>15092</v>
      </c>
      <c r="Y521" s="279">
        <f t="shared" si="30"/>
        <v>264756</v>
      </c>
      <c r="AA521" s="275">
        <v>0</v>
      </c>
      <c r="AB521" s="204">
        <v>0</v>
      </c>
      <c r="AC521" s="202">
        <v>0</v>
      </c>
      <c r="AD521" s="204">
        <v>1</v>
      </c>
      <c r="AE521" s="276">
        <v>15666</v>
      </c>
      <c r="AG521" s="227">
        <f t="shared" ref="AG521:AG584" si="31">IFERROR(VLOOKUP($B521,_18PJ,7,FALSE),0)</f>
        <v>0</v>
      </c>
      <c r="AH521" s="228">
        <f t="shared" ref="AH521:AH584" si="32">IFERROR(VLOOKUP($B521,_18PJ,8,FALSE),0)</f>
        <v>0</v>
      </c>
      <c r="AI521" s="229">
        <f t="shared" ref="AI521:AI584" si="33">IFERROR(VLOOKUP($B521,_18PJ,9,FALSE),0)</f>
        <v>0</v>
      </c>
      <c r="AM521" s="138"/>
      <c r="AN521" s="138"/>
      <c r="AO521" s="138"/>
      <c r="AP521" s="138"/>
      <c r="AQ521" s="138"/>
      <c r="AR521" s="138"/>
      <c r="AS521" s="138"/>
      <c r="AT521" s="138"/>
    </row>
    <row r="522" spans="1:46" s="139" customFormat="1" ht="13.8" x14ac:dyDescent="0.3">
      <c r="A522" s="277">
        <v>478</v>
      </c>
      <c r="B522" s="211">
        <v>478352141</v>
      </c>
      <c r="C522" s="212" t="s">
        <v>249</v>
      </c>
      <c r="D522" s="211">
        <v>352</v>
      </c>
      <c r="E522" s="212" t="s">
        <v>198</v>
      </c>
      <c r="F522" s="211">
        <v>141</v>
      </c>
      <c r="G522" s="212" t="s">
        <v>123</v>
      </c>
      <c r="H522" s="297">
        <v>0.42</v>
      </c>
      <c r="I522" s="202">
        <v>10802.922145222219</v>
      </c>
      <c r="J522" s="202">
        <v>4813</v>
      </c>
      <c r="K522" s="202">
        <v>0</v>
      </c>
      <c r="L522" s="202">
        <v>893</v>
      </c>
      <c r="M522" s="279">
        <v>16508.922145222219</v>
      </c>
      <c r="O522" s="281">
        <v>0</v>
      </c>
      <c r="P522" s="282">
        <v>0</v>
      </c>
      <c r="Q522" s="205">
        <v>0.09</v>
      </c>
      <c r="R522" s="205">
        <v>4.1764727757687622E-2</v>
      </c>
      <c r="S522" s="272">
        <f t="shared" ref="S522:S585" si="34">IFERROR(W522/H522,0)</f>
        <v>0</v>
      </c>
      <c r="U522" s="287">
        <v>6559</v>
      </c>
      <c r="V522" s="288">
        <v>0</v>
      </c>
      <c r="W522" s="288">
        <v>0</v>
      </c>
      <c r="X522" s="288">
        <v>375</v>
      </c>
      <c r="Y522" s="279">
        <f t="shared" ref="Y522:Y585" si="35">SUM(U522:X522)</f>
        <v>6934</v>
      </c>
      <c r="AA522" s="275">
        <v>0</v>
      </c>
      <c r="AB522" s="204">
        <v>0</v>
      </c>
      <c r="AC522" s="202">
        <v>0</v>
      </c>
      <c r="AD522" s="204">
        <v>0</v>
      </c>
      <c r="AE522" s="276">
        <v>0</v>
      </c>
      <c r="AG522" s="227">
        <f t="shared" si="31"/>
        <v>0</v>
      </c>
      <c r="AH522" s="228">
        <f t="shared" si="32"/>
        <v>0</v>
      </c>
      <c r="AI522" s="229">
        <f t="shared" si="33"/>
        <v>0</v>
      </c>
      <c r="AM522" s="138"/>
      <c r="AN522" s="138"/>
      <c r="AO522" s="138"/>
      <c r="AP522" s="138"/>
      <c r="AQ522" s="138"/>
      <c r="AR522" s="138"/>
      <c r="AS522" s="138"/>
      <c r="AT522" s="138"/>
    </row>
    <row r="523" spans="1:46" s="139" customFormat="1" ht="13.8" x14ac:dyDescent="0.3">
      <c r="A523" s="277">
        <v>478</v>
      </c>
      <c r="B523" s="211">
        <v>478352153</v>
      </c>
      <c r="C523" s="212" t="s">
        <v>249</v>
      </c>
      <c r="D523" s="211">
        <v>352</v>
      </c>
      <c r="E523" s="212" t="s">
        <v>198</v>
      </c>
      <c r="F523" s="211">
        <v>153</v>
      </c>
      <c r="G523" s="212" t="s">
        <v>124</v>
      </c>
      <c r="H523" s="297">
        <v>51.52</v>
      </c>
      <c r="I523" s="202">
        <v>9920</v>
      </c>
      <c r="J523" s="202">
        <v>260</v>
      </c>
      <c r="K523" s="202">
        <v>0</v>
      </c>
      <c r="L523" s="202">
        <v>893</v>
      </c>
      <c r="M523" s="279">
        <v>11073</v>
      </c>
      <c r="O523" s="281">
        <v>0</v>
      </c>
      <c r="P523" s="282">
        <v>0</v>
      </c>
      <c r="Q523" s="205">
        <v>0.09</v>
      </c>
      <c r="R523" s="205">
        <v>1.3083655021079825E-2</v>
      </c>
      <c r="S523" s="272">
        <f t="shared" si="34"/>
        <v>0</v>
      </c>
      <c r="U523" s="287">
        <v>524474</v>
      </c>
      <c r="V523" s="288">
        <v>0</v>
      </c>
      <c r="W523" s="288">
        <v>0</v>
      </c>
      <c r="X523" s="288">
        <v>46008</v>
      </c>
      <c r="Y523" s="279">
        <f t="shared" si="35"/>
        <v>570482</v>
      </c>
      <c r="AA523" s="275">
        <v>0</v>
      </c>
      <c r="AB523" s="204">
        <v>0</v>
      </c>
      <c r="AC523" s="202">
        <v>0</v>
      </c>
      <c r="AD523" s="204">
        <v>2</v>
      </c>
      <c r="AE523" s="276">
        <v>22146</v>
      </c>
      <c r="AG523" s="227">
        <f t="shared" si="31"/>
        <v>0</v>
      </c>
      <c r="AH523" s="228">
        <f t="shared" si="32"/>
        <v>0</v>
      </c>
      <c r="AI523" s="229">
        <f t="shared" si="33"/>
        <v>0</v>
      </c>
      <c r="AM523" s="138"/>
      <c r="AN523" s="138"/>
      <c r="AO523" s="138"/>
      <c r="AP523" s="138"/>
      <c r="AQ523" s="138"/>
      <c r="AR523" s="138"/>
      <c r="AS523" s="138"/>
      <c r="AT523" s="138"/>
    </row>
    <row r="524" spans="1:46" s="139" customFormat="1" ht="13.8" x14ac:dyDescent="0.3">
      <c r="A524" s="277">
        <v>478</v>
      </c>
      <c r="B524" s="211">
        <v>478352158</v>
      </c>
      <c r="C524" s="212" t="s">
        <v>249</v>
      </c>
      <c r="D524" s="211">
        <v>352</v>
      </c>
      <c r="E524" s="212" t="s">
        <v>198</v>
      </c>
      <c r="F524" s="211">
        <v>158</v>
      </c>
      <c r="G524" s="212" t="s">
        <v>125</v>
      </c>
      <c r="H524" s="297">
        <v>56.780000000000008</v>
      </c>
      <c r="I524" s="202">
        <v>9810</v>
      </c>
      <c r="J524" s="202">
        <v>4994</v>
      </c>
      <c r="K524" s="202">
        <v>0</v>
      </c>
      <c r="L524" s="202">
        <v>893</v>
      </c>
      <c r="M524" s="279">
        <v>15697</v>
      </c>
      <c r="O524" s="281">
        <v>0</v>
      </c>
      <c r="P524" s="282">
        <v>0</v>
      </c>
      <c r="Q524" s="205">
        <v>0.09</v>
      </c>
      <c r="R524" s="205">
        <v>3.4274733438515129E-2</v>
      </c>
      <c r="S524" s="272">
        <f t="shared" si="34"/>
        <v>0</v>
      </c>
      <c r="U524" s="287">
        <v>840571</v>
      </c>
      <c r="V524" s="288">
        <v>0</v>
      </c>
      <c r="W524" s="288">
        <v>0</v>
      </c>
      <c r="X524" s="288">
        <v>50704</v>
      </c>
      <c r="Y524" s="279">
        <f t="shared" si="35"/>
        <v>891275</v>
      </c>
      <c r="AA524" s="275">
        <v>0</v>
      </c>
      <c r="AB524" s="204">
        <v>0</v>
      </c>
      <c r="AC524" s="202">
        <v>0</v>
      </c>
      <c r="AD524" s="204">
        <v>1</v>
      </c>
      <c r="AE524" s="276">
        <v>15697</v>
      </c>
      <c r="AG524" s="227">
        <f t="shared" si="31"/>
        <v>0</v>
      </c>
      <c r="AH524" s="228">
        <f t="shared" si="32"/>
        <v>0</v>
      </c>
      <c r="AI524" s="229">
        <f t="shared" si="33"/>
        <v>0</v>
      </c>
      <c r="AM524" s="138"/>
      <c r="AN524" s="138"/>
      <c r="AO524" s="138"/>
      <c r="AP524" s="138"/>
      <c r="AQ524" s="138"/>
      <c r="AR524" s="138"/>
      <c r="AS524" s="138"/>
      <c r="AT524" s="138"/>
    </row>
    <row r="525" spans="1:46" s="139" customFormat="1" ht="13.8" x14ac:dyDescent="0.3">
      <c r="A525" s="277">
        <v>478</v>
      </c>
      <c r="B525" s="211">
        <v>478352162</v>
      </c>
      <c r="C525" s="212" t="s">
        <v>249</v>
      </c>
      <c r="D525" s="211">
        <v>352</v>
      </c>
      <c r="E525" s="212" t="s">
        <v>198</v>
      </c>
      <c r="F525" s="211">
        <v>162</v>
      </c>
      <c r="G525" s="212" t="s">
        <v>179</v>
      </c>
      <c r="H525" s="297">
        <v>11.04</v>
      </c>
      <c r="I525" s="202">
        <v>9898</v>
      </c>
      <c r="J525" s="202">
        <v>2463</v>
      </c>
      <c r="K525" s="202">
        <v>0</v>
      </c>
      <c r="L525" s="202">
        <v>893</v>
      </c>
      <c r="M525" s="279">
        <v>13254</v>
      </c>
      <c r="O525" s="281">
        <v>0</v>
      </c>
      <c r="P525" s="282">
        <v>0</v>
      </c>
      <c r="Q525" s="205">
        <v>0.09</v>
      </c>
      <c r="R525" s="205">
        <v>1.519671940922581E-2</v>
      </c>
      <c r="S525" s="272">
        <f t="shared" si="34"/>
        <v>0</v>
      </c>
      <c r="U525" s="287">
        <v>136465</v>
      </c>
      <c r="V525" s="288">
        <v>0</v>
      </c>
      <c r="W525" s="288">
        <v>0</v>
      </c>
      <c r="X525" s="288">
        <v>9859</v>
      </c>
      <c r="Y525" s="279">
        <f t="shared" si="35"/>
        <v>146324</v>
      </c>
      <c r="AA525" s="275">
        <v>0</v>
      </c>
      <c r="AB525" s="204">
        <v>0</v>
      </c>
      <c r="AC525" s="202">
        <v>0</v>
      </c>
      <c r="AD525" s="204">
        <v>0</v>
      </c>
      <c r="AE525" s="276">
        <v>0</v>
      </c>
      <c r="AG525" s="227">
        <f t="shared" si="31"/>
        <v>0</v>
      </c>
      <c r="AH525" s="228">
        <f t="shared" si="32"/>
        <v>0</v>
      </c>
      <c r="AI525" s="229">
        <f t="shared" si="33"/>
        <v>0</v>
      </c>
      <c r="AM525" s="138"/>
      <c r="AN525" s="138"/>
      <c r="AO525" s="138"/>
      <c r="AP525" s="138"/>
      <c r="AQ525" s="138"/>
      <c r="AR525" s="138"/>
      <c r="AS525" s="138"/>
      <c r="AT525" s="138"/>
    </row>
    <row r="526" spans="1:46" s="139" customFormat="1" ht="13.8" x14ac:dyDescent="0.3">
      <c r="A526" s="277">
        <v>478</v>
      </c>
      <c r="B526" s="211">
        <v>478352170</v>
      </c>
      <c r="C526" s="212" t="s">
        <v>249</v>
      </c>
      <c r="D526" s="211">
        <v>352</v>
      </c>
      <c r="E526" s="212" t="s">
        <v>198</v>
      </c>
      <c r="F526" s="211">
        <v>170</v>
      </c>
      <c r="G526" s="212" t="s">
        <v>87</v>
      </c>
      <c r="H526" s="297">
        <v>1.92</v>
      </c>
      <c r="I526" s="202">
        <v>8424</v>
      </c>
      <c r="J526" s="202">
        <v>2853</v>
      </c>
      <c r="K526" s="202">
        <v>0</v>
      </c>
      <c r="L526" s="202">
        <v>893</v>
      </c>
      <c r="M526" s="279">
        <v>12170</v>
      </c>
      <c r="O526" s="281">
        <v>0</v>
      </c>
      <c r="P526" s="282">
        <v>0</v>
      </c>
      <c r="Q526" s="205">
        <v>0.09</v>
      </c>
      <c r="R526" s="205">
        <v>8.9122620024760402E-2</v>
      </c>
      <c r="S526" s="272">
        <f t="shared" si="34"/>
        <v>0</v>
      </c>
      <c r="U526" s="287">
        <v>21652</v>
      </c>
      <c r="V526" s="288">
        <v>0</v>
      </c>
      <c r="W526" s="288">
        <v>0</v>
      </c>
      <c r="X526" s="288">
        <v>1715</v>
      </c>
      <c r="Y526" s="279">
        <f t="shared" si="35"/>
        <v>23367</v>
      </c>
      <c r="AA526" s="275">
        <v>0</v>
      </c>
      <c r="AB526" s="204">
        <v>0</v>
      </c>
      <c r="AC526" s="202">
        <v>0</v>
      </c>
      <c r="AD526" s="204">
        <v>0</v>
      </c>
      <c r="AE526" s="276">
        <v>0</v>
      </c>
      <c r="AG526" s="227">
        <f t="shared" si="31"/>
        <v>0</v>
      </c>
      <c r="AH526" s="228">
        <f t="shared" si="32"/>
        <v>0</v>
      </c>
      <c r="AI526" s="229">
        <f t="shared" si="33"/>
        <v>0</v>
      </c>
      <c r="AM526" s="138"/>
      <c r="AN526" s="138"/>
      <c r="AO526" s="138"/>
      <c r="AP526" s="138"/>
      <c r="AQ526" s="138"/>
      <c r="AR526" s="138"/>
      <c r="AS526" s="138"/>
      <c r="AT526" s="138"/>
    </row>
    <row r="527" spans="1:46" s="139" customFormat="1" ht="13.8" x14ac:dyDescent="0.3">
      <c r="A527" s="277">
        <v>478</v>
      </c>
      <c r="B527" s="211">
        <v>478352174</v>
      </c>
      <c r="C527" s="212" t="s">
        <v>249</v>
      </c>
      <c r="D527" s="211">
        <v>352</v>
      </c>
      <c r="E527" s="212" t="s">
        <v>198</v>
      </c>
      <c r="F527" s="211">
        <v>174</v>
      </c>
      <c r="G527" s="212" t="s">
        <v>126</v>
      </c>
      <c r="H527" s="297">
        <v>8.879999999999999</v>
      </c>
      <c r="I527" s="202">
        <v>9800</v>
      </c>
      <c r="J527" s="202">
        <v>4883</v>
      </c>
      <c r="K527" s="202">
        <v>0</v>
      </c>
      <c r="L527" s="202">
        <v>893</v>
      </c>
      <c r="M527" s="279">
        <v>15576</v>
      </c>
      <c r="O527" s="281">
        <v>0</v>
      </c>
      <c r="P527" s="282">
        <v>0</v>
      </c>
      <c r="Q527" s="205">
        <v>0.09</v>
      </c>
      <c r="R527" s="205">
        <v>3.518409776235408E-2</v>
      </c>
      <c r="S527" s="272">
        <f t="shared" si="34"/>
        <v>0</v>
      </c>
      <c r="U527" s="287">
        <v>130385</v>
      </c>
      <c r="V527" s="288">
        <v>0</v>
      </c>
      <c r="W527" s="288">
        <v>0</v>
      </c>
      <c r="X527" s="288">
        <v>7930</v>
      </c>
      <c r="Y527" s="279">
        <f t="shared" si="35"/>
        <v>138315</v>
      </c>
      <c r="AA527" s="275">
        <v>0</v>
      </c>
      <c r="AB527" s="204">
        <v>0</v>
      </c>
      <c r="AC527" s="202">
        <v>0</v>
      </c>
      <c r="AD527" s="204">
        <v>0.98</v>
      </c>
      <c r="AE527" s="276">
        <v>15264</v>
      </c>
      <c r="AG527" s="227">
        <f t="shared" si="31"/>
        <v>0</v>
      </c>
      <c r="AH527" s="228">
        <f t="shared" si="32"/>
        <v>0</v>
      </c>
      <c r="AI527" s="229">
        <f t="shared" si="33"/>
        <v>0</v>
      </c>
      <c r="AM527" s="138"/>
      <c r="AN527" s="138"/>
      <c r="AO527" s="138"/>
      <c r="AP527" s="138"/>
      <c r="AQ527" s="138"/>
      <c r="AR527" s="138"/>
      <c r="AS527" s="138"/>
      <c r="AT527" s="138"/>
    </row>
    <row r="528" spans="1:46" s="139" customFormat="1" ht="13.8" x14ac:dyDescent="0.3">
      <c r="A528" s="277">
        <v>478</v>
      </c>
      <c r="B528" s="211">
        <v>478352288</v>
      </c>
      <c r="C528" s="212" t="s">
        <v>249</v>
      </c>
      <c r="D528" s="211">
        <v>352</v>
      </c>
      <c r="E528" s="212" t="s">
        <v>198</v>
      </c>
      <c r="F528" s="211">
        <v>288</v>
      </c>
      <c r="G528" s="212" t="s">
        <v>91</v>
      </c>
      <c r="H528" s="297">
        <v>1</v>
      </c>
      <c r="I528" s="202">
        <v>8424</v>
      </c>
      <c r="J528" s="202">
        <v>5350</v>
      </c>
      <c r="K528" s="202">
        <v>0</v>
      </c>
      <c r="L528" s="202">
        <v>893</v>
      </c>
      <c r="M528" s="279">
        <v>14667</v>
      </c>
      <c r="O528" s="281">
        <v>0</v>
      </c>
      <c r="P528" s="282">
        <v>0</v>
      </c>
      <c r="Q528" s="205">
        <v>0.09</v>
      </c>
      <c r="R528" s="205">
        <v>1.2167447818749602E-3</v>
      </c>
      <c r="S528" s="272">
        <f t="shared" si="34"/>
        <v>0</v>
      </c>
      <c r="U528" s="287">
        <v>13774</v>
      </c>
      <c r="V528" s="288">
        <v>0</v>
      </c>
      <c r="W528" s="288">
        <v>0</v>
      </c>
      <c r="X528" s="288">
        <v>893</v>
      </c>
      <c r="Y528" s="279">
        <f t="shared" si="35"/>
        <v>14667</v>
      </c>
      <c r="AA528" s="275">
        <v>0</v>
      </c>
      <c r="AB528" s="204">
        <v>0</v>
      </c>
      <c r="AC528" s="202">
        <v>0</v>
      </c>
      <c r="AD528" s="204">
        <v>0</v>
      </c>
      <c r="AE528" s="276">
        <v>0</v>
      </c>
      <c r="AG528" s="227">
        <f t="shared" si="31"/>
        <v>0</v>
      </c>
      <c r="AH528" s="228">
        <f t="shared" si="32"/>
        <v>0</v>
      </c>
      <c r="AI528" s="229">
        <f t="shared" si="33"/>
        <v>0</v>
      </c>
      <c r="AM528" s="138"/>
      <c r="AN528" s="138"/>
      <c r="AO528" s="138"/>
      <c r="AP528" s="138"/>
      <c r="AQ528" s="138"/>
      <c r="AR528" s="138"/>
      <c r="AS528" s="138"/>
      <c r="AT528" s="138"/>
    </row>
    <row r="529" spans="1:46" s="139" customFormat="1" ht="13.8" x14ac:dyDescent="0.3">
      <c r="A529" s="277">
        <v>478</v>
      </c>
      <c r="B529" s="211">
        <v>478352326</v>
      </c>
      <c r="C529" s="212" t="s">
        <v>249</v>
      </c>
      <c r="D529" s="211">
        <v>352</v>
      </c>
      <c r="E529" s="212" t="s">
        <v>198</v>
      </c>
      <c r="F529" s="211">
        <v>326</v>
      </c>
      <c r="G529" s="212" t="s">
        <v>156</v>
      </c>
      <c r="H529" s="297">
        <v>5</v>
      </c>
      <c r="I529" s="202">
        <v>8768</v>
      </c>
      <c r="J529" s="202">
        <v>3238</v>
      </c>
      <c r="K529" s="202">
        <v>0</v>
      </c>
      <c r="L529" s="202">
        <v>893</v>
      </c>
      <c r="M529" s="279">
        <v>12899</v>
      </c>
      <c r="O529" s="281">
        <v>0</v>
      </c>
      <c r="P529" s="282">
        <v>0</v>
      </c>
      <c r="Q529" s="205">
        <v>0.09</v>
      </c>
      <c r="R529" s="205">
        <v>2.7066494096994716E-3</v>
      </c>
      <c r="S529" s="272">
        <f t="shared" si="34"/>
        <v>0</v>
      </c>
      <c r="U529" s="287">
        <v>60030</v>
      </c>
      <c r="V529" s="288">
        <v>0</v>
      </c>
      <c r="W529" s="288">
        <v>0</v>
      </c>
      <c r="X529" s="288">
        <v>4465</v>
      </c>
      <c r="Y529" s="279">
        <f t="shared" si="35"/>
        <v>64495</v>
      </c>
      <c r="AA529" s="275">
        <v>0</v>
      </c>
      <c r="AB529" s="204">
        <v>0</v>
      </c>
      <c r="AC529" s="202">
        <v>0</v>
      </c>
      <c r="AD529" s="204">
        <v>0</v>
      </c>
      <c r="AE529" s="276">
        <v>0</v>
      </c>
      <c r="AG529" s="227">
        <f t="shared" si="31"/>
        <v>0</v>
      </c>
      <c r="AH529" s="228">
        <f t="shared" si="32"/>
        <v>0</v>
      </c>
      <c r="AI529" s="229">
        <f t="shared" si="33"/>
        <v>0</v>
      </c>
      <c r="AM529" s="138"/>
      <c r="AN529" s="138"/>
      <c r="AO529" s="138"/>
      <c r="AP529" s="138"/>
      <c r="AQ529" s="138"/>
      <c r="AR529" s="138"/>
      <c r="AS529" s="138"/>
      <c r="AT529" s="138"/>
    </row>
    <row r="530" spans="1:46" s="139" customFormat="1" ht="13.8" x14ac:dyDescent="0.3">
      <c r="A530" s="277">
        <v>478</v>
      </c>
      <c r="B530" s="211">
        <v>478352348</v>
      </c>
      <c r="C530" s="212" t="s">
        <v>249</v>
      </c>
      <c r="D530" s="211">
        <v>352</v>
      </c>
      <c r="E530" s="212" t="s">
        <v>198</v>
      </c>
      <c r="F530" s="211">
        <v>348</v>
      </c>
      <c r="G530" s="212" t="s">
        <v>132</v>
      </c>
      <c r="H530" s="297">
        <v>10.02</v>
      </c>
      <c r="I530" s="202">
        <v>10069</v>
      </c>
      <c r="J530" s="202">
        <v>96</v>
      </c>
      <c r="K530" s="202">
        <v>0</v>
      </c>
      <c r="L530" s="202">
        <v>893</v>
      </c>
      <c r="M530" s="279">
        <v>11058</v>
      </c>
      <c r="O530" s="281">
        <v>0</v>
      </c>
      <c r="P530" s="282">
        <v>0</v>
      </c>
      <c r="Q530" s="205">
        <v>0.09</v>
      </c>
      <c r="R530" s="205">
        <v>6.4667099121962945E-2</v>
      </c>
      <c r="S530" s="272">
        <f t="shared" si="34"/>
        <v>0</v>
      </c>
      <c r="U530" s="287">
        <v>101853</v>
      </c>
      <c r="V530" s="288">
        <v>0</v>
      </c>
      <c r="W530" s="288">
        <v>0</v>
      </c>
      <c r="X530" s="288">
        <v>8948</v>
      </c>
      <c r="Y530" s="279">
        <f t="shared" si="35"/>
        <v>110801</v>
      </c>
      <c r="AA530" s="275">
        <v>0</v>
      </c>
      <c r="AB530" s="204">
        <v>0</v>
      </c>
      <c r="AC530" s="202">
        <v>0</v>
      </c>
      <c r="AD530" s="204">
        <v>0</v>
      </c>
      <c r="AE530" s="276">
        <v>0</v>
      </c>
      <c r="AG530" s="227">
        <f t="shared" si="31"/>
        <v>0</v>
      </c>
      <c r="AH530" s="228">
        <f t="shared" si="32"/>
        <v>0</v>
      </c>
      <c r="AI530" s="229">
        <f t="shared" si="33"/>
        <v>0</v>
      </c>
      <c r="AM530" s="138"/>
      <c r="AN530" s="138"/>
      <c r="AO530" s="138"/>
      <c r="AP530" s="138"/>
      <c r="AQ530" s="138"/>
      <c r="AR530" s="138"/>
      <c r="AS530" s="138"/>
      <c r="AT530" s="138"/>
    </row>
    <row r="531" spans="1:46" s="139" customFormat="1" ht="13.8" x14ac:dyDescent="0.3">
      <c r="A531" s="277">
        <v>478</v>
      </c>
      <c r="B531" s="211">
        <v>478352352</v>
      </c>
      <c r="C531" s="212" t="s">
        <v>249</v>
      </c>
      <c r="D531" s="211">
        <v>352</v>
      </c>
      <c r="E531" s="212" t="s">
        <v>198</v>
      </c>
      <c r="F531" s="211">
        <v>352</v>
      </c>
      <c r="G531" s="212" t="s">
        <v>198</v>
      </c>
      <c r="H531" s="297">
        <v>6.99</v>
      </c>
      <c r="I531" s="202">
        <v>9112</v>
      </c>
      <c r="J531" s="202">
        <v>5003</v>
      </c>
      <c r="K531" s="202">
        <v>0</v>
      </c>
      <c r="L531" s="202">
        <v>893</v>
      </c>
      <c r="M531" s="279">
        <v>15008</v>
      </c>
      <c r="O531" s="281">
        <v>0</v>
      </c>
      <c r="P531" s="282">
        <v>0</v>
      </c>
      <c r="Q531" s="205">
        <v>0.09</v>
      </c>
      <c r="R531" s="205">
        <v>9.8664000000000009E-3</v>
      </c>
      <c r="S531" s="272">
        <f t="shared" si="34"/>
        <v>0</v>
      </c>
      <c r="U531" s="287">
        <v>98664</v>
      </c>
      <c r="V531" s="288">
        <v>0</v>
      </c>
      <c r="W531" s="288">
        <v>0</v>
      </c>
      <c r="X531" s="288">
        <v>6242</v>
      </c>
      <c r="Y531" s="279">
        <f t="shared" si="35"/>
        <v>104906</v>
      </c>
      <c r="AA531" s="275">
        <v>0</v>
      </c>
      <c r="AB531" s="204">
        <v>0</v>
      </c>
      <c r="AC531" s="202">
        <v>0</v>
      </c>
      <c r="AD531" s="204">
        <v>0</v>
      </c>
      <c r="AE531" s="276">
        <v>0</v>
      </c>
      <c r="AG531" s="227">
        <f t="shared" si="31"/>
        <v>0</v>
      </c>
      <c r="AH531" s="228">
        <f t="shared" si="32"/>
        <v>0</v>
      </c>
      <c r="AI531" s="229">
        <f t="shared" si="33"/>
        <v>0</v>
      </c>
      <c r="AM531" s="138"/>
      <c r="AN531" s="138"/>
      <c r="AO531" s="138"/>
      <c r="AP531" s="138"/>
      <c r="AQ531" s="138"/>
      <c r="AR531" s="138"/>
      <c r="AS531" s="138"/>
      <c r="AT531" s="138"/>
    </row>
    <row r="532" spans="1:46" s="139" customFormat="1" ht="13.8" x14ac:dyDescent="0.3">
      <c r="A532" s="277">
        <v>478</v>
      </c>
      <c r="B532" s="211">
        <v>478352600</v>
      </c>
      <c r="C532" s="212" t="s">
        <v>249</v>
      </c>
      <c r="D532" s="211">
        <v>352</v>
      </c>
      <c r="E532" s="212" t="s">
        <v>198</v>
      </c>
      <c r="F532" s="211">
        <v>600</v>
      </c>
      <c r="G532" s="212" t="s">
        <v>157</v>
      </c>
      <c r="H532" s="297">
        <v>19.450000000000003</v>
      </c>
      <c r="I532" s="202">
        <v>10018</v>
      </c>
      <c r="J532" s="202">
        <v>4024</v>
      </c>
      <c r="K532" s="202">
        <v>0</v>
      </c>
      <c r="L532" s="202">
        <v>893</v>
      </c>
      <c r="M532" s="279">
        <v>14935</v>
      </c>
      <c r="O532" s="281">
        <v>0</v>
      </c>
      <c r="P532" s="282">
        <v>0</v>
      </c>
      <c r="Q532" s="205">
        <v>0.09</v>
      </c>
      <c r="R532" s="205">
        <v>3.5975803823811055E-3</v>
      </c>
      <c r="S532" s="272">
        <f t="shared" si="34"/>
        <v>0</v>
      </c>
      <c r="U532" s="287">
        <v>273117</v>
      </c>
      <c r="V532" s="288">
        <v>0</v>
      </c>
      <c r="W532" s="288">
        <v>0</v>
      </c>
      <c r="X532" s="288">
        <v>17369</v>
      </c>
      <c r="Y532" s="279">
        <f t="shared" si="35"/>
        <v>290486</v>
      </c>
      <c r="AA532" s="275">
        <v>0</v>
      </c>
      <c r="AB532" s="204">
        <v>0</v>
      </c>
      <c r="AC532" s="202">
        <v>0</v>
      </c>
      <c r="AD532" s="204">
        <v>0</v>
      </c>
      <c r="AE532" s="276">
        <v>0</v>
      </c>
      <c r="AG532" s="227">
        <f t="shared" si="31"/>
        <v>0</v>
      </c>
      <c r="AH532" s="228">
        <f t="shared" si="32"/>
        <v>0</v>
      </c>
      <c r="AI532" s="229">
        <f t="shared" si="33"/>
        <v>0</v>
      </c>
      <c r="AM532" s="138"/>
      <c r="AN532" s="138"/>
      <c r="AO532" s="138"/>
      <c r="AP532" s="138"/>
      <c r="AQ532" s="138"/>
      <c r="AR532" s="138"/>
      <c r="AS532" s="138"/>
      <c r="AT532" s="138"/>
    </row>
    <row r="533" spans="1:46" s="139" customFormat="1" ht="13.8" x14ac:dyDescent="0.3">
      <c r="A533" s="277">
        <v>478</v>
      </c>
      <c r="B533" s="211">
        <v>478352610</v>
      </c>
      <c r="C533" s="212" t="s">
        <v>249</v>
      </c>
      <c r="D533" s="211">
        <v>352</v>
      </c>
      <c r="E533" s="212" t="s">
        <v>198</v>
      </c>
      <c r="F533" s="211">
        <v>610</v>
      </c>
      <c r="G533" s="212" t="s">
        <v>158</v>
      </c>
      <c r="H533" s="297">
        <v>5</v>
      </c>
      <c r="I533" s="202">
        <v>9284</v>
      </c>
      <c r="J533" s="202">
        <v>1662</v>
      </c>
      <c r="K533" s="202">
        <v>0</v>
      </c>
      <c r="L533" s="202">
        <v>893</v>
      </c>
      <c r="M533" s="279">
        <v>11839</v>
      </c>
      <c r="O533" s="281">
        <v>0</v>
      </c>
      <c r="P533" s="282">
        <v>0</v>
      </c>
      <c r="Q533" s="205">
        <v>0.09</v>
      </c>
      <c r="R533" s="205">
        <v>4.9040679997846707E-3</v>
      </c>
      <c r="S533" s="272">
        <f t="shared" si="34"/>
        <v>0</v>
      </c>
      <c r="U533" s="287">
        <v>54730</v>
      </c>
      <c r="V533" s="288">
        <v>0</v>
      </c>
      <c r="W533" s="288">
        <v>0</v>
      </c>
      <c r="X533" s="288">
        <v>4465</v>
      </c>
      <c r="Y533" s="279">
        <f t="shared" si="35"/>
        <v>59195</v>
      </c>
      <c r="AA533" s="275">
        <v>0</v>
      </c>
      <c r="AB533" s="204">
        <v>0</v>
      </c>
      <c r="AC533" s="202">
        <v>0</v>
      </c>
      <c r="AD533" s="204">
        <v>1</v>
      </c>
      <c r="AE533" s="276">
        <v>11839</v>
      </c>
      <c r="AG533" s="227">
        <f t="shared" si="31"/>
        <v>0</v>
      </c>
      <c r="AH533" s="228">
        <f t="shared" si="32"/>
        <v>0</v>
      </c>
      <c r="AI533" s="229">
        <f t="shared" si="33"/>
        <v>0</v>
      </c>
      <c r="AM533" s="138"/>
      <c r="AN533" s="138"/>
      <c r="AO533" s="138"/>
      <c r="AP533" s="138"/>
      <c r="AQ533" s="138"/>
      <c r="AR533" s="138"/>
      <c r="AS533" s="138"/>
      <c r="AT533" s="138"/>
    </row>
    <row r="534" spans="1:46" s="139" customFormat="1" ht="13.8" x14ac:dyDescent="0.3">
      <c r="A534" s="277">
        <v>478</v>
      </c>
      <c r="B534" s="211">
        <v>478352616</v>
      </c>
      <c r="C534" s="212" t="s">
        <v>249</v>
      </c>
      <c r="D534" s="211">
        <v>352</v>
      </c>
      <c r="E534" s="212" t="s">
        <v>198</v>
      </c>
      <c r="F534" s="211">
        <v>616</v>
      </c>
      <c r="G534" s="212" t="s">
        <v>133</v>
      </c>
      <c r="H534" s="297">
        <v>60.429999999999993</v>
      </c>
      <c r="I534" s="202">
        <v>9885</v>
      </c>
      <c r="J534" s="202">
        <v>3325</v>
      </c>
      <c r="K534" s="202">
        <v>0</v>
      </c>
      <c r="L534" s="202">
        <v>893</v>
      </c>
      <c r="M534" s="279">
        <v>14103</v>
      </c>
      <c r="O534" s="281">
        <v>0</v>
      </c>
      <c r="P534" s="282">
        <v>0</v>
      </c>
      <c r="Q534" s="205">
        <v>0.09</v>
      </c>
      <c r="R534" s="205">
        <v>3.48730785092159E-2</v>
      </c>
      <c r="S534" s="272">
        <f t="shared" si="34"/>
        <v>0</v>
      </c>
      <c r="U534" s="287">
        <v>798281</v>
      </c>
      <c r="V534" s="288">
        <v>0</v>
      </c>
      <c r="W534" s="288">
        <v>0</v>
      </c>
      <c r="X534" s="288">
        <v>53963</v>
      </c>
      <c r="Y534" s="279">
        <f t="shared" si="35"/>
        <v>852244</v>
      </c>
      <c r="AA534" s="275">
        <v>0</v>
      </c>
      <c r="AB534" s="204">
        <v>0</v>
      </c>
      <c r="AC534" s="202">
        <v>0</v>
      </c>
      <c r="AD534" s="204">
        <v>0</v>
      </c>
      <c r="AE534" s="276">
        <v>0</v>
      </c>
      <c r="AG534" s="227">
        <f t="shared" si="31"/>
        <v>0</v>
      </c>
      <c r="AH534" s="228">
        <f t="shared" si="32"/>
        <v>0</v>
      </c>
      <c r="AI534" s="229">
        <f t="shared" si="33"/>
        <v>0</v>
      </c>
      <c r="AM534" s="138"/>
      <c r="AN534" s="138"/>
      <c r="AO534" s="138"/>
      <c r="AP534" s="138"/>
      <c r="AQ534" s="138"/>
      <c r="AR534" s="138"/>
      <c r="AS534" s="138"/>
      <c r="AT534" s="138"/>
    </row>
    <row r="535" spans="1:46" s="139" customFormat="1" ht="13.8" x14ac:dyDescent="0.3">
      <c r="A535" s="277">
        <v>478</v>
      </c>
      <c r="B535" s="211">
        <v>478352620</v>
      </c>
      <c r="C535" s="212" t="s">
        <v>249</v>
      </c>
      <c r="D535" s="211">
        <v>352</v>
      </c>
      <c r="E535" s="212" t="s">
        <v>198</v>
      </c>
      <c r="F535" s="211">
        <v>620</v>
      </c>
      <c r="G535" s="212" t="s">
        <v>134</v>
      </c>
      <c r="H535" s="297">
        <v>2</v>
      </c>
      <c r="I535" s="202">
        <v>9571</v>
      </c>
      <c r="J535" s="202">
        <v>3845</v>
      </c>
      <c r="K535" s="202">
        <v>0</v>
      </c>
      <c r="L535" s="202">
        <v>893</v>
      </c>
      <c r="M535" s="279">
        <v>14309</v>
      </c>
      <c r="O535" s="281">
        <v>0</v>
      </c>
      <c r="P535" s="282">
        <v>0</v>
      </c>
      <c r="Q535" s="205">
        <v>0.09</v>
      </c>
      <c r="R535" s="205">
        <v>2.4406098935904296E-2</v>
      </c>
      <c r="S535" s="272">
        <f t="shared" si="34"/>
        <v>0</v>
      </c>
      <c r="U535" s="287">
        <v>26832</v>
      </c>
      <c r="V535" s="288">
        <v>0</v>
      </c>
      <c r="W535" s="288">
        <v>0</v>
      </c>
      <c r="X535" s="288">
        <v>1786</v>
      </c>
      <c r="Y535" s="279">
        <f t="shared" si="35"/>
        <v>28618</v>
      </c>
      <c r="AA535" s="275">
        <v>0</v>
      </c>
      <c r="AB535" s="204">
        <v>0</v>
      </c>
      <c r="AC535" s="202">
        <v>0</v>
      </c>
      <c r="AD535" s="204">
        <v>0</v>
      </c>
      <c r="AE535" s="276">
        <v>0</v>
      </c>
      <c r="AG535" s="227">
        <f t="shared" si="31"/>
        <v>0</v>
      </c>
      <c r="AH535" s="228">
        <f t="shared" si="32"/>
        <v>0</v>
      </c>
      <c r="AI535" s="229">
        <f t="shared" si="33"/>
        <v>0</v>
      </c>
      <c r="AM535" s="138"/>
      <c r="AN535" s="138"/>
      <c r="AO535" s="138"/>
      <c r="AP535" s="138"/>
      <c r="AQ535" s="138"/>
      <c r="AR535" s="138"/>
      <c r="AS535" s="138"/>
      <c r="AT535" s="138"/>
    </row>
    <row r="536" spans="1:46" s="139" customFormat="1" ht="13.8" x14ac:dyDescent="0.3">
      <c r="A536" s="277">
        <v>478</v>
      </c>
      <c r="B536" s="211">
        <v>478352640</v>
      </c>
      <c r="C536" s="212" t="s">
        <v>249</v>
      </c>
      <c r="D536" s="211">
        <v>352</v>
      </c>
      <c r="E536" s="212" t="s">
        <v>198</v>
      </c>
      <c r="F536" s="211">
        <v>640</v>
      </c>
      <c r="G536" s="212" t="s">
        <v>250</v>
      </c>
      <c r="H536" s="297">
        <v>4</v>
      </c>
      <c r="I536" s="202">
        <v>10144</v>
      </c>
      <c r="J536" s="202">
        <v>7786</v>
      </c>
      <c r="K536" s="202">
        <v>0</v>
      </c>
      <c r="L536" s="202">
        <v>893</v>
      </c>
      <c r="M536" s="279">
        <v>18823</v>
      </c>
      <c r="O536" s="281">
        <v>0</v>
      </c>
      <c r="P536" s="282">
        <v>0</v>
      </c>
      <c r="Q536" s="205">
        <v>0.09</v>
      </c>
      <c r="R536" s="205">
        <v>2.6364936575547977E-3</v>
      </c>
      <c r="S536" s="272">
        <f t="shared" si="34"/>
        <v>0</v>
      </c>
      <c r="U536" s="287">
        <v>71720</v>
      </c>
      <c r="V536" s="288">
        <v>0</v>
      </c>
      <c r="W536" s="288">
        <v>0</v>
      </c>
      <c r="X536" s="288">
        <v>3572</v>
      </c>
      <c r="Y536" s="279">
        <f t="shared" si="35"/>
        <v>75292</v>
      </c>
      <c r="AA536" s="275">
        <v>0</v>
      </c>
      <c r="AB536" s="204">
        <v>0</v>
      </c>
      <c r="AC536" s="202">
        <v>0</v>
      </c>
      <c r="AD536" s="204">
        <v>0</v>
      </c>
      <c r="AE536" s="276">
        <v>0</v>
      </c>
      <c r="AG536" s="227">
        <f t="shared" si="31"/>
        <v>0</v>
      </c>
      <c r="AH536" s="228">
        <f t="shared" si="32"/>
        <v>0</v>
      </c>
      <c r="AI536" s="229">
        <f t="shared" si="33"/>
        <v>0</v>
      </c>
      <c r="AM536" s="138"/>
      <c r="AN536" s="138"/>
      <c r="AO536" s="138"/>
      <c r="AP536" s="138"/>
      <c r="AQ536" s="138"/>
      <c r="AR536" s="138"/>
      <c r="AS536" s="138"/>
      <c r="AT536" s="138"/>
    </row>
    <row r="537" spans="1:46" s="139" customFormat="1" ht="13.8" x14ac:dyDescent="0.3">
      <c r="A537" s="277">
        <v>478</v>
      </c>
      <c r="B537" s="211">
        <v>478352673</v>
      </c>
      <c r="C537" s="212" t="s">
        <v>249</v>
      </c>
      <c r="D537" s="211">
        <v>352</v>
      </c>
      <c r="E537" s="212" t="s">
        <v>198</v>
      </c>
      <c r="F537" s="211">
        <v>673</v>
      </c>
      <c r="G537" s="212" t="s">
        <v>159</v>
      </c>
      <c r="H537" s="297">
        <v>31.439999999999998</v>
      </c>
      <c r="I537" s="202">
        <v>9634</v>
      </c>
      <c r="J537" s="202">
        <v>4884</v>
      </c>
      <c r="K537" s="202">
        <v>0</v>
      </c>
      <c r="L537" s="202">
        <v>893</v>
      </c>
      <c r="M537" s="279">
        <v>15411</v>
      </c>
      <c r="O537" s="281">
        <v>0</v>
      </c>
      <c r="P537" s="282">
        <v>0</v>
      </c>
      <c r="Q537" s="205">
        <v>0.09</v>
      </c>
      <c r="R537" s="205">
        <v>1.9733059202899569E-2</v>
      </c>
      <c r="S537" s="272">
        <f t="shared" si="34"/>
        <v>0</v>
      </c>
      <c r="U537" s="287">
        <v>456446</v>
      </c>
      <c r="V537" s="288">
        <v>0</v>
      </c>
      <c r="W537" s="288">
        <v>0</v>
      </c>
      <c r="X537" s="288">
        <v>28076</v>
      </c>
      <c r="Y537" s="279">
        <f t="shared" si="35"/>
        <v>484522</v>
      </c>
      <c r="AA537" s="275">
        <v>0</v>
      </c>
      <c r="AB537" s="204">
        <v>0</v>
      </c>
      <c r="AC537" s="202">
        <v>0</v>
      </c>
      <c r="AD537" s="204">
        <v>2</v>
      </c>
      <c r="AE537" s="276">
        <v>30822</v>
      </c>
      <c r="AG537" s="227">
        <f t="shared" si="31"/>
        <v>0</v>
      </c>
      <c r="AH537" s="228">
        <f t="shared" si="32"/>
        <v>0</v>
      </c>
      <c r="AI537" s="229">
        <f t="shared" si="33"/>
        <v>0</v>
      </c>
      <c r="AM537" s="138"/>
      <c r="AN537" s="138"/>
      <c r="AO537" s="138"/>
      <c r="AP537" s="138"/>
      <c r="AQ537" s="138"/>
      <c r="AR537" s="138"/>
      <c r="AS537" s="138"/>
      <c r="AT537" s="138"/>
    </row>
    <row r="538" spans="1:46" s="139" customFormat="1" ht="13.8" x14ac:dyDescent="0.3">
      <c r="A538" s="277">
        <v>478</v>
      </c>
      <c r="B538" s="211">
        <v>478352695</v>
      </c>
      <c r="C538" s="212" t="s">
        <v>249</v>
      </c>
      <c r="D538" s="211">
        <v>352</v>
      </c>
      <c r="E538" s="212" t="s">
        <v>198</v>
      </c>
      <c r="F538" s="211">
        <v>695</v>
      </c>
      <c r="G538" s="212" t="s">
        <v>135</v>
      </c>
      <c r="H538" s="297">
        <v>1</v>
      </c>
      <c r="I538" s="202">
        <v>10981.62264493703</v>
      </c>
      <c r="J538" s="202">
        <v>6764</v>
      </c>
      <c r="K538" s="202">
        <v>0</v>
      </c>
      <c r="L538" s="202">
        <v>893</v>
      </c>
      <c r="M538" s="279">
        <v>18638.62264493703</v>
      </c>
      <c r="O538" s="281">
        <v>0</v>
      </c>
      <c r="P538" s="282">
        <v>0</v>
      </c>
      <c r="Q538" s="205">
        <v>0.09</v>
      </c>
      <c r="R538" s="205">
        <v>1.1503066341899397E-3</v>
      </c>
      <c r="S538" s="272">
        <f t="shared" si="34"/>
        <v>0</v>
      </c>
      <c r="U538" s="287">
        <v>17746</v>
      </c>
      <c r="V538" s="288">
        <v>0</v>
      </c>
      <c r="W538" s="288">
        <v>0</v>
      </c>
      <c r="X538" s="288">
        <v>893</v>
      </c>
      <c r="Y538" s="279">
        <f t="shared" si="35"/>
        <v>18639</v>
      </c>
      <c r="AA538" s="275">
        <v>0</v>
      </c>
      <c r="AB538" s="204">
        <v>0</v>
      </c>
      <c r="AC538" s="202">
        <v>0</v>
      </c>
      <c r="AD538" s="204">
        <v>0</v>
      </c>
      <c r="AE538" s="276">
        <v>0</v>
      </c>
      <c r="AG538" s="227">
        <f t="shared" si="31"/>
        <v>0</v>
      </c>
      <c r="AH538" s="228">
        <f t="shared" si="32"/>
        <v>0</v>
      </c>
      <c r="AI538" s="229">
        <f t="shared" si="33"/>
        <v>0</v>
      </c>
      <c r="AM538" s="138"/>
      <c r="AN538" s="138"/>
      <c r="AO538" s="138"/>
      <c r="AP538" s="138"/>
      <c r="AQ538" s="138"/>
      <c r="AR538" s="138"/>
      <c r="AS538" s="138"/>
      <c r="AT538" s="138"/>
    </row>
    <row r="539" spans="1:46" s="139" customFormat="1" ht="13.8" x14ac:dyDescent="0.3">
      <c r="A539" s="277">
        <v>478</v>
      </c>
      <c r="B539" s="211">
        <v>478352720</v>
      </c>
      <c r="C539" s="212" t="s">
        <v>249</v>
      </c>
      <c r="D539" s="211">
        <v>352</v>
      </c>
      <c r="E539" s="212" t="s">
        <v>198</v>
      </c>
      <c r="F539" s="211">
        <v>720</v>
      </c>
      <c r="G539" s="212" t="s">
        <v>60</v>
      </c>
      <c r="H539" s="297">
        <v>5</v>
      </c>
      <c r="I539" s="202">
        <v>9714</v>
      </c>
      <c r="J539" s="202">
        <v>2213</v>
      </c>
      <c r="K539" s="202">
        <v>0</v>
      </c>
      <c r="L539" s="202">
        <v>893</v>
      </c>
      <c r="M539" s="279">
        <v>12820</v>
      </c>
      <c r="O539" s="281">
        <v>0</v>
      </c>
      <c r="P539" s="282">
        <v>0</v>
      </c>
      <c r="Q539" s="205">
        <v>0.09</v>
      </c>
      <c r="R539" s="205">
        <v>1.0128780604187119E-2</v>
      </c>
      <c r="S539" s="272">
        <f t="shared" si="34"/>
        <v>0</v>
      </c>
      <c r="U539" s="287">
        <v>59635</v>
      </c>
      <c r="V539" s="288">
        <v>0</v>
      </c>
      <c r="W539" s="288">
        <v>0</v>
      </c>
      <c r="X539" s="288">
        <v>4465</v>
      </c>
      <c r="Y539" s="279">
        <f t="shared" si="35"/>
        <v>64100</v>
      </c>
      <c r="AA539" s="275">
        <v>0</v>
      </c>
      <c r="AB539" s="204">
        <v>0</v>
      </c>
      <c r="AC539" s="202">
        <v>0</v>
      </c>
      <c r="AD539" s="204">
        <v>0</v>
      </c>
      <c r="AE539" s="276">
        <v>0</v>
      </c>
      <c r="AG539" s="227">
        <f t="shared" si="31"/>
        <v>0</v>
      </c>
      <c r="AH539" s="228">
        <f t="shared" si="32"/>
        <v>0</v>
      </c>
      <c r="AI539" s="229">
        <f t="shared" si="33"/>
        <v>0</v>
      </c>
      <c r="AM539" s="138"/>
      <c r="AN539" s="138"/>
      <c r="AO539" s="138"/>
      <c r="AP539" s="138"/>
      <c r="AQ539" s="138"/>
      <c r="AR539" s="138"/>
      <c r="AS539" s="138"/>
      <c r="AT539" s="138"/>
    </row>
    <row r="540" spans="1:46" s="139" customFormat="1" ht="13.8" x14ac:dyDescent="0.3">
      <c r="A540" s="277">
        <v>478</v>
      </c>
      <c r="B540" s="211">
        <v>478352725</v>
      </c>
      <c r="C540" s="212" t="s">
        <v>249</v>
      </c>
      <c r="D540" s="211">
        <v>352</v>
      </c>
      <c r="E540" s="212" t="s">
        <v>198</v>
      </c>
      <c r="F540" s="211">
        <v>725</v>
      </c>
      <c r="G540" s="212" t="s">
        <v>136</v>
      </c>
      <c r="H540" s="297">
        <v>18.93</v>
      </c>
      <c r="I540" s="202">
        <v>9854</v>
      </c>
      <c r="J540" s="202">
        <v>3234</v>
      </c>
      <c r="K540" s="202">
        <v>0</v>
      </c>
      <c r="L540" s="202">
        <v>893</v>
      </c>
      <c r="M540" s="279">
        <v>13981</v>
      </c>
      <c r="O540" s="281">
        <v>0</v>
      </c>
      <c r="P540" s="282">
        <v>0</v>
      </c>
      <c r="Q540" s="205">
        <v>0.09</v>
      </c>
      <c r="R540" s="205">
        <v>9.7176758317344177E-3</v>
      </c>
      <c r="S540" s="272">
        <f t="shared" si="34"/>
        <v>0</v>
      </c>
      <c r="U540" s="287">
        <v>247756</v>
      </c>
      <c r="V540" s="288">
        <v>0</v>
      </c>
      <c r="W540" s="288">
        <v>0</v>
      </c>
      <c r="X540" s="288">
        <v>16905</v>
      </c>
      <c r="Y540" s="279">
        <f t="shared" si="35"/>
        <v>264661</v>
      </c>
      <c r="AA540" s="275">
        <v>0</v>
      </c>
      <c r="AB540" s="204">
        <v>0</v>
      </c>
      <c r="AC540" s="202">
        <v>0</v>
      </c>
      <c r="AD540" s="204">
        <v>1</v>
      </c>
      <c r="AE540" s="276">
        <v>13981</v>
      </c>
      <c r="AG540" s="227">
        <f t="shared" si="31"/>
        <v>0</v>
      </c>
      <c r="AH540" s="228">
        <f t="shared" si="32"/>
        <v>0</v>
      </c>
      <c r="AI540" s="229">
        <f t="shared" si="33"/>
        <v>0</v>
      </c>
      <c r="AM540" s="138"/>
      <c r="AN540" s="138"/>
      <c r="AO540" s="138"/>
      <c r="AP540" s="138"/>
      <c r="AQ540" s="138"/>
      <c r="AR540" s="138"/>
      <c r="AS540" s="138"/>
      <c r="AT540" s="138"/>
    </row>
    <row r="541" spans="1:46" s="139" customFormat="1" ht="13.8" x14ac:dyDescent="0.3">
      <c r="A541" s="277">
        <v>478</v>
      </c>
      <c r="B541" s="211">
        <v>478352730</v>
      </c>
      <c r="C541" s="212" t="s">
        <v>249</v>
      </c>
      <c r="D541" s="211">
        <v>352</v>
      </c>
      <c r="E541" s="212" t="s">
        <v>198</v>
      </c>
      <c r="F541" s="211">
        <v>730</v>
      </c>
      <c r="G541" s="212" t="s">
        <v>137</v>
      </c>
      <c r="H541" s="297">
        <v>1</v>
      </c>
      <c r="I541" s="202">
        <v>10144</v>
      </c>
      <c r="J541" s="202">
        <v>3185</v>
      </c>
      <c r="K541" s="202">
        <v>0</v>
      </c>
      <c r="L541" s="202">
        <v>893</v>
      </c>
      <c r="M541" s="279">
        <v>14222</v>
      </c>
      <c r="O541" s="281">
        <v>0</v>
      </c>
      <c r="P541" s="282">
        <v>0</v>
      </c>
      <c r="Q541" s="205">
        <v>0.09</v>
      </c>
      <c r="R541" s="205">
        <v>1.0017860647620997E-2</v>
      </c>
      <c r="S541" s="272">
        <f t="shared" si="34"/>
        <v>0</v>
      </c>
      <c r="U541" s="287">
        <v>13329</v>
      </c>
      <c r="V541" s="288">
        <v>0</v>
      </c>
      <c r="W541" s="288">
        <v>0</v>
      </c>
      <c r="X541" s="288">
        <v>893</v>
      </c>
      <c r="Y541" s="279">
        <f t="shared" si="35"/>
        <v>14222</v>
      </c>
      <c r="AA541" s="275">
        <v>0</v>
      </c>
      <c r="AB541" s="204">
        <v>0</v>
      </c>
      <c r="AC541" s="202">
        <v>0</v>
      </c>
      <c r="AD541" s="204">
        <v>0</v>
      </c>
      <c r="AE541" s="276">
        <v>0</v>
      </c>
      <c r="AG541" s="227">
        <f t="shared" si="31"/>
        <v>0</v>
      </c>
      <c r="AH541" s="228">
        <f t="shared" si="32"/>
        <v>0</v>
      </c>
      <c r="AI541" s="229">
        <f t="shared" si="33"/>
        <v>0</v>
      </c>
      <c r="AM541" s="138"/>
      <c r="AN541" s="138"/>
      <c r="AO541" s="138"/>
      <c r="AP541" s="138"/>
      <c r="AQ541" s="138"/>
      <c r="AR541" s="138"/>
      <c r="AS541" s="138"/>
      <c r="AT541" s="138"/>
    </row>
    <row r="542" spans="1:46" s="139" customFormat="1" ht="13.8" x14ac:dyDescent="0.3">
      <c r="A542" s="277">
        <v>478</v>
      </c>
      <c r="B542" s="211">
        <v>478352735</v>
      </c>
      <c r="C542" s="212" t="s">
        <v>249</v>
      </c>
      <c r="D542" s="211">
        <v>352</v>
      </c>
      <c r="E542" s="212" t="s">
        <v>198</v>
      </c>
      <c r="F542" s="211">
        <v>735</v>
      </c>
      <c r="G542" s="212" t="s">
        <v>138</v>
      </c>
      <c r="H542" s="297">
        <v>41.97</v>
      </c>
      <c r="I542" s="202">
        <v>9820</v>
      </c>
      <c r="J542" s="202">
        <v>4081</v>
      </c>
      <c r="K542" s="202">
        <v>0</v>
      </c>
      <c r="L542" s="202">
        <v>893</v>
      </c>
      <c r="M542" s="279">
        <v>14794</v>
      </c>
      <c r="O542" s="281">
        <v>0</v>
      </c>
      <c r="P542" s="282">
        <v>0</v>
      </c>
      <c r="Q542" s="205">
        <v>0.09</v>
      </c>
      <c r="R542" s="205">
        <v>2.0223169205195471E-2</v>
      </c>
      <c r="S542" s="272">
        <f t="shared" si="34"/>
        <v>0</v>
      </c>
      <c r="U542" s="287">
        <v>583425</v>
      </c>
      <c r="V542" s="288">
        <v>0</v>
      </c>
      <c r="W542" s="288">
        <v>0</v>
      </c>
      <c r="X542" s="288">
        <v>37479</v>
      </c>
      <c r="Y542" s="279">
        <f t="shared" si="35"/>
        <v>620904</v>
      </c>
      <c r="AA542" s="275">
        <v>0</v>
      </c>
      <c r="AB542" s="204">
        <v>0</v>
      </c>
      <c r="AC542" s="202">
        <v>0</v>
      </c>
      <c r="AD542" s="204">
        <v>0</v>
      </c>
      <c r="AE542" s="276">
        <v>0</v>
      </c>
      <c r="AG542" s="227">
        <f t="shared" si="31"/>
        <v>0</v>
      </c>
      <c r="AH542" s="228">
        <f t="shared" si="32"/>
        <v>0</v>
      </c>
      <c r="AI542" s="229">
        <f t="shared" si="33"/>
        <v>0</v>
      </c>
      <c r="AM542" s="138"/>
      <c r="AN542" s="138"/>
      <c r="AO542" s="138"/>
      <c r="AP542" s="138"/>
      <c r="AQ542" s="138"/>
      <c r="AR542" s="138"/>
      <c r="AS542" s="138"/>
      <c r="AT542" s="138"/>
    </row>
    <row r="543" spans="1:46" s="139" customFormat="1" ht="13.8" x14ac:dyDescent="0.3">
      <c r="A543" s="277">
        <v>478</v>
      </c>
      <c r="B543" s="211">
        <v>478352753</v>
      </c>
      <c r="C543" s="212" t="s">
        <v>249</v>
      </c>
      <c r="D543" s="211">
        <v>352</v>
      </c>
      <c r="E543" s="212" t="s">
        <v>198</v>
      </c>
      <c r="F543" s="211">
        <v>753</v>
      </c>
      <c r="G543" s="212" t="s">
        <v>248</v>
      </c>
      <c r="H543" s="297">
        <v>6.91</v>
      </c>
      <c r="I543" s="202">
        <v>10762</v>
      </c>
      <c r="J543" s="202">
        <v>4081</v>
      </c>
      <c r="K543" s="202">
        <v>0</v>
      </c>
      <c r="L543" s="202">
        <v>893</v>
      </c>
      <c r="M543" s="279">
        <v>15736</v>
      </c>
      <c r="O543" s="281">
        <v>0</v>
      </c>
      <c r="P543" s="282">
        <v>0</v>
      </c>
      <c r="Q543" s="205">
        <v>0.09</v>
      </c>
      <c r="R543" s="205">
        <v>8.9973526120195428E-3</v>
      </c>
      <c r="S543" s="272">
        <f t="shared" si="34"/>
        <v>0</v>
      </c>
      <c r="U543" s="287">
        <v>102565</v>
      </c>
      <c r="V543" s="288">
        <v>0</v>
      </c>
      <c r="W543" s="288">
        <v>0</v>
      </c>
      <c r="X543" s="288">
        <v>6170</v>
      </c>
      <c r="Y543" s="279">
        <f t="shared" si="35"/>
        <v>108735</v>
      </c>
      <c r="AA543" s="275">
        <v>0</v>
      </c>
      <c r="AB543" s="204">
        <v>0</v>
      </c>
      <c r="AC543" s="202">
        <v>0</v>
      </c>
      <c r="AD543" s="204">
        <v>0.93</v>
      </c>
      <c r="AE543" s="276">
        <v>14634</v>
      </c>
      <c r="AG543" s="227">
        <f t="shared" si="31"/>
        <v>0</v>
      </c>
      <c r="AH543" s="228">
        <f t="shared" si="32"/>
        <v>0</v>
      </c>
      <c r="AI543" s="229">
        <f t="shared" si="33"/>
        <v>0</v>
      </c>
      <c r="AM543" s="138"/>
      <c r="AN543" s="138"/>
      <c r="AO543" s="138"/>
      <c r="AP543" s="138"/>
      <c r="AQ543" s="138"/>
      <c r="AR543" s="138"/>
      <c r="AS543" s="138"/>
      <c r="AT543" s="138"/>
    </row>
    <row r="544" spans="1:46" s="139" customFormat="1" ht="13.8" x14ac:dyDescent="0.3">
      <c r="A544" s="277">
        <v>478</v>
      </c>
      <c r="B544" s="211">
        <v>478352755</v>
      </c>
      <c r="C544" s="212" t="s">
        <v>249</v>
      </c>
      <c r="D544" s="211">
        <v>352</v>
      </c>
      <c r="E544" s="212" t="s">
        <v>198</v>
      </c>
      <c r="F544" s="211">
        <v>755</v>
      </c>
      <c r="G544" s="212" t="s">
        <v>62</v>
      </c>
      <c r="H544" s="297">
        <v>0.95</v>
      </c>
      <c r="I544" s="202">
        <v>12094.913853503183</v>
      </c>
      <c r="J544" s="202">
        <v>5056</v>
      </c>
      <c r="K544" s="202">
        <v>0</v>
      </c>
      <c r="L544" s="202">
        <v>893</v>
      </c>
      <c r="M544" s="279">
        <v>18043.913853503182</v>
      </c>
      <c r="O544" s="281">
        <v>0</v>
      </c>
      <c r="P544" s="282">
        <v>0</v>
      </c>
      <c r="Q544" s="205">
        <v>0.18</v>
      </c>
      <c r="R544" s="205">
        <v>1.090537197338614E-2</v>
      </c>
      <c r="S544" s="272">
        <f t="shared" si="34"/>
        <v>0</v>
      </c>
      <c r="U544" s="287">
        <v>16293</v>
      </c>
      <c r="V544" s="288">
        <v>0</v>
      </c>
      <c r="W544" s="288">
        <v>0</v>
      </c>
      <c r="X544" s="288">
        <v>848</v>
      </c>
      <c r="Y544" s="279">
        <f t="shared" si="35"/>
        <v>17141</v>
      </c>
      <c r="AA544" s="275">
        <v>0</v>
      </c>
      <c r="AB544" s="204">
        <v>0</v>
      </c>
      <c r="AC544" s="202">
        <v>0</v>
      </c>
      <c r="AD544" s="204">
        <v>0.95</v>
      </c>
      <c r="AE544" s="276">
        <v>17141</v>
      </c>
      <c r="AG544" s="227">
        <f t="shared" si="31"/>
        <v>0</v>
      </c>
      <c r="AH544" s="228">
        <f t="shared" si="32"/>
        <v>0</v>
      </c>
      <c r="AI544" s="229">
        <f t="shared" si="33"/>
        <v>0</v>
      </c>
      <c r="AM544" s="138"/>
      <c r="AN544" s="138"/>
      <c r="AO544" s="138"/>
      <c r="AP544" s="138"/>
      <c r="AQ544" s="138"/>
      <c r="AR544" s="138"/>
      <c r="AS544" s="138"/>
      <c r="AT544" s="138"/>
    </row>
    <row r="545" spans="1:46" s="139" customFormat="1" ht="13.8" x14ac:dyDescent="0.3">
      <c r="A545" s="277">
        <v>478</v>
      </c>
      <c r="B545" s="211">
        <v>478352775</v>
      </c>
      <c r="C545" s="212" t="s">
        <v>249</v>
      </c>
      <c r="D545" s="211">
        <v>352</v>
      </c>
      <c r="E545" s="212" t="s">
        <v>198</v>
      </c>
      <c r="F545" s="211">
        <v>775</v>
      </c>
      <c r="G545" s="212" t="s">
        <v>77</v>
      </c>
      <c r="H545" s="297">
        <v>19.07</v>
      </c>
      <c r="I545" s="202">
        <v>9325</v>
      </c>
      <c r="J545" s="202">
        <v>1994</v>
      </c>
      <c r="K545" s="202">
        <v>0</v>
      </c>
      <c r="L545" s="202">
        <v>893</v>
      </c>
      <c r="M545" s="279">
        <v>12212</v>
      </c>
      <c r="O545" s="281">
        <v>0</v>
      </c>
      <c r="P545" s="282">
        <v>0</v>
      </c>
      <c r="Q545" s="205">
        <v>0.09</v>
      </c>
      <c r="R545" s="205">
        <v>5.2352154992346264E-3</v>
      </c>
      <c r="S545" s="272">
        <f t="shared" si="34"/>
        <v>0</v>
      </c>
      <c r="U545" s="287">
        <v>215853</v>
      </c>
      <c r="V545" s="288">
        <v>0</v>
      </c>
      <c r="W545" s="288">
        <v>0</v>
      </c>
      <c r="X545" s="288">
        <v>17030</v>
      </c>
      <c r="Y545" s="279">
        <f t="shared" si="35"/>
        <v>232883</v>
      </c>
      <c r="AA545" s="275">
        <v>0</v>
      </c>
      <c r="AB545" s="204">
        <v>0</v>
      </c>
      <c r="AC545" s="202">
        <v>0</v>
      </c>
      <c r="AD545" s="204">
        <v>0</v>
      </c>
      <c r="AE545" s="276">
        <v>0</v>
      </c>
      <c r="AG545" s="227">
        <f t="shared" si="31"/>
        <v>0</v>
      </c>
      <c r="AH545" s="228">
        <f t="shared" si="32"/>
        <v>0</v>
      </c>
      <c r="AI545" s="229">
        <f t="shared" si="33"/>
        <v>0</v>
      </c>
      <c r="AM545" s="138"/>
      <c r="AN545" s="138"/>
      <c r="AO545" s="138"/>
      <c r="AP545" s="138"/>
      <c r="AQ545" s="138"/>
      <c r="AR545" s="138"/>
      <c r="AS545" s="138"/>
      <c r="AT545" s="138"/>
    </row>
    <row r="546" spans="1:46" s="139" customFormat="1" ht="13.8" x14ac:dyDescent="0.3">
      <c r="A546" s="277">
        <v>479</v>
      </c>
      <c r="B546" s="211">
        <v>479278005</v>
      </c>
      <c r="C546" s="212" t="s">
        <v>251</v>
      </c>
      <c r="D546" s="211">
        <v>278</v>
      </c>
      <c r="E546" s="212" t="s">
        <v>212</v>
      </c>
      <c r="F546" s="211">
        <v>5</v>
      </c>
      <c r="G546" s="212" t="s">
        <v>219</v>
      </c>
      <c r="H546" s="297">
        <v>4.5199999999999996</v>
      </c>
      <c r="I546" s="202">
        <v>11044</v>
      </c>
      <c r="J546" s="202">
        <v>4732</v>
      </c>
      <c r="K546" s="202">
        <v>0</v>
      </c>
      <c r="L546" s="202">
        <v>893</v>
      </c>
      <c r="M546" s="279">
        <v>16669</v>
      </c>
      <c r="O546" s="281">
        <v>0</v>
      </c>
      <c r="P546" s="282">
        <v>0</v>
      </c>
      <c r="Q546" s="205">
        <v>0.09</v>
      </c>
      <c r="R546" s="205">
        <v>1.1310530252695329E-2</v>
      </c>
      <c r="S546" s="272">
        <f t="shared" si="34"/>
        <v>0</v>
      </c>
      <c r="U546" s="287">
        <v>71308</v>
      </c>
      <c r="V546" s="288">
        <v>0</v>
      </c>
      <c r="W546" s="288">
        <v>0</v>
      </c>
      <c r="X546" s="288">
        <v>4036</v>
      </c>
      <c r="Y546" s="279">
        <f t="shared" si="35"/>
        <v>75344</v>
      </c>
      <c r="AA546" s="275">
        <v>0</v>
      </c>
      <c r="AB546" s="204">
        <v>0</v>
      </c>
      <c r="AC546" s="202">
        <v>0</v>
      </c>
      <c r="AD546" s="204">
        <v>0</v>
      </c>
      <c r="AE546" s="276">
        <v>0</v>
      </c>
      <c r="AG546" s="227">
        <f t="shared" si="31"/>
        <v>0</v>
      </c>
      <c r="AH546" s="228">
        <f t="shared" si="32"/>
        <v>0</v>
      </c>
      <c r="AI546" s="229">
        <f t="shared" si="33"/>
        <v>0</v>
      </c>
      <c r="AM546" s="138"/>
      <c r="AN546" s="138"/>
      <c r="AO546" s="138"/>
      <c r="AP546" s="138"/>
      <c r="AQ546" s="138"/>
      <c r="AR546" s="138"/>
      <c r="AS546" s="138"/>
      <c r="AT546" s="138"/>
    </row>
    <row r="547" spans="1:46" s="139" customFormat="1" ht="13.8" x14ac:dyDescent="0.3">
      <c r="A547" s="277">
        <v>479</v>
      </c>
      <c r="B547" s="211">
        <v>479278024</v>
      </c>
      <c r="C547" s="212" t="s">
        <v>251</v>
      </c>
      <c r="D547" s="211">
        <v>278</v>
      </c>
      <c r="E547" s="212" t="s">
        <v>212</v>
      </c>
      <c r="F547" s="211">
        <v>24</v>
      </c>
      <c r="G547" s="212" t="s">
        <v>252</v>
      </c>
      <c r="H547" s="297">
        <v>21.8</v>
      </c>
      <c r="I547" s="202">
        <v>10029</v>
      </c>
      <c r="J547" s="202">
        <v>2296</v>
      </c>
      <c r="K547" s="202">
        <v>0</v>
      </c>
      <c r="L547" s="202">
        <v>893</v>
      </c>
      <c r="M547" s="279">
        <v>13218</v>
      </c>
      <c r="O547" s="281">
        <v>0</v>
      </c>
      <c r="P547" s="282">
        <v>0</v>
      </c>
      <c r="Q547" s="205">
        <v>0.09</v>
      </c>
      <c r="R547" s="205">
        <v>1.6675424831371001E-2</v>
      </c>
      <c r="S547" s="272">
        <f t="shared" si="34"/>
        <v>0</v>
      </c>
      <c r="U547" s="287">
        <v>268686</v>
      </c>
      <c r="V547" s="288">
        <v>0</v>
      </c>
      <c r="W547" s="288">
        <v>0</v>
      </c>
      <c r="X547" s="288">
        <v>19468</v>
      </c>
      <c r="Y547" s="279">
        <f t="shared" si="35"/>
        <v>288154</v>
      </c>
      <c r="AA547" s="275">
        <v>0</v>
      </c>
      <c r="AB547" s="204">
        <v>0</v>
      </c>
      <c r="AC547" s="202">
        <v>0</v>
      </c>
      <c r="AD547" s="204">
        <v>1</v>
      </c>
      <c r="AE547" s="276">
        <v>13218</v>
      </c>
      <c r="AG547" s="227">
        <f t="shared" si="31"/>
        <v>0</v>
      </c>
      <c r="AH547" s="228">
        <f t="shared" si="32"/>
        <v>0</v>
      </c>
      <c r="AI547" s="229">
        <f t="shared" si="33"/>
        <v>0</v>
      </c>
      <c r="AM547" s="138"/>
      <c r="AN547" s="138"/>
      <c r="AO547" s="138"/>
      <c r="AP547" s="138"/>
      <c r="AQ547" s="138"/>
      <c r="AR547" s="138"/>
      <c r="AS547" s="138"/>
      <c r="AT547" s="138"/>
    </row>
    <row r="548" spans="1:46" s="139" customFormat="1" ht="13.8" x14ac:dyDescent="0.3">
      <c r="A548" s="277">
        <v>479</v>
      </c>
      <c r="B548" s="211">
        <v>479278061</v>
      </c>
      <c r="C548" s="212" t="s">
        <v>251</v>
      </c>
      <c r="D548" s="211">
        <v>278</v>
      </c>
      <c r="E548" s="212" t="s">
        <v>212</v>
      </c>
      <c r="F548" s="211">
        <v>61</v>
      </c>
      <c r="G548" s="212" t="s">
        <v>170</v>
      </c>
      <c r="H548" s="297">
        <v>31.880000000000003</v>
      </c>
      <c r="I548" s="202">
        <v>11627</v>
      </c>
      <c r="J548" s="202">
        <v>839</v>
      </c>
      <c r="K548" s="202">
        <v>0</v>
      </c>
      <c r="L548" s="202">
        <v>893</v>
      </c>
      <c r="M548" s="279">
        <v>13359</v>
      </c>
      <c r="O548" s="281">
        <v>0</v>
      </c>
      <c r="P548" s="282">
        <v>0</v>
      </c>
      <c r="Q548" s="205">
        <v>0.09</v>
      </c>
      <c r="R548" s="205">
        <v>3.1855751534477672E-2</v>
      </c>
      <c r="S548" s="272">
        <f t="shared" si="34"/>
        <v>0</v>
      </c>
      <c r="U548" s="287">
        <v>397417</v>
      </c>
      <c r="V548" s="288">
        <v>0</v>
      </c>
      <c r="W548" s="288">
        <v>0</v>
      </c>
      <c r="X548" s="288">
        <v>28470</v>
      </c>
      <c r="Y548" s="279">
        <f t="shared" si="35"/>
        <v>425887</v>
      </c>
      <c r="AA548" s="275">
        <v>0</v>
      </c>
      <c r="AB548" s="204">
        <v>0</v>
      </c>
      <c r="AC548" s="202">
        <v>0</v>
      </c>
      <c r="AD548" s="204">
        <v>1</v>
      </c>
      <c r="AE548" s="276">
        <v>13359</v>
      </c>
      <c r="AG548" s="227">
        <f t="shared" si="31"/>
        <v>0</v>
      </c>
      <c r="AH548" s="228">
        <f t="shared" si="32"/>
        <v>0</v>
      </c>
      <c r="AI548" s="229">
        <f t="shared" si="33"/>
        <v>0</v>
      </c>
      <c r="AM548" s="138"/>
      <c r="AN548" s="138"/>
      <c r="AO548" s="138"/>
      <c r="AP548" s="138"/>
      <c r="AQ548" s="138"/>
      <c r="AR548" s="138"/>
      <c r="AS548" s="138"/>
      <c r="AT548" s="138"/>
    </row>
    <row r="549" spans="1:46" s="139" customFormat="1" ht="13.8" x14ac:dyDescent="0.3">
      <c r="A549" s="277">
        <v>479</v>
      </c>
      <c r="B549" s="211">
        <v>479278086</v>
      </c>
      <c r="C549" s="212" t="s">
        <v>251</v>
      </c>
      <c r="D549" s="211">
        <v>278</v>
      </c>
      <c r="E549" s="212" t="s">
        <v>212</v>
      </c>
      <c r="F549" s="211">
        <v>86</v>
      </c>
      <c r="G549" s="212" t="s">
        <v>207</v>
      </c>
      <c r="H549" s="297">
        <v>9.23</v>
      </c>
      <c r="I549" s="202">
        <v>10360</v>
      </c>
      <c r="J549" s="202">
        <v>1956</v>
      </c>
      <c r="K549" s="202">
        <v>0</v>
      </c>
      <c r="L549" s="202">
        <v>893</v>
      </c>
      <c r="M549" s="279">
        <v>13209</v>
      </c>
      <c r="O549" s="281">
        <v>0</v>
      </c>
      <c r="P549" s="282">
        <v>0</v>
      </c>
      <c r="Q549" s="205">
        <v>0.09</v>
      </c>
      <c r="R549" s="205">
        <v>5.6550894950128702E-2</v>
      </c>
      <c r="S549" s="272">
        <f t="shared" si="34"/>
        <v>0</v>
      </c>
      <c r="U549" s="287">
        <v>113677</v>
      </c>
      <c r="V549" s="288">
        <v>0</v>
      </c>
      <c r="W549" s="288">
        <v>0</v>
      </c>
      <c r="X549" s="288">
        <v>8243</v>
      </c>
      <c r="Y549" s="279">
        <f t="shared" si="35"/>
        <v>121920</v>
      </c>
      <c r="AA549" s="275">
        <v>0</v>
      </c>
      <c r="AB549" s="204">
        <v>0</v>
      </c>
      <c r="AC549" s="202">
        <v>0</v>
      </c>
      <c r="AD549" s="204">
        <v>1</v>
      </c>
      <c r="AE549" s="276">
        <v>13209</v>
      </c>
      <c r="AG549" s="227">
        <f t="shared" si="31"/>
        <v>0</v>
      </c>
      <c r="AH549" s="228">
        <f t="shared" si="32"/>
        <v>0</v>
      </c>
      <c r="AI549" s="229">
        <f t="shared" si="33"/>
        <v>0</v>
      </c>
      <c r="AM549" s="138"/>
      <c r="AN549" s="138"/>
      <c r="AO549" s="138"/>
      <c r="AP549" s="138"/>
      <c r="AQ549" s="138"/>
      <c r="AR549" s="138"/>
      <c r="AS549" s="138"/>
      <c r="AT549" s="138"/>
    </row>
    <row r="550" spans="1:46" s="139" customFormat="1" ht="13.8" x14ac:dyDescent="0.3">
      <c r="A550" s="277">
        <v>479</v>
      </c>
      <c r="B550" s="211">
        <v>479278087</v>
      </c>
      <c r="C550" s="212" t="s">
        <v>251</v>
      </c>
      <c r="D550" s="211">
        <v>278</v>
      </c>
      <c r="E550" s="212" t="s">
        <v>212</v>
      </c>
      <c r="F550" s="211">
        <v>87</v>
      </c>
      <c r="G550" s="212" t="s">
        <v>171</v>
      </c>
      <c r="H550" s="297">
        <v>5.3900000000000006</v>
      </c>
      <c r="I550" s="202">
        <v>10214</v>
      </c>
      <c r="J550" s="202">
        <v>3573</v>
      </c>
      <c r="K550" s="202">
        <v>0</v>
      </c>
      <c r="L550" s="202">
        <v>893</v>
      </c>
      <c r="M550" s="279">
        <v>14680</v>
      </c>
      <c r="O550" s="281">
        <v>0</v>
      </c>
      <c r="P550" s="282">
        <v>0</v>
      </c>
      <c r="Q550" s="205">
        <v>0.09</v>
      </c>
      <c r="R550" s="205">
        <v>4.0415689121383151E-3</v>
      </c>
      <c r="S550" s="272">
        <f t="shared" si="34"/>
        <v>0</v>
      </c>
      <c r="U550" s="287">
        <v>74313</v>
      </c>
      <c r="V550" s="288">
        <v>0</v>
      </c>
      <c r="W550" s="288">
        <v>0</v>
      </c>
      <c r="X550" s="288">
        <v>4814</v>
      </c>
      <c r="Y550" s="279">
        <f t="shared" si="35"/>
        <v>79127</v>
      </c>
      <c r="AA550" s="275">
        <v>0</v>
      </c>
      <c r="AB550" s="204">
        <v>0</v>
      </c>
      <c r="AC550" s="202">
        <v>0</v>
      </c>
      <c r="AD550" s="204">
        <v>0</v>
      </c>
      <c r="AE550" s="276">
        <v>0</v>
      </c>
      <c r="AG550" s="227">
        <f t="shared" si="31"/>
        <v>0</v>
      </c>
      <c r="AH550" s="228">
        <f t="shared" si="32"/>
        <v>0</v>
      </c>
      <c r="AI550" s="229">
        <f t="shared" si="33"/>
        <v>0</v>
      </c>
      <c r="AM550" s="138"/>
      <c r="AN550" s="138"/>
      <c r="AO550" s="138"/>
      <c r="AP550" s="138"/>
      <c r="AQ550" s="138"/>
      <c r="AR550" s="138"/>
      <c r="AS550" s="138"/>
      <c r="AT550" s="138"/>
    </row>
    <row r="551" spans="1:46" s="139" customFormat="1" ht="13.8" x14ac:dyDescent="0.3">
      <c r="A551" s="277">
        <v>479</v>
      </c>
      <c r="B551" s="211">
        <v>479278091</v>
      </c>
      <c r="C551" s="212" t="s">
        <v>251</v>
      </c>
      <c r="D551" s="211">
        <v>278</v>
      </c>
      <c r="E551" s="212" t="s">
        <v>212</v>
      </c>
      <c r="F551" s="211">
        <v>91</v>
      </c>
      <c r="G551" s="212" t="s">
        <v>52</v>
      </c>
      <c r="H551" s="297">
        <v>1</v>
      </c>
      <c r="I551" s="202">
        <v>9902.131025641027</v>
      </c>
      <c r="J551" s="202">
        <v>12726</v>
      </c>
      <c r="K551" s="202">
        <v>0</v>
      </c>
      <c r="L551" s="202">
        <v>893</v>
      </c>
      <c r="M551" s="279">
        <v>23521.131025641029</v>
      </c>
      <c r="O551" s="281">
        <v>0</v>
      </c>
      <c r="P551" s="282">
        <v>0</v>
      </c>
      <c r="Q551" s="205">
        <v>0.09</v>
      </c>
      <c r="R551" s="205">
        <v>2.7725226323225036E-2</v>
      </c>
      <c r="S551" s="272">
        <f t="shared" si="34"/>
        <v>0</v>
      </c>
      <c r="U551" s="287">
        <v>22628</v>
      </c>
      <c r="V551" s="288">
        <v>0</v>
      </c>
      <c r="W551" s="288">
        <v>0</v>
      </c>
      <c r="X551" s="288">
        <v>893</v>
      </c>
      <c r="Y551" s="279">
        <f t="shared" si="35"/>
        <v>23521</v>
      </c>
      <c r="AA551" s="275">
        <v>0</v>
      </c>
      <c r="AB551" s="204">
        <v>0</v>
      </c>
      <c r="AC551" s="202">
        <v>0</v>
      </c>
      <c r="AD551" s="204">
        <v>0</v>
      </c>
      <c r="AE551" s="276">
        <v>0</v>
      </c>
      <c r="AG551" s="227">
        <f t="shared" si="31"/>
        <v>0</v>
      </c>
      <c r="AH551" s="228">
        <f t="shared" si="32"/>
        <v>0</v>
      </c>
      <c r="AI551" s="229">
        <f t="shared" si="33"/>
        <v>0</v>
      </c>
      <c r="AM551" s="138"/>
      <c r="AN551" s="138"/>
      <c r="AO551" s="138"/>
      <c r="AP551" s="138"/>
      <c r="AQ551" s="138"/>
      <c r="AR551" s="138"/>
      <c r="AS551" s="138"/>
      <c r="AT551" s="138"/>
    </row>
    <row r="552" spans="1:46" s="139" customFormat="1" ht="13.8" x14ac:dyDescent="0.3">
      <c r="A552" s="277">
        <v>479</v>
      </c>
      <c r="B552" s="211">
        <v>479278111</v>
      </c>
      <c r="C552" s="212" t="s">
        <v>251</v>
      </c>
      <c r="D552" s="211">
        <v>278</v>
      </c>
      <c r="E552" s="212" t="s">
        <v>212</v>
      </c>
      <c r="F552" s="211">
        <v>111</v>
      </c>
      <c r="G552" s="212" t="s">
        <v>253</v>
      </c>
      <c r="H552" s="297">
        <v>5.4</v>
      </c>
      <c r="I552" s="202">
        <v>10643</v>
      </c>
      <c r="J552" s="202">
        <v>3743</v>
      </c>
      <c r="K552" s="202">
        <v>0</v>
      </c>
      <c r="L552" s="202">
        <v>893</v>
      </c>
      <c r="M552" s="279">
        <v>15279</v>
      </c>
      <c r="O552" s="281">
        <v>0</v>
      </c>
      <c r="P552" s="282">
        <v>0</v>
      </c>
      <c r="Q552" s="205">
        <v>0.09</v>
      </c>
      <c r="R552" s="205">
        <v>1.8534333650816536E-2</v>
      </c>
      <c r="S552" s="272">
        <f t="shared" si="34"/>
        <v>0</v>
      </c>
      <c r="U552" s="287">
        <v>77684</v>
      </c>
      <c r="V552" s="288">
        <v>0</v>
      </c>
      <c r="W552" s="288">
        <v>0</v>
      </c>
      <c r="X552" s="288">
        <v>4823</v>
      </c>
      <c r="Y552" s="279">
        <f t="shared" si="35"/>
        <v>82507</v>
      </c>
      <c r="AA552" s="275">
        <v>0</v>
      </c>
      <c r="AB552" s="204">
        <v>0</v>
      </c>
      <c r="AC552" s="202">
        <v>0</v>
      </c>
      <c r="AD552" s="204">
        <v>0</v>
      </c>
      <c r="AE552" s="276">
        <v>0</v>
      </c>
      <c r="AG552" s="227">
        <f t="shared" si="31"/>
        <v>0</v>
      </c>
      <c r="AH552" s="228">
        <f t="shared" si="32"/>
        <v>0</v>
      </c>
      <c r="AI552" s="229">
        <f t="shared" si="33"/>
        <v>0</v>
      </c>
      <c r="AM552" s="138"/>
      <c r="AN552" s="138"/>
      <c r="AO552" s="138"/>
      <c r="AP552" s="138"/>
      <c r="AQ552" s="138"/>
      <c r="AR552" s="138"/>
      <c r="AS552" s="138"/>
      <c r="AT552" s="138"/>
    </row>
    <row r="553" spans="1:46" s="139" customFormat="1" ht="13.8" x14ac:dyDescent="0.3">
      <c r="A553" s="277">
        <v>479</v>
      </c>
      <c r="B553" s="211">
        <v>479278114</v>
      </c>
      <c r="C553" s="212" t="s">
        <v>251</v>
      </c>
      <c r="D553" s="211">
        <v>278</v>
      </c>
      <c r="E553" s="212" t="s">
        <v>212</v>
      </c>
      <c r="F553" s="211">
        <v>114</v>
      </c>
      <c r="G553" s="212" t="s">
        <v>51</v>
      </c>
      <c r="H553" s="297">
        <v>8.74</v>
      </c>
      <c r="I553" s="202">
        <v>10701</v>
      </c>
      <c r="J553" s="202">
        <v>2211</v>
      </c>
      <c r="K553" s="202">
        <v>0</v>
      </c>
      <c r="L553" s="202">
        <v>893</v>
      </c>
      <c r="M553" s="279">
        <v>13805</v>
      </c>
      <c r="O553" s="281">
        <v>0</v>
      </c>
      <c r="P553" s="282">
        <v>0</v>
      </c>
      <c r="Q553" s="205">
        <v>0.18</v>
      </c>
      <c r="R553" s="205">
        <v>3.7908075627123804E-2</v>
      </c>
      <c r="S553" s="272">
        <f t="shared" si="34"/>
        <v>0</v>
      </c>
      <c r="U553" s="287">
        <v>112851</v>
      </c>
      <c r="V553" s="288">
        <v>0</v>
      </c>
      <c r="W553" s="288">
        <v>0</v>
      </c>
      <c r="X553" s="288">
        <v>7805</v>
      </c>
      <c r="Y553" s="279">
        <f t="shared" si="35"/>
        <v>120656</v>
      </c>
      <c r="AA553" s="275">
        <v>0</v>
      </c>
      <c r="AB553" s="204">
        <v>0</v>
      </c>
      <c r="AC553" s="202">
        <v>0</v>
      </c>
      <c r="AD553" s="204">
        <v>0</v>
      </c>
      <c r="AE553" s="276">
        <v>0</v>
      </c>
      <c r="AG553" s="227">
        <f t="shared" si="31"/>
        <v>0</v>
      </c>
      <c r="AH553" s="228">
        <f t="shared" si="32"/>
        <v>0</v>
      </c>
      <c r="AI553" s="229">
        <f t="shared" si="33"/>
        <v>0</v>
      </c>
      <c r="AM553" s="138"/>
      <c r="AN553" s="138"/>
      <c r="AO553" s="138"/>
      <c r="AP553" s="138"/>
      <c r="AQ553" s="138"/>
      <c r="AR553" s="138"/>
      <c r="AS553" s="138"/>
      <c r="AT553" s="138"/>
    </row>
    <row r="554" spans="1:46" s="139" customFormat="1" ht="13.8" x14ac:dyDescent="0.3">
      <c r="A554" s="277">
        <v>479</v>
      </c>
      <c r="B554" s="211">
        <v>479278117</v>
      </c>
      <c r="C554" s="212" t="s">
        <v>251</v>
      </c>
      <c r="D554" s="211">
        <v>278</v>
      </c>
      <c r="E554" s="212" t="s">
        <v>212</v>
      </c>
      <c r="F554" s="211">
        <v>117</v>
      </c>
      <c r="G554" s="212" t="s">
        <v>53</v>
      </c>
      <c r="H554" s="297">
        <v>11.68</v>
      </c>
      <c r="I554" s="202">
        <v>9772</v>
      </c>
      <c r="J554" s="202">
        <v>4405</v>
      </c>
      <c r="K554" s="202">
        <v>0</v>
      </c>
      <c r="L554" s="202">
        <v>893</v>
      </c>
      <c r="M554" s="279">
        <v>15070</v>
      </c>
      <c r="O554" s="281">
        <v>0</v>
      </c>
      <c r="P554" s="282">
        <v>0</v>
      </c>
      <c r="Q554" s="205">
        <v>0.09</v>
      </c>
      <c r="R554" s="205">
        <v>6.9318474180390804E-2</v>
      </c>
      <c r="S554" s="272">
        <f t="shared" si="34"/>
        <v>0</v>
      </c>
      <c r="U554" s="287">
        <v>165587</v>
      </c>
      <c r="V554" s="288">
        <v>0</v>
      </c>
      <c r="W554" s="288">
        <v>0</v>
      </c>
      <c r="X554" s="288">
        <v>10430</v>
      </c>
      <c r="Y554" s="279">
        <f t="shared" si="35"/>
        <v>176017</v>
      </c>
      <c r="AA554" s="275">
        <v>0</v>
      </c>
      <c r="AB554" s="204">
        <v>0</v>
      </c>
      <c r="AC554" s="202">
        <v>0</v>
      </c>
      <c r="AD554" s="204">
        <v>0</v>
      </c>
      <c r="AE554" s="276">
        <v>0</v>
      </c>
      <c r="AG554" s="227">
        <f t="shared" si="31"/>
        <v>0</v>
      </c>
      <c r="AH554" s="228">
        <f t="shared" si="32"/>
        <v>0</v>
      </c>
      <c r="AI554" s="229">
        <f t="shared" si="33"/>
        <v>0</v>
      </c>
      <c r="AM554" s="138"/>
      <c r="AN554" s="138"/>
      <c r="AO554" s="138"/>
      <c r="AP554" s="138"/>
      <c r="AQ554" s="138"/>
      <c r="AR554" s="138"/>
      <c r="AS554" s="138"/>
      <c r="AT554" s="138"/>
    </row>
    <row r="555" spans="1:46" s="139" customFormat="1" ht="13.8" x14ac:dyDescent="0.3">
      <c r="A555" s="277">
        <v>479</v>
      </c>
      <c r="B555" s="211">
        <v>479278127</v>
      </c>
      <c r="C555" s="212" t="s">
        <v>251</v>
      </c>
      <c r="D555" s="211">
        <v>278</v>
      </c>
      <c r="E555" s="212" t="s">
        <v>212</v>
      </c>
      <c r="F555" s="211">
        <v>127</v>
      </c>
      <c r="G555" s="212" t="s">
        <v>209</v>
      </c>
      <c r="H555" s="297">
        <v>4</v>
      </c>
      <c r="I555" s="202">
        <v>10431.160234604105</v>
      </c>
      <c r="J555" s="202">
        <v>4939</v>
      </c>
      <c r="K555" s="202">
        <v>0</v>
      </c>
      <c r="L555" s="202">
        <v>893</v>
      </c>
      <c r="M555" s="279">
        <v>16263.160234604105</v>
      </c>
      <c r="O555" s="281">
        <v>0</v>
      </c>
      <c r="P555" s="282">
        <v>0</v>
      </c>
      <c r="Q555" s="205">
        <v>0.09</v>
      </c>
      <c r="R555" s="205">
        <v>2.2334424382153262E-2</v>
      </c>
      <c r="S555" s="272">
        <f t="shared" si="34"/>
        <v>0</v>
      </c>
      <c r="U555" s="287">
        <v>61480</v>
      </c>
      <c r="V555" s="288">
        <v>0</v>
      </c>
      <c r="W555" s="288">
        <v>0</v>
      </c>
      <c r="X555" s="288">
        <v>3572</v>
      </c>
      <c r="Y555" s="279">
        <f t="shared" si="35"/>
        <v>65052</v>
      </c>
      <c r="AA555" s="275">
        <v>0</v>
      </c>
      <c r="AB555" s="204">
        <v>0</v>
      </c>
      <c r="AC555" s="202">
        <v>0</v>
      </c>
      <c r="AD555" s="204">
        <v>2</v>
      </c>
      <c r="AE555" s="276">
        <v>32526</v>
      </c>
      <c r="AG555" s="227">
        <f t="shared" si="31"/>
        <v>0</v>
      </c>
      <c r="AH555" s="228">
        <f t="shared" si="32"/>
        <v>0</v>
      </c>
      <c r="AI555" s="229">
        <f t="shared" si="33"/>
        <v>0</v>
      </c>
      <c r="AM555" s="138"/>
      <c r="AN555" s="138"/>
      <c r="AO555" s="138"/>
      <c r="AP555" s="138"/>
      <c r="AQ555" s="138"/>
      <c r="AR555" s="138"/>
      <c r="AS555" s="138"/>
      <c r="AT555" s="138"/>
    </row>
    <row r="556" spans="1:46" s="139" customFormat="1" ht="13.8" x14ac:dyDescent="0.3">
      <c r="A556" s="277">
        <v>479</v>
      </c>
      <c r="B556" s="211">
        <v>479278137</v>
      </c>
      <c r="C556" s="212" t="s">
        <v>251</v>
      </c>
      <c r="D556" s="211">
        <v>278</v>
      </c>
      <c r="E556" s="212" t="s">
        <v>212</v>
      </c>
      <c r="F556" s="211">
        <v>137</v>
      </c>
      <c r="G556" s="212" t="s">
        <v>210</v>
      </c>
      <c r="H556" s="297">
        <v>22.58</v>
      </c>
      <c r="I556" s="202">
        <v>11476</v>
      </c>
      <c r="J556" s="202">
        <v>15</v>
      </c>
      <c r="K556" s="202">
        <v>0</v>
      </c>
      <c r="L556" s="202">
        <v>893</v>
      </c>
      <c r="M556" s="279">
        <v>12384</v>
      </c>
      <c r="O556" s="281">
        <v>0</v>
      </c>
      <c r="P556" s="282">
        <v>0</v>
      </c>
      <c r="Q556" s="205">
        <v>0.18</v>
      </c>
      <c r="R556" s="205">
        <v>0.12393237753028111</v>
      </c>
      <c r="S556" s="272">
        <f t="shared" si="34"/>
        <v>0</v>
      </c>
      <c r="U556" s="287">
        <v>259467</v>
      </c>
      <c r="V556" s="288">
        <v>0</v>
      </c>
      <c r="W556" s="288">
        <v>0</v>
      </c>
      <c r="X556" s="288">
        <v>20164</v>
      </c>
      <c r="Y556" s="279">
        <f t="shared" si="35"/>
        <v>279631</v>
      </c>
      <c r="AA556" s="275">
        <v>0</v>
      </c>
      <c r="AB556" s="204">
        <v>0</v>
      </c>
      <c r="AC556" s="202">
        <v>0</v>
      </c>
      <c r="AD556" s="204">
        <v>2.41</v>
      </c>
      <c r="AE556" s="276">
        <v>29845</v>
      </c>
      <c r="AG556" s="227">
        <f t="shared" si="31"/>
        <v>0</v>
      </c>
      <c r="AH556" s="228">
        <f t="shared" si="32"/>
        <v>0</v>
      </c>
      <c r="AI556" s="229">
        <f t="shared" si="33"/>
        <v>0</v>
      </c>
      <c r="AM556" s="138"/>
      <c r="AN556" s="138"/>
      <c r="AO556" s="138"/>
      <c r="AP556" s="138"/>
      <c r="AQ556" s="138"/>
      <c r="AR556" s="138"/>
      <c r="AS556" s="138"/>
      <c r="AT556" s="138"/>
    </row>
    <row r="557" spans="1:46" s="139" customFormat="1" ht="13.8" x14ac:dyDescent="0.3">
      <c r="A557" s="277">
        <v>479</v>
      </c>
      <c r="B557" s="211">
        <v>479278159</v>
      </c>
      <c r="C557" s="212" t="s">
        <v>251</v>
      </c>
      <c r="D557" s="211">
        <v>278</v>
      </c>
      <c r="E557" s="212" t="s">
        <v>212</v>
      </c>
      <c r="F557" s="211">
        <v>159</v>
      </c>
      <c r="G557" s="212" t="s">
        <v>172</v>
      </c>
      <c r="H557" s="297">
        <v>3</v>
      </c>
      <c r="I557" s="202">
        <v>9269</v>
      </c>
      <c r="J557" s="202">
        <v>4231</v>
      </c>
      <c r="K557" s="202">
        <v>0</v>
      </c>
      <c r="L557" s="202">
        <v>893</v>
      </c>
      <c r="M557" s="279">
        <v>14393</v>
      </c>
      <c r="O557" s="281">
        <v>0</v>
      </c>
      <c r="P557" s="282">
        <v>0</v>
      </c>
      <c r="Q557" s="205">
        <v>0.09</v>
      </c>
      <c r="R557" s="205">
        <v>4.7748754159997412E-3</v>
      </c>
      <c r="S557" s="272">
        <f t="shared" si="34"/>
        <v>0</v>
      </c>
      <c r="U557" s="287">
        <v>40500</v>
      </c>
      <c r="V557" s="288">
        <v>0</v>
      </c>
      <c r="W557" s="288">
        <v>0</v>
      </c>
      <c r="X557" s="288">
        <v>2679</v>
      </c>
      <c r="Y557" s="279">
        <f t="shared" si="35"/>
        <v>43179</v>
      </c>
      <c r="AA557" s="275">
        <v>0</v>
      </c>
      <c r="AB557" s="204">
        <v>0</v>
      </c>
      <c r="AC557" s="202">
        <v>0</v>
      </c>
      <c r="AD557" s="204">
        <v>0</v>
      </c>
      <c r="AE557" s="276">
        <v>0</v>
      </c>
      <c r="AG557" s="227">
        <f t="shared" si="31"/>
        <v>0</v>
      </c>
      <c r="AH557" s="228">
        <f t="shared" si="32"/>
        <v>0</v>
      </c>
      <c r="AI557" s="229">
        <f t="shared" si="33"/>
        <v>0</v>
      </c>
      <c r="AM557" s="138"/>
      <c r="AN557" s="138"/>
      <c r="AO557" s="138"/>
      <c r="AP557" s="138"/>
      <c r="AQ557" s="138"/>
      <c r="AR557" s="138"/>
      <c r="AS557" s="138"/>
      <c r="AT557" s="138"/>
    </row>
    <row r="558" spans="1:46" s="139" customFormat="1" ht="13.8" x14ac:dyDescent="0.3">
      <c r="A558" s="277">
        <v>479</v>
      </c>
      <c r="B558" s="211">
        <v>479278161</v>
      </c>
      <c r="C558" s="212" t="s">
        <v>251</v>
      </c>
      <c r="D558" s="211">
        <v>278</v>
      </c>
      <c r="E558" s="212" t="s">
        <v>212</v>
      </c>
      <c r="F558" s="211">
        <v>161</v>
      </c>
      <c r="G558" s="212" t="s">
        <v>173</v>
      </c>
      <c r="H558" s="297">
        <v>4.29</v>
      </c>
      <c r="I558" s="202">
        <v>9784</v>
      </c>
      <c r="J558" s="202">
        <v>4080</v>
      </c>
      <c r="K558" s="202">
        <v>0</v>
      </c>
      <c r="L558" s="202">
        <v>893</v>
      </c>
      <c r="M558" s="279">
        <v>14757</v>
      </c>
      <c r="O558" s="281">
        <v>0</v>
      </c>
      <c r="P558" s="282">
        <v>0</v>
      </c>
      <c r="Q558" s="205">
        <v>0.09</v>
      </c>
      <c r="R558" s="205">
        <v>8.4152245364234584E-3</v>
      </c>
      <c r="S558" s="272">
        <f t="shared" si="34"/>
        <v>0</v>
      </c>
      <c r="U558" s="287">
        <v>59477</v>
      </c>
      <c r="V558" s="288">
        <v>0</v>
      </c>
      <c r="W558" s="288">
        <v>0</v>
      </c>
      <c r="X558" s="288">
        <v>3831</v>
      </c>
      <c r="Y558" s="279">
        <f t="shared" si="35"/>
        <v>63308</v>
      </c>
      <c r="AA558" s="275">
        <v>0</v>
      </c>
      <c r="AB558" s="204">
        <v>0</v>
      </c>
      <c r="AC558" s="202">
        <v>0</v>
      </c>
      <c r="AD558" s="204">
        <v>0</v>
      </c>
      <c r="AE558" s="276">
        <v>0</v>
      </c>
      <c r="AG558" s="227">
        <f t="shared" si="31"/>
        <v>0</v>
      </c>
      <c r="AH558" s="228">
        <f t="shared" si="32"/>
        <v>0</v>
      </c>
      <c r="AI558" s="229">
        <f t="shared" si="33"/>
        <v>0</v>
      </c>
      <c r="AM558" s="138"/>
      <c r="AN558" s="138"/>
      <c r="AO558" s="138"/>
      <c r="AP558" s="138"/>
      <c r="AQ558" s="138"/>
      <c r="AR558" s="138"/>
      <c r="AS558" s="138"/>
      <c r="AT558" s="138"/>
    </row>
    <row r="559" spans="1:46" s="139" customFormat="1" ht="13.8" x14ac:dyDescent="0.3">
      <c r="A559" s="277">
        <v>479</v>
      </c>
      <c r="B559" s="211">
        <v>479278191</v>
      </c>
      <c r="C559" s="212" t="s">
        <v>251</v>
      </c>
      <c r="D559" s="211">
        <v>278</v>
      </c>
      <c r="E559" s="212" t="s">
        <v>212</v>
      </c>
      <c r="F559" s="211">
        <v>191</v>
      </c>
      <c r="G559" s="212" t="s">
        <v>254</v>
      </c>
      <c r="H559" s="297">
        <v>4</v>
      </c>
      <c r="I559" s="202">
        <v>8983</v>
      </c>
      <c r="J559" s="202">
        <v>3430</v>
      </c>
      <c r="K559" s="202">
        <v>0</v>
      </c>
      <c r="L559" s="202">
        <v>893</v>
      </c>
      <c r="M559" s="279">
        <v>13306</v>
      </c>
      <c r="O559" s="281">
        <v>0</v>
      </c>
      <c r="P559" s="282">
        <v>0</v>
      </c>
      <c r="Q559" s="205">
        <v>0.18</v>
      </c>
      <c r="R559" s="205">
        <v>2.6115323342336346E-2</v>
      </c>
      <c r="S559" s="272">
        <f t="shared" si="34"/>
        <v>0</v>
      </c>
      <c r="U559" s="287">
        <v>49652</v>
      </c>
      <c r="V559" s="288">
        <v>0</v>
      </c>
      <c r="W559" s="288">
        <v>0</v>
      </c>
      <c r="X559" s="288">
        <v>3572</v>
      </c>
      <c r="Y559" s="279">
        <f t="shared" si="35"/>
        <v>53224</v>
      </c>
      <c r="AA559" s="275">
        <v>0</v>
      </c>
      <c r="AB559" s="204">
        <v>0</v>
      </c>
      <c r="AC559" s="202">
        <v>0</v>
      </c>
      <c r="AD559" s="204">
        <v>0</v>
      </c>
      <c r="AE559" s="276">
        <v>0</v>
      </c>
      <c r="AG559" s="227">
        <f t="shared" si="31"/>
        <v>0</v>
      </c>
      <c r="AH559" s="228">
        <f t="shared" si="32"/>
        <v>0</v>
      </c>
      <c r="AI559" s="229">
        <f t="shared" si="33"/>
        <v>0</v>
      </c>
      <c r="AM559" s="138"/>
      <c r="AN559" s="138"/>
      <c r="AO559" s="138"/>
      <c r="AP559" s="138"/>
      <c r="AQ559" s="138"/>
      <c r="AR559" s="138"/>
      <c r="AS559" s="138"/>
      <c r="AT559" s="138"/>
    </row>
    <row r="560" spans="1:46" s="139" customFormat="1" ht="13.8" x14ac:dyDescent="0.3">
      <c r="A560" s="277">
        <v>479</v>
      </c>
      <c r="B560" s="211">
        <v>479278210</v>
      </c>
      <c r="C560" s="212" t="s">
        <v>251</v>
      </c>
      <c r="D560" s="211">
        <v>278</v>
      </c>
      <c r="E560" s="212" t="s">
        <v>212</v>
      </c>
      <c r="F560" s="211">
        <v>210</v>
      </c>
      <c r="G560" s="212" t="s">
        <v>54</v>
      </c>
      <c r="H560" s="297">
        <v>38.36</v>
      </c>
      <c r="I560" s="202">
        <v>10248</v>
      </c>
      <c r="J560" s="202">
        <v>3285</v>
      </c>
      <c r="K560" s="202">
        <v>0</v>
      </c>
      <c r="L560" s="202">
        <v>893</v>
      </c>
      <c r="M560" s="279">
        <v>14426</v>
      </c>
      <c r="O560" s="281">
        <v>0</v>
      </c>
      <c r="P560" s="282">
        <v>0</v>
      </c>
      <c r="Q560" s="205">
        <v>0.09</v>
      </c>
      <c r="R560" s="205">
        <v>6.048785037456824E-2</v>
      </c>
      <c r="S560" s="272">
        <f t="shared" si="34"/>
        <v>0</v>
      </c>
      <c r="U560" s="287">
        <v>519127</v>
      </c>
      <c r="V560" s="288">
        <v>0</v>
      </c>
      <c r="W560" s="288">
        <v>0</v>
      </c>
      <c r="X560" s="288">
        <v>34256</v>
      </c>
      <c r="Y560" s="279">
        <f t="shared" si="35"/>
        <v>553383</v>
      </c>
      <c r="AA560" s="275">
        <v>0</v>
      </c>
      <c r="AB560" s="204">
        <v>0</v>
      </c>
      <c r="AC560" s="202">
        <v>0</v>
      </c>
      <c r="AD560" s="204">
        <v>3.55</v>
      </c>
      <c r="AE560" s="276">
        <v>51212</v>
      </c>
      <c r="AG560" s="227">
        <f t="shared" si="31"/>
        <v>0</v>
      </c>
      <c r="AH560" s="228">
        <f t="shared" si="32"/>
        <v>0</v>
      </c>
      <c r="AI560" s="229">
        <f t="shared" si="33"/>
        <v>0</v>
      </c>
      <c r="AM560" s="138"/>
      <c r="AN560" s="138"/>
      <c r="AO560" s="138"/>
      <c r="AP560" s="138"/>
      <c r="AQ560" s="138"/>
      <c r="AR560" s="138"/>
      <c r="AS560" s="138"/>
      <c r="AT560" s="138"/>
    </row>
    <row r="561" spans="1:46" s="139" customFormat="1" ht="13.8" x14ac:dyDescent="0.3">
      <c r="A561" s="277">
        <v>479</v>
      </c>
      <c r="B561" s="211">
        <v>479278227</v>
      </c>
      <c r="C561" s="212" t="s">
        <v>251</v>
      </c>
      <c r="D561" s="211">
        <v>278</v>
      </c>
      <c r="E561" s="212" t="s">
        <v>212</v>
      </c>
      <c r="F561" s="211">
        <v>227</v>
      </c>
      <c r="G561" s="212" t="s">
        <v>255</v>
      </c>
      <c r="H561" s="297">
        <v>3</v>
      </c>
      <c r="I561" s="202">
        <v>9841</v>
      </c>
      <c r="J561" s="202">
        <v>2848</v>
      </c>
      <c r="K561" s="202">
        <v>0</v>
      </c>
      <c r="L561" s="202">
        <v>893</v>
      </c>
      <c r="M561" s="279">
        <v>13582</v>
      </c>
      <c r="O561" s="281">
        <v>0</v>
      </c>
      <c r="P561" s="282">
        <v>0</v>
      </c>
      <c r="Q561" s="205">
        <v>0.18</v>
      </c>
      <c r="R561" s="205">
        <v>1.2169663490501147E-2</v>
      </c>
      <c r="S561" s="272">
        <f t="shared" si="34"/>
        <v>0</v>
      </c>
      <c r="U561" s="287">
        <v>38067</v>
      </c>
      <c r="V561" s="288">
        <v>0</v>
      </c>
      <c r="W561" s="288">
        <v>0</v>
      </c>
      <c r="X561" s="288">
        <v>2679</v>
      </c>
      <c r="Y561" s="279">
        <f t="shared" si="35"/>
        <v>40746</v>
      </c>
      <c r="AA561" s="275">
        <v>0</v>
      </c>
      <c r="AB561" s="204">
        <v>0</v>
      </c>
      <c r="AC561" s="202">
        <v>0</v>
      </c>
      <c r="AD561" s="204">
        <v>0</v>
      </c>
      <c r="AE561" s="276">
        <v>0</v>
      </c>
      <c r="AG561" s="227">
        <f t="shared" si="31"/>
        <v>0</v>
      </c>
      <c r="AH561" s="228">
        <f t="shared" si="32"/>
        <v>0</v>
      </c>
      <c r="AI561" s="229">
        <f t="shared" si="33"/>
        <v>0</v>
      </c>
      <c r="AM561" s="138"/>
      <c r="AN561" s="138"/>
      <c r="AO561" s="138"/>
      <c r="AP561" s="138"/>
      <c r="AQ561" s="138"/>
      <c r="AR561" s="138"/>
      <c r="AS561" s="138"/>
      <c r="AT561" s="138"/>
    </row>
    <row r="562" spans="1:46" s="139" customFormat="1" ht="13.8" x14ac:dyDescent="0.3">
      <c r="A562" s="277">
        <v>479</v>
      </c>
      <c r="B562" s="211">
        <v>479278278</v>
      </c>
      <c r="C562" s="212" t="s">
        <v>251</v>
      </c>
      <c r="D562" s="211">
        <v>278</v>
      </c>
      <c r="E562" s="212" t="s">
        <v>212</v>
      </c>
      <c r="F562" s="211">
        <v>278</v>
      </c>
      <c r="G562" s="212" t="s">
        <v>212</v>
      </c>
      <c r="H562" s="297">
        <v>51.489999999999995</v>
      </c>
      <c r="I562" s="202">
        <v>10427</v>
      </c>
      <c r="J562" s="202">
        <v>2779</v>
      </c>
      <c r="K562" s="202">
        <v>0</v>
      </c>
      <c r="L562" s="202">
        <v>893</v>
      </c>
      <c r="M562" s="279">
        <v>14099</v>
      </c>
      <c r="O562" s="281">
        <v>0</v>
      </c>
      <c r="P562" s="282">
        <v>0</v>
      </c>
      <c r="Q562" s="205">
        <v>0.09</v>
      </c>
      <c r="R562" s="205">
        <v>5.1905114984700199E-2</v>
      </c>
      <c r="S562" s="272">
        <f t="shared" si="34"/>
        <v>0</v>
      </c>
      <c r="U562" s="287">
        <v>679978</v>
      </c>
      <c r="V562" s="288">
        <v>0</v>
      </c>
      <c r="W562" s="288">
        <v>0</v>
      </c>
      <c r="X562" s="288">
        <v>45980</v>
      </c>
      <c r="Y562" s="279">
        <f t="shared" si="35"/>
        <v>725958</v>
      </c>
      <c r="AA562" s="275">
        <v>0</v>
      </c>
      <c r="AB562" s="204">
        <v>0</v>
      </c>
      <c r="AC562" s="202">
        <v>0</v>
      </c>
      <c r="AD562" s="204">
        <v>3.95</v>
      </c>
      <c r="AE562" s="276">
        <v>55691</v>
      </c>
      <c r="AG562" s="227">
        <f t="shared" si="31"/>
        <v>0</v>
      </c>
      <c r="AH562" s="228">
        <f t="shared" si="32"/>
        <v>0</v>
      </c>
      <c r="AI562" s="229">
        <f t="shared" si="33"/>
        <v>0</v>
      </c>
      <c r="AM562" s="138"/>
      <c r="AN562" s="138"/>
      <c r="AO562" s="138"/>
      <c r="AP562" s="138"/>
      <c r="AQ562" s="138"/>
      <c r="AR562" s="138"/>
      <c r="AS562" s="138"/>
      <c r="AT562" s="138"/>
    </row>
    <row r="563" spans="1:46" s="139" customFormat="1" ht="13.8" x14ac:dyDescent="0.3">
      <c r="A563" s="277">
        <v>479</v>
      </c>
      <c r="B563" s="211">
        <v>479278281</v>
      </c>
      <c r="C563" s="212" t="s">
        <v>251</v>
      </c>
      <c r="D563" s="211">
        <v>278</v>
      </c>
      <c r="E563" s="212" t="s">
        <v>212</v>
      </c>
      <c r="F563" s="211">
        <v>281</v>
      </c>
      <c r="G563" s="212" t="s">
        <v>169</v>
      </c>
      <c r="H563" s="297">
        <v>54.44</v>
      </c>
      <c r="I563" s="202">
        <v>11858</v>
      </c>
      <c r="J563" s="202">
        <v>91</v>
      </c>
      <c r="K563" s="202">
        <v>0</v>
      </c>
      <c r="L563" s="202">
        <v>893</v>
      </c>
      <c r="M563" s="279">
        <v>12842</v>
      </c>
      <c r="O563" s="281">
        <v>0</v>
      </c>
      <c r="P563" s="282">
        <v>0</v>
      </c>
      <c r="Q563" s="205">
        <v>0.18</v>
      </c>
      <c r="R563" s="205">
        <v>0.1220820927338519</v>
      </c>
      <c r="S563" s="272">
        <f t="shared" si="34"/>
        <v>0</v>
      </c>
      <c r="U563" s="287">
        <v>650502</v>
      </c>
      <c r="V563" s="288">
        <v>0</v>
      </c>
      <c r="W563" s="288">
        <v>0</v>
      </c>
      <c r="X563" s="288">
        <v>48615</v>
      </c>
      <c r="Y563" s="279">
        <f t="shared" si="35"/>
        <v>699117</v>
      </c>
      <c r="AA563" s="275">
        <v>0</v>
      </c>
      <c r="AB563" s="204">
        <v>0</v>
      </c>
      <c r="AC563" s="202">
        <v>0</v>
      </c>
      <c r="AD563" s="204">
        <v>2</v>
      </c>
      <c r="AE563" s="276">
        <v>25684</v>
      </c>
      <c r="AG563" s="227">
        <f t="shared" si="31"/>
        <v>0</v>
      </c>
      <c r="AH563" s="228">
        <f t="shared" si="32"/>
        <v>0</v>
      </c>
      <c r="AI563" s="229">
        <f t="shared" si="33"/>
        <v>0</v>
      </c>
      <c r="AM563" s="138"/>
      <c r="AN563" s="138"/>
      <c r="AO563" s="138"/>
      <c r="AP563" s="138"/>
      <c r="AQ563" s="138"/>
      <c r="AR563" s="138"/>
      <c r="AS563" s="138"/>
      <c r="AT563" s="138"/>
    </row>
    <row r="564" spans="1:46" s="139" customFormat="1" ht="13.8" x14ac:dyDescent="0.3">
      <c r="A564" s="277">
        <v>479</v>
      </c>
      <c r="B564" s="211">
        <v>479278309</v>
      </c>
      <c r="C564" s="212" t="s">
        <v>251</v>
      </c>
      <c r="D564" s="211">
        <v>278</v>
      </c>
      <c r="E564" s="212" t="s">
        <v>212</v>
      </c>
      <c r="F564" s="211">
        <v>309</v>
      </c>
      <c r="G564" s="212" t="s">
        <v>256</v>
      </c>
      <c r="H564" s="297">
        <v>0.3</v>
      </c>
      <c r="I564" s="202">
        <v>10269</v>
      </c>
      <c r="J564" s="202">
        <v>1450</v>
      </c>
      <c r="K564" s="202">
        <v>0</v>
      </c>
      <c r="L564" s="202">
        <v>893</v>
      </c>
      <c r="M564" s="279">
        <v>12612</v>
      </c>
      <c r="O564" s="281">
        <v>0</v>
      </c>
      <c r="P564" s="282">
        <v>0</v>
      </c>
      <c r="Q564" s="205">
        <v>0.09</v>
      </c>
      <c r="R564" s="205">
        <v>1.5911477642449429E-3</v>
      </c>
      <c r="S564" s="272">
        <f t="shared" si="34"/>
        <v>0</v>
      </c>
      <c r="U564" s="287">
        <v>3516</v>
      </c>
      <c r="V564" s="288">
        <v>0</v>
      </c>
      <c r="W564" s="288">
        <v>0</v>
      </c>
      <c r="X564" s="288">
        <v>268</v>
      </c>
      <c r="Y564" s="279">
        <f t="shared" si="35"/>
        <v>3784</v>
      </c>
      <c r="AA564" s="275">
        <v>0</v>
      </c>
      <c r="AB564" s="204">
        <v>0</v>
      </c>
      <c r="AC564" s="202">
        <v>0</v>
      </c>
      <c r="AD564" s="204">
        <v>0</v>
      </c>
      <c r="AE564" s="276">
        <v>0</v>
      </c>
      <c r="AG564" s="227">
        <f t="shared" si="31"/>
        <v>0</v>
      </c>
      <c r="AH564" s="228">
        <f t="shared" si="32"/>
        <v>0</v>
      </c>
      <c r="AI564" s="229">
        <f t="shared" si="33"/>
        <v>0</v>
      </c>
      <c r="AM564" s="138"/>
      <c r="AN564" s="138"/>
      <c r="AO564" s="138"/>
      <c r="AP564" s="138"/>
      <c r="AQ564" s="138"/>
      <c r="AR564" s="138"/>
      <c r="AS564" s="138"/>
      <c r="AT564" s="138"/>
    </row>
    <row r="565" spans="1:46" s="139" customFormat="1" ht="13.8" x14ac:dyDescent="0.3">
      <c r="A565" s="277">
        <v>479</v>
      </c>
      <c r="B565" s="211">
        <v>479278325</v>
      </c>
      <c r="C565" s="212" t="s">
        <v>251</v>
      </c>
      <c r="D565" s="211">
        <v>278</v>
      </c>
      <c r="E565" s="212" t="s">
        <v>212</v>
      </c>
      <c r="F565" s="211">
        <v>325</v>
      </c>
      <c r="G565" s="212" t="s">
        <v>220</v>
      </c>
      <c r="H565" s="297">
        <v>8.48</v>
      </c>
      <c r="I565" s="202">
        <v>11128</v>
      </c>
      <c r="J565" s="202">
        <v>1541</v>
      </c>
      <c r="K565" s="202">
        <v>0</v>
      </c>
      <c r="L565" s="202">
        <v>893</v>
      </c>
      <c r="M565" s="279">
        <v>13562</v>
      </c>
      <c r="O565" s="281">
        <v>0</v>
      </c>
      <c r="P565" s="282">
        <v>0</v>
      </c>
      <c r="Q565" s="205">
        <v>0.09</v>
      </c>
      <c r="R565" s="205">
        <v>9.0387817455314726E-3</v>
      </c>
      <c r="S565" s="272">
        <f t="shared" si="34"/>
        <v>0</v>
      </c>
      <c r="U565" s="287">
        <v>107433</v>
      </c>
      <c r="V565" s="288">
        <v>0</v>
      </c>
      <c r="W565" s="288">
        <v>0</v>
      </c>
      <c r="X565" s="288">
        <v>7573</v>
      </c>
      <c r="Y565" s="279">
        <f t="shared" si="35"/>
        <v>115006</v>
      </c>
      <c r="AA565" s="275">
        <v>0</v>
      </c>
      <c r="AB565" s="204">
        <v>0</v>
      </c>
      <c r="AC565" s="202">
        <v>0</v>
      </c>
      <c r="AD565" s="204">
        <v>0</v>
      </c>
      <c r="AE565" s="276">
        <v>0</v>
      </c>
      <c r="AG565" s="227">
        <f t="shared" si="31"/>
        <v>0</v>
      </c>
      <c r="AH565" s="228">
        <f t="shared" si="32"/>
        <v>0</v>
      </c>
      <c r="AI565" s="229">
        <f t="shared" si="33"/>
        <v>0</v>
      </c>
      <c r="AM565" s="138"/>
      <c r="AN565" s="138"/>
      <c r="AO565" s="138"/>
      <c r="AP565" s="138"/>
      <c r="AQ565" s="138"/>
      <c r="AR565" s="138"/>
      <c r="AS565" s="138"/>
      <c r="AT565" s="138"/>
    </row>
    <row r="566" spans="1:46" s="139" customFormat="1" ht="13.8" x14ac:dyDescent="0.3">
      <c r="A566" s="277">
        <v>479</v>
      </c>
      <c r="B566" s="211">
        <v>479278332</v>
      </c>
      <c r="C566" s="212" t="s">
        <v>251</v>
      </c>
      <c r="D566" s="211">
        <v>278</v>
      </c>
      <c r="E566" s="212" t="s">
        <v>212</v>
      </c>
      <c r="F566" s="211">
        <v>332</v>
      </c>
      <c r="G566" s="212" t="s">
        <v>221</v>
      </c>
      <c r="H566" s="297">
        <v>8.64</v>
      </c>
      <c r="I566" s="202">
        <v>9920</v>
      </c>
      <c r="J566" s="202">
        <v>917</v>
      </c>
      <c r="K566" s="202">
        <v>0</v>
      </c>
      <c r="L566" s="202">
        <v>893</v>
      </c>
      <c r="M566" s="279">
        <v>11730</v>
      </c>
      <c r="O566" s="281">
        <v>0</v>
      </c>
      <c r="P566" s="282">
        <v>0</v>
      </c>
      <c r="Q566" s="205">
        <v>0.09</v>
      </c>
      <c r="R566" s="205">
        <v>1.5348207485209433E-2</v>
      </c>
      <c r="S566" s="272">
        <f t="shared" si="34"/>
        <v>0</v>
      </c>
      <c r="U566" s="287">
        <v>93632</v>
      </c>
      <c r="V566" s="288">
        <v>0</v>
      </c>
      <c r="W566" s="288">
        <v>0</v>
      </c>
      <c r="X566" s="288">
        <v>7716</v>
      </c>
      <c r="Y566" s="279">
        <f t="shared" si="35"/>
        <v>101348</v>
      </c>
      <c r="AA566" s="275">
        <v>0</v>
      </c>
      <c r="AB566" s="204">
        <v>0</v>
      </c>
      <c r="AC566" s="202">
        <v>0</v>
      </c>
      <c r="AD566" s="204">
        <v>0</v>
      </c>
      <c r="AE566" s="276">
        <v>0</v>
      </c>
      <c r="AG566" s="227">
        <f t="shared" si="31"/>
        <v>0</v>
      </c>
      <c r="AH566" s="228">
        <f t="shared" si="32"/>
        <v>0</v>
      </c>
      <c r="AI566" s="229">
        <f t="shared" si="33"/>
        <v>0</v>
      </c>
      <c r="AM566" s="138"/>
      <c r="AN566" s="138"/>
      <c r="AO566" s="138"/>
      <c r="AP566" s="138"/>
      <c r="AQ566" s="138"/>
      <c r="AR566" s="138"/>
      <c r="AS566" s="138"/>
      <c r="AT566" s="138"/>
    </row>
    <row r="567" spans="1:46" s="139" customFormat="1" ht="13.8" x14ac:dyDescent="0.3">
      <c r="A567" s="277">
        <v>479</v>
      </c>
      <c r="B567" s="211">
        <v>479278605</v>
      </c>
      <c r="C567" s="212" t="s">
        <v>251</v>
      </c>
      <c r="D567" s="211">
        <v>278</v>
      </c>
      <c r="E567" s="212" t="s">
        <v>212</v>
      </c>
      <c r="F567" s="211">
        <v>605</v>
      </c>
      <c r="G567" s="212" t="s">
        <v>216</v>
      </c>
      <c r="H567" s="297">
        <v>49.99</v>
      </c>
      <c r="I567" s="202">
        <v>10003</v>
      </c>
      <c r="J567" s="202">
        <v>7452</v>
      </c>
      <c r="K567" s="202">
        <v>0</v>
      </c>
      <c r="L567" s="202">
        <v>893</v>
      </c>
      <c r="M567" s="279">
        <v>18348</v>
      </c>
      <c r="O567" s="281">
        <v>0</v>
      </c>
      <c r="P567" s="282">
        <v>0</v>
      </c>
      <c r="Q567" s="205">
        <v>0.09</v>
      </c>
      <c r="R567" s="205">
        <v>5.2099463000951335E-2</v>
      </c>
      <c r="S567" s="272">
        <f t="shared" si="34"/>
        <v>0</v>
      </c>
      <c r="U567" s="287">
        <v>872577</v>
      </c>
      <c r="V567" s="288">
        <v>0</v>
      </c>
      <c r="W567" s="288">
        <v>0</v>
      </c>
      <c r="X567" s="288">
        <v>44640</v>
      </c>
      <c r="Y567" s="279">
        <f t="shared" si="35"/>
        <v>917217</v>
      </c>
      <c r="AA567" s="275">
        <v>0</v>
      </c>
      <c r="AB567" s="204">
        <v>0</v>
      </c>
      <c r="AC567" s="202">
        <v>0</v>
      </c>
      <c r="AD567" s="204">
        <v>0.97</v>
      </c>
      <c r="AE567" s="276">
        <v>17797</v>
      </c>
      <c r="AG567" s="227">
        <f t="shared" si="31"/>
        <v>0</v>
      </c>
      <c r="AH567" s="228">
        <f t="shared" si="32"/>
        <v>0</v>
      </c>
      <c r="AI567" s="229">
        <f t="shared" si="33"/>
        <v>0</v>
      </c>
      <c r="AM567" s="138"/>
      <c r="AN567" s="138"/>
      <c r="AO567" s="138"/>
      <c r="AP567" s="138"/>
      <c r="AQ567" s="138"/>
      <c r="AR567" s="138"/>
      <c r="AS567" s="138"/>
      <c r="AT567" s="138"/>
    </row>
    <row r="568" spans="1:46" s="139" customFormat="1" ht="13.8" x14ac:dyDescent="0.3">
      <c r="A568" s="277">
        <v>479</v>
      </c>
      <c r="B568" s="211">
        <v>479278635</v>
      </c>
      <c r="C568" s="212" t="s">
        <v>251</v>
      </c>
      <c r="D568" s="211">
        <v>278</v>
      </c>
      <c r="E568" s="212" t="s">
        <v>212</v>
      </c>
      <c r="F568" s="211">
        <v>635</v>
      </c>
      <c r="G568" s="212" t="s">
        <v>70</v>
      </c>
      <c r="H568" s="297">
        <v>3.1100000000000003</v>
      </c>
      <c r="I568" s="202">
        <v>9269</v>
      </c>
      <c r="J568" s="202">
        <v>4359</v>
      </c>
      <c r="K568" s="202">
        <v>0</v>
      </c>
      <c r="L568" s="202">
        <v>893</v>
      </c>
      <c r="M568" s="279">
        <v>14521</v>
      </c>
      <c r="O568" s="281">
        <v>0</v>
      </c>
      <c r="P568" s="282">
        <v>0</v>
      </c>
      <c r="Q568" s="205">
        <v>0.09</v>
      </c>
      <c r="R568" s="205">
        <v>1.3917907177338387E-2</v>
      </c>
      <c r="S568" s="272">
        <f t="shared" si="34"/>
        <v>0</v>
      </c>
      <c r="U568" s="287">
        <v>42383</v>
      </c>
      <c r="V568" s="288">
        <v>0</v>
      </c>
      <c r="W568" s="288">
        <v>0</v>
      </c>
      <c r="X568" s="288">
        <v>2777</v>
      </c>
      <c r="Y568" s="279">
        <f t="shared" si="35"/>
        <v>45160</v>
      </c>
      <c r="AA568" s="275">
        <v>0</v>
      </c>
      <c r="AB568" s="204">
        <v>0</v>
      </c>
      <c r="AC568" s="202">
        <v>0</v>
      </c>
      <c r="AD568" s="204">
        <v>0</v>
      </c>
      <c r="AE568" s="276">
        <v>0</v>
      </c>
      <c r="AG568" s="227">
        <f t="shared" si="31"/>
        <v>0</v>
      </c>
      <c r="AH568" s="228">
        <f t="shared" si="32"/>
        <v>0</v>
      </c>
      <c r="AI568" s="229">
        <f t="shared" si="33"/>
        <v>0</v>
      </c>
      <c r="AM568" s="138"/>
      <c r="AN568" s="138"/>
      <c r="AO568" s="138"/>
      <c r="AP568" s="138"/>
      <c r="AQ568" s="138"/>
      <c r="AR568" s="138"/>
      <c r="AS568" s="138"/>
      <c r="AT568" s="138"/>
    </row>
    <row r="569" spans="1:46" s="139" customFormat="1" ht="13.8" x14ac:dyDescent="0.3">
      <c r="A569" s="277">
        <v>479</v>
      </c>
      <c r="B569" s="211">
        <v>479278670</v>
      </c>
      <c r="C569" s="212" t="s">
        <v>251</v>
      </c>
      <c r="D569" s="211">
        <v>278</v>
      </c>
      <c r="E569" s="212" t="s">
        <v>212</v>
      </c>
      <c r="F569" s="211">
        <v>670</v>
      </c>
      <c r="G569" s="212" t="s">
        <v>56</v>
      </c>
      <c r="H569" s="297">
        <v>14.53</v>
      </c>
      <c r="I569" s="202">
        <v>9952</v>
      </c>
      <c r="J569" s="202">
        <v>6107</v>
      </c>
      <c r="K569" s="202">
        <v>0</v>
      </c>
      <c r="L569" s="202">
        <v>893</v>
      </c>
      <c r="M569" s="279">
        <v>16952</v>
      </c>
      <c r="O569" s="281">
        <v>0</v>
      </c>
      <c r="P569" s="282">
        <v>0</v>
      </c>
      <c r="Q569" s="205">
        <v>0.09</v>
      </c>
      <c r="R569" s="205">
        <v>8.5587385831717738E-2</v>
      </c>
      <c r="S569" s="272">
        <f t="shared" si="34"/>
        <v>0</v>
      </c>
      <c r="U569" s="287">
        <v>233337</v>
      </c>
      <c r="V569" s="288">
        <v>0</v>
      </c>
      <c r="W569" s="288">
        <v>0</v>
      </c>
      <c r="X569" s="288">
        <v>12975</v>
      </c>
      <c r="Y569" s="279">
        <f t="shared" si="35"/>
        <v>246312</v>
      </c>
      <c r="AA569" s="275">
        <v>0</v>
      </c>
      <c r="AB569" s="204">
        <v>0</v>
      </c>
      <c r="AC569" s="202">
        <v>0</v>
      </c>
      <c r="AD569" s="204">
        <v>1</v>
      </c>
      <c r="AE569" s="276">
        <v>16952</v>
      </c>
      <c r="AG569" s="227">
        <f t="shared" si="31"/>
        <v>0</v>
      </c>
      <c r="AH569" s="228">
        <f t="shared" si="32"/>
        <v>0</v>
      </c>
      <c r="AI569" s="229">
        <f t="shared" si="33"/>
        <v>0</v>
      </c>
      <c r="AM569" s="138"/>
      <c r="AN569" s="138"/>
      <c r="AO569" s="138"/>
      <c r="AP569" s="138"/>
      <c r="AQ569" s="138"/>
      <c r="AR569" s="138"/>
      <c r="AS569" s="138"/>
      <c r="AT569" s="138"/>
    </row>
    <row r="570" spans="1:46" s="139" customFormat="1" ht="13.8" x14ac:dyDescent="0.3">
      <c r="A570" s="277">
        <v>479</v>
      </c>
      <c r="B570" s="211">
        <v>479278672</v>
      </c>
      <c r="C570" s="212" t="s">
        <v>251</v>
      </c>
      <c r="D570" s="211">
        <v>278</v>
      </c>
      <c r="E570" s="212" t="s">
        <v>212</v>
      </c>
      <c r="F570" s="211">
        <v>672</v>
      </c>
      <c r="G570" s="212" t="s">
        <v>258</v>
      </c>
      <c r="H570" s="297">
        <v>3</v>
      </c>
      <c r="I570" s="202">
        <v>11824</v>
      </c>
      <c r="J570" s="202">
        <v>4426</v>
      </c>
      <c r="K570" s="202">
        <v>0</v>
      </c>
      <c r="L570" s="202">
        <v>893</v>
      </c>
      <c r="M570" s="279">
        <v>17143</v>
      </c>
      <c r="O570" s="281">
        <v>0</v>
      </c>
      <c r="P570" s="282">
        <v>0</v>
      </c>
      <c r="Q570" s="205">
        <v>0.09</v>
      </c>
      <c r="R570" s="205">
        <v>4.9186636089335427E-3</v>
      </c>
      <c r="S570" s="272">
        <f t="shared" si="34"/>
        <v>0</v>
      </c>
      <c r="U570" s="287">
        <v>48750</v>
      </c>
      <c r="V570" s="288">
        <v>0</v>
      </c>
      <c r="W570" s="288">
        <v>0</v>
      </c>
      <c r="X570" s="288">
        <v>2679</v>
      </c>
      <c r="Y570" s="279">
        <f t="shared" si="35"/>
        <v>51429</v>
      </c>
      <c r="AA570" s="275">
        <v>0</v>
      </c>
      <c r="AB570" s="204">
        <v>0</v>
      </c>
      <c r="AC570" s="202">
        <v>0</v>
      </c>
      <c r="AD570" s="204">
        <v>0</v>
      </c>
      <c r="AE570" s="276">
        <v>0</v>
      </c>
      <c r="AG570" s="227">
        <f t="shared" si="31"/>
        <v>0</v>
      </c>
      <c r="AH570" s="228">
        <f t="shared" si="32"/>
        <v>0</v>
      </c>
      <c r="AI570" s="229">
        <f t="shared" si="33"/>
        <v>0</v>
      </c>
      <c r="AM570" s="138"/>
      <c r="AN570" s="138"/>
      <c r="AO570" s="138"/>
      <c r="AP570" s="138"/>
      <c r="AQ570" s="138"/>
      <c r="AR570" s="138"/>
      <c r="AS570" s="138"/>
      <c r="AT570" s="138"/>
    </row>
    <row r="571" spans="1:46" s="139" customFormat="1" ht="13.8" x14ac:dyDescent="0.3">
      <c r="A571" s="277">
        <v>479</v>
      </c>
      <c r="B571" s="211">
        <v>479278674</v>
      </c>
      <c r="C571" s="212" t="s">
        <v>251</v>
      </c>
      <c r="D571" s="211">
        <v>278</v>
      </c>
      <c r="E571" s="212" t="s">
        <v>212</v>
      </c>
      <c r="F571" s="211">
        <v>674</v>
      </c>
      <c r="G571" s="212" t="s">
        <v>57</v>
      </c>
      <c r="H571" s="297">
        <v>1</v>
      </c>
      <c r="I571" s="202">
        <v>12780</v>
      </c>
      <c r="J571" s="202">
        <v>4739</v>
      </c>
      <c r="K571" s="202">
        <v>0</v>
      </c>
      <c r="L571" s="202">
        <v>893</v>
      </c>
      <c r="M571" s="279">
        <v>18412</v>
      </c>
      <c r="O571" s="281">
        <v>0</v>
      </c>
      <c r="P571" s="282">
        <v>0</v>
      </c>
      <c r="Q571" s="205">
        <v>0.18</v>
      </c>
      <c r="R571" s="205">
        <v>4.6768199710618387E-2</v>
      </c>
      <c r="S571" s="272">
        <f t="shared" si="34"/>
        <v>0</v>
      </c>
      <c r="U571" s="287">
        <v>17519</v>
      </c>
      <c r="V571" s="288">
        <v>0</v>
      </c>
      <c r="W571" s="288">
        <v>0</v>
      </c>
      <c r="X571" s="288">
        <v>893</v>
      </c>
      <c r="Y571" s="279">
        <f t="shared" si="35"/>
        <v>18412</v>
      </c>
      <c r="AA571" s="275">
        <v>0</v>
      </c>
      <c r="AB571" s="204">
        <v>0</v>
      </c>
      <c r="AC571" s="202">
        <v>0</v>
      </c>
      <c r="AD571" s="204">
        <v>0</v>
      </c>
      <c r="AE571" s="276">
        <v>0</v>
      </c>
      <c r="AG571" s="227">
        <f t="shared" si="31"/>
        <v>0</v>
      </c>
      <c r="AH571" s="228">
        <f t="shared" si="32"/>
        <v>0</v>
      </c>
      <c r="AI571" s="229">
        <f t="shared" si="33"/>
        <v>0</v>
      </c>
      <c r="AM571" s="138"/>
      <c r="AN571" s="138"/>
      <c r="AO571" s="138"/>
      <c r="AP571" s="138"/>
      <c r="AQ571" s="138"/>
      <c r="AR571" s="138"/>
      <c r="AS571" s="138"/>
      <c r="AT571" s="138"/>
    </row>
    <row r="572" spans="1:46" s="139" customFormat="1" ht="13.8" x14ac:dyDescent="0.3">
      <c r="A572" s="277">
        <v>479</v>
      </c>
      <c r="B572" s="211">
        <v>479278680</v>
      </c>
      <c r="C572" s="212" t="s">
        <v>251</v>
      </c>
      <c r="D572" s="211">
        <v>278</v>
      </c>
      <c r="E572" s="212" t="s">
        <v>212</v>
      </c>
      <c r="F572" s="211">
        <v>680</v>
      </c>
      <c r="G572" s="212" t="s">
        <v>174</v>
      </c>
      <c r="H572" s="297">
        <v>4</v>
      </c>
      <c r="I572" s="202">
        <v>10842</v>
      </c>
      <c r="J572" s="202">
        <v>4115</v>
      </c>
      <c r="K572" s="202">
        <v>0</v>
      </c>
      <c r="L572" s="202">
        <v>893</v>
      </c>
      <c r="M572" s="279">
        <v>15850</v>
      </c>
      <c r="O572" s="281">
        <v>0</v>
      </c>
      <c r="P572" s="282">
        <v>0</v>
      </c>
      <c r="Q572" s="205">
        <v>0.09</v>
      </c>
      <c r="R572" s="205">
        <v>3.0284138067191838E-3</v>
      </c>
      <c r="S572" s="272">
        <f t="shared" si="34"/>
        <v>0</v>
      </c>
      <c r="U572" s="287">
        <v>59828</v>
      </c>
      <c r="V572" s="288">
        <v>0</v>
      </c>
      <c r="W572" s="288">
        <v>0</v>
      </c>
      <c r="X572" s="288">
        <v>3572</v>
      </c>
      <c r="Y572" s="279">
        <f t="shared" si="35"/>
        <v>63400</v>
      </c>
      <c r="AA572" s="275">
        <v>0</v>
      </c>
      <c r="AB572" s="204">
        <v>0</v>
      </c>
      <c r="AC572" s="202">
        <v>0</v>
      </c>
      <c r="AD572" s="204">
        <v>1</v>
      </c>
      <c r="AE572" s="276">
        <v>15850</v>
      </c>
      <c r="AG572" s="227">
        <f t="shared" si="31"/>
        <v>0</v>
      </c>
      <c r="AH572" s="228">
        <f t="shared" si="32"/>
        <v>0</v>
      </c>
      <c r="AI572" s="229">
        <f t="shared" si="33"/>
        <v>0</v>
      </c>
      <c r="AM572" s="138"/>
      <c r="AN572" s="138"/>
      <c r="AO572" s="138"/>
      <c r="AP572" s="138"/>
      <c r="AQ572" s="138"/>
      <c r="AR572" s="138"/>
      <c r="AS572" s="138"/>
      <c r="AT572" s="138"/>
    </row>
    <row r="573" spans="1:46" s="139" customFormat="1" ht="13.8" x14ac:dyDescent="0.3">
      <c r="A573" s="277">
        <v>479</v>
      </c>
      <c r="B573" s="211">
        <v>479278683</v>
      </c>
      <c r="C573" s="212" t="s">
        <v>251</v>
      </c>
      <c r="D573" s="211">
        <v>278</v>
      </c>
      <c r="E573" s="212" t="s">
        <v>212</v>
      </c>
      <c r="F573" s="211">
        <v>683</v>
      </c>
      <c r="G573" s="212" t="s">
        <v>58</v>
      </c>
      <c r="H573" s="297">
        <v>9.27</v>
      </c>
      <c r="I573" s="202">
        <v>9269</v>
      </c>
      <c r="J573" s="202">
        <v>7077</v>
      </c>
      <c r="K573" s="202">
        <v>0</v>
      </c>
      <c r="L573" s="202">
        <v>893</v>
      </c>
      <c r="M573" s="279">
        <v>17239</v>
      </c>
      <c r="O573" s="281">
        <v>0</v>
      </c>
      <c r="P573" s="282">
        <v>0</v>
      </c>
      <c r="Q573" s="205">
        <v>0.09</v>
      </c>
      <c r="R573" s="205">
        <v>2.6346207174250798E-2</v>
      </c>
      <c r="S573" s="272">
        <f t="shared" si="34"/>
        <v>0</v>
      </c>
      <c r="U573" s="287">
        <v>151528</v>
      </c>
      <c r="V573" s="288">
        <v>0</v>
      </c>
      <c r="W573" s="288">
        <v>0</v>
      </c>
      <c r="X573" s="288">
        <v>8278</v>
      </c>
      <c r="Y573" s="279">
        <f t="shared" si="35"/>
        <v>159806</v>
      </c>
      <c r="AA573" s="275">
        <v>0</v>
      </c>
      <c r="AB573" s="204">
        <v>0</v>
      </c>
      <c r="AC573" s="202">
        <v>0</v>
      </c>
      <c r="AD573" s="204">
        <v>0.95</v>
      </c>
      <c r="AE573" s="276">
        <v>16377</v>
      </c>
      <c r="AG573" s="227">
        <f t="shared" si="31"/>
        <v>0</v>
      </c>
      <c r="AH573" s="228">
        <f t="shared" si="32"/>
        <v>0</v>
      </c>
      <c r="AI573" s="229">
        <f t="shared" si="33"/>
        <v>0</v>
      </c>
      <c r="AM573" s="138"/>
      <c r="AN573" s="138"/>
      <c r="AO573" s="138"/>
      <c r="AP573" s="138"/>
      <c r="AQ573" s="138"/>
      <c r="AR573" s="138"/>
      <c r="AS573" s="138"/>
      <c r="AT573" s="138"/>
    </row>
    <row r="574" spans="1:46" s="139" customFormat="1" ht="13.8" x14ac:dyDescent="0.3">
      <c r="A574" s="277">
        <v>479</v>
      </c>
      <c r="B574" s="211">
        <v>479278717</v>
      </c>
      <c r="C574" s="212" t="s">
        <v>251</v>
      </c>
      <c r="D574" s="211">
        <v>278</v>
      </c>
      <c r="E574" s="212" t="s">
        <v>212</v>
      </c>
      <c r="F574" s="211">
        <v>717</v>
      </c>
      <c r="G574" s="212" t="s">
        <v>59</v>
      </c>
      <c r="H574" s="297">
        <v>1.42</v>
      </c>
      <c r="I574" s="202">
        <v>11259</v>
      </c>
      <c r="J574" s="202">
        <v>5830</v>
      </c>
      <c r="K574" s="202">
        <v>0</v>
      </c>
      <c r="L574" s="202">
        <v>893</v>
      </c>
      <c r="M574" s="279">
        <v>17982</v>
      </c>
      <c r="O574" s="281">
        <v>0</v>
      </c>
      <c r="P574" s="282">
        <v>0</v>
      </c>
      <c r="Q574" s="205">
        <v>0.09</v>
      </c>
      <c r="R574" s="205">
        <v>4.982331493009106E-2</v>
      </c>
      <c r="S574" s="272">
        <f t="shared" si="34"/>
        <v>0</v>
      </c>
      <c r="U574" s="287">
        <v>24266</v>
      </c>
      <c r="V574" s="288">
        <v>0</v>
      </c>
      <c r="W574" s="288">
        <v>0</v>
      </c>
      <c r="X574" s="288">
        <v>1268</v>
      </c>
      <c r="Y574" s="279">
        <f t="shared" si="35"/>
        <v>25534</v>
      </c>
      <c r="AA574" s="275">
        <v>0</v>
      </c>
      <c r="AB574" s="204">
        <v>0</v>
      </c>
      <c r="AC574" s="202">
        <v>0</v>
      </c>
      <c r="AD574" s="204">
        <v>0</v>
      </c>
      <c r="AE574" s="276">
        <v>0</v>
      </c>
      <c r="AG574" s="227">
        <f t="shared" si="31"/>
        <v>0</v>
      </c>
      <c r="AH574" s="228">
        <f t="shared" si="32"/>
        <v>0</v>
      </c>
      <c r="AI574" s="229">
        <f t="shared" si="33"/>
        <v>0</v>
      </c>
      <c r="AM574" s="138"/>
      <c r="AN574" s="138"/>
      <c r="AO574" s="138"/>
      <c r="AP574" s="138"/>
      <c r="AQ574" s="138"/>
      <c r="AR574" s="138"/>
      <c r="AS574" s="138"/>
      <c r="AT574" s="138"/>
    </row>
    <row r="575" spans="1:46" s="139" customFormat="1" ht="13.8" x14ac:dyDescent="0.3">
      <c r="A575" s="277">
        <v>479</v>
      </c>
      <c r="B575" s="211">
        <v>479278755</v>
      </c>
      <c r="C575" s="212" t="s">
        <v>251</v>
      </c>
      <c r="D575" s="211">
        <v>278</v>
      </c>
      <c r="E575" s="212" t="s">
        <v>212</v>
      </c>
      <c r="F575" s="211">
        <v>755</v>
      </c>
      <c r="G575" s="212" t="s">
        <v>62</v>
      </c>
      <c r="H575" s="297">
        <v>1.22</v>
      </c>
      <c r="I575" s="202">
        <v>10127</v>
      </c>
      <c r="J575" s="202">
        <v>4234</v>
      </c>
      <c r="K575" s="202">
        <v>0</v>
      </c>
      <c r="L575" s="202">
        <v>893</v>
      </c>
      <c r="M575" s="279">
        <v>15254</v>
      </c>
      <c r="O575" s="281">
        <v>0</v>
      </c>
      <c r="P575" s="282">
        <v>0</v>
      </c>
      <c r="Q575" s="205">
        <v>0.18</v>
      </c>
      <c r="R575" s="205">
        <v>1.090537197338614E-2</v>
      </c>
      <c r="S575" s="272">
        <f t="shared" si="34"/>
        <v>0</v>
      </c>
      <c r="U575" s="287">
        <v>17520</v>
      </c>
      <c r="V575" s="288">
        <v>0</v>
      </c>
      <c r="W575" s="288">
        <v>0</v>
      </c>
      <c r="X575" s="288">
        <v>1089</v>
      </c>
      <c r="Y575" s="279">
        <f t="shared" si="35"/>
        <v>18609</v>
      </c>
      <c r="AA575" s="275">
        <v>0</v>
      </c>
      <c r="AB575" s="204">
        <v>0</v>
      </c>
      <c r="AC575" s="202">
        <v>0</v>
      </c>
      <c r="AD575" s="204">
        <v>1</v>
      </c>
      <c r="AE575" s="276">
        <v>15254</v>
      </c>
      <c r="AG575" s="227">
        <f t="shared" si="31"/>
        <v>0</v>
      </c>
      <c r="AH575" s="228">
        <f t="shared" si="32"/>
        <v>0</v>
      </c>
      <c r="AI575" s="229">
        <f t="shared" si="33"/>
        <v>0</v>
      </c>
      <c r="AM575" s="138"/>
      <c r="AN575" s="138"/>
      <c r="AO575" s="138"/>
      <c r="AP575" s="138"/>
      <c r="AQ575" s="138"/>
      <c r="AR575" s="138"/>
      <c r="AS575" s="138"/>
      <c r="AT575" s="138"/>
    </row>
    <row r="576" spans="1:46" s="139" customFormat="1" ht="13.8" x14ac:dyDescent="0.3">
      <c r="A576" s="277">
        <v>479</v>
      </c>
      <c r="B576" s="211">
        <v>479278766</v>
      </c>
      <c r="C576" s="212" t="s">
        <v>251</v>
      </c>
      <c r="D576" s="211">
        <v>278</v>
      </c>
      <c r="E576" s="212" t="s">
        <v>212</v>
      </c>
      <c r="F576" s="211">
        <v>766</v>
      </c>
      <c r="G576" s="212" t="s">
        <v>259</v>
      </c>
      <c r="H576" s="297">
        <v>2.52</v>
      </c>
      <c r="I576" s="202">
        <v>10842</v>
      </c>
      <c r="J576" s="202">
        <v>3460</v>
      </c>
      <c r="K576" s="202">
        <v>0</v>
      </c>
      <c r="L576" s="202">
        <v>893</v>
      </c>
      <c r="M576" s="279">
        <v>15195</v>
      </c>
      <c r="O576" s="281">
        <v>0</v>
      </c>
      <c r="P576" s="282">
        <v>0</v>
      </c>
      <c r="Q576" s="205">
        <v>0.09</v>
      </c>
      <c r="R576" s="205">
        <v>2.3501030884676972E-3</v>
      </c>
      <c r="S576" s="272">
        <f t="shared" si="34"/>
        <v>0</v>
      </c>
      <c r="U576" s="287">
        <v>36041</v>
      </c>
      <c r="V576" s="288">
        <v>0</v>
      </c>
      <c r="W576" s="288">
        <v>0</v>
      </c>
      <c r="X576" s="288">
        <v>2250</v>
      </c>
      <c r="Y576" s="279">
        <f t="shared" si="35"/>
        <v>38291</v>
      </c>
      <c r="AA576" s="275">
        <v>0</v>
      </c>
      <c r="AB576" s="204">
        <v>0</v>
      </c>
      <c r="AC576" s="202">
        <v>0</v>
      </c>
      <c r="AD576" s="204">
        <v>0</v>
      </c>
      <c r="AE576" s="276">
        <v>0</v>
      </c>
      <c r="AG576" s="227">
        <f t="shared" si="31"/>
        <v>0</v>
      </c>
      <c r="AH576" s="228">
        <f t="shared" si="32"/>
        <v>0</v>
      </c>
      <c r="AI576" s="229">
        <f t="shared" si="33"/>
        <v>0</v>
      </c>
      <c r="AM576" s="138"/>
      <c r="AN576" s="138"/>
      <c r="AO576" s="138"/>
      <c r="AP576" s="138"/>
      <c r="AQ576" s="138"/>
      <c r="AR576" s="138"/>
      <c r="AS576" s="138"/>
      <c r="AT576" s="138"/>
    </row>
    <row r="577" spans="1:46" s="139" customFormat="1" ht="13.8" x14ac:dyDescent="0.3">
      <c r="A577" s="277">
        <v>481</v>
      </c>
      <c r="B577" s="211">
        <v>481035018</v>
      </c>
      <c r="C577" s="212" t="s">
        <v>260</v>
      </c>
      <c r="D577" s="211">
        <v>35</v>
      </c>
      <c r="E577" s="212" t="s">
        <v>22</v>
      </c>
      <c r="F577" s="211">
        <v>18</v>
      </c>
      <c r="G577" s="212" t="s">
        <v>188</v>
      </c>
      <c r="H577" s="297">
        <v>0.59</v>
      </c>
      <c r="I577" s="202">
        <v>11040.81823529412</v>
      </c>
      <c r="J577" s="202">
        <v>7638</v>
      </c>
      <c r="K577" s="202">
        <v>0</v>
      </c>
      <c r="L577" s="202">
        <v>893</v>
      </c>
      <c r="M577" s="279">
        <v>19571.818235294122</v>
      </c>
      <c r="O577" s="281">
        <v>8.425450891203039E-4</v>
      </c>
      <c r="P577" s="282">
        <v>0</v>
      </c>
      <c r="Q577" s="205">
        <v>0.09</v>
      </c>
      <c r="R577" s="205">
        <v>1.6481016257005314E-2</v>
      </c>
      <c r="S577" s="272">
        <f t="shared" si="34"/>
        <v>0</v>
      </c>
      <c r="U577" s="287">
        <v>11005</v>
      </c>
      <c r="V577" s="288">
        <v>0</v>
      </c>
      <c r="W577" s="288">
        <v>0</v>
      </c>
      <c r="X577" s="288">
        <v>526</v>
      </c>
      <c r="Y577" s="279">
        <f t="shared" si="35"/>
        <v>11531</v>
      </c>
      <c r="AA577" s="275">
        <v>0</v>
      </c>
      <c r="AB577" s="204">
        <v>0</v>
      </c>
      <c r="AC577" s="202">
        <v>0</v>
      </c>
      <c r="AD577" s="204">
        <v>0</v>
      </c>
      <c r="AE577" s="276">
        <v>0</v>
      </c>
      <c r="AG577" s="227">
        <f t="shared" si="31"/>
        <v>0</v>
      </c>
      <c r="AH577" s="228">
        <f t="shared" si="32"/>
        <v>0</v>
      </c>
      <c r="AI577" s="229">
        <f t="shared" si="33"/>
        <v>0</v>
      </c>
      <c r="AM577" s="138"/>
      <c r="AN577" s="138"/>
      <c r="AO577" s="138"/>
      <c r="AP577" s="138"/>
      <c r="AQ577" s="138"/>
      <c r="AR577" s="138"/>
      <c r="AS577" s="138"/>
      <c r="AT577" s="138"/>
    </row>
    <row r="578" spans="1:46" s="139" customFormat="1" ht="13.8" x14ac:dyDescent="0.3">
      <c r="A578" s="277">
        <v>481</v>
      </c>
      <c r="B578" s="211">
        <v>481035035</v>
      </c>
      <c r="C578" s="212" t="s">
        <v>260</v>
      </c>
      <c r="D578" s="211">
        <v>35</v>
      </c>
      <c r="E578" s="212" t="s">
        <v>22</v>
      </c>
      <c r="F578" s="211">
        <v>35</v>
      </c>
      <c r="G578" s="212" t="s">
        <v>22</v>
      </c>
      <c r="H578" s="297">
        <v>893.22999999999968</v>
      </c>
      <c r="I578" s="202">
        <v>11944</v>
      </c>
      <c r="J578" s="202">
        <v>4118</v>
      </c>
      <c r="K578" s="202">
        <v>0</v>
      </c>
      <c r="L578" s="202">
        <v>893</v>
      </c>
      <c r="M578" s="279">
        <v>16955</v>
      </c>
      <c r="O578" s="281">
        <v>1.2755704236524255</v>
      </c>
      <c r="P578" s="282">
        <v>0</v>
      </c>
      <c r="Q578" s="205">
        <v>0.18</v>
      </c>
      <c r="R578" s="205">
        <v>0.14869015941042629</v>
      </c>
      <c r="S578" s="272">
        <f t="shared" si="34"/>
        <v>0</v>
      </c>
      <c r="U578" s="287">
        <v>14326516</v>
      </c>
      <c r="V578" s="288">
        <v>0</v>
      </c>
      <c r="W578" s="288">
        <v>0</v>
      </c>
      <c r="X578" s="288">
        <v>796746</v>
      </c>
      <c r="Y578" s="279">
        <f t="shared" si="35"/>
        <v>15123262</v>
      </c>
      <c r="AA578" s="275">
        <v>0</v>
      </c>
      <c r="AB578" s="204">
        <v>0</v>
      </c>
      <c r="AC578" s="202">
        <v>0</v>
      </c>
      <c r="AD578" s="204">
        <v>4.9928597873803362</v>
      </c>
      <c r="AE578" s="276">
        <v>84655</v>
      </c>
      <c r="AG578" s="227">
        <f t="shared" si="31"/>
        <v>0</v>
      </c>
      <c r="AH578" s="228">
        <f t="shared" si="32"/>
        <v>0</v>
      </c>
      <c r="AI578" s="229">
        <f t="shared" si="33"/>
        <v>0</v>
      </c>
      <c r="AM578" s="138"/>
      <c r="AN578" s="138"/>
      <c r="AO578" s="138"/>
      <c r="AP578" s="138"/>
      <c r="AQ578" s="138"/>
      <c r="AR578" s="138"/>
      <c r="AS578" s="138"/>
      <c r="AT578" s="138"/>
    </row>
    <row r="579" spans="1:46" s="139" customFormat="1" ht="13.8" x14ac:dyDescent="0.3">
      <c r="A579" s="277">
        <v>481</v>
      </c>
      <c r="B579" s="211">
        <v>481035044</v>
      </c>
      <c r="C579" s="212" t="s">
        <v>260</v>
      </c>
      <c r="D579" s="211">
        <v>35</v>
      </c>
      <c r="E579" s="212" t="s">
        <v>22</v>
      </c>
      <c r="F579" s="211">
        <v>44</v>
      </c>
      <c r="G579" s="212" t="s">
        <v>35</v>
      </c>
      <c r="H579" s="297">
        <v>5.46</v>
      </c>
      <c r="I579" s="202">
        <v>11032</v>
      </c>
      <c r="J579" s="202">
        <v>223</v>
      </c>
      <c r="K579" s="202">
        <v>0</v>
      </c>
      <c r="L579" s="202">
        <v>893</v>
      </c>
      <c r="M579" s="279">
        <v>12148</v>
      </c>
      <c r="O579" s="281">
        <v>7.7971121806726437E-3</v>
      </c>
      <c r="P579" s="282">
        <v>0</v>
      </c>
      <c r="Q579" s="205">
        <v>0.09</v>
      </c>
      <c r="R579" s="205">
        <v>5.5335020340441667E-2</v>
      </c>
      <c r="S579" s="272">
        <f t="shared" si="34"/>
        <v>0</v>
      </c>
      <c r="U579" s="287">
        <v>61365</v>
      </c>
      <c r="V579" s="288">
        <v>0</v>
      </c>
      <c r="W579" s="288">
        <v>0</v>
      </c>
      <c r="X579" s="288">
        <v>4870</v>
      </c>
      <c r="Y579" s="279">
        <f t="shared" si="35"/>
        <v>66235</v>
      </c>
      <c r="AA579" s="275">
        <v>0</v>
      </c>
      <c r="AB579" s="204">
        <v>0</v>
      </c>
      <c r="AC579" s="202">
        <v>0</v>
      </c>
      <c r="AD579" s="204">
        <v>0</v>
      </c>
      <c r="AE579" s="276">
        <v>0</v>
      </c>
      <c r="AG579" s="227">
        <f t="shared" si="31"/>
        <v>0</v>
      </c>
      <c r="AH579" s="228">
        <f t="shared" si="32"/>
        <v>0</v>
      </c>
      <c r="AI579" s="229">
        <f t="shared" si="33"/>
        <v>0</v>
      </c>
      <c r="AM579" s="138"/>
      <c r="AN579" s="138"/>
      <c r="AO579" s="138"/>
      <c r="AP579" s="138"/>
      <c r="AQ579" s="138"/>
      <c r="AR579" s="138"/>
      <c r="AS579" s="138"/>
      <c r="AT579" s="138"/>
    </row>
    <row r="580" spans="1:46" s="139" customFormat="1" ht="13.8" x14ac:dyDescent="0.3">
      <c r="A580" s="277">
        <v>481</v>
      </c>
      <c r="B580" s="211">
        <v>481035050</v>
      </c>
      <c r="C580" s="212" t="s">
        <v>260</v>
      </c>
      <c r="D580" s="211">
        <v>35</v>
      </c>
      <c r="E580" s="212" t="s">
        <v>22</v>
      </c>
      <c r="F580" s="211">
        <v>50</v>
      </c>
      <c r="G580" s="212" t="s">
        <v>112</v>
      </c>
      <c r="H580" s="297">
        <v>2</v>
      </c>
      <c r="I580" s="202">
        <v>11443</v>
      </c>
      <c r="J580" s="202">
        <v>4868</v>
      </c>
      <c r="K580" s="202">
        <v>0</v>
      </c>
      <c r="L580" s="202">
        <v>893</v>
      </c>
      <c r="M580" s="279">
        <v>17204</v>
      </c>
      <c r="O580" s="281">
        <v>2.8560850478654373E-3</v>
      </c>
      <c r="P580" s="282">
        <v>0</v>
      </c>
      <c r="Q580" s="205">
        <v>0.09</v>
      </c>
      <c r="R580" s="205">
        <v>4.3039177071644858E-3</v>
      </c>
      <c r="S580" s="272">
        <f t="shared" si="34"/>
        <v>0</v>
      </c>
      <c r="U580" s="287">
        <v>32576</v>
      </c>
      <c r="V580" s="288">
        <v>0</v>
      </c>
      <c r="W580" s="288">
        <v>0</v>
      </c>
      <c r="X580" s="288">
        <v>1784</v>
      </c>
      <c r="Y580" s="279">
        <f t="shared" si="35"/>
        <v>34360</v>
      </c>
      <c r="AA580" s="275">
        <v>0</v>
      </c>
      <c r="AB580" s="204">
        <v>0</v>
      </c>
      <c r="AC580" s="202">
        <v>0</v>
      </c>
      <c r="AD580" s="204">
        <v>0</v>
      </c>
      <c r="AE580" s="276">
        <v>0</v>
      </c>
      <c r="AG580" s="227">
        <f t="shared" si="31"/>
        <v>0</v>
      </c>
      <c r="AH580" s="228">
        <f t="shared" si="32"/>
        <v>0</v>
      </c>
      <c r="AI580" s="229">
        <f t="shared" si="33"/>
        <v>0</v>
      </c>
      <c r="AM580" s="138"/>
      <c r="AN580" s="138"/>
      <c r="AO580" s="138"/>
      <c r="AP580" s="138"/>
      <c r="AQ580" s="138"/>
      <c r="AR580" s="138"/>
      <c r="AS580" s="138"/>
      <c r="AT580" s="138"/>
    </row>
    <row r="581" spans="1:46" s="139" customFormat="1" ht="13.8" x14ac:dyDescent="0.3">
      <c r="A581" s="277">
        <v>481</v>
      </c>
      <c r="B581" s="211">
        <v>481035073</v>
      </c>
      <c r="C581" s="212" t="s">
        <v>260</v>
      </c>
      <c r="D581" s="211">
        <v>35</v>
      </c>
      <c r="E581" s="212" t="s">
        <v>22</v>
      </c>
      <c r="F581" s="211">
        <v>73</v>
      </c>
      <c r="G581" s="212" t="s">
        <v>37</v>
      </c>
      <c r="H581" s="297">
        <v>3</v>
      </c>
      <c r="I581" s="202">
        <v>11443</v>
      </c>
      <c r="J581" s="202">
        <v>7972</v>
      </c>
      <c r="K581" s="202">
        <v>0</v>
      </c>
      <c r="L581" s="202">
        <v>893</v>
      </c>
      <c r="M581" s="279">
        <v>20308</v>
      </c>
      <c r="O581" s="281">
        <v>4.2841275717981561E-3</v>
      </c>
      <c r="P581" s="282">
        <v>0</v>
      </c>
      <c r="Q581" s="205">
        <v>0.09</v>
      </c>
      <c r="R581" s="205">
        <v>7.528076898779326E-3</v>
      </c>
      <c r="S581" s="272">
        <f t="shared" si="34"/>
        <v>0</v>
      </c>
      <c r="U581" s="287">
        <v>58161</v>
      </c>
      <c r="V581" s="288">
        <v>0</v>
      </c>
      <c r="W581" s="288">
        <v>0</v>
      </c>
      <c r="X581" s="288">
        <v>2676</v>
      </c>
      <c r="Y581" s="279">
        <f t="shared" si="35"/>
        <v>60837</v>
      </c>
      <c r="AA581" s="275">
        <v>0</v>
      </c>
      <c r="AB581" s="204">
        <v>0</v>
      </c>
      <c r="AC581" s="202">
        <v>0</v>
      </c>
      <c r="AD581" s="204">
        <v>0</v>
      </c>
      <c r="AE581" s="276">
        <v>0</v>
      </c>
      <c r="AG581" s="227">
        <f t="shared" si="31"/>
        <v>0</v>
      </c>
      <c r="AH581" s="228">
        <f t="shared" si="32"/>
        <v>0</v>
      </c>
      <c r="AI581" s="229">
        <f t="shared" si="33"/>
        <v>0</v>
      </c>
      <c r="AM581" s="138"/>
      <c r="AN581" s="138"/>
      <c r="AO581" s="138"/>
      <c r="AP581" s="138"/>
      <c r="AQ581" s="138"/>
      <c r="AR581" s="138"/>
      <c r="AS581" s="138"/>
      <c r="AT581" s="138"/>
    </row>
    <row r="582" spans="1:46" s="139" customFormat="1" ht="13.8" x14ac:dyDescent="0.3">
      <c r="A582" s="277">
        <v>481</v>
      </c>
      <c r="B582" s="211">
        <v>481035153</v>
      </c>
      <c r="C582" s="212" t="s">
        <v>260</v>
      </c>
      <c r="D582" s="211">
        <v>35</v>
      </c>
      <c r="E582" s="212" t="s">
        <v>22</v>
      </c>
      <c r="F582" s="211">
        <v>153</v>
      </c>
      <c r="G582" s="212" t="s">
        <v>124</v>
      </c>
      <c r="H582" s="297">
        <v>0.24</v>
      </c>
      <c r="I582" s="202">
        <v>11798.376975298543</v>
      </c>
      <c r="J582" s="202">
        <v>309</v>
      </c>
      <c r="K582" s="202">
        <v>0</v>
      </c>
      <c r="L582" s="202">
        <v>893</v>
      </c>
      <c r="M582" s="279">
        <v>13000.376975298543</v>
      </c>
      <c r="O582" s="281">
        <v>3.4273020574385248E-4</v>
      </c>
      <c r="P582" s="282">
        <v>0</v>
      </c>
      <c r="Q582" s="205">
        <v>0.09</v>
      </c>
      <c r="R582" s="205">
        <v>1.3083655021079825E-2</v>
      </c>
      <c r="S582" s="272">
        <f t="shared" si="34"/>
        <v>0</v>
      </c>
      <c r="U582" s="287">
        <v>2902</v>
      </c>
      <c r="V582" s="288">
        <v>0</v>
      </c>
      <c r="W582" s="288">
        <v>0</v>
      </c>
      <c r="X582" s="288">
        <v>214</v>
      </c>
      <c r="Y582" s="279">
        <f t="shared" si="35"/>
        <v>3116</v>
      </c>
      <c r="AA582" s="275">
        <v>0</v>
      </c>
      <c r="AB582" s="204">
        <v>0</v>
      </c>
      <c r="AC582" s="202">
        <v>0</v>
      </c>
      <c r="AD582" s="204">
        <v>0</v>
      </c>
      <c r="AE582" s="276">
        <v>0</v>
      </c>
      <c r="AG582" s="227">
        <f t="shared" si="31"/>
        <v>0</v>
      </c>
      <c r="AH582" s="228">
        <f t="shared" si="32"/>
        <v>0</v>
      </c>
      <c r="AI582" s="229">
        <f t="shared" si="33"/>
        <v>0</v>
      </c>
      <c r="AM582" s="138"/>
      <c r="AN582" s="138"/>
      <c r="AO582" s="138"/>
      <c r="AP582" s="138"/>
      <c r="AQ582" s="138"/>
      <c r="AR582" s="138"/>
      <c r="AS582" s="138"/>
      <c r="AT582" s="138"/>
    </row>
    <row r="583" spans="1:46" s="139" customFormat="1" ht="13.8" x14ac:dyDescent="0.3">
      <c r="A583" s="277">
        <v>481</v>
      </c>
      <c r="B583" s="211">
        <v>481035189</v>
      </c>
      <c r="C583" s="212" t="s">
        <v>260</v>
      </c>
      <c r="D583" s="211">
        <v>35</v>
      </c>
      <c r="E583" s="212" t="s">
        <v>22</v>
      </c>
      <c r="F583" s="211">
        <v>189</v>
      </c>
      <c r="G583" s="212" t="s">
        <v>38</v>
      </c>
      <c r="H583" s="297">
        <v>2</v>
      </c>
      <c r="I583" s="202">
        <v>10067.496573415046</v>
      </c>
      <c r="J583" s="202">
        <v>3871</v>
      </c>
      <c r="K583" s="202">
        <v>0</v>
      </c>
      <c r="L583" s="202">
        <v>893</v>
      </c>
      <c r="M583" s="279">
        <v>14831.496573415046</v>
      </c>
      <c r="O583" s="281">
        <v>2.8560850478654373E-3</v>
      </c>
      <c r="P583" s="282">
        <v>0</v>
      </c>
      <c r="Q583" s="205">
        <v>0.09</v>
      </c>
      <c r="R583" s="205">
        <v>3.7026500946112082E-3</v>
      </c>
      <c r="S583" s="272">
        <f t="shared" si="34"/>
        <v>0</v>
      </c>
      <c r="U583" s="287">
        <v>27838</v>
      </c>
      <c r="V583" s="288">
        <v>0</v>
      </c>
      <c r="W583" s="288">
        <v>0</v>
      </c>
      <c r="X583" s="288">
        <v>1784</v>
      </c>
      <c r="Y583" s="279">
        <f t="shared" si="35"/>
        <v>29622</v>
      </c>
      <c r="AA583" s="275">
        <v>0</v>
      </c>
      <c r="AB583" s="204">
        <v>0</v>
      </c>
      <c r="AC583" s="202">
        <v>0</v>
      </c>
      <c r="AD583" s="204">
        <v>0</v>
      </c>
      <c r="AE583" s="276">
        <v>0</v>
      </c>
      <c r="AG583" s="227">
        <f t="shared" si="31"/>
        <v>0</v>
      </c>
      <c r="AH583" s="228">
        <f t="shared" si="32"/>
        <v>0</v>
      </c>
      <c r="AI583" s="229">
        <f t="shared" si="33"/>
        <v>0</v>
      </c>
      <c r="AM583" s="138"/>
      <c r="AN583" s="138"/>
      <c r="AO583" s="138"/>
      <c r="AP583" s="138"/>
      <c r="AQ583" s="138"/>
      <c r="AR583" s="138"/>
      <c r="AS583" s="138"/>
      <c r="AT583" s="138"/>
    </row>
    <row r="584" spans="1:46" s="139" customFormat="1" ht="13.8" x14ac:dyDescent="0.3">
      <c r="A584" s="277">
        <v>481</v>
      </c>
      <c r="B584" s="211">
        <v>481035207</v>
      </c>
      <c r="C584" s="212" t="s">
        <v>260</v>
      </c>
      <c r="D584" s="211">
        <v>35</v>
      </c>
      <c r="E584" s="212" t="s">
        <v>22</v>
      </c>
      <c r="F584" s="211">
        <v>207</v>
      </c>
      <c r="G584" s="212" t="s">
        <v>40</v>
      </c>
      <c r="H584" s="297">
        <v>1</v>
      </c>
      <c r="I584" s="202">
        <v>10604.003495667283</v>
      </c>
      <c r="J584" s="202">
        <v>6741</v>
      </c>
      <c r="K584" s="202">
        <v>0</v>
      </c>
      <c r="L584" s="202">
        <v>893</v>
      </c>
      <c r="M584" s="279">
        <v>18238.003495667283</v>
      </c>
      <c r="O584" s="281">
        <v>1.4280425239327186E-3</v>
      </c>
      <c r="P584" s="282">
        <v>0</v>
      </c>
      <c r="Q584" s="205">
        <v>0.09</v>
      </c>
      <c r="R584" s="205">
        <v>3.420261389769383E-4</v>
      </c>
      <c r="S584" s="272">
        <f t="shared" si="34"/>
        <v>0</v>
      </c>
      <c r="U584" s="287">
        <v>17320</v>
      </c>
      <c r="V584" s="288">
        <v>0</v>
      </c>
      <c r="W584" s="288">
        <v>0</v>
      </c>
      <c r="X584" s="288">
        <v>892</v>
      </c>
      <c r="Y584" s="279">
        <f t="shared" si="35"/>
        <v>18212</v>
      </c>
      <c r="AA584" s="275">
        <v>0</v>
      </c>
      <c r="AB584" s="204">
        <v>0</v>
      </c>
      <c r="AC584" s="202">
        <v>0</v>
      </c>
      <c r="AD584" s="204">
        <v>0</v>
      </c>
      <c r="AE584" s="276">
        <v>0</v>
      </c>
      <c r="AG584" s="227">
        <f t="shared" si="31"/>
        <v>0</v>
      </c>
      <c r="AH584" s="228">
        <f t="shared" si="32"/>
        <v>0</v>
      </c>
      <c r="AI584" s="229">
        <f t="shared" si="33"/>
        <v>0</v>
      </c>
      <c r="AM584" s="138"/>
      <c r="AN584" s="138"/>
      <c r="AO584" s="138"/>
      <c r="AP584" s="138"/>
      <c r="AQ584" s="138"/>
      <c r="AR584" s="138"/>
      <c r="AS584" s="138"/>
      <c r="AT584" s="138"/>
    </row>
    <row r="585" spans="1:46" s="139" customFormat="1" ht="13.8" x14ac:dyDescent="0.3">
      <c r="A585" s="277">
        <v>481</v>
      </c>
      <c r="B585" s="211">
        <v>481035212</v>
      </c>
      <c r="C585" s="212" t="s">
        <v>260</v>
      </c>
      <c r="D585" s="211">
        <v>35</v>
      </c>
      <c r="E585" s="212" t="s">
        <v>22</v>
      </c>
      <c r="F585" s="211">
        <v>212</v>
      </c>
      <c r="G585" s="212" t="s">
        <v>41</v>
      </c>
      <c r="H585" s="297">
        <v>2</v>
      </c>
      <c r="I585" s="202">
        <v>11419</v>
      </c>
      <c r="J585" s="202">
        <v>2581</v>
      </c>
      <c r="K585" s="202">
        <v>0</v>
      </c>
      <c r="L585" s="202">
        <v>893</v>
      </c>
      <c r="M585" s="279">
        <v>14893</v>
      </c>
      <c r="O585" s="281">
        <v>2.8560850478654373E-3</v>
      </c>
      <c r="P585" s="282">
        <v>0</v>
      </c>
      <c r="Q585" s="205">
        <v>0.09</v>
      </c>
      <c r="R585" s="205">
        <v>3.3697860330864589E-2</v>
      </c>
      <c r="S585" s="272">
        <f t="shared" si="34"/>
        <v>0</v>
      </c>
      <c r="U585" s="287">
        <v>27960</v>
      </c>
      <c r="V585" s="288">
        <v>0</v>
      </c>
      <c r="W585" s="288">
        <v>0</v>
      </c>
      <c r="X585" s="288">
        <v>1784</v>
      </c>
      <c r="Y585" s="279">
        <f t="shared" si="35"/>
        <v>29744</v>
      </c>
      <c r="AA585" s="275">
        <v>0</v>
      </c>
      <c r="AB585" s="204">
        <v>0</v>
      </c>
      <c r="AC585" s="202">
        <v>0</v>
      </c>
      <c r="AD585" s="204">
        <v>0</v>
      </c>
      <c r="AE585" s="276">
        <v>0</v>
      </c>
      <c r="AG585" s="227">
        <f t="shared" ref="AG585:AG648" si="36">IFERROR(VLOOKUP($B585,_18PJ,7,FALSE),0)</f>
        <v>0</v>
      </c>
      <c r="AH585" s="228">
        <f t="shared" ref="AH585:AH648" si="37">IFERROR(VLOOKUP($B585,_18PJ,8,FALSE),0)</f>
        <v>0</v>
      </c>
      <c r="AI585" s="229">
        <f t="shared" ref="AI585:AI648" si="38">IFERROR(VLOOKUP($B585,_18PJ,9,FALSE),0)</f>
        <v>0</v>
      </c>
      <c r="AM585" s="138"/>
      <c r="AN585" s="138"/>
      <c r="AO585" s="138"/>
      <c r="AP585" s="138"/>
      <c r="AQ585" s="138"/>
      <c r="AR585" s="138"/>
      <c r="AS585" s="138"/>
      <c r="AT585" s="138"/>
    </row>
    <row r="586" spans="1:46" s="139" customFormat="1" ht="13.8" x14ac:dyDescent="0.3">
      <c r="A586" s="277">
        <v>481</v>
      </c>
      <c r="B586" s="211">
        <v>481035220</v>
      </c>
      <c r="C586" s="212" t="s">
        <v>260</v>
      </c>
      <c r="D586" s="211">
        <v>35</v>
      </c>
      <c r="E586" s="212" t="s">
        <v>22</v>
      </c>
      <c r="F586" s="211">
        <v>220</v>
      </c>
      <c r="G586" s="212" t="s">
        <v>42</v>
      </c>
      <c r="H586" s="297">
        <v>5</v>
      </c>
      <c r="I586" s="202">
        <v>11374</v>
      </c>
      <c r="J586" s="202">
        <v>4530</v>
      </c>
      <c r="K586" s="202">
        <v>0</v>
      </c>
      <c r="L586" s="202">
        <v>893</v>
      </c>
      <c r="M586" s="279">
        <v>16797</v>
      </c>
      <c r="O586" s="281">
        <v>7.140212619663593E-3</v>
      </c>
      <c r="P586" s="282">
        <v>0</v>
      </c>
      <c r="Q586" s="205">
        <v>0.09</v>
      </c>
      <c r="R586" s="205">
        <v>1.729535358316954E-2</v>
      </c>
      <c r="S586" s="272">
        <f t="shared" ref="S586:S649" si="39">IFERROR(W586/H586,0)</f>
        <v>0</v>
      </c>
      <c r="U586" s="287">
        <v>79405</v>
      </c>
      <c r="V586" s="288">
        <v>0</v>
      </c>
      <c r="W586" s="288">
        <v>0</v>
      </c>
      <c r="X586" s="288">
        <v>4460</v>
      </c>
      <c r="Y586" s="279">
        <f t="shared" ref="Y586:Y649" si="40">SUM(U586:X586)</f>
        <v>83865</v>
      </c>
      <c r="AA586" s="275">
        <v>0</v>
      </c>
      <c r="AB586" s="204">
        <v>0</v>
      </c>
      <c r="AC586" s="202">
        <v>0</v>
      </c>
      <c r="AD586" s="204">
        <v>0</v>
      </c>
      <c r="AE586" s="276">
        <v>0</v>
      </c>
      <c r="AG586" s="227">
        <f t="shared" si="36"/>
        <v>0</v>
      </c>
      <c r="AH586" s="228">
        <f t="shared" si="37"/>
        <v>0</v>
      </c>
      <c r="AI586" s="229">
        <f t="shared" si="38"/>
        <v>0</v>
      </c>
      <c r="AM586" s="138"/>
      <c r="AN586" s="138"/>
      <c r="AO586" s="138"/>
      <c r="AP586" s="138"/>
      <c r="AQ586" s="138"/>
      <c r="AR586" s="138"/>
      <c r="AS586" s="138"/>
      <c r="AT586" s="138"/>
    </row>
    <row r="587" spans="1:46" s="139" customFormat="1" ht="13.8" x14ac:dyDescent="0.3">
      <c r="A587" s="277">
        <v>481</v>
      </c>
      <c r="B587" s="211">
        <v>481035243</v>
      </c>
      <c r="C587" s="212" t="s">
        <v>260</v>
      </c>
      <c r="D587" s="211">
        <v>35</v>
      </c>
      <c r="E587" s="212" t="s">
        <v>22</v>
      </c>
      <c r="F587" s="211">
        <v>243</v>
      </c>
      <c r="G587" s="212" t="s">
        <v>74</v>
      </c>
      <c r="H587" s="297">
        <v>2.25</v>
      </c>
      <c r="I587" s="202">
        <v>13453</v>
      </c>
      <c r="J587" s="202">
        <v>2796</v>
      </c>
      <c r="K587" s="202">
        <v>0</v>
      </c>
      <c r="L587" s="202">
        <v>893</v>
      </c>
      <c r="M587" s="279">
        <v>17142</v>
      </c>
      <c r="O587" s="281">
        <v>3.2130956788486171E-3</v>
      </c>
      <c r="P587" s="282">
        <v>0</v>
      </c>
      <c r="Q587" s="205">
        <v>0.09</v>
      </c>
      <c r="R587" s="205">
        <v>5.2541223770135566E-3</v>
      </c>
      <c r="S587" s="272">
        <f t="shared" si="39"/>
        <v>0</v>
      </c>
      <c r="U587" s="287">
        <v>36508</v>
      </c>
      <c r="V587" s="288">
        <v>0</v>
      </c>
      <c r="W587" s="288">
        <v>0</v>
      </c>
      <c r="X587" s="288">
        <v>2007</v>
      </c>
      <c r="Y587" s="279">
        <f t="shared" si="40"/>
        <v>38515</v>
      </c>
      <c r="AA587" s="275">
        <v>0</v>
      </c>
      <c r="AB587" s="204">
        <v>0</v>
      </c>
      <c r="AC587" s="202">
        <v>0</v>
      </c>
      <c r="AD587" s="204">
        <v>0</v>
      </c>
      <c r="AE587" s="276">
        <v>0</v>
      </c>
      <c r="AG587" s="227">
        <f t="shared" si="36"/>
        <v>0</v>
      </c>
      <c r="AH587" s="228">
        <f t="shared" si="37"/>
        <v>0</v>
      </c>
      <c r="AI587" s="229">
        <f t="shared" si="38"/>
        <v>0</v>
      </c>
      <c r="AM587" s="138"/>
      <c r="AN587" s="138"/>
      <c r="AO587" s="138"/>
      <c r="AP587" s="138"/>
      <c r="AQ587" s="138"/>
      <c r="AR587" s="138"/>
      <c r="AS587" s="138"/>
      <c r="AT587" s="138"/>
    </row>
    <row r="588" spans="1:46" s="139" customFormat="1" ht="13.8" x14ac:dyDescent="0.3">
      <c r="A588" s="277">
        <v>481</v>
      </c>
      <c r="B588" s="211">
        <v>481035244</v>
      </c>
      <c r="C588" s="212" t="s">
        <v>260</v>
      </c>
      <c r="D588" s="211">
        <v>35</v>
      </c>
      <c r="E588" s="212" t="s">
        <v>22</v>
      </c>
      <c r="F588" s="211">
        <v>244</v>
      </c>
      <c r="G588" s="212" t="s">
        <v>43</v>
      </c>
      <c r="H588" s="297">
        <v>19</v>
      </c>
      <c r="I588" s="202">
        <v>11661</v>
      </c>
      <c r="J588" s="202">
        <v>4543</v>
      </c>
      <c r="K588" s="202">
        <v>0</v>
      </c>
      <c r="L588" s="202">
        <v>893</v>
      </c>
      <c r="M588" s="279">
        <v>17097</v>
      </c>
      <c r="O588" s="281">
        <v>2.7132807954721647E-2</v>
      </c>
      <c r="P588" s="282">
        <v>0</v>
      </c>
      <c r="Q588" s="205">
        <v>0.18</v>
      </c>
      <c r="R588" s="205">
        <v>0.10604677278835424</v>
      </c>
      <c r="S588" s="272">
        <f t="shared" si="39"/>
        <v>0</v>
      </c>
      <c r="U588" s="287">
        <v>307439</v>
      </c>
      <c r="V588" s="288">
        <v>0</v>
      </c>
      <c r="W588" s="288">
        <v>0</v>
      </c>
      <c r="X588" s="288">
        <v>16948</v>
      </c>
      <c r="Y588" s="279">
        <f t="shared" si="40"/>
        <v>324387</v>
      </c>
      <c r="AA588" s="275">
        <v>0</v>
      </c>
      <c r="AB588" s="204">
        <v>0</v>
      </c>
      <c r="AC588" s="202">
        <v>0</v>
      </c>
      <c r="AD588" s="204">
        <v>0</v>
      </c>
      <c r="AE588" s="276">
        <v>0</v>
      </c>
      <c r="AG588" s="227">
        <f t="shared" si="36"/>
        <v>0</v>
      </c>
      <c r="AH588" s="228">
        <f t="shared" si="37"/>
        <v>0</v>
      </c>
      <c r="AI588" s="229">
        <f t="shared" si="38"/>
        <v>0</v>
      </c>
      <c r="AM588" s="138"/>
      <c r="AN588" s="138"/>
      <c r="AO588" s="138"/>
      <c r="AP588" s="138"/>
      <c r="AQ588" s="138"/>
      <c r="AR588" s="138"/>
      <c r="AS588" s="138"/>
      <c r="AT588" s="138"/>
    </row>
    <row r="589" spans="1:46" s="139" customFormat="1" ht="13.8" x14ac:dyDescent="0.3">
      <c r="A589" s="277">
        <v>481</v>
      </c>
      <c r="B589" s="211">
        <v>481035285</v>
      </c>
      <c r="C589" s="212" t="s">
        <v>260</v>
      </c>
      <c r="D589" s="211">
        <v>35</v>
      </c>
      <c r="E589" s="212" t="s">
        <v>22</v>
      </c>
      <c r="F589" s="211">
        <v>285</v>
      </c>
      <c r="G589" s="212" t="s">
        <v>44</v>
      </c>
      <c r="H589" s="297">
        <v>4</v>
      </c>
      <c r="I589" s="202">
        <v>12617</v>
      </c>
      <c r="J589" s="202">
        <v>3559</v>
      </c>
      <c r="K589" s="202">
        <v>0</v>
      </c>
      <c r="L589" s="202">
        <v>893</v>
      </c>
      <c r="M589" s="279">
        <v>17069</v>
      </c>
      <c r="O589" s="281">
        <v>5.7121700957308745E-3</v>
      </c>
      <c r="P589" s="282">
        <v>0</v>
      </c>
      <c r="Q589" s="205">
        <v>0.09</v>
      </c>
      <c r="R589" s="205">
        <v>3.435541059230926E-2</v>
      </c>
      <c r="S589" s="272">
        <f t="shared" si="39"/>
        <v>0</v>
      </c>
      <c r="U589" s="287">
        <v>64612</v>
      </c>
      <c r="V589" s="288">
        <v>0</v>
      </c>
      <c r="W589" s="288">
        <v>0</v>
      </c>
      <c r="X589" s="288">
        <v>3568</v>
      </c>
      <c r="Y589" s="279">
        <f t="shared" si="40"/>
        <v>68180</v>
      </c>
      <c r="AA589" s="275">
        <v>0</v>
      </c>
      <c r="AB589" s="204">
        <v>0</v>
      </c>
      <c r="AC589" s="202">
        <v>0</v>
      </c>
      <c r="AD589" s="204">
        <v>0</v>
      </c>
      <c r="AE589" s="276">
        <v>0</v>
      </c>
      <c r="AG589" s="227">
        <f t="shared" si="36"/>
        <v>0</v>
      </c>
      <c r="AH589" s="228">
        <f t="shared" si="37"/>
        <v>0</v>
      </c>
      <c r="AI589" s="229">
        <f t="shared" si="38"/>
        <v>0</v>
      </c>
      <c r="AM589" s="138"/>
      <c r="AN589" s="138"/>
      <c r="AO589" s="138"/>
      <c r="AP589" s="138"/>
      <c r="AQ589" s="138"/>
      <c r="AR589" s="138"/>
      <c r="AS589" s="138"/>
      <c r="AT589" s="138"/>
    </row>
    <row r="590" spans="1:46" s="139" customFormat="1" ht="13.8" x14ac:dyDescent="0.3">
      <c r="A590" s="277">
        <v>481</v>
      </c>
      <c r="B590" s="211">
        <v>481035307</v>
      </c>
      <c r="C590" s="212" t="s">
        <v>260</v>
      </c>
      <c r="D590" s="211">
        <v>35</v>
      </c>
      <c r="E590" s="212" t="s">
        <v>22</v>
      </c>
      <c r="F590" s="211">
        <v>307</v>
      </c>
      <c r="G590" s="212" t="s">
        <v>76</v>
      </c>
      <c r="H590" s="297">
        <v>1.58</v>
      </c>
      <c r="I590" s="202">
        <v>6708</v>
      </c>
      <c r="J590" s="202">
        <v>2634</v>
      </c>
      <c r="K590" s="202">
        <v>0</v>
      </c>
      <c r="L590" s="202">
        <v>893</v>
      </c>
      <c r="M590" s="279">
        <v>10235</v>
      </c>
      <c r="O590" s="281">
        <v>2.2563071878136955E-3</v>
      </c>
      <c r="P590" s="282">
        <v>0</v>
      </c>
      <c r="Q590" s="205">
        <v>0.09</v>
      </c>
      <c r="R590" s="205">
        <v>8.5544216236971646E-3</v>
      </c>
      <c r="S590" s="272">
        <f t="shared" si="39"/>
        <v>0</v>
      </c>
      <c r="U590" s="287">
        <v>14740</v>
      </c>
      <c r="V590" s="288">
        <v>0</v>
      </c>
      <c r="W590" s="288">
        <v>0</v>
      </c>
      <c r="X590" s="288">
        <v>1409</v>
      </c>
      <c r="Y590" s="279">
        <f t="shared" si="40"/>
        <v>16149</v>
      </c>
      <c r="AA590" s="275">
        <v>0</v>
      </c>
      <c r="AB590" s="204">
        <v>0</v>
      </c>
      <c r="AC590" s="202">
        <v>0</v>
      </c>
      <c r="AD590" s="204">
        <v>0</v>
      </c>
      <c r="AE590" s="276">
        <v>0</v>
      </c>
      <c r="AG590" s="227">
        <f t="shared" si="36"/>
        <v>0</v>
      </c>
      <c r="AH590" s="228">
        <f t="shared" si="37"/>
        <v>0</v>
      </c>
      <c r="AI590" s="229">
        <f t="shared" si="38"/>
        <v>0</v>
      </c>
      <c r="AM590" s="138"/>
      <c r="AN590" s="138"/>
      <c r="AO590" s="138"/>
      <c r="AP590" s="138"/>
      <c r="AQ590" s="138"/>
      <c r="AR590" s="138"/>
      <c r="AS590" s="138"/>
      <c r="AT590" s="138"/>
    </row>
    <row r="591" spans="1:46" s="139" customFormat="1" ht="13.8" x14ac:dyDescent="0.3">
      <c r="A591" s="277">
        <v>481</v>
      </c>
      <c r="B591" s="211">
        <v>481035350</v>
      </c>
      <c r="C591" s="212" t="s">
        <v>260</v>
      </c>
      <c r="D591" s="211">
        <v>35</v>
      </c>
      <c r="E591" s="212" t="s">
        <v>22</v>
      </c>
      <c r="F591" s="211">
        <v>350</v>
      </c>
      <c r="G591" s="212" t="s">
        <v>197</v>
      </c>
      <c r="H591" s="297">
        <v>3</v>
      </c>
      <c r="I591" s="202">
        <v>7575</v>
      </c>
      <c r="J591" s="202">
        <v>4368</v>
      </c>
      <c r="K591" s="202">
        <v>0</v>
      </c>
      <c r="L591" s="202">
        <v>893</v>
      </c>
      <c r="M591" s="279">
        <v>12836</v>
      </c>
      <c r="O591" s="281">
        <v>4.2841275717981561E-3</v>
      </c>
      <c r="P591" s="282">
        <v>0</v>
      </c>
      <c r="Q591" s="205">
        <v>0.09</v>
      </c>
      <c r="R591" s="205">
        <v>3.2032474584957969E-2</v>
      </c>
      <c r="S591" s="272">
        <f t="shared" si="39"/>
        <v>0</v>
      </c>
      <c r="U591" s="287">
        <v>35778</v>
      </c>
      <c r="V591" s="288">
        <v>0</v>
      </c>
      <c r="W591" s="288">
        <v>0</v>
      </c>
      <c r="X591" s="288">
        <v>2676</v>
      </c>
      <c r="Y591" s="279">
        <f t="shared" si="40"/>
        <v>38454</v>
      </c>
      <c r="AA591" s="275">
        <v>0</v>
      </c>
      <c r="AB591" s="204">
        <v>0</v>
      </c>
      <c r="AC591" s="202">
        <v>0</v>
      </c>
      <c r="AD591" s="204">
        <v>0</v>
      </c>
      <c r="AE591" s="276">
        <v>0</v>
      </c>
      <c r="AG591" s="227">
        <f t="shared" si="36"/>
        <v>0</v>
      </c>
      <c r="AH591" s="228">
        <f t="shared" si="37"/>
        <v>0</v>
      </c>
      <c r="AI591" s="229">
        <f t="shared" si="38"/>
        <v>0</v>
      </c>
      <c r="AM591" s="138"/>
      <c r="AN591" s="138"/>
      <c r="AO591" s="138"/>
      <c r="AP591" s="138"/>
      <c r="AQ591" s="138"/>
      <c r="AR591" s="138"/>
      <c r="AS591" s="138"/>
      <c r="AT591" s="138"/>
    </row>
    <row r="592" spans="1:46" s="139" customFormat="1" ht="13.8" x14ac:dyDescent="0.3">
      <c r="A592" s="277">
        <v>481</v>
      </c>
      <c r="B592" s="211">
        <v>481035780</v>
      </c>
      <c r="C592" s="212" t="s">
        <v>260</v>
      </c>
      <c r="D592" s="211">
        <v>35</v>
      </c>
      <c r="E592" s="212" t="s">
        <v>22</v>
      </c>
      <c r="F592" s="211">
        <v>780</v>
      </c>
      <c r="G592" s="212" t="s">
        <v>261</v>
      </c>
      <c r="H592" s="297">
        <v>1</v>
      </c>
      <c r="I592" s="202">
        <v>9311</v>
      </c>
      <c r="J592" s="202">
        <v>1706</v>
      </c>
      <c r="K592" s="202">
        <v>0</v>
      </c>
      <c r="L592" s="202">
        <v>893</v>
      </c>
      <c r="M592" s="279">
        <v>11910</v>
      </c>
      <c r="O592" s="281">
        <v>1.4280425239327186E-3</v>
      </c>
      <c r="P592" s="282">
        <v>0</v>
      </c>
      <c r="Q592" s="205">
        <v>0.09</v>
      </c>
      <c r="R592" s="205">
        <v>1.3992366449933472E-2</v>
      </c>
      <c r="S592" s="272">
        <f t="shared" si="39"/>
        <v>0</v>
      </c>
      <c r="U592" s="287">
        <v>11001</v>
      </c>
      <c r="V592" s="288">
        <v>0</v>
      </c>
      <c r="W592" s="288">
        <v>0</v>
      </c>
      <c r="X592" s="288">
        <v>892</v>
      </c>
      <c r="Y592" s="279">
        <f t="shared" si="40"/>
        <v>11893</v>
      </c>
      <c r="AA592" s="275">
        <v>0</v>
      </c>
      <c r="AB592" s="204">
        <v>0</v>
      </c>
      <c r="AC592" s="202">
        <v>0</v>
      </c>
      <c r="AD592" s="204">
        <v>0</v>
      </c>
      <c r="AE592" s="276">
        <v>0</v>
      </c>
      <c r="AG592" s="227">
        <f t="shared" si="36"/>
        <v>0</v>
      </c>
      <c r="AH592" s="228">
        <f t="shared" si="37"/>
        <v>0</v>
      </c>
      <c r="AI592" s="229">
        <f t="shared" si="38"/>
        <v>0</v>
      </c>
      <c r="AM592" s="138"/>
      <c r="AN592" s="138"/>
      <c r="AO592" s="138"/>
      <c r="AP592" s="138"/>
      <c r="AQ592" s="138"/>
      <c r="AR592" s="138"/>
      <c r="AS592" s="138"/>
      <c r="AT592" s="138"/>
    </row>
    <row r="593" spans="1:46" s="139" customFormat="1" ht="13.8" x14ac:dyDescent="0.3">
      <c r="A593" s="277">
        <v>482</v>
      </c>
      <c r="B593" s="211">
        <v>482204007</v>
      </c>
      <c r="C593" s="212" t="s">
        <v>262</v>
      </c>
      <c r="D593" s="211">
        <v>204</v>
      </c>
      <c r="E593" s="212" t="s">
        <v>263</v>
      </c>
      <c r="F593" s="211">
        <v>7</v>
      </c>
      <c r="G593" s="212" t="s">
        <v>224</v>
      </c>
      <c r="H593" s="297">
        <v>51.089999999999996</v>
      </c>
      <c r="I593" s="202">
        <v>8968</v>
      </c>
      <c r="J593" s="202">
        <v>3548</v>
      </c>
      <c r="K593" s="202">
        <v>0</v>
      </c>
      <c r="L593" s="202">
        <v>893</v>
      </c>
      <c r="M593" s="279">
        <v>13409</v>
      </c>
      <c r="O593" s="281">
        <v>0</v>
      </c>
      <c r="P593" s="282">
        <v>0</v>
      </c>
      <c r="Q593" s="205">
        <v>0.09</v>
      </c>
      <c r="R593" s="205">
        <v>1.9875016905007169E-2</v>
      </c>
      <c r="S593" s="272">
        <f t="shared" si="39"/>
        <v>0</v>
      </c>
      <c r="U593" s="287">
        <v>639443</v>
      </c>
      <c r="V593" s="288">
        <v>0</v>
      </c>
      <c r="W593" s="288">
        <v>0</v>
      </c>
      <c r="X593" s="288">
        <v>45623</v>
      </c>
      <c r="Y593" s="279">
        <f t="shared" si="40"/>
        <v>685066</v>
      </c>
      <c r="AA593" s="275">
        <v>0</v>
      </c>
      <c r="AB593" s="204">
        <v>0</v>
      </c>
      <c r="AC593" s="202">
        <v>0</v>
      </c>
      <c r="AD593" s="204">
        <v>0.52</v>
      </c>
      <c r="AE593" s="276">
        <v>6972</v>
      </c>
      <c r="AG593" s="227">
        <f t="shared" si="36"/>
        <v>0</v>
      </c>
      <c r="AH593" s="228">
        <f t="shared" si="37"/>
        <v>0</v>
      </c>
      <c r="AI593" s="229">
        <f t="shared" si="38"/>
        <v>0</v>
      </c>
      <c r="AM593" s="138"/>
      <c r="AN593" s="138"/>
      <c r="AO593" s="138"/>
      <c r="AP593" s="138"/>
      <c r="AQ593" s="138"/>
      <c r="AR593" s="138"/>
      <c r="AS593" s="138"/>
      <c r="AT593" s="138"/>
    </row>
    <row r="594" spans="1:46" s="139" customFormat="1" ht="13.8" x14ac:dyDescent="0.3">
      <c r="A594" s="277">
        <v>482</v>
      </c>
      <c r="B594" s="211">
        <v>482204038</v>
      </c>
      <c r="C594" s="212" t="s">
        <v>262</v>
      </c>
      <c r="D594" s="211">
        <v>204</v>
      </c>
      <c r="E594" s="212" t="s">
        <v>263</v>
      </c>
      <c r="F594" s="211">
        <v>38</v>
      </c>
      <c r="G594" s="212" t="s">
        <v>414</v>
      </c>
      <c r="H594" s="297">
        <v>1</v>
      </c>
      <c r="I594" s="202">
        <v>9453.43310840909</v>
      </c>
      <c r="J594" s="202">
        <v>8446</v>
      </c>
      <c r="K594" s="202">
        <v>0</v>
      </c>
      <c r="L594" s="202">
        <v>893</v>
      </c>
      <c r="M594" s="279">
        <v>18792.433108409088</v>
      </c>
      <c r="O594" s="281">
        <v>0</v>
      </c>
      <c r="P594" s="282">
        <v>0</v>
      </c>
      <c r="Q594" s="205">
        <v>0.09</v>
      </c>
      <c r="R594" s="205">
        <v>1.3798630141179061E-3</v>
      </c>
      <c r="S594" s="272">
        <f t="shared" si="39"/>
        <v>0</v>
      </c>
      <c r="U594" s="287">
        <v>17899</v>
      </c>
      <c r="V594" s="288">
        <v>0</v>
      </c>
      <c r="W594" s="288">
        <v>0</v>
      </c>
      <c r="X594" s="288">
        <v>893</v>
      </c>
      <c r="Y594" s="279">
        <f t="shared" si="40"/>
        <v>18792</v>
      </c>
      <c r="AA594" s="275">
        <v>0</v>
      </c>
      <c r="AB594" s="204">
        <v>0</v>
      </c>
      <c r="AC594" s="202">
        <v>0</v>
      </c>
      <c r="AD594" s="204">
        <v>0</v>
      </c>
      <c r="AE594" s="276">
        <v>0</v>
      </c>
      <c r="AG594" s="227">
        <f t="shared" si="36"/>
        <v>0</v>
      </c>
      <c r="AH594" s="228">
        <f t="shared" si="37"/>
        <v>0</v>
      </c>
      <c r="AI594" s="229">
        <f t="shared" si="38"/>
        <v>0</v>
      </c>
      <c r="AM594" s="138"/>
      <c r="AN594" s="138"/>
      <c r="AO594" s="138"/>
      <c r="AP594" s="138"/>
      <c r="AQ594" s="138"/>
      <c r="AR594" s="138"/>
      <c r="AS594" s="138"/>
      <c r="AT594" s="138"/>
    </row>
    <row r="595" spans="1:46" s="139" customFormat="1" ht="13.8" x14ac:dyDescent="0.3">
      <c r="A595" s="277">
        <v>482</v>
      </c>
      <c r="B595" s="211">
        <v>482204105</v>
      </c>
      <c r="C595" s="212" t="s">
        <v>262</v>
      </c>
      <c r="D595" s="211">
        <v>204</v>
      </c>
      <c r="E595" s="212" t="s">
        <v>263</v>
      </c>
      <c r="F595" s="211">
        <v>105</v>
      </c>
      <c r="G595" s="212" t="s">
        <v>264</v>
      </c>
      <c r="H595" s="297">
        <v>2</v>
      </c>
      <c r="I595" s="202">
        <v>8580</v>
      </c>
      <c r="J595" s="202">
        <v>3204</v>
      </c>
      <c r="K595" s="202">
        <v>0</v>
      </c>
      <c r="L595" s="202">
        <v>893</v>
      </c>
      <c r="M595" s="279">
        <v>12677</v>
      </c>
      <c r="O595" s="281">
        <v>0</v>
      </c>
      <c r="P595" s="282">
        <v>0</v>
      </c>
      <c r="Q595" s="205">
        <v>0.09</v>
      </c>
      <c r="R595" s="205">
        <v>2.0519015379802919E-3</v>
      </c>
      <c r="S595" s="272">
        <f t="shared" si="39"/>
        <v>0</v>
      </c>
      <c r="U595" s="287">
        <v>23568</v>
      </c>
      <c r="V595" s="288">
        <v>0</v>
      </c>
      <c r="W595" s="288">
        <v>0</v>
      </c>
      <c r="X595" s="288">
        <v>1786</v>
      </c>
      <c r="Y595" s="279">
        <f t="shared" si="40"/>
        <v>25354</v>
      </c>
      <c r="AA595" s="275">
        <v>0</v>
      </c>
      <c r="AB595" s="204">
        <v>0</v>
      </c>
      <c r="AC595" s="202">
        <v>0</v>
      </c>
      <c r="AD595" s="204">
        <v>0</v>
      </c>
      <c r="AE595" s="276">
        <v>0</v>
      </c>
      <c r="AG595" s="227">
        <f t="shared" si="36"/>
        <v>0</v>
      </c>
      <c r="AH595" s="228">
        <f t="shared" si="37"/>
        <v>0</v>
      </c>
      <c r="AI595" s="229">
        <f t="shared" si="38"/>
        <v>0</v>
      </c>
      <c r="AM595" s="138"/>
      <c r="AN595" s="138"/>
      <c r="AO595" s="138"/>
      <c r="AP595" s="138"/>
      <c r="AQ595" s="138"/>
      <c r="AR595" s="138"/>
      <c r="AS595" s="138"/>
      <c r="AT595" s="138"/>
    </row>
    <row r="596" spans="1:46" s="139" customFormat="1" ht="13.8" x14ac:dyDescent="0.3">
      <c r="A596" s="277">
        <v>482</v>
      </c>
      <c r="B596" s="211">
        <v>482204204</v>
      </c>
      <c r="C596" s="212" t="s">
        <v>262</v>
      </c>
      <c r="D596" s="211">
        <v>204</v>
      </c>
      <c r="E596" s="212" t="s">
        <v>263</v>
      </c>
      <c r="F596" s="211">
        <v>204</v>
      </c>
      <c r="G596" s="212" t="s">
        <v>263</v>
      </c>
      <c r="H596" s="297">
        <v>165.36999999999998</v>
      </c>
      <c r="I596" s="202">
        <v>8852</v>
      </c>
      <c r="J596" s="202">
        <v>5153</v>
      </c>
      <c r="K596" s="202">
        <v>0</v>
      </c>
      <c r="L596" s="202">
        <v>893</v>
      </c>
      <c r="M596" s="279">
        <v>14898</v>
      </c>
      <c r="O596" s="281">
        <v>0</v>
      </c>
      <c r="P596" s="282">
        <v>0</v>
      </c>
      <c r="Q596" s="205">
        <v>0.09</v>
      </c>
      <c r="R596" s="205">
        <v>6.1208481032685128E-2</v>
      </c>
      <c r="S596" s="272">
        <f t="shared" si="39"/>
        <v>0</v>
      </c>
      <c r="U596" s="287">
        <v>2316008</v>
      </c>
      <c r="V596" s="288">
        <v>0</v>
      </c>
      <c r="W596" s="288">
        <v>0</v>
      </c>
      <c r="X596" s="288">
        <v>147676</v>
      </c>
      <c r="Y596" s="279">
        <f t="shared" si="40"/>
        <v>2463684</v>
      </c>
      <c r="AA596" s="275">
        <v>0</v>
      </c>
      <c r="AB596" s="204">
        <v>0</v>
      </c>
      <c r="AC596" s="202">
        <v>0</v>
      </c>
      <c r="AD596" s="204">
        <v>0</v>
      </c>
      <c r="AE596" s="276">
        <v>0</v>
      </c>
      <c r="AG596" s="227">
        <f t="shared" si="36"/>
        <v>0</v>
      </c>
      <c r="AH596" s="228">
        <f t="shared" si="37"/>
        <v>0</v>
      </c>
      <c r="AI596" s="229">
        <f t="shared" si="38"/>
        <v>0</v>
      </c>
      <c r="AM596" s="138"/>
      <c r="AN596" s="138"/>
      <c r="AO596" s="138"/>
      <c r="AP596" s="138"/>
      <c r="AQ596" s="138"/>
      <c r="AR596" s="138"/>
      <c r="AS596" s="138"/>
      <c r="AT596" s="138"/>
    </row>
    <row r="597" spans="1:46" s="139" customFormat="1" ht="13.8" x14ac:dyDescent="0.3">
      <c r="A597" s="277">
        <v>482</v>
      </c>
      <c r="B597" s="211">
        <v>482204705</v>
      </c>
      <c r="C597" s="212" t="s">
        <v>262</v>
      </c>
      <c r="D597" s="211">
        <v>204</v>
      </c>
      <c r="E597" s="212" t="s">
        <v>263</v>
      </c>
      <c r="F597" s="211">
        <v>705</v>
      </c>
      <c r="G597" s="212" t="s">
        <v>550</v>
      </c>
      <c r="H597" s="297">
        <v>1</v>
      </c>
      <c r="I597" s="202">
        <v>10391.859272806067</v>
      </c>
      <c r="J597" s="202">
        <v>6018</v>
      </c>
      <c r="K597" s="202">
        <v>0</v>
      </c>
      <c r="L597" s="202">
        <v>893</v>
      </c>
      <c r="M597" s="279">
        <v>17302.859272806068</v>
      </c>
      <c r="O597" s="281">
        <v>0</v>
      </c>
      <c r="P597" s="282">
        <v>0</v>
      </c>
      <c r="Q597" s="205">
        <v>0.09</v>
      </c>
      <c r="R597" s="205">
        <v>1.0079775717628738E-3</v>
      </c>
      <c r="S597" s="272">
        <f t="shared" si="39"/>
        <v>0</v>
      </c>
      <c r="U597" s="287">
        <v>16410</v>
      </c>
      <c r="V597" s="288">
        <v>0</v>
      </c>
      <c r="W597" s="288">
        <v>0</v>
      </c>
      <c r="X597" s="288">
        <v>893</v>
      </c>
      <c r="Y597" s="279">
        <f t="shared" si="40"/>
        <v>17303</v>
      </c>
      <c r="AA597" s="275">
        <v>0</v>
      </c>
      <c r="AB597" s="204">
        <v>0</v>
      </c>
      <c r="AC597" s="202">
        <v>0</v>
      </c>
      <c r="AD597" s="204">
        <v>0</v>
      </c>
      <c r="AE597" s="276">
        <v>0</v>
      </c>
      <c r="AG597" s="227">
        <f t="shared" si="36"/>
        <v>0</v>
      </c>
      <c r="AH597" s="228">
        <f t="shared" si="37"/>
        <v>0</v>
      </c>
      <c r="AI597" s="229">
        <f t="shared" si="38"/>
        <v>0</v>
      </c>
      <c r="AM597" s="138"/>
      <c r="AN597" s="138"/>
      <c r="AO597" s="138"/>
      <c r="AP597" s="138"/>
      <c r="AQ597" s="138"/>
      <c r="AR597" s="138"/>
      <c r="AS597" s="138"/>
      <c r="AT597" s="138"/>
    </row>
    <row r="598" spans="1:46" s="139" customFormat="1" ht="13.8" x14ac:dyDescent="0.3">
      <c r="A598" s="277">
        <v>482</v>
      </c>
      <c r="B598" s="211">
        <v>482204745</v>
      </c>
      <c r="C598" s="212" t="s">
        <v>262</v>
      </c>
      <c r="D598" s="211">
        <v>204</v>
      </c>
      <c r="E598" s="212" t="s">
        <v>263</v>
      </c>
      <c r="F598" s="211">
        <v>745</v>
      </c>
      <c r="G598" s="212" t="s">
        <v>225</v>
      </c>
      <c r="H598" s="297">
        <v>20.47</v>
      </c>
      <c r="I598" s="202">
        <v>8884</v>
      </c>
      <c r="J598" s="202">
        <v>4058</v>
      </c>
      <c r="K598" s="202">
        <v>0</v>
      </c>
      <c r="L598" s="202">
        <v>893</v>
      </c>
      <c r="M598" s="279">
        <v>13835</v>
      </c>
      <c r="O598" s="281">
        <v>0</v>
      </c>
      <c r="P598" s="282">
        <v>0</v>
      </c>
      <c r="Q598" s="205">
        <v>0.09</v>
      </c>
      <c r="R598" s="205">
        <v>8.5411788183702934E-3</v>
      </c>
      <c r="S598" s="272">
        <f t="shared" si="39"/>
        <v>0</v>
      </c>
      <c r="U598" s="287">
        <v>264923</v>
      </c>
      <c r="V598" s="288">
        <v>0</v>
      </c>
      <c r="W598" s="288">
        <v>0</v>
      </c>
      <c r="X598" s="288">
        <v>18281</v>
      </c>
      <c r="Y598" s="279">
        <f t="shared" si="40"/>
        <v>283204</v>
      </c>
      <c r="AA598" s="275">
        <v>0</v>
      </c>
      <c r="AB598" s="204">
        <v>0</v>
      </c>
      <c r="AC598" s="202">
        <v>0</v>
      </c>
      <c r="AD598" s="204">
        <v>0</v>
      </c>
      <c r="AE598" s="276">
        <v>0</v>
      </c>
      <c r="AG598" s="227">
        <f t="shared" si="36"/>
        <v>0</v>
      </c>
      <c r="AH598" s="228">
        <f t="shared" si="37"/>
        <v>0</v>
      </c>
      <c r="AI598" s="229">
        <f t="shared" si="38"/>
        <v>0</v>
      </c>
      <c r="AM598" s="138"/>
      <c r="AN598" s="138"/>
      <c r="AO598" s="138"/>
      <c r="AP598" s="138"/>
      <c r="AQ598" s="138"/>
      <c r="AR598" s="138"/>
      <c r="AS598" s="138"/>
      <c r="AT598" s="138"/>
    </row>
    <row r="599" spans="1:46" s="139" customFormat="1" ht="13.8" x14ac:dyDescent="0.3">
      <c r="A599" s="277">
        <v>482</v>
      </c>
      <c r="B599" s="211">
        <v>482204773</v>
      </c>
      <c r="C599" s="212" t="s">
        <v>262</v>
      </c>
      <c r="D599" s="211">
        <v>204</v>
      </c>
      <c r="E599" s="212" t="s">
        <v>263</v>
      </c>
      <c r="F599" s="211">
        <v>773</v>
      </c>
      <c r="G599" s="212" t="s">
        <v>265</v>
      </c>
      <c r="H599" s="297">
        <v>47</v>
      </c>
      <c r="I599" s="202">
        <v>9390</v>
      </c>
      <c r="J599" s="202">
        <v>3987</v>
      </c>
      <c r="K599" s="202">
        <v>0</v>
      </c>
      <c r="L599" s="202">
        <v>893</v>
      </c>
      <c r="M599" s="279">
        <v>14270</v>
      </c>
      <c r="O599" s="281">
        <v>0</v>
      </c>
      <c r="P599" s="282">
        <v>0</v>
      </c>
      <c r="Q599" s="205">
        <v>0.09</v>
      </c>
      <c r="R599" s="205">
        <v>1.7207349524362415E-2</v>
      </c>
      <c r="S599" s="272">
        <f t="shared" si="39"/>
        <v>0</v>
      </c>
      <c r="U599" s="287">
        <v>628720</v>
      </c>
      <c r="V599" s="288">
        <v>0</v>
      </c>
      <c r="W599" s="288">
        <v>0</v>
      </c>
      <c r="X599" s="288">
        <v>41972</v>
      </c>
      <c r="Y599" s="279">
        <f t="shared" si="40"/>
        <v>670692</v>
      </c>
      <c r="AA599" s="275">
        <v>0</v>
      </c>
      <c r="AB599" s="204">
        <v>0</v>
      </c>
      <c r="AC599" s="202">
        <v>0</v>
      </c>
      <c r="AD599" s="204">
        <v>0</v>
      </c>
      <c r="AE599" s="276">
        <v>0</v>
      </c>
      <c r="AG599" s="227">
        <f t="shared" si="36"/>
        <v>0</v>
      </c>
      <c r="AH599" s="228">
        <f t="shared" si="37"/>
        <v>0</v>
      </c>
      <c r="AI599" s="229">
        <f t="shared" si="38"/>
        <v>0</v>
      </c>
      <c r="AM599" s="138"/>
      <c r="AN599" s="138"/>
      <c r="AO599" s="138"/>
      <c r="AP599" s="138"/>
      <c r="AQ599" s="138"/>
      <c r="AR599" s="138"/>
      <c r="AS599" s="138"/>
      <c r="AT599" s="138"/>
    </row>
    <row r="600" spans="1:46" s="139" customFormat="1" ht="13.8" x14ac:dyDescent="0.3">
      <c r="A600" s="277">
        <v>483</v>
      </c>
      <c r="B600" s="211">
        <v>483239020</v>
      </c>
      <c r="C600" s="212" t="s">
        <v>266</v>
      </c>
      <c r="D600" s="211">
        <v>239</v>
      </c>
      <c r="E600" s="212" t="s">
        <v>267</v>
      </c>
      <c r="F600" s="211">
        <v>20</v>
      </c>
      <c r="G600" s="212" t="s">
        <v>142</v>
      </c>
      <c r="H600" s="297">
        <v>5.91</v>
      </c>
      <c r="I600" s="202">
        <v>8811</v>
      </c>
      <c r="J600" s="202">
        <v>2241</v>
      </c>
      <c r="K600" s="202">
        <v>0</v>
      </c>
      <c r="L600" s="202">
        <v>893</v>
      </c>
      <c r="M600" s="279">
        <v>11945</v>
      </c>
      <c r="O600" s="281">
        <v>0</v>
      </c>
      <c r="P600" s="282">
        <v>0</v>
      </c>
      <c r="Q600" s="205">
        <v>0.09</v>
      </c>
      <c r="R600" s="205">
        <v>3.8355523923873244E-2</v>
      </c>
      <c r="S600" s="272">
        <f t="shared" si="39"/>
        <v>0</v>
      </c>
      <c r="U600" s="287">
        <v>65317</v>
      </c>
      <c r="V600" s="288">
        <v>0</v>
      </c>
      <c r="W600" s="288">
        <v>0</v>
      </c>
      <c r="X600" s="288">
        <v>5278</v>
      </c>
      <c r="Y600" s="279">
        <f t="shared" si="40"/>
        <v>70595</v>
      </c>
      <c r="AA600" s="275">
        <v>0</v>
      </c>
      <c r="AB600" s="204">
        <v>0</v>
      </c>
      <c r="AC600" s="202">
        <v>0</v>
      </c>
      <c r="AD600" s="204">
        <v>1</v>
      </c>
      <c r="AE600" s="276">
        <v>11945</v>
      </c>
      <c r="AG600" s="227">
        <f t="shared" si="36"/>
        <v>0</v>
      </c>
      <c r="AH600" s="228">
        <f t="shared" si="37"/>
        <v>0</v>
      </c>
      <c r="AI600" s="229">
        <f t="shared" si="38"/>
        <v>0</v>
      </c>
      <c r="AM600" s="138"/>
      <c r="AN600" s="138"/>
      <c r="AO600" s="138"/>
      <c r="AP600" s="138"/>
      <c r="AQ600" s="138"/>
      <c r="AR600" s="138"/>
      <c r="AS600" s="138"/>
      <c r="AT600" s="138"/>
    </row>
    <row r="601" spans="1:46" s="139" customFormat="1" ht="13.8" x14ac:dyDescent="0.3">
      <c r="A601" s="277">
        <v>483</v>
      </c>
      <c r="B601" s="211">
        <v>483239036</v>
      </c>
      <c r="C601" s="212" t="s">
        <v>266</v>
      </c>
      <c r="D601" s="211">
        <v>239</v>
      </c>
      <c r="E601" s="212" t="s">
        <v>267</v>
      </c>
      <c r="F601" s="211">
        <v>36</v>
      </c>
      <c r="G601" s="212" t="s">
        <v>143</v>
      </c>
      <c r="H601" s="297">
        <v>28.759999999999998</v>
      </c>
      <c r="I601" s="202">
        <v>10127</v>
      </c>
      <c r="J601" s="202">
        <v>4006</v>
      </c>
      <c r="K601" s="202">
        <v>0</v>
      </c>
      <c r="L601" s="202">
        <v>893</v>
      </c>
      <c r="M601" s="279">
        <v>15026</v>
      </c>
      <c r="O601" s="281">
        <v>0</v>
      </c>
      <c r="P601" s="282">
        <v>0</v>
      </c>
      <c r="Q601" s="205">
        <v>0.09</v>
      </c>
      <c r="R601" s="205">
        <v>6.9910863106295629E-2</v>
      </c>
      <c r="S601" s="272">
        <f t="shared" si="39"/>
        <v>0</v>
      </c>
      <c r="U601" s="287">
        <v>406465</v>
      </c>
      <c r="V601" s="288">
        <v>0</v>
      </c>
      <c r="W601" s="288">
        <v>0</v>
      </c>
      <c r="X601" s="288">
        <v>25684</v>
      </c>
      <c r="Y601" s="279">
        <f t="shared" si="40"/>
        <v>432149</v>
      </c>
      <c r="AA601" s="275">
        <v>0</v>
      </c>
      <c r="AB601" s="204">
        <v>0</v>
      </c>
      <c r="AC601" s="202">
        <v>0</v>
      </c>
      <c r="AD601" s="204">
        <v>2</v>
      </c>
      <c r="AE601" s="276">
        <v>30052</v>
      </c>
      <c r="AG601" s="227">
        <f t="shared" si="36"/>
        <v>0</v>
      </c>
      <c r="AH601" s="228">
        <f t="shared" si="37"/>
        <v>0</v>
      </c>
      <c r="AI601" s="229">
        <f t="shared" si="38"/>
        <v>0</v>
      </c>
      <c r="AM601" s="138"/>
      <c r="AN601" s="138"/>
      <c r="AO601" s="138"/>
      <c r="AP601" s="138"/>
      <c r="AQ601" s="138"/>
      <c r="AR601" s="138"/>
      <c r="AS601" s="138"/>
      <c r="AT601" s="138"/>
    </row>
    <row r="602" spans="1:46" s="139" customFormat="1" ht="13.8" x14ac:dyDescent="0.3">
      <c r="A602" s="277">
        <v>483</v>
      </c>
      <c r="B602" s="211">
        <v>483239052</v>
      </c>
      <c r="C602" s="212" t="s">
        <v>266</v>
      </c>
      <c r="D602" s="211">
        <v>239</v>
      </c>
      <c r="E602" s="212" t="s">
        <v>267</v>
      </c>
      <c r="F602" s="211">
        <v>52</v>
      </c>
      <c r="G602" s="212" t="s">
        <v>268</v>
      </c>
      <c r="H602" s="297">
        <v>29.05</v>
      </c>
      <c r="I602" s="202">
        <v>10167</v>
      </c>
      <c r="J602" s="202">
        <v>3294</v>
      </c>
      <c r="K602" s="202">
        <v>0</v>
      </c>
      <c r="L602" s="202">
        <v>893</v>
      </c>
      <c r="M602" s="279">
        <v>14354</v>
      </c>
      <c r="O602" s="281">
        <v>0</v>
      </c>
      <c r="P602" s="282">
        <v>0</v>
      </c>
      <c r="Q602" s="205">
        <v>0.09</v>
      </c>
      <c r="R602" s="205">
        <v>2.4944745908209952E-2</v>
      </c>
      <c r="S602" s="272">
        <f t="shared" si="39"/>
        <v>0</v>
      </c>
      <c r="U602" s="287">
        <v>391043</v>
      </c>
      <c r="V602" s="288">
        <v>0</v>
      </c>
      <c r="W602" s="288">
        <v>0</v>
      </c>
      <c r="X602" s="288">
        <v>25943</v>
      </c>
      <c r="Y602" s="279">
        <f t="shared" si="40"/>
        <v>416986</v>
      </c>
      <c r="AA602" s="275">
        <v>0</v>
      </c>
      <c r="AB602" s="204">
        <v>0</v>
      </c>
      <c r="AC602" s="202">
        <v>0</v>
      </c>
      <c r="AD602" s="204">
        <v>2</v>
      </c>
      <c r="AE602" s="276">
        <v>28708</v>
      </c>
      <c r="AG602" s="227">
        <f t="shared" si="36"/>
        <v>0</v>
      </c>
      <c r="AH602" s="228">
        <f t="shared" si="37"/>
        <v>0</v>
      </c>
      <c r="AI602" s="229">
        <f t="shared" si="38"/>
        <v>0</v>
      </c>
      <c r="AM602" s="138"/>
      <c r="AN602" s="138"/>
      <c r="AO602" s="138"/>
      <c r="AP602" s="138"/>
      <c r="AQ602" s="138"/>
      <c r="AR602" s="138"/>
      <c r="AS602" s="138"/>
      <c r="AT602" s="138"/>
    </row>
    <row r="603" spans="1:46" s="139" customFormat="1" ht="13.8" x14ac:dyDescent="0.3">
      <c r="A603" s="277">
        <v>483</v>
      </c>
      <c r="B603" s="211">
        <v>483239082</v>
      </c>
      <c r="C603" s="212" t="s">
        <v>266</v>
      </c>
      <c r="D603" s="211">
        <v>239</v>
      </c>
      <c r="E603" s="212" t="s">
        <v>267</v>
      </c>
      <c r="F603" s="211">
        <v>82</v>
      </c>
      <c r="G603" s="212" t="s">
        <v>269</v>
      </c>
      <c r="H603" s="297">
        <v>6</v>
      </c>
      <c r="I603" s="202">
        <v>12665</v>
      </c>
      <c r="J603" s="202">
        <v>4617</v>
      </c>
      <c r="K603" s="202">
        <v>0</v>
      </c>
      <c r="L603" s="202">
        <v>893</v>
      </c>
      <c r="M603" s="279">
        <v>18175</v>
      </c>
      <c r="O603" s="281">
        <v>0</v>
      </c>
      <c r="P603" s="282">
        <v>0</v>
      </c>
      <c r="Q603" s="205">
        <v>0.09</v>
      </c>
      <c r="R603" s="205">
        <v>3.55754499531322E-3</v>
      </c>
      <c r="S603" s="272">
        <f t="shared" si="39"/>
        <v>0</v>
      </c>
      <c r="U603" s="287">
        <v>103692</v>
      </c>
      <c r="V603" s="288">
        <v>0</v>
      </c>
      <c r="W603" s="288">
        <v>0</v>
      </c>
      <c r="X603" s="288">
        <v>5358</v>
      </c>
      <c r="Y603" s="279">
        <f t="shared" si="40"/>
        <v>109050</v>
      </c>
      <c r="AA603" s="275">
        <v>0</v>
      </c>
      <c r="AB603" s="204">
        <v>0</v>
      </c>
      <c r="AC603" s="202">
        <v>0</v>
      </c>
      <c r="AD603" s="204">
        <v>1</v>
      </c>
      <c r="AE603" s="276">
        <v>18175</v>
      </c>
      <c r="AG603" s="227">
        <f t="shared" si="36"/>
        <v>0</v>
      </c>
      <c r="AH603" s="228">
        <f t="shared" si="37"/>
        <v>0</v>
      </c>
      <c r="AI603" s="229">
        <f t="shared" si="38"/>
        <v>0</v>
      </c>
      <c r="AM603" s="138"/>
      <c r="AN603" s="138"/>
      <c r="AO603" s="138"/>
      <c r="AP603" s="138"/>
      <c r="AQ603" s="138"/>
      <c r="AR603" s="138"/>
      <c r="AS603" s="138"/>
      <c r="AT603" s="138"/>
    </row>
    <row r="604" spans="1:46" s="139" customFormat="1" ht="13.8" x14ac:dyDescent="0.3">
      <c r="A604" s="277">
        <v>483</v>
      </c>
      <c r="B604" s="211">
        <v>483239118</v>
      </c>
      <c r="C604" s="212" t="s">
        <v>266</v>
      </c>
      <c r="D604" s="211">
        <v>239</v>
      </c>
      <c r="E604" s="212" t="s">
        <v>267</v>
      </c>
      <c r="F604" s="211">
        <v>118</v>
      </c>
      <c r="G604" s="212" t="s">
        <v>270</v>
      </c>
      <c r="H604" s="297">
        <v>3</v>
      </c>
      <c r="I604" s="202">
        <v>8987</v>
      </c>
      <c r="J604" s="202">
        <v>2076</v>
      </c>
      <c r="K604" s="202">
        <v>0</v>
      </c>
      <c r="L604" s="202">
        <v>893</v>
      </c>
      <c r="M604" s="279">
        <v>11956</v>
      </c>
      <c r="O604" s="281">
        <v>0</v>
      </c>
      <c r="P604" s="282">
        <v>0</v>
      </c>
      <c r="Q604" s="205">
        <v>0.09</v>
      </c>
      <c r="R604" s="205">
        <v>5.4963385525628504E-3</v>
      </c>
      <c r="S604" s="272">
        <f t="shared" si="39"/>
        <v>0</v>
      </c>
      <c r="U604" s="287">
        <v>33189</v>
      </c>
      <c r="V604" s="288">
        <v>0</v>
      </c>
      <c r="W604" s="288">
        <v>0</v>
      </c>
      <c r="X604" s="288">
        <v>2679</v>
      </c>
      <c r="Y604" s="279">
        <f t="shared" si="40"/>
        <v>35868</v>
      </c>
      <c r="AA604" s="275">
        <v>0</v>
      </c>
      <c r="AB604" s="204">
        <v>0</v>
      </c>
      <c r="AC604" s="202">
        <v>0</v>
      </c>
      <c r="AD604" s="204">
        <v>0</v>
      </c>
      <c r="AE604" s="276">
        <v>0</v>
      </c>
      <c r="AG604" s="227">
        <f t="shared" si="36"/>
        <v>0</v>
      </c>
      <c r="AH604" s="228">
        <f t="shared" si="37"/>
        <v>0</v>
      </c>
      <c r="AI604" s="229">
        <f t="shared" si="38"/>
        <v>0</v>
      </c>
      <c r="AM604" s="138"/>
      <c r="AN604" s="138"/>
      <c r="AO604" s="138"/>
      <c r="AP604" s="138"/>
      <c r="AQ604" s="138"/>
      <c r="AR604" s="138"/>
      <c r="AS604" s="138"/>
      <c r="AT604" s="138"/>
    </row>
    <row r="605" spans="1:46" s="139" customFormat="1" ht="13.8" x14ac:dyDescent="0.3">
      <c r="A605" s="277">
        <v>483</v>
      </c>
      <c r="B605" s="211">
        <v>483239145</v>
      </c>
      <c r="C605" s="212" t="s">
        <v>266</v>
      </c>
      <c r="D605" s="211">
        <v>239</v>
      </c>
      <c r="E605" s="212" t="s">
        <v>267</v>
      </c>
      <c r="F605" s="211">
        <v>145</v>
      </c>
      <c r="G605" s="212" t="s">
        <v>271</v>
      </c>
      <c r="H605" s="297">
        <v>10.08</v>
      </c>
      <c r="I605" s="202">
        <v>8870</v>
      </c>
      <c r="J605" s="202">
        <v>2716</v>
      </c>
      <c r="K605" s="202">
        <v>0</v>
      </c>
      <c r="L605" s="202">
        <v>893</v>
      </c>
      <c r="M605" s="279">
        <v>12479</v>
      </c>
      <c r="O605" s="281">
        <v>0</v>
      </c>
      <c r="P605" s="282">
        <v>0</v>
      </c>
      <c r="Q605" s="205">
        <v>0.09</v>
      </c>
      <c r="R605" s="205">
        <v>1.1534236073756234E-2</v>
      </c>
      <c r="S605" s="272">
        <f t="shared" si="39"/>
        <v>0</v>
      </c>
      <c r="U605" s="287">
        <v>116786</v>
      </c>
      <c r="V605" s="288">
        <v>0</v>
      </c>
      <c r="W605" s="288">
        <v>0</v>
      </c>
      <c r="X605" s="288">
        <v>9001</v>
      </c>
      <c r="Y605" s="279">
        <f t="shared" si="40"/>
        <v>125787</v>
      </c>
      <c r="AA605" s="275">
        <v>0</v>
      </c>
      <c r="AB605" s="204">
        <v>0</v>
      </c>
      <c r="AC605" s="202">
        <v>0</v>
      </c>
      <c r="AD605" s="204">
        <v>3</v>
      </c>
      <c r="AE605" s="276">
        <v>37437</v>
      </c>
      <c r="AG605" s="227">
        <f t="shared" si="36"/>
        <v>0</v>
      </c>
      <c r="AH605" s="228">
        <f t="shared" si="37"/>
        <v>0</v>
      </c>
      <c r="AI605" s="229">
        <f t="shared" si="38"/>
        <v>0</v>
      </c>
      <c r="AM605" s="138"/>
      <c r="AN605" s="138"/>
      <c r="AO605" s="138"/>
      <c r="AP605" s="138"/>
      <c r="AQ605" s="138"/>
      <c r="AR605" s="138"/>
      <c r="AS605" s="138"/>
      <c r="AT605" s="138"/>
    </row>
    <row r="606" spans="1:46" s="139" customFormat="1" ht="13.8" x14ac:dyDescent="0.3">
      <c r="A606" s="277">
        <v>483</v>
      </c>
      <c r="B606" s="211">
        <v>483239171</v>
      </c>
      <c r="C606" s="212" t="s">
        <v>266</v>
      </c>
      <c r="D606" s="211">
        <v>239</v>
      </c>
      <c r="E606" s="212" t="s">
        <v>267</v>
      </c>
      <c r="F606" s="211">
        <v>171</v>
      </c>
      <c r="G606" s="212" t="s">
        <v>272</v>
      </c>
      <c r="H606" s="297">
        <v>9</v>
      </c>
      <c r="I606" s="202">
        <v>10120</v>
      </c>
      <c r="J606" s="202">
        <v>2477</v>
      </c>
      <c r="K606" s="202">
        <v>0</v>
      </c>
      <c r="L606" s="202">
        <v>893</v>
      </c>
      <c r="M606" s="279">
        <v>13490</v>
      </c>
      <c r="O606" s="281">
        <v>0</v>
      </c>
      <c r="P606" s="282">
        <v>0</v>
      </c>
      <c r="Q606" s="205">
        <v>0.09</v>
      </c>
      <c r="R606" s="205">
        <v>5.8177496130273742E-3</v>
      </c>
      <c r="S606" s="272">
        <f t="shared" si="39"/>
        <v>0</v>
      </c>
      <c r="U606" s="287">
        <v>113373</v>
      </c>
      <c r="V606" s="288">
        <v>0</v>
      </c>
      <c r="W606" s="288">
        <v>0</v>
      </c>
      <c r="X606" s="288">
        <v>8037</v>
      </c>
      <c r="Y606" s="279">
        <f t="shared" si="40"/>
        <v>121410</v>
      </c>
      <c r="AA606" s="275">
        <v>0</v>
      </c>
      <c r="AB606" s="204">
        <v>0</v>
      </c>
      <c r="AC606" s="202">
        <v>0</v>
      </c>
      <c r="AD606" s="204">
        <v>0</v>
      </c>
      <c r="AE606" s="276">
        <v>0</v>
      </c>
      <c r="AG606" s="227">
        <f t="shared" si="36"/>
        <v>0</v>
      </c>
      <c r="AH606" s="228">
        <f t="shared" si="37"/>
        <v>0</v>
      </c>
      <c r="AI606" s="229">
        <f t="shared" si="38"/>
        <v>0</v>
      </c>
      <c r="AM606" s="138"/>
      <c r="AN606" s="138"/>
      <c r="AO606" s="138"/>
      <c r="AP606" s="138"/>
      <c r="AQ606" s="138"/>
      <c r="AR606" s="138"/>
      <c r="AS606" s="138"/>
      <c r="AT606" s="138"/>
    </row>
    <row r="607" spans="1:46" s="139" customFormat="1" ht="13.8" x14ac:dyDescent="0.3">
      <c r="A607" s="277">
        <v>483</v>
      </c>
      <c r="B607" s="211">
        <v>483239172</v>
      </c>
      <c r="C607" s="212" t="s">
        <v>266</v>
      </c>
      <c r="D607" s="211">
        <v>239</v>
      </c>
      <c r="E607" s="212" t="s">
        <v>267</v>
      </c>
      <c r="F607" s="211">
        <v>172</v>
      </c>
      <c r="G607" s="212" t="s">
        <v>144</v>
      </c>
      <c r="H607" s="297">
        <v>1</v>
      </c>
      <c r="I607" s="202">
        <v>9225</v>
      </c>
      <c r="J607" s="202">
        <v>5413</v>
      </c>
      <c r="K607" s="202">
        <v>0</v>
      </c>
      <c r="L607" s="202">
        <v>893</v>
      </c>
      <c r="M607" s="279">
        <v>15531</v>
      </c>
      <c r="O607" s="281">
        <v>0</v>
      </c>
      <c r="P607" s="282">
        <v>0</v>
      </c>
      <c r="Q607" s="205">
        <v>0.09</v>
      </c>
      <c r="R607" s="205">
        <v>2.7328698196348825E-2</v>
      </c>
      <c r="S607" s="272">
        <f t="shared" si="39"/>
        <v>0</v>
      </c>
      <c r="U607" s="287">
        <v>14638</v>
      </c>
      <c r="V607" s="288">
        <v>0</v>
      </c>
      <c r="W607" s="288">
        <v>0</v>
      </c>
      <c r="X607" s="288">
        <v>893</v>
      </c>
      <c r="Y607" s="279">
        <f t="shared" si="40"/>
        <v>15531</v>
      </c>
      <c r="AA607" s="275">
        <v>0</v>
      </c>
      <c r="AB607" s="204">
        <v>0</v>
      </c>
      <c r="AC607" s="202">
        <v>0</v>
      </c>
      <c r="AD607" s="204">
        <v>0</v>
      </c>
      <c r="AE607" s="276">
        <v>0</v>
      </c>
      <c r="AG607" s="227">
        <f t="shared" si="36"/>
        <v>0</v>
      </c>
      <c r="AH607" s="228">
        <f t="shared" si="37"/>
        <v>0</v>
      </c>
      <c r="AI607" s="229">
        <f t="shared" si="38"/>
        <v>0</v>
      </c>
      <c r="AM607" s="138"/>
      <c r="AN607" s="138"/>
      <c r="AO607" s="138"/>
      <c r="AP607" s="138"/>
      <c r="AQ607" s="138"/>
      <c r="AR607" s="138"/>
      <c r="AS607" s="138"/>
      <c r="AT607" s="138"/>
    </row>
    <row r="608" spans="1:46" s="139" customFormat="1" ht="13.8" x14ac:dyDescent="0.3">
      <c r="A608" s="277">
        <v>483</v>
      </c>
      <c r="B608" s="211">
        <v>483239173</v>
      </c>
      <c r="C608" s="212" t="s">
        <v>266</v>
      </c>
      <c r="D608" s="211">
        <v>239</v>
      </c>
      <c r="E608" s="212" t="s">
        <v>267</v>
      </c>
      <c r="F608" s="211">
        <v>173</v>
      </c>
      <c r="G608" s="212" t="s">
        <v>471</v>
      </c>
      <c r="H608" s="297">
        <v>1</v>
      </c>
      <c r="I608" s="202">
        <v>9725.9262192393762</v>
      </c>
      <c r="J608" s="202">
        <v>8290</v>
      </c>
      <c r="K608" s="202">
        <v>0</v>
      </c>
      <c r="L608" s="202">
        <v>893</v>
      </c>
      <c r="M608" s="279">
        <v>18908.926219239376</v>
      </c>
      <c r="O608" s="281">
        <v>0</v>
      </c>
      <c r="P608" s="282">
        <v>0</v>
      </c>
      <c r="Q608" s="205">
        <v>0.09</v>
      </c>
      <c r="R608" s="205">
        <v>0</v>
      </c>
      <c r="S608" s="272">
        <f t="shared" si="39"/>
        <v>0</v>
      </c>
      <c r="U608" s="287">
        <v>18016</v>
      </c>
      <c r="V608" s="288">
        <v>0</v>
      </c>
      <c r="W608" s="288">
        <v>0</v>
      </c>
      <c r="X608" s="288">
        <v>893</v>
      </c>
      <c r="Y608" s="279">
        <f t="shared" si="40"/>
        <v>18909</v>
      </c>
      <c r="AA608" s="275">
        <v>0</v>
      </c>
      <c r="AB608" s="204">
        <v>0</v>
      </c>
      <c r="AC608" s="202">
        <v>0</v>
      </c>
      <c r="AD608" s="204">
        <v>1</v>
      </c>
      <c r="AE608" s="276">
        <v>18909</v>
      </c>
      <c r="AG608" s="227">
        <f t="shared" si="36"/>
        <v>0</v>
      </c>
      <c r="AH608" s="228">
        <f t="shared" si="37"/>
        <v>0</v>
      </c>
      <c r="AI608" s="229">
        <f t="shared" si="38"/>
        <v>0</v>
      </c>
      <c r="AM608" s="138"/>
      <c r="AN608" s="138"/>
      <c r="AO608" s="138"/>
      <c r="AP608" s="138"/>
      <c r="AQ608" s="138"/>
      <c r="AR608" s="138"/>
      <c r="AS608" s="138"/>
      <c r="AT608" s="138"/>
    </row>
    <row r="609" spans="1:46" s="139" customFormat="1" ht="13.8" x14ac:dyDescent="0.3">
      <c r="A609" s="277">
        <v>483</v>
      </c>
      <c r="B609" s="211">
        <v>483239182</v>
      </c>
      <c r="C609" s="212" t="s">
        <v>266</v>
      </c>
      <c r="D609" s="211">
        <v>239</v>
      </c>
      <c r="E609" s="212" t="s">
        <v>267</v>
      </c>
      <c r="F609" s="211">
        <v>182</v>
      </c>
      <c r="G609" s="212" t="s">
        <v>273</v>
      </c>
      <c r="H609" s="297">
        <v>29.95</v>
      </c>
      <c r="I609" s="202">
        <v>10214</v>
      </c>
      <c r="J609" s="202">
        <v>2404</v>
      </c>
      <c r="K609" s="202">
        <v>0</v>
      </c>
      <c r="L609" s="202">
        <v>893</v>
      </c>
      <c r="M609" s="279">
        <v>13511</v>
      </c>
      <c r="O609" s="281">
        <v>0</v>
      </c>
      <c r="P609" s="282">
        <v>0</v>
      </c>
      <c r="Q609" s="205">
        <v>0.09</v>
      </c>
      <c r="R609" s="205">
        <v>1.1684241833041099E-2</v>
      </c>
      <c r="S609" s="272">
        <f t="shared" si="39"/>
        <v>0</v>
      </c>
      <c r="U609" s="287">
        <v>377909</v>
      </c>
      <c r="V609" s="288">
        <v>0</v>
      </c>
      <c r="W609" s="288">
        <v>0</v>
      </c>
      <c r="X609" s="288">
        <v>26745</v>
      </c>
      <c r="Y609" s="279">
        <f t="shared" si="40"/>
        <v>404654</v>
      </c>
      <c r="AA609" s="275">
        <v>0</v>
      </c>
      <c r="AB609" s="204">
        <v>0</v>
      </c>
      <c r="AC609" s="202">
        <v>0</v>
      </c>
      <c r="AD609" s="204">
        <v>2</v>
      </c>
      <c r="AE609" s="276">
        <v>27022</v>
      </c>
      <c r="AG609" s="227">
        <f t="shared" si="36"/>
        <v>0</v>
      </c>
      <c r="AH609" s="228">
        <f t="shared" si="37"/>
        <v>0</v>
      </c>
      <c r="AI609" s="229">
        <f t="shared" si="38"/>
        <v>0</v>
      </c>
      <c r="AM609" s="138"/>
      <c r="AN609" s="138"/>
      <c r="AO609" s="138"/>
      <c r="AP609" s="138"/>
      <c r="AQ609" s="138"/>
      <c r="AR609" s="138"/>
      <c r="AS609" s="138"/>
      <c r="AT609" s="138"/>
    </row>
    <row r="610" spans="1:46" s="139" customFormat="1" ht="13.8" x14ac:dyDescent="0.3">
      <c r="A610" s="277">
        <v>483</v>
      </c>
      <c r="B610" s="211">
        <v>483239201</v>
      </c>
      <c r="C610" s="212" t="s">
        <v>266</v>
      </c>
      <c r="D610" s="211">
        <v>239</v>
      </c>
      <c r="E610" s="212" t="s">
        <v>267</v>
      </c>
      <c r="F610" s="211">
        <v>201</v>
      </c>
      <c r="G610" s="212" t="s">
        <v>17</v>
      </c>
      <c r="H610" s="297">
        <v>0.99</v>
      </c>
      <c r="I610" s="202">
        <v>14504</v>
      </c>
      <c r="J610" s="202">
        <v>227</v>
      </c>
      <c r="K610" s="202">
        <v>0</v>
      </c>
      <c r="L610" s="202">
        <v>893</v>
      </c>
      <c r="M610" s="279">
        <v>15624</v>
      </c>
      <c r="O610" s="281">
        <v>0</v>
      </c>
      <c r="P610" s="282">
        <v>0</v>
      </c>
      <c r="Q610" s="205">
        <v>0.18</v>
      </c>
      <c r="R610" s="205">
        <v>7.8219794049430413E-2</v>
      </c>
      <c r="S610" s="272">
        <f t="shared" si="39"/>
        <v>0</v>
      </c>
      <c r="U610" s="287">
        <v>14584</v>
      </c>
      <c r="V610" s="288">
        <v>0</v>
      </c>
      <c r="W610" s="288">
        <v>0</v>
      </c>
      <c r="X610" s="288">
        <v>884</v>
      </c>
      <c r="Y610" s="279">
        <f t="shared" si="40"/>
        <v>15468</v>
      </c>
      <c r="AA610" s="275">
        <v>0</v>
      </c>
      <c r="AB610" s="204">
        <v>0</v>
      </c>
      <c r="AC610" s="202">
        <v>0</v>
      </c>
      <c r="AD610" s="204">
        <v>0</v>
      </c>
      <c r="AE610" s="276">
        <v>0</v>
      </c>
      <c r="AG610" s="227">
        <f t="shared" si="36"/>
        <v>0</v>
      </c>
      <c r="AH610" s="228">
        <f t="shared" si="37"/>
        <v>0</v>
      </c>
      <c r="AI610" s="229">
        <f t="shared" si="38"/>
        <v>0</v>
      </c>
      <c r="AM610" s="138"/>
      <c r="AN610" s="138"/>
      <c r="AO610" s="138"/>
      <c r="AP610" s="138"/>
      <c r="AQ610" s="138"/>
      <c r="AR610" s="138"/>
      <c r="AS610" s="138"/>
      <c r="AT610" s="138"/>
    </row>
    <row r="611" spans="1:46" s="139" customFormat="1" ht="13.8" x14ac:dyDescent="0.3">
      <c r="A611" s="277">
        <v>483</v>
      </c>
      <c r="B611" s="211">
        <v>483239231</v>
      </c>
      <c r="C611" s="212" t="s">
        <v>266</v>
      </c>
      <c r="D611" s="211">
        <v>239</v>
      </c>
      <c r="E611" s="212" t="s">
        <v>267</v>
      </c>
      <c r="F611" s="211">
        <v>231</v>
      </c>
      <c r="G611" s="212" t="s">
        <v>274</v>
      </c>
      <c r="H611" s="297">
        <v>8.91</v>
      </c>
      <c r="I611" s="202">
        <v>9697</v>
      </c>
      <c r="J611" s="202">
        <v>2461</v>
      </c>
      <c r="K611" s="202">
        <v>0</v>
      </c>
      <c r="L611" s="202">
        <v>893</v>
      </c>
      <c r="M611" s="279">
        <v>13051</v>
      </c>
      <c r="O611" s="281">
        <v>0</v>
      </c>
      <c r="P611" s="282">
        <v>0</v>
      </c>
      <c r="Q611" s="205">
        <v>0.09</v>
      </c>
      <c r="R611" s="205">
        <v>1.5294460073919446E-2</v>
      </c>
      <c r="S611" s="272">
        <f t="shared" si="39"/>
        <v>0</v>
      </c>
      <c r="U611" s="287">
        <v>108328</v>
      </c>
      <c r="V611" s="288">
        <v>0</v>
      </c>
      <c r="W611" s="288">
        <v>0</v>
      </c>
      <c r="X611" s="288">
        <v>7957</v>
      </c>
      <c r="Y611" s="279">
        <f t="shared" si="40"/>
        <v>116285</v>
      </c>
      <c r="AA611" s="275">
        <v>0</v>
      </c>
      <c r="AB611" s="204">
        <v>0</v>
      </c>
      <c r="AC611" s="202">
        <v>0</v>
      </c>
      <c r="AD611" s="204">
        <v>1</v>
      </c>
      <c r="AE611" s="276">
        <v>13051</v>
      </c>
      <c r="AG611" s="227">
        <f t="shared" si="36"/>
        <v>0</v>
      </c>
      <c r="AH611" s="228">
        <f t="shared" si="37"/>
        <v>0</v>
      </c>
      <c r="AI611" s="229">
        <f t="shared" si="38"/>
        <v>0</v>
      </c>
      <c r="AM611" s="138"/>
      <c r="AN611" s="138"/>
      <c r="AO611" s="138"/>
      <c r="AP611" s="138"/>
      <c r="AQ611" s="138"/>
      <c r="AR611" s="138"/>
      <c r="AS611" s="138"/>
      <c r="AT611" s="138"/>
    </row>
    <row r="612" spans="1:46" s="139" customFormat="1" ht="13.8" x14ac:dyDescent="0.3">
      <c r="A612" s="277">
        <v>483</v>
      </c>
      <c r="B612" s="211">
        <v>483239239</v>
      </c>
      <c r="C612" s="212" t="s">
        <v>266</v>
      </c>
      <c r="D612" s="211">
        <v>239</v>
      </c>
      <c r="E612" s="212" t="s">
        <v>267</v>
      </c>
      <c r="F612" s="211">
        <v>239</v>
      </c>
      <c r="G612" s="212" t="s">
        <v>267</v>
      </c>
      <c r="H612" s="297">
        <v>402.42999999999995</v>
      </c>
      <c r="I612" s="202">
        <v>9804</v>
      </c>
      <c r="J612" s="202">
        <v>3632</v>
      </c>
      <c r="K612" s="202">
        <v>0</v>
      </c>
      <c r="L612" s="202">
        <v>893</v>
      </c>
      <c r="M612" s="279">
        <v>14329</v>
      </c>
      <c r="O612" s="281">
        <v>0</v>
      </c>
      <c r="P612" s="282">
        <v>0</v>
      </c>
      <c r="Q612" s="205">
        <v>0.09</v>
      </c>
      <c r="R612" s="205">
        <v>5.7659897963636325E-2</v>
      </c>
      <c r="S612" s="272">
        <f t="shared" si="39"/>
        <v>0</v>
      </c>
      <c r="U612" s="287">
        <v>5407046</v>
      </c>
      <c r="V612" s="288">
        <v>0</v>
      </c>
      <c r="W612" s="288">
        <v>0</v>
      </c>
      <c r="X612" s="288">
        <v>359377</v>
      </c>
      <c r="Y612" s="279">
        <f t="shared" si="40"/>
        <v>5766423</v>
      </c>
      <c r="AA612" s="275">
        <v>0</v>
      </c>
      <c r="AB612" s="204">
        <v>0</v>
      </c>
      <c r="AC612" s="202">
        <v>0</v>
      </c>
      <c r="AD612" s="204">
        <v>9.91</v>
      </c>
      <c r="AE612" s="276">
        <v>141999</v>
      </c>
      <c r="AG612" s="227">
        <f t="shared" si="36"/>
        <v>0</v>
      </c>
      <c r="AH612" s="228">
        <f t="shared" si="37"/>
        <v>0</v>
      </c>
      <c r="AI612" s="229">
        <f t="shared" si="38"/>
        <v>0</v>
      </c>
      <c r="AM612" s="138"/>
      <c r="AN612" s="138"/>
      <c r="AO612" s="138"/>
      <c r="AP612" s="138"/>
      <c r="AQ612" s="138"/>
      <c r="AR612" s="138"/>
      <c r="AS612" s="138"/>
      <c r="AT612" s="138"/>
    </row>
    <row r="613" spans="1:46" s="139" customFormat="1" ht="13.8" x14ac:dyDescent="0.3">
      <c r="A613" s="277">
        <v>483</v>
      </c>
      <c r="B613" s="211">
        <v>483239240</v>
      </c>
      <c r="C613" s="212" t="s">
        <v>266</v>
      </c>
      <c r="D613" s="211">
        <v>239</v>
      </c>
      <c r="E613" s="212" t="s">
        <v>267</v>
      </c>
      <c r="F613" s="211">
        <v>240</v>
      </c>
      <c r="G613" s="212" t="s">
        <v>275</v>
      </c>
      <c r="H613" s="297">
        <v>3</v>
      </c>
      <c r="I613" s="202">
        <v>8811</v>
      </c>
      <c r="J613" s="202">
        <v>5472</v>
      </c>
      <c r="K613" s="202">
        <v>0</v>
      </c>
      <c r="L613" s="202">
        <v>893</v>
      </c>
      <c r="M613" s="279">
        <v>15176</v>
      </c>
      <c r="O613" s="281">
        <v>0</v>
      </c>
      <c r="P613" s="282">
        <v>0</v>
      </c>
      <c r="Q613" s="205">
        <v>0.09</v>
      </c>
      <c r="R613" s="205">
        <v>1.1109620333622212E-2</v>
      </c>
      <c r="S613" s="272">
        <f t="shared" si="39"/>
        <v>0</v>
      </c>
      <c r="U613" s="287">
        <v>42849</v>
      </c>
      <c r="V613" s="288">
        <v>0</v>
      </c>
      <c r="W613" s="288">
        <v>0</v>
      </c>
      <c r="X613" s="288">
        <v>2679</v>
      </c>
      <c r="Y613" s="279">
        <f t="shared" si="40"/>
        <v>45528</v>
      </c>
      <c r="AA613" s="275">
        <v>0</v>
      </c>
      <c r="AB613" s="204">
        <v>0</v>
      </c>
      <c r="AC613" s="202">
        <v>0</v>
      </c>
      <c r="AD613" s="204">
        <v>0</v>
      </c>
      <c r="AE613" s="276">
        <v>0</v>
      </c>
      <c r="AG613" s="227">
        <f t="shared" si="36"/>
        <v>0</v>
      </c>
      <c r="AH613" s="228">
        <f t="shared" si="37"/>
        <v>0</v>
      </c>
      <c r="AI613" s="229">
        <f t="shared" si="38"/>
        <v>0</v>
      </c>
      <c r="AM613" s="138"/>
      <c r="AN613" s="138"/>
      <c r="AO613" s="138"/>
      <c r="AP613" s="138"/>
      <c r="AQ613" s="138"/>
      <c r="AR613" s="138"/>
      <c r="AS613" s="138"/>
      <c r="AT613" s="138"/>
    </row>
    <row r="614" spans="1:46" s="139" customFormat="1" ht="13.8" x14ac:dyDescent="0.3">
      <c r="A614" s="277">
        <v>483</v>
      </c>
      <c r="B614" s="211">
        <v>483239244</v>
      </c>
      <c r="C614" s="212" t="s">
        <v>266</v>
      </c>
      <c r="D614" s="211">
        <v>239</v>
      </c>
      <c r="E614" s="212" t="s">
        <v>267</v>
      </c>
      <c r="F614" s="211">
        <v>244</v>
      </c>
      <c r="G614" s="212" t="s">
        <v>43</v>
      </c>
      <c r="H614" s="297">
        <v>0.5</v>
      </c>
      <c r="I614" s="202">
        <v>11844.935916589331</v>
      </c>
      <c r="J614" s="202">
        <v>4615</v>
      </c>
      <c r="K614" s="202">
        <v>0</v>
      </c>
      <c r="L614" s="202">
        <v>893</v>
      </c>
      <c r="M614" s="279">
        <v>17352.935916589333</v>
      </c>
      <c r="O614" s="281">
        <v>0</v>
      </c>
      <c r="P614" s="282">
        <v>0</v>
      </c>
      <c r="Q614" s="205">
        <v>0.18</v>
      </c>
      <c r="R614" s="205">
        <v>0.10604677278835424</v>
      </c>
      <c r="S614" s="272">
        <f t="shared" si="39"/>
        <v>0</v>
      </c>
      <c r="U614" s="287">
        <v>8230</v>
      </c>
      <c r="V614" s="288">
        <v>0</v>
      </c>
      <c r="W614" s="288">
        <v>0</v>
      </c>
      <c r="X614" s="288">
        <v>447</v>
      </c>
      <c r="Y614" s="279">
        <f t="shared" si="40"/>
        <v>8677</v>
      </c>
      <c r="AA614" s="275">
        <v>0</v>
      </c>
      <c r="AB614" s="204">
        <v>0</v>
      </c>
      <c r="AC614" s="202">
        <v>0</v>
      </c>
      <c r="AD614" s="204">
        <v>0</v>
      </c>
      <c r="AE614" s="276">
        <v>0</v>
      </c>
      <c r="AG614" s="227">
        <f t="shared" si="36"/>
        <v>0</v>
      </c>
      <c r="AH614" s="228">
        <f t="shared" si="37"/>
        <v>0</v>
      </c>
      <c r="AI614" s="229">
        <f t="shared" si="38"/>
        <v>0</v>
      </c>
      <c r="AM614" s="138"/>
      <c r="AN614" s="138"/>
      <c r="AO614" s="138"/>
      <c r="AP614" s="138"/>
      <c r="AQ614" s="138"/>
      <c r="AR614" s="138"/>
      <c r="AS614" s="138"/>
      <c r="AT614" s="138"/>
    </row>
    <row r="615" spans="1:46" s="139" customFormat="1" ht="13.8" x14ac:dyDescent="0.3">
      <c r="A615" s="277">
        <v>483</v>
      </c>
      <c r="B615" s="211">
        <v>483239250</v>
      </c>
      <c r="C615" s="212" t="s">
        <v>266</v>
      </c>
      <c r="D615" s="211">
        <v>239</v>
      </c>
      <c r="E615" s="212" t="s">
        <v>267</v>
      </c>
      <c r="F615" s="211">
        <v>250</v>
      </c>
      <c r="G615" s="212" t="s">
        <v>276</v>
      </c>
      <c r="H615" s="297">
        <v>1</v>
      </c>
      <c r="I615" s="202">
        <v>8987</v>
      </c>
      <c r="J615" s="202">
        <v>3625</v>
      </c>
      <c r="K615" s="202">
        <v>0</v>
      </c>
      <c r="L615" s="202">
        <v>893</v>
      </c>
      <c r="M615" s="279">
        <v>13505</v>
      </c>
      <c r="O615" s="281">
        <v>0</v>
      </c>
      <c r="P615" s="282">
        <v>0</v>
      </c>
      <c r="Q615" s="205">
        <v>0.09</v>
      </c>
      <c r="R615" s="205">
        <v>1.8487827453590984E-3</v>
      </c>
      <c r="S615" s="272">
        <f t="shared" si="39"/>
        <v>0</v>
      </c>
      <c r="U615" s="287">
        <v>12612</v>
      </c>
      <c r="V615" s="288">
        <v>0</v>
      </c>
      <c r="W615" s="288">
        <v>0</v>
      </c>
      <c r="X615" s="288">
        <v>893</v>
      </c>
      <c r="Y615" s="279">
        <f t="shared" si="40"/>
        <v>13505</v>
      </c>
      <c r="AA615" s="275">
        <v>0</v>
      </c>
      <c r="AB615" s="204">
        <v>0</v>
      </c>
      <c r="AC615" s="202">
        <v>0</v>
      </c>
      <c r="AD615" s="204">
        <v>0</v>
      </c>
      <c r="AE615" s="276">
        <v>0</v>
      </c>
      <c r="AG615" s="227">
        <f t="shared" si="36"/>
        <v>0</v>
      </c>
      <c r="AH615" s="228">
        <f t="shared" si="37"/>
        <v>0</v>
      </c>
      <c r="AI615" s="229">
        <f t="shared" si="38"/>
        <v>0</v>
      </c>
      <c r="AM615" s="138"/>
      <c r="AN615" s="138"/>
      <c r="AO615" s="138"/>
      <c r="AP615" s="138"/>
      <c r="AQ615" s="138"/>
      <c r="AR615" s="138"/>
      <c r="AS615" s="138"/>
      <c r="AT615" s="138"/>
    </row>
    <row r="616" spans="1:46" s="139" customFormat="1" ht="13.8" x14ac:dyDescent="0.3">
      <c r="A616" s="277">
        <v>483</v>
      </c>
      <c r="B616" s="211">
        <v>483239261</v>
      </c>
      <c r="C616" s="212" t="s">
        <v>266</v>
      </c>
      <c r="D616" s="211">
        <v>239</v>
      </c>
      <c r="E616" s="212" t="s">
        <v>267</v>
      </c>
      <c r="F616" s="211">
        <v>261</v>
      </c>
      <c r="G616" s="212" t="s">
        <v>146</v>
      </c>
      <c r="H616" s="297">
        <v>6.0600000000000005</v>
      </c>
      <c r="I616" s="202">
        <v>11091</v>
      </c>
      <c r="J616" s="202">
        <v>6778</v>
      </c>
      <c r="K616" s="202">
        <v>0</v>
      </c>
      <c r="L616" s="202">
        <v>893</v>
      </c>
      <c r="M616" s="279">
        <v>18762</v>
      </c>
      <c r="O616" s="281">
        <v>0</v>
      </c>
      <c r="P616" s="282">
        <v>0</v>
      </c>
      <c r="Q616" s="205">
        <v>0.09</v>
      </c>
      <c r="R616" s="205">
        <v>7.2894667640839989E-2</v>
      </c>
      <c r="S616" s="272">
        <f t="shared" si="39"/>
        <v>0</v>
      </c>
      <c r="U616" s="287">
        <v>108286</v>
      </c>
      <c r="V616" s="288">
        <v>0</v>
      </c>
      <c r="W616" s="288">
        <v>0</v>
      </c>
      <c r="X616" s="288">
        <v>5411</v>
      </c>
      <c r="Y616" s="279">
        <f t="shared" si="40"/>
        <v>113697</v>
      </c>
      <c r="AA616" s="275">
        <v>0</v>
      </c>
      <c r="AB616" s="204">
        <v>0</v>
      </c>
      <c r="AC616" s="202">
        <v>0</v>
      </c>
      <c r="AD616" s="204">
        <v>1</v>
      </c>
      <c r="AE616" s="276">
        <v>18762</v>
      </c>
      <c r="AG616" s="227">
        <f t="shared" si="36"/>
        <v>0</v>
      </c>
      <c r="AH616" s="228">
        <f t="shared" si="37"/>
        <v>0</v>
      </c>
      <c r="AI616" s="229">
        <f t="shared" si="38"/>
        <v>0</v>
      </c>
      <c r="AM616" s="138"/>
      <c r="AN616" s="138"/>
      <c r="AO616" s="138"/>
      <c r="AP616" s="138"/>
      <c r="AQ616" s="138"/>
      <c r="AR616" s="138"/>
      <c r="AS616" s="138"/>
      <c r="AT616" s="138"/>
    </row>
    <row r="617" spans="1:46" s="139" customFormat="1" ht="13.8" x14ac:dyDescent="0.3">
      <c r="A617" s="277">
        <v>483</v>
      </c>
      <c r="B617" s="211">
        <v>483239310</v>
      </c>
      <c r="C617" s="212" t="s">
        <v>266</v>
      </c>
      <c r="D617" s="211">
        <v>239</v>
      </c>
      <c r="E617" s="212" t="s">
        <v>267</v>
      </c>
      <c r="F617" s="211">
        <v>310</v>
      </c>
      <c r="G617" s="212" t="s">
        <v>277</v>
      </c>
      <c r="H617" s="297">
        <v>52.25</v>
      </c>
      <c r="I617" s="202">
        <v>10387</v>
      </c>
      <c r="J617" s="202">
        <v>2685</v>
      </c>
      <c r="K617" s="202">
        <v>0</v>
      </c>
      <c r="L617" s="202">
        <v>893</v>
      </c>
      <c r="M617" s="279">
        <v>13965</v>
      </c>
      <c r="O617" s="281">
        <v>0</v>
      </c>
      <c r="P617" s="282">
        <v>0</v>
      </c>
      <c r="Q617" s="205">
        <v>0.18</v>
      </c>
      <c r="R617" s="205">
        <v>2.7921500283820042E-2</v>
      </c>
      <c r="S617" s="272">
        <f t="shared" si="39"/>
        <v>0</v>
      </c>
      <c r="U617" s="287">
        <v>683011</v>
      </c>
      <c r="V617" s="288">
        <v>0</v>
      </c>
      <c r="W617" s="288">
        <v>0</v>
      </c>
      <c r="X617" s="288">
        <v>46661</v>
      </c>
      <c r="Y617" s="279">
        <f t="shared" si="40"/>
        <v>729672</v>
      </c>
      <c r="AA617" s="275">
        <v>0</v>
      </c>
      <c r="AB617" s="204">
        <v>0</v>
      </c>
      <c r="AC617" s="202">
        <v>0</v>
      </c>
      <c r="AD617" s="204">
        <v>1.8399999999999999</v>
      </c>
      <c r="AE617" s="276">
        <v>25695</v>
      </c>
      <c r="AG617" s="227">
        <f t="shared" si="36"/>
        <v>0</v>
      </c>
      <c r="AH617" s="228">
        <f t="shared" si="37"/>
        <v>0</v>
      </c>
      <c r="AI617" s="229">
        <f t="shared" si="38"/>
        <v>0</v>
      </c>
      <c r="AM617" s="138"/>
      <c r="AN617" s="138"/>
      <c r="AO617" s="138"/>
      <c r="AP617" s="138"/>
      <c r="AQ617" s="138"/>
      <c r="AR617" s="138"/>
      <c r="AS617" s="138"/>
      <c r="AT617" s="138"/>
    </row>
    <row r="618" spans="1:46" s="139" customFormat="1" ht="13.8" x14ac:dyDescent="0.3">
      <c r="A618" s="277">
        <v>483</v>
      </c>
      <c r="B618" s="211">
        <v>483239625</v>
      </c>
      <c r="C618" s="212" t="s">
        <v>266</v>
      </c>
      <c r="D618" s="211">
        <v>239</v>
      </c>
      <c r="E618" s="212" t="s">
        <v>267</v>
      </c>
      <c r="F618" s="211">
        <v>625</v>
      </c>
      <c r="G618" s="212" t="s">
        <v>49</v>
      </c>
      <c r="H618" s="297">
        <v>2</v>
      </c>
      <c r="I618" s="202">
        <v>10404</v>
      </c>
      <c r="J618" s="202">
        <v>1810</v>
      </c>
      <c r="K618" s="202">
        <v>0</v>
      </c>
      <c r="L618" s="202">
        <v>893</v>
      </c>
      <c r="M618" s="279">
        <v>13107</v>
      </c>
      <c r="O618" s="281">
        <v>0</v>
      </c>
      <c r="P618" s="282">
        <v>0</v>
      </c>
      <c r="Q618" s="205">
        <v>0.09</v>
      </c>
      <c r="R618" s="205">
        <v>3.8724428882639318E-3</v>
      </c>
      <c r="S618" s="272">
        <f t="shared" si="39"/>
        <v>0</v>
      </c>
      <c r="U618" s="287">
        <v>24428</v>
      </c>
      <c r="V618" s="288">
        <v>0</v>
      </c>
      <c r="W618" s="288">
        <v>0</v>
      </c>
      <c r="X618" s="288">
        <v>1786</v>
      </c>
      <c r="Y618" s="279">
        <f t="shared" si="40"/>
        <v>26214</v>
      </c>
      <c r="AA618" s="275">
        <v>0</v>
      </c>
      <c r="AB618" s="204">
        <v>0</v>
      </c>
      <c r="AC618" s="202">
        <v>0</v>
      </c>
      <c r="AD618" s="204">
        <v>1</v>
      </c>
      <c r="AE618" s="276">
        <v>13107</v>
      </c>
      <c r="AG618" s="227">
        <f t="shared" si="36"/>
        <v>0</v>
      </c>
      <c r="AH618" s="228">
        <f t="shared" si="37"/>
        <v>0</v>
      </c>
      <c r="AI618" s="229">
        <f t="shared" si="38"/>
        <v>0</v>
      </c>
      <c r="AM618" s="138"/>
      <c r="AN618" s="138"/>
      <c r="AO618" s="138"/>
      <c r="AP618" s="138"/>
      <c r="AQ618" s="138"/>
      <c r="AR618" s="138"/>
      <c r="AS618" s="138"/>
      <c r="AT618" s="138"/>
    </row>
    <row r="619" spans="1:46" s="139" customFormat="1" ht="13.8" x14ac:dyDescent="0.3">
      <c r="A619" s="277">
        <v>483</v>
      </c>
      <c r="B619" s="211">
        <v>483239660</v>
      </c>
      <c r="C619" s="212" t="s">
        <v>266</v>
      </c>
      <c r="D619" s="211">
        <v>239</v>
      </c>
      <c r="E619" s="212" t="s">
        <v>267</v>
      </c>
      <c r="F619" s="211">
        <v>660</v>
      </c>
      <c r="G619" s="212" t="s">
        <v>149</v>
      </c>
      <c r="H619" s="297">
        <v>0</v>
      </c>
      <c r="I619" s="202">
        <v>11094.998121739131</v>
      </c>
      <c r="J619" s="202">
        <v>10214</v>
      </c>
      <c r="K619" s="202">
        <v>0</v>
      </c>
      <c r="L619" s="202">
        <v>893</v>
      </c>
      <c r="M619" s="279">
        <v>22201.998121739132</v>
      </c>
      <c r="O619" s="281">
        <v>0</v>
      </c>
      <c r="P619" s="282">
        <v>0</v>
      </c>
      <c r="Q619" s="205">
        <v>0.09</v>
      </c>
      <c r="R619" s="205">
        <v>4.9605592186403813E-2</v>
      </c>
      <c r="S619" s="272">
        <f t="shared" si="39"/>
        <v>0</v>
      </c>
      <c r="U619" s="287">
        <v>0</v>
      </c>
      <c r="V619" s="288">
        <v>0</v>
      </c>
      <c r="W619" s="288">
        <v>0</v>
      </c>
      <c r="X619" s="288">
        <v>0</v>
      </c>
      <c r="Y619" s="279">
        <f t="shared" si="40"/>
        <v>0</v>
      </c>
      <c r="AA619" s="275">
        <v>0</v>
      </c>
      <c r="AB619" s="204">
        <v>0</v>
      </c>
      <c r="AC619" s="202">
        <v>0</v>
      </c>
      <c r="AD619" s="204">
        <v>0</v>
      </c>
      <c r="AE619" s="276">
        <v>0</v>
      </c>
      <c r="AG619" s="227">
        <f t="shared" si="36"/>
        <v>0</v>
      </c>
      <c r="AH619" s="228">
        <f t="shared" si="37"/>
        <v>0</v>
      </c>
      <c r="AI619" s="229">
        <f t="shared" si="38"/>
        <v>0</v>
      </c>
      <c r="AM619" s="138"/>
      <c r="AN619" s="138"/>
      <c r="AO619" s="138"/>
      <c r="AP619" s="138"/>
      <c r="AQ619" s="138"/>
      <c r="AR619" s="138"/>
      <c r="AS619" s="138"/>
      <c r="AT619" s="138"/>
    </row>
    <row r="620" spans="1:46" s="139" customFormat="1" ht="13.8" x14ac:dyDescent="0.3">
      <c r="A620" s="277">
        <v>483</v>
      </c>
      <c r="B620" s="211">
        <v>483239665</v>
      </c>
      <c r="C620" s="212" t="s">
        <v>266</v>
      </c>
      <c r="D620" s="211">
        <v>239</v>
      </c>
      <c r="E620" s="212" t="s">
        <v>267</v>
      </c>
      <c r="F620" s="211">
        <v>665</v>
      </c>
      <c r="G620" s="212" t="s">
        <v>278</v>
      </c>
      <c r="H620" s="297">
        <v>11</v>
      </c>
      <c r="I620" s="202">
        <v>11539</v>
      </c>
      <c r="J620" s="202">
        <v>2039</v>
      </c>
      <c r="K620" s="202">
        <v>0</v>
      </c>
      <c r="L620" s="202">
        <v>893</v>
      </c>
      <c r="M620" s="279">
        <v>14471</v>
      </c>
      <c r="O620" s="281">
        <v>0</v>
      </c>
      <c r="P620" s="282">
        <v>0</v>
      </c>
      <c r="Q620" s="205">
        <v>0.09</v>
      </c>
      <c r="R620" s="205">
        <v>5.5688115031111976E-3</v>
      </c>
      <c r="S620" s="272">
        <f t="shared" si="39"/>
        <v>0</v>
      </c>
      <c r="U620" s="287">
        <v>149358</v>
      </c>
      <c r="V620" s="288">
        <v>0</v>
      </c>
      <c r="W620" s="288">
        <v>0</v>
      </c>
      <c r="X620" s="288">
        <v>9823</v>
      </c>
      <c r="Y620" s="279">
        <f t="shared" si="40"/>
        <v>159181</v>
      </c>
      <c r="AA620" s="275">
        <v>0</v>
      </c>
      <c r="AB620" s="204">
        <v>0</v>
      </c>
      <c r="AC620" s="202">
        <v>0</v>
      </c>
      <c r="AD620" s="204">
        <v>0</v>
      </c>
      <c r="AE620" s="276">
        <v>0</v>
      </c>
      <c r="AG620" s="227">
        <f t="shared" si="36"/>
        <v>0</v>
      </c>
      <c r="AH620" s="228">
        <f t="shared" si="37"/>
        <v>0</v>
      </c>
      <c r="AI620" s="229">
        <f t="shared" si="38"/>
        <v>0</v>
      </c>
      <c r="AM620" s="138"/>
      <c r="AN620" s="138"/>
      <c r="AO620" s="138"/>
      <c r="AP620" s="138"/>
      <c r="AQ620" s="138"/>
      <c r="AR620" s="138"/>
      <c r="AS620" s="138"/>
      <c r="AT620" s="138"/>
    </row>
    <row r="621" spans="1:46" s="139" customFormat="1" ht="13.8" x14ac:dyDescent="0.3">
      <c r="A621" s="277">
        <v>483</v>
      </c>
      <c r="B621" s="211">
        <v>483239760</v>
      </c>
      <c r="C621" s="212" t="s">
        <v>266</v>
      </c>
      <c r="D621" s="211">
        <v>239</v>
      </c>
      <c r="E621" s="212" t="s">
        <v>267</v>
      </c>
      <c r="F621" s="211">
        <v>760</v>
      </c>
      <c r="G621" s="212" t="s">
        <v>279</v>
      </c>
      <c r="H621" s="297">
        <v>42.769999999999996</v>
      </c>
      <c r="I621" s="202">
        <v>10332</v>
      </c>
      <c r="J621" s="202">
        <v>2005</v>
      </c>
      <c r="K621" s="202">
        <v>0</v>
      </c>
      <c r="L621" s="202">
        <v>893</v>
      </c>
      <c r="M621" s="279">
        <v>13230</v>
      </c>
      <c r="O621" s="281">
        <v>0</v>
      </c>
      <c r="P621" s="282">
        <v>0</v>
      </c>
      <c r="Q621" s="205">
        <v>0.09</v>
      </c>
      <c r="R621" s="205">
        <v>2.7874393627599473E-2</v>
      </c>
      <c r="S621" s="272">
        <f t="shared" si="39"/>
        <v>0</v>
      </c>
      <c r="U621" s="287">
        <v>527656</v>
      </c>
      <c r="V621" s="288">
        <v>0</v>
      </c>
      <c r="W621" s="288">
        <v>0</v>
      </c>
      <c r="X621" s="288">
        <v>38196</v>
      </c>
      <c r="Y621" s="279">
        <f t="shared" si="40"/>
        <v>565852</v>
      </c>
      <c r="AA621" s="275">
        <v>0</v>
      </c>
      <c r="AB621" s="204">
        <v>0</v>
      </c>
      <c r="AC621" s="202">
        <v>0</v>
      </c>
      <c r="AD621" s="204">
        <v>0.49</v>
      </c>
      <c r="AE621" s="276">
        <v>6483</v>
      </c>
      <c r="AG621" s="227">
        <f t="shared" si="36"/>
        <v>0</v>
      </c>
      <c r="AH621" s="228">
        <f t="shared" si="37"/>
        <v>0</v>
      </c>
      <c r="AI621" s="229">
        <f t="shared" si="38"/>
        <v>0</v>
      </c>
      <c r="AM621" s="138"/>
      <c r="AN621" s="138"/>
      <c r="AO621" s="138"/>
      <c r="AP621" s="138"/>
      <c r="AQ621" s="138"/>
      <c r="AR621" s="138"/>
      <c r="AS621" s="138"/>
      <c r="AT621" s="138"/>
    </row>
    <row r="622" spans="1:46" s="139" customFormat="1" ht="13.8" x14ac:dyDescent="0.3">
      <c r="A622" s="277">
        <v>484</v>
      </c>
      <c r="B622" s="211">
        <v>484035018</v>
      </c>
      <c r="C622" s="212" t="s">
        <v>280</v>
      </c>
      <c r="D622" s="211">
        <v>35</v>
      </c>
      <c r="E622" s="212" t="s">
        <v>22</v>
      </c>
      <c r="F622" s="211">
        <v>18</v>
      </c>
      <c r="G622" s="212" t="s">
        <v>188</v>
      </c>
      <c r="H622" s="297">
        <v>1</v>
      </c>
      <c r="I622" s="202">
        <v>11040.81823529412</v>
      </c>
      <c r="J622" s="202">
        <v>7638</v>
      </c>
      <c r="K622" s="202">
        <v>0</v>
      </c>
      <c r="L622" s="202">
        <v>893</v>
      </c>
      <c r="M622" s="279">
        <v>19571.818235294122</v>
      </c>
      <c r="O622" s="281">
        <v>0</v>
      </c>
      <c r="P622" s="282">
        <v>0</v>
      </c>
      <c r="Q622" s="205">
        <v>0.09</v>
      </c>
      <c r="R622" s="205">
        <v>1.6481016257005314E-2</v>
      </c>
      <c r="S622" s="272">
        <f t="shared" si="39"/>
        <v>0</v>
      </c>
      <c r="U622" s="287">
        <v>18679</v>
      </c>
      <c r="V622" s="288">
        <v>0</v>
      </c>
      <c r="W622" s="288">
        <v>0</v>
      </c>
      <c r="X622" s="288">
        <v>893</v>
      </c>
      <c r="Y622" s="279">
        <f t="shared" si="40"/>
        <v>19572</v>
      </c>
      <c r="AA622" s="275">
        <v>0</v>
      </c>
      <c r="AB622" s="204">
        <v>0</v>
      </c>
      <c r="AC622" s="202">
        <v>0</v>
      </c>
      <c r="AD622" s="204">
        <v>0</v>
      </c>
      <c r="AE622" s="276">
        <v>0</v>
      </c>
      <c r="AG622" s="227">
        <f t="shared" si="36"/>
        <v>0</v>
      </c>
      <c r="AH622" s="228">
        <f t="shared" si="37"/>
        <v>0</v>
      </c>
      <c r="AI622" s="229">
        <f t="shared" si="38"/>
        <v>0</v>
      </c>
      <c r="AM622" s="138"/>
      <c r="AN622" s="138"/>
      <c r="AO622" s="138"/>
      <c r="AP622" s="138"/>
      <c r="AQ622" s="138"/>
      <c r="AR622" s="138"/>
      <c r="AS622" s="138"/>
      <c r="AT622" s="138"/>
    </row>
    <row r="623" spans="1:46" s="139" customFormat="1" ht="13.8" x14ac:dyDescent="0.3">
      <c r="A623" s="277">
        <v>484</v>
      </c>
      <c r="B623" s="211">
        <v>484035035</v>
      </c>
      <c r="C623" s="212" t="s">
        <v>280</v>
      </c>
      <c r="D623" s="211">
        <v>35</v>
      </c>
      <c r="E623" s="212" t="s">
        <v>22</v>
      </c>
      <c r="F623" s="211">
        <v>35</v>
      </c>
      <c r="G623" s="212" t="s">
        <v>22</v>
      </c>
      <c r="H623" s="297">
        <v>1481.0299999999997</v>
      </c>
      <c r="I623" s="202">
        <v>12832</v>
      </c>
      <c r="J623" s="202">
        <v>4425</v>
      </c>
      <c r="K623" s="202">
        <v>0</v>
      </c>
      <c r="L623" s="202">
        <v>893</v>
      </c>
      <c r="M623" s="279">
        <v>18150</v>
      </c>
      <c r="O623" s="281">
        <v>0</v>
      </c>
      <c r="P623" s="282">
        <v>0</v>
      </c>
      <c r="Q623" s="205">
        <v>0.18</v>
      </c>
      <c r="R623" s="205">
        <v>0.14869015941042629</v>
      </c>
      <c r="S623" s="272">
        <f t="shared" si="39"/>
        <v>0</v>
      </c>
      <c r="U623" s="287">
        <v>25558135</v>
      </c>
      <c r="V623" s="288">
        <v>0</v>
      </c>
      <c r="W623" s="288">
        <v>0</v>
      </c>
      <c r="X623" s="288">
        <v>1322559</v>
      </c>
      <c r="Y623" s="279">
        <f t="shared" si="40"/>
        <v>26880694</v>
      </c>
      <c r="AA623" s="275">
        <v>0</v>
      </c>
      <c r="AB623" s="204">
        <v>0</v>
      </c>
      <c r="AC623" s="202">
        <v>0</v>
      </c>
      <c r="AD623" s="204">
        <v>17.62</v>
      </c>
      <c r="AE623" s="276">
        <v>319803</v>
      </c>
      <c r="AG623" s="227">
        <f t="shared" si="36"/>
        <v>0</v>
      </c>
      <c r="AH623" s="228">
        <f t="shared" si="37"/>
        <v>0</v>
      </c>
      <c r="AI623" s="229">
        <f t="shared" si="38"/>
        <v>0</v>
      </c>
      <c r="AM623" s="138"/>
      <c r="AN623" s="138"/>
      <c r="AO623" s="138"/>
      <c r="AP623" s="138"/>
      <c r="AQ623" s="138"/>
      <c r="AR623" s="138"/>
      <c r="AS623" s="138"/>
      <c r="AT623" s="138"/>
    </row>
    <row r="624" spans="1:46" s="139" customFormat="1" ht="13.8" x14ac:dyDescent="0.3">
      <c r="A624" s="277">
        <v>484</v>
      </c>
      <c r="B624" s="211">
        <v>484035040</v>
      </c>
      <c r="C624" s="212" t="s">
        <v>280</v>
      </c>
      <c r="D624" s="211">
        <v>35</v>
      </c>
      <c r="E624" s="212" t="s">
        <v>22</v>
      </c>
      <c r="F624" s="211">
        <v>40</v>
      </c>
      <c r="G624" s="212" t="s">
        <v>95</v>
      </c>
      <c r="H624" s="297">
        <v>1</v>
      </c>
      <c r="I624" s="202">
        <v>15954</v>
      </c>
      <c r="J624" s="202">
        <v>4180</v>
      </c>
      <c r="K624" s="202">
        <v>0</v>
      </c>
      <c r="L624" s="202">
        <v>893</v>
      </c>
      <c r="M624" s="279">
        <v>21027</v>
      </c>
      <c r="O624" s="281">
        <v>0</v>
      </c>
      <c r="P624" s="282">
        <v>0</v>
      </c>
      <c r="Q624" s="205">
        <v>0.09</v>
      </c>
      <c r="R624" s="205">
        <v>3.0877310692379273E-3</v>
      </c>
      <c r="S624" s="272">
        <f t="shared" si="39"/>
        <v>0</v>
      </c>
      <c r="U624" s="287">
        <v>20134</v>
      </c>
      <c r="V624" s="288">
        <v>0</v>
      </c>
      <c r="W624" s="288">
        <v>0</v>
      </c>
      <c r="X624" s="288">
        <v>893</v>
      </c>
      <c r="Y624" s="279">
        <f t="shared" si="40"/>
        <v>21027</v>
      </c>
      <c r="AA624" s="275">
        <v>0</v>
      </c>
      <c r="AB624" s="204">
        <v>0</v>
      </c>
      <c r="AC624" s="202">
        <v>0</v>
      </c>
      <c r="AD624" s="204">
        <v>0</v>
      </c>
      <c r="AE624" s="276">
        <v>0</v>
      </c>
      <c r="AG624" s="227">
        <f t="shared" si="36"/>
        <v>0</v>
      </c>
      <c r="AH624" s="228">
        <f t="shared" si="37"/>
        <v>0</v>
      </c>
      <c r="AI624" s="229">
        <f t="shared" si="38"/>
        <v>0</v>
      </c>
      <c r="AM624" s="138"/>
      <c r="AN624" s="138"/>
      <c r="AO624" s="138"/>
      <c r="AP624" s="138"/>
      <c r="AQ624" s="138"/>
      <c r="AR624" s="138"/>
      <c r="AS624" s="138"/>
      <c r="AT624" s="138"/>
    </row>
    <row r="625" spans="1:46" s="139" customFormat="1" ht="13.8" x14ac:dyDescent="0.3">
      <c r="A625" s="277">
        <v>484</v>
      </c>
      <c r="B625" s="211">
        <v>484035044</v>
      </c>
      <c r="C625" s="212" t="s">
        <v>280</v>
      </c>
      <c r="D625" s="211">
        <v>35</v>
      </c>
      <c r="E625" s="212" t="s">
        <v>22</v>
      </c>
      <c r="F625" s="211">
        <v>44</v>
      </c>
      <c r="G625" s="212" t="s">
        <v>35</v>
      </c>
      <c r="H625" s="297">
        <v>6.11</v>
      </c>
      <c r="I625" s="202">
        <v>11689</v>
      </c>
      <c r="J625" s="202">
        <v>236</v>
      </c>
      <c r="K625" s="202">
        <v>0</v>
      </c>
      <c r="L625" s="202">
        <v>893</v>
      </c>
      <c r="M625" s="279">
        <v>12818</v>
      </c>
      <c r="O625" s="281">
        <v>0</v>
      </c>
      <c r="P625" s="282">
        <v>0</v>
      </c>
      <c r="Q625" s="205">
        <v>0.09</v>
      </c>
      <c r="R625" s="205">
        <v>5.5335020340441667E-2</v>
      </c>
      <c r="S625" s="272">
        <f t="shared" si="39"/>
        <v>0</v>
      </c>
      <c r="U625" s="287">
        <v>72862</v>
      </c>
      <c r="V625" s="288">
        <v>0</v>
      </c>
      <c r="W625" s="288">
        <v>0</v>
      </c>
      <c r="X625" s="288">
        <v>5456</v>
      </c>
      <c r="Y625" s="279">
        <f t="shared" si="40"/>
        <v>78318</v>
      </c>
      <c r="AA625" s="275">
        <v>0</v>
      </c>
      <c r="AB625" s="204">
        <v>0</v>
      </c>
      <c r="AC625" s="202">
        <v>0</v>
      </c>
      <c r="AD625" s="204">
        <v>0.65</v>
      </c>
      <c r="AE625" s="276">
        <v>8331</v>
      </c>
      <c r="AG625" s="227">
        <f t="shared" si="36"/>
        <v>0</v>
      </c>
      <c r="AH625" s="228">
        <f t="shared" si="37"/>
        <v>0</v>
      </c>
      <c r="AI625" s="229">
        <f t="shared" si="38"/>
        <v>0</v>
      </c>
      <c r="AM625" s="138"/>
      <c r="AN625" s="138"/>
      <c r="AO625" s="138"/>
      <c r="AP625" s="138"/>
      <c r="AQ625" s="138"/>
      <c r="AR625" s="138"/>
      <c r="AS625" s="138"/>
      <c r="AT625" s="138"/>
    </row>
    <row r="626" spans="1:46" s="139" customFormat="1" ht="13.8" x14ac:dyDescent="0.3">
      <c r="A626" s="277">
        <v>484</v>
      </c>
      <c r="B626" s="211">
        <v>484035046</v>
      </c>
      <c r="C626" s="212" t="s">
        <v>280</v>
      </c>
      <c r="D626" s="211">
        <v>35</v>
      </c>
      <c r="E626" s="212" t="s">
        <v>22</v>
      </c>
      <c r="F626" s="211">
        <v>46</v>
      </c>
      <c r="G626" s="212" t="s">
        <v>36</v>
      </c>
      <c r="H626" s="297">
        <v>0.8</v>
      </c>
      <c r="I626" s="202">
        <v>10386.124905016961</v>
      </c>
      <c r="J626" s="202">
        <v>8260</v>
      </c>
      <c r="K626" s="202">
        <v>0</v>
      </c>
      <c r="L626" s="202">
        <v>893</v>
      </c>
      <c r="M626" s="279">
        <v>19539.124905016961</v>
      </c>
      <c r="O626" s="281">
        <v>0</v>
      </c>
      <c r="P626" s="282">
        <v>0</v>
      </c>
      <c r="Q626" s="205">
        <v>0.09</v>
      </c>
      <c r="R626" s="205">
        <v>4.9146025048569912E-4</v>
      </c>
      <c r="S626" s="272">
        <f t="shared" si="39"/>
        <v>0</v>
      </c>
      <c r="U626" s="287">
        <v>14917</v>
      </c>
      <c r="V626" s="288">
        <v>0</v>
      </c>
      <c r="W626" s="288">
        <v>0</v>
      </c>
      <c r="X626" s="288">
        <v>714</v>
      </c>
      <c r="Y626" s="279">
        <f t="shared" si="40"/>
        <v>15631</v>
      </c>
      <c r="AA626" s="275">
        <v>0</v>
      </c>
      <c r="AB626" s="204">
        <v>0</v>
      </c>
      <c r="AC626" s="202">
        <v>0</v>
      </c>
      <c r="AD626" s="204">
        <v>0</v>
      </c>
      <c r="AE626" s="276">
        <v>0</v>
      </c>
      <c r="AG626" s="227">
        <f t="shared" si="36"/>
        <v>0</v>
      </c>
      <c r="AH626" s="228">
        <f t="shared" si="37"/>
        <v>0</v>
      </c>
      <c r="AI626" s="229">
        <f t="shared" si="38"/>
        <v>0</v>
      </c>
      <c r="AM626" s="138"/>
      <c r="AN626" s="138"/>
      <c r="AO626" s="138"/>
      <c r="AP626" s="138"/>
      <c r="AQ626" s="138"/>
      <c r="AR626" s="138"/>
      <c r="AS626" s="138"/>
      <c r="AT626" s="138"/>
    </row>
    <row r="627" spans="1:46" s="139" customFormat="1" ht="13.8" x14ac:dyDescent="0.3">
      <c r="A627" s="277">
        <v>484</v>
      </c>
      <c r="B627" s="211">
        <v>484035049</v>
      </c>
      <c r="C627" s="212" t="s">
        <v>280</v>
      </c>
      <c r="D627" s="211">
        <v>35</v>
      </c>
      <c r="E627" s="212" t="s">
        <v>22</v>
      </c>
      <c r="F627" s="211">
        <v>49</v>
      </c>
      <c r="G627" s="212" t="s">
        <v>96</v>
      </c>
      <c r="H627" s="297">
        <v>0.67</v>
      </c>
      <c r="I627" s="202">
        <v>12065.782334362619</v>
      </c>
      <c r="J627" s="202">
        <v>15201</v>
      </c>
      <c r="K627" s="202">
        <v>0</v>
      </c>
      <c r="L627" s="202">
        <v>893</v>
      </c>
      <c r="M627" s="279">
        <v>28159.782334362619</v>
      </c>
      <c r="O627" s="281">
        <v>0</v>
      </c>
      <c r="P627" s="282">
        <v>0</v>
      </c>
      <c r="Q627" s="205">
        <v>0.09</v>
      </c>
      <c r="R627" s="205">
        <v>6.6333323504090672E-2</v>
      </c>
      <c r="S627" s="272">
        <f t="shared" si="39"/>
        <v>0</v>
      </c>
      <c r="U627" s="287">
        <v>18269</v>
      </c>
      <c r="V627" s="288">
        <v>0</v>
      </c>
      <c r="W627" s="288">
        <v>0</v>
      </c>
      <c r="X627" s="288">
        <v>598</v>
      </c>
      <c r="Y627" s="279">
        <f t="shared" si="40"/>
        <v>18867</v>
      </c>
      <c r="AA627" s="275">
        <v>0</v>
      </c>
      <c r="AB627" s="204">
        <v>0</v>
      </c>
      <c r="AC627" s="202">
        <v>0</v>
      </c>
      <c r="AD627" s="204">
        <v>0</v>
      </c>
      <c r="AE627" s="276">
        <v>0</v>
      </c>
      <c r="AG627" s="227">
        <f t="shared" si="36"/>
        <v>0</v>
      </c>
      <c r="AH627" s="228">
        <f t="shared" si="37"/>
        <v>0</v>
      </c>
      <c r="AI627" s="229">
        <f t="shared" si="38"/>
        <v>0</v>
      </c>
      <c r="AM627" s="138"/>
      <c r="AN627" s="138"/>
      <c r="AO627" s="138"/>
      <c r="AP627" s="138"/>
      <c r="AQ627" s="138"/>
      <c r="AR627" s="138"/>
      <c r="AS627" s="138"/>
      <c r="AT627" s="138"/>
    </row>
    <row r="628" spans="1:46" s="139" customFormat="1" ht="13.8" x14ac:dyDescent="0.3">
      <c r="A628" s="277">
        <v>484</v>
      </c>
      <c r="B628" s="211">
        <v>484035050</v>
      </c>
      <c r="C628" s="212" t="s">
        <v>280</v>
      </c>
      <c r="D628" s="211">
        <v>35</v>
      </c>
      <c r="E628" s="212" t="s">
        <v>22</v>
      </c>
      <c r="F628" s="211">
        <v>50</v>
      </c>
      <c r="G628" s="212" t="s">
        <v>112</v>
      </c>
      <c r="H628" s="297">
        <v>0.95</v>
      </c>
      <c r="I628" s="202">
        <v>10507.816296890631</v>
      </c>
      <c r="J628" s="202">
        <v>4470</v>
      </c>
      <c r="K628" s="202">
        <v>0</v>
      </c>
      <c r="L628" s="202">
        <v>893</v>
      </c>
      <c r="M628" s="279">
        <v>15870.816296890631</v>
      </c>
      <c r="O628" s="281">
        <v>0</v>
      </c>
      <c r="P628" s="282">
        <v>0</v>
      </c>
      <c r="Q628" s="205">
        <v>0.09</v>
      </c>
      <c r="R628" s="205">
        <v>4.3039177071644858E-3</v>
      </c>
      <c r="S628" s="272">
        <f t="shared" si="39"/>
        <v>0</v>
      </c>
      <c r="U628" s="287">
        <v>14229</v>
      </c>
      <c r="V628" s="288">
        <v>0</v>
      </c>
      <c r="W628" s="288">
        <v>0</v>
      </c>
      <c r="X628" s="288">
        <v>848</v>
      </c>
      <c r="Y628" s="279">
        <f t="shared" si="40"/>
        <v>15077</v>
      </c>
      <c r="AA628" s="275">
        <v>0</v>
      </c>
      <c r="AB628" s="204">
        <v>0</v>
      </c>
      <c r="AC628" s="202">
        <v>0</v>
      </c>
      <c r="AD628" s="204">
        <v>0</v>
      </c>
      <c r="AE628" s="276">
        <v>0</v>
      </c>
      <c r="AG628" s="227">
        <f t="shared" si="36"/>
        <v>0</v>
      </c>
      <c r="AH628" s="228">
        <f t="shared" si="37"/>
        <v>0</v>
      </c>
      <c r="AI628" s="229">
        <f t="shared" si="38"/>
        <v>0</v>
      </c>
      <c r="AM628" s="138"/>
      <c r="AN628" s="138"/>
      <c r="AO628" s="138"/>
      <c r="AP628" s="138"/>
      <c r="AQ628" s="138"/>
      <c r="AR628" s="138"/>
      <c r="AS628" s="138"/>
      <c r="AT628" s="138"/>
    </row>
    <row r="629" spans="1:46" s="139" customFormat="1" ht="13.8" x14ac:dyDescent="0.3">
      <c r="A629" s="277">
        <v>484</v>
      </c>
      <c r="B629" s="211">
        <v>484035057</v>
      </c>
      <c r="C629" s="212" t="s">
        <v>280</v>
      </c>
      <c r="D629" s="211">
        <v>35</v>
      </c>
      <c r="E629" s="212" t="s">
        <v>22</v>
      </c>
      <c r="F629" s="211">
        <v>57</v>
      </c>
      <c r="G629" s="212" t="s">
        <v>23</v>
      </c>
      <c r="H629" s="297">
        <v>1</v>
      </c>
      <c r="I629" s="202">
        <v>13137.504749174874</v>
      </c>
      <c r="J629" s="202">
        <v>319</v>
      </c>
      <c r="K629" s="202">
        <v>0</v>
      </c>
      <c r="L629" s="202">
        <v>893</v>
      </c>
      <c r="M629" s="279">
        <v>14349.504749174874</v>
      </c>
      <c r="O629" s="281">
        <v>0</v>
      </c>
      <c r="P629" s="282">
        <v>0</v>
      </c>
      <c r="Q629" s="205">
        <v>0.18</v>
      </c>
      <c r="R629" s="205">
        <v>0.12280780285826004</v>
      </c>
      <c r="S629" s="272">
        <f t="shared" si="39"/>
        <v>0</v>
      </c>
      <c r="U629" s="287">
        <v>13457</v>
      </c>
      <c r="V629" s="288">
        <v>0</v>
      </c>
      <c r="W629" s="288">
        <v>0</v>
      </c>
      <c r="X629" s="288">
        <v>893</v>
      </c>
      <c r="Y629" s="279">
        <f t="shared" si="40"/>
        <v>14350</v>
      </c>
      <c r="AA629" s="275">
        <v>0</v>
      </c>
      <c r="AB629" s="204">
        <v>0</v>
      </c>
      <c r="AC629" s="202">
        <v>0</v>
      </c>
      <c r="AD629" s="204">
        <v>0</v>
      </c>
      <c r="AE629" s="276">
        <v>0</v>
      </c>
      <c r="AG629" s="227">
        <f t="shared" si="36"/>
        <v>0</v>
      </c>
      <c r="AH629" s="228">
        <f t="shared" si="37"/>
        <v>0</v>
      </c>
      <c r="AI629" s="229">
        <f t="shared" si="38"/>
        <v>0</v>
      </c>
      <c r="AM629" s="138"/>
      <c r="AN629" s="138"/>
      <c r="AO629" s="138"/>
      <c r="AP629" s="138"/>
      <c r="AQ629" s="138"/>
      <c r="AR629" s="138"/>
      <c r="AS629" s="138"/>
      <c r="AT629" s="138"/>
    </row>
    <row r="630" spans="1:46" s="139" customFormat="1" ht="13.8" x14ac:dyDescent="0.3">
      <c r="A630" s="277">
        <v>484</v>
      </c>
      <c r="B630" s="211">
        <v>484035073</v>
      </c>
      <c r="C630" s="212" t="s">
        <v>280</v>
      </c>
      <c r="D630" s="211">
        <v>35</v>
      </c>
      <c r="E630" s="212" t="s">
        <v>22</v>
      </c>
      <c r="F630" s="211">
        <v>73</v>
      </c>
      <c r="G630" s="212" t="s">
        <v>37</v>
      </c>
      <c r="H630" s="297">
        <v>0.79</v>
      </c>
      <c r="I630" s="202">
        <v>10755.2580295355</v>
      </c>
      <c r="J630" s="202">
        <v>7492</v>
      </c>
      <c r="K630" s="202">
        <v>0</v>
      </c>
      <c r="L630" s="202">
        <v>893</v>
      </c>
      <c r="M630" s="279">
        <v>19140.2580295355</v>
      </c>
      <c r="O630" s="281">
        <v>0</v>
      </c>
      <c r="P630" s="282">
        <v>0</v>
      </c>
      <c r="Q630" s="205">
        <v>0.09</v>
      </c>
      <c r="R630" s="205">
        <v>7.528076898779326E-3</v>
      </c>
      <c r="S630" s="272">
        <f t="shared" si="39"/>
        <v>0</v>
      </c>
      <c r="U630" s="287">
        <v>14415</v>
      </c>
      <c r="V630" s="288">
        <v>0</v>
      </c>
      <c r="W630" s="288">
        <v>0</v>
      </c>
      <c r="X630" s="288">
        <v>705</v>
      </c>
      <c r="Y630" s="279">
        <f t="shared" si="40"/>
        <v>15120</v>
      </c>
      <c r="AA630" s="275">
        <v>0</v>
      </c>
      <c r="AB630" s="204">
        <v>0</v>
      </c>
      <c r="AC630" s="202">
        <v>0</v>
      </c>
      <c r="AD630" s="204">
        <v>0</v>
      </c>
      <c r="AE630" s="276">
        <v>0</v>
      </c>
      <c r="AG630" s="227">
        <f t="shared" si="36"/>
        <v>0</v>
      </c>
      <c r="AH630" s="228">
        <f t="shared" si="37"/>
        <v>0</v>
      </c>
      <c r="AI630" s="229">
        <f t="shared" si="38"/>
        <v>0</v>
      </c>
      <c r="AM630" s="138"/>
      <c r="AN630" s="138"/>
      <c r="AO630" s="138"/>
      <c r="AP630" s="138"/>
      <c r="AQ630" s="138"/>
      <c r="AR630" s="138"/>
      <c r="AS630" s="138"/>
      <c r="AT630" s="138"/>
    </row>
    <row r="631" spans="1:46" s="139" customFormat="1" ht="13.8" x14ac:dyDescent="0.3">
      <c r="A631" s="277">
        <v>484</v>
      </c>
      <c r="B631" s="211">
        <v>484035093</v>
      </c>
      <c r="C631" s="212" t="s">
        <v>280</v>
      </c>
      <c r="D631" s="211">
        <v>35</v>
      </c>
      <c r="E631" s="212" t="s">
        <v>22</v>
      </c>
      <c r="F631" s="211">
        <v>93</v>
      </c>
      <c r="G631" s="212" t="s">
        <v>25</v>
      </c>
      <c r="H631" s="297">
        <v>0.99</v>
      </c>
      <c r="I631" s="202">
        <v>12450.756626890934</v>
      </c>
      <c r="J631" s="202">
        <v>618</v>
      </c>
      <c r="K631" s="202">
        <v>0</v>
      </c>
      <c r="L631" s="202">
        <v>893</v>
      </c>
      <c r="M631" s="279">
        <v>13961.756626890934</v>
      </c>
      <c r="O631" s="281">
        <v>0</v>
      </c>
      <c r="P631" s="282">
        <v>0</v>
      </c>
      <c r="Q631" s="205">
        <v>0.09</v>
      </c>
      <c r="R631" s="205">
        <v>8.9067742596702595E-2</v>
      </c>
      <c r="S631" s="272">
        <f t="shared" si="39"/>
        <v>0</v>
      </c>
      <c r="U631" s="287">
        <v>12938</v>
      </c>
      <c r="V631" s="288">
        <v>0</v>
      </c>
      <c r="W631" s="288">
        <v>0</v>
      </c>
      <c r="X631" s="288">
        <v>884</v>
      </c>
      <c r="Y631" s="279">
        <f t="shared" si="40"/>
        <v>13822</v>
      </c>
      <c r="AA631" s="275">
        <v>0</v>
      </c>
      <c r="AB631" s="204">
        <v>0</v>
      </c>
      <c r="AC631" s="202">
        <v>0</v>
      </c>
      <c r="AD631" s="204">
        <v>0</v>
      </c>
      <c r="AE631" s="276">
        <v>0</v>
      </c>
      <c r="AG631" s="227">
        <f t="shared" si="36"/>
        <v>0</v>
      </c>
      <c r="AH631" s="228">
        <f t="shared" si="37"/>
        <v>0</v>
      </c>
      <c r="AI631" s="229">
        <f t="shared" si="38"/>
        <v>0</v>
      </c>
      <c r="AM631" s="138"/>
      <c r="AN631" s="138"/>
      <c r="AO631" s="138"/>
      <c r="AP631" s="138"/>
      <c r="AQ631" s="138"/>
      <c r="AR631" s="138"/>
      <c r="AS631" s="138"/>
      <c r="AT631" s="138"/>
    </row>
    <row r="632" spans="1:46" s="139" customFormat="1" ht="13.8" x14ac:dyDescent="0.3">
      <c r="A632" s="277">
        <v>484</v>
      </c>
      <c r="B632" s="211">
        <v>484035097</v>
      </c>
      <c r="C632" s="212" t="s">
        <v>280</v>
      </c>
      <c r="D632" s="211">
        <v>35</v>
      </c>
      <c r="E632" s="212" t="s">
        <v>22</v>
      </c>
      <c r="F632" s="211">
        <v>97</v>
      </c>
      <c r="G632" s="212" t="s">
        <v>245</v>
      </c>
      <c r="H632" s="297">
        <v>0.65</v>
      </c>
      <c r="I632" s="202">
        <v>12093.439898240773</v>
      </c>
      <c r="J632" s="202">
        <v>0</v>
      </c>
      <c r="K632" s="202">
        <v>0</v>
      </c>
      <c r="L632" s="202">
        <v>893</v>
      </c>
      <c r="M632" s="279">
        <v>12986.439898240773</v>
      </c>
      <c r="O632" s="281">
        <v>0</v>
      </c>
      <c r="P632" s="282">
        <v>0</v>
      </c>
      <c r="Q632" s="205">
        <v>0.18</v>
      </c>
      <c r="R632" s="205">
        <v>3.2651637370320133E-2</v>
      </c>
      <c r="S632" s="272">
        <f t="shared" si="39"/>
        <v>0</v>
      </c>
      <c r="U632" s="287">
        <v>7861</v>
      </c>
      <c r="V632" s="288">
        <v>0</v>
      </c>
      <c r="W632" s="288">
        <v>0</v>
      </c>
      <c r="X632" s="288">
        <v>580</v>
      </c>
      <c r="Y632" s="279">
        <f t="shared" si="40"/>
        <v>8441</v>
      </c>
      <c r="AA632" s="275">
        <v>0</v>
      </c>
      <c r="AB632" s="204">
        <v>0</v>
      </c>
      <c r="AC632" s="202">
        <v>0</v>
      </c>
      <c r="AD632" s="204">
        <v>0</v>
      </c>
      <c r="AE632" s="276">
        <v>0</v>
      </c>
      <c r="AG632" s="227">
        <f t="shared" si="36"/>
        <v>0</v>
      </c>
      <c r="AH632" s="228">
        <f t="shared" si="37"/>
        <v>0</v>
      </c>
      <c r="AI632" s="229">
        <f t="shared" si="38"/>
        <v>0</v>
      </c>
      <c r="AM632" s="138"/>
      <c r="AN632" s="138"/>
      <c r="AO632" s="138"/>
      <c r="AP632" s="138"/>
      <c r="AQ632" s="138"/>
      <c r="AR632" s="138"/>
      <c r="AS632" s="138"/>
      <c r="AT632" s="138"/>
    </row>
    <row r="633" spans="1:46" s="139" customFormat="1" ht="13.8" x14ac:dyDescent="0.3">
      <c r="A633" s="277">
        <v>484</v>
      </c>
      <c r="B633" s="211">
        <v>484035133</v>
      </c>
      <c r="C633" s="212" t="s">
        <v>280</v>
      </c>
      <c r="D633" s="211">
        <v>35</v>
      </c>
      <c r="E633" s="212" t="s">
        <v>22</v>
      </c>
      <c r="F633" s="211">
        <v>133</v>
      </c>
      <c r="G633" s="212" t="s">
        <v>73</v>
      </c>
      <c r="H633" s="297">
        <v>2</v>
      </c>
      <c r="I633" s="202">
        <v>11175.497163151911</v>
      </c>
      <c r="J633" s="202">
        <v>2783</v>
      </c>
      <c r="K633" s="202">
        <v>0</v>
      </c>
      <c r="L633" s="202">
        <v>893</v>
      </c>
      <c r="M633" s="279">
        <v>14851.497163151911</v>
      </c>
      <c r="O633" s="281">
        <v>0</v>
      </c>
      <c r="P633" s="282">
        <v>0</v>
      </c>
      <c r="Q633" s="205">
        <v>0.09</v>
      </c>
      <c r="R633" s="205">
        <v>3.343843893897476E-2</v>
      </c>
      <c r="S633" s="272">
        <f t="shared" si="39"/>
        <v>0</v>
      </c>
      <c r="U633" s="287">
        <v>27916</v>
      </c>
      <c r="V633" s="288">
        <v>0</v>
      </c>
      <c r="W633" s="288">
        <v>0</v>
      </c>
      <c r="X633" s="288">
        <v>1786</v>
      </c>
      <c r="Y633" s="279">
        <f t="shared" si="40"/>
        <v>29702</v>
      </c>
      <c r="AA633" s="275">
        <v>0</v>
      </c>
      <c r="AB633" s="204">
        <v>0</v>
      </c>
      <c r="AC633" s="202">
        <v>0</v>
      </c>
      <c r="AD633" s="204">
        <v>0</v>
      </c>
      <c r="AE633" s="276">
        <v>0</v>
      </c>
      <c r="AG633" s="227">
        <f t="shared" si="36"/>
        <v>0</v>
      </c>
      <c r="AH633" s="228">
        <f t="shared" si="37"/>
        <v>0</v>
      </c>
      <c r="AI633" s="229">
        <f t="shared" si="38"/>
        <v>0</v>
      </c>
      <c r="AM633" s="138"/>
      <c r="AN633" s="138"/>
      <c r="AO633" s="138"/>
      <c r="AP633" s="138"/>
      <c r="AQ633" s="138"/>
      <c r="AR633" s="138"/>
      <c r="AS633" s="138"/>
      <c r="AT633" s="138"/>
    </row>
    <row r="634" spans="1:46" s="139" customFormat="1" ht="13.8" x14ac:dyDescent="0.3">
      <c r="A634" s="277">
        <v>484</v>
      </c>
      <c r="B634" s="211">
        <v>484035189</v>
      </c>
      <c r="C634" s="212" t="s">
        <v>280</v>
      </c>
      <c r="D634" s="211">
        <v>35</v>
      </c>
      <c r="E634" s="212" t="s">
        <v>22</v>
      </c>
      <c r="F634" s="211">
        <v>189</v>
      </c>
      <c r="G634" s="212" t="s">
        <v>38</v>
      </c>
      <c r="H634" s="297">
        <v>1</v>
      </c>
      <c r="I634" s="202">
        <v>10067.496573415046</v>
      </c>
      <c r="J634" s="202">
        <v>3871</v>
      </c>
      <c r="K634" s="202">
        <v>0</v>
      </c>
      <c r="L634" s="202">
        <v>893</v>
      </c>
      <c r="M634" s="279">
        <v>14831.496573415046</v>
      </c>
      <c r="O634" s="281">
        <v>0</v>
      </c>
      <c r="P634" s="282">
        <v>0</v>
      </c>
      <c r="Q634" s="205">
        <v>0.09</v>
      </c>
      <c r="R634" s="205">
        <v>3.7026500946112082E-3</v>
      </c>
      <c r="S634" s="272">
        <f t="shared" si="39"/>
        <v>0</v>
      </c>
      <c r="U634" s="287">
        <v>13938</v>
      </c>
      <c r="V634" s="288">
        <v>0</v>
      </c>
      <c r="W634" s="288">
        <v>0</v>
      </c>
      <c r="X634" s="288">
        <v>893</v>
      </c>
      <c r="Y634" s="279">
        <f t="shared" si="40"/>
        <v>14831</v>
      </c>
      <c r="AA634" s="275">
        <v>0</v>
      </c>
      <c r="AB634" s="204">
        <v>0</v>
      </c>
      <c r="AC634" s="202">
        <v>0</v>
      </c>
      <c r="AD634" s="204">
        <v>0</v>
      </c>
      <c r="AE634" s="276">
        <v>0</v>
      </c>
      <c r="AG634" s="227">
        <f t="shared" si="36"/>
        <v>0</v>
      </c>
      <c r="AH634" s="228">
        <f t="shared" si="37"/>
        <v>0</v>
      </c>
      <c r="AI634" s="229">
        <f t="shared" si="38"/>
        <v>0</v>
      </c>
      <c r="AM634" s="138"/>
      <c r="AN634" s="138"/>
      <c r="AO634" s="138"/>
      <c r="AP634" s="138"/>
      <c r="AQ634" s="138"/>
      <c r="AR634" s="138"/>
      <c r="AS634" s="138"/>
      <c r="AT634" s="138"/>
    </row>
    <row r="635" spans="1:46" s="139" customFormat="1" ht="13.8" x14ac:dyDescent="0.3">
      <c r="A635" s="277">
        <v>484</v>
      </c>
      <c r="B635" s="211">
        <v>484035220</v>
      </c>
      <c r="C635" s="212" t="s">
        <v>280</v>
      </c>
      <c r="D635" s="211">
        <v>35</v>
      </c>
      <c r="E635" s="212" t="s">
        <v>22</v>
      </c>
      <c r="F635" s="211">
        <v>220</v>
      </c>
      <c r="G635" s="212" t="s">
        <v>42</v>
      </c>
      <c r="H635" s="297">
        <v>2</v>
      </c>
      <c r="I635" s="202">
        <v>11093.762837015447</v>
      </c>
      <c r="J635" s="202">
        <v>4419</v>
      </c>
      <c r="K635" s="202">
        <v>0</v>
      </c>
      <c r="L635" s="202">
        <v>893</v>
      </c>
      <c r="M635" s="279">
        <v>16405.762837015449</v>
      </c>
      <c r="O635" s="281">
        <v>0</v>
      </c>
      <c r="P635" s="282">
        <v>0</v>
      </c>
      <c r="Q635" s="205">
        <v>0.09</v>
      </c>
      <c r="R635" s="205">
        <v>1.729535358316954E-2</v>
      </c>
      <c r="S635" s="272">
        <f t="shared" si="39"/>
        <v>0</v>
      </c>
      <c r="U635" s="287">
        <v>31026</v>
      </c>
      <c r="V635" s="288">
        <v>0</v>
      </c>
      <c r="W635" s="288">
        <v>0</v>
      </c>
      <c r="X635" s="288">
        <v>1786</v>
      </c>
      <c r="Y635" s="279">
        <f t="shared" si="40"/>
        <v>32812</v>
      </c>
      <c r="AA635" s="275">
        <v>0</v>
      </c>
      <c r="AB635" s="204">
        <v>0</v>
      </c>
      <c r="AC635" s="202">
        <v>0</v>
      </c>
      <c r="AD635" s="204">
        <v>0</v>
      </c>
      <c r="AE635" s="276">
        <v>0</v>
      </c>
      <c r="AG635" s="227">
        <f t="shared" si="36"/>
        <v>0</v>
      </c>
      <c r="AH635" s="228">
        <f t="shared" si="37"/>
        <v>0</v>
      </c>
      <c r="AI635" s="229">
        <f t="shared" si="38"/>
        <v>0</v>
      </c>
      <c r="AM635" s="138"/>
      <c r="AN635" s="138"/>
      <c r="AO635" s="138"/>
      <c r="AP635" s="138"/>
      <c r="AQ635" s="138"/>
      <c r="AR635" s="138"/>
      <c r="AS635" s="138"/>
      <c r="AT635" s="138"/>
    </row>
    <row r="636" spans="1:46" s="139" customFormat="1" ht="13.8" x14ac:dyDescent="0.3">
      <c r="A636" s="277">
        <v>484</v>
      </c>
      <c r="B636" s="211">
        <v>484035243</v>
      </c>
      <c r="C636" s="212" t="s">
        <v>280</v>
      </c>
      <c r="D636" s="211">
        <v>35</v>
      </c>
      <c r="E636" s="212" t="s">
        <v>22</v>
      </c>
      <c r="F636" s="211">
        <v>243</v>
      </c>
      <c r="G636" s="212" t="s">
        <v>74</v>
      </c>
      <c r="H636" s="297">
        <v>4.92</v>
      </c>
      <c r="I636" s="202">
        <v>12488.506008868042</v>
      </c>
      <c r="J636" s="202">
        <v>2595</v>
      </c>
      <c r="K636" s="202">
        <v>0</v>
      </c>
      <c r="L636" s="202">
        <v>893</v>
      </c>
      <c r="M636" s="279">
        <v>15976.506008868042</v>
      </c>
      <c r="O636" s="281">
        <v>0</v>
      </c>
      <c r="P636" s="282">
        <v>0</v>
      </c>
      <c r="Q636" s="205">
        <v>0.09</v>
      </c>
      <c r="R636" s="205">
        <v>5.2541223770135566E-3</v>
      </c>
      <c r="S636" s="272">
        <f t="shared" si="39"/>
        <v>0</v>
      </c>
      <c r="U636" s="287">
        <v>74212</v>
      </c>
      <c r="V636" s="288">
        <v>0</v>
      </c>
      <c r="W636" s="288">
        <v>0</v>
      </c>
      <c r="X636" s="288">
        <v>4393</v>
      </c>
      <c r="Y636" s="279">
        <f t="shared" si="40"/>
        <v>78605</v>
      </c>
      <c r="AA636" s="275">
        <v>0</v>
      </c>
      <c r="AB636" s="204">
        <v>0</v>
      </c>
      <c r="AC636" s="202">
        <v>0</v>
      </c>
      <c r="AD636" s="204">
        <v>0</v>
      </c>
      <c r="AE636" s="276">
        <v>0</v>
      </c>
      <c r="AG636" s="227">
        <f t="shared" si="36"/>
        <v>0</v>
      </c>
      <c r="AH636" s="228">
        <f t="shared" si="37"/>
        <v>0</v>
      </c>
      <c r="AI636" s="229">
        <f t="shared" si="38"/>
        <v>0</v>
      </c>
      <c r="AM636" s="138"/>
      <c r="AN636" s="138"/>
      <c r="AO636" s="138"/>
      <c r="AP636" s="138"/>
      <c r="AQ636" s="138"/>
      <c r="AR636" s="138"/>
      <c r="AS636" s="138"/>
      <c r="AT636" s="138"/>
    </row>
    <row r="637" spans="1:46" s="139" customFormat="1" ht="13.8" x14ac:dyDescent="0.3">
      <c r="A637" s="277">
        <v>484</v>
      </c>
      <c r="B637" s="211">
        <v>484035244</v>
      </c>
      <c r="C637" s="212" t="s">
        <v>280</v>
      </c>
      <c r="D637" s="211">
        <v>35</v>
      </c>
      <c r="E637" s="212" t="s">
        <v>22</v>
      </c>
      <c r="F637" s="211">
        <v>244</v>
      </c>
      <c r="G637" s="212" t="s">
        <v>43</v>
      </c>
      <c r="H637" s="297">
        <v>3</v>
      </c>
      <c r="I637" s="202">
        <v>11844.935916589331</v>
      </c>
      <c r="J637" s="202">
        <v>4615</v>
      </c>
      <c r="K637" s="202">
        <v>0</v>
      </c>
      <c r="L637" s="202">
        <v>893</v>
      </c>
      <c r="M637" s="279">
        <v>17352.935916589333</v>
      </c>
      <c r="O637" s="281">
        <v>0</v>
      </c>
      <c r="P637" s="282">
        <v>0</v>
      </c>
      <c r="Q637" s="205">
        <v>0.18</v>
      </c>
      <c r="R637" s="205">
        <v>0.10604677278835424</v>
      </c>
      <c r="S637" s="272">
        <f t="shared" si="39"/>
        <v>0</v>
      </c>
      <c r="U637" s="287">
        <v>49380</v>
      </c>
      <c r="V637" s="288">
        <v>0</v>
      </c>
      <c r="W637" s="288">
        <v>0</v>
      </c>
      <c r="X637" s="288">
        <v>2679</v>
      </c>
      <c r="Y637" s="279">
        <f t="shared" si="40"/>
        <v>52059</v>
      </c>
      <c r="AA637" s="275">
        <v>0</v>
      </c>
      <c r="AB637" s="204">
        <v>0</v>
      </c>
      <c r="AC637" s="202">
        <v>0</v>
      </c>
      <c r="AD637" s="204">
        <v>0</v>
      </c>
      <c r="AE637" s="276">
        <v>0</v>
      </c>
      <c r="AG637" s="227">
        <f t="shared" si="36"/>
        <v>0</v>
      </c>
      <c r="AH637" s="228">
        <f t="shared" si="37"/>
        <v>0</v>
      </c>
      <c r="AI637" s="229">
        <f t="shared" si="38"/>
        <v>0</v>
      </c>
      <c r="AM637" s="138"/>
      <c r="AN637" s="138"/>
      <c r="AO637" s="138"/>
      <c r="AP637" s="138"/>
      <c r="AQ637" s="138"/>
      <c r="AR637" s="138"/>
      <c r="AS637" s="138"/>
      <c r="AT637" s="138"/>
    </row>
    <row r="638" spans="1:46" s="139" customFormat="1" ht="13.8" x14ac:dyDescent="0.3">
      <c r="A638" s="277">
        <v>484</v>
      </c>
      <c r="B638" s="211">
        <v>484035285</v>
      </c>
      <c r="C638" s="212" t="s">
        <v>280</v>
      </c>
      <c r="D638" s="211">
        <v>35</v>
      </c>
      <c r="E638" s="212" t="s">
        <v>22</v>
      </c>
      <c r="F638" s="211">
        <v>285</v>
      </c>
      <c r="G638" s="212" t="s">
        <v>44</v>
      </c>
      <c r="H638" s="297">
        <v>1</v>
      </c>
      <c r="I638" s="202">
        <v>11088.295368529887</v>
      </c>
      <c r="J638" s="202">
        <v>3128</v>
      </c>
      <c r="K638" s="202">
        <v>0</v>
      </c>
      <c r="L638" s="202">
        <v>893</v>
      </c>
      <c r="M638" s="279">
        <v>15109.295368529887</v>
      </c>
      <c r="O638" s="281">
        <v>0</v>
      </c>
      <c r="P638" s="282">
        <v>0</v>
      </c>
      <c r="Q638" s="205">
        <v>0.09</v>
      </c>
      <c r="R638" s="205">
        <v>3.435541059230926E-2</v>
      </c>
      <c r="S638" s="272">
        <f t="shared" si="39"/>
        <v>0</v>
      </c>
      <c r="U638" s="287">
        <v>14216</v>
      </c>
      <c r="V638" s="288">
        <v>0</v>
      </c>
      <c r="W638" s="288">
        <v>0</v>
      </c>
      <c r="X638" s="288">
        <v>893</v>
      </c>
      <c r="Y638" s="279">
        <f t="shared" si="40"/>
        <v>15109</v>
      </c>
      <c r="AA638" s="275">
        <v>0</v>
      </c>
      <c r="AB638" s="204">
        <v>0</v>
      </c>
      <c r="AC638" s="202">
        <v>0</v>
      </c>
      <c r="AD638" s="204">
        <v>0</v>
      </c>
      <c r="AE638" s="276">
        <v>0</v>
      </c>
      <c r="AG638" s="227">
        <f t="shared" si="36"/>
        <v>0</v>
      </c>
      <c r="AH638" s="228">
        <f t="shared" si="37"/>
        <v>0</v>
      </c>
      <c r="AI638" s="229">
        <f t="shared" si="38"/>
        <v>0</v>
      </c>
      <c r="AM638" s="138"/>
      <c r="AN638" s="138"/>
      <c r="AO638" s="138"/>
      <c r="AP638" s="138"/>
      <c r="AQ638" s="138"/>
      <c r="AR638" s="138"/>
      <c r="AS638" s="138"/>
      <c r="AT638" s="138"/>
    </row>
    <row r="639" spans="1:46" s="139" customFormat="1" ht="13.8" x14ac:dyDescent="0.3">
      <c r="A639" s="277">
        <v>484</v>
      </c>
      <c r="B639" s="211">
        <v>484035307</v>
      </c>
      <c r="C639" s="212" t="s">
        <v>280</v>
      </c>
      <c r="D639" s="211">
        <v>35</v>
      </c>
      <c r="E639" s="212" t="s">
        <v>22</v>
      </c>
      <c r="F639" s="211">
        <v>307</v>
      </c>
      <c r="G639" s="212" t="s">
        <v>76</v>
      </c>
      <c r="H639" s="297">
        <v>1</v>
      </c>
      <c r="I639" s="202">
        <v>10243.986503810289</v>
      </c>
      <c r="J639" s="202">
        <v>4023</v>
      </c>
      <c r="K639" s="202">
        <v>0</v>
      </c>
      <c r="L639" s="202">
        <v>893</v>
      </c>
      <c r="M639" s="279">
        <v>15159.986503810289</v>
      </c>
      <c r="O639" s="281">
        <v>0</v>
      </c>
      <c r="P639" s="282">
        <v>0</v>
      </c>
      <c r="Q639" s="205">
        <v>0.09</v>
      </c>
      <c r="R639" s="205">
        <v>8.5544216236971646E-3</v>
      </c>
      <c r="S639" s="272">
        <f t="shared" si="39"/>
        <v>0</v>
      </c>
      <c r="U639" s="287">
        <v>14267</v>
      </c>
      <c r="V639" s="288">
        <v>0</v>
      </c>
      <c r="W639" s="288">
        <v>0</v>
      </c>
      <c r="X639" s="288">
        <v>893</v>
      </c>
      <c r="Y639" s="279">
        <f t="shared" si="40"/>
        <v>15160</v>
      </c>
      <c r="AA639" s="275">
        <v>0</v>
      </c>
      <c r="AB639" s="204">
        <v>0</v>
      </c>
      <c r="AC639" s="202">
        <v>0</v>
      </c>
      <c r="AD639" s="204">
        <v>0</v>
      </c>
      <c r="AE639" s="276">
        <v>0</v>
      </c>
      <c r="AG639" s="227">
        <f t="shared" si="36"/>
        <v>0</v>
      </c>
      <c r="AH639" s="228">
        <f t="shared" si="37"/>
        <v>0</v>
      </c>
      <c r="AI639" s="229">
        <f t="shared" si="38"/>
        <v>0</v>
      </c>
      <c r="AM639" s="138"/>
      <c r="AN639" s="138"/>
      <c r="AO639" s="138"/>
      <c r="AP639" s="138"/>
      <c r="AQ639" s="138"/>
      <c r="AR639" s="138"/>
      <c r="AS639" s="138"/>
      <c r="AT639" s="138"/>
    </row>
    <row r="640" spans="1:46" s="139" customFormat="1" ht="13.8" x14ac:dyDescent="0.3">
      <c r="A640" s="277">
        <v>485</v>
      </c>
      <c r="B640" s="211">
        <v>485258030</v>
      </c>
      <c r="C640" s="212" t="s">
        <v>281</v>
      </c>
      <c r="D640" s="211">
        <v>258</v>
      </c>
      <c r="E640" s="212" t="s">
        <v>97</v>
      </c>
      <c r="F640" s="211">
        <v>30</v>
      </c>
      <c r="G640" s="212" t="s">
        <v>115</v>
      </c>
      <c r="H640" s="297">
        <v>1.5</v>
      </c>
      <c r="I640" s="202">
        <v>10127</v>
      </c>
      <c r="J640" s="202">
        <v>2788</v>
      </c>
      <c r="K640" s="202">
        <v>0</v>
      </c>
      <c r="L640" s="202">
        <v>893</v>
      </c>
      <c r="M640" s="279">
        <v>13808</v>
      </c>
      <c r="O640" s="281">
        <v>2.0375660179609303E-2</v>
      </c>
      <c r="P640" s="282">
        <v>0</v>
      </c>
      <c r="Q640" s="205">
        <v>0.09</v>
      </c>
      <c r="R640" s="205">
        <v>2.7980821872674172E-3</v>
      </c>
      <c r="S640" s="272">
        <f t="shared" si="39"/>
        <v>0</v>
      </c>
      <c r="U640" s="287">
        <v>19110</v>
      </c>
      <c r="V640" s="288">
        <v>0</v>
      </c>
      <c r="W640" s="288">
        <v>0</v>
      </c>
      <c r="X640" s="288">
        <v>1320</v>
      </c>
      <c r="Y640" s="279">
        <f t="shared" si="40"/>
        <v>20430</v>
      </c>
      <c r="AA640" s="275">
        <v>0</v>
      </c>
      <c r="AB640" s="204">
        <v>0</v>
      </c>
      <c r="AC640" s="202">
        <v>0</v>
      </c>
      <c r="AD640" s="204">
        <v>0</v>
      </c>
      <c r="AE640" s="276">
        <v>0</v>
      </c>
      <c r="AG640" s="227">
        <f t="shared" si="36"/>
        <v>0</v>
      </c>
      <c r="AH640" s="228">
        <f t="shared" si="37"/>
        <v>0</v>
      </c>
      <c r="AI640" s="229">
        <f t="shared" si="38"/>
        <v>0</v>
      </c>
      <c r="AM640" s="138"/>
      <c r="AN640" s="138"/>
      <c r="AO640" s="138"/>
      <c r="AP640" s="138"/>
      <c r="AQ640" s="138"/>
      <c r="AR640" s="138"/>
      <c r="AS640" s="138"/>
      <c r="AT640" s="138"/>
    </row>
    <row r="641" spans="1:46" s="139" customFormat="1" ht="13.8" x14ac:dyDescent="0.3">
      <c r="A641" s="277">
        <v>485</v>
      </c>
      <c r="B641" s="211">
        <v>485258035</v>
      </c>
      <c r="C641" s="212" t="s">
        <v>281</v>
      </c>
      <c r="D641" s="211">
        <v>258</v>
      </c>
      <c r="E641" s="212" t="s">
        <v>97</v>
      </c>
      <c r="F641" s="211">
        <v>35</v>
      </c>
      <c r="G641" s="212" t="s">
        <v>22</v>
      </c>
      <c r="H641" s="297">
        <v>1</v>
      </c>
      <c r="I641" s="202">
        <v>10127</v>
      </c>
      <c r="J641" s="202">
        <v>3492</v>
      </c>
      <c r="K641" s="202">
        <v>0</v>
      </c>
      <c r="L641" s="202">
        <v>893</v>
      </c>
      <c r="M641" s="279">
        <v>14512</v>
      </c>
      <c r="O641" s="281">
        <v>1.358377345307287E-2</v>
      </c>
      <c r="P641" s="282">
        <v>0</v>
      </c>
      <c r="Q641" s="205">
        <v>0.18</v>
      </c>
      <c r="R641" s="205">
        <v>0.14869015941042629</v>
      </c>
      <c r="S641" s="272">
        <f t="shared" si="39"/>
        <v>0</v>
      </c>
      <c r="U641" s="287">
        <v>13434</v>
      </c>
      <c r="V641" s="288">
        <v>0</v>
      </c>
      <c r="W641" s="288">
        <v>0</v>
      </c>
      <c r="X641" s="288">
        <v>881</v>
      </c>
      <c r="Y641" s="279">
        <f t="shared" si="40"/>
        <v>14315</v>
      </c>
      <c r="AA641" s="275">
        <v>0</v>
      </c>
      <c r="AB641" s="204">
        <v>0</v>
      </c>
      <c r="AC641" s="202">
        <v>0</v>
      </c>
      <c r="AD641" s="204">
        <v>0</v>
      </c>
      <c r="AE641" s="276">
        <v>0</v>
      </c>
      <c r="AG641" s="227">
        <f t="shared" si="36"/>
        <v>0</v>
      </c>
      <c r="AH641" s="228">
        <f t="shared" si="37"/>
        <v>0</v>
      </c>
      <c r="AI641" s="229">
        <f t="shared" si="38"/>
        <v>0</v>
      </c>
      <c r="AM641" s="138"/>
      <c r="AN641" s="138"/>
      <c r="AO641" s="138"/>
      <c r="AP641" s="138"/>
      <c r="AQ641" s="138"/>
      <c r="AR641" s="138"/>
      <c r="AS641" s="138"/>
      <c r="AT641" s="138"/>
    </row>
    <row r="642" spans="1:46" s="139" customFormat="1" ht="13.8" x14ac:dyDescent="0.3">
      <c r="A642" s="277">
        <v>485</v>
      </c>
      <c r="B642" s="211">
        <v>485258071</v>
      </c>
      <c r="C642" s="212" t="s">
        <v>281</v>
      </c>
      <c r="D642" s="211">
        <v>258</v>
      </c>
      <c r="E642" s="212" t="s">
        <v>97</v>
      </c>
      <c r="F642" s="211">
        <v>71</v>
      </c>
      <c r="G642" s="212" t="s">
        <v>24</v>
      </c>
      <c r="H642" s="297">
        <v>2</v>
      </c>
      <c r="I642" s="202">
        <v>11259</v>
      </c>
      <c r="J642" s="202">
        <v>5424</v>
      </c>
      <c r="K642" s="202">
        <v>0</v>
      </c>
      <c r="L642" s="202">
        <v>893</v>
      </c>
      <c r="M642" s="279">
        <v>17576</v>
      </c>
      <c r="O642" s="281">
        <v>2.7167546906145739E-2</v>
      </c>
      <c r="P642" s="282">
        <v>0</v>
      </c>
      <c r="Q642" s="205">
        <v>0.09</v>
      </c>
      <c r="R642" s="205">
        <v>2.5507156093367124E-3</v>
      </c>
      <c r="S642" s="272">
        <f t="shared" si="39"/>
        <v>0</v>
      </c>
      <c r="U642" s="287">
        <v>32912</v>
      </c>
      <c r="V642" s="288">
        <v>0</v>
      </c>
      <c r="W642" s="288">
        <v>0</v>
      </c>
      <c r="X642" s="288">
        <v>1761</v>
      </c>
      <c r="Y642" s="279">
        <f t="shared" si="40"/>
        <v>34673</v>
      </c>
      <c r="AA642" s="275">
        <v>0</v>
      </c>
      <c r="AB642" s="204">
        <v>0</v>
      </c>
      <c r="AC642" s="202">
        <v>0</v>
      </c>
      <c r="AD642" s="204">
        <v>0</v>
      </c>
      <c r="AE642" s="276">
        <v>0</v>
      </c>
      <c r="AG642" s="227">
        <f t="shared" si="36"/>
        <v>0</v>
      </c>
      <c r="AH642" s="228">
        <f t="shared" si="37"/>
        <v>0</v>
      </c>
      <c r="AI642" s="229">
        <f t="shared" si="38"/>
        <v>0</v>
      </c>
      <c r="AM642" s="138"/>
      <c r="AN642" s="138"/>
      <c r="AO642" s="138"/>
      <c r="AP642" s="138"/>
      <c r="AQ642" s="138"/>
      <c r="AR642" s="138"/>
      <c r="AS642" s="138"/>
      <c r="AT642" s="138"/>
    </row>
    <row r="643" spans="1:46" s="139" customFormat="1" ht="13.8" x14ac:dyDescent="0.3">
      <c r="A643" s="277">
        <v>485</v>
      </c>
      <c r="B643" s="211">
        <v>485258107</v>
      </c>
      <c r="C643" s="212" t="s">
        <v>281</v>
      </c>
      <c r="D643" s="211">
        <v>258</v>
      </c>
      <c r="E643" s="212" t="s">
        <v>97</v>
      </c>
      <c r="F643" s="211">
        <v>107</v>
      </c>
      <c r="G643" s="212" t="s">
        <v>443</v>
      </c>
      <c r="H643" s="297">
        <v>1</v>
      </c>
      <c r="I643" s="202">
        <v>11372.679910301034</v>
      </c>
      <c r="J643" s="202">
        <v>4129</v>
      </c>
      <c r="K643" s="202">
        <v>0</v>
      </c>
      <c r="L643" s="202">
        <v>893</v>
      </c>
      <c r="M643" s="279">
        <v>16394.679910301034</v>
      </c>
      <c r="O643" s="281">
        <v>1.358377345307287E-2</v>
      </c>
      <c r="P643" s="282">
        <v>0</v>
      </c>
      <c r="Q643" s="205">
        <v>0.09</v>
      </c>
      <c r="R643" s="205">
        <v>0</v>
      </c>
      <c r="S643" s="272">
        <f t="shared" si="39"/>
        <v>0</v>
      </c>
      <c r="U643" s="287">
        <v>15291</v>
      </c>
      <c r="V643" s="288">
        <v>0</v>
      </c>
      <c r="W643" s="288">
        <v>0</v>
      </c>
      <c r="X643" s="288">
        <v>881</v>
      </c>
      <c r="Y643" s="279">
        <f t="shared" si="40"/>
        <v>16172</v>
      </c>
      <c r="AA643" s="275">
        <v>0</v>
      </c>
      <c r="AB643" s="204">
        <v>0</v>
      </c>
      <c r="AC643" s="202">
        <v>0</v>
      </c>
      <c r="AD643" s="204">
        <v>0.98641622654692718</v>
      </c>
      <c r="AE643" s="276">
        <v>16172</v>
      </c>
      <c r="AG643" s="227">
        <f t="shared" si="36"/>
        <v>0</v>
      </c>
      <c r="AH643" s="228">
        <f t="shared" si="37"/>
        <v>0</v>
      </c>
      <c r="AI643" s="229">
        <f t="shared" si="38"/>
        <v>0</v>
      </c>
      <c r="AM643" s="138"/>
      <c r="AN643" s="138"/>
      <c r="AO643" s="138"/>
      <c r="AP643" s="138"/>
      <c r="AQ643" s="138"/>
      <c r="AR643" s="138"/>
      <c r="AS643" s="138"/>
      <c r="AT643" s="138"/>
    </row>
    <row r="644" spans="1:46" s="139" customFormat="1" ht="13.8" x14ac:dyDescent="0.3">
      <c r="A644" s="277">
        <v>485</v>
      </c>
      <c r="B644" s="211">
        <v>485258163</v>
      </c>
      <c r="C644" s="212" t="s">
        <v>281</v>
      </c>
      <c r="D644" s="211">
        <v>258</v>
      </c>
      <c r="E644" s="212" t="s">
        <v>97</v>
      </c>
      <c r="F644" s="211">
        <v>163</v>
      </c>
      <c r="G644" s="212" t="s">
        <v>27</v>
      </c>
      <c r="H644" s="297">
        <v>13.84</v>
      </c>
      <c r="I644" s="202">
        <v>11779</v>
      </c>
      <c r="J644" s="202">
        <v>132</v>
      </c>
      <c r="K644" s="202">
        <v>0</v>
      </c>
      <c r="L644" s="202">
        <v>893</v>
      </c>
      <c r="M644" s="279">
        <v>12804</v>
      </c>
      <c r="O644" s="281">
        <v>0.18799942459052854</v>
      </c>
      <c r="P644" s="282">
        <v>0</v>
      </c>
      <c r="Q644" s="205">
        <v>0.18</v>
      </c>
      <c r="R644" s="205">
        <v>9.2345494532551906E-2</v>
      </c>
      <c r="S644" s="272">
        <f t="shared" si="39"/>
        <v>0</v>
      </c>
      <c r="U644" s="287">
        <v>162610</v>
      </c>
      <c r="V644" s="288">
        <v>0</v>
      </c>
      <c r="W644" s="288">
        <v>0</v>
      </c>
      <c r="X644" s="288">
        <v>12189</v>
      </c>
      <c r="Y644" s="279">
        <f t="shared" si="40"/>
        <v>174799</v>
      </c>
      <c r="AA644" s="275">
        <v>0</v>
      </c>
      <c r="AB644" s="204">
        <v>0</v>
      </c>
      <c r="AC644" s="202">
        <v>0</v>
      </c>
      <c r="AD644" s="204">
        <v>0</v>
      </c>
      <c r="AE644" s="276">
        <v>0</v>
      </c>
      <c r="AG644" s="227">
        <f t="shared" si="36"/>
        <v>0</v>
      </c>
      <c r="AH644" s="228">
        <f t="shared" si="37"/>
        <v>0</v>
      </c>
      <c r="AI644" s="229">
        <f t="shared" si="38"/>
        <v>0</v>
      </c>
      <c r="AM644" s="138"/>
      <c r="AN644" s="138"/>
      <c r="AO644" s="138"/>
      <c r="AP644" s="138"/>
      <c r="AQ644" s="138"/>
      <c r="AR644" s="138"/>
      <c r="AS644" s="138"/>
      <c r="AT644" s="138"/>
    </row>
    <row r="645" spans="1:46" s="139" customFormat="1" ht="13.8" x14ac:dyDescent="0.3">
      <c r="A645" s="277">
        <v>485</v>
      </c>
      <c r="B645" s="211">
        <v>485258168</v>
      </c>
      <c r="C645" s="212" t="s">
        <v>281</v>
      </c>
      <c r="D645" s="211">
        <v>258</v>
      </c>
      <c r="E645" s="212" t="s">
        <v>97</v>
      </c>
      <c r="F645" s="211">
        <v>168</v>
      </c>
      <c r="G645" s="212" t="s">
        <v>117</v>
      </c>
      <c r="H645" s="297">
        <v>0.5</v>
      </c>
      <c r="I645" s="202">
        <v>12390</v>
      </c>
      <c r="J645" s="202">
        <v>6684</v>
      </c>
      <c r="K645" s="202">
        <v>0</v>
      </c>
      <c r="L645" s="202">
        <v>893</v>
      </c>
      <c r="M645" s="279">
        <v>19967</v>
      </c>
      <c r="O645" s="281">
        <v>6.7918867265364348E-3</v>
      </c>
      <c r="P645" s="282">
        <v>0</v>
      </c>
      <c r="Q645" s="205">
        <v>0.09</v>
      </c>
      <c r="R645" s="205">
        <v>4.3416775683145142E-2</v>
      </c>
      <c r="S645" s="272">
        <f t="shared" si="39"/>
        <v>0</v>
      </c>
      <c r="U645" s="287">
        <v>9407</v>
      </c>
      <c r="V645" s="288">
        <v>0</v>
      </c>
      <c r="W645" s="288">
        <v>0</v>
      </c>
      <c r="X645" s="288">
        <v>440</v>
      </c>
      <c r="Y645" s="279">
        <f t="shared" si="40"/>
        <v>9847</v>
      </c>
      <c r="AA645" s="275">
        <v>0</v>
      </c>
      <c r="AB645" s="204">
        <v>0</v>
      </c>
      <c r="AC645" s="202">
        <v>0</v>
      </c>
      <c r="AD645" s="204">
        <v>0</v>
      </c>
      <c r="AE645" s="276">
        <v>0</v>
      </c>
      <c r="AG645" s="227">
        <f t="shared" si="36"/>
        <v>0</v>
      </c>
      <c r="AH645" s="228">
        <f t="shared" si="37"/>
        <v>0</v>
      </c>
      <c r="AI645" s="229">
        <f t="shared" si="38"/>
        <v>0</v>
      </c>
      <c r="AM645" s="138"/>
      <c r="AN645" s="138"/>
      <c r="AO645" s="138"/>
      <c r="AP645" s="138"/>
      <c r="AQ645" s="138"/>
      <c r="AR645" s="138"/>
      <c r="AS645" s="138"/>
      <c r="AT645" s="138"/>
    </row>
    <row r="646" spans="1:46" s="139" customFormat="1" ht="13.8" x14ac:dyDescent="0.3">
      <c r="A646" s="277">
        <v>485</v>
      </c>
      <c r="B646" s="211">
        <v>485258229</v>
      </c>
      <c r="C646" s="212" t="s">
        <v>281</v>
      </c>
      <c r="D646" s="211">
        <v>258</v>
      </c>
      <c r="E646" s="212" t="s">
        <v>97</v>
      </c>
      <c r="F646" s="211">
        <v>229</v>
      </c>
      <c r="G646" s="212" t="s">
        <v>113</v>
      </c>
      <c r="H646" s="297">
        <v>14.42</v>
      </c>
      <c r="I646" s="202">
        <v>11906</v>
      </c>
      <c r="J646" s="202">
        <v>2280</v>
      </c>
      <c r="K646" s="202">
        <v>0</v>
      </c>
      <c r="L646" s="202">
        <v>893</v>
      </c>
      <c r="M646" s="279">
        <v>15079</v>
      </c>
      <c r="O646" s="281">
        <v>0.1958780131933108</v>
      </c>
      <c r="P646" s="282">
        <v>0</v>
      </c>
      <c r="Q646" s="205">
        <v>0.09</v>
      </c>
      <c r="R646" s="205">
        <v>9.8896687508847909E-3</v>
      </c>
      <c r="S646" s="272">
        <f t="shared" si="39"/>
        <v>0</v>
      </c>
      <c r="U646" s="287">
        <v>201783</v>
      </c>
      <c r="V646" s="288">
        <v>0</v>
      </c>
      <c r="W646" s="288">
        <v>0</v>
      </c>
      <c r="X646" s="288">
        <v>12700</v>
      </c>
      <c r="Y646" s="279">
        <f t="shared" si="40"/>
        <v>214483</v>
      </c>
      <c r="AA646" s="275">
        <v>0</v>
      </c>
      <c r="AB646" s="204">
        <v>0</v>
      </c>
      <c r="AC646" s="202">
        <v>0</v>
      </c>
      <c r="AD646" s="204">
        <v>0</v>
      </c>
      <c r="AE646" s="276">
        <v>0</v>
      </c>
      <c r="AG646" s="227">
        <f t="shared" si="36"/>
        <v>0</v>
      </c>
      <c r="AH646" s="228">
        <f t="shared" si="37"/>
        <v>0</v>
      </c>
      <c r="AI646" s="229">
        <f t="shared" si="38"/>
        <v>0</v>
      </c>
      <c r="AM646" s="138"/>
      <c r="AN646" s="138"/>
      <c r="AO646" s="138"/>
      <c r="AP646" s="138"/>
      <c r="AQ646" s="138"/>
      <c r="AR646" s="138"/>
      <c r="AS646" s="138"/>
      <c r="AT646" s="138"/>
    </row>
    <row r="647" spans="1:46" s="139" customFormat="1" ht="13.8" x14ac:dyDescent="0.3">
      <c r="A647" s="277">
        <v>485</v>
      </c>
      <c r="B647" s="211">
        <v>485258248</v>
      </c>
      <c r="C647" s="212" t="s">
        <v>281</v>
      </c>
      <c r="D647" s="211">
        <v>258</v>
      </c>
      <c r="E647" s="212" t="s">
        <v>97</v>
      </c>
      <c r="F647" s="211">
        <v>248</v>
      </c>
      <c r="G647" s="212" t="s">
        <v>30</v>
      </c>
      <c r="H647" s="297">
        <v>2</v>
      </c>
      <c r="I647" s="202">
        <v>9269</v>
      </c>
      <c r="J647" s="202">
        <v>715</v>
      </c>
      <c r="K647" s="202">
        <v>0</v>
      </c>
      <c r="L647" s="202">
        <v>893</v>
      </c>
      <c r="M647" s="279">
        <v>10877</v>
      </c>
      <c r="O647" s="281">
        <v>2.7167546906145739E-2</v>
      </c>
      <c r="P647" s="282">
        <v>0</v>
      </c>
      <c r="Q647" s="205">
        <v>0.09</v>
      </c>
      <c r="R647" s="205">
        <v>5.1850846706843028E-2</v>
      </c>
      <c r="S647" s="272">
        <f t="shared" si="39"/>
        <v>0</v>
      </c>
      <c r="U647" s="287">
        <v>19696</v>
      </c>
      <c r="V647" s="288">
        <v>0</v>
      </c>
      <c r="W647" s="288">
        <v>0</v>
      </c>
      <c r="X647" s="288">
        <v>1762</v>
      </c>
      <c r="Y647" s="279">
        <f t="shared" si="40"/>
        <v>21458</v>
      </c>
      <c r="AA647" s="275">
        <v>0</v>
      </c>
      <c r="AB647" s="204">
        <v>0</v>
      </c>
      <c r="AC647" s="202">
        <v>0</v>
      </c>
      <c r="AD647" s="204">
        <v>0</v>
      </c>
      <c r="AE647" s="276">
        <v>0</v>
      </c>
      <c r="AG647" s="227">
        <f t="shared" si="36"/>
        <v>0</v>
      </c>
      <c r="AH647" s="228">
        <f t="shared" si="37"/>
        <v>0</v>
      </c>
      <c r="AI647" s="229">
        <f t="shared" si="38"/>
        <v>0</v>
      </c>
      <c r="AM647" s="138"/>
      <c r="AN647" s="138"/>
      <c r="AO647" s="138"/>
      <c r="AP647" s="138"/>
      <c r="AQ647" s="138"/>
      <c r="AR647" s="138"/>
      <c r="AS647" s="138"/>
      <c r="AT647" s="138"/>
    </row>
    <row r="648" spans="1:46" s="139" customFormat="1" ht="13.8" x14ac:dyDescent="0.3">
      <c r="A648" s="277">
        <v>485</v>
      </c>
      <c r="B648" s="211">
        <v>485258258</v>
      </c>
      <c r="C648" s="212" t="s">
        <v>281</v>
      </c>
      <c r="D648" s="211">
        <v>258</v>
      </c>
      <c r="E648" s="212" t="s">
        <v>97</v>
      </c>
      <c r="F648" s="211">
        <v>258</v>
      </c>
      <c r="G648" s="212" t="s">
        <v>97</v>
      </c>
      <c r="H648" s="297">
        <v>447.34999999999985</v>
      </c>
      <c r="I648" s="202">
        <v>10825</v>
      </c>
      <c r="J648" s="202">
        <v>3121</v>
      </c>
      <c r="K648" s="202">
        <v>0</v>
      </c>
      <c r="L648" s="202">
        <v>893</v>
      </c>
      <c r="M648" s="279">
        <v>14839</v>
      </c>
      <c r="O648" s="281">
        <v>6.076701054232128</v>
      </c>
      <c r="P648" s="282">
        <v>0</v>
      </c>
      <c r="Q648" s="205">
        <v>0.09</v>
      </c>
      <c r="R648" s="205">
        <v>9.2873910307715732E-2</v>
      </c>
      <c r="S648" s="272">
        <f t="shared" si="39"/>
        <v>0</v>
      </c>
      <c r="U648" s="287">
        <v>6154168</v>
      </c>
      <c r="V648" s="288">
        <v>0</v>
      </c>
      <c r="W648" s="288">
        <v>0</v>
      </c>
      <c r="X648" s="288">
        <v>394094</v>
      </c>
      <c r="Y648" s="279">
        <f t="shared" si="40"/>
        <v>6548262</v>
      </c>
      <c r="AA648" s="275">
        <v>0</v>
      </c>
      <c r="AB648" s="204">
        <v>13.222906302265281</v>
      </c>
      <c r="AC648" s="202">
        <v>196210</v>
      </c>
      <c r="AD648" s="204">
        <v>2.9592486796407815</v>
      </c>
      <c r="AE648" s="276">
        <v>43912</v>
      </c>
      <c r="AG648" s="227">
        <f t="shared" si="36"/>
        <v>0</v>
      </c>
      <c r="AH648" s="228">
        <f t="shared" si="37"/>
        <v>0</v>
      </c>
      <c r="AI648" s="229">
        <f t="shared" si="38"/>
        <v>0</v>
      </c>
      <c r="AM648" s="138"/>
      <c r="AN648" s="138"/>
      <c r="AO648" s="138"/>
      <c r="AP648" s="138"/>
      <c r="AQ648" s="138"/>
      <c r="AR648" s="138"/>
      <c r="AS648" s="138"/>
      <c r="AT648" s="138"/>
    </row>
    <row r="649" spans="1:46" s="139" customFormat="1" ht="13.8" x14ac:dyDescent="0.3">
      <c r="A649" s="277">
        <v>485</v>
      </c>
      <c r="B649" s="211">
        <v>485258291</v>
      </c>
      <c r="C649" s="212" t="s">
        <v>281</v>
      </c>
      <c r="D649" s="211">
        <v>258</v>
      </c>
      <c r="E649" s="212" t="s">
        <v>97</v>
      </c>
      <c r="F649" s="211">
        <v>291</v>
      </c>
      <c r="G649" s="212" t="s">
        <v>118</v>
      </c>
      <c r="H649" s="297">
        <v>2</v>
      </c>
      <c r="I649" s="202">
        <v>10127</v>
      </c>
      <c r="J649" s="202">
        <v>5580</v>
      </c>
      <c r="K649" s="202">
        <v>0</v>
      </c>
      <c r="L649" s="202">
        <v>893</v>
      </c>
      <c r="M649" s="279">
        <v>16600</v>
      </c>
      <c r="O649" s="281">
        <v>2.7167546906145739E-2</v>
      </c>
      <c r="P649" s="282">
        <v>0</v>
      </c>
      <c r="Q649" s="205">
        <v>0.09</v>
      </c>
      <c r="R649" s="205">
        <v>1.0662722503686096E-2</v>
      </c>
      <c r="S649" s="272">
        <f t="shared" si="39"/>
        <v>0</v>
      </c>
      <c r="U649" s="287">
        <v>30988</v>
      </c>
      <c r="V649" s="288">
        <v>0</v>
      </c>
      <c r="W649" s="288">
        <v>0</v>
      </c>
      <c r="X649" s="288">
        <v>1762</v>
      </c>
      <c r="Y649" s="279">
        <f t="shared" si="40"/>
        <v>32750</v>
      </c>
      <c r="AA649" s="275">
        <v>0</v>
      </c>
      <c r="AB649" s="204">
        <v>0</v>
      </c>
      <c r="AC649" s="202">
        <v>0</v>
      </c>
      <c r="AD649" s="204">
        <v>0</v>
      </c>
      <c r="AE649" s="276">
        <v>0</v>
      </c>
      <c r="AG649" s="227">
        <f t="shared" ref="AG649:AG712" si="41">IFERROR(VLOOKUP($B649,_18PJ,7,FALSE),0)</f>
        <v>0</v>
      </c>
      <c r="AH649" s="228">
        <f t="shared" ref="AH649:AH712" si="42">IFERROR(VLOOKUP($B649,_18PJ,8,FALSE),0)</f>
        <v>0</v>
      </c>
      <c r="AI649" s="229">
        <f t="shared" ref="AI649:AI712" si="43">IFERROR(VLOOKUP($B649,_18PJ,9,FALSE),0)</f>
        <v>0</v>
      </c>
      <c r="AM649" s="138"/>
      <c r="AN649" s="138"/>
      <c r="AO649" s="138"/>
      <c r="AP649" s="138"/>
      <c r="AQ649" s="138"/>
      <c r="AR649" s="138"/>
      <c r="AS649" s="138"/>
      <c r="AT649" s="138"/>
    </row>
    <row r="650" spans="1:46" s="139" customFormat="1" ht="13.8" x14ac:dyDescent="0.3">
      <c r="A650" s="277">
        <v>485</v>
      </c>
      <c r="B650" s="211">
        <v>485258675</v>
      </c>
      <c r="C650" s="212" t="s">
        <v>281</v>
      </c>
      <c r="D650" s="211">
        <v>258</v>
      </c>
      <c r="E650" s="212" t="s">
        <v>97</v>
      </c>
      <c r="F650" s="211">
        <v>675</v>
      </c>
      <c r="G650" s="212" t="s">
        <v>282</v>
      </c>
      <c r="H650" s="297">
        <v>1</v>
      </c>
      <c r="I650" s="202">
        <v>14107</v>
      </c>
      <c r="J650" s="202">
        <v>9401</v>
      </c>
      <c r="K650" s="202">
        <v>0</v>
      </c>
      <c r="L650" s="202">
        <v>893</v>
      </c>
      <c r="M650" s="279">
        <v>24401</v>
      </c>
      <c r="O650" s="281">
        <v>1.358377345307287E-2</v>
      </c>
      <c r="P650" s="282">
        <v>0</v>
      </c>
      <c r="Q650" s="205">
        <v>0.09</v>
      </c>
      <c r="R650" s="205">
        <v>7.7978641279732007E-4</v>
      </c>
      <c r="S650" s="272">
        <f t="shared" ref="S650:S713" si="44">IFERROR(W650/H650,0)</f>
        <v>0</v>
      </c>
      <c r="U650" s="287">
        <v>23189</v>
      </c>
      <c r="V650" s="288">
        <v>0</v>
      </c>
      <c r="W650" s="288">
        <v>0</v>
      </c>
      <c r="X650" s="288">
        <v>881</v>
      </c>
      <c r="Y650" s="279">
        <f t="shared" ref="Y650:Y713" si="45">SUM(U650:X650)</f>
        <v>24070</v>
      </c>
      <c r="AA650" s="275">
        <v>0</v>
      </c>
      <c r="AB650" s="204">
        <v>0</v>
      </c>
      <c r="AC650" s="202">
        <v>0</v>
      </c>
      <c r="AD650" s="204">
        <v>0</v>
      </c>
      <c r="AE650" s="276">
        <v>0</v>
      </c>
      <c r="AG650" s="227">
        <f t="shared" si="41"/>
        <v>0</v>
      </c>
      <c r="AH650" s="228">
        <f t="shared" si="42"/>
        <v>0</v>
      </c>
      <c r="AI650" s="229">
        <f t="shared" si="43"/>
        <v>0</v>
      </c>
      <c r="AM650" s="138"/>
      <c r="AN650" s="138"/>
      <c r="AO650" s="138"/>
      <c r="AP650" s="138"/>
      <c r="AQ650" s="138"/>
      <c r="AR650" s="138"/>
      <c r="AS650" s="138"/>
      <c r="AT650" s="138"/>
    </row>
    <row r="651" spans="1:46" s="139" customFormat="1" ht="13.8" x14ac:dyDescent="0.3">
      <c r="A651" s="277">
        <v>486</v>
      </c>
      <c r="B651" s="211">
        <v>486348017</v>
      </c>
      <c r="C651" s="212" t="s">
        <v>283</v>
      </c>
      <c r="D651" s="211">
        <v>348</v>
      </c>
      <c r="E651" s="212" t="s">
        <v>132</v>
      </c>
      <c r="F651" s="211">
        <v>17</v>
      </c>
      <c r="G651" s="212" t="s">
        <v>177</v>
      </c>
      <c r="H651" s="297">
        <v>0.96</v>
      </c>
      <c r="I651" s="202">
        <v>10289.430773547094</v>
      </c>
      <c r="J651" s="202">
        <v>2610</v>
      </c>
      <c r="K651" s="202">
        <v>0</v>
      </c>
      <c r="L651" s="202">
        <v>893</v>
      </c>
      <c r="M651" s="279">
        <v>13792.430773547094</v>
      </c>
      <c r="O651" s="281">
        <v>0</v>
      </c>
      <c r="P651" s="282">
        <v>0</v>
      </c>
      <c r="Q651" s="205">
        <v>0.09</v>
      </c>
      <c r="R651" s="205">
        <v>6.8061516873351088E-3</v>
      </c>
      <c r="S651" s="272">
        <f t="shared" si="44"/>
        <v>0</v>
      </c>
      <c r="U651" s="287">
        <v>12383</v>
      </c>
      <c r="V651" s="288">
        <v>0</v>
      </c>
      <c r="W651" s="288">
        <v>0</v>
      </c>
      <c r="X651" s="288">
        <v>857</v>
      </c>
      <c r="Y651" s="279">
        <f t="shared" si="45"/>
        <v>13240</v>
      </c>
      <c r="AA651" s="275">
        <v>0</v>
      </c>
      <c r="AB651" s="204">
        <v>0</v>
      </c>
      <c r="AC651" s="202">
        <v>0</v>
      </c>
      <c r="AD651" s="204">
        <v>0</v>
      </c>
      <c r="AE651" s="276">
        <v>0</v>
      </c>
      <c r="AG651" s="227">
        <f t="shared" si="41"/>
        <v>0</v>
      </c>
      <c r="AH651" s="228">
        <f t="shared" si="42"/>
        <v>0</v>
      </c>
      <c r="AI651" s="229">
        <f t="shared" si="43"/>
        <v>0</v>
      </c>
      <c r="AM651" s="138"/>
      <c r="AN651" s="138"/>
      <c r="AO651" s="138"/>
      <c r="AP651" s="138"/>
      <c r="AQ651" s="138"/>
      <c r="AR651" s="138"/>
      <c r="AS651" s="138"/>
      <c r="AT651" s="138"/>
    </row>
    <row r="652" spans="1:46" s="139" customFormat="1" ht="13.8" x14ac:dyDescent="0.3">
      <c r="A652" s="277">
        <v>486</v>
      </c>
      <c r="B652" s="211">
        <v>486348151</v>
      </c>
      <c r="C652" s="212" t="s">
        <v>283</v>
      </c>
      <c r="D652" s="211">
        <v>348</v>
      </c>
      <c r="E652" s="212" t="s">
        <v>132</v>
      </c>
      <c r="F652" s="211">
        <v>151</v>
      </c>
      <c r="G652" s="212" t="s">
        <v>178</v>
      </c>
      <c r="H652" s="297">
        <v>3</v>
      </c>
      <c r="I652" s="202">
        <v>9866</v>
      </c>
      <c r="J652" s="202">
        <v>1576</v>
      </c>
      <c r="K652" s="202">
        <v>0</v>
      </c>
      <c r="L652" s="202">
        <v>893</v>
      </c>
      <c r="M652" s="279">
        <v>12335</v>
      </c>
      <c r="O652" s="281">
        <v>0</v>
      </c>
      <c r="P652" s="282">
        <v>0</v>
      </c>
      <c r="Q652" s="205">
        <v>0.09</v>
      </c>
      <c r="R652" s="205">
        <v>1.1179317767608334E-2</v>
      </c>
      <c r="S652" s="272">
        <f t="shared" si="44"/>
        <v>0</v>
      </c>
      <c r="U652" s="287">
        <v>34326</v>
      </c>
      <c r="V652" s="288">
        <v>0</v>
      </c>
      <c r="W652" s="288">
        <v>0</v>
      </c>
      <c r="X652" s="288">
        <v>2679</v>
      </c>
      <c r="Y652" s="279">
        <f t="shared" si="45"/>
        <v>37005</v>
      </c>
      <c r="AA652" s="275">
        <v>0</v>
      </c>
      <c r="AB652" s="204">
        <v>0</v>
      </c>
      <c r="AC652" s="202">
        <v>0</v>
      </c>
      <c r="AD652" s="204">
        <v>0</v>
      </c>
      <c r="AE652" s="276">
        <v>0</v>
      </c>
      <c r="AG652" s="227">
        <f t="shared" si="41"/>
        <v>0</v>
      </c>
      <c r="AH652" s="228">
        <f t="shared" si="42"/>
        <v>0</v>
      </c>
      <c r="AI652" s="229">
        <f t="shared" si="43"/>
        <v>0</v>
      </c>
      <c r="AM652" s="138"/>
      <c r="AN652" s="138"/>
      <c r="AO652" s="138"/>
      <c r="AP652" s="138"/>
      <c r="AQ652" s="138"/>
      <c r="AR652" s="138"/>
      <c r="AS652" s="138"/>
      <c r="AT652" s="138"/>
    </row>
    <row r="653" spans="1:46" s="139" customFormat="1" ht="13.8" x14ac:dyDescent="0.3">
      <c r="A653" s="277">
        <v>486</v>
      </c>
      <c r="B653" s="211">
        <v>486348186</v>
      </c>
      <c r="C653" s="212" t="s">
        <v>283</v>
      </c>
      <c r="D653" s="211">
        <v>348</v>
      </c>
      <c r="E653" s="212" t="s">
        <v>132</v>
      </c>
      <c r="F653" s="211">
        <v>186</v>
      </c>
      <c r="G653" s="212" t="s">
        <v>180</v>
      </c>
      <c r="H653" s="297">
        <v>1</v>
      </c>
      <c r="I653" s="202">
        <v>14961</v>
      </c>
      <c r="J653" s="202">
        <v>6189</v>
      </c>
      <c r="K653" s="202">
        <v>0</v>
      </c>
      <c r="L653" s="202">
        <v>893</v>
      </c>
      <c r="M653" s="279">
        <v>22043</v>
      </c>
      <c r="O653" s="281">
        <v>0</v>
      </c>
      <c r="P653" s="282">
        <v>0</v>
      </c>
      <c r="Q653" s="205">
        <v>0.09</v>
      </c>
      <c r="R653" s="205">
        <v>4.0034642161975668E-3</v>
      </c>
      <c r="S653" s="272">
        <f t="shared" si="44"/>
        <v>0</v>
      </c>
      <c r="U653" s="287">
        <v>21150</v>
      </c>
      <c r="V653" s="288">
        <v>0</v>
      </c>
      <c r="W653" s="288">
        <v>0</v>
      </c>
      <c r="X653" s="288">
        <v>893</v>
      </c>
      <c r="Y653" s="279">
        <f t="shared" si="45"/>
        <v>22043</v>
      </c>
      <c r="AA653" s="275">
        <v>0</v>
      </c>
      <c r="AB653" s="204">
        <v>0</v>
      </c>
      <c r="AC653" s="202">
        <v>0</v>
      </c>
      <c r="AD653" s="204">
        <v>0</v>
      </c>
      <c r="AE653" s="276">
        <v>0</v>
      </c>
      <c r="AG653" s="227">
        <f t="shared" si="41"/>
        <v>0</v>
      </c>
      <c r="AH653" s="228">
        <f t="shared" si="42"/>
        <v>0</v>
      </c>
      <c r="AI653" s="229">
        <f t="shared" si="43"/>
        <v>0</v>
      </c>
      <c r="AM653" s="138"/>
      <c r="AN653" s="138"/>
      <c r="AO653" s="138"/>
      <c r="AP653" s="138"/>
      <c r="AQ653" s="138"/>
      <c r="AR653" s="138"/>
      <c r="AS653" s="138"/>
      <c r="AT653" s="138"/>
    </row>
    <row r="654" spans="1:46" s="139" customFormat="1" ht="13.8" x14ac:dyDescent="0.3">
      <c r="A654" s="277">
        <v>486</v>
      </c>
      <c r="B654" s="211">
        <v>486348214</v>
      </c>
      <c r="C654" s="212" t="s">
        <v>283</v>
      </c>
      <c r="D654" s="211">
        <v>348</v>
      </c>
      <c r="E654" s="212" t="s">
        <v>132</v>
      </c>
      <c r="F654" s="211">
        <v>214</v>
      </c>
      <c r="G654" s="212" t="s">
        <v>203</v>
      </c>
      <c r="H654" s="297">
        <v>1</v>
      </c>
      <c r="I654" s="202">
        <v>8749</v>
      </c>
      <c r="J654" s="202">
        <v>1672</v>
      </c>
      <c r="K654" s="202">
        <v>0</v>
      </c>
      <c r="L654" s="202">
        <v>893</v>
      </c>
      <c r="M654" s="279">
        <v>11314</v>
      </c>
      <c r="O654" s="281">
        <v>0</v>
      </c>
      <c r="P654" s="282">
        <v>0</v>
      </c>
      <c r="Q654" s="205">
        <v>0.09</v>
      </c>
      <c r="R654" s="205">
        <v>1.6153842666797708E-3</v>
      </c>
      <c r="S654" s="272">
        <f t="shared" si="44"/>
        <v>0</v>
      </c>
      <c r="U654" s="287">
        <v>10421</v>
      </c>
      <c r="V654" s="288">
        <v>0</v>
      </c>
      <c r="W654" s="288">
        <v>0</v>
      </c>
      <c r="X654" s="288">
        <v>893</v>
      </c>
      <c r="Y654" s="279">
        <f t="shared" si="45"/>
        <v>11314</v>
      </c>
      <c r="AA654" s="275">
        <v>0</v>
      </c>
      <c r="AB654" s="204">
        <v>0</v>
      </c>
      <c r="AC654" s="202">
        <v>0</v>
      </c>
      <c r="AD654" s="204">
        <v>0</v>
      </c>
      <c r="AE654" s="276">
        <v>0</v>
      </c>
      <c r="AG654" s="227">
        <f t="shared" si="41"/>
        <v>0</v>
      </c>
      <c r="AH654" s="228">
        <f t="shared" si="42"/>
        <v>0</v>
      </c>
      <c r="AI654" s="229">
        <f t="shared" si="43"/>
        <v>0</v>
      </c>
      <c r="AM654" s="138"/>
      <c r="AN654" s="138"/>
      <c r="AO654" s="138"/>
      <c r="AP654" s="138"/>
      <c r="AQ654" s="138"/>
      <c r="AR654" s="138"/>
      <c r="AS654" s="138"/>
      <c r="AT654" s="138"/>
    </row>
    <row r="655" spans="1:46" s="139" customFormat="1" ht="13.8" x14ac:dyDescent="0.3">
      <c r="A655" s="277">
        <v>486</v>
      </c>
      <c r="B655" s="211">
        <v>486348271</v>
      </c>
      <c r="C655" s="212" t="s">
        <v>283</v>
      </c>
      <c r="D655" s="211">
        <v>348</v>
      </c>
      <c r="E655" s="212" t="s">
        <v>132</v>
      </c>
      <c r="F655" s="211">
        <v>271</v>
      </c>
      <c r="G655" s="212" t="s">
        <v>129</v>
      </c>
      <c r="H655" s="297">
        <v>1</v>
      </c>
      <c r="I655" s="202">
        <v>10007.832304765054</v>
      </c>
      <c r="J655" s="202">
        <v>2818</v>
      </c>
      <c r="K655" s="202">
        <v>0</v>
      </c>
      <c r="L655" s="202">
        <v>893</v>
      </c>
      <c r="M655" s="279">
        <v>13718.832304765054</v>
      </c>
      <c r="O655" s="281">
        <v>0</v>
      </c>
      <c r="P655" s="282">
        <v>0</v>
      </c>
      <c r="Q655" s="205">
        <v>0.09</v>
      </c>
      <c r="R655" s="205">
        <v>5.0476917407252823E-3</v>
      </c>
      <c r="S655" s="272">
        <f t="shared" si="44"/>
        <v>0</v>
      </c>
      <c r="U655" s="287">
        <v>12826</v>
      </c>
      <c r="V655" s="288">
        <v>0</v>
      </c>
      <c r="W655" s="288">
        <v>0</v>
      </c>
      <c r="X655" s="288">
        <v>893</v>
      </c>
      <c r="Y655" s="279">
        <f t="shared" si="45"/>
        <v>13719</v>
      </c>
      <c r="AA655" s="275">
        <v>0</v>
      </c>
      <c r="AB655" s="204">
        <v>0</v>
      </c>
      <c r="AC655" s="202">
        <v>0</v>
      </c>
      <c r="AD655" s="204">
        <v>0</v>
      </c>
      <c r="AE655" s="276">
        <v>0</v>
      </c>
      <c r="AG655" s="227">
        <f t="shared" si="41"/>
        <v>0</v>
      </c>
      <c r="AH655" s="228">
        <f t="shared" si="42"/>
        <v>0</v>
      </c>
      <c r="AI655" s="229">
        <f t="shared" si="43"/>
        <v>0</v>
      </c>
      <c r="AM655" s="138"/>
      <c r="AN655" s="138"/>
      <c r="AO655" s="138"/>
      <c r="AP655" s="138"/>
      <c r="AQ655" s="138"/>
      <c r="AR655" s="138"/>
      <c r="AS655" s="138"/>
      <c r="AT655" s="138"/>
    </row>
    <row r="656" spans="1:46" s="139" customFormat="1" ht="13.8" x14ac:dyDescent="0.3">
      <c r="A656" s="277">
        <v>486</v>
      </c>
      <c r="B656" s="211">
        <v>486348316</v>
      </c>
      <c r="C656" s="212" t="s">
        <v>283</v>
      </c>
      <c r="D656" s="211">
        <v>348</v>
      </c>
      <c r="E656" s="212" t="s">
        <v>132</v>
      </c>
      <c r="F656" s="211">
        <v>316</v>
      </c>
      <c r="G656" s="212" t="s">
        <v>182</v>
      </c>
      <c r="H656" s="297">
        <v>1.77</v>
      </c>
      <c r="I656" s="202">
        <v>8704</v>
      </c>
      <c r="J656" s="202">
        <v>1212</v>
      </c>
      <c r="K656" s="202">
        <v>0</v>
      </c>
      <c r="L656" s="202">
        <v>893</v>
      </c>
      <c r="M656" s="279">
        <v>10809</v>
      </c>
      <c r="O656" s="281">
        <v>0</v>
      </c>
      <c r="P656" s="282">
        <v>0</v>
      </c>
      <c r="Q656" s="205">
        <v>0.18</v>
      </c>
      <c r="R656" s="205">
        <v>7.1927586320727401E-3</v>
      </c>
      <c r="S656" s="272">
        <f t="shared" si="44"/>
        <v>0</v>
      </c>
      <c r="U656" s="287">
        <v>17551</v>
      </c>
      <c r="V656" s="288">
        <v>0</v>
      </c>
      <c r="W656" s="288">
        <v>0</v>
      </c>
      <c r="X656" s="288">
        <v>1581</v>
      </c>
      <c r="Y656" s="279">
        <f t="shared" si="45"/>
        <v>19132</v>
      </c>
      <c r="AA656" s="275">
        <v>0</v>
      </c>
      <c r="AB656" s="204">
        <v>0</v>
      </c>
      <c r="AC656" s="202">
        <v>0</v>
      </c>
      <c r="AD656" s="204">
        <v>0</v>
      </c>
      <c r="AE656" s="276">
        <v>0</v>
      </c>
      <c r="AG656" s="227">
        <f t="shared" si="41"/>
        <v>0</v>
      </c>
      <c r="AH656" s="228">
        <f t="shared" si="42"/>
        <v>0</v>
      </c>
      <c r="AI656" s="229">
        <f t="shared" si="43"/>
        <v>0</v>
      </c>
      <c r="AM656" s="138"/>
      <c r="AN656" s="138"/>
      <c r="AO656" s="138"/>
      <c r="AP656" s="138"/>
      <c r="AQ656" s="138"/>
      <c r="AR656" s="138"/>
      <c r="AS656" s="138"/>
      <c r="AT656" s="138"/>
    </row>
    <row r="657" spans="1:46" s="139" customFormat="1" ht="13.8" x14ac:dyDescent="0.3">
      <c r="A657" s="277">
        <v>486</v>
      </c>
      <c r="B657" s="211">
        <v>486348348</v>
      </c>
      <c r="C657" s="212" t="s">
        <v>283</v>
      </c>
      <c r="D657" s="211">
        <v>348</v>
      </c>
      <c r="E657" s="212" t="s">
        <v>132</v>
      </c>
      <c r="F657" s="211">
        <v>348</v>
      </c>
      <c r="G657" s="212" t="s">
        <v>132</v>
      </c>
      <c r="H657" s="297">
        <v>656.91000000000008</v>
      </c>
      <c r="I657" s="202">
        <v>12014</v>
      </c>
      <c r="J657" s="202">
        <v>115</v>
      </c>
      <c r="K657" s="202">
        <v>0</v>
      </c>
      <c r="L657" s="202">
        <v>893</v>
      </c>
      <c r="M657" s="279">
        <v>13022</v>
      </c>
      <c r="O657" s="281">
        <v>0</v>
      </c>
      <c r="P657" s="282">
        <v>0</v>
      </c>
      <c r="Q657" s="205">
        <v>0.09</v>
      </c>
      <c r="R657" s="205">
        <v>6.4667099121962945E-2</v>
      </c>
      <c r="S657" s="272">
        <f t="shared" si="44"/>
        <v>0</v>
      </c>
      <c r="U657" s="287">
        <v>7967660</v>
      </c>
      <c r="V657" s="288">
        <v>0</v>
      </c>
      <c r="W657" s="288">
        <v>0</v>
      </c>
      <c r="X657" s="288">
        <v>586619</v>
      </c>
      <c r="Y657" s="279">
        <f t="shared" si="45"/>
        <v>8554279</v>
      </c>
      <c r="AA657" s="275">
        <v>0</v>
      </c>
      <c r="AB657" s="204">
        <v>0</v>
      </c>
      <c r="AC657" s="202">
        <v>0</v>
      </c>
      <c r="AD657" s="204">
        <v>1.52</v>
      </c>
      <c r="AE657" s="276">
        <v>19793</v>
      </c>
      <c r="AG657" s="227">
        <f t="shared" si="41"/>
        <v>0</v>
      </c>
      <c r="AH657" s="228">
        <f t="shared" si="42"/>
        <v>0</v>
      </c>
      <c r="AI657" s="229">
        <f t="shared" si="43"/>
        <v>0</v>
      </c>
      <c r="AM657" s="138"/>
      <c r="AN657" s="138"/>
      <c r="AO657" s="138"/>
      <c r="AP657" s="138"/>
      <c r="AQ657" s="138"/>
      <c r="AR657" s="138"/>
      <c r="AS657" s="138"/>
      <c r="AT657" s="138"/>
    </row>
    <row r="658" spans="1:46" s="139" customFormat="1" ht="13.8" x14ac:dyDescent="0.3">
      <c r="A658" s="277">
        <v>487</v>
      </c>
      <c r="B658" s="211">
        <v>487049010</v>
      </c>
      <c r="C658" s="212" t="s">
        <v>284</v>
      </c>
      <c r="D658" s="211">
        <v>49</v>
      </c>
      <c r="E658" s="212" t="s">
        <v>96</v>
      </c>
      <c r="F658" s="211">
        <v>10</v>
      </c>
      <c r="G658" s="212" t="s">
        <v>99</v>
      </c>
      <c r="H658" s="297">
        <v>1</v>
      </c>
      <c r="I658" s="202">
        <v>15250</v>
      </c>
      <c r="J658" s="202">
        <v>5031</v>
      </c>
      <c r="K658" s="202">
        <v>0</v>
      </c>
      <c r="L658" s="202">
        <v>893</v>
      </c>
      <c r="M658" s="279">
        <v>21174</v>
      </c>
      <c r="O658" s="281">
        <v>0</v>
      </c>
      <c r="P658" s="282">
        <v>0</v>
      </c>
      <c r="Q658" s="205">
        <v>0.09</v>
      </c>
      <c r="R658" s="205">
        <v>1.5004679305834151E-3</v>
      </c>
      <c r="S658" s="272">
        <f t="shared" si="44"/>
        <v>0</v>
      </c>
      <c r="U658" s="287">
        <v>20281</v>
      </c>
      <c r="V658" s="288">
        <v>0</v>
      </c>
      <c r="W658" s="288">
        <v>0</v>
      </c>
      <c r="X658" s="288">
        <v>893</v>
      </c>
      <c r="Y658" s="279">
        <f t="shared" si="45"/>
        <v>21174</v>
      </c>
      <c r="AA658" s="275">
        <v>0</v>
      </c>
      <c r="AB658" s="204">
        <v>0</v>
      </c>
      <c r="AC658" s="202">
        <v>0</v>
      </c>
      <c r="AD658" s="204">
        <v>0</v>
      </c>
      <c r="AE658" s="276">
        <v>0</v>
      </c>
      <c r="AG658" s="227">
        <f t="shared" si="41"/>
        <v>0</v>
      </c>
      <c r="AH658" s="228">
        <f t="shared" si="42"/>
        <v>0</v>
      </c>
      <c r="AI658" s="229">
        <f t="shared" si="43"/>
        <v>0</v>
      </c>
      <c r="AM658" s="138"/>
      <c r="AN658" s="138"/>
      <c r="AO658" s="138"/>
      <c r="AP658" s="138"/>
      <c r="AQ658" s="138"/>
      <c r="AR658" s="138"/>
      <c r="AS658" s="138"/>
      <c r="AT658" s="138"/>
    </row>
    <row r="659" spans="1:46" s="139" customFormat="1" ht="13.8" x14ac:dyDescent="0.3">
      <c r="A659" s="277">
        <v>487</v>
      </c>
      <c r="B659" s="211">
        <v>487049031</v>
      </c>
      <c r="C659" s="212" t="s">
        <v>284</v>
      </c>
      <c r="D659" s="211">
        <v>49</v>
      </c>
      <c r="E659" s="212" t="s">
        <v>96</v>
      </c>
      <c r="F659" s="211">
        <v>31</v>
      </c>
      <c r="G659" s="212" t="s">
        <v>101</v>
      </c>
      <c r="H659" s="297">
        <v>3</v>
      </c>
      <c r="I659" s="202">
        <v>11019</v>
      </c>
      <c r="J659" s="202">
        <v>5252</v>
      </c>
      <c r="K659" s="202">
        <v>0</v>
      </c>
      <c r="L659" s="202">
        <v>893</v>
      </c>
      <c r="M659" s="279">
        <v>17164</v>
      </c>
      <c r="O659" s="281">
        <v>0</v>
      </c>
      <c r="P659" s="282">
        <v>0</v>
      </c>
      <c r="Q659" s="205">
        <v>0.09</v>
      </c>
      <c r="R659" s="205">
        <v>2.4951184271371486E-2</v>
      </c>
      <c r="S659" s="272">
        <f t="shared" si="44"/>
        <v>0</v>
      </c>
      <c r="U659" s="287">
        <v>48813</v>
      </c>
      <c r="V659" s="288">
        <v>0</v>
      </c>
      <c r="W659" s="288">
        <v>0</v>
      </c>
      <c r="X659" s="288">
        <v>2679</v>
      </c>
      <c r="Y659" s="279">
        <f t="shared" si="45"/>
        <v>51492</v>
      </c>
      <c r="AA659" s="275">
        <v>0</v>
      </c>
      <c r="AB659" s="204">
        <v>0</v>
      </c>
      <c r="AC659" s="202">
        <v>0</v>
      </c>
      <c r="AD659" s="204">
        <v>0</v>
      </c>
      <c r="AE659" s="276">
        <v>0</v>
      </c>
      <c r="AG659" s="227">
        <f t="shared" si="41"/>
        <v>0</v>
      </c>
      <c r="AH659" s="228">
        <f t="shared" si="42"/>
        <v>0</v>
      </c>
      <c r="AI659" s="229">
        <f t="shared" si="43"/>
        <v>0</v>
      </c>
      <c r="AM659" s="138"/>
      <c r="AN659" s="138"/>
      <c r="AO659" s="138"/>
      <c r="AP659" s="138"/>
      <c r="AQ659" s="138"/>
      <c r="AR659" s="138"/>
      <c r="AS659" s="138"/>
      <c r="AT659" s="138"/>
    </row>
    <row r="660" spans="1:46" s="139" customFormat="1" ht="13.8" x14ac:dyDescent="0.3">
      <c r="A660" s="277">
        <v>487</v>
      </c>
      <c r="B660" s="211">
        <v>487049035</v>
      </c>
      <c r="C660" s="212" t="s">
        <v>284</v>
      </c>
      <c r="D660" s="211">
        <v>49</v>
      </c>
      <c r="E660" s="212" t="s">
        <v>96</v>
      </c>
      <c r="F660" s="211">
        <v>35</v>
      </c>
      <c r="G660" s="212" t="s">
        <v>22</v>
      </c>
      <c r="H660" s="297">
        <v>42.75</v>
      </c>
      <c r="I660" s="202">
        <v>12738</v>
      </c>
      <c r="J660" s="202">
        <v>4392</v>
      </c>
      <c r="K660" s="202">
        <v>0</v>
      </c>
      <c r="L660" s="202">
        <v>893</v>
      </c>
      <c r="M660" s="279">
        <v>18023</v>
      </c>
      <c r="O660" s="281">
        <v>0</v>
      </c>
      <c r="P660" s="282">
        <v>0</v>
      </c>
      <c r="Q660" s="205">
        <v>0.18</v>
      </c>
      <c r="R660" s="205">
        <v>0.14869015941042629</v>
      </c>
      <c r="S660" s="272">
        <f t="shared" si="44"/>
        <v>0</v>
      </c>
      <c r="U660" s="287">
        <v>732308</v>
      </c>
      <c r="V660" s="288">
        <v>0</v>
      </c>
      <c r="W660" s="288">
        <v>0</v>
      </c>
      <c r="X660" s="288">
        <v>38176</v>
      </c>
      <c r="Y660" s="279">
        <f t="shared" si="45"/>
        <v>770484</v>
      </c>
      <c r="AA660" s="275">
        <v>0</v>
      </c>
      <c r="AB660" s="204">
        <v>0</v>
      </c>
      <c r="AC660" s="202">
        <v>0</v>
      </c>
      <c r="AD660" s="204">
        <v>1</v>
      </c>
      <c r="AE660" s="276">
        <v>18023</v>
      </c>
      <c r="AG660" s="227">
        <f t="shared" si="41"/>
        <v>0</v>
      </c>
      <c r="AH660" s="228">
        <f t="shared" si="42"/>
        <v>0</v>
      </c>
      <c r="AI660" s="229">
        <f t="shared" si="43"/>
        <v>0</v>
      </c>
      <c r="AM660" s="138"/>
      <c r="AN660" s="138"/>
      <c r="AO660" s="138"/>
      <c r="AP660" s="138"/>
      <c r="AQ660" s="138"/>
      <c r="AR660" s="138"/>
      <c r="AS660" s="138"/>
      <c r="AT660" s="138"/>
    </row>
    <row r="661" spans="1:46" s="139" customFormat="1" ht="13.8" x14ac:dyDescent="0.3">
      <c r="A661" s="277">
        <v>487</v>
      </c>
      <c r="B661" s="211">
        <v>487049044</v>
      </c>
      <c r="C661" s="212" t="s">
        <v>284</v>
      </c>
      <c r="D661" s="211">
        <v>49</v>
      </c>
      <c r="E661" s="212" t="s">
        <v>96</v>
      </c>
      <c r="F661" s="211">
        <v>44</v>
      </c>
      <c r="G661" s="212" t="s">
        <v>35</v>
      </c>
      <c r="H661" s="297">
        <v>2</v>
      </c>
      <c r="I661" s="202">
        <v>9991</v>
      </c>
      <c r="J661" s="202">
        <v>202</v>
      </c>
      <c r="K661" s="202">
        <v>0</v>
      </c>
      <c r="L661" s="202">
        <v>893</v>
      </c>
      <c r="M661" s="279">
        <v>11086</v>
      </c>
      <c r="O661" s="281">
        <v>0</v>
      </c>
      <c r="P661" s="282">
        <v>0</v>
      </c>
      <c r="Q661" s="205">
        <v>0.09</v>
      </c>
      <c r="R661" s="205">
        <v>5.5335020340441667E-2</v>
      </c>
      <c r="S661" s="272">
        <f t="shared" si="44"/>
        <v>0</v>
      </c>
      <c r="U661" s="287">
        <v>20386</v>
      </c>
      <c r="V661" s="288">
        <v>0</v>
      </c>
      <c r="W661" s="288">
        <v>0</v>
      </c>
      <c r="X661" s="288">
        <v>1786</v>
      </c>
      <c r="Y661" s="279">
        <f t="shared" si="45"/>
        <v>22172</v>
      </c>
      <c r="AA661" s="275">
        <v>0</v>
      </c>
      <c r="AB661" s="204">
        <v>0</v>
      </c>
      <c r="AC661" s="202">
        <v>0</v>
      </c>
      <c r="AD661" s="204">
        <v>0</v>
      </c>
      <c r="AE661" s="276">
        <v>0</v>
      </c>
      <c r="AG661" s="227">
        <f t="shared" si="41"/>
        <v>0</v>
      </c>
      <c r="AH661" s="228">
        <f t="shared" si="42"/>
        <v>0</v>
      </c>
      <c r="AI661" s="229">
        <f t="shared" si="43"/>
        <v>0</v>
      </c>
      <c r="AM661" s="138"/>
      <c r="AN661" s="138"/>
      <c r="AO661" s="138"/>
      <c r="AP661" s="138"/>
      <c r="AQ661" s="138"/>
      <c r="AR661" s="138"/>
      <c r="AS661" s="138"/>
      <c r="AT661" s="138"/>
    </row>
    <row r="662" spans="1:46" s="139" customFormat="1" ht="13.8" x14ac:dyDescent="0.3">
      <c r="A662" s="277">
        <v>487</v>
      </c>
      <c r="B662" s="211">
        <v>487049046</v>
      </c>
      <c r="C662" s="212" t="s">
        <v>284</v>
      </c>
      <c r="D662" s="211">
        <v>49</v>
      </c>
      <c r="E662" s="212" t="s">
        <v>96</v>
      </c>
      <c r="F662" s="211">
        <v>46</v>
      </c>
      <c r="G662" s="212" t="s">
        <v>36</v>
      </c>
      <c r="H662" s="297">
        <v>1</v>
      </c>
      <c r="I662" s="202">
        <v>13387</v>
      </c>
      <c r="J662" s="202">
        <v>10647</v>
      </c>
      <c r="K662" s="202">
        <v>0</v>
      </c>
      <c r="L662" s="202">
        <v>893</v>
      </c>
      <c r="M662" s="279">
        <v>24927</v>
      </c>
      <c r="O662" s="281">
        <v>0</v>
      </c>
      <c r="P662" s="282">
        <v>0</v>
      </c>
      <c r="Q662" s="205">
        <v>0.09</v>
      </c>
      <c r="R662" s="205">
        <v>4.9146025048569912E-4</v>
      </c>
      <c r="S662" s="272">
        <f t="shared" si="44"/>
        <v>0</v>
      </c>
      <c r="U662" s="287">
        <v>24034</v>
      </c>
      <c r="V662" s="288">
        <v>0</v>
      </c>
      <c r="W662" s="288">
        <v>0</v>
      </c>
      <c r="X662" s="288">
        <v>893</v>
      </c>
      <c r="Y662" s="279">
        <f t="shared" si="45"/>
        <v>24927</v>
      </c>
      <c r="AA662" s="275">
        <v>0</v>
      </c>
      <c r="AB662" s="204">
        <v>0</v>
      </c>
      <c r="AC662" s="202">
        <v>0</v>
      </c>
      <c r="AD662" s="204">
        <v>0</v>
      </c>
      <c r="AE662" s="276">
        <v>0</v>
      </c>
      <c r="AG662" s="227">
        <f t="shared" si="41"/>
        <v>0</v>
      </c>
      <c r="AH662" s="228">
        <f t="shared" si="42"/>
        <v>0</v>
      </c>
      <c r="AI662" s="229">
        <f t="shared" si="43"/>
        <v>0</v>
      </c>
      <c r="AM662" s="138"/>
      <c r="AN662" s="138"/>
      <c r="AO662" s="138"/>
      <c r="AP662" s="138"/>
      <c r="AQ662" s="138"/>
      <c r="AR662" s="138"/>
      <c r="AS662" s="138"/>
      <c r="AT662" s="138"/>
    </row>
    <row r="663" spans="1:46" s="139" customFormat="1" ht="13.8" x14ac:dyDescent="0.3">
      <c r="A663" s="277">
        <v>487</v>
      </c>
      <c r="B663" s="211">
        <v>487049049</v>
      </c>
      <c r="C663" s="212" t="s">
        <v>284</v>
      </c>
      <c r="D663" s="211">
        <v>49</v>
      </c>
      <c r="E663" s="212" t="s">
        <v>96</v>
      </c>
      <c r="F663" s="211">
        <v>49</v>
      </c>
      <c r="G663" s="212" t="s">
        <v>96</v>
      </c>
      <c r="H663" s="297">
        <v>57</v>
      </c>
      <c r="I663" s="202">
        <v>12587</v>
      </c>
      <c r="J663" s="202">
        <v>15858</v>
      </c>
      <c r="K663" s="202">
        <v>0</v>
      </c>
      <c r="L663" s="202">
        <v>893</v>
      </c>
      <c r="M663" s="279">
        <v>29338</v>
      </c>
      <c r="O663" s="281">
        <v>0</v>
      </c>
      <c r="P663" s="282">
        <v>0</v>
      </c>
      <c r="Q663" s="205">
        <v>0.09</v>
      </c>
      <c r="R663" s="205">
        <v>6.6333323504090672E-2</v>
      </c>
      <c r="S663" s="272">
        <f t="shared" si="44"/>
        <v>0</v>
      </c>
      <c r="U663" s="287">
        <v>1621365</v>
      </c>
      <c r="V663" s="288">
        <v>0</v>
      </c>
      <c r="W663" s="288">
        <v>0</v>
      </c>
      <c r="X663" s="288">
        <v>50901</v>
      </c>
      <c r="Y663" s="279">
        <f t="shared" si="45"/>
        <v>1672266</v>
      </c>
      <c r="AA663" s="275">
        <v>0</v>
      </c>
      <c r="AB663" s="204">
        <v>0</v>
      </c>
      <c r="AC663" s="202">
        <v>0</v>
      </c>
      <c r="AD663" s="204">
        <v>0</v>
      </c>
      <c r="AE663" s="276">
        <v>0</v>
      </c>
      <c r="AG663" s="227">
        <f t="shared" si="41"/>
        <v>0</v>
      </c>
      <c r="AH663" s="228">
        <f t="shared" si="42"/>
        <v>0</v>
      </c>
      <c r="AI663" s="229">
        <f t="shared" si="43"/>
        <v>0</v>
      </c>
      <c r="AM663" s="138"/>
      <c r="AN663" s="138"/>
      <c r="AO663" s="138"/>
      <c r="AP663" s="138"/>
      <c r="AQ663" s="138"/>
      <c r="AR663" s="138"/>
      <c r="AS663" s="138"/>
      <c r="AT663" s="138"/>
    </row>
    <row r="664" spans="1:46" s="139" customFormat="1" ht="13.8" x14ac:dyDescent="0.3">
      <c r="A664" s="277">
        <v>487</v>
      </c>
      <c r="B664" s="211">
        <v>487049057</v>
      </c>
      <c r="C664" s="212" t="s">
        <v>284</v>
      </c>
      <c r="D664" s="211">
        <v>49</v>
      </c>
      <c r="E664" s="212" t="s">
        <v>96</v>
      </c>
      <c r="F664" s="211">
        <v>57</v>
      </c>
      <c r="G664" s="212" t="s">
        <v>23</v>
      </c>
      <c r="H664" s="297">
        <v>9</v>
      </c>
      <c r="I664" s="202">
        <v>10542</v>
      </c>
      <c r="J664" s="202">
        <v>256</v>
      </c>
      <c r="K664" s="202">
        <v>0</v>
      </c>
      <c r="L664" s="202">
        <v>893</v>
      </c>
      <c r="M664" s="279">
        <v>11691</v>
      </c>
      <c r="O664" s="281">
        <v>0</v>
      </c>
      <c r="P664" s="282">
        <v>0</v>
      </c>
      <c r="Q664" s="205">
        <v>0.18</v>
      </c>
      <c r="R664" s="205">
        <v>0.12280780285826004</v>
      </c>
      <c r="S664" s="272">
        <f t="shared" si="44"/>
        <v>0</v>
      </c>
      <c r="U664" s="287">
        <v>97182</v>
      </c>
      <c r="V664" s="288">
        <v>0</v>
      </c>
      <c r="W664" s="288">
        <v>0</v>
      </c>
      <c r="X664" s="288">
        <v>8037</v>
      </c>
      <c r="Y664" s="279">
        <f t="shared" si="45"/>
        <v>105219</v>
      </c>
      <c r="AA664" s="275">
        <v>0</v>
      </c>
      <c r="AB664" s="204">
        <v>0</v>
      </c>
      <c r="AC664" s="202">
        <v>0</v>
      </c>
      <c r="AD664" s="204">
        <v>0</v>
      </c>
      <c r="AE664" s="276">
        <v>0</v>
      </c>
      <c r="AG664" s="227">
        <f t="shared" si="41"/>
        <v>0</v>
      </c>
      <c r="AH664" s="228">
        <f t="shared" si="42"/>
        <v>0</v>
      </c>
      <c r="AI664" s="229">
        <f t="shared" si="43"/>
        <v>0</v>
      </c>
      <c r="AM664" s="138"/>
      <c r="AN664" s="138"/>
      <c r="AO664" s="138"/>
      <c r="AP664" s="138"/>
      <c r="AQ664" s="138"/>
      <c r="AR664" s="138"/>
      <c r="AS664" s="138"/>
      <c r="AT664" s="138"/>
    </row>
    <row r="665" spans="1:46" s="139" customFormat="1" ht="13.8" x14ac:dyDescent="0.3">
      <c r="A665" s="277">
        <v>487</v>
      </c>
      <c r="B665" s="211">
        <v>487049093</v>
      </c>
      <c r="C665" s="212" t="s">
        <v>284</v>
      </c>
      <c r="D665" s="211">
        <v>49</v>
      </c>
      <c r="E665" s="212" t="s">
        <v>96</v>
      </c>
      <c r="F665" s="211">
        <v>93</v>
      </c>
      <c r="G665" s="212" t="s">
        <v>25</v>
      </c>
      <c r="H665" s="297">
        <v>64</v>
      </c>
      <c r="I665" s="202">
        <v>12089</v>
      </c>
      <c r="J665" s="202">
        <v>600</v>
      </c>
      <c r="K665" s="202">
        <v>0</v>
      </c>
      <c r="L665" s="202">
        <v>893</v>
      </c>
      <c r="M665" s="279">
        <v>13582</v>
      </c>
      <c r="O665" s="281">
        <v>0</v>
      </c>
      <c r="P665" s="282">
        <v>0</v>
      </c>
      <c r="Q665" s="205">
        <v>0.09</v>
      </c>
      <c r="R665" s="205">
        <v>8.9067742596702595E-2</v>
      </c>
      <c r="S665" s="272">
        <f t="shared" si="44"/>
        <v>0</v>
      </c>
      <c r="U665" s="287">
        <v>812096</v>
      </c>
      <c r="V665" s="288">
        <v>0</v>
      </c>
      <c r="W665" s="288">
        <v>0</v>
      </c>
      <c r="X665" s="288">
        <v>57152</v>
      </c>
      <c r="Y665" s="279">
        <f t="shared" si="45"/>
        <v>869248</v>
      </c>
      <c r="AA665" s="275">
        <v>0</v>
      </c>
      <c r="AB665" s="204">
        <v>0</v>
      </c>
      <c r="AC665" s="202">
        <v>0</v>
      </c>
      <c r="AD665" s="204">
        <v>0</v>
      </c>
      <c r="AE665" s="276">
        <v>0</v>
      </c>
      <c r="AG665" s="227">
        <f t="shared" si="41"/>
        <v>0</v>
      </c>
      <c r="AH665" s="228">
        <f t="shared" si="42"/>
        <v>0</v>
      </c>
      <c r="AI665" s="229">
        <f t="shared" si="43"/>
        <v>0</v>
      </c>
      <c r="AM665" s="138"/>
      <c r="AN665" s="138"/>
      <c r="AO665" s="138"/>
      <c r="AP665" s="138"/>
      <c r="AQ665" s="138"/>
      <c r="AR665" s="138"/>
      <c r="AS665" s="138"/>
      <c r="AT665" s="138"/>
    </row>
    <row r="666" spans="1:46" s="139" customFormat="1" ht="13.8" x14ac:dyDescent="0.3">
      <c r="A666" s="277">
        <v>487</v>
      </c>
      <c r="B666" s="211">
        <v>487049128</v>
      </c>
      <c r="C666" s="212" t="s">
        <v>284</v>
      </c>
      <c r="D666" s="211">
        <v>49</v>
      </c>
      <c r="E666" s="212" t="s">
        <v>96</v>
      </c>
      <c r="F666" s="211">
        <v>128</v>
      </c>
      <c r="G666" s="212" t="s">
        <v>110</v>
      </c>
      <c r="H666" s="297">
        <v>1</v>
      </c>
      <c r="I666" s="202">
        <v>9060</v>
      </c>
      <c r="J666" s="202">
        <v>458</v>
      </c>
      <c r="K666" s="202">
        <v>0</v>
      </c>
      <c r="L666" s="202">
        <v>893</v>
      </c>
      <c r="M666" s="279">
        <v>10411</v>
      </c>
      <c r="O666" s="281">
        <v>0</v>
      </c>
      <c r="P666" s="282">
        <v>0</v>
      </c>
      <c r="Q666" s="205">
        <v>0.18</v>
      </c>
      <c r="R666" s="205">
        <v>3.5575871256756833E-2</v>
      </c>
      <c r="S666" s="272">
        <f t="shared" si="44"/>
        <v>0</v>
      </c>
      <c r="U666" s="287">
        <v>9518</v>
      </c>
      <c r="V666" s="288">
        <v>0</v>
      </c>
      <c r="W666" s="288">
        <v>0</v>
      </c>
      <c r="X666" s="288">
        <v>893</v>
      </c>
      <c r="Y666" s="279">
        <f t="shared" si="45"/>
        <v>10411</v>
      </c>
      <c r="AA666" s="275">
        <v>0</v>
      </c>
      <c r="AB666" s="204">
        <v>0</v>
      </c>
      <c r="AC666" s="202">
        <v>0</v>
      </c>
      <c r="AD666" s="204">
        <v>0</v>
      </c>
      <c r="AE666" s="276">
        <v>0</v>
      </c>
      <c r="AG666" s="227">
        <f t="shared" si="41"/>
        <v>0</v>
      </c>
      <c r="AH666" s="228">
        <f t="shared" si="42"/>
        <v>0</v>
      </c>
      <c r="AI666" s="229">
        <f t="shared" si="43"/>
        <v>0</v>
      </c>
      <c r="AM666" s="138"/>
      <c r="AN666" s="138"/>
      <c r="AO666" s="138"/>
      <c r="AP666" s="138"/>
      <c r="AQ666" s="138"/>
      <c r="AR666" s="138"/>
      <c r="AS666" s="138"/>
      <c r="AT666" s="138"/>
    </row>
    <row r="667" spans="1:46" s="139" customFormat="1" ht="13.8" x14ac:dyDescent="0.3">
      <c r="A667" s="277">
        <v>487</v>
      </c>
      <c r="B667" s="211">
        <v>487049133</v>
      </c>
      <c r="C667" s="212" t="s">
        <v>284</v>
      </c>
      <c r="D667" s="211">
        <v>49</v>
      </c>
      <c r="E667" s="212" t="s">
        <v>96</v>
      </c>
      <c r="F667" s="211">
        <v>133</v>
      </c>
      <c r="G667" s="212" t="s">
        <v>73</v>
      </c>
      <c r="H667" s="297">
        <v>0.53</v>
      </c>
      <c r="I667" s="202">
        <v>10922</v>
      </c>
      <c r="J667" s="202">
        <v>2720</v>
      </c>
      <c r="K667" s="202">
        <v>0</v>
      </c>
      <c r="L667" s="202">
        <v>893</v>
      </c>
      <c r="M667" s="279">
        <v>14535</v>
      </c>
      <c r="O667" s="281">
        <v>0</v>
      </c>
      <c r="P667" s="282">
        <v>0</v>
      </c>
      <c r="Q667" s="205">
        <v>0.09</v>
      </c>
      <c r="R667" s="205">
        <v>3.343843893897476E-2</v>
      </c>
      <c r="S667" s="272">
        <f t="shared" si="44"/>
        <v>0</v>
      </c>
      <c r="U667" s="287">
        <v>7230</v>
      </c>
      <c r="V667" s="288">
        <v>0</v>
      </c>
      <c r="W667" s="288">
        <v>0</v>
      </c>
      <c r="X667" s="288">
        <v>473</v>
      </c>
      <c r="Y667" s="279">
        <f t="shared" si="45"/>
        <v>7703</v>
      </c>
      <c r="AA667" s="275">
        <v>0</v>
      </c>
      <c r="AB667" s="204">
        <v>0</v>
      </c>
      <c r="AC667" s="202">
        <v>0</v>
      </c>
      <c r="AD667" s="204">
        <v>0</v>
      </c>
      <c r="AE667" s="276">
        <v>0</v>
      </c>
      <c r="AG667" s="227">
        <f t="shared" si="41"/>
        <v>0</v>
      </c>
      <c r="AH667" s="228">
        <f t="shared" si="42"/>
        <v>0</v>
      </c>
      <c r="AI667" s="229">
        <f t="shared" si="43"/>
        <v>0</v>
      </c>
      <c r="AM667" s="138"/>
      <c r="AN667" s="138"/>
      <c r="AO667" s="138"/>
      <c r="AP667" s="138"/>
      <c r="AQ667" s="138"/>
      <c r="AR667" s="138"/>
      <c r="AS667" s="138"/>
      <c r="AT667" s="138"/>
    </row>
    <row r="668" spans="1:46" s="139" customFormat="1" ht="13.8" x14ac:dyDescent="0.3">
      <c r="A668" s="277">
        <v>487</v>
      </c>
      <c r="B668" s="211">
        <v>487049149</v>
      </c>
      <c r="C668" s="212" t="s">
        <v>284</v>
      </c>
      <c r="D668" s="211">
        <v>49</v>
      </c>
      <c r="E668" s="212" t="s">
        <v>96</v>
      </c>
      <c r="F668" s="211">
        <v>149</v>
      </c>
      <c r="G668" s="212" t="s">
        <v>103</v>
      </c>
      <c r="H668" s="297">
        <v>2</v>
      </c>
      <c r="I668" s="202">
        <v>9991</v>
      </c>
      <c r="J668" s="202">
        <v>148</v>
      </c>
      <c r="K668" s="202">
        <v>0</v>
      </c>
      <c r="L668" s="202">
        <v>893</v>
      </c>
      <c r="M668" s="279">
        <v>11032</v>
      </c>
      <c r="O668" s="281">
        <v>0</v>
      </c>
      <c r="P668" s="282">
        <v>0</v>
      </c>
      <c r="Q668" s="205">
        <v>0.18</v>
      </c>
      <c r="R668" s="205">
        <v>0.11170892991408424</v>
      </c>
      <c r="S668" s="272">
        <f t="shared" si="44"/>
        <v>0</v>
      </c>
      <c r="U668" s="287">
        <v>20278</v>
      </c>
      <c r="V668" s="288">
        <v>0</v>
      </c>
      <c r="W668" s="288">
        <v>0</v>
      </c>
      <c r="X668" s="288">
        <v>1786</v>
      </c>
      <c r="Y668" s="279">
        <f t="shared" si="45"/>
        <v>22064</v>
      </c>
      <c r="AA668" s="275">
        <v>0</v>
      </c>
      <c r="AB668" s="204">
        <v>0</v>
      </c>
      <c r="AC668" s="202">
        <v>0</v>
      </c>
      <c r="AD668" s="204">
        <v>0</v>
      </c>
      <c r="AE668" s="276">
        <v>0</v>
      </c>
      <c r="AG668" s="227">
        <f t="shared" si="41"/>
        <v>0</v>
      </c>
      <c r="AH668" s="228">
        <f t="shared" si="42"/>
        <v>0</v>
      </c>
      <c r="AI668" s="229">
        <f t="shared" si="43"/>
        <v>0</v>
      </c>
      <c r="AM668" s="138"/>
      <c r="AN668" s="138"/>
      <c r="AO668" s="138"/>
      <c r="AP668" s="138"/>
      <c r="AQ668" s="138"/>
      <c r="AR668" s="138"/>
      <c r="AS668" s="138"/>
      <c r="AT668" s="138"/>
    </row>
    <row r="669" spans="1:46" s="139" customFormat="1" ht="13.8" x14ac:dyDescent="0.3">
      <c r="A669" s="277">
        <v>487</v>
      </c>
      <c r="B669" s="211">
        <v>487049153</v>
      </c>
      <c r="C669" s="212" t="s">
        <v>284</v>
      </c>
      <c r="D669" s="211">
        <v>49</v>
      </c>
      <c r="E669" s="212" t="s">
        <v>96</v>
      </c>
      <c r="F669" s="211">
        <v>153</v>
      </c>
      <c r="G669" s="212" t="s">
        <v>124</v>
      </c>
      <c r="H669" s="297">
        <v>1</v>
      </c>
      <c r="I669" s="202">
        <v>9991</v>
      </c>
      <c r="J669" s="202">
        <v>262</v>
      </c>
      <c r="K669" s="202">
        <v>0</v>
      </c>
      <c r="L669" s="202">
        <v>893</v>
      </c>
      <c r="M669" s="279">
        <v>11146</v>
      </c>
      <c r="O669" s="281">
        <v>0</v>
      </c>
      <c r="P669" s="282">
        <v>0</v>
      </c>
      <c r="Q669" s="205">
        <v>0.09</v>
      </c>
      <c r="R669" s="205">
        <v>1.3083655021079825E-2</v>
      </c>
      <c r="S669" s="272">
        <f t="shared" si="44"/>
        <v>0</v>
      </c>
      <c r="U669" s="287">
        <v>10253</v>
      </c>
      <c r="V669" s="288">
        <v>0</v>
      </c>
      <c r="W669" s="288">
        <v>0</v>
      </c>
      <c r="X669" s="288">
        <v>893</v>
      </c>
      <c r="Y669" s="279">
        <f t="shared" si="45"/>
        <v>11146</v>
      </c>
      <c r="AA669" s="275">
        <v>0</v>
      </c>
      <c r="AB669" s="204">
        <v>0</v>
      </c>
      <c r="AC669" s="202">
        <v>0</v>
      </c>
      <c r="AD669" s="204">
        <v>0</v>
      </c>
      <c r="AE669" s="276">
        <v>0</v>
      </c>
      <c r="AG669" s="227">
        <f t="shared" si="41"/>
        <v>0</v>
      </c>
      <c r="AH669" s="228">
        <f t="shared" si="42"/>
        <v>0</v>
      </c>
      <c r="AI669" s="229">
        <f t="shared" si="43"/>
        <v>0</v>
      </c>
      <c r="AM669" s="138"/>
      <c r="AN669" s="138"/>
      <c r="AO669" s="138"/>
      <c r="AP669" s="138"/>
      <c r="AQ669" s="138"/>
      <c r="AR669" s="138"/>
      <c r="AS669" s="138"/>
      <c r="AT669" s="138"/>
    </row>
    <row r="670" spans="1:46" s="139" customFormat="1" ht="13.8" x14ac:dyDescent="0.3">
      <c r="A670" s="277">
        <v>487</v>
      </c>
      <c r="B670" s="211">
        <v>487049163</v>
      </c>
      <c r="C670" s="212" t="s">
        <v>284</v>
      </c>
      <c r="D670" s="211">
        <v>49</v>
      </c>
      <c r="E670" s="212" t="s">
        <v>96</v>
      </c>
      <c r="F670" s="211">
        <v>163</v>
      </c>
      <c r="G670" s="212" t="s">
        <v>27</v>
      </c>
      <c r="H670" s="297">
        <v>12</v>
      </c>
      <c r="I670" s="202">
        <v>12786</v>
      </c>
      <c r="J670" s="202">
        <v>143</v>
      </c>
      <c r="K670" s="202">
        <v>0</v>
      </c>
      <c r="L670" s="202">
        <v>893</v>
      </c>
      <c r="M670" s="279">
        <v>13822</v>
      </c>
      <c r="O670" s="281">
        <v>0</v>
      </c>
      <c r="P670" s="282">
        <v>0</v>
      </c>
      <c r="Q670" s="205">
        <v>0.18</v>
      </c>
      <c r="R670" s="205">
        <v>9.2345494532551906E-2</v>
      </c>
      <c r="S670" s="272">
        <f t="shared" si="44"/>
        <v>0</v>
      </c>
      <c r="U670" s="287">
        <v>155148</v>
      </c>
      <c r="V670" s="288">
        <v>0</v>
      </c>
      <c r="W670" s="288">
        <v>0</v>
      </c>
      <c r="X670" s="288">
        <v>10716</v>
      </c>
      <c r="Y670" s="279">
        <f t="shared" si="45"/>
        <v>165864</v>
      </c>
      <c r="AA670" s="275">
        <v>0</v>
      </c>
      <c r="AB670" s="204">
        <v>0</v>
      </c>
      <c r="AC670" s="202">
        <v>0</v>
      </c>
      <c r="AD670" s="204">
        <v>0</v>
      </c>
      <c r="AE670" s="276">
        <v>0</v>
      </c>
      <c r="AG670" s="227">
        <f t="shared" si="41"/>
        <v>0</v>
      </c>
      <c r="AH670" s="228">
        <f t="shared" si="42"/>
        <v>0</v>
      </c>
      <c r="AI670" s="229">
        <f t="shared" si="43"/>
        <v>0</v>
      </c>
      <c r="AM670" s="138"/>
      <c r="AN670" s="138"/>
      <c r="AO670" s="138"/>
      <c r="AP670" s="138"/>
      <c r="AQ670" s="138"/>
      <c r="AR670" s="138"/>
      <c r="AS670" s="138"/>
      <c r="AT670" s="138"/>
    </row>
    <row r="671" spans="1:46" s="139" customFormat="1" ht="13.8" x14ac:dyDescent="0.3">
      <c r="A671" s="277">
        <v>487</v>
      </c>
      <c r="B671" s="211">
        <v>487049165</v>
      </c>
      <c r="C671" s="212" t="s">
        <v>284</v>
      </c>
      <c r="D671" s="211">
        <v>49</v>
      </c>
      <c r="E671" s="212" t="s">
        <v>96</v>
      </c>
      <c r="F671" s="211">
        <v>165</v>
      </c>
      <c r="G671" s="212" t="s">
        <v>28</v>
      </c>
      <c r="H671" s="297">
        <v>47</v>
      </c>
      <c r="I671" s="202">
        <v>11810</v>
      </c>
      <c r="J671" s="202">
        <v>443</v>
      </c>
      <c r="K671" s="202">
        <v>0</v>
      </c>
      <c r="L671" s="202">
        <v>893</v>
      </c>
      <c r="M671" s="279">
        <v>13146</v>
      </c>
      <c r="O671" s="281">
        <v>0</v>
      </c>
      <c r="P671" s="282">
        <v>0</v>
      </c>
      <c r="Q671" s="205">
        <v>9.8299999999999998E-2</v>
      </c>
      <c r="R671" s="205">
        <v>0.11182095454477818</v>
      </c>
      <c r="S671" s="272">
        <f t="shared" si="44"/>
        <v>0</v>
      </c>
      <c r="U671" s="287">
        <v>575891</v>
      </c>
      <c r="V671" s="288">
        <v>0</v>
      </c>
      <c r="W671" s="288">
        <v>0</v>
      </c>
      <c r="X671" s="288">
        <v>41971</v>
      </c>
      <c r="Y671" s="279">
        <f t="shared" si="45"/>
        <v>617862</v>
      </c>
      <c r="AA671" s="275">
        <v>0</v>
      </c>
      <c r="AB671" s="204">
        <v>10.017544657188751</v>
      </c>
      <c r="AC671" s="202">
        <v>131688</v>
      </c>
      <c r="AD671" s="204">
        <v>0</v>
      </c>
      <c r="AE671" s="276">
        <v>0</v>
      </c>
      <c r="AG671" s="227">
        <f t="shared" si="41"/>
        <v>0</v>
      </c>
      <c r="AH671" s="228">
        <f t="shared" si="42"/>
        <v>0</v>
      </c>
      <c r="AI671" s="229">
        <f t="shared" si="43"/>
        <v>0</v>
      </c>
      <c r="AM671" s="138"/>
      <c r="AN671" s="138"/>
      <c r="AO671" s="138"/>
      <c r="AP671" s="138"/>
      <c r="AQ671" s="138"/>
      <c r="AR671" s="138"/>
      <c r="AS671" s="138"/>
      <c r="AT671" s="138"/>
    </row>
    <row r="672" spans="1:46" s="139" customFormat="1" ht="13.8" x14ac:dyDescent="0.3">
      <c r="A672" s="277">
        <v>487</v>
      </c>
      <c r="B672" s="211">
        <v>487049176</v>
      </c>
      <c r="C672" s="212" t="s">
        <v>284</v>
      </c>
      <c r="D672" s="211">
        <v>49</v>
      </c>
      <c r="E672" s="212" t="s">
        <v>96</v>
      </c>
      <c r="F672" s="211">
        <v>176</v>
      </c>
      <c r="G672" s="212" t="s">
        <v>29</v>
      </c>
      <c r="H672" s="297">
        <v>54.27000000000001</v>
      </c>
      <c r="I672" s="202">
        <v>11963</v>
      </c>
      <c r="J672" s="202">
        <v>4284</v>
      </c>
      <c r="K672" s="202">
        <v>0</v>
      </c>
      <c r="L672" s="202">
        <v>893</v>
      </c>
      <c r="M672" s="279">
        <v>17140</v>
      </c>
      <c r="O672" s="281">
        <v>0</v>
      </c>
      <c r="P672" s="282">
        <v>0</v>
      </c>
      <c r="Q672" s="205">
        <v>0.09</v>
      </c>
      <c r="R672" s="205">
        <v>7.5749143712613654E-2</v>
      </c>
      <c r="S672" s="272">
        <f t="shared" si="44"/>
        <v>0</v>
      </c>
      <c r="U672" s="287">
        <v>881725</v>
      </c>
      <c r="V672" s="288">
        <v>0</v>
      </c>
      <c r="W672" s="288">
        <v>0</v>
      </c>
      <c r="X672" s="288">
        <v>48463</v>
      </c>
      <c r="Y672" s="279">
        <f t="shared" si="45"/>
        <v>930188</v>
      </c>
      <c r="AA672" s="275">
        <v>0</v>
      </c>
      <c r="AB672" s="204">
        <v>0</v>
      </c>
      <c r="AC672" s="202">
        <v>0</v>
      </c>
      <c r="AD672" s="204">
        <v>0</v>
      </c>
      <c r="AE672" s="276">
        <v>0</v>
      </c>
      <c r="AG672" s="227">
        <f t="shared" si="41"/>
        <v>0</v>
      </c>
      <c r="AH672" s="228">
        <f t="shared" si="42"/>
        <v>0</v>
      </c>
      <c r="AI672" s="229">
        <f t="shared" si="43"/>
        <v>0</v>
      </c>
      <c r="AM672" s="138"/>
      <c r="AN672" s="138"/>
      <c r="AO672" s="138"/>
      <c r="AP672" s="138"/>
      <c r="AQ672" s="138"/>
      <c r="AR672" s="138"/>
      <c r="AS672" s="138"/>
      <c r="AT672" s="138"/>
    </row>
    <row r="673" spans="1:46" s="139" customFormat="1" ht="13.8" x14ac:dyDescent="0.3">
      <c r="A673" s="277">
        <v>487</v>
      </c>
      <c r="B673" s="211">
        <v>487049178</v>
      </c>
      <c r="C673" s="212" t="s">
        <v>284</v>
      </c>
      <c r="D673" s="211">
        <v>49</v>
      </c>
      <c r="E673" s="212" t="s">
        <v>96</v>
      </c>
      <c r="F673" s="211">
        <v>178</v>
      </c>
      <c r="G673" s="212" t="s">
        <v>241</v>
      </c>
      <c r="H673" s="297">
        <v>1</v>
      </c>
      <c r="I673" s="202">
        <v>10256.723837520662</v>
      </c>
      <c r="J673" s="202">
        <v>535</v>
      </c>
      <c r="K673" s="202">
        <v>0</v>
      </c>
      <c r="L673" s="202">
        <v>893</v>
      </c>
      <c r="M673" s="279">
        <v>11684.723837520662</v>
      </c>
      <c r="O673" s="281">
        <v>0</v>
      </c>
      <c r="P673" s="282">
        <v>0</v>
      </c>
      <c r="Q673" s="205">
        <v>0.09</v>
      </c>
      <c r="R673" s="205">
        <v>5.5425595342531747E-2</v>
      </c>
      <c r="S673" s="272">
        <f t="shared" si="44"/>
        <v>0</v>
      </c>
      <c r="U673" s="287">
        <v>10792</v>
      </c>
      <c r="V673" s="288">
        <v>0</v>
      </c>
      <c r="W673" s="288">
        <v>0</v>
      </c>
      <c r="X673" s="288">
        <v>893</v>
      </c>
      <c r="Y673" s="279">
        <f t="shared" si="45"/>
        <v>11685</v>
      </c>
      <c r="AA673" s="275">
        <v>0</v>
      </c>
      <c r="AB673" s="204">
        <v>0</v>
      </c>
      <c r="AC673" s="202">
        <v>0</v>
      </c>
      <c r="AD673" s="204">
        <v>0</v>
      </c>
      <c r="AE673" s="276">
        <v>0</v>
      </c>
      <c r="AG673" s="227">
        <f t="shared" si="41"/>
        <v>0</v>
      </c>
      <c r="AH673" s="228">
        <f t="shared" si="42"/>
        <v>0</v>
      </c>
      <c r="AI673" s="229">
        <f t="shared" si="43"/>
        <v>0</v>
      </c>
      <c r="AM673" s="138"/>
      <c r="AN673" s="138"/>
      <c r="AO673" s="138"/>
      <c r="AP673" s="138"/>
      <c r="AQ673" s="138"/>
      <c r="AR673" s="138"/>
      <c r="AS673" s="138"/>
      <c r="AT673" s="138"/>
    </row>
    <row r="674" spans="1:46" s="139" customFormat="1" ht="13.8" x14ac:dyDescent="0.3">
      <c r="A674" s="277">
        <v>487</v>
      </c>
      <c r="B674" s="211">
        <v>487049181</v>
      </c>
      <c r="C674" s="212" t="s">
        <v>284</v>
      </c>
      <c r="D674" s="211">
        <v>49</v>
      </c>
      <c r="E674" s="212" t="s">
        <v>96</v>
      </c>
      <c r="F674" s="211">
        <v>181</v>
      </c>
      <c r="G674" s="212" t="s">
        <v>105</v>
      </c>
      <c r="H674" s="297">
        <v>1</v>
      </c>
      <c r="I674" s="202">
        <v>11377.02377179523</v>
      </c>
      <c r="J674" s="202">
        <v>735</v>
      </c>
      <c r="K674" s="202">
        <v>0</v>
      </c>
      <c r="L674" s="202">
        <v>893</v>
      </c>
      <c r="M674" s="279">
        <v>13005.02377179523</v>
      </c>
      <c r="O674" s="281">
        <v>0</v>
      </c>
      <c r="P674" s="282">
        <v>0</v>
      </c>
      <c r="Q674" s="205">
        <v>0.09</v>
      </c>
      <c r="R674" s="205">
        <v>1.6404570246590436E-2</v>
      </c>
      <c r="S674" s="272">
        <f t="shared" si="44"/>
        <v>0</v>
      </c>
      <c r="U674" s="287">
        <v>12112</v>
      </c>
      <c r="V674" s="288">
        <v>0</v>
      </c>
      <c r="W674" s="288">
        <v>0</v>
      </c>
      <c r="X674" s="288">
        <v>893</v>
      </c>
      <c r="Y674" s="279">
        <f t="shared" si="45"/>
        <v>13005</v>
      </c>
      <c r="AA674" s="275">
        <v>0</v>
      </c>
      <c r="AB674" s="204">
        <v>0</v>
      </c>
      <c r="AC674" s="202">
        <v>0</v>
      </c>
      <c r="AD674" s="204">
        <v>0</v>
      </c>
      <c r="AE674" s="276">
        <v>0</v>
      </c>
      <c r="AG674" s="227">
        <f t="shared" si="41"/>
        <v>0</v>
      </c>
      <c r="AH674" s="228">
        <f t="shared" si="42"/>
        <v>0</v>
      </c>
      <c r="AI674" s="229">
        <f t="shared" si="43"/>
        <v>0</v>
      </c>
      <c r="AM674" s="138"/>
      <c r="AN674" s="138"/>
      <c r="AO674" s="138"/>
      <c r="AP674" s="138"/>
      <c r="AQ674" s="138"/>
      <c r="AR674" s="138"/>
      <c r="AS674" s="138"/>
      <c r="AT674" s="138"/>
    </row>
    <row r="675" spans="1:46" s="139" customFormat="1" ht="13.8" x14ac:dyDescent="0.3">
      <c r="A675" s="277">
        <v>487</v>
      </c>
      <c r="B675" s="211">
        <v>487049211</v>
      </c>
      <c r="C675" s="212" t="s">
        <v>284</v>
      </c>
      <c r="D675" s="211">
        <v>49</v>
      </c>
      <c r="E675" s="212" t="s">
        <v>96</v>
      </c>
      <c r="F675" s="211">
        <v>211</v>
      </c>
      <c r="G675" s="212" t="s">
        <v>80</v>
      </c>
      <c r="H675" s="297">
        <v>1</v>
      </c>
      <c r="I675" s="202">
        <v>10922</v>
      </c>
      <c r="J675" s="202">
        <v>1854</v>
      </c>
      <c r="K675" s="202">
        <v>0</v>
      </c>
      <c r="L675" s="202">
        <v>893</v>
      </c>
      <c r="M675" s="279">
        <v>13669</v>
      </c>
      <c r="O675" s="281">
        <v>0</v>
      </c>
      <c r="P675" s="282">
        <v>0</v>
      </c>
      <c r="Q675" s="205">
        <v>0.09</v>
      </c>
      <c r="R675" s="205">
        <v>1.7043500700103023E-3</v>
      </c>
      <c r="S675" s="272">
        <f t="shared" si="44"/>
        <v>0</v>
      </c>
      <c r="U675" s="287">
        <v>12776</v>
      </c>
      <c r="V675" s="288">
        <v>0</v>
      </c>
      <c r="W675" s="288">
        <v>0</v>
      </c>
      <c r="X675" s="288">
        <v>893</v>
      </c>
      <c r="Y675" s="279">
        <f t="shared" si="45"/>
        <v>13669</v>
      </c>
      <c r="AA675" s="275">
        <v>0</v>
      </c>
      <c r="AB675" s="204">
        <v>0</v>
      </c>
      <c r="AC675" s="202">
        <v>0</v>
      </c>
      <c r="AD675" s="204">
        <v>0</v>
      </c>
      <c r="AE675" s="276">
        <v>0</v>
      </c>
      <c r="AG675" s="227">
        <f t="shared" si="41"/>
        <v>0</v>
      </c>
      <c r="AH675" s="228">
        <f t="shared" si="42"/>
        <v>0</v>
      </c>
      <c r="AI675" s="229">
        <f t="shared" si="43"/>
        <v>0</v>
      </c>
      <c r="AM675" s="138"/>
      <c r="AN675" s="138"/>
      <c r="AO675" s="138"/>
      <c r="AP675" s="138"/>
      <c r="AQ675" s="138"/>
      <c r="AR675" s="138"/>
      <c r="AS675" s="138"/>
      <c r="AT675" s="138"/>
    </row>
    <row r="676" spans="1:46" s="139" customFormat="1" ht="13.8" x14ac:dyDescent="0.3">
      <c r="A676" s="277">
        <v>487</v>
      </c>
      <c r="B676" s="211">
        <v>487049243</v>
      </c>
      <c r="C676" s="212" t="s">
        <v>284</v>
      </c>
      <c r="D676" s="211">
        <v>49</v>
      </c>
      <c r="E676" s="212" t="s">
        <v>96</v>
      </c>
      <c r="F676" s="211">
        <v>243</v>
      </c>
      <c r="G676" s="212" t="s">
        <v>74</v>
      </c>
      <c r="H676" s="297">
        <v>1</v>
      </c>
      <c r="I676" s="202">
        <v>15250</v>
      </c>
      <c r="J676" s="202">
        <v>3169</v>
      </c>
      <c r="K676" s="202">
        <v>0</v>
      </c>
      <c r="L676" s="202">
        <v>893</v>
      </c>
      <c r="M676" s="279">
        <v>19312</v>
      </c>
      <c r="O676" s="281">
        <v>0</v>
      </c>
      <c r="P676" s="282">
        <v>0</v>
      </c>
      <c r="Q676" s="205">
        <v>0.09</v>
      </c>
      <c r="R676" s="205">
        <v>5.2541223770135566E-3</v>
      </c>
      <c r="S676" s="272">
        <f t="shared" si="44"/>
        <v>0</v>
      </c>
      <c r="U676" s="287">
        <v>18419</v>
      </c>
      <c r="V676" s="288">
        <v>0</v>
      </c>
      <c r="W676" s="288">
        <v>0</v>
      </c>
      <c r="X676" s="288">
        <v>893</v>
      </c>
      <c r="Y676" s="279">
        <f t="shared" si="45"/>
        <v>19312</v>
      </c>
      <c r="AA676" s="275">
        <v>0</v>
      </c>
      <c r="AB676" s="204">
        <v>0</v>
      </c>
      <c r="AC676" s="202">
        <v>0</v>
      </c>
      <c r="AD676" s="204">
        <v>0</v>
      </c>
      <c r="AE676" s="276">
        <v>0</v>
      </c>
      <c r="AG676" s="227">
        <f t="shared" si="41"/>
        <v>0</v>
      </c>
      <c r="AH676" s="228">
        <f t="shared" si="42"/>
        <v>0</v>
      </c>
      <c r="AI676" s="229">
        <f t="shared" si="43"/>
        <v>0</v>
      </c>
      <c r="AM676" s="138"/>
      <c r="AN676" s="138"/>
      <c r="AO676" s="138"/>
      <c r="AP676" s="138"/>
      <c r="AQ676" s="138"/>
      <c r="AR676" s="138"/>
      <c r="AS676" s="138"/>
      <c r="AT676" s="138"/>
    </row>
    <row r="677" spans="1:46" s="139" customFormat="1" ht="13.8" x14ac:dyDescent="0.3">
      <c r="A677" s="277">
        <v>487</v>
      </c>
      <c r="B677" s="211">
        <v>487049244</v>
      </c>
      <c r="C677" s="212" t="s">
        <v>284</v>
      </c>
      <c r="D677" s="211">
        <v>49</v>
      </c>
      <c r="E677" s="212" t="s">
        <v>96</v>
      </c>
      <c r="F677" s="211">
        <v>244</v>
      </c>
      <c r="G677" s="212" t="s">
        <v>43</v>
      </c>
      <c r="H677" s="297">
        <v>11.569999999999999</v>
      </c>
      <c r="I677" s="202">
        <v>11390</v>
      </c>
      <c r="J677" s="202">
        <v>4438</v>
      </c>
      <c r="K677" s="202">
        <v>0</v>
      </c>
      <c r="L677" s="202">
        <v>893</v>
      </c>
      <c r="M677" s="279">
        <v>16721</v>
      </c>
      <c r="O677" s="281">
        <v>0</v>
      </c>
      <c r="P677" s="282">
        <v>0</v>
      </c>
      <c r="Q677" s="205">
        <v>0.18</v>
      </c>
      <c r="R677" s="205">
        <v>0.10604677278835424</v>
      </c>
      <c r="S677" s="272">
        <f t="shared" si="44"/>
        <v>0</v>
      </c>
      <c r="U677" s="287">
        <v>183130</v>
      </c>
      <c r="V677" s="288">
        <v>0</v>
      </c>
      <c r="W677" s="288">
        <v>0</v>
      </c>
      <c r="X677" s="288">
        <v>10332</v>
      </c>
      <c r="Y677" s="279">
        <f t="shared" si="45"/>
        <v>193462</v>
      </c>
      <c r="AA677" s="275">
        <v>0</v>
      </c>
      <c r="AB677" s="204">
        <v>0</v>
      </c>
      <c r="AC677" s="202">
        <v>0</v>
      </c>
      <c r="AD677" s="204">
        <v>0</v>
      </c>
      <c r="AE677" s="276">
        <v>0</v>
      </c>
      <c r="AG677" s="227">
        <f t="shared" si="41"/>
        <v>0</v>
      </c>
      <c r="AH677" s="228">
        <f t="shared" si="42"/>
        <v>0</v>
      </c>
      <c r="AI677" s="229">
        <f t="shared" si="43"/>
        <v>0</v>
      </c>
      <c r="AM677" s="138"/>
      <c r="AN677" s="138"/>
      <c r="AO677" s="138"/>
      <c r="AP677" s="138"/>
      <c r="AQ677" s="138"/>
      <c r="AR677" s="138"/>
      <c r="AS677" s="138"/>
      <c r="AT677" s="138"/>
    </row>
    <row r="678" spans="1:46" s="139" customFormat="1" ht="13.8" x14ac:dyDescent="0.3">
      <c r="A678" s="277">
        <v>487</v>
      </c>
      <c r="B678" s="211">
        <v>487049246</v>
      </c>
      <c r="C678" s="212" t="s">
        <v>284</v>
      </c>
      <c r="D678" s="211">
        <v>49</v>
      </c>
      <c r="E678" s="212" t="s">
        <v>96</v>
      </c>
      <c r="F678" s="211">
        <v>246</v>
      </c>
      <c r="G678" s="212" t="s">
        <v>242</v>
      </c>
      <c r="H678" s="297">
        <v>1</v>
      </c>
      <c r="I678" s="202">
        <v>13387</v>
      </c>
      <c r="J678" s="202">
        <v>4912</v>
      </c>
      <c r="K678" s="202">
        <v>0</v>
      </c>
      <c r="L678" s="202">
        <v>893</v>
      </c>
      <c r="M678" s="279">
        <v>19192</v>
      </c>
      <c r="O678" s="281">
        <v>0</v>
      </c>
      <c r="P678" s="282">
        <v>0</v>
      </c>
      <c r="Q678" s="205">
        <v>0.09</v>
      </c>
      <c r="R678" s="205">
        <v>5.68013344587341E-4</v>
      </c>
      <c r="S678" s="272">
        <f t="shared" si="44"/>
        <v>0</v>
      </c>
      <c r="U678" s="287">
        <v>18299</v>
      </c>
      <c r="V678" s="288">
        <v>0</v>
      </c>
      <c r="W678" s="288">
        <v>0</v>
      </c>
      <c r="X678" s="288">
        <v>893</v>
      </c>
      <c r="Y678" s="279">
        <f t="shared" si="45"/>
        <v>19192</v>
      </c>
      <c r="AA678" s="275">
        <v>0</v>
      </c>
      <c r="AB678" s="204">
        <v>0</v>
      </c>
      <c r="AC678" s="202">
        <v>0</v>
      </c>
      <c r="AD678" s="204">
        <v>0</v>
      </c>
      <c r="AE678" s="276">
        <v>0</v>
      </c>
      <c r="AG678" s="227">
        <f t="shared" si="41"/>
        <v>0</v>
      </c>
      <c r="AH678" s="228">
        <f t="shared" si="42"/>
        <v>0</v>
      </c>
      <c r="AI678" s="229">
        <f t="shared" si="43"/>
        <v>0</v>
      </c>
      <c r="AM678" s="138"/>
      <c r="AN678" s="138"/>
      <c r="AO678" s="138"/>
      <c r="AP678" s="138"/>
      <c r="AQ678" s="138"/>
      <c r="AR678" s="138"/>
      <c r="AS678" s="138"/>
      <c r="AT678" s="138"/>
    </row>
    <row r="679" spans="1:46" s="139" customFormat="1" ht="13.8" x14ac:dyDescent="0.3">
      <c r="A679" s="277">
        <v>487</v>
      </c>
      <c r="B679" s="211">
        <v>487049248</v>
      </c>
      <c r="C679" s="212" t="s">
        <v>284</v>
      </c>
      <c r="D679" s="211">
        <v>49</v>
      </c>
      <c r="E679" s="212" t="s">
        <v>96</v>
      </c>
      <c r="F679" s="211">
        <v>248</v>
      </c>
      <c r="G679" s="212" t="s">
        <v>30</v>
      </c>
      <c r="H679" s="297">
        <v>12.940000000000001</v>
      </c>
      <c r="I679" s="202">
        <v>12206</v>
      </c>
      <c r="J679" s="202">
        <v>942</v>
      </c>
      <c r="K679" s="202">
        <v>0</v>
      </c>
      <c r="L679" s="202">
        <v>893</v>
      </c>
      <c r="M679" s="279">
        <v>14041</v>
      </c>
      <c r="O679" s="281">
        <v>0</v>
      </c>
      <c r="P679" s="282">
        <v>0</v>
      </c>
      <c r="Q679" s="205">
        <v>0.09</v>
      </c>
      <c r="R679" s="205">
        <v>5.1850846706843028E-2</v>
      </c>
      <c r="S679" s="272">
        <f t="shared" si="44"/>
        <v>0</v>
      </c>
      <c r="U679" s="287">
        <v>170135</v>
      </c>
      <c r="V679" s="288">
        <v>0</v>
      </c>
      <c r="W679" s="288">
        <v>0</v>
      </c>
      <c r="X679" s="288">
        <v>11555</v>
      </c>
      <c r="Y679" s="279">
        <f t="shared" si="45"/>
        <v>181690</v>
      </c>
      <c r="AA679" s="275">
        <v>0</v>
      </c>
      <c r="AB679" s="204">
        <v>0</v>
      </c>
      <c r="AC679" s="202">
        <v>0</v>
      </c>
      <c r="AD679" s="204">
        <v>0</v>
      </c>
      <c r="AE679" s="276">
        <v>0</v>
      </c>
      <c r="AG679" s="227">
        <f t="shared" si="41"/>
        <v>0</v>
      </c>
      <c r="AH679" s="228">
        <f t="shared" si="42"/>
        <v>0</v>
      </c>
      <c r="AI679" s="229">
        <f t="shared" si="43"/>
        <v>0</v>
      </c>
      <c r="AM679" s="138"/>
      <c r="AN679" s="138"/>
      <c r="AO679" s="138"/>
      <c r="AP679" s="138"/>
      <c r="AQ679" s="138"/>
      <c r="AR679" s="138"/>
      <c r="AS679" s="138"/>
      <c r="AT679" s="138"/>
    </row>
    <row r="680" spans="1:46" s="139" customFormat="1" ht="13.8" x14ac:dyDescent="0.3">
      <c r="A680" s="277">
        <v>487</v>
      </c>
      <c r="B680" s="211">
        <v>487049262</v>
      </c>
      <c r="C680" s="212" t="s">
        <v>284</v>
      </c>
      <c r="D680" s="211">
        <v>49</v>
      </c>
      <c r="E680" s="212" t="s">
        <v>96</v>
      </c>
      <c r="F680" s="211">
        <v>262</v>
      </c>
      <c r="G680" s="212" t="s">
        <v>31</v>
      </c>
      <c r="H680" s="297">
        <v>10</v>
      </c>
      <c r="I680" s="202">
        <v>12226</v>
      </c>
      <c r="J680" s="202">
        <v>5729</v>
      </c>
      <c r="K680" s="202">
        <v>0</v>
      </c>
      <c r="L680" s="202">
        <v>893</v>
      </c>
      <c r="M680" s="279">
        <v>18848</v>
      </c>
      <c r="O680" s="281">
        <v>0</v>
      </c>
      <c r="P680" s="282">
        <v>0</v>
      </c>
      <c r="Q680" s="205">
        <v>0.09</v>
      </c>
      <c r="R680" s="205">
        <v>6.1775521936888643E-2</v>
      </c>
      <c r="S680" s="272">
        <f t="shared" si="44"/>
        <v>0</v>
      </c>
      <c r="U680" s="287">
        <v>179550</v>
      </c>
      <c r="V680" s="288">
        <v>0</v>
      </c>
      <c r="W680" s="288">
        <v>0</v>
      </c>
      <c r="X680" s="288">
        <v>8930</v>
      </c>
      <c r="Y680" s="279">
        <f t="shared" si="45"/>
        <v>188480</v>
      </c>
      <c r="AA680" s="275">
        <v>0</v>
      </c>
      <c r="AB680" s="204">
        <v>0</v>
      </c>
      <c r="AC680" s="202">
        <v>0</v>
      </c>
      <c r="AD680" s="204">
        <v>1</v>
      </c>
      <c r="AE680" s="276">
        <v>18848</v>
      </c>
      <c r="AG680" s="227">
        <f t="shared" si="41"/>
        <v>0</v>
      </c>
      <c r="AH680" s="228">
        <f t="shared" si="42"/>
        <v>0</v>
      </c>
      <c r="AI680" s="229">
        <f t="shared" si="43"/>
        <v>0</v>
      </c>
      <c r="AM680" s="138"/>
      <c r="AN680" s="138"/>
      <c r="AO680" s="138"/>
      <c r="AP680" s="138"/>
      <c r="AQ680" s="138"/>
      <c r="AR680" s="138"/>
      <c r="AS680" s="138"/>
      <c r="AT680" s="138"/>
    </row>
    <row r="681" spans="1:46" s="139" customFormat="1" ht="13.8" x14ac:dyDescent="0.3">
      <c r="A681" s="277">
        <v>487</v>
      </c>
      <c r="B681" s="211">
        <v>487049274</v>
      </c>
      <c r="C681" s="212" t="s">
        <v>284</v>
      </c>
      <c r="D681" s="211">
        <v>49</v>
      </c>
      <c r="E681" s="212" t="s">
        <v>96</v>
      </c>
      <c r="F681" s="211">
        <v>274</v>
      </c>
      <c r="G681" s="212" t="s">
        <v>81</v>
      </c>
      <c r="H681" s="297">
        <v>143.88</v>
      </c>
      <c r="I681" s="202">
        <v>11862</v>
      </c>
      <c r="J681" s="202">
        <v>5675</v>
      </c>
      <c r="K681" s="202">
        <v>0</v>
      </c>
      <c r="L681" s="202">
        <v>893</v>
      </c>
      <c r="M681" s="279">
        <v>18430</v>
      </c>
      <c r="O681" s="281">
        <v>0</v>
      </c>
      <c r="P681" s="282">
        <v>0</v>
      </c>
      <c r="Q681" s="205">
        <v>0.09</v>
      </c>
      <c r="R681" s="205">
        <v>7.0159331123413618E-2</v>
      </c>
      <c r="S681" s="272">
        <f t="shared" si="44"/>
        <v>0</v>
      </c>
      <c r="U681" s="287">
        <v>2523223</v>
      </c>
      <c r="V681" s="288">
        <v>0</v>
      </c>
      <c r="W681" s="288">
        <v>0</v>
      </c>
      <c r="X681" s="288">
        <v>128486</v>
      </c>
      <c r="Y681" s="279">
        <f t="shared" si="45"/>
        <v>2651709</v>
      </c>
      <c r="AA681" s="275">
        <v>0</v>
      </c>
      <c r="AB681" s="204">
        <v>0</v>
      </c>
      <c r="AC681" s="202">
        <v>0</v>
      </c>
      <c r="AD681" s="204">
        <v>0</v>
      </c>
      <c r="AE681" s="276">
        <v>0</v>
      </c>
      <c r="AG681" s="227">
        <f t="shared" si="41"/>
        <v>0</v>
      </c>
      <c r="AH681" s="228">
        <f t="shared" si="42"/>
        <v>0</v>
      </c>
      <c r="AI681" s="229">
        <f t="shared" si="43"/>
        <v>0</v>
      </c>
      <c r="AM681" s="138"/>
      <c r="AN681" s="138"/>
      <c r="AO681" s="138"/>
      <c r="AP681" s="138"/>
      <c r="AQ681" s="138"/>
      <c r="AR681" s="138"/>
      <c r="AS681" s="138"/>
      <c r="AT681" s="138"/>
    </row>
    <row r="682" spans="1:46" s="139" customFormat="1" ht="13.8" x14ac:dyDescent="0.3">
      <c r="A682" s="277">
        <v>487</v>
      </c>
      <c r="B682" s="211">
        <v>487049284</v>
      </c>
      <c r="C682" s="212" t="s">
        <v>284</v>
      </c>
      <c r="D682" s="211">
        <v>49</v>
      </c>
      <c r="E682" s="212" t="s">
        <v>96</v>
      </c>
      <c r="F682" s="211">
        <v>284</v>
      </c>
      <c r="G682" s="212" t="s">
        <v>163</v>
      </c>
      <c r="H682" s="297">
        <v>1</v>
      </c>
      <c r="I682" s="202">
        <v>10922</v>
      </c>
      <c r="J682" s="202">
        <v>4744</v>
      </c>
      <c r="K682" s="202">
        <v>0</v>
      </c>
      <c r="L682" s="202">
        <v>893</v>
      </c>
      <c r="M682" s="279">
        <v>16559</v>
      </c>
      <c r="O682" s="281">
        <v>0</v>
      </c>
      <c r="P682" s="282">
        <v>0</v>
      </c>
      <c r="Q682" s="205">
        <v>0.09</v>
      </c>
      <c r="R682" s="205">
        <v>3.0832833299785766E-2</v>
      </c>
      <c r="S682" s="272">
        <f t="shared" si="44"/>
        <v>0</v>
      </c>
      <c r="U682" s="287">
        <v>15666</v>
      </c>
      <c r="V682" s="288">
        <v>0</v>
      </c>
      <c r="W682" s="288">
        <v>0</v>
      </c>
      <c r="X682" s="288">
        <v>893</v>
      </c>
      <c r="Y682" s="279">
        <f t="shared" si="45"/>
        <v>16559</v>
      </c>
      <c r="AA682" s="275">
        <v>0</v>
      </c>
      <c r="AB682" s="204">
        <v>0</v>
      </c>
      <c r="AC682" s="202">
        <v>0</v>
      </c>
      <c r="AD682" s="204">
        <v>0</v>
      </c>
      <c r="AE682" s="276">
        <v>0</v>
      </c>
      <c r="AG682" s="227">
        <f t="shared" si="41"/>
        <v>0</v>
      </c>
      <c r="AH682" s="228">
        <f t="shared" si="42"/>
        <v>0</v>
      </c>
      <c r="AI682" s="229">
        <f t="shared" si="43"/>
        <v>0</v>
      </c>
      <c r="AM682" s="138"/>
      <c r="AN682" s="138"/>
      <c r="AO682" s="138"/>
      <c r="AP682" s="138"/>
      <c r="AQ682" s="138"/>
      <c r="AR682" s="138"/>
      <c r="AS682" s="138"/>
      <c r="AT682" s="138"/>
    </row>
    <row r="683" spans="1:46" s="139" customFormat="1" ht="13.8" x14ac:dyDescent="0.3">
      <c r="A683" s="277">
        <v>487</v>
      </c>
      <c r="B683" s="211">
        <v>487049285</v>
      </c>
      <c r="C683" s="212" t="s">
        <v>284</v>
      </c>
      <c r="D683" s="211">
        <v>49</v>
      </c>
      <c r="E683" s="212" t="s">
        <v>96</v>
      </c>
      <c r="F683" s="211">
        <v>285</v>
      </c>
      <c r="G683" s="212" t="s">
        <v>44</v>
      </c>
      <c r="H683" s="297">
        <v>0.73</v>
      </c>
      <c r="I683" s="202">
        <v>11088.295368529887</v>
      </c>
      <c r="J683" s="202">
        <v>3128</v>
      </c>
      <c r="K683" s="202">
        <v>0</v>
      </c>
      <c r="L683" s="202">
        <v>893</v>
      </c>
      <c r="M683" s="279">
        <v>15109.295368529887</v>
      </c>
      <c r="O683" s="281">
        <v>0</v>
      </c>
      <c r="P683" s="282">
        <v>0</v>
      </c>
      <c r="Q683" s="205">
        <v>0.09</v>
      </c>
      <c r="R683" s="205">
        <v>3.435541059230926E-2</v>
      </c>
      <c r="S683" s="272">
        <f t="shared" si="44"/>
        <v>0</v>
      </c>
      <c r="U683" s="287">
        <v>10378</v>
      </c>
      <c r="V683" s="288">
        <v>0</v>
      </c>
      <c r="W683" s="288">
        <v>0</v>
      </c>
      <c r="X683" s="288">
        <v>652</v>
      </c>
      <c r="Y683" s="279">
        <f t="shared" si="45"/>
        <v>11030</v>
      </c>
      <c r="AA683" s="275">
        <v>0</v>
      </c>
      <c r="AB683" s="204">
        <v>0</v>
      </c>
      <c r="AC683" s="202">
        <v>0</v>
      </c>
      <c r="AD683" s="204">
        <v>0</v>
      </c>
      <c r="AE683" s="276">
        <v>0</v>
      </c>
      <c r="AG683" s="227">
        <f t="shared" si="41"/>
        <v>0</v>
      </c>
      <c r="AH683" s="228">
        <f t="shared" si="42"/>
        <v>0</v>
      </c>
      <c r="AI683" s="229">
        <f t="shared" si="43"/>
        <v>0</v>
      </c>
      <c r="AM683" s="138"/>
      <c r="AN683" s="138"/>
      <c r="AO683" s="138"/>
      <c r="AP683" s="138"/>
      <c r="AQ683" s="138"/>
      <c r="AR683" s="138"/>
      <c r="AS683" s="138"/>
      <c r="AT683" s="138"/>
    </row>
    <row r="684" spans="1:46" s="139" customFormat="1" ht="13.8" x14ac:dyDescent="0.3">
      <c r="A684" s="277">
        <v>487</v>
      </c>
      <c r="B684" s="211">
        <v>487049295</v>
      </c>
      <c r="C684" s="212" t="s">
        <v>284</v>
      </c>
      <c r="D684" s="211">
        <v>49</v>
      </c>
      <c r="E684" s="212" t="s">
        <v>96</v>
      </c>
      <c r="F684" s="211">
        <v>295</v>
      </c>
      <c r="G684" s="212" t="s">
        <v>155</v>
      </c>
      <c r="H684" s="297">
        <v>0.5</v>
      </c>
      <c r="I684" s="202">
        <v>10019.359361151082</v>
      </c>
      <c r="J684" s="202">
        <v>5428</v>
      </c>
      <c r="K684" s="202">
        <v>0</v>
      </c>
      <c r="L684" s="202">
        <v>893</v>
      </c>
      <c r="M684" s="279">
        <v>16340.359361151082</v>
      </c>
      <c r="O684" s="281">
        <v>0</v>
      </c>
      <c r="P684" s="282">
        <v>0</v>
      </c>
      <c r="Q684" s="205">
        <v>0.09</v>
      </c>
      <c r="R684" s="205">
        <v>2.0464468341512679E-2</v>
      </c>
      <c r="S684" s="272">
        <f t="shared" si="44"/>
        <v>0</v>
      </c>
      <c r="U684" s="287">
        <v>7724</v>
      </c>
      <c r="V684" s="288">
        <v>0</v>
      </c>
      <c r="W684" s="288">
        <v>0</v>
      </c>
      <c r="X684" s="288">
        <v>447</v>
      </c>
      <c r="Y684" s="279">
        <f t="shared" si="45"/>
        <v>8171</v>
      </c>
      <c r="AA684" s="275">
        <v>0</v>
      </c>
      <c r="AB684" s="204">
        <v>0</v>
      </c>
      <c r="AC684" s="202">
        <v>0</v>
      </c>
      <c r="AD684" s="204">
        <v>0</v>
      </c>
      <c r="AE684" s="276">
        <v>0</v>
      </c>
      <c r="AG684" s="227">
        <f t="shared" si="41"/>
        <v>0</v>
      </c>
      <c r="AH684" s="228">
        <f t="shared" si="42"/>
        <v>0</v>
      </c>
      <c r="AI684" s="229">
        <f t="shared" si="43"/>
        <v>0</v>
      </c>
      <c r="AM684" s="138"/>
      <c r="AN684" s="138"/>
      <c r="AO684" s="138"/>
      <c r="AP684" s="138"/>
      <c r="AQ684" s="138"/>
      <c r="AR684" s="138"/>
      <c r="AS684" s="138"/>
      <c r="AT684" s="138"/>
    </row>
    <row r="685" spans="1:46" s="139" customFormat="1" ht="13.8" x14ac:dyDescent="0.3">
      <c r="A685" s="277">
        <v>487</v>
      </c>
      <c r="B685" s="211">
        <v>487049308</v>
      </c>
      <c r="C685" s="212" t="s">
        <v>284</v>
      </c>
      <c r="D685" s="211">
        <v>49</v>
      </c>
      <c r="E685" s="212" t="s">
        <v>96</v>
      </c>
      <c r="F685" s="211">
        <v>308</v>
      </c>
      <c r="G685" s="212" t="s">
        <v>32</v>
      </c>
      <c r="H685" s="297">
        <v>4</v>
      </c>
      <c r="I685" s="202">
        <v>12321</v>
      </c>
      <c r="J685" s="202">
        <v>6615</v>
      </c>
      <c r="K685" s="202">
        <v>0</v>
      </c>
      <c r="L685" s="202">
        <v>893</v>
      </c>
      <c r="M685" s="279">
        <v>19829</v>
      </c>
      <c r="O685" s="281">
        <v>0</v>
      </c>
      <c r="P685" s="282">
        <v>0</v>
      </c>
      <c r="Q685" s="205">
        <v>0.09</v>
      </c>
      <c r="R685" s="205">
        <v>2.0850860735789978E-3</v>
      </c>
      <c r="S685" s="272">
        <f t="shared" si="44"/>
        <v>0</v>
      </c>
      <c r="U685" s="287">
        <v>75744</v>
      </c>
      <c r="V685" s="288">
        <v>0</v>
      </c>
      <c r="W685" s="288">
        <v>0</v>
      </c>
      <c r="X685" s="288">
        <v>3572</v>
      </c>
      <c r="Y685" s="279">
        <f t="shared" si="45"/>
        <v>79316</v>
      </c>
      <c r="AA685" s="275">
        <v>0</v>
      </c>
      <c r="AB685" s="204">
        <v>0</v>
      </c>
      <c r="AC685" s="202">
        <v>0</v>
      </c>
      <c r="AD685" s="204">
        <v>0</v>
      </c>
      <c r="AE685" s="276">
        <v>0</v>
      </c>
      <c r="AG685" s="227">
        <f t="shared" si="41"/>
        <v>0</v>
      </c>
      <c r="AH685" s="228">
        <f t="shared" si="42"/>
        <v>0</v>
      </c>
      <c r="AI685" s="229">
        <f t="shared" si="43"/>
        <v>0</v>
      </c>
      <c r="AM685" s="138"/>
      <c r="AN685" s="138"/>
      <c r="AO685" s="138"/>
      <c r="AP685" s="138"/>
      <c r="AQ685" s="138"/>
      <c r="AR685" s="138"/>
      <c r="AS685" s="138"/>
      <c r="AT685" s="138"/>
    </row>
    <row r="686" spans="1:46" s="139" customFormat="1" ht="13.8" x14ac:dyDescent="0.3">
      <c r="A686" s="277">
        <v>487</v>
      </c>
      <c r="B686" s="211">
        <v>487049314</v>
      </c>
      <c r="C686" s="212" t="s">
        <v>284</v>
      </c>
      <c r="D686" s="211">
        <v>49</v>
      </c>
      <c r="E686" s="212" t="s">
        <v>96</v>
      </c>
      <c r="F686" s="211">
        <v>314</v>
      </c>
      <c r="G686" s="212" t="s">
        <v>46</v>
      </c>
      <c r="H686" s="297">
        <v>2</v>
      </c>
      <c r="I686" s="202">
        <v>12011</v>
      </c>
      <c r="J686" s="202">
        <v>9989</v>
      </c>
      <c r="K686" s="202">
        <v>0</v>
      </c>
      <c r="L686" s="202">
        <v>893</v>
      </c>
      <c r="M686" s="279">
        <v>22893</v>
      </c>
      <c r="O686" s="281">
        <v>0</v>
      </c>
      <c r="P686" s="282">
        <v>0</v>
      </c>
      <c r="Q686" s="205">
        <v>0.09</v>
      </c>
      <c r="R686" s="205">
        <v>2.0711713894223912E-3</v>
      </c>
      <c r="S686" s="272">
        <f t="shared" si="44"/>
        <v>0</v>
      </c>
      <c r="U686" s="287">
        <v>44000</v>
      </c>
      <c r="V686" s="288">
        <v>0</v>
      </c>
      <c r="W686" s="288">
        <v>0</v>
      </c>
      <c r="X686" s="288">
        <v>1786</v>
      </c>
      <c r="Y686" s="279">
        <f t="shared" si="45"/>
        <v>45786</v>
      </c>
      <c r="AA686" s="275">
        <v>0</v>
      </c>
      <c r="AB686" s="204">
        <v>0</v>
      </c>
      <c r="AC686" s="202">
        <v>0</v>
      </c>
      <c r="AD686" s="204">
        <v>0</v>
      </c>
      <c r="AE686" s="276">
        <v>0</v>
      </c>
      <c r="AG686" s="227">
        <f t="shared" si="41"/>
        <v>0</v>
      </c>
      <c r="AH686" s="228">
        <f t="shared" si="42"/>
        <v>0</v>
      </c>
      <c r="AI686" s="229">
        <f t="shared" si="43"/>
        <v>0</v>
      </c>
      <c r="AM686" s="138"/>
      <c r="AN686" s="138"/>
      <c r="AO686" s="138"/>
      <c r="AP686" s="138"/>
      <c r="AQ686" s="138"/>
      <c r="AR686" s="138"/>
      <c r="AS686" s="138"/>
      <c r="AT686" s="138"/>
    </row>
    <row r="687" spans="1:46" s="139" customFormat="1" ht="13.8" x14ac:dyDescent="0.3">
      <c r="A687" s="277">
        <v>487</v>
      </c>
      <c r="B687" s="211">
        <v>487049347</v>
      </c>
      <c r="C687" s="212" t="s">
        <v>284</v>
      </c>
      <c r="D687" s="211">
        <v>49</v>
      </c>
      <c r="E687" s="212" t="s">
        <v>96</v>
      </c>
      <c r="F687" s="211">
        <v>347</v>
      </c>
      <c r="G687" s="212" t="s">
        <v>106</v>
      </c>
      <c r="H687" s="297">
        <v>3</v>
      </c>
      <c r="I687" s="202">
        <v>12566</v>
      </c>
      <c r="J687" s="202">
        <v>5678</v>
      </c>
      <c r="K687" s="202">
        <v>0</v>
      </c>
      <c r="L687" s="202">
        <v>893</v>
      </c>
      <c r="M687" s="279">
        <v>19137</v>
      </c>
      <c r="O687" s="281">
        <v>0</v>
      </c>
      <c r="P687" s="282">
        <v>0</v>
      </c>
      <c r="Q687" s="205">
        <v>0.09</v>
      </c>
      <c r="R687" s="205">
        <v>4.4716582560312317E-3</v>
      </c>
      <c r="S687" s="272">
        <f t="shared" si="44"/>
        <v>0</v>
      </c>
      <c r="U687" s="287">
        <v>54732</v>
      </c>
      <c r="V687" s="288">
        <v>0</v>
      </c>
      <c r="W687" s="288">
        <v>0</v>
      </c>
      <c r="X687" s="288">
        <v>2679</v>
      </c>
      <c r="Y687" s="279">
        <f t="shared" si="45"/>
        <v>57411</v>
      </c>
      <c r="AA687" s="275">
        <v>0</v>
      </c>
      <c r="AB687" s="204">
        <v>0</v>
      </c>
      <c r="AC687" s="202">
        <v>0</v>
      </c>
      <c r="AD687" s="204">
        <v>0</v>
      </c>
      <c r="AE687" s="276">
        <v>0</v>
      </c>
      <c r="AG687" s="227">
        <f t="shared" si="41"/>
        <v>0</v>
      </c>
      <c r="AH687" s="228">
        <f t="shared" si="42"/>
        <v>0</v>
      </c>
      <c r="AI687" s="229">
        <f t="shared" si="43"/>
        <v>0</v>
      </c>
      <c r="AM687" s="138"/>
      <c r="AN687" s="138"/>
      <c r="AO687" s="138"/>
      <c r="AP687" s="138"/>
      <c r="AQ687" s="138"/>
      <c r="AR687" s="138"/>
      <c r="AS687" s="138"/>
      <c r="AT687" s="138"/>
    </row>
    <row r="688" spans="1:46" s="139" customFormat="1" ht="13.8" x14ac:dyDescent="0.3">
      <c r="A688" s="277">
        <v>487</v>
      </c>
      <c r="B688" s="211">
        <v>487274010</v>
      </c>
      <c r="C688" s="212" t="s">
        <v>284</v>
      </c>
      <c r="D688" s="211">
        <v>274</v>
      </c>
      <c r="E688" s="212" t="s">
        <v>81</v>
      </c>
      <c r="F688" s="211">
        <v>10</v>
      </c>
      <c r="G688" s="212" t="s">
        <v>99</v>
      </c>
      <c r="H688" s="297">
        <v>3.87</v>
      </c>
      <c r="I688" s="202">
        <v>10026.437449628347</v>
      </c>
      <c r="J688" s="202">
        <v>3308</v>
      </c>
      <c r="K688" s="202">
        <v>0</v>
      </c>
      <c r="L688" s="202">
        <v>893</v>
      </c>
      <c r="M688" s="279">
        <v>14227.437449628347</v>
      </c>
      <c r="O688" s="281">
        <v>0</v>
      </c>
      <c r="P688" s="282">
        <v>0</v>
      </c>
      <c r="Q688" s="205">
        <v>0.09</v>
      </c>
      <c r="R688" s="205">
        <v>1.5004679305834151E-3</v>
      </c>
      <c r="S688" s="272">
        <f t="shared" si="44"/>
        <v>0</v>
      </c>
      <c r="U688" s="287">
        <v>51603</v>
      </c>
      <c r="V688" s="288">
        <v>0</v>
      </c>
      <c r="W688" s="288">
        <v>0</v>
      </c>
      <c r="X688" s="288">
        <v>3456</v>
      </c>
      <c r="Y688" s="279">
        <f t="shared" si="45"/>
        <v>55059</v>
      </c>
      <c r="AA688" s="275">
        <v>0</v>
      </c>
      <c r="AB688" s="204">
        <v>0</v>
      </c>
      <c r="AC688" s="202">
        <v>0</v>
      </c>
      <c r="AD688" s="204">
        <v>0.88</v>
      </c>
      <c r="AE688" s="276">
        <v>12520</v>
      </c>
      <c r="AG688" s="227">
        <f t="shared" si="41"/>
        <v>0</v>
      </c>
      <c r="AH688" s="228">
        <f t="shared" si="42"/>
        <v>0</v>
      </c>
      <c r="AI688" s="229">
        <f t="shared" si="43"/>
        <v>0</v>
      </c>
      <c r="AM688" s="138"/>
      <c r="AN688" s="138"/>
      <c r="AO688" s="138"/>
      <c r="AP688" s="138"/>
      <c r="AQ688" s="138"/>
      <c r="AR688" s="138"/>
      <c r="AS688" s="138"/>
      <c r="AT688" s="138"/>
    </row>
    <row r="689" spans="1:46" s="139" customFormat="1" ht="13.8" x14ac:dyDescent="0.3">
      <c r="A689" s="277">
        <v>487</v>
      </c>
      <c r="B689" s="211">
        <v>487274031</v>
      </c>
      <c r="C689" s="212" t="s">
        <v>284</v>
      </c>
      <c r="D689" s="211">
        <v>274</v>
      </c>
      <c r="E689" s="212" t="s">
        <v>81</v>
      </c>
      <c r="F689" s="211">
        <v>31</v>
      </c>
      <c r="G689" s="212" t="s">
        <v>101</v>
      </c>
      <c r="H689" s="297">
        <v>2</v>
      </c>
      <c r="I689" s="202">
        <v>11623</v>
      </c>
      <c r="J689" s="202">
        <v>5540</v>
      </c>
      <c r="K689" s="202">
        <v>0</v>
      </c>
      <c r="L689" s="202">
        <v>893</v>
      </c>
      <c r="M689" s="279">
        <v>18056</v>
      </c>
      <c r="O689" s="281">
        <v>0</v>
      </c>
      <c r="P689" s="282">
        <v>0</v>
      </c>
      <c r="Q689" s="205">
        <v>0.09</v>
      </c>
      <c r="R689" s="205">
        <v>2.4951184271371486E-2</v>
      </c>
      <c r="S689" s="272">
        <f t="shared" si="44"/>
        <v>0</v>
      </c>
      <c r="U689" s="287">
        <v>34326</v>
      </c>
      <c r="V689" s="288">
        <v>0</v>
      </c>
      <c r="W689" s="288">
        <v>0</v>
      </c>
      <c r="X689" s="288">
        <v>1786</v>
      </c>
      <c r="Y689" s="279">
        <f t="shared" si="45"/>
        <v>36112</v>
      </c>
      <c r="AA689" s="275">
        <v>0</v>
      </c>
      <c r="AB689" s="204">
        <v>0</v>
      </c>
      <c r="AC689" s="202">
        <v>0</v>
      </c>
      <c r="AD689" s="204">
        <v>0</v>
      </c>
      <c r="AE689" s="276">
        <v>0</v>
      </c>
      <c r="AG689" s="227">
        <f t="shared" si="41"/>
        <v>0</v>
      </c>
      <c r="AH689" s="228">
        <f t="shared" si="42"/>
        <v>0</v>
      </c>
      <c r="AI689" s="229">
        <f t="shared" si="43"/>
        <v>0</v>
      </c>
      <c r="AM689" s="138"/>
      <c r="AN689" s="138"/>
      <c r="AO689" s="138"/>
      <c r="AP689" s="138"/>
      <c r="AQ689" s="138"/>
      <c r="AR689" s="138"/>
      <c r="AS689" s="138"/>
      <c r="AT689" s="138"/>
    </row>
    <row r="690" spans="1:46" s="139" customFormat="1" ht="13.8" x14ac:dyDescent="0.3">
      <c r="A690" s="277">
        <v>487</v>
      </c>
      <c r="B690" s="211">
        <v>487274035</v>
      </c>
      <c r="C690" s="212" t="s">
        <v>284</v>
      </c>
      <c r="D690" s="211">
        <v>274</v>
      </c>
      <c r="E690" s="212" t="s">
        <v>81</v>
      </c>
      <c r="F690" s="211">
        <v>35</v>
      </c>
      <c r="G690" s="212" t="s">
        <v>22</v>
      </c>
      <c r="H690" s="297">
        <v>25.61</v>
      </c>
      <c r="I690" s="202">
        <v>11728</v>
      </c>
      <c r="J690" s="202">
        <v>4044</v>
      </c>
      <c r="K690" s="202">
        <v>0</v>
      </c>
      <c r="L690" s="202">
        <v>893</v>
      </c>
      <c r="M690" s="279">
        <v>16665</v>
      </c>
      <c r="O690" s="281">
        <v>0</v>
      </c>
      <c r="P690" s="282">
        <v>0</v>
      </c>
      <c r="Q690" s="205">
        <v>0.18</v>
      </c>
      <c r="R690" s="205">
        <v>0.14869015941042629</v>
      </c>
      <c r="S690" s="272">
        <f t="shared" si="44"/>
        <v>0</v>
      </c>
      <c r="U690" s="287">
        <v>403921</v>
      </c>
      <c r="V690" s="288">
        <v>0</v>
      </c>
      <c r="W690" s="288">
        <v>0</v>
      </c>
      <c r="X690" s="288">
        <v>22869</v>
      </c>
      <c r="Y690" s="279">
        <f t="shared" si="45"/>
        <v>426790</v>
      </c>
      <c r="AA690" s="275">
        <v>0</v>
      </c>
      <c r="AB690" s="204">
        <v>0</v>
      </c>
      <c r="AC690" s="202">
        <v>0</v>
      </c>
      <c r="AD690" s="204">
        <v>0</v>
      </c>
      <c r="AE690" s="276">
        <v>0</v>
      </c>
      <c r="AG690" s="227">
        <f t="shared" si="41"/>
        <v>0</v>
      </c>
      <c r="AH690" s="228">
        <f t="shared" si="42"/>
        <v>0</v>
      </c>
      <c r="AI690" s="229">
        <f t="shared" si="43"/>
        <v>0</v>
      </c>
      <c r="AM690" s="138"/>
      <c r="AN690" s="138"/>
      <c r="AO690" s="138"/>
      <c r="AP690" s="138"/>
      <c r="AQ690" s="138"/>
      <c r="AR690" s="138"/>
      <c r="AS690" s="138"/>
      <c r="AT690" s="138"/>
    </row>
    <row r="691" spans="1:46" s="139" customFormat="1" ht="13.8" x14ac:dyDescent="0.3">
      <c r="A691" s="277">
        <v>487</v>
      </c>
      <c r="B691" s="211">
        <v>487274040</v>
      </c>
      <c r="C691" s="212" t="s">
        <v>284</v>
      </c>
      <c r="D691" s="211">
        <v>274</v>
      </c>
      <c r="E691" s="212" t="s">
        <v>81</v>
      </c>
      <c r="F691" s="211">
        <v>40</v>
      </c>
      <c r="G691" s="212" t="s">
        <v>95</v>
      </c>
      <c r="H691" s="297">
        <v>1</v>
      </c>
      <c r="I691" s="202">
        <v>10631.419344501584</v>
      </c>
      <c r="J691" s="202">
        <v>2786</v>
      </c>
      <c r="K691" s="202">
        <v>0</v>
      </c>
      <c r="L691" s="202">
        <v>893</v>
      </c>
      <c r="M691" s="279">
        <v>14310.419344501584</v>
      </c>
      <c r="O691" s="281">
        <v>0</v>
      </c>
      <c r="P691" s="282">
        <v>0</v>
      </c>
      <c r="Q691" s="205">
        <v>0.09</v>
      </c>
      <c r="R691" s="205">
        <v>3.0877310692379273E-3</v>
      </c>
      <c r="S691" s="272">
        <f t="shared" si="44"/>
        <v>0</v>
      </c>
      <c r="U691" s="287">
        <v>13417</v>
      </c>
      <c r="V691" s="288">
        <v>0</v>
      </c>
      <c r="W691" s="288">
        <v>0</v>
      </c>
      <c r="X691" s="288">
        <v>893</v>
      </c>
      <c r="Y691" s="279">
        <f t="shared" si="45"/>
        <v>14310</v>
      </c>
      <c r="AA691" s="275">
        <v>0</v>
      </c>
      <c r="AB691" s="204">
        <v>0</v>
      </c>
      <c r="AC691" s="202">
        <v>0</v>
      </c>
      <c r="AD691" s="204">
        <v>0</v>
      </c>
      <c r="AE691" s="276">
        <v>0</v>
      </c>
      <c r="AG691" s="227">
        <f t="shared" si="41"/>
        <v>0</v>
      </c>
      <c r="AH691" s="228">
        <f t="shared" si="42"/>
        <v>0</v>
      </c>
      <c r="AI691" s="229">
        <f t="shared" si="43"/>
        <v>0</v>
      </c>
      <c r="AM691" s="138"/>
      <c r="AN691" s="138"/>
      <c r="AO691" s="138"/>
      <c r="AP691" s="138"/>
      <c r="AQ691" s="138"/>
      <c r="AR691" s="138"/>
      <c r="AS691" s="138"/>
      <c r="AT691" s="138"/>
    </row>
    <row r="692" spans="1:46" s="139" customFormat="1" ht="13.8" x14ac:dyDescent="0.3">
      <c r="A692" s="277">
        <v>487</v>
      </c>
      <c r="B692" s="211">
        <v>487274044</v>
      </c>
      <c r="C692" s="212" t="s">
        <v>284</v>
      </c>
      <c r="D692" s="211">
        <v>274</v>
      </c>
      <c r="E692" s="212" t="s">
        <v>81</v>
      </c>
      <c r="F692" s="211">
        <v>44</v>
      </c>
      <c r="G692" s="212" t="s">
        <v>35</v>
      </c>
      <c r="H692" s="297">
        <v>1</v>
      </c>
      <c r="I692" s="202">
        <v>8825</v>
      </c>
      <c r="J692" s="202">
        <v>178</v>
      </c>
      <c r="K692" s="202">
        <v>0</v>
      </c>
      <c r="L692" s="202">
        <v>893</v>
      </c>
      <c r="M692" s="279">
        <v>9896</v>
      </c>
      <c r="O692" s="281">
        <v>0</v>
      </c>
      <c r="P692" s="282">
        <v>0</v>
      </c>
      <c r="Q692" s="205">
        <v>0.09</v>
      </c>
      <c r="R692" s="205">
        <v>5.5335020340441667E-2</v>
      </c>
      <c r="S692" s="272">
        <f t="shared" si="44"/>
        <v>0</v>
      </c>
      <c r="U692" s="287">
        <v>9003</v>
      </c>
      <c r="V692" s="288">
        <v>0</v>
      </c>
      <c r="W692" s="288">
        <v>0</v>
      </c>
      <c r="X692" s="288">
        <v>893</v>
      </c>
      <c r="Y692" s="279">
        <f t="shared" si="45"/>
        <v>9896</v>
      </c>
      <c r="AA692" s="275">
        <v>0</v>
      </c>
      <c r="AB692" s="204">
        <v>0</v>
      </c>
      <c r="AC692" s="202">
        <v>0</v>
      </c>
      <c r="AD692" s="204">
        <v>0</v>
      </c>
      <c r="AE692" s="276">
        <v>0</v>
      </c>
      <c r="AG692" s="227">
        <f t="shared" si="41"/>
        <v>0</v>
      </c>
      <c r="AH692" s="228">
        <f t="shared" si="42"/>
        <v>0</v>
      </c>
      <c r="AI692" s="229">
        <f t="shared" si="43"/>
        <v>0</v>
      </c>
      <c r="AM692" s="138"/>
      <c r="AN692" s="138"/>
      <c r="AO692" s="138"/>
      <c r="AP692" s="138"/>
      <c r="AQ692" s="138"/>
      <c r="AR692" s="138"/>
      <c r="AS692" s="138"/>
      <c r="AT692" s="138"/>
    </row>
    <row r="693" spans="1:46" s="139" customFormat="1" ht="13.8" x14ac:dyDescent="0.3">
      <c r="A693" s="277">
        <v>487</v>
      </c>
      <c r="B693" s="211">
        <v>487274046</v>
      </c>
      <c r="C693" s="212" t="s">
        <v>284</v>
      </c>
      <c r="D693" s="211">
        <v>274</v>
      </c>
      <c r="E693" s="212" t="s">
        <v>81</v>
      </c>
      <c r="F693" s="211">
        <v>46</v>
      </c>
      <c r="G693" s="212" t="s">
        <v>36</v>
      </c>
      <c r="H693" s="297">
        <v>1</v>
      </c>
      <c r="I693" s="202">
        <v>13109</v>
      </c>
      <c r="J693" s="202">
        <v>10426</v>
      </c>
      <c r="K693" s="202">
        <v>0</v>
      </c>
      <c r="L693" s="202">
        <v>893</v>
      </c>
      <c r="M693" s="279">
        <v>24428</v>
      </c>
      <c r="O693" s="281">
        <v>0</v>
      </c>
      <c r="P693" s="282">
        <v>0</v>
      </c>
      <c r="Q693" s="205">
        <v>0.09</v>
      </c>
      <c r="R693" s="205">
        <v>4.9146025048569912E-4</v>
      </c>
      <c r="S693" s="272">
        <f t="shared" si="44"/>
        <v>0</v>
      </c>
      <c r="U693" s="287">
        <v>23535</v>
      </c>
      <c r="V693" s="288">
        <v>0</v>
      </c>
      <c r="W693" s="288">
        <v>0</v>
      </c>
      <c r="X693" s="288">
        <v>893</v>
      </c>
      <c r="Y693" s="279">
        <f t="shared" si="45"/>
        <v>24428</v>
      </c>
      <c r="AA693" s="275">
        <v>0</v>
      </c>
      <c r="AB693" s="204">
        <v>0</v>
      </c>
      <c r="AC693" s="202">
        <v>0</v>
      </c>
      <c r="AD693" s="204">
        <v>0</v>
      </c>
      <c r="AE693" s="276">
        <v>0</v>
      </c>
      <c r="AG693" s="227">
        <f t="shared" si="41"/>
        <v>0</v>
      </c>
      <c r="AH693" s="228">
        <f t="shared" si="42"/>
        <v>0</v>
      </c>
      <c r="AI693" s="229">
        <f t="shared" si="43"/>
        <v>0</v>
      </c>
      <c r="AM693" s="138"/>
      <c r="AN693" s="138"/>
      <c r="AO693" s="138"/>
      <c r="AP693" s="138"/>
      <c r="AQ693" s="138"/>
      <c r="AR693" s="138"/>
      <c r="AS693" s="138"/>
      <c r="AT693" s="138"/>
    </row>
    <row r="694" spans="1:46" s="139" customFormat="1" ht="13.8" x14ac:dyDescent="0.3">
      <c r="A694" s="277">
        <v>487</v>
      </c>
      <c r="B694" s="211">
        <v>487274048</v>
      </c>
      <c r="C694" s="212" t="s">
        <v>284</v>
      </c>
      <c r="D694" s="211">
        <v>274</v>
      </c>
      <c r="E694" s="212" t="s">
        <v>81</v>
      </c>
      <c r="F694" s="211">
        <v>48</v>
      </c>
      <c r="G694" s="212" t="s">
        <v>152</v>
      </c>
      <c r="H694" s="297">
        <v>1.26</v>
      </c>
      <c r="I694" s="202">
        <v>9001</v>
      </c>
      <c r="J694" s="202">
        <v>7288</v>
      </c>
      <c r="K694" s="202">
        <v>0</v>
      </c>
      <c r="L694" s="202">
        <v>893</v>
      </c>
      <c r="M694" s="279">
        <v>17182</v>
      </c>
      <c r="O694" s="281">
        <v>0</v>
      </c>
      <c r="P694" s="282">
        <v>0</v>
      </c>
      <c r="Q694" s="205">
        <v>0.09</v>
      </c>
      <c r="R694" s="205">
        <v>1.105133045821292E-3</v>
      </c>
      <c r="S694" s="272">
        <f t="shared" si="44"/>
        <v>0</v>
      </c>
      <c r="U694" s="287">
        <v>20524</v>
      </c>
      <c r="V694" s="288">
        <v>0</v>
      </c>
      <c r="W694" s="288">
        <v>0</v>
      </c>
      <c r="X694" s="288">
        <v>1125</v>
      </c>
      <c r="Y694" s="279">
        <f t="shared" si="45"/>
        <v>21649</v>
      </c>
      <c r="AA694" s="275">
        <v>0</v>
      </c>
      <c r="AB694" s="204">
        <v>0</v>
      </c>
      <c r="AC694" s="202">
        <v>0</v>
      </c>
      <c r="AD694" s="204">
        <v>0</v>
      </c>
      <c r="AE694" s="276">
        <v>0</v>
      </c>
      <c r="AG694" s="227">
        <f t="shared" si="41"/>
        <v>0</v>
      </c>
      <c r="AH694" s="228">
        <f t="shared" si="42"/>
        <v>0</v>
      </c>
      <c r="AI694" s="229">
        <f t="shared" si="43"/>
        <v>0</v>
      </c>
      <c r="AM694" s="138"/>
      <c r="AN694" s="138"/>
      <c r="AO694" s="138"/>
      <c r="AP694" s="138"/>
      <c r="AQ694" s="138"/>
      <c r="AR694" s="138"/>
      <c r="AS694" s="138"/>
      <c r="AT694" s="138"/>
    </row>
    <row r="695" spans="1:46" s="139" customFormat="1" ht="13.8" x14ac:dyDescent="0.3">
      <c r="A695" s="277">
        <v>487</v>
      </c>
      <c r="B695" s="211">
        <v>487274049</v>
      </c>
      <c r="C695" s="212" t="s">
        <v>284</v>
      </c>
      <c r="D695" s="211">
        <v>274</v>
      </c>
      <c r="E695" s="212" t="s">
        <v>81</v>
      </c>
      <c r="F695" s="211">
        <v>49</v>
      </c>
      <c r="G695" s="212" t="s">
        <v>96</v>
      </c>
      <c r="H695" s="297">
        <v>85.109999999999985</v>
      </c>
      <c r="I695" s="202">
        <v>11866</v>
      </c>
      <c r="J695" s="202">
        <v>14949</v>
      </c>
      <c r="K695" s="202">
        <v>0</v>
      </c>
      <c r="L695" s="202">
        <v>893</v>
      </c>
      <c r="M695" s="279">
        <v>27708</v>
      </c>
      <c r="O695" s="281">
        <v>0</v>
      </c>
      <c r="P695" s="282">
        <v>0</v>
      </c>
      <c r="Q695" s="205">
        <v>0.09</v>
      </c>
      <c r="R695" s="205">
        <v>6.6333323504090672E-2</v>
      </c>
      <c r="S695" s="272">
        <f t="shared" si="44"/>
        <v>0</v>
      </c>
      <c r="U695" s="287">
        <v>2282224</v>
      </c>
      <c r="V695" s="288">
        <v>0</v>
      </c>
      <c r="W695" s="288">
        <v>0</v>
      </c>
      <c r="X695" s="288">
        <v>76005</v>
      </c>
      <c r="Y695" s="279">
        <f t="shared" si="45"/>
        <v>2358229</v>
      </c>
      <c r="AA695" s="275">
        <v>0</v>
      </c>
      <c r="AB695" s="204">
        <v>0</v>
      </c>
      <c r="AC695" s="202">
        <v>0</v>
      </c>
      <c r="AD695" s="204">
        <v>1.4</v>
      </c>
      <c r="AE695" s="276">
        <v>38792</v>
      </c>
      <c r="AG695" s="227">
        <f t="shared" si="41"/>
        <v>0</v>
      </c>
      <c r="AH695" s="228">
        <f t="shared" si="42"/>
        <v>0</v>
      </c>
      <c r="AI695" s="229">
        <f t="shared" si="43"/>
        <v>0</v>
      </c>
      <c r="AM695" s="138"/>
      <c r="AN695" s="138"/>
      <c r="AO695" s="138"/>
      <c r="AP695" s="138"/>
      <c r="AQ695" s="138"/>
      <c r="AR695" s="138"/>
      <c r="AS695" s="138"/>
      <c r="AT695" s="138"/>
    </row>
    <row r="696" spans="1:46" s="139" customFormat="1" ht="13.8" x14ac:dyDescent="0.3">
      <c r="A696" s="277">
        <v>487</v>
      </c>
      <c r="B696" s="211">
        <v>487274057</v>
      </c>
      <c r="C696" s="212" t="s">
        <v>284</v>
      </c>
      <c r="D696" s="211">
        <v>274</v>
      </c>
      <c r="E696" s="212" t="s">
        <v>81</v>
      </c>
      <c r="F696" s="211">
        <v>57</v>
      </c>
      <c r="G696" s="212" t="s">
        <v>23</v>
      </c>
      <c r="H696" s="297">
        <v>18</v>
      </c>
      <c r="I696" s="202">
        <v>11227</v>
      </c>
      <c r="J696" s="202">
        <v>272</v>
      </c>
      <c r="K696" s="202">
        <v>0</v>
      </c>
      <c r="L696" s="202">
        <v>893</v>
      </c>
      <c r="M696" s="279">
        <v>12392</v>
      </c>
      <c r="O696" s="281">
        <v>0</v>
      </c>
      <c r="P696" s="282">
        <v>0</v>
      </c>
      <c r="Q696" s="205">
        <v>0.18</v>
      </c>
      <c r="R696" s="205">
        <v>0.12280780285826004</v>
      </c>
      <c r="S696" s="272">
        <f t="shared" si="44"/>
        <v>0</v>
      </c>
      <c r="U696" s="287">
        <v>206982</v>
      </c>
      <c r="V696" s="288">
        <v>0</v>
      </c>
      <c r="W696" s="288">
        <v>0</v>
      </c>
      <c r="X696" s="288">
        <v>16074</v>
      </c>
      <c r="Y696" s="279">
        <f t="shared" si="45"/>
        <v>223056</v>
      </c>
      <c r="AA696" s="275">
        <v>0</v>
      </c>
      <c r="AB696" s="204">
        <v>0</v>
      </c>
      <c r="AC696" s="202">
        <v>0</v>
      </c>
      <c r="AD696" s="204">
        <v>0</v>
      </c>
      <c r="AE696" s="276">
        <v>0</v>
      </c>
      <c r="AG696" s="227">
        <f t="shared" si="41"/>
        <v>0</v>
      </c>
      <c r="AH696" s="228">
        <f t="shared" si="42"/>
        <v>0</v>
      </c>
      <c r="AI696" s="229">
        <f t="shared" si="43"/>
        <v>0</v>
      </c>
      <c r="AM696" s="138"/>
      <c r="AN696" s="138"/>
      <c r="AO696" s="138"/>
      <c r="AP696" s="138"/>
      <c r="AQ696" s="138"/>
      <c r="AR696" s="138"/>
      <c r="AS696" s="138"/>
      <c r="AT696" s="138"/>
    </row>
    <row r="697" spans="1:46" s="139" customFormat="1" ht="13.8" x14ac:dyDescent="0.3">
      <c r="A697" s="277">
        <v>487</v>
      </c>
      <c r="B697" s="211">
        <v>487274093</v>
      </c>
      <c r="C697" s="212" t="s">
        <v>284</v>
      </c>
      <c r="D697" s="211">
        <v>274</v>
      </c>
      <c r="E697" s="212" t="s">
        <v>81</v>
      </c>
      <c r="F697" s="211">
        <v>93</v>
      </c>
      <c r="G697" s="212" t="s">
        <v>25</v>
      </c>
      <c r="H697" s="297">
        <v>43.98</v>
      </c>
      <c r="I697" s="202">
        <v>11615</v>
      </c>
      <c r="J697" s="202">
        <v>576</v>
      </c>
      <c r="K697" s="202">
        <v>0</v>
      </c>
      <c r="L697" s="202">
        <v>893</v>
      </c>
      <c r="M697" s="279">
        <v>13084</v>
      </c>
      <c r="O697" s="281">
        <v>0</v>
      </c>
      <c r="P697" s="282">
        <v>0</v>
      </c>
      <c r="Q697" s="205">
        <v>0.09</v>
      </c>
      <c r="R697" s="205">
        <v>8.9067742596702595E-2</v>
      </c>
      <c r="S697" s="272">
        <f t="shared" si="44"/>
        <v>0</v>
      </c>
      <c r="U697" s="287">
        <v>536160</v>
      </c>
      <c r="V697" s="288">
        <v>0</v>
      </c>
      <c r="W697" s="288">
        <v>0</v>
      </c>
      <c r="X697" s="288">
        <v>39274</v>
      </c>
      <c r="Y697" s="279">
        <f t="shared" si="45"/>
        <v>575434</v>
      </c>
      <c r="AA697" s="275">
        <v>0</v>
      </c>
      <c r="AB697" s="204">
        <v>0</v>
      </c>
      <c r="AC697" s="202">
        <v>0</v>
      </c>
      <c r="AD697" s="204">
        <v>2</v>
      </c>
      <c r="AE697" s="276">
        <v>26168</v>
      </c>
      <c r="AG697" s="227">
        <f t="shared" si="41"/>
        <v>0</v>
      </c>
      <c r="AH697" s="228">
        <f t="shared" si="42"/>
        <v>0</v>
      </c>
      <c r="AI697" s="229">
        <f t="shared" si="43"/>
        <v>0</v>
      </c>
      <c r="AM697" s="138"/>
      <c r="AN697" s="138"/>
      <c r="AO697" s="138"/>
      <c r="AP697" s="138"/>
      <c r="AQ697" s="138"/>
      <c r="AR697" s="138"/>
      <c r="AS697" s="138"/>
      <c r="AT697" s="138"/>
    </row>
    <row r="698" spans="1:46" s="139" customFormat="1" ht="13.8" x14ac:dyDescent="0.3">
      <c r="A698" s="277">
        <v>487</v>
      </c>
      <c r="B698" s="211">
        <v>487274095</v>
      </c>
      <c r="C698" s="212" t="s">
        <v>284</v>
      </c>
      <c r="D698" s="211">
        <v>274</v>
      </c>
      <c r="E698" s="212" t="s">
        <v>81</v>
      </c>
      <c r="F698" s="211">
        <v>95</v>
      </c>
      <c r="G698" s="212" t="s">
        <v>296</v>
      </c>
      <c r="H698" s="297">
        <v>1</v>
      </c>
      <c r="I698" s="202">
        <v>12631.596985026647</v>
      </c>
      <c r="J698" s="202">
        <v>0</v>
      </c>
      <c r="K698" s="202">
        <v>0</v>
      </c>
      <c r="L698" s="202">
        <v>893</v>
      </c>
      <c r="M698" s="279">
        <v>13524.596985026647</v>
      </c>
      <c r="O698" s="281">
        <v>0</v>
      </c>
      <c r="P698" s="282">
        <v>0</v>
      </c>
      <c r="Q698" s="205">
        <v>0.15329999999999999</v>
      </c>
      <c r="R698" s="205">
        <v>0.12611268158752176</v>
      </c>
      <c r="S698" s="272">
        <f t="shared" si="44"/>
        <v>0</v>
      </c>
      <c r="U698" s="287">
        <v>12632</v>
      </c>
      <c r="V698" s="288">
        <v>0</v>
      </c>
      <c r="W698" s="288">
        <v>0</v>
      </c>
      <c r="X698" s="288">
        <v>893</v>
      </c>
      <c r="Y698" s="279">
        <f t="shared" si="45"/>
        <v>13525</v>
      </c>
      <c r="AA698" s="275">
        <v>0</v>
      </c>
      <c r="AB698" s="204">
        <v>0</v>
      </c>
      <c r="AC698" s="202">
        <v>0</v>
      </c>
      <c r="AD698" s="204">
        <v>0</v>
      </c>
      <c r="AE698" s="276">
        <v>0</v>
      </c>
      <c r="AG698" s="227">
        <f t="shared" si="41"/>
        <v>0</v>
      </c>
      <c r="AH698" s="228">
        <f t="shared" si="42"/>
        <v>0</v>
      </c>
      <c r="AI698" s="229">
        <f t="shared" si="43"/>
        <v>0</v>
      </c>
      <c r="AM698" s="138"/>
      <c r="AN698" s="138"/>
      <c r="AO698" s="138"/>
      <c r="AP698" s="138"/>
      <c r="AQ698" s="138"/>
      <c r="AR698" s="138"/>
      <c r="AS698" s="138"/>
      <c r="AT698" s="138"/>
    </row>
    <row r="699" spans="1:46" s="139" customFormat="1" ht="13.8" x14ac:dyDescent="0.3">
      <c r="A699" s="277">
        <v>487</v>
      </c>
      <c r="B699" s="211">
        <v>487274128</v>
      </c>
      <c r="C699" s="212" t="s">
        <v>284</v>
      </c>
      <c r="D699" s="211">
        <v>274</v>
      </c>
      <c r="E699" s="212" t="s">
        <v>81</v>
      </c>
      <c r="F699" s="211">
        <v>128</v>
      </c>
      <c r="G699" s="212" t="s">
        <v>110</v>
      </c>
      <c r="H699" s="297">
        <v>1.33</v>
      </c>
      <c r="I699" s="202">
        <v>9001</v>
      </c>
      <c r="J699" s="202">
        <v>455</v>
      </c>
      <c r="K699" s="202">
        <v>0</v>
      </c>
      <c r="L699" s="202">
        <v>893</v>
      </c>
      <c r="M699" s="279">
        <v>10349</v>
      </c>
      <c r="O699" s="281">
        <v>0</v>
      </c>
      <c r="P699" s="282">
        <v>0</v>
      </c>
      <c r="Q699" s="205">
        <v>0.18</v>
      </c>
      <c r="R699" s="205">
        <v>3.5575871256756833E-2</v>
      </c>
      <c r="S699" s="272">
        <f t="shared" si="44"/>
        <v>0</v>
      </c>
      <c r="U699" s="287">
        <v>12576</v>
      </c>
      <c r="V699" s="288">
        <v>0</v>
      </c>
      <c r="W699" s="288">
        <v>0</v>
      </c>
      <c r="X699" s="288">
        <v>1188</v>
      </c>
      <c r="Y699" s="279">
        <f t="shared" si="45"/>
        <v>13764</v>
      </c>
      <c r="AA699" s="275">
        <v>0</v>
      </c>
      <c r="AB699" s="204">
        <v>0</v>
      </c>
      <c r="AC699" s="202">
        <v>0</v>
      </c>
      <c r="AD699" s="204">
        <v>0</v>
      </c>
      <c r="AE699" s="276">
        <v>0</v>
      </c>
      <c r="AG699" s="227">
        <f t="shared" si="41"/>
        <v>0</v>
      </c>
      <c r="AH699" s="228">
        <f t="shared" si="42"/>
        <v>0</v>
      </c>
      <c r="AI699" s="229">
        <f t="shared" si="43"/>
        <v>0</v>
      </c>
      <c r="AM699" s="138"/>
      <c r="AN699" s="138"/>
      <c r="AO699" s="138"/>
      <c r="AP699" s="138"/>
      <c r="AQ699" s="138"/>
      <c r="AR699" s="138"/>
      <c r="AS699" s="138"/>
      <c r="AT699" s="138"/>
    </row>
    <row r="700" spans="1:46" s="139" customFormat="1" ht="13.8" x14ac:dyDescent="0.3">
      <c r="A700" s="277">
        <v>487</v>
      </c>
      <c r="B700" s="211">
        <v>487274149</v>
      </c>
      <c r="C700" s="212" t="s">
        <v>284</v>
      </c>
      <c r="D700" s="211">
        <v>274</v>
      </c>
      <c r="E700" s="212" t="s">
        <v>81</v>
      </c>
      <c r="F700" s="211">
        <v>149</v>
      </c>
      <c r="G700" s="212" t="s">
        <v>103</v>
      </c>
      <c r="H700" s="297">
        <v>1</v>
      </c>
      <c r="I700" s="202">
        <v>9001</v>
      </c>
      <c r="J700" s="202">
        <v>133</v>
      </c>
      <c r="K700" s="202">
        <v>0</v>
      </c>
      <c r="L700" s="202">
        <v>893</v>
      </c>
      <c r="M700" s="279">
        <v>10027</v>
      </c>
      <c r="O700" s="281">
        <v>0</v>
      </c>
      <c r="P700" s="282">
        <v>0</v>
      </c>
      <c r="Q700" s="205">
        <v>0.18</v>
      </c>
      <c r="R700" s="205">
        <v>0.11170892991408424</v>
      </c>
      <c r="S700" s="272">
        <f t="shared" si="44"/>
        <v>0</v>
      </c>
      <c r="U700" s="287">
        <v>9134</v>
      </c>
      <c r="V700" s="288">
        <v>0</v>
      </c>
      <c r="W700" s="288">
        <v>0</v>
      </c>
      <c r="X700" s="288">
        <v>893</v>
      </c>
      <c r="Y700" s="279">
        <f t="shared" si="45"/>
        <v>10027</v>
      </c>
      <c r="AA700" s="275">
        <v>0</v>
      </c>
      <c r="AB700" s="204">
        <v>0</v>
      </c>
      <c r="AC700" s="202">
        <v>0</v>
      </c>
      <c r="AD700" s="204">
        <v>0</v>
      </c>
      <c r="AE700" s="276">
        <v>0</v>
      </c>
      <c r="AG700" s="227">
        <f t="shared" si="41"/>
        <v>0</v>
      </c>
      <c r="AH700" s="228">
        <f t="shared" si="42"/>
        <v>0</v>
      </c>
      <c r="AI700" s="229">
        <f t="shared" si="43"/>
        <v>0</v>
      </c>
      <c r="AM700" s="138"/>
      <c r="AN700" s="138"/>
      <c r="AO700" s="138"/>
      <c r="AP700" s="138"/>
      <c r="AQ700" s="138"/>
      <c r="AR700" s="138"/>
      <c r="AS700" s="138"/>
      <c r="AT700" s="138"/>
    </row>
    <row r="701" spans="1:46" s="139" customFormat="1" ht="13.8" x14ac:dyDescent="0.3">
      <c r="A701" s="277">
        <v>487</v>
      </c>
      <c r="B701" s="211">
        <v>487274163</v>
      </c>
      <c r="C701" s="212" t="s">
        <v>284</v>
      </c>
      <c r="D701" s="211">
        <v>274</v>
      </c>
      <c r="E701" s="212" t="s">
        <v>81</v>
      </c>
      <c r="F701" s="211">
        <v>163</v>
      </c>
      <c r="G701" s="212" t="s">
        <v>27</v>
      </c>
      <c r="H701" s="297">
        <v>14</v>
      </c>
      <c r="I701" s="202">
        <v>11821</v>
      </c>
      <c r="J701" s="202">
        <v>133</v>
      </c>
      <c r="K701" s="202">
        <v>0</v>
      </c>
      <c r="L701" s="202">
        <v>893</v>
      </c>
      <c r="M701" s="279">
        <v>12847</v>
      </c>
      <c r="O701" s="281">
        <v>0</v>
      </c>
      <c r="P701" s="282">
        <v>0</v>
      </c>
      <c r="Q701" s="205">
        <v>0.18</v>
      </c>
      <c r="R701" s="205">
        <v>9.2345494532551906E-2</v>
      </c>
      <c r="S701" s="272">
        <f t="shared" si="44"/>
        <v>0</v>
      </c>
      <c r="U701" s="287">
        <v>167356</v>
      </c>
      <c r="V701" s="288">
        <v>0</v>
      </c>
      <c r="W701" s="288">
        <v>0</v>
      </c>
      <c r="X701" s="288">
        <v>12502</v>
      </c>
      <c r="Y701" s="279">
        <f t="shared" si="45"/>
        <v>179858</v>
      </c>
      <c r="AA701" s="275">
        <v>0</v>
      </c>
      <c r="AB701" s="204">
        <v>0</v>
      </c>
      <c r="AC701" s="202">
        <v>0</v>
      </c>
      <c r="AD701" s="204">
        <v>0</v>
      </c>
      <c r="AE701" s="276">
        <v>0</v>
      </c>
      <c r="AG701" s="227">
        <f t="shared" si="41"/>
        <v>0</v>
      </c>
      <c r="AH701" s="228">
        <f t="shared" si="42"/>
        <v>0</v>
      </c>
      <c r="AI701" s="229">
        <f t="shared" si="43"/>
        <v>0</v>
      </c>
      <c r="AM701" s="138"/>
      <c r="AN701" s="138"/>
      <c r="AO701" s="138"/>
      <c r="AP701" s="138"/>
      <c r="AQ701" s="138"/>
      <c r="AR701" s="138"/>
      <c r="AS701" s="138"/>
      <c r="AT701" s="138"/>
    </row>
    <row r="702" spans="1:46" s="139" customFormat="1" ht="13.8" x14ac:dyDescent="0.3">
      <c r="A702" s="277">
        <v>487</v>
      </c>
      <c r="B702" s="211">
        <v>487274165</v>
      </c>
      <c r="C702" s="212" t="s">
        <v>284</v>
      </c>
      <c r="D702" s="211">
        <v>274</v>
      </c>
      <c r="E702" s="212" t="s">
        <v>81</v>
      </c>
      <c r="F702" s="211">
        <v>165</v>
      </c>
      <c r="G702" s="212" t="s">
        <v>28</v>
      </c>
      <c r="H702" s="297">
        <v>53.140000000000008</v>
      </c>
      <c r="I702" s="202">
        <v>11139</v>
      </c>
      <c r="J702" s="202">
        <v>418</v>
      </c>
      <c r="K702" s="202">
        <v>0</v>
      </c>
      <c r="L702" s="202">
        <v>893</v>
      </c>
      <c r="M702" s="279">
        <v>12450</v>
      </c>
      <c r="O702" s="281">
        <v>0</v>
      </c>
      <c r="P702" s="282">
        <v>0</v>
      </c>
      <c r="Q702" s="205">
        <v>9.8299999999999998E-2</v>
      </c>
      <c r="R702" s="205">
        <v>0.11182095454477818</v>
      </c>
      <c r="S702" s="272">
        <f t="shared" si="44"/>
        <v>0</v>
      </c>
      <c r="U702" s="287">
        <v>614138</v>
      </c>
      <c r="V702" s="288">
        <v>0</v>
      </c>
      <c r="W702" s="288">
        <v>0</v>
      </c>
      <c r="X702" s="288">
        <v>47455</v>
      </c>
      <c r="Y702" s="279">
        <f t="shared" si="45"/>
        <v>661593</v>
      </c>
      <c r="AA702" s="275">
        <v>0</v>
      </c>
      <c r="AB702" s="204">
        <v>13.941082981254349</v>
      </c>
      <c r="AC702" s="202">
        <v>173581</v>
      </c>
      <c r="AD702" s="204">
        <v>0</v>
      </c>
      <c r="AE702" s="276">
        <v>0</v>
      </c>
      <c r="AG702" s="227">
        <f t="shared" si="41"/>
        <v>0</v>
      </c>
      <c r="AH702" s="228">
        <f t="shared" si="42"/>
        <v>0</v>
      </c>
      <c r="AI702" s="229">
        <f t="shared" si="43"/>
        <v>0</v>
      </c>
      <c r="AM702" s="138"/>
      <c r="AN702" s="138"/>
      <c r="AO702" s="138"/>
      <c r="AP702" s="138"/>
      <c r="AQ702" s="138"/>
      <c r="AR702" s="138"/>
      <c r="AS702" s="138"/>
      <c r="AT702" s="138"/>
    </row>
    <row r="703" spans="1:46" s="139" customFormat="1" ht="13.8" x14ac:dyDescent="0.3">
      <c r="A703" s="277">
        <v>487</v>
      </c>
      <c r="B703" s="211">
        <v>487274176</v>
      </c>
      <c r="C703" s="212" t="s">
        <v>284</v>
      </c>
      <c r="D703" s="211">
        <v>274</v>
      </c>
      <c r="E703" s="212" t="s">
        <v>81</v>
      </c>
      <c r="F703" s="211">
        <v>176</v>
      </c>
      <c r="G703" s="212" t="s">
        <v>29</v>
      </c>
      <c r="H703" s="297">
        <v>70.259999999999977</v>
      </c>
      <c r="I703" s="202">
        <v>11312</v>
      </c>
      <c r="J703" s="202">
        <v>4051</v>
      </c>
      <c r="K703" s="202">
        <v>0</v>
      </c>
      <c r="L703" s="202">
        <v>893</v>
      </c>
      <c r="M703" s="279">
        <v>16256</v>
      </c>
      <c r="O703" s="281">
        <v>0</v>
      </c>
      <c r="P703" s="282">
        <v>0</v>
      </c>
      <c r="Q703" s="205">
        <v>0.09</v>
      </c>
      <c r="R703" s="205">
        <v>7.5749143712613654E-2</v>
      </c>
      <c r="S703" s="272">
        <f t="shared" si="44"/>
        <v>0</v>
      </c>
      <c r="U703" s="287">
        <v>1079406</v>
      </c>
      <c r="V703" s="288">
        <v>0</v>
      </c>
      <c r="W703" s="288">
        <v>0</v>
      </c>
      <c r="X703" s="288">
        <v>62739</v>
      </c>
      <c r="Y703" s="279">
        <f t="shared" si="45"/>
        <v>1142145</v>
      </c>
      <c r="AA703" s="275">
        <v>0</v>
      </c>
      <c r="AB703" s="204">
        <v>0</v>
      </c>
      <c r="AC703" s="202">
        <v>0</v>
      </c>
      <c r="AD703" s="204">
        <v>1.9300000000000002</v>
      </c>
      <c r="AE703" s="276">
        <v>31374</v>
      </c>
      <c r="AG703" s="227">
        <f t="shared" si="41"/>
        <v>0</v>
      </c>
      <c r="AH703" s="228">
        <f t="shared" si="42"/>
        <v>0</v>
      </c>
      <c r="AI703" s="229">
        <f t="shared" si="43"/>
        <v>0</v>
      </c>
      <c r="AM703" s="138"/>
      <c r="AN703" s="138"/>
      <c r="AO703" s="138"/>
      <c r="AP703" s="138"/>
      <c r="AQ703" s="138"/>
      <c r="AR703" s="138"/>
      <c r="AS703" s="138"/>
      <c r="AT703" s="138"/>
    </row>
    <row r="704" spans="1:46" s="139" customFormat="1" ht="13.8" x14ac:dyDescent="0.3">
      <c r="A704" s="277">
        <v>487</v>
      </c>
      <c r="B704" s="211">
        <v>487274178</v>
      </c>
      <c r="C704" s="212" t="s">
        <v>284</v>
      </c>
      <c r="D704" s="211">
        <v>274</v>
      </c>
      <c r="E704" s="212" t="s">
        <v>81</v>
      </c>
      <c r="F704" s="211">
        <v>178</v>
      </c>
      <c r="G704" s="212" t="s">
        <v>241</v>
      </c>
      <c r="H704" s="297">
        <v>1</v>
      </c>
      <c r="I704" s="202">
        <v>13109</v>
      </c>
      <c r="J704" s="202">
        <v>684</v>
      </c>
      <c r="K704" s="202">
        <v>0</v>
      </c>
      <c r="L704" s="202">
        <v>893</v>
      </c>
      <c r="M704" s="279">
        <v>14686</v>
      </c>
      <c r="O704" s="281">
        <v>0</v>
      </c>
      <c r="P704" s="282">
        <v>0</v>
      </c>
      <c r="Q704" s="205">
        <v>0.09</v>
      </c>
      <c r="R704" s="205">
        <v>5.5425595342531747E-2</v>
      </c>
      <c r="S704" s="272">
        <f t="shared" si="44"/>
        <v>0</v>
      </c>
      <c r="U704" s="287">
        <v>13793</v>
      </c>
      <c r="V704" s="288">
        <v>0</v>
      </c>
      <c r="W704" s="288">
        <v>0</v>
      </c>
      <c r="X704" s="288">
        <v>893</v>
      </c>
      <c r="Y704" s="279">
        <f t="shared" si="45"/>
        <v>14686</v>
      </c>
      <c r="AA704" s="275">
        <v>0</v>
      </c>
      <c r="AB704" s="204">
        <v>0</v>
      </c>
      <c r="AC704" s="202">
        <v>0</v>
      </c>
      <c r="AD704" s="204">
        <v>0</v>
      </c>
      <c r="AE704" s="276">
        <v>0</v>
      </c>
      <c r="AG704" s="227">
        <f t="shared" si="41"/>
        <v>0</v>
      </c>
      <c r="AH704" s="228">
        <f t="shared" si="42"/>
        <v>0</v>
      </c>
      <c r="AI704" s="229">
        <f t="shared" si="43"/>
        <v>0</v>
      </c>
      <c r="AM704" s="138"/>
      <c r="AN704" s="138"/>
      <c r="AO704" s="138"/>
      <c r="AP704" s="138"/>
      <c r="AQ704" s="138"/>
      <c r="AR704" s="138"/>
      <c r="AS704" s="138"/>
      <c r="AT704" s="138"/>
    </row>
    <row r="705" spans="1:46" s="139" customFormat="1" ht="13.8" x14ac:dyDescent="0.3">
      <c r="A705" s="277">
        <v>487</v>
      </c>
      <c r="B705" s="211">
        <v>487274181</v>
      </c>
      <c r="C705" s="212" t="s">
        <v>284</v>
      </c>
      <c r="D705" s="211">
        <v>274</v>
      </c>
      <c r="E705" s="212" t="s">
        <v>81</v>
      </c>
      <c r="F705" s="211">
        <v>181</v>
      </c>
      <c r="G705" s="212" t="s">
        <v>105</v>
      </c>
      <c r="H705" s="297">
        <v>4</v>
      </c>
      <c r="I705" s="202">
        <v>13109</v>
      </c>
      <c r="J705" s="202">
        <v>846</v>
      </c>
      <c r="K705" s="202">
        <v>0</v>
      </c>
      <c r="L705" s="202">
        <v>893</v>
      </c>
      <c r="M705" s="279">
        <v>14848</v>
      </c>
      <c r="O705" s="281">
        <v>0</v>
      </c>
      <c r="P705" s="282">
        <v>0</v>
      </c>
      <c r="Q705" s="205">
        <v>0.09</v>
      </c>
      <c r="R705" s="205">
        <v>1.6404570246590436E-2</v>
      </c>
      <c r="S705" s="272">
        <f t="shared" si="44"/>
        <v>0</v>
      </c>
      <c r="U705" s="287">
        <v>55820</v>
      </c>
      <c r="V705" s="288">
        <v>0</v>
      </c>
      <c r="W705" s="288">
        <v>0</v>
      </c>
      <c r="X705" s="288">
        <v>3572</v>
      </c>
      <c r="Y705" s="279">
        <f t="shared" si="45"/>
        <v>59392</v>
      </c>
      <c r="AA705" s="275">
        <v>0</v>
      </c>
      <c r="AB705" s="204">
        <v>0</v>
      </c>
      <c r="AC705" s="202">
        <v>0</v>
      </c>
      <c r="AD705" s="204">
        <v>0</v>
      </c>
      <c r="AE705" s="276">
        <v>0</v>
      </c>
      <c r="AG705" s="227">
        <f t="shared" si="41"/>
        <v>0</v>
      </c>
      <c r="AH705" s="228">
        <f t="shared" si="42"/>
        <v>0</v>
      </c>
      <c r="AI705" s="229">
        <f t="shared" si="43"/>
        <v>0</v>
      </c>
      <c r="AM705" s="138"/>
      <c r="AN705" s="138"/>
      <c r="AO705" s="138"/>
      <c r="AP705" s="138"/>
      <c r="AQ705" s="138"/>
      <c r="AR705" s="138"/>
      <c r="AS705" s="138"/>
      <c r="AT705" s="138"/>
    </row>
    <row r="706" spans="1:46" s="139" customFormat="1" ht="13.8" x14ac:dyDescent="0.3">
      <c r="A706" s="277">
        <v>487</v>
      </c>
      <c r="B706" s="211">
        <v>487274182</v>
      </c>
      <c r="C706" s="212" t="s">
        <v>284</v>
      </c>
      <c r="D706" s="211">
        <v>274</v>
      </c>
      <c r="E706" s="212" t="s">
        <v>81</v>
      </c>
      <c r="F706" s="211">
        <v>182</v>
      </c>
      <c r="G706" s="212" t="s">
        <v>273</v>
      </c>
      <c r="H706" s="297">
        <v>3</v>
      </c>
      <c r="I706" s="202">
        <v>10563.654929066313</v>
      </c>
      <c r="J706" s="202">
        <v>2486</v>
      </c>
      <c r="K706" s="202">
        <v>0</v>
      </c>
      <c r="L706" s="202">
        <v>893</v>
      </c>
      <c r="M706" s="279">
        <v>13942.654929066313</v>
      </c>
      <c r="O706" s="281">
        <v>0</v>
      </c>
      <c r="P706" s="282">
        <v>0</v>
      </c>
      <c r="Q706" s="205">
        <v>0.09</v>
      </c>
      <c r="R706" s="205">
        <v>1.1684241833041099E-2</v>
      </c>
      <c r="S706" s="272">
        <f t="shared" si="44"/>
        <v>0</v>
      </c>
      <c r="U706" s="287">
        <v>39150</v>
      </c>
      <c r="V706" s="288">
        <v>0</v>
      </c>
      <c r="W706" s="288">
        <v>0</v>
      </c>
      <c r="X706" s="288">
        <v>2679</v>
      </c>
      <c r="Y706" s="279">
        <f t="shared" si="45"/>
        <v>41829</v>
      </c>
      <c r="AA706" s="275">
        <v>0</v>
      </c>
      <c r="AB706" s="204">
        <v>0</v>
      </c>
      <c r="AC706" s="202">
        <v>0</v>
      </c>
      <c r="AD706" s="204">
        <v>0</v>
      </c>
      <c r="AE706" s="276">
        <v>0</v>
      </c>
      <c r="AG706" s="227">
        <f t="shared" si="41"/>
        <v>0</v>
      </c>
      <c r="AH706" s="228">
        <f t="shared" si="42"/>
        <v>0</v>
      </c>
      <c r="AI706" s="229">
        <f t="shared" si="43"/>
        <v>0</v>
      </c>
      <c r="AM706" s="138"/>
      <c r="AN706" s="138"/>
      <c r="AO706" s="138"/>
      <c r="AP706" s="138"/>
      <c r="AQ706" s="138"/>
      <c r="AR706" s="138"/>
      <c r="AS706" s="138"/>
      <c r="AT706" s="138"/>
    </row>
    <row r="707" spans="1:46" s="139" customFormat="1" ht="13.8" x14ac:dyDescent="0.3">
      <c r="A707" s="277">
        <v>487</v>
      </c>
      <c r="B707" s="211">
        <v>487274198</v>
      </c>
      <c r="C707" s="212" t="s">
        <v>284</v>
      </c>
      <c r="D707" s="211">
        <v>274</v>
      </c>
      <c r="E707" s="212" t="s">
        <v>81</v>
      </c>
      <c r="F707" s="211">
        <v>198</v>
      </c>
      <c r="G707" s="212" t="s">
        <v>39</v>
      </c>
      <c r="H707" s="297">
        <v>1</v>
      </c>
      <c r="I707" s="202">
        <v>10156.281639000543</v>
      </c>
      <c r="J707" s="202">
        <v>4209</v>
      </c>
      <c r="K707" s="202">
        <v>0</v>
      </c>
      <c r="L707" s="202">
        <v>893</v>
      </c>
      <c r="M707" s="279">
        <v>15258.281639000543</v>
      </c>
      <c r="O707" s="281">
        <v>0</v>
      </c>
      <c r="P707" s="282">
        <v>0</v>
      </c>
      <c r="Q707" s="205">
        <v>0.09</v>
      </c>
      <c r="R707" s="205">
        <v>4.6177180562360712E-3</v>
      </c>
      <c r="S707" s="272">
        <f t="shared" si="44"/>
        <v>0</v>
      </c>
      <c r="U707" s="287">
        <v>14365</v>
      </c>
      <c r="V707" s="288">
        <v>0</v>
      </c>
      <c r="W707" s="288">
        <v>0</v>
      </c>
      <c r="X707" s="288">
        <v>893</v>
      </c>
      <c r="Y707" s="279">
        <f t="shared" si="45"/>
        <v>15258</v>
      </c>
      <c r="AA707" s="275">
        <v>0</v>
      </c>
      <c r="AB707" s="204">
        <v>0</v>
      </c>
      <c r="AC707" s="202">
        <v>0</v>
      </c>
      <c r="AD707" s="204">
        <v>0</v>
      </c>
      <c r="AE707" s="276">
        <v>0</v>
      </c>
      <c r="AG707" s="227">
        <f t="shared" si="41"/>
        <v>0</v>
      </c>
      <c r="AH707" s="228">
        <f t="shared" si="42"/>
        <v>0</v>
      </c>
      <c r="AI707" s="229">
        <f t="shared" si="43"/>
        <v>0</v>
      </c>
      <c r="AM707" s="138"/>
      <c r="AN707" s="138"/>
      <c r="AO707" s="138"/>
      <c r="AP707" s="138"/>
      <c r="AQ707" s="138"/>
      <c r="AR707" s="138"/>
      <c r="AS707" s="138"/>
      <c r="AT707" s="138"/>
    </row>
    <row r="708" spans="1:46" s="139" customFormat="1" ht="13.8" x14ac:dyDescent="0.3">
      <c r="A708" s="277">
        <v>487</v>
      </c>
      <c r="B708" s="211">
        <v>487274207</v>
      </c>
      <c r="C708" s="212" t="s">
        <v>284</v>
      </c>
      <c r="D708" s="211">
        <v>274</v>
      </c>
      <c r="E708" s="212" t="s">
        <v>81</v>
      </c>
      <c r="F708" s="211">
        <v>207</v>
      </c>
      <c r="G708" s="212" t="s">
        <v>40</v>
      </c>
      <c r="H708" s="297">
        <v>1.6</v>
      </c>
      <c r="I708" s="202">
        <v>10604.003495667283</v>
      </c>
      <c r="J708" s="202">
        <v>6741</v>
      </c>
      <c r="K708" s="202">
        <v>0</v>
      </c>
      <c r="L708" s="202">
        <v>893</v>
      </c>
      <c r="M708" s="279">
        <v>18238.003495667283</v>
      </c>
      <c r="O708" s="281">
        <v>0</v>
      </c>
      <c r="P708" s="282">
        <v>0</v>
      </c>
      <c r="Q708" s="205">
        <v>0.09</v>
      </c>
      <c r="R708" s="205">
        <v>3.420261389769383E-4</v>
      </c>
      <c r="S708" s="272">
        <f t="shared" si="44"/>
        <v>0</v>
      </c>
      <c r="U708" s="287">
        <v>27752</v>
      </c>
      <c r="V708" s="288">
        <v>0</v>
      </c>
      <c r="W708" s="288">
        <v>0</v>
      </c>
      <c r="X708" s="288">
        <v>1428</v>
      </c>
      <c r="Y708" s="279">
        <f t="shared" si="45"/>
        <v>29180</v>
      </c>
      <c r="AA708" s="275">
        <v>0</v>
      </c>
      <c r="AB708" s="204">
        <v>0</v>
      </c>
      <c r="AC708" s="202">
        <v>0</v>
      </c>
      <c r="AD708" s="204">
        <v>1.6</v>
      </c>
      <c r="AE708" s="276">
        <v>29180</v>
      </c>
      <c r="AG708" s="227">
        <f t="shared" si="41"/>
        <v>0</v>
      </c>
      <c r="AH708" s="228">
        <f t="shared" si="42"/>
        <v>0</v>
      </c>
      <c r="AI708" s="229">
        <f t="shared" si="43"/>
        <v>0</v>
      </c>
      <c r="AM708" s="138"/>
      <c r="AN708" s="138"/>
      <c r="AO708" s="138"/>
      <c r="AP708" s="138"/>
      <c r="AQ708" s="138"/>
      <c r="AR708" s="138"/>
      <c r="AS708" s="138"/>
      <c r="AT708" s="138"/>
    </row>
    <row r="709" spans="1:46" s="139" customFormat="1" ht="13.8" x14ac:dyDescent="0.3">
      <c r="A709" s="277">
        <v>487</v>
      </c>
      <c r="B709" s="211">
        <v>487274229</v>
      </c>
      <c r="C709" s="212" t="s">
        <v>284</v>
      </c>
      <c r="D709" s="211">
        <v>274</v>
      </c>
      <c r="E709" s="212" t="s">
        <v>81</v>
      </c>
      <c r="F709" s="211">
        <v>229</v>
      </c>
      <c r="G709" s="212" t="s">
        <v>113</v>
      </c>
      <c r="H709" s="297">
        <v>4</v>
      </c>
      <c r="I709" s="202">
        <v>9001</v>
      </c>
      <c r="J709" s="202">
        <v>1724</v>
      </c>
      <c r="K709" s="202">
        <v>0</v>
      </c>
      <c r="L709" s="202">
        <v>893</v>
      </c>
      <c r="M709" s="279">
        <v>11618</v>
      </c>
      <c r="O709" s="281">
        <v>0</v>
      </c>
      <c r="P709" s="282">
        <v>0</v>
      </c>
      <c r="Q709" s="205">
        <v>0.09</v>
      </c>
      <c r="R709" s="205">
        <v>9.8896687508847909E-3</v>
      </c>
      <c r="S709" s="272">
        <f t="shared" si="44"/>
        <v>0</v>
      </c>
      <c r="U709" s="287">
        <v>42900</v>
      </c>
      <c r="V709" s="288">
        <v>0</v>
      </c>
      <c r="W709" s="288">
        <v>0</v>
      </c>
      <c r="X709" s="288">
        <v>3572</v>
      </c>
      <c r="Y709" s="279">
        <f t="shared" si="45"/>
        <v>46472</v>
      </c>
      <c r="AA709" s="275">
        <v>0</v>
      </c>
      <c r="AB709" s="204">
        <v>0</v>
      </c>
      <c r="AC709" s="202">
        <v>0</v>
      </c>
      <c r="AD709" s="204">
        <v>0</v>
      </c>
      <c r="AE709" s="276">
        <v>0</v>
      </c>
      <c r="AG709" s="227">
        <f t="shared" si="41"/>
        <v>0</v>
      </c>
      <c r="AH709" s="228">
        <f t="shared" si="42"/>
        <v>0</v>
      </c>
      <c r="AI709" s="229">
        <f t="shared" si="43"/>
        <v>0</v>
      </c>
      <c r="AM709" s="138"/>
      <c r="AN709" s="138"/>
      <c r="AO709" s="138"/>
      <c r="AP709" s="138"/>
      <c r="AQ709" s="138"/>
      <c r="AR709" s="138"/>
      <c r="AS709" s="138"/>
      <c r="AT709" s="138"/>
    </row>
    <row r="710" spans="1:46" s="139" customFormat="1" ht="13.8" x14ac:dyDescent="0.3">
      <c r="A710" s="277">
        <v>487</v>
      </c>
      <c r="B710" s="211">
        <v>487274243</v>
      </c>
      <c r="C710" s="212" t="s">
        <v>284</v>
      </c>
      <c r="D710" s="211">
        <v>274</v>
      </c>
      <c r="E710" s="212" t="s">
        <v>81</v>
      </c>
      <c r="F710" s="211">
        <v>243</v>
      </c>
      <c r="G710" s="212" t="s">
        <v>74</v>
      </c>
      <c r="H710" s="297">
        <v>3</v>
      </c>
      <c r="I710" s="202">
        <v>13109</v>
      </c>
      <c r="J710" s="202">
        <v>2724</v>
      </c>
      <c r="K710" s="202">
        <v>0</v>
      </c>
      <c r="L710" s="202">
        <v>893</v>
      </c>
      <c r="M710" s="279">
        <v>16726</v>
      </c>
      <c r="O710" s="281">
        <v>0</v>
      </c>
      <c r="P710" s="282">
        <v>0</v>
      </c>
      <c r="Q710" s="205">
        <v>0.09</v>
      </c>
      <c r="R710" s="205">
        <v>5.2541223770135566E-3</v>
      </c>
      <c r="S710" s="272">
        <f t="shared" si="44"/>
        <v>0</v>
      </c>
      <c r="U710" s="287">
        <v>47499</v>
      </c>
      <c r="V710" s="288">
        <v>0</v>
      </c>
      <c r="W710" s="288">
        <v>0</v>
      </c>
      <c r="X710" s="288">
        <v>2679</v>
      </c>
      <c r="Y710" s="279">
        <f t="shared" si="45"/>
        <v>50178</v>
      </c>
      <c r="AA710" s="275">
        <v>0</v>
      </c>
      <c r="AB710" s="204">
        <v>0</v>
      </c>
      <c r="AC710" s="202">
        <v>0</v>
      </c>
      <c r="AD710" s="204">
        <v>0</v>
      </c>
      <c r="AE710" s="276">
        <v>0</v>
      </c>
      <c r="AG710" s="227">
        <f t="shared" si="41"/>
        <v>0</v>
      </c>
      <c r="AH710" s="228">
        <f t="shared" si="42"/>
        <v>0</v>
      </c>
      <c r="AI710" s="229">
        <f t="shared" si="43"/>
        <v>0</v>
      </c>
      <c r="AM710" s="138"/>
      <c r="AN710" s="138"/>
      <c r="AO710" s="138"/>
      <c r="AP710" s="138"/>
      <c r="AQ710" s="138"/>
      <c r="AR710" s="138"/>
      <c r="AS710" s="138"/>
      <c r="AT710" s="138"/>
    </row>
    <row r="711" spans="1:46" s="139" customFormat="1" ht="13.8" x14ac:dyDescent="0.3">
      <c r="A711" s="277">
        <v>487</v>
      </c>
      <c r="B711" s="211">
        <v>487274244</v>
      </c>
      <c r="C711" s="212" t="s">
        <v>284</v>
      </c>
      <c r="D711" s="211">
        <v>274</v>
      </c>
      <c r="E711" s="212" t="s">
        <v>81</v>
      </c>
      <c r="F711" s="211">
        <v>244</v>
      </c>
      <c r="G711" s="212" t="s">
        <v>43</v>
      </c>
      <c r="H711" s="297">
        <v>3</v>
      </c>
      <c r="I711" s="202">
        <v>9562</v>
      </c>
      <c r="J711" s="202">
        <v>3725</v>
      </c>
      <c r="K711" s="202">
        <v>0</v>
      </c>
      <c r="L711" s="202">
        <v>893</v>
      </c>
      <c r="M711" s="279">
        <v>14180</v>
      </c>
      <c r="O711" s="281">
        <v>0</v>
      </c>
      <c r="P711" s="282">
        <v>0</v>
      </c>
      <c r="Q711" s="205">
        <v>0.18</v>
      </c>
      <c r="R711" s="205">
        <v>0.10604677278835424</v>
      </c>
      <c r="S711" s="272">
        <f t="shared" si="44"/>
        <v>0</v>
      </c>
      <c r="U711" s="287">
        <v>39861</v>
      </c>
      <c r="V711" s="288">
        <v>0</v>
      </c>
      <c r="W711" s="288">
        <v>0</v>
      </c>
      <c r="X711" s="288">
        <v>2679</v>
      </c>
      <c r="Y711" s="279">
        <f t="shared" si="45"/>
        <v>42540</v>
      </c>
      <c r="AA711" s="275">
        <v>0</v>
      </c>
      <c r="AB711" s="204">
        <v>0</v>
      </c>
      <c r="AC711" s="202">
        <v>0</v>
      </c>
      <c r="AD711" s="204">
        <v>0</v>
      </c>
      <c r="AE711" s="276">
        <v>0</v>
      </c>
      <c r="AG711" s="227">
        <f t="shared" si="41"/>
        <v>0</v>
      </c>
      <c r="AH711" s="228">
        <f t="shared" si="42"/>
        <v>0</v>
      </c>
      <c r="AI711" s="229">
        <f t="shared" si="43"/>
        <v>0</v>
      </c>
      <c r="AM711" s="138"/>
      <c r="AN711" s="138"/>
      <c r="AO711" s="138"/>
      <c r="AP711" s="138"/>
      <c r="AQ711" s="138"/>
      <c r="AR711" s="138"/>
      <c r="AS711" s="138"/>
      <c r="AT711" s="138"/>
    </row>
    <row r="712" spans="1:46" s="139" customFormat="1" ht="13.8" x14ac:dyDescent="0.3">
      <c r="A712" s="277">
        <v>487</v>
      </c>
      <c r="B712" s="211">
        <v>487274246</v>
      </c>
      <c r="C712" s="212" t="s">
        <v>284</v>
      </c>
      <c r="D712" s="211">
        <v>274</v>
      </c>
      <c r="E712" s="212" t="s">
        <v>81</v>
      </c>
      <c r="F712" s="211">
        <v>246</v>
      </c>
      <c r="G712" s="212" t="s">
        <v>242</v>
      </c>
      <c r="H712" s="297">
        <v>0</v>
      </c>
      <c r="I712" s="202">
        <v>9968.6777396884954</v>
      </c>
      <c r="J712" s="202">
        <v>3658</v>
      </c>
      <c r="K712" s="202">
        <v>0</v>
      </c>
      <c r="L712" s="202">
        <v>893</v>
      </c>
      <c r="M712" s="279">
        <v>14519.677739688495</v>
      </c>
      <c r="O712" s="281">
        <v>0</v>
      </c>
      <c r="P712" s="282">
        <v>0</v>
      </c>
      <c r="Q712" s="205">
        <v>0.09</v>
      </c>
      <c r="R712" s="205">
        <v>5.68013344587341E-4</v>
      </c>
      <c r="S712" s="272">
        <f t="shared" si="44"/>
        <v>0</v>
      </c>
      <c r="U712" s="287">
        <v>0</v>
      </c>
      <c r="V712" s="288">
        <v>0</v>
      </c>
      <c r="W712" s="288">
        <v>0</v>
      </c>
      <c r="X712" s="288">
        <v>0</v>
      </c>
      <c r="Y712" s="279">
        <f t="shared" si="45"/>
        <v>0</v>
      </c>
      <c r="AA712" s="275">
        <v>0</v>
      </c>
      <c r="AB712" s="204">
        <v>0</v>
      </c>
      <c r="AC712" s="202">
        <v>0</v>
      </c>
      <c r="AD712" s="204">
        <v>0</v>
      </c>
      <c r="AE712" s="276">
        <v>0</v>
      </c>
      <c r="AG712" s="227">
        <f t="shared" si="41"/>
        <v>0</v>
      </c>
      <c r="AH712" s="228">
        <f t="shared" si="42"/>
        <v>0</v>
      </c>
      <c r="AI712" s="229">
        <f t="shared" si="43"/>
        <v>0</v>
      </c>
      <c r="AM712" s="138"/>
      <c r="AN712" s="138"/>
      <c r="AO712" s="138"/>
      <c r="AP712" s="138"/>
      <c r="AQ712" s="138"/>
      <c r="AR712" s="138"/>
      <c r="AS712" s="138"/>
      <c r="AT712" s="138"/>
    </row>
    <row r="713" spans="1:46" s="139" customFormat="1" ht="13.8" x14ac:dyDescent="0.3">
      <c r="A713" s="277">
        <v>487</v>
      </c>
      <c r="B713" s="211">
        <v>487274248</v>
      </c>
      <c r="C713" s="212" t="s">
        <v>284</v>
      </c>
      <c r="D713" s="211">
        <v>274</v>
      </c>
      <c r="E713" s="212" t="s">
        <v>81</v>
      </c>
      <c r="F713" s="211">
        <v>248</v>
      </c>
      <c r="G713" s="212" t="s">
        <v>30</v>
      </c>
      <c r="H713" s="297">
        <v>15</v>
      </c>
      <c r="I713" s="202">
        <v>12223</v>
      </c>
      <c r="J713" s="202">
        <v>943</v>
      </c>
      <c r="K713" s="202">
        <v>0</v>
      </c>
      <c r="L713" s="202">
        <v>893</v>
      </c>
      <c r="M713" s="279">
        <v>14059</v>
      </c>
      <c r="O713" s="281">
        <v>0</v>
      </c>
      <c r="P713" s="282">
        <v>0</v>
      </c>
      <c r="Q713" s="205">
        <v>0.09</v>
      </c>
      <c r="R713" s="205">
        <v>5.1850846706843028E-2</v>
      </c>
      <c r="S713" s="272">
        <f t="shared" si="44"/>
        <v>0</v>
      </c>
      <c r="U713" s="287">
        <v>197490</v>
      </c>
      <c r="V713" s="288">
        <v>0</v>
      </c>
      <c r="W713" s="288">
        <v>0</v>
      </c>
      <c r="X713" s="288">
        <v>13395</v>
      </c>
      <c r="Y713" s="279">
        <f t="shared" si="45"/>
        <v>210885</v>
      </c>
      <c r="AA713" s="275">
        <v>0</v>
      </c>
      <c r="AB713" s="204">
        <v>0</v>
      </c>
      <c r="AC713" s="202">
        <v>0</v>
      </c>
      <c r="AD713" s="204">
        <v>0</v>
      </c>
      <c r="AE713" s="276">
        <v>0</v>
      </c>
      <c r="AG713" s="227">
        <f t="shared" ref="AG713:AG776" si="46">IFERROR(VLOOKUP($B713,_18PJ,7,FALSE),0)</f>
        <v>0</v>
      </c>
      <c r="AH713" s="228">
        <f t="shared" ref="AH713:AH776" si="47">IFERROR(VLOOKUP($B713,_18PJ,8,FALSE),0)</f>
        <v>0</v>
      </c>
      <c r="AI713" s="229">
        <f t="shared" ref="AI713:AI776" si="48">IFERROR(VLOOKUP($B713,_18PJ,9,FALSE),0)</f>
        <v>0</v>
      </c>
      <c r="AM713" s="138"/>
      <c r="AN713" s="138"/>
      <c r="AO713" s="138"/>
      <c r="AP713" s="138"/>
      <c r="AQ713" s="138"/>
      <c r="AR713" s="138"/>
      <c r="AS713" s="138"/>
      <c r="AT713" s="138"/>
    </row>
    <row r="714" spans="1:46" s="139" customFormat="1" ht="13.8" x14ac:dyDescent="0.3">
      <c r="A714" s="277">
        <v>487</v>
      </c>
      <c r="B714" s="211">
        <v>487274262</v>
      </c>
      <c r="C714" s="212" t="s">
        <v>284</v>
      </c>
      <c r="D714" s="211">
        <v>274</v>
      </c>
      <c r="E714" s="212" t="s">
        <v>81</v>
      </c>
      <c r="F714" s="211">
        <v>262</v>
      </c>
      <c r="G714" s="212" t="s">
        <v>31</v>
      </c>
      <c r="H714" s="297">
        <v>7</v>
      </c>
      <c r="I714" s="202">
        <v>11576</v>
      </c>
      <c r="J714" s="202">
        <v>5425</v>
      </c>
      <c r="K714" s="202">
        <v>0</v>
      </c>
      <c r="L714" s="202">
        <v>893</v>
      </c>
      <c r="M714" s="279">
        <v>17894</v>
      </c>
      <c r="O714" s="281">
        <v>0</v>
      </c>
      <c r="P714" s="282">
        <v>0</v>
      </c>
      <c r="Q714" s="205">
        <v>0.09</v>
      </c>
      <c r="R714" s="205">
        <v>6.1775521936888643E-2</v>
      </c>
      <c r="S714" s="272">
        <f t="shared" ref="S714:S777" si="49">IFERROR(W714/H714,0)</f>
        <v>0</v>
      </c>
      <c r="U714" s="287">
        <v>119007</v>
      </c>
      <c r="V714" s="288">
        <v>0</v>
      </c>
      <c r="W714" s="288">
        <v>0</v>
      </c>
      <c r="X714" s="288">
        <v>6251</v>
      </c>
      <c r="Y714" s="279">
        <f t="shared" ref="Y714:Y777" si="50">SUM(U714:X714)</f>
        <v>125258</v>
      </c>
      <c r="AA714" s="275">
        <v>0</v>
      </c>
      <c r="AB714" s="204">
        <v>0</v>
      </c>
      <c r="AC714" s="202">
        <v>0</v>
      </c>
      <c r="AD714" s="204">
        <v>0</v>
      </c>
      <c r="AE714" s="276">
        <v>0</v>
      </c>
      <c r="AG714" s="227">
        <f t="shared" si="46"/>
        <v>0</v>
      </c>
      <c r="AH714" s="228">
        <f t="shared" si="47"/>
        <v>0</v>
      </c>
      <c r="AI714" s="229">
        <f t="shared" si="48"/>
        <v>0</v>
      </c>
      <c r="AM714" s="138"/>
      <c r="AN714" s="138"/>
      <c r="AO714" s="138"/>
      <c r="AP714" s="138"/>
      <c r="AQ714" s="138"/>
      <c r="AR714" s="138"/>
      <c r="AS714" s="138"/>
      <c r="AT714" s="138"/>
    </row>
    <row r="715" spans="1:46" s="139" customFormat="1" ht="13.8" x14ac:dyDescent="0.3">
      <c r="A715" s="277">
        <v>487</v>
      </c>
      <c r="B715" s="211">
        <v>487274274</v>
      </c>
      <c r="C715" s="212" t="s">
        <v>284</v>
      </c>
      <c r="D715" s="211">
        <v>274</v>
      </c>
      <c r="E715" s="212" t="s">
        <v>81</v>
      </c>
      <c r="F715" s="211">
        <v>274</v>
      </c>
      <c r="G715" s="212" t="s">
        <v>81</v>
      </c>
      <c r="H715" s="297">
        <v>246.57000000000002</v>
      </c>
      <c r="I715" s="202">
        <v>11847</v>
      </c>
      <c r="J715" s="202">
        <v>5668</v>
      </c>
      <c r="K715" s="202">
        <v>0</v>
      </c>
      <c r="L715" s="202">
        <v>893</v>
      </c>
      <c r="M715" s="279">
        <v>18408</v>
      </c>
      <c r="O715" s="281">
        <v>0</v>
      </c>
      <c r="P715" s="282">
        <v>0</v>
      </c>
      <c r="Q715" s="205">
        <v>0.09</v>
      </c>
      <c r="R715" s="205">
        <v>7.0159331123413618E-2</v>
      </c>
      <c r="S715" s="272">
        <f t="shared" si="49"/>
        <v>0</v>
      </c>
      <c r="U715" s="287">
        <v>4318677</v>
      </c>
      <c r="V715" s="288">
        <v>0</v>
      </c>
      <c r="W715" s="288">
        <v>0</v>
      </c>
      <c r="X715" s="288">
        <v>220186</v>
      </c>
      <c r="Y715" s="279">
        <f t="shared" si="50"/>
        <v>4538863</v>
      </c>
      <c r="AA715" s="275">
        <v>0</v>
      </c>
      <c r="AB715" s="204">
        <v>0</v>
      </c>
      <c r="AC715" s="202">
        <v>0</v>
      </c>
      <c r="AD715" s="204">
        <v>0</v>
      </c>
      <c r="AE715" s="276">
        <v>0</v>
      </c>
      <c r="AG715" s="227">
        <f t="shared" si="46"/>
        <v>0</v>
      </c>
      <c r="AH715" s="228">
        <f t="shared" si="47"/>
        <v>0</v>
      </c>
      <c r="AI715" s="229">
        <f t="shared" si="48"/>
        <v>0</v>
      </c>
      <c r="AM715" s="138"/>
      <c r="AN715" s="138"/>
      <c r="AO715" s="138"/>
      <c r="AP715" s="138"/>
      <c r="AQ715" s="138"/>
      <c r="AR715" s="138"/>
      <c r="AS715" s="138"/>
      <c r="AT715" s="138"/>
    </row>
    <row r="716" spans="1:46" s="139" customFormat="1" ht="13.8" x14ac:dyDescent="0.3">
      <c r="A716" s="277">
        <v>487</v>
      </c>
      <c r="B716" s="211">
        <v>487274284</v>
      </c>
      <c r="C716" s="212" t="s">
        <v>284</v>
      </c>
      <c r="D716" s="211">
        <v>274</v>
      </c>
      <c r="E716" s="212" t="s">
        <v>81</v>
      </c>
      <c r="F716" s="211">
        <v>284</v>
      </c>
      <c r="G716" s="212" t="s">
        <v>163</v>
      </c>
      <c r="H716" s="297">
        <v>1</v>
      </c>
      <c r="I716" s="202">
        <v>9001</v>
      </c>
      <c r="J716" s="202">
        <v>3910</v>
      </c>
      <c r="K716" s="202">
        <v>0</v>
      </c>
      <c r="L716" s="202">
        <v>893</v>
      </c>
      <c r="M716" s="279">
        <v>13804</v>
      </c>
      <c r="O716" s="281">
        <v>0</v>
      </c>
      <c r="P716" s="282">
        <v>0</v>
      </c>
      <c r="Q716" s="205">
        <v>0.09</v>
      </c>
      <c r="R716" s="205">
        <v>3.0832833299785766E-2</v>
      </c>
      <c r="S716" s="272">
        <f t="shared" si="49"/>
        <v>0</v>
      </c>
      <c r="U716" s="287">
        <v>12911</v>
      </c>
      <c r="V716" s="288">
        <v>0</v>
      </c>
      <c r="W716" s="288">
        <v>0</v>
      </c>
      <c r="X716" s="288">
        <v>893</v>
      </c>
      <c r="Y716" s="279">
        <f t="shared" si="50"/>
        <v>13804</v>
      </c>
      <c r="AA716" s="275">
        <v>0</v>
      </c>
      <c r="AB716" s="204">
        <v>0</v>
      </c>
      <c r="AC716" s="202">
        <v>0</v>
      </c>
      <c r="AD716" s="204">
        <v>0</v>
      </c>
      <c r="AE716" s="276">
        <v>0</v>
      </c>
      <c r="AG716" s="227">
        <f t="shared" si="46"/>
        <v>0</v>
      </c>
      <c r="AH716" s="228">
        <f t="shared" si="47"/>
        <v>0</v>
      </c>
      <c r="AI716" s="229">
        <f t="shared" si="48"/>
        <v>0</v>
      </c>
      <c r="AM716" s="138"/>
      <c r="AN716" s="138"/>
      <c r="AO716" s="138"/>
      <c r="AP716" s="138"/>
      <c r="AQ716" s="138"/>
      <c r="AR716" s="138"/>
      <c r="AS716" s="138"/>
      <c r="AT716" s="138"/>
    </row>
    <row r="717" spans="1:46" s="139" customFormat="1" ht="13.8" x14ac:dyDescent="0.3">
      <c r="A717" s="277">
        <v>487</v>
      </c>
      <c r="B717" s="211">
        <v>487274285</v>
      </c>
      <c r="C717" s="212" t="s">
        <v>284</v>
      </c>
      <c r="D717" s="211">
        <v>274</v>
      </c>
      <c r="E717" s="212" t="s">
        <v>81</v>
      </c>
      <c r="F717" s="211">
        <v>285</v>
      </c>
      <c r="G717" s="212" t="s">
        <v>44</v>
      </c>
      <c r="H717" s="297">
        <v>2</v>
      </c>
      <c r="I717" s="202">
        <v>9001</v>
      </c>
      <c r="J717" s="202">
        <v>2539</v>
      </c>
      <c r="K717" s="202">
        <v>0</v>
      </c>
      <c r="L717" s="202">
        <v>893</v>
      </c>
      <c r="M717" s="279">
        <v>12433</v>
      </c>
      <c r="O717" s="281">
        <v>0</v>
      </c>
      <c r="P717" s="282">
        <v>0</v>
      </c>
      <c r="Q717" s="205">
        <v>0.09</v>
      </c>
      <c r="R717" s="205">
        <v>3.435541059230926E-2</v>
      </c>
      <c r="S717" s="272">
        <f t="shared" si="49"/>
        <v>0</v>
      </c>
      <c r="U717" s="287">
        <v>23080</v>
      </c>
      <c r="V717" s="288">
        <v>0</v>
      </c>
      <c r="W717" s="288">
        <v>0</v>
      </c>
      <c r="X717" s="288">
        <v>1786</v>
      </c>
      <c r="Y717" s="279">
        <f t="shared" si="50"/>
        <v>24866</v>
      </c>
      <c r="AA717" s="275">
        <v>0</v>
      </c>
      <c r="AB717" s="204">
        <v>0</v>
      </c>
      <c r="AC717" s="202">
        <v>0</v>
      </c>
      <c r="AD717" s="204">
        <v>0</v>
      </c>
      <c r="AE717" s="276">
        <v>0</v>
      </c>
      <c r="AG717" s="227">
        <f t="shared" si="46"/>
        <v>0</v>
      </c>
      <c r="AH717" s="228">
        <f t="shared" si="47"/>
        <v>0</v>
      </c>
      <c r="AI717" s="229">
        <f t="shared" si="48"/>
        <v>0</v>
      </c>
      <c r="AM717" s="138"/>
      <c r="AN717" s="138"/>
      <c r="AO717" s="138"/>
      <c r="AP717" s="138"/>
      <c r="AQ717" s="138"/>
      <c r="AR717" s="138"/>
      <c r="AS717" s="138"/>
      <c r="AT717" s="138"/>
    </row>
    <row r="718" spans="1:46" s="139" customFormat="1" ht="13.8" x14ac:dyDescent="0.3">
      <c r="A718" s="277">
        <v>487</v>
      </c>
      <c r="B718" s="211">
        <v>487274305</v>
      </c>
      <c r="C718" s="212" t="s">
        <v>284</v>
      </c>
      <c r="D718" s="211">
        <v>274</v>
      </c>
      <c r="E718" s="212" t="s">
        <v>81</v>
      </c>
      <c r="F718" s="211">
        <v>305</v>
      </c>
      <c r="G718" s="212" t="s">
        <v>75</v>
      </c>
      <c r="H718" s="297">
        <v>0</v>
      </c>
      <c r="I718" s="202">
        <v>11269</v>
      </c>
      <c r="J718" s="202">
        <v>4061</v>
      </c>
      <c r="K718" s="202">
        <v>0</v>
      </c>
      <c r="L718" s="202">
        <v>893</v>
      </c>
      <c r="M718" s="279">
        <v>16223</v>
      </c>
      <c r="O718" s="281">
        <v>0</v>
      </c>
      <c r="P718" s="282">
        <v>0</v>
      </c>
      <c r="Q718" s="205">
        <v>0.09</v>
      </c>
      <c r="R718" s="205">
        <v>1.6648637145186915E-2</v>
      </c>
      <c r="S718" s="272">
        <f t="shared" si="49"/>
        <v>0</v>
      </c>
      <c r="U718" s="287">
        <v>0</v>
      </c>
      <c r="V718" s="288">
        <v>0</v>
      </c>
      <c r="W718" s="288">
        <v>0</v>
      </c>
      <c r="X718" s="288">
        <v>0</v>
      </c>
      <c r="Y718" s="279">
        <f t="shared" si="50"/>
        <v>0</v>
      </c>
      <c r="AA718" s="275">
        <v>0</v>
      </c>
      <c r="AB718" s="204">
        <v>0</v>
      </c>
      <c r="AC718" s="202">
        <v>0</v>
      </c>
      <c r="AD718" s="204">
        <v>0</v>
      </c>
      <c r="AE718" s="276">
        <v>0</v>
      </c>
      <c r="AG718" s="227">
        <f t="shared" si="46"/>
        <v>0</v>
      </c>
      <c r="AH718" s="228">
        <f t="shared" si="47"/>
        <v>0</v>
      </c>
      <c r="AI718" s="229">
        <f t="shared" si="48"/>
        <v>0</v>
      </c>
      <c r="AM718" s="138"/>
      <c r="AN718" s="138"/>
      <c r="AO718" s="138"/>
      <c r="AP718" s="138"/>
      <c r="AQ718" s="138"/>
      <c r="AR718" s="138"/>
      <c r="AS718" s="138"/>
      <c r="AT718" s="138"/>
    </row>
    <row r="719" spans="1:46" s="139" customFormat="1" ht="13.8" x14ac:dyDescent="0.3">
      <c r="A719" s="277">
        <v>487</v>
      </c>
      <c r="B719" s="211">
        <v>487274308</v>
      </c>
      <c r="C719" s="212" t="s">
        <v>284</v>
      </c>
      <c r="D719" s="211">
        <v>274</v>
      </c>
      <c r="E719" s="212" t="s">
        <v>81</v>
      </c>
      <c r="F719" s="211">
        <v>308</v>
      </c>
      <c r="G719" s="212" t="s">
        <v>32</v>
      </c>
      <c r="H719" s="297">
        <v>4.32</v>
      </c>
      <c r="I719" s="202">
        <v>9001</v>
      </c>
      <c r="J719" s="202">
        <v>4833</v>
      </c>
      <c r="K719" s="202">
        <v>0</v>
      </c>
      <c r="L719" s="202">
        <v>893</v>
      </c>
      <c r="M719" s="279">
        <v>14727</v>
      </c>
      <c r="O719" s="281">
        <v>0</v>
      </c>
      <c r="P719" s="282">
        <v>0</v>
      </c>
      <c r="Q719" s="205">
        <v>0.09</v>
      </c>
      <c r="R719" s="205">
        <v>2.0850860735789978E-3</v>
      </c>
      <c r="S719" s="272">
        <f t="shared" si="49"/>
        <v>0</v>
      </c>
      <c r="U719" s="287">
        <v>59763</v>
      </c>
      <c r="V719" s="288">
        <v>0</v>
      </c>
      <c r="W719" s="288">
        <v>0</v>
      </c>
      <c r="X719" s="288">
        <v>3858</v>
      </c>
      <c r="Y719" s="279">
        <f t="shared" si="50"/>
        <v>63621</v>
      </c>
      <c r="AA719" s="275">
        <v>0</v>
      </c>
      <c r="AB719" s="204">
        <v>0</v>
      </c>
      <c r="AC719" s="202">
        <v>0</v>
      </c>
      <c r="AD719" s="204">
        <v>1</v>
      </c>
      <c r="AE719" s="276">
        <v>14727</v>
      </c>
      <c r="AG719" s="227">
        <f t="shared" si="46"/>
        <v>0</v>
      </c>
      <c r="AH719" s="228">
        <f t="shared" si="47"/>
        <v>0</v>
      </c>
      <c r="AI719" s="229">
        <f t="shared" si="48"/>
        <v>0</v>
      </c>
      <c r="AM719" s="138"/>
      <c r="AN719" s="138"/>
      <c r="AO719" s="138"/>
      <c r="AP719" s="138"/>
      <c r="AQ719" s="138"/>
      <c r="AR719" s="138"/>
      <c r="AS719" s="138"/>
      <c r="AT719" s="138"/>
    </row>
    <row r="720" spans="1:46" s="139" customFormat="1" ht="13.8" x14ac:dyDescent="0.3">
      <c r="A720" s="277">
        <v>487</v>
      </c>
      <c r="B720" s="211">
        <v>487274347</v>
      </c>
      <c r="C720" s="212" t="s">
        <v>284</v>
      </c>
      <c r="D720" s="211">
        <v>274</v>
      </c>
      <c r="E720" s="212" t="s">
        <v>81</v>
      </c>
      <c r="F720" s="211">
        <v>347</v>
      </c>
      <c r="G720" s="212" t="s">
        <v>106</v>
      </c>
      <c r="H720" s="297">
        <v>6</v>
      </c>
      <c r="I720" s="202">
        <v>12082</v>
      </c>
      <c r="J720" s="202">
        <v>5460</v>
      </c>
      <c r="K720" s="202">
        <v>0</v>
      </c>
      <c r="L720" s="202">
        <v>893</v>
      </c>
      <c r="M720" s="279">
        <v>18435</v>
      </c>
      <c r="O720" s="281">
        <v>0</v>
      </c>
      <c r="P720" s="282">
        <v>0</v>
      </c>
      <c r="Q720" s="205">
        <v>0.09</v>
      </c>
      <c r="R720" s="205">
        <v>4.4716582560312317E-3</v>
      </c>
      <c r="S720" s="272">
        <f t="shared" si="49"/>
        <v>0</v>
      </c>
      <c r="U720" s="287">
        <v>105252</v>
      </c>
      <c r="V720" s="288">
        <v>0</v>
      </c>
      <c r="W720" s="288">
        <v>0</v>
      </c>
      <c r="X720" s="288">
        <v>5358</v>
      </c>
      <c r="Y720" s="279">
        <f t="shared" si="50"/>
        <v>110610</v>
      </c>
      <c r="AA720" s="275">
        <v>0</v>
      </c>
      <c r="AB720" s="204">
        <v>0</v>
      </c>
      <c r="AC720" s="202">
        <v>0</v>
      </c>
      <c r="AD720" s="204">
        <v>0</v>
      </c>
      <c r="AE720" s="276">
        <v>0</v>
      </c>
      <c r="AG720" s="227">
        <f t="shared" si="46"/>
        <v>0</v>
      </c>
      <c r="AH720" s="228">
        <f t="shared" si="47"/>
        <v>0</v>
      </c>
      <c r="AI720" s="229">
        <f t="shared" si="48"/>
        <v>0</v>
      </c>
      <c r="AM720" s="138"/>
      <c r="AN720" s="138"/>
      <c r="AO720" s="138"/>
      <c r="AP720" s="138"/>
      <c r="AQ720" s="138"/>
      <c r="AR720" s="138"/>
      <c r="AS720" s="138"/>
      <c r="AT720" s="138"/>
    </row>
    <row r="721" spans="1:46" s="139" customFormat="1" ht="13.8" x14ac:dyDescent="0.3">
      <c r="A721" s="277">
        <v>488</v>
      </c>
      <c r="B721" s="211">
        <v>488219001</v>
      </c>
      <c r="C721" s="212" t="s">
        <v>286</v>
      </c>
      <c r="D721" s="211">
        <v>219</v>
      </c>
      <c r="E721" s="212" t="s">
        <v>287</v>
      </c>
      <c r="F721" s="211">
        <v>1</v>
      </c>
      <c r="G721" s="212" t="s">
        <v>161</v>
      </c>
      <c r="H721" s="297">
        <v>27.5</v>
      </c>
      <c r="I721" s="202">
        <v>9972</v>
      </c>
      <c r="J721" s="202">
        <v>2335</v>
      </c>
      <c r="K721" s="202">
        <v>0</v>
      </c>
      <c r="L721" s="202">
        <v>893</v>
      </c>
      <c r="M721" s="279">
        <v>13200</v>
      </c>
      <c r="O721" s="281">
        <v>0</v>
      </c>
      <c r="P721" s="282">
        <v>0</v>
      </c>
      <c r="Q721" s="205">
        <v>0.09</v>
      </c>
      <c r="R721" s="205">
        <v>1.3065252041304527E-2</v>
      </c>
      <c r="S721" s="272">
        <f t="shared" si="49"/>
        <v>0</v>
      </c>
      <c r="U721" s="287">
        <v>338444</v>
      </c>
      <c r="V721" s="288">
        <v>0</v>
      </c>
      <c r="W721" s="288">
        <v>0</v>
      </c>
      <c r="X721" s="288">
        <v>24559</v>
      </c>
      <c r="Y721" s="279">
        <f t="shared" si="50"/>
        <v>363003</v>
      </c>
      <c r="AA721" s="275">
        <v>0</v>
      </c>
      <c r="AB721" s="204">
        <v>0</v>
      </c>
      <c r="AC721" s="202">
        <v>0</v>
      </c>
      <c r="AD721" s="204">
        <v>1</v>
      </c>
      <c r="AE721" s="276">
        <v>13200</v>
      </c>
      <c r="AG721" s="227">
        <f t="shared" si="46"/>
        <v>0</v>
      </c>
      <c r="AH721" s="228">
        <f t="shared" si="47"/>
        <v>0</v>
      </c>
      <c r="AI721" s="229">
        <f t="shared" si="48"/>
        <v>0</v>
      </c>
      <c r="AM721" s="138"/>
      <c r="AN721" s="138"/>
      <c r="AO721" s="138"/>
      <c r="AP721" s="138"/>
      <c r="AQ721" s="138"/>
      <c r="AR721" s="138"/>
      <c r="AS721" s="138"/>
      <c r="AT721" s="138"/>
    </row>
    <row r="722" spans="1:46" s="139" customFormat="1" ht="13.8" x14ac:dyDescent="0.3">
      <c r="A722" s="277">
        <v>488</v>
      </c>
      <c r="B722" s="211">
        <v>488219018</v>
      </c>
      <c r="C722" s="212" t="s">
        <v>286</v>
      </c>
      <c r="D722" s="211">
        <v>219</v>
      </c>
      <c r="E722" s="212" t="s">
        <v>287</v>
      </c>
      <c r="F722" s="211">
        <v>18</v>
      </c>
      <c r="G722" s="212" t="s">
        <v>188</v>
      </c>
      <c r="H722" s="297">
        <v>1</v>
      </c>
      <c r="I722" s="202">
        <v>11040.81823529412</v>
      </c>
      <c r="J722" s="202">
        <v>7638</v>
      </c>
      <c r="K722" s="202">
        <v>0</v>
      </c>
      <c r="L722" s="202">
        <v>893</v>
      </c>
      <c r="M722" s="279">
        <v>19571.818235294122</v>
      </c>
      <c r="O722" s="281">
        <v>0</v>
      </c>
      <c r="P722" s="282">
        <v>0</v>
      </c>
      <c r="Q722" s="205">
        <v>0.09</v>
      </c>
      <c r="R722" s="205">
        <v>1.6481016257005314E-2</v>
      </c>
      <c r="S722" s="272">
        <f t="shared" si="49"/>
        <v>0</v>
      </c>
      <c r="U722" s="287">
        <v>18679</v>
      </c>
      <c r="V722" s="288">
        <v>0</v>
      </c>
      <c r="W722" s="288">
        <v>0</v>
      </c>
      <c r="X722" s="288">
        <v>893</v>
      </c>
      <c r="Y722" s="279">
        <f t="shared" si="50"/>
        <v>19572</v>
      </c>
      <c r="AA722" s="275">
        <v>0</v>
      </c>
      <c r="AB722" s="204">
        <v>0</v>
      </c>
      <c r="AC722" s="202">
        <v>0</v>
      </c>
      <c r="AD722" s="204">
        <v>0</v>
      </c>
      <c r="AE722" s="276">
        <v>0</v>
      </c>
      <c r="AG722" s="227">
        <f t="shared" si="46"/>
        <v>0</v>
      </c>
      <c r="AH722" s="228">
        <f t="shared" si="47"/>
        <v>0</v>
      </c>
      <c r="AI722" s="229">
        <f t="shared" si="48"/>
        <v>0</v>
      </c>
      <c r="AM722" s="138"/>
      <c r="AN722" s="138"/>
      <c r="AO722" s="138"/>
      <c r="AP722" s="138"/>
      <c r="AQ722" s="138"/>
      <c r="AR722" s="138"/>
      <c r="AS722" s="138"/>
      <c r="AT722" s="138"/>
    </row>
    <row r="723" spans="1:46" s="139" customFormat="1" ht="13.8" x14ac:dyDescent="0.3">
      <c r="A723" s="277">
        <v>488</v>
      </c>
      <c r="B723" s="211">
        <v>488219035</v>
      </c>
      <c r="C723" s="212" t="s">
        <v>286</v>
      </c>
      <c r="D723" s="211">
        <v>219</v>
      </c>
      <c r="E723" s="212" t="s">
        <v>287</v>
      </c>
      <c r="F723" s="211">
        <v>35</v>
      </c>
      <c r="G723" s="212" t="s">
        <v>22</v>
      </c>
      <c r="H723" s="297">
        <v>2</v>
      </c>
      <c r="I723" s="202">
        <v>11947</v>
      </c>
      <c r="J723" s="202">
        <v>4120</v>
      </c>
      <c r="K723" s="202">
        <v>0</v>
      </c>
      <c r="L723" s="202">
        <v>893</v>
      </c>
      <c r="M723" s="279">
        <v>16960</v>
      </c>
      <c r="O723" s="281">
        <v>0</v>
      </c>
      <c r="P723" s="282">
        <v>0</v>
      </c>
      <c r="Q723" s="205">
        <v>0.18</v>
      </c>
      <c r="R723" s="205">
        <v>0.14869015941042629</v>
      </c>
      <c r="S723" s="272">
        <f t="shared" si="49"/>
        <v>0</v>
      </c>
      <c r="U723" s="287">
        <v>32134</v>
      </c>
      <c r="V723" s="288">
        <v>0</v>
      </c>
      <c r="W723" s="288">
        <v>0</v>
      </c>
      <c r="X723" s="288">
        <v>1786</v>
      </c>
      <c r="Y723" s="279">
        <f t="shared" si="50"/>
        <v>33920</v>
      </c>
      <c r="AA723" s="275">
        <v>0</v>
      </c>
      <c r="AB723" s="204">
        <v>0</v>
      </c>
      <c r="AC723" s="202">
        <v>0</v>
      </c>
      <c r="AD723" s="204">
        <v>0</v>
      </c>
      <c r="AE723" s="276">
        <v>0</v>
      </c>
      <c r="AG723" s="227">
        <f t="shared" si="46"/>
        <v>0</v>
      </c>
      <c r="AH723" s="228">
        <f t="shared" si="47"/>
        <v>0</v>
      </c>
      <c r="AI723" s="229">
        <f t="shared" si="48"/>
        <v>0</v>
      </c>
      <c r="AM723" s="138"/>
      <c r="AN723" s="138"/>
      <c r="AO723" s="138"/>
      <c r="AP723" s="138"/>
      <c r="AQ723" s="138"/>
      <c r="AR723" s="138"/>
      <c r="AS723" s="138"/>
      <c r="AT723" s="138"/>
    </row>
    <row r="724" spans="1:46" s="139" customFormat="1" ht="13.8" x14ac:dyDescent="0.3">
      <c r="A724" s="277">
        <v>488</v>
      </c>
      <c r="B724" s="211">
        <v>488219040</v>
      </c>
      <c r="C724" s="212" t="s">
        <v>286</v>
      </c>
      <c r="D724" s="211">
        <v>219</v>
      </c>
      <c r="E724" s="212" t="s">
        <v>287</v>
      </c>
      <c r="F724" s="211">
        <v>40</v>
      </c>
      <c r="G724" s="212" t="s">
        <v>95</v>
      </c>
      <c r="H724" s="297">
        <v>13.93</v>
      </c>
      <c r="I724" s="202">
        <v>11655</v>
      </c>
      <c r="J724" s="202">
        <v>3054</v>
      </c>
      <c r="K724" s="202">
        <v>0</v>
      </c>
      <c r="L724" s="202">
        <v>893</v>
      </c>
      <c r="M724" s="279">
        <v>15602</v>
      </c>
      <c r="O724" s="281">
        <v>0</v>
      </c>
      <c r="P724" s="282">
        <v>0</v>
      </c>
      <c r="Q724" s="205">
        <v>0.09</v>
      </c>
      <c r="R724" s="205">
        <v>3.0877310692379273E-3</v>
      </c>
      <c r="S724" s="272">
        <f t="shared" si="49"/>
        <v>0</v>
      </c>
      <c r="U724" s="287">
        <v>204896</v>
      </c>
      <c r="V724" s="288">
        <v>0</v>
      </c>
      <c r="W724" s="288">
        <v>0</v>
      </c>
      <c r="X724" s="288">
        <v>12439</v>
      </c>
      <c r="Y724" s="279">
        <f t="shared" si="50"/>
        <v>217335</v>
      </c>
      <c r="AA724" s="275">
        <v>0</v>
      </c>
      <c r="AB724" s="204">
        <v>0</v>
      </c>
      <c r="AC724" s="202">
        <v>0</v>
      </c>
      <c r="AD724" s="204">
        <v>0</v>
      </c>
      <c r="AE724" s="276">
        <v>0</v>
      </c>
      <c r="AG724" s="227">
        <f t="shared" si="46"/>
        <v>0</v>
      </c>
      <c r="AH724" s="228">
        <f t="shared" si="47"/>
        <v>0</v>
      </c>
      <c r="AI724" s="229">
        <f t="shared" si="48"/>
        <v>0</v>
      </c>
      <c r="AM724" s="138"/>
      <c r="AN724" s="138"/>
      <c r="AO724" s="138"/>
      <c r="AP724" s="138"/>
      <c r="AQ724" s="138"/>
      <c r="AR724" s="138"/>
      <c r="AS724" s="138"/>
      <c r="AT724" s="138"/>
    </row>
    <row r="725" spans="1:46" s="139" customFormat="1" ht="13.8" x14ac:dyDescent="0.3">
      <c r="A725" s="277">
        <v>488</v>
      </c>
      <c r="B725" s="211">
        <v>488219044</v>
      </c>
      <c r="C725" s="212" t="s">
        <v>286</v>
      </c>
      <c r="D725" s="211">
        <v>219</v>
      </c>
      <c r="E725" s="212" t="s">
        <v>287</v>
      </c>
      <c r="F725" s="211">
        <v>44</v>
      </c>
      <c r="G725" s="212" t="s">
        <v>35</v>
      </c>
      <c r="H725" s="297">
        <v>94.09999999999998</v>
      </c>
      <c r="I725" s="202">
        <v>11916</v>
      </c>
      <c r="J725" s="202">
        <v>240</v>
      </c>
      <c r="K725" s="202">
        <v>0</v>
      </c>
      <c r="L725" s="202">
        <v>893</v>
      </c>
      <c r="M725" s="279">
        <v>13049</v>
      </c>
      <c r="O725" s="281">
        <v>0</v>
      </c>
      <c r="P725" s="282">
        <v>0</v>
      </c>
      <c r="Q725" s="205">
        <v>0.09</v>
      </c>
      <c r="R725" s="205">
        <v>5.5335020340441667E-2</v>
      </c>
      <c r="S725" s="272">
        <f t="shared" si="49"/>
        <v>0</v>
      </c>
      <c r="U725" s="287">
        <v>1143880</v>
      </c>
      <c r="V725" s="288">
        <v>0</v>
      </c>
      <c r="W725" s="288">
        <v>0</v>
      </c>
      <c r="X725" s="288">
        <v>84031</v>
      </c>
      <c r="Y725" s="279">
        <f t="shared" si="50"/>
        <v>1227911</v>
      </c>
      <c r="AA725" s="275">
        <v>0</v>
      </c>
      <c r="AB725" s="204">
        <v>0</v>
      </c>
      <c r="AC725" s="202">
        <v>0</v>
      </c>
      <c r="AD725" s="204">
        <v>1.78</v>
      </c>
      <c r="AE725" s="276">
        <v>23228</v>
      </c>
      <c r="AG725" s="227">
        <f t="shared" si="46"/>
        <v>0</v>
      </c>
      <c r="AH725" s="228">
        <f t="shared" si="47"/>
        <v>0</v>
      </c>
      <c r="AI725" s="229">
        <f t="shared" si="48"/>
        <v>0</v>
      </c>
      <c r="AM725" s="138"/>
      <c r="AN725" s="138"/>
      <c r="AO725" s="138"/>
      <c r="AP725" s="138"/>
      <c r="AQ725" s="138"/>
      <c r="AR725" s="138"/>
      <c r="AS725" s="138"/>
      <c r="AT725" s="138"/>
    </row>
    <row r="726" spans="1:46" s="139" customFormat="1" ht="13.8" x14ac:dyDescent="0.3">
      <c r="A726" s="277">
        <v>488</v>
      </c>
      <c r="B726" s="211">
        <v>488219052</v>
      </c>
      <c r="C726" s="212" t="s">
        <v>286</v>
      </c>
      <c r="D726" s="211">
        <v>219</v>
      </c>
      <c r="E726" s="212" t="s">
        <v>287</v>
      </c>
      <c r="F726" s="211">
        <v>52</v>
      </c>
      <c r="G726" s="212" t="s">
        <v>268</v>
      </c>
      <c r="H726" s="297">
        <v>1</v>
      </c>
      <c r="I726" s="202">
        <v>10594.477340436682</v>
      </c>
      <c r="J726" s="202">
        <v>3433</v>
      </c>
      <c r="K726" s="202">
        <v>0</v>
      </c>
      <c r="L726" s="202">
        <v>893</v>
      </c>
      <c r="M726" s="279">
        <v>14920.477340436682</v>
      </c>
      <c r="O726" s="281">
        <v>0</v>
      </c>
      <c r="P726" s="282">
        <v>0</v>
      </c>
      <c r="Q726" s="205">
        <v>0.09</v>
      </c>
      <c r="R726" s="205">
        <v>2.4944745908209952E-2</v>
      </c>
      <c r="S726" s="272">
        <f t="shared" si="49"/>
        <v>0</v>
      </c>
      <c r="U726" s="287">
        <v>14028</v>
      </c>
      <c r="V726" s="288">
        <v>0</v>
      </c>
      <c r="W726" s="288">
        <v>0</v>
      </c>
      <c r="X726" s="288">
        <v>894</v>
      </c>
      <c r="Y726" s="279">
        <f t="shared" si="50"/>
        <v>14922</v>
      </c>
      <c r="AA726" s="275">
        <v>0</v>
      </c>
      <c r="AB726" s="204">
        <v>0</v>
      </c>
      <c r="AC726" s="202">
        <v>0</v>
      </c>
      <c r="AD726" s="204">
        <v>0</v>
      </c>
      <c r="AE726" s="276">
        <v>0</v>
      </c>
      <c r="AG726" s="227">
        <f t="shared" si="46"/>
        <v>0</v>
      </c>
      <c r="AH726" s="228">
        <f t="shared" si="47"/>
        <v>0</v>
      </c>
      <c r="AI726" s="229">
        <f t="shared" si="48"/>
        <v>0</v>
      </c>
      <c r="AM726" s="138"/>
      <c r="AN726" s="138"/>
      <c r="AO726" s="138"/>
      <c r="AP726" s="138"/>
      <c r="AQ726" s="138"/>
      <c r="AR726" s="138"/>
      <c r="AS726" s="138"/>
      <c r="AT726" s="138"/>
    </row>
    <row r="727" spans="1:46" s="139" customFormat="1" ht="13.8" x14ac:dyDescent="0.3">
      <c r="A727" s="277">
        <v>488</v>
      </c>
      <c r="B727" s="211">
        <v>488219065</v>
      </c>
      <c r="C727" s="212" t="s">
        <v>286</v>
      </c>
      <c r="D727" s="211">
        <v>219</v>
      </c>
      <c r="E727" s="212" t="s">
        <v>287</v>
      </c>
      <c r="F727" s="211">
        <v>65</v>
      </c>
      <c r="G727" s="212" t="s">
        <v>288</v>
      </c>
      <c r="H727" s="297">
        <v>7.5400000000000009</v>
      </c>
      <c r="I727" s="202">
        <v>9618</v>
      </c>
      <c r="J727" s="202">
        <v>5704</v>
      </c>
      <c r="K727" s="202">
        <v>0</v>
      </c>
      <c r="L727" s="202">
        <v>893</v>
      </c>
      <c r="M727" s="279">
        <v>16215</v>
      </c>
      <c r="O727" s="281">
        <v>0</v>
      </c>
      <c r="P727" s="282">
        <v>0</v>
      </c>
      <c r="Q727" s="205">
        <v>0.09</v>
      </c>
      <c r="R727" s="205">
        <v>4.645793667673496E-3</v>
      </c>
      <c r="S727" s="272">
        <f t="shared" si="49"/>
        <v>0</v>
      </c>
      <c r="U727" s="287">
        <v>115527</v>
      </c>
      <c r="V727" s="288">
        <v>0</v>
      </c>
      <c r="W727" s="288">
        <v>0</v>
      </c>
      <c r="X727" s="288">
        <v>6734</v>
      </c>
      <c r="Y727" s="279">
        <f t="shared" si="50"/>
        <v>122261</v>
      </c>
      <c r="AA727" s="275">
        <v>0</v>
      </c>
      <c r="AB727" s="204">
        <v>0</v>
      </c>
      <c r="AC727" s="202">
        <v>0</v>
      </c>
      <c r="AD727" s="204">
        <v>0.08</v>
      </c>
      <c r="AE727" s="276">
        <v>1297</v>
      </c>
      <c r="AG727" s="227">
        <f t="shared" si="46"/>
        <v>0</v>
      </c>
      <c r="AH727" s="228">
        <f t="shared" si="47"/>
        <v>0</v>
      </c>
      <c r="AI727" s="229">
        <f t="shared" si="48"/>
        <v>0</v>
      </c>
      <c r="AM727" s="138"/>
      <c r="AN727" s="138"/>
      <c r="AO727" s="138"/>
      <c r="AP727" s="138"/>
      <c r="AQ727" s="138"/>
      <c r="AR727" s="138"/>
      <c r="AS727" s="138"/>
      <c r="AT727" s="138"/>
    </row>
    <row r="728" spans="1:46" s="139" customFormat="1" ht="13.8" x14ac:dyDescent="0.3">
      <c r="A728" s="277">
        <v>488</v>
      </c>
      <c r="B728" s="211">
        <v>488219082</v>
      </c>
      <c r="C728" s="212" t="s">
        <v>286</v>
      </c>
      <c r="D728" s="211">
        <v>219</v>
      </c>
      <c r="E728" s="212" t="s">
        <v>287</v>
      </c>
      <c r="F728" s="211">
        <v>82</v>
      </c>
      <c r="G728" s="212" t="s">
        <v>269</v>
      </c>
      <c r="H728" s="297">
        <v>4.47</v>
      </c>
      <c r="I728" s="202">
        <v>9853</v>
      </c>
      <c r="J728" s="202">
        <v>3592</v>
      </c>
      <c r="K728" s="202">
        <v>0</v>
      </c>
      <c r="L728" s="202">
        <v>893</v>
      </c>
      <c r="M728" s="279">
        <v>14338</v>
      </c>
      <c r="O728" s="281">
        <v>0</v>
      </c>
      <c r="P728" s="282">
        <v>0</v>
      </c>
      <c r="Q728" s="205">
        <v>0.09</v>
      </c>
      <c r="R728" s="205">
        <v>3.55754499531322E-3</v>
      </c>
      <c r="S728" s="272">
        <f t="shared" si="49"/>
        <v>0</v>
      </c>
      <c r="U728" s="287">
        <v>60099</v>
      </c>
      <c r="V728" s="288">
        <v>0</v>
      </c>
      <c r="W728" s="288">
        <v>0</v>
      </c>
      <c r="X728" s="288">
        <v>3992</v>
      </c>
      <c r="Y728" s="279">
        <f t="shared" si="50"/>
        <v>64091</v>
      </c>
      <c r="AA728" s="275">
        <v>0</v>
      </c>
      <c r="AB728" s="204">
        <v>0</v>
      </c>
      <c r="AC728" s="202">
        <v>0</v>
      </c>
      <c r="AD728" s="204">
        <v>0</v>
      </c>
      <c r="AE728" s="276">
        <v>0</v>
      </c>
      <c r="AG728" s="227">
        <f t="shared" si="46"/>
        <v>0</v>
      </c>
      <c r="AH728" s="228">
        <f t="shared" si="47"/>
        <v>0</v>
      </c>
      <c r="AI728" s="229">
        <f t="shared" si="48"/>
        <v>0</v>
      </c>
      <c r="AM728" s="138"/>
      <c r="AN728" s="138"/>
      <c r="AO728" s="138"/>
      <c r="AP728" s="138"/>
      <c r="AQ728" s="138"/>
      <c r="AR728" s="138"/>
      <c r="AS728" s="138"/>
      <c r="AT728" s="138"/>
    </row>
    <row r="729" spans="1:46" s="139" customFormat="1" ht="13.8" x14ac:dyDescent="0.3">
      <c r="A729" s="277">
        <v>488</v>
      </c>
      <c r="B729" s="211">
        <v>488219083</v>
      </c>
      <c r="C729" s="212" t="s">
        <v>286</v>
      </c>
      <c r="D729" s="211">
        <v>219</v>
      </c>
      <c r="E729" s="212" t="s">
        <v>287</v>
      </c>
      <c r="F729" s="211">
        <v>83</v>
      </c>
      <c r="G729" s="212" t="s">
        <v>189</v>
      </c>
      <c r="H729" s="297">
        <v>4</v>
      </c>
      <c r="I729" s="202">
        <v>9130</v>
      </c>
      <c r="J729" s="202">
        <v>1533</v>
      </c>
      <c r="K729" s="202">
        <v>0</v>
      </c>
      <c r="L729" s="202">
        <v>893</v>
      </c>
      <c r="M729" s="279">
        <v>11556</v>
      </c>
      <c r="O729" s="281">
        <v>0</v>
      </c>
      <c r="P729" s="282">
        <v>0</v>
      </c>
      <c r="Q729" s="205">
        <v>0.09</v>
      </c>
      <c r="R729" s="205">
        <v>3.6127750111461777E-3</v>
      </c>
      <c r="S729" s="272">
        <f t="shared" si="49"/>
        <v>0</v>
      </c>
      <c r="U729" s="287">
        <v>42652</v>
      </c>
      <c r="V729" s="288">
        <v>0</v>
      </c>
      <c r="W729" s="288">
        <v>0</v>
      </c>
      <c r="X729" s="288">
        <v>3572</v>
      </c>
      <c r="Y729" s="279">
        <f t="shared" si="50"/>
        <v>46224</v>
      </c>
      <c r="AA729" s="275">
        <v>0</v>
      </c>
      <c r="AB729" s="204">
        <v>0</v>
      </c>
      <c r="AC729" s="202">
        <v>0</v>
      </c>
      <c r="AD729" s="204">
        <v>0</v>
      </c>
      <c r="AE729" s="276">
        <v>0</v>
      </c>
      <c r="AG729" s="227">
        <f t="shared" si="46"/>
        <v>0</v>
      </c>
      <c r="AH729" s="228">
        <f t="shared" si="47"/>
        <v>0</v>
      </c>
      <c r="AI729" s="229">
        <f t="shared" si="48"/>
        <v>0</v>
      </c>
      <c r="AM729" s="138"/>
      <c r="AN729" s="138"/>
      <c r="AO729" s="138"/>
      <c r="AP729" s="138"/>
      <c r="AQ729" s="138"/>
      <c r="AR729" s="138"/>
      <c r="AS729" s="138"/>
      <c r="AT729" s="138"/>
    </row>
    <row r="730" spans="1:46" s="139" customFormat="1" ht="13.8" x14ac:dyDescent="0.3">
      <c r="A730" s="277">
        <v>488</v>
      </c>
      <c r="B730" s="211">
        <v>488219118</v>
      </c>
      <c r="C730" s="212" t="s">
        <v>286</v>
      </c>
      <c r="D730" s="211">
        <v>219</v>
      </c>
      <c r="E730" s="212" t="s">
        <v>287</v>
      </c>
      <c r="F730" s="211">
        <v>118</v>
      </c>
      <c r="G730" s="212" t="s">
        <v>270</v>
      </c>
      <c r="H730" s="297">
        <v>1</v>
      </c>
      <c r="I730" s="202">
        <v>9973.9677629199359</v>
      </c>
      <c r="J730" s="202">
        <v>2304</v>
      </c>
      <c r="K730" s="202">
        <v>0</v>
      </c>
      <c r="L730" s="202">
        <v>893</v>
      </c>
      <c r="M730" s="279">
        <v>13170.967762919936</v>
      </c>
      <c r="O730" s="281">
        <v>0</v>
      </c>
      <c r="P730" s="282">
        <v>0</v>
      </c>
      <c r="Q730" s="205">
        <v>0.09</v>
      </c>
      <c r="R730" s="205">
        <v>5.4963385525628504E-3</v>
      </c>
      <c r="S730" s="272">
        <f t="shared" si="49"/>
        <v>0</v>
      </c>
      <c r="U730" s="287">
        <v>12278</v>
      </c>
      <c r="V730" s="288">
        <v>0</v>
      </c>
      <c r="W730" s="288">
        <v>0</v>
      </c>
      <c r="X730" s="288">
        <v>893</v>
      </c>
      <c r="Y730" s="279">
        <f t="shared" si="50"/>
        <v>13171</v>
      </c>
      <c r="AA730" s="275">
        <v>0</v>
      </c>
      <c r="AB730" s="204">
        <v>0</v>
      </c>
      <c r="AC730" s="202">
        <v>0</v>
      </c>
      <c r="AD730" s="204">
        <v>0</v>
      </c>
      <c r="AE730" s="276">
        <v>0</v>
      </c>
      <c r="AG730" s="227">
        <f t="shared" si="46"/>
        <v>0</v>
      </c>
      <c r="AH730" s="228">
        <f t="shared" si="47"/>
        <v>0</v>
      </c>
      <c r="AI730" s="229">
        <f t="shared" si="48"/>
        <v>0</v>
      </c>
      <c r="AM730" s="138"/>
      <c r="AN730" s="138"/>
      <c r="AO730" s="138"/>
      <c r="AP730" s="138"/>
      <c r="AQ730" s="138"/>
      <c r="AR730" s="138"/>
      <c r="AS730" s="138"/>
      <c r="AT730" s="138"/>
    </row>
    <row r="731" spans="1:46" s="139" customFormat="1" ht="13.8" x14ac:dyDescent="0.3">
      <c r="A731" s="277">
        <v>488</v>
      </c>
      <c r="B731" s="211">
        <v>488219122</v>
      </c>
      <c r="C731" s="212" t="s">
        <v>286</v>
      </c>
      <c r="D731" s="211">
        <v>219</v>
      </c>
      <c r="E731" s="212" t="s">
        <v>287</v>
      </c>
      <c r="F731" s="211">
        <v>122</v>
      </c>
      <c r="G731" s="212" t="s">
        <v>289</v>
      </c>
      <c r="H731" s="297">
        <v>24.23</v>
      </c>
      <c r="I731" s="202">
        <v>9976</v>
      </c>
      <c r="J731" s="202">
        <v>3104</v>
      </c>
      <c r="K731" s="202">
        <v>0</v>
      </c>
      <c r="L731" s="202">
        <v>893</v>
      </c>
      <c r="M731" s="279">
        <v>13973</v>
      </c>
      <c r="O731" s="281">
        <v>0</v>
      </c>
      <c r="P731" s="282">
        <v>0</v>
      </c>
      <c r="Q731" s="205">
        <v>0.09</v>
      </c>
      <c r="R731" s="205">
        <v>9.9647086682385054E-3</v>
      </c>
      <c r="S731" s="272">
        <f t="shared" si="49"/>
        <v>0</v>
      </c>
      <c r="U731" s="287">
        <v>316929</v>
      </c>
      <c r="V731" s="288">
        <v>0</v>
      </c>
      <c r="W731" s="288">
        <v>0</v>
      </c>
      <c r="X731" s="288">
        <v>21638</v>
      </c>
      <c r="Y731" s="279">
        <f t="shared" si="50"/>
        <v>338567</v>
      </c>
      <c r="AA731" s="275">
        <v>0</v>
      </c>
      <c r="AB731" s="204">
        <v>0</v>
      </c>
      <c r="AC731" s="202">
        <v>0</v>
      </c>
      <c r="AD731" s="204">
        <v>1.92</v>
      </c>
      <c r="AE731" s="276">
        <v>26829</v>
      </c>
      <c r="AG731" s="227">
        <f t="shared" si="46"/>
        <v>0</v>
      </c>
      <c r="AH731" s="228">
        <f t="shared" si="47"/>
        <v>0</v>
      </c>
      <c r="AI731" s="229">
        <f t="shared" si="48"/>
        <v>0</v>
      </c>
      <c r="AM731" s="138"/>
      <c r="AN731" s="138"/>
      <c r="AO731" s="138"/>
      <c r="AP731" s="138"/>
      <c r="AQ731" s="138"/>
      <c r="AR731" s="138"/>
      <c r="AS731" s="138"/>
      <c r="AT731" s="138"/>
    </row>
    <row r="732" spans="1:46" s="139" customFormat="1" ht="13.8" x14ac:dyDescent="0.3">
      <c r="A732" s="277">
        <v>488</v>
      </c>
      <c r="B732" s="211">
        <v>488219131</v>
      </c>
      <c r="C732" s="212" t="s">
        <v>286</v>
      </c>
      <c r="D732" s="211">
        <v>219</v>
      </c>
      <c r="E732" s="212" t="s">
        <v>287</v>
      </c>
      <c r="F732" s="211">
        <v>131</v>
      </c>
      <c r="G732" s="212" t="s">
        <v>290</v>
      </c>
      <c r="H732" s="297">
        <v>8.4699999999999989</v>
      </c>
      <c r="I732" s="202">
        <v>9990</v>
      </c>
      <c r="J732" s="202">
        <v>2591</v>
      </c>
      <c r="K732" s="202">
        <v>0</v>
      </c>
      <c r="L732" s="202">
        <v>893</v>
      </c>
      <c r="M732" s="279">
        <v>13474</v>
      </c>
      <c r="O732" s="281">
        <v>0</v>
      </c>
      <c r="P732" s="282">
        <v>0</v>
      </c>
      <c r="Q732" s="205">
        <v>0.09</v>
      </c>
      <c r="R732" s="205">
        <v>1.9475759673904644E-3</v>
      </c>
      <c r="S732" s="272">
        <f t="shared" si="49"/>
        <v>0</v>
      </c>
      <c r="U732" s="287">
        <v>106561</v>
      </c>
      <c r="V732" s="288">
        <v>0</v>
      </c>
      <c r="W732" s="288">
        <v>0</v>
      </c>
      <c r="X732" s="288">
        <v>7564</v>
      </c>
      <c r="Y732" s="279">
        <f t="shared" si="50"/>
        <v>114125</v>
      </c>
      <c r="AA732" s="275">
        <v>0</v>
      </c>
      <c r="AB732" s="204">
        <v>0</v>
      </c>
      <c r="AC732" s="202">
        <v>0</v>
      </c>
      <c r="AD732" s="204">
        <v>0</v>
      </c>
      <c r="AE732" s="276">
        <v>0</v>
      </c>
      <c r="AG732" s="227">
        <f t="shared" si="46"/>
        <v>0</v>
      </c>
      <c r="AH732" s="228">
        <f t="shared" si="47"/>
        <v>0</v>
      </c>
      <c r="AI732" s="229">
        <f t="shared" si="48"/>
        <v>0</v>
      </c>
      <c r="AM732" s="138"/>
      <c r="AN732" s="138"/>
      <c r="AO732" s="138"/>
      <c r="AP732" s="138"/>
      <c r="AQ732" s="138"/>
      <c r="AR732" s="138"/>
      <c r="AS732" s="138"/>
      <c r="AT732" s="138"/>
    </row>
    <row r="733" spans="1:46" s="139" customFormat="1" ht="13.8" x14ac:dyDescent="0.3">
      <c r="A733" s="277">
        <v>488</v>
      </c>
      <c r="B733" s="211">
        <v>488219133</v>
      </c>
      <c r="C733" s="212" t="s">
        <v>286</v>
      </c>
      <c r="D733" s="211">
        <v>219</v>
      </c>
      <c r="E733" s="212" t="s">
        <v>287</v>
      </c>
      <c r="F733" s="211">
        <v>133</v>
      </c>
      <c r="G733" s="212" t="s">
        <v>73</v>
      </c>
      <c r="H733" s="297">
        <v>28</v>
      </c>
      <c r="I733" s="202">
        <v>10416</v>
      </c>
      <c r="J733" s="202">
        <v>2594</v>
      </c>
      <c r="K733" s="202">
        <v>0</v>
      </c>
      <c r="L733" s="202">
        <v>893</v>
      </c>
      <c r="M733" s="279">
        <v>13903</v>
      </c>
      <c r="O733" s="281">
        <v>0</v>
      </c>
      <c r="P733" s="282">
        <v>0</v>
      </c>
      <c r="Q733" s="205">
        <v>0.09</v>
      </c>
      <c r="R733" s="205">
        <v>3.343843893897476E-2</v>
      </c>
      <c r="S733" s="272">
        <f t="shared" si="49"/>
        <v>0</v>
      </c>
      <c r="U733" s="287">
        <v>364280</v>
      </c>
      <c r="V733" s="288">
        <v>0</v>
      </c>
      <c r="W733" s="288">
        <v>0</v>
      </c>
      <c r="X733" s="288">
        <v>25004</v>
      </c>
      <c r="Y733" s="279">
        <f t="shared" si="50"/>
        <v>389284</v>
      </c>
      <c r="AA733" s="275">
        <v>0</v>
      </c>
      <c r="AB733" s="204">
        <v>0</v>
      </c>
      <c r="AC733" s="202">
        <v>0</v>
      </c>
      <c r="AD733" s="204">
        <v>1</v>
      </c>
      <c r="AE733" s="276">
        <v>13903</v>
      </c>
      <c r="AG733" s="227">
        <f t="shared" si="46"/>
        <v>0</v>
      </c>
      <c r="AH733" s="228">
        <f t="shared" si="47"/>
        <v>0</v>
      </c>
      <c r="AI733" s="229">
        <f t="shared" si="48"/>
        <v>0</v>
      </c>
      <c r="AM733" s="138"/>
      <c r="AN733" s="138"/>
      <c r="AO733" s="138"/>
      <c r="AP733" s="138"/>
      <c r="AQ733" s="138"/>
      <c r="AR733" s="138"/>
      <c r="AS733" s="138"/>
      <c r="AT733" s="138"/>
    </row>
    <row r="734" spans="1:46" s="139" customFormat="1" ht="13.8" x14ac:dyDescent="0.3">
      <c r="A734" s="277">
        <v>488</v>
      </c>
      <c r="B734" s="211">
        <v>488219142</v>
      </c>
      <c r="C734" s="212" t="s">
        <v>286</v>
      </c>
      <c r="D734" s="211">
        <v>219</v>
      </c>
      <c r="E734" s="212" t="s">
        <v>287</v>
      </c>
      <c r="F734" s="211">
        <v>142</v>
      </c>
      <c r="G734" s="212" t="s">
        <v>291</v>
      </c>
      <c r="H734" s="297">
        <v>28.55</v>
      </c>
      <c r="I734" s="202">
        <v>10589</v>
      </c>
      <c r="J734" s="202">
        <v>8189</v>
      </c>
      <c r="K734" s="202">
        <v>0</v>
      </c>
      <c r="L734" s="202">
        <v>893</v>
      </c>
      <c r="M734" s="279">
        <v>19671</v>
      </c>
      <c r="O734" s="281">
        <v>0</v>
      </c>
      <c r="P734" s="282">
        <v>0</v>
      </c>
      <c r="Q734" s="205">
        <v>0.09</v>
      </c>
      <c r="R734" s="205">
        <v>2.8337360480338206E-2</v>
      </c>
      <c r="S734" s="272">
        <f t="shared" si="49"/>
        <v>0</v>
      </c>
      <c r="U734" s="287">
        <v>536111</v>
      </c>
      <c r="V734" s="288">
        <v>0</v>
      </c>
      <c r="W734" s="288">
        <v>0</v>
      </c>
      <c r="X734" s="288">
        <v>25495</v>
      </c>
      <c r="Y734" s="279">
        <f t="shared" si="50"/>
        <v>561606</v>
      </c>
      <c r="AA734" s="275">
        <v>0</v>
      </c>
      <c r="AB734" s="204">
        <v>0</v>
      </c>
      <c r="AC734" s="202">
        <v>0</v>
      </c>
      <c r="AD734" s="204">
        <v>0</v>
      </c>
      <c r="AE734" s="276">
        <v>0</v>
      </c>
      <c r="AG734" s="227">
        <f t="shared" si="46"/>
        <v>0</v>
      </c>
      <c r="AH734" s="228">
        <f t="shared" si="47"/>
        <v>0</v>
      </c>
      <c r="AI734" s="229">
        <f t="shared" si="48"/>
        <v>0</v>
      </c>
      <c r="AM734" s="138"/>
      <c r="AN734" s="138"/>
      <c r="AO734" s="138"/>
      <c r="AP734" s="138"/>
      <c r="AQ734" s="138"/>
      <c r="AR734" s="138"/>
      <c r="AS734" s="138"/>
      <c r="AT734" s="138"/>
    </row>
    <row r="735" spans="1:46" s="139" customFormat="1" ht="13.8" x14ac:dyDescent="0.3">
      <c r="A735" s="277">
        <v>488</v>
      </c>
      <c r="B735" s="211">
        <v>488219145</v>
      </c>
      <c r="C735" s="212" t="s">
        <v>286</v>
      </c>
      <c r="D735" s="211">
        <v>219</v>
      </c>
      <c r="E735" s="212" t="s">
        <v>287</v>
      </c>
      <c r="F735" s="211">
        <v>145</v>
      </c>
      <c r="G735" s="212" t="s">
        <v>271</v>
      </c>
      <c r="H735" s="297">
        <v>6.93</v>
      </c>
      <c r="I735" s="202">
        <v>9923</v>
      </c>
      <c r="J735" s="202">
        <v>3039</v>
      </c>
      <c r="K735" s="202">
        <v>0</v>
      </c>
      <c r="L735" s="202">
        <v>893</v>
      </c>
      <c r="M735" s="279">
        <v>13855</v>
      </c>
      <c r="O735" s="281">
        <v>0</v>
      </c>
      <c r="P735" s="282">
        <v>0</v>
      </c>
      <c r="Q735" s="205">
        <v>0.09</v>
      </c>
      <c r="R735" s="205">
        <v>1.1534236073756234E-2</v>
      </c>
      <c r="S735" s="272">
        <f t="shared" si="49"/>
        <v>0</v>
      </c>
      <c r="U735" s="287">
        <v>89827</v>
      </c>
      <c r="V735" s="288">
        <v>0</v>
      </c>
      <c r="W735" s="288">
        <v>0</v>
      </c>
      <c r="X735" s="288">
        <v>6188</v>
      </c>
      <c r="Y735" s="279">
        <f t="shared" si="50"/>
        <v>96015</v>
      </c>
      <c r="AA735" s="275">
        <v>0</v>
      </c>
      <c r="AB735" s="204">
        <v>0</v>
      </c>
      <c r="AC735" s="202">
        <v>0</v>
      </c>
      <c r="AD735" s="204">
        <v>0</v>
      </c>
      <c r="AE735" s="276">
        <v>0</v>
      </c>
      <c r="AG735" s="227">
        <f t="shared" si="46"/>
        <v>0</v>
      </c>
      <c r="AH735" s="228">
        <f t="shared" si="47"/>
        <v>0</v>
      </c>
      <c r="AI735" s="229">
        <f t="shared" si="48"/>
        <v>0</v>
      </c>
      <c r="AM735" s="138"/>
      <c r="AN735" s="138"/>
      <c r="AO735" s="138"/>
      <c r="AP735" s="138"/>
      <c r="AQ735" s="138"/>
      <c r="AR735" s="138"/>
      <c r="AS735" s="138"/>
      <c r="AT735" s="138"/>
    </row>
    <row r="736" spans="1:46" s="139" customFormat="1" ht="13.8" x14ac:dyDescent="0.3">
      <c r="A736" s="277">
        <v>488</v>
      </c>
      <c r="B736" s="211">
        <v>488219167</v>
      </c>
      <c r="C736" s="212" t="s">
        <v>286</v>
      </c>
      <c r="D736" s="211">
        <v>219</v>
      </c>
      <c r="E736" s="212" t="s">
        <v>287</v>
      </c>
      <c r="F736" s="211">
        <v>167</v>
      </c>
      <c r="G736" s="212" t="s">
        <v>191</v>
      </c>
      <c r="H736" s="297">
        <v>1</v>
      </c>
      <c r="I736" s="202">
        <v>10537.457515332319</v>
      </c>
      <c r="J736" s="202">
        <v>4060</v>
      </c>
      <c r="K736" s="202">
        <v>0</v>
      </c>
      <c r="L736" s="202">
        <v>893</v>
      </c>
      <c r="M736" s="279">
        <v>15490.457515332319</v>
      </c>
      <c r="O736" s="281">
        <v>0</v>
      </c>
      <c r="P736" s="282">
        <v>0</v>
      </c>
      <c r="Q736" s="205">
        <v>0.09</v>
      </c>
      <c r="R736" s="205">
        <v>1.88626751456616E-2</v>
      </c>
      <c r="S736" s="272">
        <f t="shared" si="49"/>
        <v>0</v>
      </c>
      <c r="U736" s="287">
        <v>14597</v>
      </c>
      <c r="V736" s="288">
        <v>0</v>
      </c>
      <c r="W736" s="288">
        <v>0</v>
      </c>
      <c r="X736" s="288">
        <v>893</v>
      </c>
      <c r="Y736" s="279">
        <f t="shared" si="50"/>
        <v>15490</v>
      </c>
      <c r="AA736" s="275">
        <v>0</v>
      </c>
      <c r="AB736" s="204">
        <v>0</v>
      </c>
      <c r="AC736" s="202">
        <v>0</v>
      </c>
      <c r="AD736" s="204">
        <v>0</v>
      </c>
      <c r="AE736" s="276">
        <v>0</v>
      </c>
      <c r="AG736" s="227">
        <f t="shared" si="46"/>
        <v>0</v>
      </c>
      <c r="AH736" s="228">
        <f t="shared" si="47"/>
        <v>0</v>
      </c>
      <c r="AI736" s="229">
        <f t="shared" si="48"/>
        <v>0</v>
      </c>
      <c r="AM736" s="138"/>
      <c r="AN736" s="138"/>
      <c r="AO736" s="138"/>
      <c r="AP736" s="138"/>
      <c r="AQ736" s="138"/>
      <c r="AR736" s="138"/>
      <c r="AS736" s="138"/>
      <c r="AT736" s="138"/>
    </row>
    <row r="737" spans="1:46" s="139" customFormat="1" ht="13.8" x14ac:dyDescent="0.3">
      <c r="A737" s="277">
        <v>488</v>
      </c>
      <c r="B737" s="211">
        <v>488219171</v>
      </c>
      <c r="C737" s="212" t="s">
        <v>286</v>
      </c>
      <c r="D737" s="211">
        <v>219</v>
      </c>
      <c r="E737" s="212" t="s">
        <v>287</v>
      </c>
      <c r="F737" s="211">
        <v>171</v>
      </c>
      <c r="G737" s="212" t="s">
        <v>272</v>
      </c>
      <c r="H737" s="297">
        <v>13</v>
      </c>
      <c r="I737" s="202">
        <v>10919</v>
      </c>
      <c r="J737" s="202">
        <v>2673</v>
      </c>
      <c r="K737" s="202">
        <v>0</v>
      </c>
      <c r="L737" s="202">
        <v>893</v>
      </c>
      <c r="M737" s="279">
        <v>14485</v>
      </c>
      <c r="O737" s="281">
        <v>0</v>
      </c>
      <c r="P737" s="282">
        <v>0</v>
      </c>
      <c r="Q737" s="205">
        <v>0.09</v>
      </c>
      <c r="R737" s="205">
        <v>5.8177496130273742E-3</v>
      </c>
      <c r="S737" s="272">
        <f t="shared" si="49"/>
        <v>0</v>
      </c>
      <c r="U737" s="287">
        <v>176696</v>
      </c>
      <c r="V737" s="288">
        <v>0</v>
      </c>
      <c r="W737" s="288">
        <v>0</v>
      </c>
      <c r="X737" s="288">
        <v>11610</v>
      </c>
      <c r="Y737" s="279">
        <f t="shared" si="50"/>
        <v>188306</v>
      </c>
      <c r="AA737" s="275">
        <v>0</v>
      </c>
      <c r="AB737" s="204">
        <v>0</v>
      </c>
      <c r="AC737" s="202">
        <v>0</v>
      </c>
      <c r="AD737" s="204">
        <v>0</v>
      </c>
      <c r="AE737" s="276">
        <v>0</v>
      </c>
      <c r="AG737" s="227">
        <f t="shared" si="46"/>
        <v>0</v>
      </c>
      <c r="AH737" s="228">
        <f t="shared" si="47"/>
        <v>0</v>
      </c>
      <c r="AI737" s="229">
        <f t="shared" si="48"/>
        <v>0</v>
      </c>
      <c r="AM737" s="138"/>
      <c r="AN737" s="138"/>
      <c r="AO737" s="138"/>
      <c r="AP737" s="138"/>
      <c r="AQ737" s="138"/>
      <c r="AR737" s="138"/>
      <c r="AS737" s="138"/>
      <c r="AT737" s="138"/>
    </row>
    <row r="738" spans="1:46" s="139" customFormat="1" ht="13.8" x14ac:dyDescent="0.3">
      <c r="A738" s="277">
        <v>488</v>
      </c>
      <c r="B738" s="211">
        <v>488219189</v>
      </c>
      <c r="C738" s="212" t="s">
        <v>286</v>
      </c>
      <c r="D738" s="211">
        <v>219</v>
      </c>
      <c r="E738" s="212" t="s">
        <v>287</v>
      </c>
      <c r="F738" s="211">
        <v>189</v>
      </c>
      <c r="G738" s="212" t="s">
        <v>38</v>
      </c>
      <c r="H738" s="297">
        <v>4</v>
      </c>
      <c r="I738" s="202">
        <v>12404</v>
      </c>
      <c r="J738" s="202">
        <v>4769</v>
      </c>
      <c r="K738" s="202">
        <v>0</v>
      </c>
      <c r="L738" s="202">
        <v>893</v>
      </c>
      <c r="M738" s="279">
        <v>18066</v>
      </c>
      <c r="O738" s="281">
        <v>0</v>
      </c>
      <c r="P738" s="282">
        <v>0</v>
      </c>
      <c r="Q738" s="205">
        <v>0.09</v>
      </c>
      <c r="R738" s="205">
        <v>3.7026500946112082E-3</v>
      </c>
      <c r="S738" s="272">
        <f t="shared" si="49"/>
        <v>0</v>
      </c>
      <c r="U738" s="287">
        <v>68692</v>
      </c>
      <c r="V738" s="288">
        <v>0</v>
      </c>
      <c r="W738" s="288">
        <v>0</v>
      </c>
      <c r="X738" s="288">
        <v>3572</v>
      </c>
      <c r="Y738" s="279">
        <f t="shared" si="50"/>
        <v>72264</v>
      </c>
      <c r="AA738" s="275">
        <v>0</v>
      </c>
      <c r="AB738" s="204">
        <v>0</v>
      </c>
      <c r="AC738" s="202">
        <v>0</v>
      </c>
      <c r="AD738" s="204">
        <v>0</v>
      </c>
      <c r="AE738" s="276">
        <v>0</v>
      </c>
      <c r="AG738" s="227">
        <f t="shared" si="46"/>
        <v>0</v>
      </c>
      <c r="AH738" s="228">
        <f t="shared" si="47"/>
        <v>0</v>
      </c>
      <c r="AI738" s="229">
        <f t="shared" si="48"/>
        <v>0</v>
      </c>
      <c r="AM738" s="138"/>
      <c r="AN738" s="138"/>
      <c r="AO738" s="138"/>
      <c r="AP738" s="138"/>
      <c r="AQ738" s="138"/>
      <c r="AR738" s="138"/>
      <c r="AS738" s="138"/>
      <c r="AT738" s="138"/>
    </row>
    <row r="739" spans="1:46" s="139" customFormat="1" ht="13.8" x14ac:dyDescent="0.3">
      <c r="A739" s="277">
        <v>488</v>
      </c>
      <c r="B739" s="211">
        <v>488219219</v>
      </c>
      <c r="C739" s="212" t="s">
        <v>286</v>
      </c>
      <c r="D739" s="211">
        <v>219</v>
      </c>
      <c r="E739" s="212" t="s">
        <v>287</v>
      </c>
      <c r="F739" s="211">
        <v>219</v>
      </c>
      <c r="G739" s="212" t="s">
        <v>287</v>
      </c>
      <c r="H739" s="297">
        <v>8.85</v>
      </c>
      <c r="I739" s="202">
        <v>10909</v>
      </c>
      <c r="J739" s="202">
        <v>5147</v>
      </c>
      <c r="K739" s="202">
        <v>0</v>
      </c>
      <c r="L739" s="202">
        <v>893</v>
      </c>
      <c r="M739" s="279">
        <v>16949</v>
      </c>
      <c r="O739" s="281">
        <v>0</v>
      </c>
      <c r="P739" s="282">
        <v>0</v>
      </c>
      <c r="Q739" s="205">
        <v>0.09</v>
      </c>
      <c r="R739" s="205">
        <v>3.9841072712810122E-3</v>
      </c>
      <c r="S739" s="272">
        <f t="shared" si="49"/>
        <v>0</v>
      </c>
      <c r="U739" s="287">
        <v>142095</v>
      </c>
      <c r="V739" s="288">
        <v>0</v>
      </c>
      <c r="W739" s="288">
        <v>0</v>
      </c>
      <c r="X739" s="288">
        <v>7903</v>
      </c>
      <c r="Y739" s="279">
        <f t="shared" si="50"/>
        <v>149998</v>
      </c>
      <c r="AA739" s="275">
        <v>0</v>
      </c>
      <c r="AB739" s="204">
        <v>0</v>
      </c>
      <c r="AC739" s="202">
        <v>0</v>
      </c>
      <c r="AD739" s="204">
        <v>0.87</v>
      </c>
      <c r="AE739" s="276">
        <v>14746</v>
      </c>
      <c r="AG739" s="227">
        <f t="shared" si="46"/>
        <v>0</v>
      </c>
      <c r="AH739" s="228">
        <f t="shared" si="47"/>
        <v>0</v>
      </c>
      <c r="AI739" s="229">
        <f t="shared" si="48"/>
        <v>0</v>
      </c>
      <c r="AM739" s="138"/>
      <c r="AN739" s="138"/>
      <c r="AO739" s="138"/>
      <c r="AP739" s="138"/>
      <c r="AQ739" s="138"/>
      <c r="AR739" s="138"/>
      <c r="AS739" s="138"/>
      <c r="AT739" s="138"/>
    </row>
    <row r="740" spans="1:46" s="139" customFormat="1" ht="13.8" x14ac:dyDescent="0.3">
      <c r="A740" s="277">
        <v>488</v>
      </c>
      <c r="B740" s="211">
        <v>488219231</v>
      </c>
      <c r="C740" s="212" t="s">
        <v>286</v>
      </c>
      <c r="D740" s="211">
        <v>219</v>
      </c>
      <c r="E740" s="212" t="s">
        <v>287</v>
      </c>
      <c r="F740" s="211">
        <v>231</v>
      </c>
      <c r="G740" s="212" t="s">
        <v>274</v>
      </c>
      <c r="H740" s="297">
        <v>31.39</v>
      </c>
      <c r="I740" s="202">
        <v>10116</v>
      </c>
      <c r="J740" s="202">
        <v>2568</v>
      </c>
      <c r="K740" s="202">
        <v>0</v>
      </c>
      <c r="L740" s="202">
        <v>893</v>
      </c>
      <c r="M740" s="279">
        <v>13577</v>
      </c>
      <c r="O740" s="281">
        <v>0</v>
      </c>
      <c r="P740" s="282">
        <v>0</v>
      </c>
      <c r="Q740" s="205">
        <v>0.09</v>
      </c>
      <c r="R740" s="205">
        <v>1.5294460073919446E-2</v>
      </c>
      <c r="S740" s="272">
        <f t="shared" si="49"/>
        <v>0</v>
      </c>
      <c r="U740" s="287">
        <v>398150</v>
      </c>
      <c r="V740" s="288">
        <v>0</v>
      </c>
      <c r="W740" s="288">
        <v>0</v>
      </c>
      <c r="X740" s="288">
        <v>28031</v>
      </c>
      <c r="Y740" s="279">
        <f t="shared" si="50"/>
        <v>426181</v>
      </c>
      <c r="AA740" s="275">
        <v>0</v>
      </c>
      <c r="AB740" s="204">
        <v>0</v>
      </c>
      <c r="AC740" s="202">
        <v>0</v>
      </c>
      <c r="AD740" s="204">
        <v>0.88</v>
      </c>
      <c r="AE740" s="276">
        <v>11948</v>
      </c>
      <c r="AG740" s="227">
        <f t="shared" si="46"/>
        <v>0</v>
      </c>
      <c r="AH740" s="228">
        <f t="shared" si="47"/>
        <v>0</v>
      </c>
      <c r="AI740" s="229">
        <f t="shared" si="48"/>
        <v>0</v>
      </c>
      <c r="AM740" s="138"/>
      <c r="AN740" s="138"/>
      <c r="AO740" s="138"/>
      <c r="AP740" s="138"/>
      <c r="AQ740" s="138"/>
      <c r="AR740" s="138"/>
      <c r="AS740" s="138"/>
      <c r="AT740" s="138"/>
    </row>
    <row r="741" spans="1:46" s="139" customFormat="1" ht="13.8" x14ac:dyDescent="0.3">
      <c r="A741" s="277">
        <v>488</v>
      </c>
      <c r="B741" s="211">
        <v>488219239</v>
      </c>
      <c r="C741" s="212" t="s">
        <v>286</v>
      </c>
      <c r="D741" s="211">
        <v>219</v>
      </c>
      <c r="E741" s="212" t="s">
        <v>287</v>
      </c>
      <c r="F741" s="211">
        <v>239</v>
      </c>
      <c r="G741" s="212" t="s">
        <v>267</v>
      </c>
      <c r="H741" s="297">
        <v>8.42</v>
      </c>
      <c r="I741" s="202">
        <v>9705</v>
      </c>
      <c r="J741" s="202">
        <v>3595</v>
      </c>
      <c r="K741" s="202">
        <v>0</v>
      </c>
      <c r="L741" s="202">
        <v>893</v>
      </c>
      <c r="M741" s="279">
        <v>14193</v>
      </c>
      <c r="O741" s="281">
        <v>0</v>
      </c>
      <c r="P741" s="282">
        <v>0</v>
      </c>
      <c r="Q741" s="205">
        <v>0.09</v>
      </c>
      <c r="R741" s="205">
        <v>5.7659897963636325E-2</v>
      </c>
      <c r="S741" s="272">
        <f t="shared" si="49"/>
        <v>0</v>
      </c>
      <c r="U741" s="287">
        <v>111986</v>
      </c>
      <c r="V741" s="288">
        <v>0</v>
      </c>
      <c r="W741" s="288">
        <v>0</v>
      </c>
      <c r="X741" s="288">
        <v>7519</v>
      </c>
      <c r="Y741" s="279">
        <f t="shared" si="50"/>
        <v>119505</v>
      </c>
      <c r="AA741" s="275">
        <v>0</v>
      </c>
      <c r="AB741" s="204">
        <v>0</v>
      </c>
      <c r="AC741" s="202">
        <v>0</v>
      </c>
      <c r="AD741" s="204">
        <v>0</v>
      </c>
      <c r="AE741" s="276">
        <v>0</v>
      </c>
      <c r="AG741" s="227">
        <f t="shared" si="46"/>
        <v>0</v>
      </c>
      <c r="AH741" s="228">
        <f t="shared" si="47"/>
        <v>0</v>
      </c>
      <c r="AI741" s="229">
        <f t="shared" si="48"/>
        <v>0</v>
      </c>
      <c r="AM741" s="138"/>
      <c r="AN741" s="138"/>
      <c r="AO741" s="138"/>
      <c r="AP741" s="138"/>
      <c r="AQ741" s="138"/>
      <c r="AR741" s="138"/>
      <c r="AS741" s="138"/>
      <c r="AT741" s="138"/>
    </row>
    <row r="742" spans="1:46" s="139" customFormat="1" ht="13.8" x14ac:dyDescent="0.3">
      <c r="A742" s="277">
        <v>488</v>
      </c>
      <c r="B742" s="211">
        <v>488219243</v>
      </c>
      <c r="C742" s="212" t="s">
        <v>286</v>
      </c>
      <c r="D742" s="211">
        <v>219</v>
      </c>
      <c r="E742" s="212" t="s">
        <v>287</v>
      </c>
      <c r="F742" s="211">
        <v>243</v>
      </c>
      <c r="G742" s="212" t="s">
        <v>74</v>
      </c>
      <c r="H742" s="297">
        <v>22.73</v>
      </c>
      <c r="I742" s="202">
        <v>11245</v>
      </c>
      <c r="J742" s="202">
        <v>2337</v>
      </c>
      <c r="K742" s="202">
        <v>0</v>
      </c>
      <c r="L742" s="202">
        <v>893</v>
      </c>
      <c r="M742" s="279">
        <v>14475</v>
      </c>
      <c r="O742" s="281">
        <v>0</v>
      </c>
      <c r="P742" s="282">
        <v>0</v>
      </c>
      <c r="Q742" s="205">
        <v>0.09</v>
      </c>
      <c r="R742" s="205">
        <v>5.2541223770135566E-3</v>
      </c>
      <c r="S742" s="272">
        <f t="shared" si="49"/>
        <v>0</v>
      </c>
      <c r="U742" s="287">
        <v>308719</v>
      </c>
      <c r="V742" s="288">
        <v>0</v>
      </c>
      <c r="W742" s="288">
        <v>0</v>
      </c>
      <c r="X742" s="288">
        <v>20298</v>
      </c>
      <c r="Y742" s="279">
        <f t="shared" si="50"/>
        <v>329017</v>
      </c>
      <c r="AA742" s="275">
        <v>0</v>
      </c>
      <c r="AB742" s="204">
        <v>0</v>
      </c>
      <c r="AC742" s="202">
        <v>0</v>
      </c>
      <c r="AD742" s="204">
        <v>1</v>
      </c>
      <c r="AE742" s="276">
        <v>14475</v>
      </c>
      <c r="AG742" s="227">
        <f t="shared" si="46"/>
        <v>0</v>
      </c>
      <c r="AH742" s="228">
        <f t="shared" si="47"/>
        <v>0</v>
      </c>
      <c r="AI742" s="229">
        <f t="shared" si="48"/>
        <v>0</v>
      </c>
      <c r="AM742" s="138"/>
      <c r="AN742" s="138"/>
      <c r="AO742" s="138"/>
      <c r="AP742" s="138"/>
      <c r="AQ742" s="138"/>
      <c r="AR742" s="138"/>
      <c r="AS742" s="138"/>
      <c r="AT742" s="138"/>
    </row>
    <row r="743" spans="1:46" s="139" customFormat="1" ht="13.8" x14ac:dyDescent="0.3">
      <c r="A743" s="277">
        <v>488</v>
      </c>
      <c r="B743" s="211">
        <v>488219244</v>
      </c>
      <c r="C743" s="212" t="s">
        <v>286</v>
      </c>
      <c r="D743" s="211">
        <v>219</v>
      </c>
      <c r="E743" s="212" t="s">
        <v>287</v>
      </c>
      <c r="F743" s="211">
        <v>244</v>
      </c>
      <c r="G743" s="212" t="s">
        <v>43</v>
      </c>
      <c r="H743" s="297">
        <v>175.20999999999998</v>
      </c>
      <c r="I743" s="202">
        <v>11179</v>
      </c>
      <c r="J743" s="202">
        <v>4355</v>
      </c>
      <c r="K743" s="202">
        <v>0</v>
      </c>
      <c r="L743" s="202">
        <v>893</v>
      </c>
      <c r="M743" s="279">
        <v>16427</v>
      </c>
      <c r="O743" s="281">
        <v>0</v>
      </c>
      <c r="P743" s="282">
        <v>0</v>
      </c>
      <c r="Q743" s="205">
        <v>0.18</v>
      </c>
      <c r="R743" s="205">
        <v>0.10604677278835424</v>
      </c>
      <c r="S743" s="272">
        <f t="shared" si="49"/>
        <v>0</v>
      </c>
      <c r="U743" s="287">
        <v>2721713</v>
      </c>
      <c r="V743" s="288">
        <v>0</v>
      </c>
      <c r="W743" s="288">
        <v>0</v>
      </c>
      <c r="X743" s="288">
        <v>156463</v>
      </c>
      <c r="Y743" s="279">
        <f t="shared" si="50"/>
        <v>2878176</v>
      </c>
      <c r="AA743" s="275">
        <v>0</v>
      </c>
      <c r="AB743" s="204">
        <v>0</v>
      </c>
      <c r="AC743" s="202">
        <v>0</v>
      </c>
      <c r="AD743" s="204">
        <v>6.9399999999999995</v>
      </c>
      <c r="AE743" s="276">
        <v>114003</v>
      </c>
      <c r="AG743" s="227">
        <f t="shared" si="46"/>
        <v>0</v>
      </c>
      <c r="AH743" s="228">
        <f t="shared" si="47"/>
        <v>0</v>
      </c>
      <c r="AI743" s="229">
        <f t="shared" si="48"/>
        <v>0</v>
      </c>
      <c r="AM743" s="138"/>
      <c r="AN743" s="138"/>
      <c r="AO743" s="138"/>
      <c r="AP743" s="138"/>
      <c r="AQ743" s="138"/>
      <c r="AR743" s="138"/>
      <c r="AS743" s="138"/>
      <c r="AT743" s="138"/>
    </row>
    <row r="744" spans="1:46" s="139" customFormat="1" ht="13.8" x14ac:dyDescent="0.3">
      <c r="A744" s="277">
        <v>488</v>
      </c>
      <c r="B744" s="211">
        <v>488219251</v>
      </c>
      <c r="C744" s="212" t="s">
        <v>286</v>
      </c>
      <c r="D744" s="211">
        <v>219</v>
      </c>
      <c r="E744" s="212" t="s">
        <v>287</v>
      </c>
      <c r="F744" s="211">
        <v>251</v>
      </c>
      <c r="G744" s="212" t="s">
        <v>292</v>
      </c>
      <c r="H744" s="297">
        <v>99.84999999999998</v>
      </c>
      <c r="I744" s="202">
        <v>10204</v>
      </c>
      <c r="J744" s="202">
        <v>2831</v>
      </c>
      <c r="K744" s="202">
        <v>0</v>
      </c>
      <c r="L744" s="202">
        <v>893</v>
      </c>
      <c r="M744" s="279">
        <v>13928</v>
      </c>
      <c r="O744" s="281">
        <v>0</v>
      </c>
      <c r="P744" s="282">
        <v>0</v>
      </c>
      <c r="Q744" s="205">
        <v>0.18</v>
      </c>
      <c r="R744" s="205">
        <v>3.8945053743884323E-2</v>
      </c>
      <c r="S744" s="272">
        <f t="shared" si="49"/>
        <v>0</v>
      </c>
      <c r="U744" s="287">
        <v>1301545</v>
      </c>
      <c r="V744" s="288">
        <v>0</v>
      </c>
      <c r="W744" s="288">
        <v>0</v>
      </c>
      <c r="X744" s="288">
        <v>89167</v>
      </c>
      <c r="Y744" s="279">
        <f t="shared" si="50"/>
        <v>1390712</v>
      </c>
      <c r="AA744" s="275">
        <v>0</v>
      </c>
      <c r="AB744" s="204">
        <v>0</v>
      </c>
      <c r="AC744" s="202">
        <v>0</v>
      </c>
      <c r="AD744" s="204">
        <v>0</v>
      </c>
      <c r="AE744" s="276">
        <v>0</v>
      </c>
      <c r="AG744" s="227">
        <f t="shared" si="46"/>
        <v>0</v>
      </c>
      <c r="AH744" s="228">
        <f t="shared" si="47"/>
        <v>0</v>
      </c>
      <c r="AI744" s="229">
        <f t="shared" si="48"/>
        <v>0</v>
      </c>
      <c r="AM744" s="138"/>
      <c r="AN744" s="138"/>
      <c r="AO744" s="138"/>
      <c r="AP744" s="138"/>
      <c r="AQ744" s="138"/>
      <c r="AR744" s="138"/>
      <c r="AS744" s="138"/>
      <c r="AT744" s="138"/>
    </row>
    <row r="745" spans="1:46" s="139" customFormat="1" ht="13.8" x14ac:dyDescent="0.3">
      <c r="A745" s="277">
        <v>488</v>
      </c>
      <c r="B745" s="211">
        <v>488219264</v>
      </c>
      <c r="C745" s="212" t="s">
        <v>286</v>
      </c>
      <c r="D745" s="211">
        <v>219</v>
      </c>
      <c r="E745" s="212" t="s">
        <v>287</v>
      </c>
      <c r="F745" s="211">
        <v>264</v>
      </c>
      <c r="G745" s="212" t="s">
        <v>293</v>
      </c>
      <c r="H745" s="297">
        <v>22.31</v>
      </c>
      <c r="I745" s="202">
        <v>9716</v>
      </c>
      <c r="J745" s="202">
        <v>4318</v>
      </c>
      <c r="K745" s="202">
        <v>0</v>
      </c>
      <c r="L745" s="202">
        <v>893</v>
      </c>
      <c r="M745" s="279">
        <v>14927</v>
      </c>
      <c r="O745" s="281">
        <v>0</v>
      </c>
      <c r="P745" s="282">
        <v>0</v>
      </c>
      <c r="Q745" s="205">
        <v>0.09</v>
      </c>
      <c r="R745" s="205">
        <v>7.8436401779518345E-3</v>
      </c>
      <c r="S745" s="272">
        <f t="shared" si="49"/>
        <v>0</v>
      </c>
      <c r="U745" s="287">
        <v>313098</v>
      </c>
      <c r="V745" s="288">
        <v>0</v>
      </c>
      <c r="W745" s="288">
        <v>0</v>
      </c>
      <c r="X745" s="288">
        <v>19923</v>
      </c>
      <c r="Y745" s="279">
        <f t="shared" si="50"/>
        <v>333021</v>
      </c>
      <c r="AA745" s="275">
        <v>0</v>
      </c>
      <c r="AB745" s="204">
        <v>0</v>
      </c>
      <c r="AC745" s="202">
        <v>0</v>
      </c>
      <c r="AD745" s="204">
        <v>0</v>
      </c>
      <c r="AE745" s="276">
        <v>0</v>
      </c>
      <c r="AG745" s="227">
        <f t="shared" si="46"/>
        <v>0</v>
      </c>
      <c r="AH745" s="228">
        <f t="shared" si="47"/>
        <v>0</v>
      </c>
      <c r="AI745" s="229">
        <f t="shared" si="48"/>
        <v>0</v>
      </c>
      <c r="AM745" s="138"/>
      <c r="AN745" s="138"/>
      <c r="AO745" s="138"/>
      <c r="AP745" s="138"/>
      <c r="AQ745" s="138"/>
      <c r="AR745" s="138"/>
      <c r="AS745" s="138"/>
      <c r="AT745" s="138"/>
    </row>
    <row r="746" spans="1:46" s="139" customFormat="1" ht="13.8" x14ac:dyDescent="0.3">
      <c r="A746" s="277">
        <v>488</v>
      </c>
      <c r="B746" s="211">
        <v>488219293</v>
      </c>
      <c r="C746" s="212" t="s">
        <v>286</v>
      </c>
      <c r="D746" s="211">
        <v>219</v>
      </c>
      <c r="E746" s="212" t="s">
        <v>287</v>
      </c>
      <c r="F746" s="211">
        <v>293</v>
      </c>
      <c r="G746" s="212" t="s">
        <v>45</v>
      </c>
      <c r="H746" s="297">
        <v>2</v>
      </c>
      <c r="I746" s="202">
        <v>11641.935415948807</v>
      </c>
      <c r="J746" s="202">
        <v>897</v>
      </c>
      <c r="K746" s="202">
        <v>0</v>
      </c>
      <c r="L746" s="202">
        <v>893</v>
      </c>
      <c r="M746" s="279">
        <v>13431.935415948807</v>
      </c>
      <c r="O746" s="281">
        <v>0</v>
      </c>
      <c r="P746" s="282">
        <v>0</v>
      </c>
      <c r="Q746" s="205">
        <v>0.18</v>
      </c>
      <c r="R746" s="205">
        <v>6.7934430921212383E-3</v>
      </c>
      <c r="S746" s="272">
        <f t="shared" si="49"/>
        <v>0</v>
      </c>
      <c r="U746" s="287">
        <v>25078</v>
      </c>
      <c r="V746" s="288">
        <v>0</v>
      </c>
      <c r="W746" s="288">
        <v>0</v>
      </c>
      <c r="X746" s="288">
        <v>1786</v>
      </c>
      <c r="Y746" s="279">
        <f t="shared" si="50"/>
        <v>26864</v>
      </c>
      <c r="AA746" s="275">
        <v>0</v>
      </c>
      <c r="AB746" s="204">
        <v>0</v>
      </c>
      <c r="AC746" s="202">
        <v>0</v>
      </c>
      <c r="AD746" s="204">
        <v>0</v>
      </c>
      <c r="AE746" s="276">
        <v>0</v>
      </c>
      <c r="AG746" s="227">
        <f t="shared" si="46"/>
        <v>0</v>
      </c>
      <c r="AH746" s="228">
        <f t="shared" si="47"/>
        <v>0</v>
      </c>
      <c r="AI746" s="229">
        <f t="shared" si="48"/>
        <v>0</v>
      </c>
      <c r="AM746" s="138"/>
      <c r="AN746" s="138"/>
      <c r="AO746" s="138"/>
      <c r="AP746" s="138"/>
      <c r="AQ746" s="138"/>
      <c r="AR746" s="138"/>
      <c r="AS746" s="138"/>
      <c r="AT746" s="138"/>
    </row>
    <row r="747" spans="1:46" s="139" customFormat="1" ht="13.8" x14ac:dyDescent="0.3">
      <c r="A747" s="277">
        <v>488</v>
      </c>
      <c r="B747" s="211">
        <v>488219336</v>
      </c>
      <c r="C747" s="212" t="s">
        <v>286</v>
      </c>
      <c r="D747" s="211">
        <v>219</v>
      </c>
      <c r="E747" s="212" t="s">
        <v>287</v>
      </c>
      <c r="F747" s="211">
        <v>336</v>
      </c>
      <c r="G747" s="212" t="s">
        <v>48</v>
      </c>
      <c r="H747" s="297">
        <v>249.54999999999998</v>
      </c>
      <c r="I747" s="202">
        <v>10313</v>
      </c>
      <c r="J747" s="202">
        <v>2726</v>
      </c>
      <c r="K747" s="202">
        <v>0</v>
      </c>
      <c r="L747" s="202">
        <v>893</v>
      </c>
      <c r="M747" s="279">
        <v>13932</v>
      </c>
      <c r="O747" s="281">
        <v>0</v>
      </c>
      <c r="P747" s="282">
        <v>0</v>
      </c>
      <c r="Q747" s="205">
        <v>0.09</v>
      </c>
      <c r="R747" s="205">
        <v>3.747833572365155E-2</v>
      </c>
      <c r="S747" s="272">
        <f t="shared" si="49"/>
        <v>0</v>
      </c>
      <c r="U747" s="287">
        <v>3253878</v>
      </c>
      <c r="V747" s="288">
        <v>0</v>
      </c>
      <c r="W747" s="288">
        <v>0</v>
      </c>
      <c r="X747" s="288">
        <v>222844</v>
      </c>
      <c r="Y747" s="279">
        <f t="shared" si="50"/>
        <v>3476722</v>
      </c>
      <c r="AA747" s="275">
        <v>0</v>
      </c>
      <c r="AB747" s="204">
        <v>0</v>
      </c>
      <c r="AC747" s="202">
        <v>0</v>
      </c>
      <c r="AD747" s="204">
        <v>6.96</v>
      </c>
      <c r="AE747" s="276">
        <v>96967</v>
      </c>
      <c r="AG747" s="227">
        <f t="shared" si="46"/>
        <v>0</v>
      </c>
      <c r="AH747" s="228">
        <f t="shared" si="47"/>
        <v>0</v>
      </c>
      <c r="AI747" s="229">
        <f t="shared" si="48"/>
        <v>0</v>
      </c>
      <c r="AM747" s="138"/>
      <c r="AN747" s="138"/>
      <c r="AO747" s="138"/>
      <c r="AP747" s="138"/>
      <c r="AQ747" s="138"/>
      <c r="AR747" s="138"/>
      <c r="AS747" s="138"/>
      <c r="AT747" s="138"/>
    </row>
    <row r="748" spans="1:46" s="139" customFormat="1" ht="13.8" x14ac:dyDescent="0.3">
      <c r="A748" s="277">
        <v>488</v>
      </c>
      <c r="B748" s="211">
        <v>488219625</v>
      </c>
      <c r="C748" s="212" t="s">
        <v>286</v>
      </c>
      <c r="D748" s="211">
        <v>219</v>
      </c>
      <c r="E748" s="212" t="s">
        <v>287</v>
      </c>
      <c r="F748" s="211">
        <v>625</v>
      </c>
      <c r="G748" s="212" t="s">
        <v>49</v>
      </c>
      <c r="H748" s="297">
        <v>4</v>
      </c>
      <c r="I748" s="202">
        <v>8780</v>
      </c>
      <c r="J748" s="202">
        <v>1527</v>
      </c>
      <c r="K748" s="202">
        <v>0</v>
      </c>
      <c r="L748" s="202">
        <v>893</v>
      </c>
      <c r="M748" s="279">
        <v>11200</v>
      </c>
      <c r="O748" s="281">
        <v>0</v>
      </c>
      <c r="P748" s="282">
        <v>0</v>
      </c>
      <c r="Q748" s="205">
        <v>0.09</v>
      </c>
      <c r="R748" s="205">
        <v>3.8724428882639318E-3</v>
      </c>
      <c r="S748" s="272">
        <f t="shared" si="49"/>
        <v>0</v>
      </c>
      <c r="U748" s="287">
        <v>41228</v>
      </c>
      <c r="V748" s="288">
        <v>0</v>
      </c>
      <c r="W748" s="288">
        <v>0</v>
      </c>
      <c r="X748" s="288">
        <v>3572</v>
      </c>
      <c r="Y748" s="279">
        <f t="shared" si="50"/>
        <v>44800</v>
      </c>
      <c r="AA748" s="275">
        <v>0</v>
      </c>
      <c r="AB748" s="204">
        <v>0</v>
      </c>
      <c r="AC748" s="202">
        <v>0</v>
      </c>
      <c r="AD748" s="204">
        <v>0</v>
      </c>
      <c r="AE748" s="276">
        <v>0</v>
      </c>
      <c r="AG748" s="227">
        <f t="shared" si="46"/>
        <v>0</v>
      </c>
      <c r="AH748" s="228">
        <f t="shared" si="47"/>
        <v>0</v>
      </c>
      <c r="AI748" s="229">
        <f t="shared" si="48"/>
        <v>0</v>
      </c>
      <c r="AM748" s="138"/>
      <c r="AN748" s="138"/>
      <c r="AO748" s="138"/>
      <c r="AP748" s="138"/>
      <c r="AQ748" s="138"/>
      <c r="AR748" s="138"/>
      <c r="AS748" s="138"/>
      <c r="AT748" s="138"/>
    </row>
    <row r="749" spans="1:46" s="139" customFormat="1" ht="13.8" x14ac:dyDescent="0.3">
      <c r="A749" s="277">
        <v>488</v>
      </c>
      <c r="B749" s="211">
        <v>488219760</v>
      </c>
      <c r="C749" s="212" t="s">
        <v>286</v>
      </c>
      <c r="D749" s="211">
        <v>219</v>
      </c>
      <c r="E749" s="212" t="s">
        <v>287</v>
      </c>
      <c r="F749" s="211">
        <v>760</v>
      </c>
      <c r="G749" s="212" t="s">
        <v>279</v>
      </c>
      <c r="H749" s="297">
        <v>6</v>
      </c>
      <c r="I749" s="202">
        <v>9679</v>
      </c>
      <c r="J749" s="202">
        <v>1878</v>
      </c>
      <c r="K749" s="202">
        <v>0</v>
      </c>
      <c r="L749" s="202">
        <v>893</v>
      </c>
      <c r="M749" s="279">
        <v>12450</v>
      </c>
      <c r="O749" s="281">
        <v>0</v>
      </c>
      <c r="P749" s="282">
        <v>0</v>
      </c>
      <c r="Q749" s="205">
        <v>0.09</v>
      </c>
      <c r="R749" s="205">
        <v>2.7874393627599473E-2</v>
      </c>
      <c r="S749" s="272">
        <f t="shared" si="49"/>
        <v>0</v>
      </c>
      <c r="U749" s="287">
        <v>69342</v>
      </c>
      <c r="V749" s="288">
        <v>0</v>
      </c>
      <c r="W749" s="288">
        <v>0</v>
      </c>
      <c r="X749" s="288">
        <v>5358</v>
      </c>
      <c r="Y749" s="279">
        <f t="shared" si="50"/>
        <v>74700</v>
      </c>
      <c r="AA749" s="275">
        <v>0</v>
      </c>
      <c r="AB749" s="204">
        <v>0</v>
      </c>
      <c r="AC749" s="202">
        <v>0</v>
      </c>
      <c r="AD749" s="204">
        <v>0</v>
      </c>
      <c r="AE749" s="276">
        <v>0</v>
      </c>
      <c r="AG749" s="227">
        <f t="shared" si="46"/>
        <v>0</v>
      </c>
      <c r="AH749" s="228">
        <f t="shared" si="47"/>
        <v>0</v>
      </c>
      <c r="AI749" s="229">
        <f t="shared" si="48"/>
        <v>0</v>
      </c>
      <c r="AM749" s="138"/>
      <c r="AN749" s="138"/>
      <c r="AO749" s="138"/>
      <c r="AP749" s="138"/>
      <c r="AQ749" s="138"/>
      <c r="AR749" s="138"/>
      <c r="AS749" s="138"/>
      <c r="AT749" s="138"/>
    </row>
    <row r="750" spans="1:46" s="139" customFormat="1" ht="13.8" x14ac:dyDescent="0.3">
      <c r="A750" s="277">
        <v>488</v>
      </c>
      <c r="B750" s="211">
        <v>488219780</v>
      </c>
      <c r="C750" s="212" t="s">
        <v>286</v>
      </c>
      <c r="D750" s="211">
        <v>219</v>
      </c>
      <c r="E750" s="212" t="s">
        <v>287</v>
      </c>
      <c r="F750" s="211">
        <v>780</v>
      </c>
      <c r="G750" s="212" t="s">
        <v>261</v>
      </c>
      <c r="H750" s="297">
        <v>45.25</v>
      </c>
      <c r="I750" s="202">
        <v>11327</v>
      </c>
      <c r="J750" s="202">
        <v>2076</v>
      </c>
      <c r="K750" s="202">
        <v>0</v>
      </c>
      <c r="L750" s="202">
        <v>893</v>
      </c>
      <c r="M750" s="279">
        <v>14296</v>
      </c>
      <c r="O750" s="281">
        <v>0</v>
      </c>
      <c r="P750" s="282">
        <v>0</v>
      </c>
      <c r="Q750" s="205">
        <v>0.09</v>
      </c>
      <c r="R750" s="205">
        <v>1.3992366449933472E-2</v>
      </c>
      <c r="S750" s="272">
        <f t="shared" si="49"/>
        <v>0</v>
      </c>
      <c r="U750" s="287">
        <v>606487</v>
      </c>
      <c r="V750" s="288">
        <v>0</v>
      </c>
      <c r="W750" s="288">
        <v>0</v>
      </c>
      <c r="X750" s="288">
        <v>40408</v>
      </c>
      <c r="Y750" s="279">
        <f t="shared" si="50"/>
        <v>646895</v>
      </c>
      <c r="AA750" s="275">
        <v>0</v>
      </c>
      <c r="AB750" s="204">
        <v>0</v>
      </c>
      <c r="AC750" s="202">
        <v>0</v>
      </c>
      <c r="AD750" s="204">
        <v>0.85</v>
      </c>
      <c r="AE750" s="276">
        <v>12152</v>
      </c>
      <c r="AG750" s="227">
        <f t="shared" si="46"/>
        <v>0</v>
      </c>
      <c r="AH750" s="228">
        <f t="shared" si="47"/>
        <v>0</v>
      </c>
      <c r="AI750" s="229">
        <f t="shared" si="48"/>
        <v>0</v>
      </c>
      <c r="AM750" s="138"/>
      <c r="AN750" s="138"/>
      <c r="AO750" s="138"/>
      <c r="AP750" s="138"/>
      <c r="AQ750" s="138"/>
      <c r="AR750" s="138"/>
      <c r="AS750" s="138"/>
      <c r="AT750" s="138"/>
    </row>
    <row r="751" spans="1:46" s="139" customFormat="1" ht="13.8" x14ac:dyDescent="0.3">
      <c r="A751" s="277">
        <v>489</v>
      </c>
      <c r="B751" s="211">
        <v>489020020</v>
      </c>
      <c r="C751" s="212" t="s">
        <v>294</v>
      </c>
      <c r="D751" s="211">
        <v>20</v>
      </c>
      <c r="E751" s="212" t="s">
        <v>142</v>
      </c>
      <c r="F751" s="211">
        <v>20</v>
      </c>
      <c r="G751" s="212" t="s">
        <v>142</v>
      </c>
      <c r="H751" s="297">
        <v>174.89</v>
      </c>
      <c r="I751" s="202">
        <v>10929</v>
      </c>
      <c r="J751" s="202">
        <v>2780</v>
      </c>
      <c r="K751" s="202">
        <v>0</v>
      </c>
      <c r="L751" s="202">
        <v>893</v>
      </c>
      <c r="M751" s="279">
        <v>14602</v>
      </c>
      <c r="O751" s="281">
        <v>4.1729897399198121E-2</v>
      </c>
      <c r="P751" s="282">
        <v>0</v>
      </c>
      <c r="Q751" s="205">
        <v>0.09</v>
      </c>
      <c r="R751" s="205">
        <v>3.8355523923873244E-2</v>
      </c>
      <c r="S751" s="272">
        <f t="shared" si="49"/>
        <v>0</v>
      </c>
      <c r="U751" s="287">
        <v>2397039</v>
      </c>
      <c r="V751" s="288">
        <v>0</v>
      </c>
      <c r="W751" s="288">
        <v>0</v>
      </c>
      <c r="X751" s="288">
        <v>156175</v>
      </c>
      <c r="Y751" s="279">
        <f t="shared" si="50"/>
        <v>2553214</v>
      </c>
      <c r="AA751" s="275">
        <v>0</v>
      </c>
      <c r="AB751" s="204">
        <v>0</v>
      </c>
      <c r="AC751" s="202">
        <v>0</v>
      </c>
      <c r="AD751" s="204">
        <v>8.0880696731090431</v>
      </c>
      <c r="AE751" s="276">
        <v>118105</v>
      </c>
      <c r="AG751" s="227">
        <f t="shared" si="46"/>
        <v>0</v>
      </c>
      <c r="AH751" s="228">
        <f t="shared" si="47"/>
        <v>0</v>
      </c>
      <c r="AI751" s="229">
        <f t="shared" si="48"/>
        <v>0</v>
      </c>
      <c r="AM751" s="138"/>
      <c r="AN751" s="138"/>
      <c r="AO751" s="138"/>
      <c r="AP751" s="138"/>
      <c r="AQ751" s="138"/>
      <c r="AR751" s="138"/>
      <c r="AS751" s="138"/>
      <c r="AT751" s="138"/>
    </row>
    <row r="752" spans="1:46" s="139" customFormat="1" ht="13.8" x14ac:dyDescent="0.3">
      <c r="A752" s="277">
        <v>489</v>
      </c>
      <c r="B752" s="211">
        <v>489020036</v>
      </c>
      <c r="C752" s="212" t="s">
        <v>294</v>
      </c>
      <c r="D752" s="211">
        <v>20</v>
      </c>
      <c r="E752" s="212" t="s">
        <v>142</v>
      </c>
      <c r="F752" s="211">
        <v>36</v>
      </c>
      <c r="G752" s="212" t="s">
        <v>143</v>
      </c>
      <c r="H752" s="297">
        <v>113.35</v>
      </c>
      <c r="I752" s="202">
        <v>10807</v>
      </c>
      <c r="J752" s="202">
        <v>4275</v>
      </c>
      <c r="K752" s="202">
        <v>0</v>
      </c>
      <c r="L752" s="202">
        <v>893</v>
      </c>
      <c r="M752" s="279">
        <v>15975</v>
      </c>
      <c r="O752" s="281">
        <v>2.7046051061805264E-2</v>
      </c>
      <c r="P752" s="282">
        <v>0</v>
      </c>
      <c r="Q752" s="205">
        <v>0.09</v>
      </c>
      <c r="R752" s="205">
        <v>6.9910863106295629E-2</v>
      </c>
      <c r="S752" s="272">
        <f t="shared" si="49"/>
        <v>0</v>
      </c>
      <c r="U752" s="287">
        <v>1709094</v>
      </c>
      <c r="V752" s="288">
        <v>0</v>
      </c>
      <c r="W752" s="288">
        <v>0</v>
      </c>
      <c r="X752" s="288">
        <v>101219</v>
      </c>
      <c r="Y752" s="279">
        <f t="shared" si="50"/>
        <v>1810313</v>
      </c>
      <c r="AA752" s="275">
        <v>0</v>
      </c>
      <c r="AB752" s="204">
        <v>0</v>
      </c>
      <c r="AC752" s="202">
        <v>0</v>
      </c>
      <c r="AD752" s="204">
        <v>2.8393223574325934</v>
      </c>
      <c r="AE752" s="276">
        <v>45358</v>
      </c>
      <c r="AG752" s="227">
        <f t="shared" si="46"/>
        <v>0</v>
      </c>
      <c r="AH752" s="228">
        <f t="shared" si="47"/>
        <v>0</v>
      </c>
      <c r="AI752" s="229">
        <f t="shared" si="48"/>
        <v>0</v>
      </c>
      <c r="AM752" s="138"/>
      <c r="AN752" s="138"/>
      <c r="AO752" s="138"/>
      <c r="AP752" s="138"/>
      <c r="AQ752" s="138"/>
      <c r="AR752" s="138"/>
      <c r="AS752" s="138"/>
      <c r="AT752" s="138"/>
    </row>
    <row r="753" spans="1:46" s="139" customFormat="1" ht="13.8" x14ac:dyDescent="0.3">
      <c r="A753" s="277">
        <v>489</v>
      </c>
      <c r="B753" s="211">
        <v>489020052</v>
      </c>
      <c r="C753" s="212" t="s">
        <v>294</v>
      </c>
      <c r="D753" s="211">
        <v>20</v>
      </c>
      <c r="E753" s="212" t="s">
        <v>142</v>
      </c>
      <c r="F753" s="211">
        <v>52</v>
      </c>
      <c r="G753" s="212" t="s">
        <v>268</v>
      </c>
      <c r="H753" s="297">
        <v>9</v>
      </c>
      <c r="I753" s="202">
        <v>10432</v>
      </c>
      <c r="J753" s="202">
        <v>3380</v>
      </c>
      <c r="K753" s="202">
        <v>0</v>
      </c>
      <c r="L753" s="202">
        <v>893</v>
      </c>
      <c r="M753" s="279">
        <v>14705</v>
      </c>
      <c r="O753" s="281">
        <v>2.1474588403727138E-3</v>
      </c>
      <c r="P753" s="282">
        <v>0</v>
      </c>
      <c r="Q753" s="205">
        <v>0.09</v>
      </c>
      <c r="R753" s="205">
        <v>2.4944745908209952E-2</v>
      </c>
      <c r="S753" s="272">
        <f t="shared" si="49"/>
        <v>0</v>
      </c>
      <c r="U753" s="287">
        <v>124281</v>
      </c>
      <c r="V753" s="288">
        <v>0</v>
      </c>
      <c r="W753" s="288">
        <v>0</v>
      </c>
      <c r="X753" s="288">
        <v>8037</v>
      </c>
      <c r="Y753" s="279">
        <f t="shared" si="50"/>
        <v>132318</v>
      </c>
      <c r="AA753" s="275">
        <v>0</v>
      </c>
      <c r="AB753" s="204">
        <v>0</v>
      </c>
      <c r="AC753" s="202">
        <v>0</v>
      </c>
      <c r="AD753" s="204">
        <v>0</v>
      </c>
      <c r="AE753" s="276">
        <v>0</v>
      </c>
      <c r="AG753" s="227">
        <f t="shared" si="46"/>
        <v>0</v>
      </c>
      <c r="AH753" s="228">
        <f t="shared" si="47"/>
        <v>0</v>
      </c>
      <c r="AI753" s="229">
        <f t="shared" si="48"/>
        <v>0</v>
      </c>
      <c r="AM753" s="138"/>
      <c r="AN753" s="138"/>
      <c r="AO753" s="138"/>
      <c r="AP753" s="138"/>
      <c r="AQ753" s="138"/>
      <c r="AR753" s="138"/>
      <c r="AS753" s="138"/>
      <c r="AT753" s="138"/>
    </row>
    <row r="754" spans="1:46" s="139" customFormat="1" ht="13.8" x14ac:dyDescent="0.3">
      <c r="A754" s="277">
        <v>489</v>
      </c>
      <c r="B754" s="211">
        <v>489020096</v>
      </c>
      <c r="C754" s="212" t="s">
        <v>294</v>
      </c>
      <c r="D754" s="211">
        <v>20</v>
      </c>
      <c r="E754" s="212" t="s">
        <v>142</v>
      </c>
      <c r="F754" s="211">
        <v>96</v>
      </c>
      <c r="G754" s="212" t="s">
        <v>234</v>
      </c>
      <c r="H754" s="297">
        <v>87.64</v>
      </c>
      <c r="I754" s="202">
        <v>11153</v>
      </c>
      <c r="J754" s="202">
        <v>5924</v>
      </c>
      <c r="K754" s="202">
        <v>0</v>
      </c>
      <c r="L754" s="202">
        <v>893</v>
      </c>
      <c r="M754" s="279">
        <v>17970</v>
      </c>
      <c r="O754" s="281">
        <v>2.0911476974473871E-2</v>
      </c>
      <c r="P754" s="282">
        <v>0</v>
      </c>
      <c r="Q754" s="205">
        <v>0.09</v>
      </c>
      <c r="R754" s="205">
        <v>2.6426435635416204E-2</v>
      </c>
      <c r="S754" s="272">
        <f t="shared" si="49"/>
        <v>0</v>
      </c>
      <c r="U754" s="287">
        <v>1496277</v>
      </c>
      <c r="V754" s="288">
        <v>0</v>
      </c>
      <c r="W754" s="288">
        <v>0</v>
      </c>
      <c r="X754" s="288">
        <v>78261</v>
      </c>
      <c r="Y754" s="279">
        <f t="shared" si="50"/>
        <v>1574538</v>
      </c>
      <c r="AA754" s="275">
        <v>0</v>
      </c>
      <c r="AB754" s="204">
        <v>0</v>
      </c>
      <c r="AC754" s="202">
        <v>0</v>
      </c>
      <c r="AD754" s="204">
        <v>2.9992841803865424</v>
      </c>
      <c r="AE754" s="276">
        <v>53898</v>
      </c>
      <c r="AG754" s="227">
        <f t="shared" si="46"/>
        <v>0</v>
      </c>
      <c r="AH754" s="228">
        <f t="shared" si="47"/>
        <v>0</v>
      </c>
      <c r="AI754" s="229">
        <f t="shared" si="48"/>
        <v>0</v>
      </c>
      <c r="AM754" s="138"/>
      <c r="AN754" s="138"/>
      <c r="AO754" s="138"/>
      <c r="AP754" s="138"/>
      <c r="AQ754" s="138"/>
      <c r="AR754" s="138"/>
      <c r="AS754" s="138"/>
      <c r="AT754" s="138"/>
    </row>
    <row r="755" spans="1:46" s="139" customFormat="1" ht="13.8" x14ac:dyDescent="0.3">
      <c r="A755" s="277">
        <v>489</v>
      </c>
      <c r="B755" s="211">
        <v>489020172</v>
      </c>
      <c r="C755" s="212" t="s">
        <v>294</v>
      </c>
      <c r="D755" s="211">
        <v>20</v>
      </c>
      <c r="E755" s="212" t="s">
        <v>142</v>
      </c>
      <c r="F755" s="211">
        <v>172</v>
      </c>
      <c r="G755" s="212" t="s">
        <v>144</v>
      </c>
      <c r="H755" s="297">
        <v>47.9</v>
      </c>
      <c r="I755" s="202">
        <v>10645</v>
      </c>
      <c r="J755" s="202">
        <v>6246</v>
      </c>
      <c r="K755" s="202">
        <v>0</v>
      </c>
      <c r="L755" s="202">
        <v>893</v>
      </c>
      <c r="M755" s="279">
        <v>17784</v>
      </c>
      <c r="O755" s="281">
        <v>1.142925316153923E-2</v>
      </c>
      <c r="P755" s="282">
        <v>0</v>
      </c>
      <c r="Q755" s="205">
        <v>0.09</v>
      </c>
      <c r="R755" s="205">
        <v>2.7328698196348825E-2</v>
      </c>
      <c r="S755" s="272">
        <f t="shared" si="49"/>
        <v>0</v>
      </c>
      <c r="U755" s="287">
        <v>808886</v>
      </c>
      <c r="V755" s="288">
        <v>0</v>
      </c>
      <c r="W755" s="288">
        <v>0</v>
      </c>
      <c r="X755" s="288">
        <v>42775</v>
      </c>
      <c r="Y755" s="279">
        <f t="shared" si="50"/>
        <v>851661</v>
      </c>
      <c r="AA755" s="275">
        <v>0</v>
      </c>
      <c r="AB755" s="204">
        <v>0</v>
      </c>
      <c r="AC755" s="202">
        <v>0</v>
      </c>
      <c r="AD755" s="204">
        <v>1.9995227869243617</v>
      </c>
      <c r="AE755" s="276">
        <v>35560</v>
      </c>
      <c r="AG755" s="227">
        <f t="shared" si="46"/>
        <v>0</v>
      </c>
      <c r="AH755" s="228">
        <f t="shared" si="47"/>
        <v>0</v>
      </c>
      <c r="AI755" s="229">
        <f t="shared" si="48"/>
        <v>0</v>
      </c>
      <c r="AM755" s="138"/>
      <c r="AN755" s="138"/>
      <c r="AO755" s="138"/>
      <c r="AP755" s="138"/>
      <c r="AQ755" s="138"/>
      <c r="AR755" s="138"/>
      <c r="AS755" s="138"/>
      <c r="AT755" s="138"/>
    </row>
    <row r="756" spans="1:46" s="139" customFormat="1" ht="13.8" x14ac:dyDescent="0.3">
      <c r="A756" s="277">
        <v>489</v>
      </c>
      <c r="B756" s="211">
        <v>489020182</v>
      </c>
      <c r="C756" s="212" t="s">
        <v>294</v>
      </c>
      <c r="D756" s="211">
        <v>20</v>
      </c>
      <c r="E756" s="212" t="s">
        <v>142</v>
      </c>
      <c r="F756" s="211">
        <v>182</v>
      </c>
      <c r="G756" s="212" t="s">
        <v>273</v>
      </c>
      <c r="H756" s="297">
        <v>0.89</v>
      </c>
      <c r="I756" s="202">
        <v>10563.654929066313</v>
      </c>
      <c r="J756" s="202">
        <v>2486</v>
      </c>
      <c r="K756" s="202">
        <v>0</v>
      </c>
      <c r="L756" s="202">
        <v>893</v>
      </c>
      <c r="M756" s="279">
        <v>13942.654929066313</v>
      </c>
      <c r="O756" s="281">
        <v>2.1235981865907954E-4</v>
      </c>
      <c r="P756" s="282">
        <v>0</v>
      </c>
      <c r="Q756" s="205">
        <v>0.09</v>
      </c>
      <c r="R756" s="205">
        <v>1.1684241833041099E-2</v>
      </c>
      <c r="S756" s="272">
        <f t="shared" si="49"/>
        <v>0</v>
      </c>
      <c r="U756" s="287">
        <v>11611</v>
      </c>
      <c r="V756" s="288">
        <v>0</v>
      </c>
      <c r="W756" s="288">
        <v>0</v>
      </c>
      <c r="X756" s="288">
        <v>795</v>
      </c>
      <c r="Y756" s="279">
        <f t="shared" si="50"/>
        <v>12406</v>
      </c>
      <c r="AA756" s="275">
        <v>0</v>
      </c>
      <c r="AB756" s="204">
        <v>0</v>
      </c>
      <c r="AC756" s="202">
        <v>0</v>
      </c>
      <c r="AD756" s="204">
        <v>0</v>
      </c>
      <c r="AE756" s="276">
        <v>0</v>
      </c>
      <c r="AG756" s="227">
        <f t="shared" si="46"/>
        <v>0</v>
      </c>
      <c r="AH756" s="228">
        <f t="shared" si="47"/>
        <v>0</v>
      </c>
      <c r="AI756" s="229">
        <f t="shared" si="48"/>
        <v>0</v>
      </c>
      <c r="AM756" s="138"/>
      <c r="AN756" s="138"/>
      <c r="AO756" s="138"/>
      <c r="AP756" s="138"/>
      <c r="AQ756" s="138"/>
      <c r="AR756" s="138"/>
      <c r="AS756" s="138"/>
      <c r="AT756" s="138"/>
    </row>
    <row r="757" spans="1:46" s="139" customFormat="1" ht="13.8" x14ac:dyDescent="0.3">
      <c r="A757" s="277">
        <v>489</v>
      </c>
      <c r="B757" s="211">
        <v>489020201</v>
      </c>
      <c r="C757" s="212" t="s">
        <v>294</v>
      </c>
      <c r="D757" s="211">
        <v>20</v>
      </c>
      <c r="E757" s="212" t="s">
        <v>142</v>
      </c>
      <c r="F757" s="211">
        <v>201</v>
      </c>
      <c r="G757" s="212" t="s">
        <v>17</v>
      </c>
      <c r="H757" s="297">
        <v>2</v>
      </c>
      <c r="I757" s="202">
        <v>12640.520228330424</v>
      </c>
      <c r="J757" s="202">
        <v>197</v>
      </c>
      <c r="K757" s="202">
        <v>0</v>
      </c>
      <c r="L757" s="202">
        <v>893</v>
      </c>
      <c r="M757" s="279">
        <v>13730.520228330424</v>
      </c>
      <c r="O757" s="281">
        <v>4.7721307563838096E-4</v>
      </c>
      <c r="P757" s="282">
        <v>0</v>
      </c>
      <c r="Q757" s="205">
        <v>0.18</v>
      </c>
      <c r="R757" s="205">
        <v>7.8219794049430413E-2</v>
      </c>
      <c r="S757" s="272">
        <f t="shared" si="49"/>
        <v>0</v>
      </c>
      <c r="U757" s="287">
        <v>25668</v>
      </c>
      <c r="V757" s="288">
        <v>0</v>
      </c>
      <c r="W757" s="288">
        <v>0</v>
      </c>
      <c r="X757" s="288">
        <v>1786</v>
      </c>
      <c r="Y757" s="279">
        <f t="shared" si="50"/>
        <v>27454</v>
      </c>
      <c r="AA757" s="275">
        <v>0</v>
      </c>
      <c r="AB757" s="204">
        <v>0</v>
      </c>
      <c r="AC757" s="202">
        <v>0</v>
      </c>
      <c r="AD757" s="204">
        <v>0</v>
      </c>
      <c r="AE757" s="276">
        <v>0</v>
      </c>
      <c r="AG757" s="227">
        <f t="shared" si="46"/>
        <v>0</v>
      </c>
      <c r="AH757" s="228">
        <f t="shared" si="47"/>
        <v>0</v>
      </c>
      <c r="AI757" s="229">
        <f t="shared" si="48"/>
        <v>0</v>
      </c>
      <c r="AM757" s="138"/>
      <c r="AN757" s="138"/>
      <c r="AO757" s="138"/>
      <c r="AP757" s="138"/>
      <c r="AQ757" s="138"/>
      <c r="AR757" s="138"/>
      <c r="AS757" s="138"/>
      <c r="AT757" s="138"/>
    </row>
    <row r="758" spans="1:46" s="139" customFormat="1" ht="13.8" x14ac:dyDescent="0.3">
      <c r="A758" s="277">
        <v>489</v>
      </c>
      <c r="B758" s="211">
        <v>489020239</v>
      </c>
      <c r="C758" s="212" t="s">
        <v>294</v>
      </c>
      <c r="D758" s="211">
        <v>20</v>
      </c>
      <c r="E758" s="212" t="s">
        <v>142</v>
      </c>
      <c r="F758" s="211">
        <v>239</v>
      </c>
      <c r="G758" s="212" t="s">
        <v>267</v>
      </c>
      <c r="H758" s="297">
        <v>66.099999999999994</v>
      </c>
      <c r="I758" s="202">
        <v>10614</v>
      </c>
      <c r="J758" s="202">
        <v>3932</v>
      </c>
      <c r="K758" s="202">
        <v>0</v>
      </c>
      <c r="L758" s="202">
        <v>893</v>
      </c>
      <c r="M758" s="279">
        <v>15439</v>
      </c>
      <c r="O758" s="281">
        <v>1.5771892149848504E-2</v>
      </c>
      <c r="P758" s="282">
        <v>0</v>
      </c>
      <c r="Q758" s="205">
        <v>0.09</v>
      </c>
      <c r="R758" s="205">
        <v>5.7659897963636325E-2</v>
      </c>
      <c r="S758" s="272">
        <f t="shared" si="49"/>
        <v>0</v>
      </c>
      <c r="U758" s="287">
        <v>961292</v>
      </c>
      <c r="V758" s="288">
        <v>0</v>
      </c>
      <c r="W758" s="288">
        <v>0</v>
      </c>
      <c r="X758" s="288">
        <v>59027</v>
      </c>
      <c r="Y758" s="279">
        <f t="shared" si="50"/>
        <v>1020319</v>
      </c>
      <c r="AA758" s="275">
        <v>0</v>
      </c>
      <c r="AB758" s="204">
        <v>0</v>
      </c>
      <c r="AC758" s="202">
        <v>0</v>
      </c>
      <c r="AD758" s="204">
        <v>0.99976139346218085</v>
      </c>
      <c r="AE758" s="276">
        <v>15436</v>
      </c>
      <c r="AG758" s="227">
        <f t="shared" si="46"/>
        <v>0</v>
      </c>
      <c r="AH758" s="228">
        <f t="shared" si="47"/>
        <v>0</v>
      </c>
      <c r="AI758" s="229">
        <f t="shared" si="48"/>
        <v>0</v>
      </c>
      <c r="AM758" s="138"/>
      <c r="AN758" s="138"/>
      <c r="AO758" s="138"/>
      <c r="AP758" s="138"/>
      <c r="AQ758" s="138"/>
      <c r="AR758" s="138"/>
      <c r="AS758" s="138"/>
      <c r="AT758" s="138"/>
    </row>
    <row r="759" spans="1:46" s="139" customFormat="1" ht="13.8" x14ac:dyDescent="0.3">
      <c r="A759" s="277">
        <v>489</v>
      </c>
      <c r="B759" s="211">
        <v>489020242</v>
      </c>
      <c r="C759" s="212" t="s">
        <v>294</v>
      </c>
      <c r="D759" s="211">
        <v>20</v>
      </c>
      <c r="E759" s="212" t="s">
        <v>142</v>
      </c>
      <c r="F759" s="211">
        <v>242</v>
      </c>
      <c r="G759" s="212" t="s">
        <v>145</v>
      </c>
      <c r="H759" s="297">
        <v>7</v>
      </c>
      <c r="I759" s="202">
        <v>12780</v>
      </c>
      <c r="J759" s="202">
        <v>35833</v>
      </c>
      <c r="K759" s="202">
        <v>0</v>
      </c>
      <c r="L759" s="202">
        <v>893</v>
      </c>
      <c r="M759" s="279">
        <v>49506</v>
      </c>
      <c r="O759" s="281">
        <v>1.670245764734333E-3</v>
      </c>
      <c r="P759" s="282">
        <v>0</v>
      </c>
      <c r="Q759" s="205">
        <v>0.09</v>
      </c>
      <c r="R759" s="205">
        <v>6.8522241479197471E-2</v>
      </c>
      <c r="S759" s="272">
        <f t="shared" si="49"/>
        <v>0</v>
      </c>
      <c r="U759" s="287">
        <v>340207</v>
      </c>
      <c r="V759" s="288">
        <v>0</v>
      </c>
      <c r="W759" s="288">
        <v>0</v>
      </c>
      <c r="X759" s="288">
        <v>6251</v>
      </c>
      <c r="Y759" s="279">
        <f t="shared" si="50"/>
        <v>346458</v>
      </c>
      <c r="AA759" s="275">
        <v>0</v>
      </c>
      <c r="AB759" s="204">
        <v>0</v>
      </c>
      <c r="AC759" s="202">
        <v>0</v>
      </c>
      <c r="AD759" s="204">
        <v>0</v>
      </c>
      <c r="AE759" s="276">
        <v>0</v>
      </c>
      <c r="AG759" s="227">
        <f t="shared" si="46"/>
        <v>0</v>
      </c>
      <c r="AH759" s="228">
        <f t="shared" si="47"/>
        <v>0</v>
      </c>
      <c r="AI759" s="229">
        <f t="shared" si="48"/>
        <v>0</v>
      </c>
      <c r="AM759" s="138"/>
      <c r="AN759" s="138"/>
      <c r="AO759" s="138"/>
      <c r="AP759" s="138"/>
      <c r="AQ759" s="138"/>
      <c r="AR759" s="138"/>
      <c r="AS759" s="138"/>
      <c r="AT759" s="138"/>
    </row>
    <row r="760" spans="1:46" s="139" customFormat="1" ht="13.8" x14ac:dyDescent="0.3">
      <c r="A760" s="277">
        <v>489</v>
      </c>
      <c r="B760" s="211">
        <v>489020261</v>
      </c>
      <c r="C760" s="212" t="s">
        <v>294</v>
      </c>
      <c r="D760" s="211">
        <v>20</v>
      </c>
      <c r="E760" s="212" t="s">
        <v>142</v>
      </c>
      <c r="F760" s="211">
        <v>261</v>
      </c>
      <c r="G760" s="212" t="s">
        <v>146</v>
      </c>
      <c r="H760" s="297">
        <v>189.27</v>
      </c>
      <c r="I760" s="202">
        <v>10650</v>
      </c>
      <c r="J760" s="202">
        <v>6509</v>
      </c>
      <c r="K760" s="202">
        <v>0</v>
      </c>
      <c r="L760" s="202">
        <v>893</v>
      </c>
      <c r="M760" s="279">
        <v>18052</v>
      </c>
      <c r="O760" s="281">
        <v>4.5161059413038038E-2</v>
      </c>
      <c r="P760" s="282">
        <v>0</v>
      </c>
      <c r="Q760" s="205">
        <v>0.09</v>
      </c>
      <c r="R760" s="205">
        <v>7.2894667640839989E-2</v>
      </c>
      <c r="S760" s="272">
        <f t="shared" si="49"/>
        <v>0</v>
      </c>
      <c r="U760" s="287">
        <v>3246925</v>
      </c>
      <c r="V760" s="288">
        <v>0</v>
      </c>
      <c r="W760" s="288">
        <v>0</v>
      </c>
      <c r="X760" s="288">
        <v>169017</v>
      </c>
      <c r="Y760" s="279">
        <f t="shared" si="50"/>
        <v>3415942</v>
      </c>
      <c r="AA760" s="275">
        <v>0</v>
      </c>
      <c r="AB760" s="204">
        <v>0</v>
      </c>
      <c r="AC760" s="202">
        <v>0</v>
      </c>
      <c r="AD760" s="204">
        <v>8.7079217370555941</v>
      </c>
      <c r="AE760" s="276">
        <v>157198</v>
      </c>
      <c r="AG760" s="227">
        <f t="shared" si="46"/>
        <v>0</v>
      </c>
      <c r="AH760" s="228">
        <f t="shared" si="47"/>
        <v>0</v>
      </c>
      <c r="AI760" s="229">
        <f t="shared" si="48"/>
        <v>0</v>
      </c>
      <c r="AM760" s="138"/>
      <c r="AN760" s="138"/>
      <c r="AO760" s="138"/>
      <c r="AP760" s="138"/>
      <c r="AQ760" s="138"/>
      <c r="AR760" s="138"/>
      <c r="AS760" s="138"/>
      <c r="AT760" s="138"/>
    </row>
    <row r="761" spans="1:46" s="139" customFormat="1" ht="13.8" x14ac:dyDescent="0.3">
      <c r="A761" s="277">
        <v>489</v>
      </c>
      <c r="B761" s="211">
        <v>489020264</v>
      </c>
      <c r="C761" s="212" t="s">
        <v>294</v>
      </c>
      <c r="D761" s="211">
        <v>20</v>
      </c>
      <c r="E761" s="212" t="s">
        <v>142</v>
      </c>
      <c r="F761" s="211">
        <v>264</v>
      </c>
      <c r="G761" s="212" t="s">
        <v>293</v>
      </c>
      <c r="H761" s="297">
        <v>1</v>
      </c>
      <c r="I761" s="202">
        <v>10127</v>
      </c>
      <c r="J761" s="202">
        <v>4501</v>
      </c>
      <c r="K761" s="202">
        <v>0</v>
      </c>
      <c r="L761" s="202">
        <v>893</v>
      </c>
      <c r="M761" s="279">
        <v>15521</v>
      </c>
      <c r="O761" s="281">
        <v>2.3860653781919048E-4</v>
      </c>
      <c r="P761" s="282">
        <v>0</v>
      </c>
      <c r="Q761" s="205">
        <v>0.09</v>
      </c>
      <c r="R761" s="205">
        <v>7.8436401779518345E-3</v>
      </c>
      <c r="S761" s="272">
        <f t="shared" si="49"/>
        <v>0</v>
      </c>
      <c r="U761" s="287">
        <v>14625</v>
      </c>
      <c r="V761" s="288">
        <v>0</v>
      </c>
      <c r="W761" s="288">
        <v>0</v>
      </c>
      <c r="X761" s="288">
        <v>893</v>
      </c>
      <c r="Y761" s="279">
        <f t="shared" si="50"/>
        <v>15518</v>
      </c>
      <c r="AA761" s="275">
        <v>0</v>
      </c>
      <c r="AB761" s="204">
        <v>0</v>
      </c>
      <c r="AC761" s="202">
        <v>0</v>
      </c>
      <c r="AD761" s="204">
        <v>0</v>
      </c>
      <c r="AE761" s="276">
        <v>0</v>
      </c>
      <c r="AG761" s="227">
        <f t="shared" si="46"/>
        <v>0</v>
      </c>
      <c r="AH761" s="228">
        <f t="shared" si="47"/>
        <v>0</v>
      </c>
      <c r="AI761" s="229">
        <f t="shared" si="48"/>
        <v>0</v>
      </c>
      <c r="AM761" s="138"/>
      <c r="AN761" s="138"/>
      <c r="AO761" s="138"/>
      <c r="AP761" s="138"/>
      <c r="AQ761" s="138"/>
      <c r="AR761" s="138"/>
      <c r="AS761" s="138"/>
      <c r="AT761" s="138"/>
    </row>
    <row r="762" spans="1:46" s="139" customFormat="1" ht="13.8" x14ac:dyDescent="0.3">
      <c r="A762" s="277">
        <v>489</v>
      </c>
      <c r="B762" s="211">
        <v>489020300</v>
      </c>
      <c r="C762" s="212" t="s">
        <v>294</v>
      </c>
      <c r="D762" s="211">
        <v>20</v>
      </c>
      <c r="E762" s="212" t="s">
        <v>142</v>
      </c>
      <c r="F762" s="211">
        <v>300</v>
      </c>
      <c r="G762" s="212" t="s">
        <v>147</v>
      </c>
      <c r="H762" s="297">
        <v>2</v>
      </c>
      <c r="I762" s="202">
        <v>10127</v>
      </c>
      <c r="J762" s="202">
        <v>22924</v>
      </c>
      <c r="K762" s="202">
        <v>0</v>
      </c>
      <c r="L762" s="202">
        <v>893</v>
      </c>
      <c r="M762" s="279">
        <v>33944</v>
      </c>
      <c r="O762" s="281">
        <v>4.7721307563838096E-4</v>
      </c>
      <c r="P762" s="282">
        <v>0</v>
      </c>
      <c r="Q762" s="205">
        <v>0.09</v>
      </c>
      <c r="R762" s="205">
        <v>2.1318588609806691E-2</v>
      </c>
      <c r="S762" s="272">
        <f t="shared" si="49"/>
        <v>0</v>
      </c>
      <c r="U762" s="287">
        <v>66086</v>
      </c>
      <c r="V762" s="288">
        <v>0</v>
      </c>
      <c r="W762" s="288">
        <v>0</v>
      </c>
      <c r="X762" s="288">
        <v>1786</v>
      </c>
      <c r="Y762" s="279">
        <f t="shared" si="50"/>
        <v>67872</v>
      </c>
      <c r="AA762" s="275">
        <v>0</v>
      </c>
      <c r="AB762" s="204">
        <v>0</v>
      </c>
      <c r="AC762" s="202">
        <v>0</v>
      </c>
      <c r="AD762" s="204">
        <v>0</v>
      </c>
      <c r="AE762" s="276">
        <v>0</v>
      </c>
      <c r="AG762" s="227">
        <f t="shared" si="46"/>
        <v>0</v>
      </c>
      <c r="AH762" s="228">
        <f t="shared" si="47"/>
        <v>0</v>
      </c>
      <c r="AI762" s="229">
        <f t="shared" si="48"/>
        <v>0</v>
      </c>
      <c r="AM762" s="138"/>
      <c r="AN762" s="138"/>
      <c r="AO762" s="138"/>
      <c r="AP762" s="138"/>
      <c r="AQ762" s="138"/>
      <c r="AR762" s="138"/>
      <c r="AS762" s="138"/>
      <c r="AT762" s="138"/>
    </row>
    <row r="763" spans="1:46" s="139" customFormat="1" ht="13.8" x14ac:dyDescent="0.3">
      <c r="A763" s="277">
        <v>489</v>
      </c>
      <c r="B763" s="211">
        <v>489020310</v>
      </c>
      <c r="C763" s="212" t="s">
        <v>294</v>
      </c>
      <c r="D763" s="211">
        <v>20</v>
      </c>
      <c r="E763" s="212" t="s">
        <v>142</v>
      </c>
      <c r="F763" s="211">
        <v>310</v>
      </c>
      <c r="G763" s="212" t="s">
        <v>277</v>
      </c>
      <c r="H763" s="297">
        <v>23</v>
      </c>
      <c r="I763" s="202">
        <v>10550</v>
      </c>
      <c r="J763" s="202">
        <v>2727</v>
      </c>
      <c r="K763" s="202">
        <v>0</v>
      </c>
      <c r="L763" s="202">
        <v>893</v>
      </c>
      <c r="M763" s="279">
        <v>14170</v>
      </c>
      <c r="O763" s="281">
        <v>5.4879503698413816E-3</v>
      </c>
      <c r="P763" s="282">
        <v>0</v>
      </c>
      <c r="Q763" s="205">
        <v>0.18</v>
      </c>
      <c r="R763" s="205">
        <v>2.7921500283820042E-2</v>
      </c>
      <c r="S763" s="272">
        <f t="shared" si="49"/>
        <v>0</v>
      </c>
      <c r="U763" s="287">
        <v>305302</v>
      </c>
      <c r="V763" s="288">
        <v>0</v>
      </c>
      <c r="W763" s="288">
        <v>0</v>
      </c>
      <c r="X763" s="288">
        <v>20539</v>
      </c>
      <c r="Y763" s="279">
        <f t="shared" si="50"/>
        <v>325841</v>
      </c>
      <c r="AA763" s="275">
        <v>0</v>
      </c>
      <c r="AB763" s="204">
        <v>0</v>
      </c>
      <c r="AC763" s="202">
        <v>0</v>
      </c>
      <c r="AD763" s="204">
        <v>1.9995227869243617</v>
      </c>
      <c r="AE763" s="276">
        <v>28334</v>
      </c>
      <c r="AG763" s="227">
        <f t="shared" si="46"/>
        <v>0</v>
      </c>
      <c r="AH763" s="228">
        <f t="shared" si="47"/>
        <v>0</v>
      </c>
      <c r="AI763" s="229">
        <f t="shared" si="48"/>
        <v>0</v>
      </c>
      <c r="AM763" s="138"/>
      <c r="AN763" s="138"/>
      <c r="AO763" s="138"/>
      <c r="AP763" s="138"/>
      <c r="AQ763" s="138"/>
      <c r="AR763" s="138"/>
      <c r="AS763" s="138"/>
      <c r="AT763" s="138"/>
    </row>
    <row r="764" spans="1:46" s="139" customFormat="1" ht="13.8" x14ac:dyDescent="0.3">
      <c r="A764" s="277">
        <v>489</v>
      </c>
      <c r="B764" s="211">
        <v>489020645</v>
      </c>
      <c r="C764" s="212" t="s">
        <v>294</v>
      </c>
      <c r="D764" s="211">
        <v>20</v>
      </c>
      <c r="E764" s="212" t="s">
        <v>142</v>
      </c>
      <c r="F764" s="211">
        <v>645</v>
      </c>
      <c r="G764" s="212" t="s">
        <v>148</v>
      </c>
      <c r="H764" s="297">
        <v>68.05</v>
      </c>
      <c r="I764" s="202">
        <v>10944</v>
      </c>
      <c r="J764" s="202">
        <v>4399</v>
      </c>
      <c r="K764" s="202">
        <v>0</v>
      </c>
      <c r="L764" s="202">
        <v>893</v>
      </c>
      <c r="M764" s="279">
        <v>16236</v>
      </c>
      <c r="O764" s="281">
        <v>1.6237174898595927E-2</v>
      </c>
      <c r="P764" s="282">
        <v>0</v>
      </c>
      <c r="Q764" s="205">
        <v>0.09</v>
      </c>
      <c r="R764" s="205">
        <v>3.3445984396928356E-2</v>
      </c>
      <c r="S764" s="272">
        <f t="shared" si="49"/>
        <v>0</v>
      </c>
      <c r="U764" s="287">
        <v>1043820</v>
      </c>
      <c r="V764" s="288">
        <v>0</v>
      </c>
      <c r="W764" s="288">
        <v>0</v>
      </c>
      <c r="X764" s="288">
        <v>60768</v>
      </c>
      <c r="Y764" s="279">
        <f t="shared" si="50"/>
        <v>1104588</v>
      </c>
      <c r="AA764" s="275">
        <v>0</v>
      </c>
      <c r="AB764" s="204">
        <v>0</v>
      </c>
      <c r="AC764" s="202">
        <v>0</v>
      </c>
      <c r="AD764" s="204">
        <v>0</v>
      </c>
      <c r="AE764" s="276">
        <v>0</v>
      </c>
      <c r="AG764" s="227">
        <f t="shared" si="46"/>
        <v>0</v>
      </c>
      <c r="AH764" s="228">
        <f t="shared" si="47"/>
        <v>0</v>
      </c>
      <c r="AI764" s="229">
        <f t="shared" si="48"/>
        <v>0</v>
      </c>
      <c r="AM764" s="138"/>
      <c r="AN764" s="138"/>
      <c r="AO764" s="138"/>
      <c r="AP764" s="138"/>
      <c r="AQ764" s="138"/>
      <c r="AR764" s="138"/>
      <c r="AS764" s="138"/>
      <c r="AT764" s="138"/>
    </row>
    <row r="765" spans="1:46" s="139" customFormat="1" ht="13.8" x14ac:dyDescent="0.3">
      <c r="A765" s="277">
        <v>489</v>
      </c>
      <c r="B765" s="211">
        <v>489020660</v>
      </c>
      <c r="C765" s="212" t="s">
        <v>294</v>
      </c>
      <c r="D765" s="211">
        <v>20</v>
      </c>
      <c r="E765" s="212" t="s">
        <v>142</v>
      </c>
      <c r="F765" s="211">
        <v>660</v>
      </c>
      <c r="G765" s="212" t="s">
        <v>149</v>
      </c>
      <c r="H765" s="297">
        <v>15</v>
      </c>
      <c r="I765" s="202">
        <v>11072</v>
      </c>
      <c r="J765" s="202">
        <v>10193</v>
      </c>
      <c r="K765" s="202">
        <v>0</v>
      </c>
      <c r="L765" s="202">
        <v>893</v>
      </c>
      <c r="M765" s="279">
        <v>22158</v>
      </c>
      <c r="O765" s="281">
        <v>3.579098067287856E-3</v>
      </c>
      <c r="P765" s="282">
        <v>0</v>
      </c>
      <c r="Q765" s="205">
        <v>0.09</v>
      </c>
      <c r="R765" s="205">
        <v>4.9605592186403813E-2</v>
      </c>
      <c r="S765" s="272">
        <f t="shared" si="49"/>
        <v>0</v>
      </c>
      <c r="U765" s="287">
        <v>318900</v>
      </c>
      <c r="V765" s="288">
        <v>0</v>
      </c>
      <c r="W765" s="288">
        <v>0</v>
      </c>
      <c r="X765" s="288">
        <v>13395</v>
      </c>
      <c r="Y765" s="279">
        <f t="shared" si="50"/>
        <v>332295</v>
      </c>
      <c r="AA765" s="275">
        <v>0</v>
      </c>
      <c r="AB765" s="204">
        <v>0</v>
      </c>
      <c r="AC765" s="202">
        <v>0</v>
      </c>
      <c r="AD765" s="204">
        <v>0</v>
      </c>
      <c r="AE765" s="276">
        <v>0</v>
      </c>
      <c r="AG765" s="227">
        <f t="shared" si="46"/>
        <v>0</v>
      </c>
      <c r="AH765" s="228">
        <f t="shared" si="47"/>
        <v>0</v>
      </c>
      <c r="AI765" s="229">
        <f t="shared" si="48"/>
        <v>0</v>
      </c>
      <c r="AM765" s="138"/>
      <c r="AN765" s="138"/>
      <c r="AO765" s="138"/>
      <c r="AP765" s="138"/>
      <c r="AQ765" s="138"/>
      <c r="AR765" s="138"/>
      <c r="AS765" s="138"/>
      <c r="AT765" s="138"/>
    </row>
    <row r="766" spans="1:46" s="139" customFormat="1" ht="13.8" x14ac:dyDescent="0.3">
      <c r="A766" s="277">
        <v>489</v>
      </c>
      <c r="B766" s="211">
        <v>489020712</v>
      </c>
      <c r="C766" s="212" t="s">
        <v>294</v>
      </c>
      <c r="D766" s="211">
        <v>20</v>
      </c>
      <c r="E766" s="212" t="s">
        <v>142</v>
      </c>
      <c r="F766" s="211">
        <v>712</v>
      </c>
      <c r="G766" s="212" t="s">
        <v>141</v>
      </c>
      <c r="H766" s="297">
        <v>30.959999999999997</v>
      </c>
      <c r="I766" s="202">
        <v>10590</v>
      </c>
      <c r="J766" s="202">
        <v>7833</v>
      </c>
      <c r="K766" s="202">
        <v>0</v>
      </c>
      <c r="L766" s="202">
        <v>893</v>
      </c>
      <c r="M766" s="279">
        <v>19316</v>
      </c>
      <c r="O766" s="281">
        <v>7.3872584108821407E-3</v>
      </c>
      <c r="P766" s="282">
        <v>0</v>
      </c>
      <c r="Q766" s="205">
        <v>0.09</v>
      </c>
      <c r="R766" s="205">
        <v>3.4490768798541883E-2</v>
      </c>
      <c r="S766" s="272">
        <f t="shared" si="49"/>
        <v>0</v>
      </c>
      <c r="U766" s="287">
        <v>570251</v>
      </c>
      <c r="V766" s="288">
        <v>0</v>
      </c>
      <c r="W766" s="288">
        <v>0</v>
      </c>
      <c r="X766" s="288">
        <v>27647</v>
      </c>
      <c r="Y766" s="279">
        <f t="shared" si="50"/>
        <v>597898</v>
      </c>
      <c r="AA766" s="275">
        <v>0</v>
      </c>
      <c r="AB766" s="204">
        <v>0</v>
      </c>
      <c r="AC766" s="202">
        <v>0</v>
      </c>
      <c r="AD766" s="204">
        <v>1.9995227869243617</v>
      </c>
      <c r="AE766" s="276">
        <v>38624</v>
      </c>
      <c r="AG766" s="227">
        <f t="shared" si="46"/>
        <v>0</v>
      </c>
      <c r="AH766" s="228">
        <f t="shared" si="47"/>
        <v>0</v>
      </c>
      <c r="AI766" s="229">
        <f t="shared" si="48"/>
        <v>0</v>
      </c>
      <c r="AM766" s="138"/>
      <c r="AN766" s="138"/>
      <c r="AO766" s="138"/>
      <c r="AP766" s="138"/>
      <c r="AQ766" s="138"/>
      <c r="AR766" s="138"/>
      <c r="AS766" s="138"/>
      <c r="AT766" s="138"/>
    </row>
    <row r="767" spans="1:46" s="139" customFormat="1" ht="13.8" x14ac:dyDescent="0.3">
      <c r="A767" s="277">
        <v>489</v>
      </c>
      <c r="B767" s="211">
        <v>489020740</v>
      </c>
      <c r="C767" s="212" t="s">
        <v>294</v>
      </c>
      <c r="D767" s="211">
        <v>20</v>
      </c>
      <c r="E767" s="212" t="s">
        <v>142</v>
      </c>
      <c r="F767" s="211">
        <v>740</v>
      </c>
      <c r="G767" s="212" t="s">
        <v>305</v>
      </c>
      <c r="H767" s="297">
        <v>0.15</v>
      </c>
      <c r="I767" s="202">
        <v>10320.256157849091</v>
      </c>
      <c r="J767" s="202">
        <v>4242</v>
      </c>
      <c r="K767" s="202">
        <v>0</v>
      </c>
      <c r="L767" s="202">
        <v>893</v>
      </c>
      <c r="M767" s="279">
        <v>15455.256157849091</v>
      </c>
      <c r="O767" s="281">
        <v>3.5790980672878571E-5</v>
      </c>
      <c r="P767" s="282">
        <v>0</v>
      </c>
      <c r="Q767" s="205">
        <v>0.09</v>
      </c>
      <c r="R767" s="205">
        <v>1.2065651802108712E-4</v>
      </c>
      <c r="S767" s="272">
        <f t="shared" si="49"/>
        <v>0</v>
      </c>
      <c r="U767" s="287">
        <v>2184</v>
      </c>
      <c r="V767" s="288">
        <v>0</v>
      </c>
      <c r="W767" s="288">
        <v>0</v>
      </c>
      <c r="X767" s="288">
        <v>134</v>
      </c>
      <c r="Y767" s="279">
        <f t="shared" si="50"/>
        <v>2318</v>
      </c>
      <c r="AA767" s="275">
        <v>0</v>
      </c>
      <c r="AB767" s="204">
        <v>0</v>
      </c>
      <c r="AC767" s="202">
        <v>0</v>
      </c>
      <c r="AD767" s="204">
        <v>0.14996420901932711</v>
      </c>
      <c r="AE767" s="276">
        <v>2318</v>
      </c>
      <c r="AG767" s="227">
        <f t="shared" si="46"/>
        <v>0</v>
      </c>
      <c r="AH767" s="228">
        <f t="shared" si="47"/>
        <v>0</v>
      </c>
      <c r="AI767" s="229">
        <f t="shared" si="48"/>
        <v>0</v>
      </c>
      <c r="AM767" s="138"/>
      <c r="AN767" s="138"/>
      <c r="AO767" s="138"/>
      <c r="AP767" s="138"/>
      <c r="AQ767" s="138"/>
      <c r="AR767" s="138"/>
      <c r="AS767" s="138"/>
      <c r="AT767" s="138"/>
    </row>
    <row r="768" spans="1:46" s="139" customFormat="1" ht="13.8" x14ac:dyDescent="0.3">
      <c r="A768" s="277">
        <v>491</v>
      </c>
      <c r="B768" s="211">
        <v>491095072</v>
      </c>
      <c r="C768" s="212" t="s">
        <v>295</v>
      </c>
      <c r="D768" s="211">
        <v>95</v>
      </c>
      <c r="E768" s="212" t="s">
        <v>296</v>
      </c>
      <c r="F768" s="211">
        <v>72</v>
      </c>
      <c r="G768" s="212" t="s">
        <v>18</v>
      </c>
      <c r="H768" s="297">
        <v>5</v>
      </c>
      <c r="I768" s="202">
        <v>12390</v>
      </c>
      <c r="J768" s="202">
        <v>2770</v>
      </c>
      <c r="K768" s="202">
        <v>0</v>
      </c>
      <c r="L768" s="202">
        <v>893</v>
      </c>
      <c r="M768" s="279">
        <v>16053</v>
      </c>
      <c r="O768" s="281">
        <v>0</v>
      </c>
      <c r="P768" s="282">
        <v>0</v>
      </c>
      <c r="Q768" s="205">
        <v>0.09</v>
      </c>
      <c r="R768" s="205">
        <v>3.3622622447695809E-3</v>
      </c>
      <c r="S768" s="272">
        <f t="shared" si="49"/>
        <v>0</v>
      </c>
      <c r="U768" s="287">
        <v>75800</v>
      </c>
      <c r="V768" s="288">
        <v>0</v>
      </c>
      <c r="W768" s="288">
        <v>0</v>
      </c>
      <c r="X768" s="288">
        <v>4465</v>
      </c>
      <c r="Y768" s="279">
        <f t="shared" si="50"/>
        <v>80265</v>
      </c>
      <c r="AA768" s="275">
        <v>0</v>
      </c>
      <c r="AB768" s="204">
        <v>0</v>
      </c>
      <c r="AC768" s="202">
        <v>0</v>
      </c>
      <c r="AD768" s="204">
        <v>0</v>
      </c>
      <c r="AE768" s="276">
        <v>0</v>
      </c>
      <c r="AG768" s="227">
        <f t="shared" si="46"/>
        <v>0</v>
      </c>
      <c r="AH768" s="228">
        <f t="shared" si="47"/>
        <v>0</v>
      </c>
      <c r="AI768" s="229">
        <f t="shared" si="48"/>
        <v>0</v>
      </c>
      <c r="AM768" s="138"/>
      <c r="AN768" s="138"/>
      <c r="AO768" s="138"/>
      <c r="AP768" s="138"/>
      <c r="AQ768" s="138"/>
      <c r="AR768" s="138"/>
      <c r="AS768" s="138"/>
      <c r="AT768" s="138"/>
    </row>
    <row r="769" spans="1:46" s="139" customFormat="1" ht="13.8" x14ac:dyDescent="0.3">
      <c r="A769" s="277">
        <v>491</v>
      </c>
      <c r="B769" s="211">
        <v>491095095</v>
      </c>
      <c r="C769" s="212" t="s">
        <v>295</v>
      </c>
      <c r="D769" s="211">
        <v>95</v>
      </c>
      <c r="E769" s="212" t="s">
        <v>296</v>
      </c>
      <c r="F769" s="211">
        <v>95</v>
      </c>
      <c r="G769" s="212" t="s">
        <v>296</v>
      </c>
      <c r="H769" s="297">
        <v>1217.4399999999991</v>
      </c>
      <c r="I769" s="202">
        <v>11082</v>
      </c>
      <c r="J769" s="202">
        <v>0</v>
      </c>
      <c r="K769" s="202">
        <v>0</v>
      </c>
      <c r="L769" s="202">
        <v>893</v>
      </c>
      <c r="M769" s="279">
        <v>11975</v>
      </c>
      <c r="O769" s="281">
        <v>0</v>
      </c>
      <c r="P769" s="282">
        <v>0</v>
      </c>
      <c r="Q769" s="205">
        <v>0.15329999999999999</v>
      </c>
      <c r="R769" s="205">
        <v>0.12611268158752176</v>
      </c>
      <c r="S769" s="272">
        <f t="shared" si="49"/>
        <v>0</v>
      </c>
      <c r="U769" s="287">
        <v>13491676</v>
      </c>
      <c r="V769" s="288">
        <v>0</v>
      </c>
      <c r="W769" s="288">
        <v>0</v>
      </c>
      <c r="X769" s="288">
        <v>1087173</v>
      </c>
      <c r="Y769" s="279">
        <f t="shared" si="50"/>
        <v>14578849</v>
      </c>
      <c r="AA769" s="275">
        <v>0</v>
      </c>
      <c r="AB769" s="204">
        <v>0</v>
      </c>
      <c r="AC769" s="202">
        <v>0</v>
      </c>
      <c r="AD769" s="204">
        <v>5.8699999999999992</v>
      </c>
      <c r="AE769" s="276">
        <v>70294</v>
      </c>
      <c r="AG769" s="227">
        <f t="shared" si="46"/>
        <v>0</v>
      </c>
      <c r="AH769" s="228">
        <f t="shared" si="47"/>
        <v>0</v>
      </c>
      <c r="AI769" s="229">
        <f t="shared" si="48"/>
        <v>0</v>
      </c>
      <c r="AM769" s="138"/>
      <c r="AN769" s="138"/>
      <c r="AO769" s="138"/>
      <c r="AP769" s="138"/>
      <c r="AQ769" s="138"/>
      <c r="AR769" s="138"/>
      <c r="AS769" s="138"/>
      <c r="AT769" s="138"/>
    </row>
    <row r="770" spans="1:46" s="139" customFormat="1" ht="13.8" x14ac:dyDescent="0.3">
      <c r="A770" s="277">
        <v>491</v>
      </c>
      <c r="B770" s="211">
        <v>491095201</v>
      </c>
      <c r="C770" s="212" t="s">
        <v>295</v>
      </c>
      <c r="D770" s="211">
        <v>95</v>
      </c>
      <c r="E770" s="212" t="s">
        <v>296</v>
      </c>
      <c r="F770" s="211">
        <v>201</v>
      </c>
      <c r="G770" s="212" t="s">
        <v>17</v>
      </c>
      <c r="H770" s="297">
        <v>7.97</v>
      </c>
      <c r="I770" s="202">
        <v>12640.520228330424</v>
      </c>
      <c r="J770" s="202">
        <v>197</v>
      </c>
      <c r="K770" s="202">
        <v>0</v>
      </c>
      <c r="L770" s="202">
        <v>893</v>
      </c>
      <c r="M770" s="279">
        <v>13730.520228330424</v>
      </c>
      <c r="O770" s="281">
        <v>0</v>
      </c>
      <c r="P770" s="282">
        <v>0</v>
      </c>
      <c r="Q770" s="205">
        <v>0.18</v>
      </c>
      <c r="R770" s="205">
        <v>7.8219794049430413E-2</v>
      </c>
      <c r="S770" s="272">
        <f t="shared" si="49"/>
        <v>0</v>
      </c>
      <c r="U770" s="287">
        <v>102318</v>
      </c>
      <c r="V770" s="288">
        <v>0</v>
      </c>
      <c r="W770" s="288">
        <v>0</v>
      </c>
      <c r="X770" s="288">
        <v>7117</v>
      </c>
      <c r="Y770" s="279">
        <f t="shared" si="50"/>
        <v>109435</v>
      </c>
      <c r="AA770" s="275">
        <v>0</v>
      </c>
      <c r="AB770" s="204">
        <v>0</v>
      </c>
      <c r="AC770" s="202">
        <v>0</v>
      </c>
      <c r="AD770" s="204">
        <v>0</v>
      </c>
      <c r="AE770" s="276">
        <v>0</v>
      </c>
      <c r="AG770" s="227">
        <f t="shared" si="46"/>
        <v>0</v>
      </c>
      <c r="AH770" s="228">
        <f t="shared" si="47"/>
        <v>0</v>
      </c>
      <c r="AI770" s="229">
        <f t="shared" si="48"/>
        <v>0</v>
      </c>
      <c r="AM770" s="138"/>
      <c r="AN770" s="138"/>
      <c r="AO770" s="138"/>
      <c r="AP770" s="138"/>
      <c r="AQ770" s="138"/>
      <c r="AR770" s="138"/>
      <c r="AS770" s="138"/>
      <c r="AT770" s="138"/>
    </row>
    <row r="771" spans="1:46" s="139" customFormat="1" ht="13.8" x14ac:dyDescent="0.3">
      <c r="A771" s="277">
        <v>491</v>
      </c>
      <c r="B771" s="211">
        <v>491095218</v>
      </c>
      <c r="C771" s="212" t="s">
        <v>295</v>
      </c>
      <c r="D771" s="211">
        <v>95</v>
      </c>
      <c r="E771" s="212" t="s">
        <v>296</v>
      </c>
      <c r="F771" s="211">
        <v>218</v>
      </c>
      <c r="G771" s="212" t="s">
        <v>193</v>
      </c>
      <c r="H771" s="297">
        <v>3.0600000000000005</v>
      </c>
      <c r="I771" s="202">
        <v>14107</v>
      </c>
      <c r="J771" s="202">
        <v>4459</v>
      </c>
      <c r="K771" s="202">
        <v>0</v>
      </c>
      <c r="L771" s="202">
        <v>893</v>
      </c>
      <c r="M771" s="279">
        <v>19459</v>
      </c>
      <c r="O771" s="281">
        <v>0</v>
      </c>
      <c r="P771" s="282">
        <v>0</v>
      </c>
      <c r="Q771" s="205">
        <v>0.09</v>
      </c>
      <c r="R771" s="205">
        <v>3.5092534506238372E-2</v>
      </c>
      <c r="S771" s="272">
        <f t="shared" si="49"/>
        <v>0</v>
      </c>
      <c r="U771" s="287">
        <v>56813</v>
      </c>
      <c r="V771" s="288">
        <v>0</v>
      </c>
      <c r="W771" s="288">
        <v>0</v>
      </c>
      <c r="X771" s="288">
        <v>2732</v>
      </c>
      <c r="Y771" s="279">
        <f t="shared" si="50"/>
        <v>59545</v>
      </c>
      <c r="AA771" s="275">
        <v>0</v>
      </c>
      <c r="AB771" s="204">
        <v>0</v>
      </c>
      <c r="AC771" s="202">
        <v>0</v>
      </c>
      <c r="AD771" s="204">
        <v>0</v>
      </c>
      <c r="AE771" s="276">
        <v>0</v>
      </c>
      <c r="AG771" s="227">
        <f t="shared" si="46"/>
        <v>0</v>
      </c>
      <c r="AH771" s="228">
        <f t="shared" si="47"/>
        <v>0</v>
      </c>
      <c r="AI771" s="229">
        <f t="shared" si="48"/>
        <v>0</v>
      </c>
      <c r="AM771" s="138"/>
      <c r="AN771" s="138"/>
      <c r="AO771" s="138"/>
      <c r="AP771" s="138"/>
      <c r="AQ771" s="138"/>
      <c r="AR771" s="138"/>
      <c r="AS771" s="138"/>
      <c r="AT771" s="138"/>
    </row>
    <row r="772" spans="1:46" s="139" customFormat="1" ht="13.8" x14ac:dyDescent="0.3">
      <c r="A772" s="277">
        <v>491</v>
      </c>
      <c r="B772" s="211">
        <v>491095273</v>
      </c>
      <c r="C772" s="212" t="s">
        <v>295</v>
      </c>
      <c r="D772" s="211">
        <v>95</v>
      </c>
      <c r="E772" s="212" t="s">
        <v>296</v>
      </c>
      <c r="F772" s="211">
        <v>273</v>
      </c>
      <c r="G772" s="212" t="s">
        <v>297</v>
      </c>
      <c r="H772" s="297">
        <v>9.76</v>
      </c>
      <c r="I772" s="202">
        <v>10982</v>
      </c>
      <c r="J772" s="202">
        <v>3944</v>
      </c>
      <c r="K772" s="202">
        <v>0</v>
      </c>
      <c r="L772" s="202">
        <v>893</v>
      </c>
      <c r="M772" s="279">
        <v>15819</v>
      </c>
      <c r="O772" s="281">
        <v>0</v>
      </c>
      <c r="P772" s="282">
        <v>0</v>
      </c>
      <c r="Q772" s="205">
        <v>0.09</v>
      </c>
      <c r="R772" s="205">
        <v>6.3894470816269625E-3</v>
      </c>
      <c r="S772" s="272">
        <f t="shared" si="49"/>
        <v>0</v>
      </c>
      <c r="U772" s="287">
        <v>145676</v>
      </c>
      <c r="V772" s="288">
        <v>0</v>
      </c>
      <c r="W772" s="288">
        <v>0</v>
      </c>
      <c r="X772" s="288">
        <v>8714</v>
      </c>
      <c r="Y772" s="279">
        <f t="shared" si="50"/>
        <v>154390</v>
      </c>
      <c r="AA772" s="275">
        <v>0</v>
      </c>
      <c r="AB772" s="204">
        <v>0</v>
      </c>
      <c r="AC772" s="202">
        <v>0</v>
      </c>
      <c r="AD772" s="204">
        <v>0</v>
      </c>
      <c r="AE772" s="276">
        <v>0</v>
      </c>
      <c r="AG772" s="227">
        <f t="shared" si="46"/>
        <v>0</v>
      </c>
      <c r="AH772" s="228">
        <f t="shared" si="47"/>
        <v>0</v>
      </c>
      <c r="AI772" s="229">
        <f t="shared" si="48"/>
        <v>0</v>
      </c>
      <c r="AM772" s="138"/>
      <c r="AN772" s="138"/>
      <c r="AO772" s="138"/>
      <c r="AP772" s="138"/>
      <c r="AQ772" s="138"/>
      <c r="AR772" s="138"/>
      <c r="AS772" s="138"/>
      <c r="AT772" s="138"/>
    </row>
    <row r="773" spans="1:46" s="139" customFormat="1" ht="13.8" x14ac:dyDescent="0.3">
      <c r="A773" s="277">
        <v>491</v>
      </c>
      <c r="B773" s="211">
        <v>491095292</v>
      </c>
      <c r="C773" s="212" t="s">
        <v>295</v>
      </c>
      <c r="D773" s="211">
        <v>95</v>
      </c>
      <c r="E773" s="212" t="s">
        <v>296</v>
      </c>
      <c r="F773" s="211">
        <v>292</v>
      </c>
      <c r="G773" s="212" t="s">
        <v>298</v>
      </c>
      <c r="H773" s="297">
        <v>8.2199999999999989</v>
      </c>
      <c r="I773" s="202">
        <v>10326</v>
      </c>
      <c r="J773" s="202">
        <v>1872</v>
      </c>
      <c r="K773" s="202">
        <v>0</v>
      </c>
      <c r="L773" s="202">
        <v>893</v>
      </c>
      <c r="M773" s="279">
        <v>13091</v>
      </c>
      <c r="O773" s="281">
        <v>0</v>
      </c>
      <c r="P773" s="282">
        <v>0</v>
      </c>
      <c r="Q773" s="205">
        <v>0.09</v>
      </c>
      <c r="R773" s="205">
        <v>3.9822999684327723E-3</v>
      </c>
      <c r="S773" s="272">
        <f t="shared" si="49"/>
        <v>0</v>
      </c>
      <c r="U773" s="287">
        <v>100268</v>
      </c>
      <c r="V773" s="288">
        <v>0</v>
      </c>
      <c r="W773" s="288">
        <v>0</v>
      </c>
      <c r="X773" s="288">
        <v>7340</v>
      </c>
      <c r="Y773" s="279">
        <f t="shared" si="50"/>
        <v>107608</v>
      </c>
      <c r="AA773" s="275">
        <v>0</v>
      </c>
      <c r="AB773" s="204">
        <v>0</v>
      </c>
      <c r="AC773" s="202">
        <v>0</v>
      </c>
      <c r="AD773" s="204">
        <v>0</v>
      </c>
      <c r="AE773" s="276">
        <v>0</v>
      </c>
      <c r="AG773" s="227">
        <f t="shared" si="46"/>
        <v>0</v>
      </c>
      <c r="AH773" s="228">
        <f t="shared" si="47"/>
        <v>0</v>
      </c>
      <c r="AI773" s="229">
        <f t="shared" si="48"/>
        <v>0</v>
      </c>
      <c r="AM773" s="138"/>
      <c r="AN773" s="138"/>
      <c r="AO773" s="138"/>
      <c r="AP773" s="138"/>
      <c r="AQ773" s="138"/>
      <c r="AR773" s="138"/>
      <c r="AS773" s="138"/>
      <c r="AT773" s="138"/>
    </row>
    <row r="774" spans="1:46" s="139" customFormat="1" ht="13.8" x14ac:dyDescent="0.3">
      <c r="A774" s="277">
        <v>491</v>
      </c>
      <c r="B774" s="211">
        <v>491095293</v>
      </c>
      <c r="C774" s="212" t="s">
        <v>295</v>
      </c>
      <c r="D774" s="211">
        <v>95</v>
      </c>
      <c r="E774" s="212" t="s">
        <v>296</v>
      </c>
      <c r="F774" s="211">
        <v>293</v>
      </c>
      <c r="G774" s="212" t="s">
        <v>45</v>
      </c>
      <c r="H774" s="297">
        <v>1</v>
      </c>
      <c r="I774" s="202">
        <v>11641.935415948807</v>
      </c>
      <c r="J774" s="202">
        <v>897</v>
      </c>
      <c r="K774" s="202">
        <v>0</v>
      </c>
      <c r="L774" s="202">
        <v>893</v>
      </c>
      <c r="M774" s="279">
        <v>13431.935415948807</v>
      </c>
      <c r="O774" s="281">
        <v>0</v>
      </c>
      <c r="P774" s="282">
        <v>0</v>
      </c>
      <c r="Q774" s="205">
        <v>0.18</v>
      </c>
      <c r="R774" s="205">
        <v>6.7934430921212383E-3</v>
      </c>
      <c r="S774" s="272">
        <f t="shared" si="49"/>
        <v>0</v>
      </c>
      <c r="U774" s="287">
        <v>12539</v>
      </c>
      <c r="V774" s="288">
        <v>0</v>
      </c>
      <c r="W774" s="288">
        <v>0</v>
      </c>
      <c r="X774" s="288">
        <v>893</v>
      </c>
      <c r="Y774" s="279">
        <f t="shared" si="50"/>
        <v>13432</v>
      </c>
      <c r="AA774" s="275">
        <v>0</v>
      </c>
      <c r="AB774" s="204">
        <v>0</v>
      </c>
      <c r="AC774" s="202">
        <v>0</v>
      </c>
      <c r="AD774" s="204">
        <v>0</v>
      </c>
      <c r="AE774" s="276">
        <v>0</v>
      </c>
      <c r="AG774" s="227">
        <f t="shared" si="46"/>
        <v>0</v>
      </c>
      <c r="AH774" s="228">
        <f t="shared" si="47"/>
        <v>0</v>
      </c>
      <c r="AI774" s="229">
        <f t="shared" si="48"/>
        <v>0</v>
      </c>
      <c r="AM774" s="138"/>
      <c r="AN774" s="138"/>
      <c r="AO774" s="138"/>
      <c r="AP774" s="138"/>
      <c r="AQ774" s="138"/>
      <c r="AR774" s="138"/>
      <c r="AS774" s="138"/>
      <c r="AT774" s="138"/>
    </row>
    <row r="775" spans="1:46" s="139" customFormat="1" ht="13.8" x14ac:dyDescent="0.3">
      <c r="A775" s="277">
        <v>491</v>
      </c>
      <c r="B775" s="211">
        <v>491095331</v>
      </c>
      <c r="C775" s="212" t="s">
        <v>295</v>
      </c>
      <c r="D775" s="211">
        <v>95</v>
      </c>
      <c r="E775" s="212" t="s">
        <v>296</v>
      </c>
      <c r="F775" s="211">
        <v>331</v>
      </c>
      <c r="G775" s="212" t="s">
        <v>20</v>
      </c>
      <c r="H775" s="297">
        <v>27.09</v>
      </c>
      <c r="I775" s="202">
        <v>11896</v>
      </c>
      <c r="J775" s="202">
        <v>4074</v>
      </c>
      <c r="K775" s="202">
        <v>0</v>
      </c>
      <c r="L775" s="202">
        <v>893</v>
      </c>
      <c r="M775" s="279">
        <v>16863</v>
      </c>
      <c r="O775" s="281">
        <v>0</v>
      </c>
      <c r="P775" s="282">
        <v>0</v>
      </c>
      <c r="Q775" s="205">
        <v>0.09</v>
      </c>
      <c r="R775" s="205">
        <v>2.2504847543309017E-2</v>
      </c>
      <c r="S775" s="272">
        <f t="shared" si="49"/>
        <v>0</v>
      </c>
      <c r="U775" s="287">
        <v>432627</v>
      </c>
      <c r="V775" s="288">
        <v>0</v>
      </c>
      <c r="W775" s="288">
        <v>0</v>
      </c>
      <c r="X775" s="288">
        <v>24192</v>
      </c>
      <c r="Y775" s="279">
        <f t="shared" si="50"/>
        <v>456819</v>
      </c>
      <c r="AA775" s="275">
        <v>0</v>
      </c>
      <c r="AB775" s="204">
        <v>0</v>
      </c>
      <c r="AC775" s="202">
        <v>0</v>
      </c>
      <c r="AD775" s="204">
        <v>0.02</v>
      </c>
      <c r="AE775" s="276">
        <v>337</v>
      </c>
      <c r="AG775" s="227">
        <f t="shared" si="46"/>
        <v>0</v>
      </c>
      <c r="AH775" s="228">
        <f t="shared" si="47"/>
        <v>0</v>
      </c>
      <c r="AI775" s="229">
        <f t="shared" si="48"/>
        <v>0</v>
      </c>
      <c r="AM775" s="138"/>
      <c r="AN775" s="138"/>
      <c r="AO775" s="138"/>
      <c r="AP775" s="138"/>
      <c r="AQ775" s="138"/>
      <c r="AR775" s="138"/>
      <c r="AS775" s="138"/>
      <c r="AT775" s="138"/>
    </row>
    <row r="776" spans="1:46" s="139" customFormat="1" ht="13.8" x14ac:dyDescent="0.3">
      <c r="A776" s="277">
        <v>491</v>
      </c>
      <c r="B776" s="211">
        <v>491095650</v>
      </c>
      <c r="C776" s="212" t="s">
        <v>295</v>
      </c>
      <c r="D776" s="211">
        <v>95</v>
      </c>
      <c r="E776" s="212" t="s">
        <v>296</v>
      </c>
      <c r="F776" s="211">
        <v>650</v>
      </c>
      <c r="G776" s="212" t="s">
        <v>199</v>
      </c>
      <c r="H776" s="297">
        <v>2.33</v>
      </c>
      <c r="I776" s="202">
        <v>10407.723108575381</v>
      </c>
      <c r="J776" s="202">
        <v>3269</v>
      </c>
      <c r="K776" s="202">
        <v>0</v>
      </c>
      <c r="L776" s="202">
        <v>893</v>
      </c>
      <c r="M776" s="279">
        <v>14569.723108575381</v>
      </c>
      <c r="O776" s="281">
        <v>0</v>
      </c>
      <c r="P776" s="282">
        <v>0</v>
      </c>
      <c r="Q776" s="205">
        <v>0.09</v>
      </c>
      <c r="R776" s="205">
        <v>1.6569372006154911E-3</v>
      </c>
      <c r="S776" s="272">
        <f t="shared" si="49"/>
        <v>0</v>
      </c>
      <c r="U776" s="287">
        <v>31867</v>
      </c>
      <c r="V776" s="288">
        <v>0</v>
      </c>
      <c r="W776" s="288">
        <v>0</v>
      </c>
      <c r="X776" s="288">
        <v>2080</v>
      </c>
      <c r="Y776" s="279">
        <f t="shared" si="50"/>
        <v>33947</v>
      </c>
      <c r="AA776" s="275">
        <v>0</v>
      </c>
      <c r="AB776" s="204">
        <v>0</v>
      </c>
      <c r="AC776" s="202">
        <v>0</v>
      </c>
      <c r="AD776" s="204">
        <v>0</v>
      </c>
      <c r="AE776" s="276">
        <v>0</v>
      </c>
      <c r="AG776" s="227">
        <f t="shared" si="46"/>
        <v>0</v>
      </c>
      <c r="AH776" s="228">
        <f t="shared" si="47"/>
        <v>0</v>
      </c>
      <c r="AI776" s="229">
        <f t="shared" si="48"/>
        <v>0</v>
      </c>
      <c r="AM776" s="138"/>
      <c r="AN776" s="138"/>
      <c r="AO776" s="138"/>
      <c r="AP776" s="138"/>
      <c r="AQ776" s="138"/>
      <c r="AR776" s="138"/>
      <c r="AS776" s="138"/>
      <c r="AT776" s="138"/>
    </row>
    <row r="777" spans="1:46" s="139" customFormat="1" ht="13.8" x14ac:dyDescent="0.3">
      <c r="A777" s="277">
        <v>491</v>
      </c>
      <c r="B777" s="211">
        <v>491095665</v>
      </c>
      <c r="C777" s="212" t="s">
        <v>295</v>
      </c>
      <c r="D777" s="211">
        <v>95</v>
      </c>
      <c r="E777" s="212" t="s">
        <v>296</v>
      </c>
      <c r="F777" s="211">
        <v>665</v>
      </c>
      <c r="G777" s="212" t="s">
        <v>278</v>
      </c>
      <c r="H777" s="297">
        <v>1</v>
      </c>
      <c r="I777" s="202">
        <v>10076.643913196895</v>
      </c>
      <c r="J777" s="202">
        <v>1781</v>
      </c>
      <c r="K777" s="202">
        <v>0</v>
      </c>
      <c r="L777" s="202">
        <v>893</v>
      </c>
      <c r="M777" s="279">
        <v>12750.643913196895</v>
      </c>
      <c r="O777" s="281">
        <v>0</v>
      </c>
      <c r="P777" s="282">
        <v>0</v>
      </c>
      <c r="Q777" s="205">
        <v>0.09</v>
      </c>
      <c r="R777" s="205">
        <v>5.5688115031111976E-3</v>
      </c>
      <c r="S777" s="272">
        <f t="shared" si="49"/>
        <v>0</v>
      </c>
      <c r="U777" s="287">
        <v>11858</v>
      </c>
      <c r="V777" s="288">
        <v>0</v>
      </c>
      <c r="W777" s="288">
        <v>0</v>
      </c>
      <c r="X777" s="288">
        <v>893</v>
      </c>
      <c r="Y777" s="279">
        <f t="shared" si="50"/>
        <v>12751</v>
      </c>
      <c r="AA777" s="275">
        <v>0</v>
      </c>
      <c r="AB777" s="204">
        <v>0</v>
      </c>
      <c r="AC777" s="202">
        <v>0</v>
      </c>
      <c r="AD777" s="204">
        <v>0</v>
      </c>
      <c r="AE777" s="276">
        <v>0</v>
      </c>
      <c r="AG777" s="227">
        <f t="shared" ref="AG777:AG840" si="51">IFERROR(VLOOKUP($B777,_18PJ,7,FALSE),0)</f>
        <v>0</v>
      </c>
      <c r="AH777" s="228">
        <f t="shared" ref="AH777:AH840" si="52">IFERROR(VLOOKUP($B777,_18PJ,8,FALSE),0)</f>
        <v>0</v>
      </c>
      <c r="AI777" s="229">
        <f t="shared" ref="AI777:AI840" si="53">IFERROR(VLOOKUP($B777,_18PJ,9,FALSE),0)</f>
        <v>0</v>
      </c>
      <c r="AM777" s="138"/>
      <c r="AN777" s="138"/>
      <c r="AO777" s="138"/>
      <c r="AP777" s="138"/>
      <c r="AQ777" s="138"/>
      <c r="AR777" s="138"/>
      <c r="AS777" s="138"/>
      <c r="AT777" s="138"/>
    </row>
    <row r="778" spans="1:46" s="139" customFormat="1" ht="13.8" x14ac:dyDescent="0.3">
      <c r="A778" s="277">
        <v>491</v>
      </c>
      <c r="B778" s="211">
        <v>491095763</v>
      </c>
      <c r="C778" s="212" t="s">
        <v>295</v>
      </c>
      <c r="D778" s="211">
        <v>95</v>
      </c>
      <c r="E778" s="212" t="s">
        <v>296</v>
      </c>
      <c r="F778" s="211">
        <v>763</v>
      </c>
      <c r="G778" s="212" t="s">
        <v>299</v>
      </c>
      <c r="H778" s="297">
        <v>4.93</v>
      </c>
      <c r="I778" s="202">
        <v>14107</v>
      </c>
      <c r="J778" s="202">
        <v>3300</v>
      </c>
      <c r="K778" s="202">
        <v>0</v>
      </c>
      <c r="L778" s="202">
        <v>893</v>
      </c>
      <c r="M778" s="279">
        <v>18300</v>
      </c>
      <c r="O778" s="281">
        <v>0</v>
      </c>
      <c r="P778" s="282">
        <v>0</v>
      </c>
      <c r="Q778" s="205">
        <v>0.09</v>
      </c>
      <c r="R778" s="205">
        <v>7.145023930629919E-3</v>
      </c>
      <c r="S778" s="272">
        <f t="shared" ref="S778:S841" si="54">IFERROR(W778/H778,0)</f>
        <v>0</v>
      </c>
      <c r="U778" s="287">
        <v>85817</v>
      </c>
      <c r="V778" s="288">
        <v>0</v>
      </c>
      <c r="W778" s="288">
        <v>0</v>
      </c>
      <c r="X778" s="288">
        <v>4402</v>
      </c>
      <c r="Y778" s="279">
        <f t="shared" ref="Y778:Y841" si="55">SUM(U778:X778)</f>
        <v>90219</v>
      </c>
      <c r="AA778" s="275">
        <v>0</v>
      </c>
      <c r="AB778" s="204">
        <v>0</v>
      </c>
      <c r="AC778" s="202">
        <v>0</v>
      </c>
      <c r="AD778" s="204">
        <v>0</v>
      </c>
      <c r="AE778" s="276">
        <v>0</v>
      </c>
      <c r="AG778" s="227">
        <f t="shared" si="51"/>
        <v>0</v>
      </c>
      <c r="AH778" s="228">
        <f t="shared" si="52"/>
        <v>0</v>
      </c>
      <c r="AI778" s="229">
        <f t="shared" si="53"/>
        <v>0</v>
      </c>
      <c r="AM778" s="138"/>
      <c r="AN778" s="138"/>
      <c r="AO778" s="138"/>
      <c r="AP778" s="138"/>
      <c r="AQ778" s="138"/>
      <c r="AR778" s="138"/>
      <c r="AS778" s="138"/>
      <c r="AT778" s="138"/>
    </row>
    <row r="779" spans="1:46" s="139" customFormat="1" ht="13.8" x14ac:dyDescent="0.3">
      <c r="A779" s="277">
        <v>492</v>
      </c>
      <c r="B779" s="211">
        <v>492281061</v>
      </c>
      <c r="C779" s="212" t="s">
        <v>300</v>
      </c>
      <c r="D779" s="211">
        <v>281</v>
      </c>
      <c r="E779" s="212" t="s">
        <v>169</v>
      </c>
      <c r="F779" s="211">
        <v>61</v>
      </c>
      <c r="G779" s="212" t="s">
        <v>170</v>
      </c>
      <c r="H779" s="297">
        <v>0.36</v>
      </c>
      <c r="I779" s="202">
        <v>12191.459040508957</v>
      </c>
      <c r="J779" s="202">
        <v>880</v>
      </c>
      <c r="K779" s="202">
        <v>0</v>
      </c>
      <c r="L779" s="202">
        <v>893</v>
      </c>
      <c r="M779" s="279">
        <v>13964.459040508957</v>
      </c>
      <c r="O779" s="281">
        <v>9.4075637071903626E-3</v>
      </c>
      <c r="P779" s="282">
        <v>0</v>
      </c>
      <c r="Q779" s="205">
        <v>0.09</v>
      </c>
      <c r="R779" s="205">
        <v>3.1855751534477672E-2</v>
      </c>
      <c r="S779" s="272">
        <f t="shared" si="54"/>
        <v>0</v>
      </c>
      <c r="U779" s="287">
        <v>4584</v>
      </c>
      <c r="V779" s="288">
        <v>0</v>
      </c>
      <c r="W779" s="288">
        <v>0</v>
      </c>
      <c r="X779" s="288">
        <v>312</v>
      </c>
      <c r="Y779" s="279">
        <f t="shared" si="55"/>
        <v>4896</v>
      </c>
      <c r="AA779" s="275">
        <v>0</v>
      </c>
      <c r="AB779" s="204">
        <v>0</v>
      </c>
      <c r="AC779" s="202">
        <v>0</v>
      </c>
      <c r="AD779" s="204">
        <v>0</v>
      </c>
      <c r="AE779" s="276">
        <v>0</v>
      </c>
      <c r="AG779" s="227">
        <f t="shared" si="51"/>
        <v>0</v>
      </c>
      <c r="AH779" s="228">
        <f t="shared" si="52"/>
        <v>0</v>
      </c>
      <c r="AI779" s="229">
        <f t="shared" si="53"/>
        <v>0</v>
      </c>
      <c r="AM779" s="138"/>
      <c r="AN779" s="138"/>
      <c r="AO779" s="138"/>
      <c r="AP779" s="138"/>
      <c r="AQ779" s="138"/>
      <c r="AR779" s="138"/>
      <c r="AS779" s="138"/>
      <c r="AT779" s="138"/>
    </row>
    <row r="780" spans="1:46" s="139" customFormat="1" ht="13.8" x14ac:dyDescent="0.3">
      <c r="A780" s="277">
        <v>492</v>
      </c>
      <c r="B780" s="211">
        <v>492281281</v>
      </c>
      <c r="C780" s="212" t="s">
        <v>300</v>
      </c>
      <c r="D780" s="211">
        <v>281</v>
      </c>
      <c r="E780" s="212" t="s">
        <v>169</v>
      </c>
      <c r="F780" s="211">
        <v>281</v>
      </c>
      <c r="G780" s="212" t="s">
        <v>169</v>
      </c>
      <c r="H780" s="297">
        <v>369.3</v>
      </c>
      <c r="I780" s="202">
        <v>12419</v>
      </c>
      <c r="J780" s="202">
        <v>95</v>
      </c>
      <c r="K780" s="202">
        <v>0</v>
      </c>
      <c r="L780" s="202">
        <v>893</v>
      </c>
      <c r="M780" s="279">
        <v>13407</v>
      </c>
      <c r="O780" s="281">
        <v>9.6505924362927757</v>
      </c>
      <c r="P780" s="282">
        <v>0</v>
      </c>
      <c r="Q780" s="205">
        <v>0.18</v>
      </c>
      <c r="R780" s="205">
        <v>0.1220820927338519</v>
      </c>
      <c r="S780" s="272">
        <f t="shared" si="54"/>
        <v>0</v>
      </c>
      <c r="U780" s="287">
        <v>4500660</v>
      </c>
      <c r="V780" s="288">
        <v>0</v>
      </c>
      <c r="W780" s="288">
        <v>0</v>
      </c>
      <c r="X780" s="288">
        <v>321275</v>
      </c>
      <c r="Y780" s="279">
        <f t="shared" si="55"/>
        <v>4821935</v>
      </c>
      <c r="AA780" s="275">
        <v>0</v>
      </c>
      <c r="AB780" s="204">
        <v>0</v>
      </c>
      <c r="AC780" s="202">
        <v>0</v>
      </c>
      <c r="AD780" s="204">
        <v>0</v>
      </c>
      <c r="AE780" s="276">
        <v>0</v>
      </c>
      <c r="AG780" s="227">
        <f t="shared" si="51"/>
        <v>0</v>
      </c>
      <c r="AH780" s="228">
        <f t="shared" si="52"/>
        <v>0</v>
      </c>
      <c r="AI780" s="229">
        <f t="shared" si="53"/>
        <v>0</v>
      </c>
      <c r="AM780" s="138"/>
      <c r="AN780" s="138"/>
      <c r="AO780" s="138"/>
      <c r="AP780" s="138"/>
      <c r="AQ780" s="138"/>
      <c r="AR780" s="138"/>
      <c r="AS780" s="138"/>
      <c r="AT780" s="138"/>
    </row>
    <row r="781" spans="1:46" s="139" customFormat="1" ht="13.8" x14ac:dyDescent="0.3">
      <c r="A781" s="277">
        <v>493</v>
      </c>
      <c r="B781" s="211">
        <v>493093035</v>
      </c>
      <c r="C781" s="212" t="s">
        <v>301</v>
      </c>
      <c r="D781" s="211">
        <v>93</v>
      </c>
      <c r="E781" s="212" t="s">
        <v>25</v>
      </c>
      <c r="F781" s="211">
        <v>35</v>
      </c>
      <c r="G781" s="212" t="s">
        <v>22</v>
      </c>
      <c r="H781" s="297">
        <v>28.360000000000003</v>
      </c>
      <c r="I781" s="202">
        <v>13487</v>
      </c>
      <c r="J781" s="202">
        <v>4651</v>
      </c>
      <c r="K781" s="202">
        <v>0</v>
      </c>
      <c r="L781" s="202">
        <v>893</v>
      </c>
      <c r="M781" s="279">
        <v>19031</v>
      </c>
      <c r="O781" s="281">
        <v>0</v>
      </c>
      <c r="P781" s="282">
        <v>0</v>
      </c>
      <c r="Q781" s="205">
        <v>0.18</v>
      </c>
      <c r="R781" s="205">
        <v>0.14869015941042629</v>
      </c>
      <c r="S781" s="272">
        <f t="shared" si="54"/>
        <v>0</v>
      </c>
      <c r="U781" s="287">
        <v>514392</v>
      </c>
      <c r="V781" s="288">
        <v>0</v>
      </c>
      <c r="W781" s="288">
        <v>0</v>
      </c>
      <c r="X781" s="288">
        <v>25325</v>
      </c>
      <c r="Y781" s="279">
        <f t="shared" si="55"/>
        <v>539717</v>
      </c>
      <c r="AA781" s="275">
        <v>0</v>
      </c>
      <c r="AB781" s="204">
        <v>0</v>
      </c>
      <c r="AC781" s="202">
        <v>0</v>
      </c>
      <c r="AD781" s="204">
        <v>0</v>
      </c>
      <c r="AE781" s="276">
        <v>0</v>
      </c>
      <c r="AG781" s="227">
        <f t="shared" si="51"/>
        <v>-2.4199999999999946</v>
      </c>
      <c r="AH781" s="228">
        <f t="shared" si="52"/>
        <v>0</v>
      </c>
      <c r="AI781" s="229">
        <f t="shared" si="53"/>
        <v>-15353</v>
      </c>
      <c r="AM781" s="138"/>
      <c r="AN781" s="138"/>
      <c r="AO781" s="138"/>
      <c r="AP781" s="138"/>
      <c r="AQ781" s="138"/>
      <c r="AR781" s="138"/>
      <c r="AS781" s="138"/>
      <c r="AT781" s="138"/>
    </row>
    <row r="782" spans="1:46" s="139" customFormat="1" ht="13.8" x14ac:dyDescent="0.3">
      <c r="A782" s="277">
        <v>493</v>
      </c>
      <c r="B782" s="211">
        <v>493093057</v>
      </c>
      <c r="C782" s="212" t="s">
        <v>301</v>
      </c>
      <c r="D782" s="211">
        <v>93</v>
      </c>
      <c r="E782" s="212" t="s">
        <v>25</v>
      </c>
      <c r="F782" s="211">
        <v>57</v>
      </c>
      <c r="G782" s="212" t="s">
        <v>23</v>
      </c>
      <c r="H782" s="297">
        <v>85.11999999999999</v>
      </c>
      <c r="I782" s="202">
        <v>14047</v>
      </c>
      <c r="J782" s="202">
        <v>341</v>
      </c>
      <c r="K782" s="202">
        <v>0</v>
      </c>
      <c r="L782" s="202">
        <v>893</v>
      </c>
      <c r="M782" s="279">
        <v>15281</v>
      </c>
      <c r="O782" s="281">
        <v>0</v>
      </c>
      <c r="P782" s="282">
        <v>0</v>
      </c>
      <c r="Q782" s="205">
        <v>0.18</v>
      </c>
      <c r="R782" s="205">
        <v>0.12280780285826004</v>
      </c>
      <c r="S782" s="272">
        <f t="shared" si="54"/>
        <v>0</v>
      </c>
      <c r="U782" s="287">
        <v>1224703</v>
      </c>
      <c r="V782" s="288">
        <v>0</v>
      </c>
      <c r="W782" s="288">
        <v>0</v>
      </c>
      <c r="X782" s="288">
        <v>76012</v>
      </c>
      <c r="Y782" s="279">
        <f t="shared" si="55"/>
        <v>1300715</v>
      </c>
      <c r="AA782" s="275">
        <v>0</v>
      </c>
      <c r="AB782" s="204">
        <v>0</v>
      </c>
      <c r="AC782" s="202">
        <v>0</v>
      </c>
      <c r="AD782" s="204">
        <v>0</v>
      </c>
      <c r="AE782" s="276">
        <v>0</v>
      </c>
      <c r="AG782" s="227">
        <f t="shared" si="51"/>
        <v>-9.1299999999999528</v>
      </c>
      <c r="AH782" s="228">
        <f t="shared" si="52"/>
        <v>0</v>
      </c>
      <c r="AI782" s="229">
        <f t="shared" si="53"/>
        <v>-65521</v>
      </c>
      <c r="AM782" s="138"/>
      <c r="AN782" s="138"/>
      <c r="AO782" s="138"/>
      <c r="AP782" s="138"/>
      <c r="AQ782" s="138"/>
      <c r="AR782" s="138"/>
      <c r="AS782" s="138"/>
      <c r="AT782" s="138"/>
    </row>
    <row r="783" spans="1:46" s="139" customFormat="1" ht="13.8" x14ac:dyDescent="0.3">
      <c r="A783" s="277">
        <v>493</v>
      </c>
      <c r="B783" s="211">
        <v>493093093</v>
      </c>
      <c r="C783" s="212" t="s">
        <v>301</v>
      </c>
      <c r="D783" s="211">
        <v>93</v>
      </c>
      <c r="E783" s="212" t="s">
        <v>25</v>
      </c>
      <c r="F783" s="211">
        <v>93</v>
      </c>
      <c r="G783" s="212" t="s">
        <v>25</v>
      </c>
      <c r="H783" s="297">
        <v>35.430000000000007</v>
      </c>
      <c r="I783" s="202">
        <v>13664</v>
      </c>
      <c r="J783" s="202">
        <v>678</v>
      </c>
      <c r="K783" s="202">
        <v>0</v>
      </c>
      <c r="L783" s="202">
        <v>893</v>
      </c>
      <c r="M783" s="279">
        <v>15235</v>
      </c>
      <c r="O783" s="281">
        <v>0</v>
      </c>
      <c r="P783" s="282">
        <v>0</v>
      </c>
      <c r="Q783" s="205">
        <v>0.09</v>
      </c>
      <c r="R783" s="205">
        <v>8.9067742596702595E-2</v>
      </c>
      <c r="S783" s="272">
        <f t="shared" si="54"/>
        <v>0</v>
      </c>
      <c r="U783" s="287">
        <v>508138</v>
      </c>
      <c r="V783" s="288">
        <v>0</v>
      </c>
      <c r="W783" s="288">
        <v>0</v>
      </c>
      <c r="X783" s="288">
        <v>31640</v>
      </c>
      <c r="Y783" s="279">
        <f t="shared" si="55"/>
        <v>539778</v>
      </c>
      <c r="AA783" s="275">
        <v>0</v>
      </c>
      <c r="AB783" s="204">
        <v>0</v>
      </c>
      <c r="AC783" s="202">
        <v>0</v>
      </c>
      <c r="AD783" s="204">
        <v>0</v>
      </c>
      <c r="AE783" s="276">
        <v>0</v>
      </c>
      <c r="AG783" s="227">
        <f t="shared" si="51"/>
        <v>-6.980000000000004</v>
      </c>
      <c r="AH783" s="228">
        <f t="shared" si="52"/>
        <v>0</v>
      </c>
      <c r="AI783" s="229">
        <f t="shared" si="53"/>
        <v>-57905</v>
      </c>
      <c r="AM783" s="138"/>
      <c r="AN783" s="138"/>
      <c r="AO783" s="138"/>
      <c r="AP783" s="138"/>
      <c r="AQ783" s="138"/>
      <c r="AR783" s="138"/>
      <c r="AS783" s="138"/>
      <c r="AT783" s="138"/>
    </row>
    <row r="784" spans="1:46" s="139" customFormat="1" ht="13.8" x14ac:dyDescent="0.3">
      <c r="A784" s="277">
        <v>493</v>
      </c>
      <c r="B784" s="211">
        <v>493093160</v>
      </c>
      <c r="C784" s="212" t="s">
        <v>301</v>
      </c>
      <c r="D784" s="211">
        <v>93</v>
      </c>
      <c r="E784" s="212" t="s">
        <v>25</v>
      </c>
      <c r="F784" s="211">
        <v>160</v>
      </c>
      <c r="G784" s="212" t="s">
        <v>104</v>
      </c>
      <c r="H784" s="297">
        <v>0.2</v>
      </c>
      <c r="I784" s="202">
        <v>12255.087011245676</v>
      </c>
      <c r="J784" s="202">
        <v>135</v>
      </c>
      <c r="K784" s="202">
        <v>0</v>
      </c>
      <c r="L784" s="202">
        <v>893</v>
      </c>
      <c r="M784" s="279">
        <v>13283.087011245676</v>
      </c>
      <c r="O784" s="281">
        <v>0</v>
      </c>
      <c r="P784" s="282">
        <v>0</v>
      </c>
      <c r="Q784" s="205">
        <v>0.1273</v>
      </c>
      <c r="R784" s="205">
        <v>0.10502298670743219</v>
      </c>
      <c r="S784" s="272">
        <f t="shared" si="54"/>
        <v>0</v>
      </c>
      <c r="U784" s="287">
        <v>2478</v>
      </c>
      <c r="V784" s="288">
        <v>0</v>
      </c>
      <c r="W784" s="288">
        <v>0</v>
      </c>
      <c r="X784" s="288">
        <v>178</v>
      </c>
      <c r="Y784" s="279">
        <f t="shared" si="55"/>
        <v>2656</v>
      </c>
      <c r="AA784" s="275">
        <v>0</v>
      </c>
      <c r="AB784" s="204">
        <v>0</v>
      </c>
      <c r="AC784" s="202">
        <v>0</v>
      </c>
      <c r="AD784" s="204">
        <v>0</v>
      </c>
      <c r="AE784" s="276">
        <v>0</v>
      </c>
      <c r="AG784" s="227">
        <f t="shared" si="51"/>
        <v>0</v>
      </c>
      <c r="AH784" s="228">
        <f t="shared" si="52"/>
        <v>0</v>
      </c>
      <c r="AI784" s="229">
        <f t="shared" si="53"/>
        <v>0</v>
      </c>
      <c r="AM784" s="138"/>
      <c r="AN784" s="138"/>
      <c r="AO784" s="138"/>
      <c r="AP784" s="138"/>
      <c r="AQ784" s="138"/>
      <c r="AR784" s="138"/>
      <c r="AS784" s="138"/>
      <c r="AT784" s="138"/>
    </row>
    <row r="785" spans="1:46" s="139" customFormat="1" ht="13.8" x14ac:dyDescent="0.3">
      <c r="A785" s="277">
        <v>493</v>
      </c>
      <c r="B785" s="211">
        <v>493093163</v>
      </c>
      <c r="C785" s="212" t="s">
        <v>301</v>
      </c>
      <c r="D785" s="211">
        <v>93</v>
      </c>
      <c r="E785" s="212" t="s">
        <v>25</v>
      </c>
      <c r="F785" s="211">
        <v>163</v>
      </c>
      <c r="G785" s="212" t="s">
        <v>27</v>
      </c>
      <c r="H785" s="297">
        <v>6.83</v>
      </c>
      <c r="I785" s="202">
        <v>13712</v>
      </c>
      <c r="J785" s="202">
        <v>154</v>
      </c>
      <c r="K785" s="202">
        <v>0</v>
      </c>
      <c r="L785" s="202">
        <v>893</v>
      </c>
      <c r="M785" s="279">
        <v>14759</v>
      </c>
      <c r="O785" s="281">
        <v>0</v>
      </c>
      <c r="P785" s="282">
        <v>0</v>
      </c>
      <c r="Q785" s="205">
        <v>0.18</v>
      </c>
      <c r="R785" s="205">
        <v>9.2345494532551906E-2</v>
      </c>
      <c r="S785" s="272">
        <f t="shared" si="54"/>
        <v>0</v>
      </c>
      <c r="U785" s="287">
        <v>94704</v>
      </c>
      <c r="V785" s="288">
        <v>0</v>
      </c>
      <c r="W785" s="288">
        <v>0</v>
      </c>
      <c r="X785" s="288">
        <v>6099</v>
      </c>
      <c r="Y785" s="279">
        <f t="shared" si="55"/>
        <v>100803</v>
      </c>
      <c r="AA785" s="275">
        <v>0</v>
      </c>
      <c r="AB785" s="204">
        <v>0</v>
      </c>
      <c r="AC785" s="202">
        <v>0</v>
      </c>
      <c r="AD785" s="204">
        <v>0</v>
      </c>
      <c r="AE785" s="276">
        <v>0</v>
      </c>
      <c r="AG785" s="227">
        <f t="shared" si="51"/>
        <v>-0.67999999999999972</v>
      </c>
      <c r="AH785" s="228">
        <f t="shared" si="52"/>
        <v>0</v>
      </c>
      <c r="AI785" s="229">
        <f t="shared" si="53"/>
        <v>-5479</v>
      </c>
      <c r="AM785" s="138"/>
      <c r="AN785" s="138"/>
      <c r="AO785" s="138"/>
      <c r="AP785" s="138"/>
      <c r="AQ785" s="138"/>
      <c r="AR785" s="138"/>
      <c r="AS785" s="138"/>
      <c r="AT785" s="138"/>
    </row>
    <row r="786" spans="1:46" s="139" customFormat="1" ht="13.8" x14ac:dyDescent="0.3">
      <c r="A786" s="277">
        <v>493</v>
      </c>
      <c r="B786" s="211">
        <v>493093165</v>
      </c>
      <c r="C786" s="212" t="s">
        <v>301</v>
      </c>
      <c r="D786" s="211">
        <v>93</v>
      </c>
      <c r="E786" s="212" t="s">
        <v>25</v>
      </c>
      <c r="F786" s="211">
        <v>165</v>
      </c>
      <c r="G786" s="212" t="s">
        <v>28</v>
      </c>
      <c r="H786" s="297">
        <v>7.6199999999999992</v>
      </c>
      <c r="I786" s="202">
        <v>13536</v>
      </c>
      <c r="J786" s="202">
        <v>508</v>
      </c>
      <c r="K786" s="202">
        <v>0</v>
      </c>
      <c r="L786" s="202">
        <v>893</v>
      </c>
      <c r="M786" s="279">
        <v>14937</v>
      </c>
      <c r="O786" s="281">
        <v>0</v>
      </c>
      <c r="P786" s="282">
        <v>0</v>
      </c>
      <c r="Q786" s="205">
        <v>9.8299999999999998E-2</v>
      </c>
      <c r="R786" s="205">
        <v>0.11182095454477818</v>
      </c>
      <c r="S786" s="272">
        <f t="shared" si="54"/>
        <v>0</v>
      </c>
      <c r="U786" s="287">
        <v>107014</v>
      </c>
      <c r="V786" s="288">
        <v>0</v>
      </c>
      <c r="W786" s="288">
        <v>0</v>
      </c>
      <c r="X786" s="288">
        <v>6804</v>
      </c>
      <c r="Y786" s="279">
        <f t="shared" si="55"/>
        <v>113818</v>
      </c>
      <c r="AA786" s="275">
        <v>0</v>
      </c>
      <c r="AB786" s="204">
        <v>0</v>
      </c>
      <c r="AC786" s="202">
        <v>0</v>
      </c>
      <c r="AD786" s="204">
        <v>0</v>
      </c>
      <c r="AE786" s="276">
        <v>0</v>
      </c>
      <c r="AG786" s="227">
        <f t="shared" si="51"/>
        <v>-2.9699999999999989</v>
      </c>
      <c r="AH786" s="228">
        <f t="shared" si="52"/>
        <v>0</v>
      </c>
      <c r="AI786" s="229">
        <f t="shared" si="53"/>
        <v>-33055</v>
      </c>
      <c r="AM786" s="138"/>
      <c r="AN786" s="138"/>
      <c r="AO786" s="138"/>
      <c r="AP786" s="138"/>
      <c r="AQ786" s="138"/>
      <c r="AR786" s="138"/>
      <c r="AS786" s="138"/>
      <c r="AT786" s="138"/>
    </row>
    <row r="787" spans="1:46" s="139" customFormat="1" ht="13.8" x14ac:dyDescent="0.3">
      <c r="A787" s="277">
        <v>493</v>
      </c>
      <c r="B787" s="211">
        <v>493093243</v>
      </c>
      <c r="C787" s="212" t="s">
        <v>301</v>
      </c>
      <c r="D787" s="211">
        <v>93</v>
      </c>
      <c r="E787" s="212" t="s">
        <v>25</v>
      </c>
      <c r="F787" s="211">
        <v>243</v>
      </c>
      <c r="G787" s="212" t="s">
        <v>74</v>
      </c>
      <c r="H787" s="297">
        <v>0.84</v>
      </c>
      <c r="I787" s="202">
        <v>12488.506008868042</v>
      </c>
      <c r="J787" s="202">
        <v>2595</v>
      </c>
      <c r="K787" s="202">
        <v>0</v>
      </c>
      <c r="L787" s="202">
        <v>893</v>
      </c>
      <c r="M787" s="279">
        <v>15976.506008868042</v>
      </c>
      <c r="O787" s="281">
        <v>0</v>
      </c>
      <c r="P787" s="282">
        <v>0</v>
      </c>
      <c r="Q787" s="205">
        <v>0.09</v>
      </c>
      <c r="R787" s="205">
        <v>5.2541223770135566E-3</v>
      </c>
      <c r="S787" s="272">
        <f t="shared" si="54"/>
        <v>0</v>
      </c>
      <c r="U787" s="287">
        <v>12670</v>
      </c>
      <c r="V787" s="288">
        <v>0</v>
      </c>
      <c r="W787" s="288">
        <v>0</v>
      </c>
      <c r="X787" s="288">
        <v>750</v>
      </c>
      <c r="Y787" s="279">
        <f t="shared" si="55"/>
        <v>13420</v>
      </c>
      <c r="AA787" s="275">
        <v>0</v>
      </c>
      <c r="AB787" s="204">
        <v>0</v>
      </c>
      <c r="AC787" s="202">
        <v>0</v>
      </c>
      <c r="AD787" s="204">
        <v>0</v>
      </c>
      <c r="AE787" s="276">
        <v>0</v>
      </c>
      <c r="AG787" s="227">
        <f t="shared" si="51"/>
        <v>0</v>
      </c>
      <c r="AH787" s="228">
        <f t="shared" si="52"/>
        <v>0</v>
      </c>
      <c r="AI787" s="229">
        <f t="shared" si="53"/>
        <v>0</v>
      </c>
      <c r="AM787" s="138"/>
      <c r="AN787" s="138"/>
      <c r="AO787" s="138"/>
      <c r="AP787" s="138"/>
      <c r="AQ787" s="138"/>
      <c r="AR787" s="138"/>
      <c r="AS787" s="138"/>
      <c r="AT787" s="138"/>
    </row>
    <row r="788" spans="1:46" s="139" customFormat="1" ht="13.8" x14ac:dyDescent="0.3">
      <c r="A788" s="277">
        <v>493</v>
      </c>
      <c r="B788" s="211">
        <v>493093248</v>
      </c>
      <c r="C788" s="212" t="s">
        <v>301</v>
      </c>
      <c r="D788" s="211">
        <v>93</v>
      </c>
      <c r="E788" s="212" t="s">
        <v>25</v>
      </c>
      <c r="F788" s="211">
        <v>248</v>
      </c>
      <c r="G788" s="212" t="s">
        <v>30</v>
      </c>
      <c r="H788" s="297">
        <v>26.060000000000002</v>
      </c>
      <c r="I788" s="202">
        <v>13494</v>
      </c>
      <c r="J788" s="202">
        <v>1041</v>
      </c>
      <c r="K788" s="202">
        <v>0</v>
      </c>
      <c r="L788" s="202">
        <v>893</v>
      </c>
      <c r="M788" s="279">
        <v>15428</v>
      </c>
      <c r="O788" s="281">
        <v>0</v>
      </c>
      <c r="P788" s="282">
        <v>0</v>
      </c>
      <c r="Q788" s="205">
        <v>0.09</v>
      </c>
      <c r="R788" s="205">
        <v>5.1850846706843028E-2</v>
      </c>
      <c r="S788" s="272">
        <f t="shared" si="54"/>
        <v>0</v>
      </c>
      <c r="U788" s="287">
        <v>378783</v>
      </c>
      <c r="V788" s="288">
        <v>0</v>
      </c>
      <c r="W788" s="288">
        <v>0</v>
      </c>
      <c r="X788" s="288">
        <v>23273</v>
      </c>
      <c r="Y788" s="279">
        <f t="shared" si="55"/>
        <v>402056</v>
      </c>
      <c r="AA788" s="275">
        <v>0</v>
      </c>
      <c r="AB788" s="204">
        <v>0</v>
      </c>
      <c r="AC788" s="202">
        <v>0</v>
      </c>
      <c r="AD788" s="204">
        <v>1</v>
      </c>
      <c r="AE788" s="276">
        <v>15428</v>
      </c>
      <c r="AG788" s="227">
        <f t="shared" si="51"/>
        <v>-4.2800000000000029</v>
      </c>
      <c r="AH788" s="228">
        <f t="shared" si="52"/>
        <v>0</v>
      </c>
      <c r="AI788" s="229">
        <f t="shared" si="53"/>
        <v>-47491</v>
      </c>
      <c r="AM788" s="138"/>
      <c r="AN788" s="138"/>
      <c r="AO788" s="138"/>
      <c r="AP788" s="138"/>
      <c r="AQ788" s="138"/>
      <c r="AR788" s="138"/>
      <c r="AS788" s="138"/>
      <c r="AT788" s="138"/>
    </row>
    <row r="789" spans="1:46" s="139" customFormat="1" ht="13.8" x14ac:dyDescent="0.3">
      <c r="A789" s="277">
        <v>493</v>
      </c>
      <c r="B789" s="211">
        <v>493093262</v>
      </c>
      <c r="C789" s="212" t="s">
        <v>301</v>
      </c>
      <c r="D789" s="211">
        <v>93</v>
      </c>
      <c r="E789" s="212" t="s">
        <v>25</v>
      </c>
      <c r="F789" s="211">
        <v>262</v>
      </c>
      <c r="G789" s="212" t="s">
        <v>31</v>
      </c>
      <c r="H789" s="297">
        <v>2</v>
      </c>
      <c r="I789" s="202">
        <v>16446</v>
      </c>
      <c r="J789" s="202">
        <v>7707</v>
      </c>
      <c r="K789" s="202">
        <v>0</v>
      </c>
      <c r="L789" s="202">
        <v>893</v>
      </c>
      <c r="M789" s="279">
        <v>25046</v>
      </c>
      <c r="O789" s="281">
        <v>0</v>
      </c>
      <c r="P789" s="282">
        <v>0</v>
      </c>
      <c r="Q789" s="205">
        <v>0.09</v>
      </c>
      <c r="R789" s="205">
        <v>6.1775521936888643E-2</v>
      </c>
      <c r="S789" s="272">
        <f t="shared" si="54"/>
        <v>0</v>
      </c>
      <c r="U789" s="287">
        <v>48306</v>
      </c>
      <c r="V789" s="288">
        <v>0</v>
      </c>
      <c r="W789" s="288">
        <v>0</v>
      </c>
      <c r="X789" s="288">
        <v>1786</v>
      </c>
      <c r="Y789" s="279">
        <f t="shared" si="55"/>
        <v>50092</v>
      </c>
      <c r="AA789" s="275">
        <v>0</v>
      </c>
      <c r="AB789" s="204">
        <v>0</v>
      </c>
      <c r="AC789" s="202">
        <v>0</v>
      </c>
      <c r="AD789" s="204">
        <v>0</v>
      </c>
      <c r="AE789" s="276">
        <v>0</v>
      </c>
      <c r="AG789" s="227">
        <f t="shared" si="51"/>
        <v>0</v>
      </c>
      <c r="AH789" s="228">
        <f t="shared" si="52"/>
        <v>0</v>
      </c>
      <c r="AI789" s="229">
        <f t="shared" si="53"/>
        <v>709</v>
      </c>
      <c r="AM789" s="138"/>
      <c r="AN789" s="138"/>
      <c r="AO789" s="138"/>
      <c r="AP789" s="138"/>
      <c r="AQ789" s="138"/>
      <c r="AR789" s="138"/>
      <c r="AS789" s="138"/>
      <c r="AT789" s="138"/>
    </row>
    <row r="790" spans="1:46" s="139" customFormat="1" ht="13.8" x14ac:dyDescent="0.3">
      <c r="A790" s="277">
        <v>493</v>
      </c>
      <c r="B790" s="211">
        <v>493093274</v>
      </c>
      <c r="C790" s="212" t="s">
        <v>301</v>
      </c>
      <c r="D790" s="211">
        <v>93</v>
      </c>
      <c r="E790" s="212" t="s">
        <v>25</v>
      </c>
      <c r="F790" s="211">
        <v>274</v>
      </c>
      <c r="G790" s="212" t="s">
        <v>81</v>
      </c>
      <c r="H790" s="297">
        <v>2.91</v>
      </c>
      <c r="I790" s="202">
        <v>12504.465731763923</v>
      </c>
      <c r="J790" s="202">
        <v>5982</v>
      </c>
      <c r="K790" s="202">
        <v>0</v>
      </c>
      <c r="L790" s="202">
        <v>893</v>
      </c>
      <c r="M790" s="279">
        <v>19379.465731763921</v>
      </c>
      <c r="O790" s="281">
        <v>0</v>
      </c>
      <c r="P790" s="282">
        <v>0</v>
      </c>
      <c r="Q790" s="205">
        <v>0.09</v>
      </c>
      <c r="R790" s="205">
        <v>7.0159331123413618E-2</v>
      </c>
      <c r="S790" s="272">
        <f t="shared" si="54"/>
        <v>0</v>
      </c>
      <c r="U790" s="287">
        <v>53795</v>
      </c>
      <c r="V790" s="288">
        <v>0</v>
      </c>
      <c r="W790" s="288">
        <v>0</v>
      </c>
      <c r="X790" s="288">
        <v>2599</v>
      </c>
      <c r="Y790" s="279">
        <f t="shared" si="55"/>
        <v>56394</v>
      </c>
      <c r="AA790" s="275">
        <v>0</v>
      </c>
      <c r="AB790" s="204">
        <v>0</v>
      </c>
      <c r="AC790" s="202">
        <v>0</v>
      </c>
      <c r="AD790" s="204">
        <v>0</v>
      </c>
      <c r="AE790" s="276">
        <v>0</v>
      </c>
      <c r="AG790" s="227">
        <f t="shared" si="51"/>
        <v>0</v>
      </c>
      <c r="AH790" s="228">
        <f t="shared" si="52"/>
        <v>0</v>
      </c>
      <c r="AI790" s="229">
        <f t="shared" si="53"/>
        <v>706</v>
      </c>
      <c r="AM790" s="138"/>
      <c r="AN790" s="138"/>
      <c r="AO790" s="138"/>
      <c r="AP790" s="138"/>
      <c r="AQ790" s="138"/>
      <c r="AR790" s="138"/>
      <c r="AS790" s="138"/>
      <c r="AT790" s="138"/>
    </row>
    <row r="791" spans="1:46" s="139" customFormat="1" ht="13.8" x14ac:dyDescent="0.3">
      <c r="A791" s="277">
        <v>494</v>
      </c>
      <c r="B791" s="211">
        <v>494093035</v>
      </c>
      <c r="C791" s="212" t="s">
        <v>302</v>
      </c>
      <c r="D791" s="211">
        <v>93</v>
      </c>
      <c r="E791" s="212" t="s">
        <v>25</v>
      </c>
      <c r="F791" s="211">
        <v>35</v>
      </c>
      <c r="G791" s="212" t="s">
        <v>22</v>
      </c>
      <c r="H791" s="297">
        <v>2</v>
      </c>
      <c r="I791" s="202">
        <v>11254</v>
      </c>
      <c r="J791" s="202">
        <v>3881</v>
      </c>
      <c r="K791" s="202">
        <v>0</v>
      </c>
      <c r="L791" s="202">
        <v>893</v>
      </c>
      <c r="M791" s="279">
        <v>16028</v>
      </c>
      <c r="O791" s="281">
        <v>1.022946135891035E-2</v>
      </c>
      <c r="P791" s="282">
        <v>0</v>
      </c>
      <c r="Q791" s="205">
        <v>0.18</v>
      </c>
      <c r="R791" s="205">
        <v>0.14869015941042629</v>
      </c>
      <c r="S791" s="272">
        <f t="shared" si="54"/>
        <v>0</v>
      </c>
      <c r="U791" s="287">
        <v>30116</v>
      </c>
      <c r="V791" s="288">
        <v>0</v>
      </c>
      <c r="W791" s="288">
        <v>0</v>
      </c>
      <c r="X791" s="288">
        <v>1776</v>
      </c>
      <c r="Y791" s="279">
        <f t="shared" si="55"/>
        <v>31892</v>
      </c>
      <c r="AA791" s="275">
        <v>0</v>
      </c>
      <c r="AB791" s="204">
        <v>0</v>
      </c>
      <c r="AC791" s="202">
        <v>0</v>
      </c>
      <c r="AD791" s="204">
        <v>0</v>
      </c>
      <c r="AE791" s="276">
        <v>0</v>
      </c>
      <c r="AG791" s="227">
        <f t="shared" si="51"/>
        <v>0</v>
      </c>
      <c r="AH791" s="228">
        <f t="shared" si="52"/>
        <v>0</v>
      </c>
      <c r="AI791" s="229">
        <f t="shared" si="53"/>
        <v>0</v>
      </c>
      <c r="AM791" s="138"/>
      <c r="AN791" s="138"/>
      <c r="AO791" s="138"/>
      <c r="AP791" s="138"/>
      <c r="AQ791" s="138"/>
      <c r="AR791" s="138"/>
      <c r="AS791" s="138"/>
      <c r="AT791" s="138"/>
    </row>
    <row r="792" spans="1:46" s="139" customFormat="1" ht="13.8" x14ac:dyDescent="0.3">
      <c r="A792" s="277">
        <v>494</v>
      </c>
      <c r="B792" s="211">
        <v>494093049</v>
      </c>
      <c r="C792" s="212" t="s">
        <v>302</v>
      </c>
      <c r="D792" s="211">
        <v>93</v>
      </c>
      <c r="E792" s="212" t="s">
        <v>25</v>
      </c>
      <c r="F792" s="211">
        <v>49</v>
      </c>
      <c r="G792" s="212" t="s">
        <v>96</v>
      </c>
      <c r="H792" s="297">
        <v>0.5</v>
      </c>
      <c r="I792" s="202">
        <v>13207</v>
      </c>
      <c r="J792" s="202">
        <v>16639</v>
      </c>
      <c r="K792" s="202">
        <v>0</v>
      </c>
      <c r="L792" s="202">
        <v>893</v>
      </c>
      <c r="M792" s="279">
        <v>30739</v>
      </c>
      <c r="O792" s="281">
        <v>2.5573653397275875E-3</v>
      </c>
      <c r="P792" s="282">
        <v>0</v>
      </c>
      <c r="Q792" s="205">
        <v>0.09</v>
      </c>
      <c r="R792" s="205">
        <v>6.6333323504090672E-2</v>
      </c>
      <c r="S792" s="272">
        <f t="shared" si="54"/>
        <v>0</v>
      </c>
      <c r="U792" s="287">
        <v>14847</v>
      </c>
      <c r="V792" s="288">
        <v>0</v>
      </c>
      <c r="W792" s="288">
        <v>0</v>
      </c>
      <c r="X792" s="288">
        <v>444</v>
      </c>
      <c r="Y792" s="279">
        <f t="shared" si="55"/>
        <v>15291</v>
      </c>
      <c r="AA792" s="275">
        <v>0</v>
      </c>
      <c r="AB792" s="204">
        <v>0</v>
      </c>
      <c r="AC792" s="202">
        <v>0</v>
      </c>
      <c r="AD792" s="204">
        <v>0</v>
      </c>
      <c r="AE792" s="276">
        <v>0</v>
      </c>
      <c r="AG792" s="227">
        <f t="shared" si="51"/>
        <v>0</v>
      </c>
      <c r="AH792" s="228">
        <f t="shared" si="52"/>
        <v>0</v>
      </c>
      <c r="AI792" s="229">
        <f t="shared" si="53"/>
        <v>0</v>
      </c>
      <c r="AM792" s="138"/>
      <c r="AN792" s="138"/>
      <c r="AO792" s="138"/>
      <c r="AP792" s="138"/>
      <c r="AQ792" s="138"/>
      <c r="AR792" s="138"/>
      <c r="AS792" s="138"/>
      <c r="AT792" s="138"/>
    </row>
    <row r="793" spans="1:46" s="139" customFormat="1" ht="13.8" x14ac:dyDescent="0.3">
      <c r="A793" s="277">
        <v>494</v>
      </c>
      <c r="B793" s="211">
        <v>494093056</v>
      </c>
      <c r="C793" s="212" t="s">
        <v>302</v>
      </c>
      <c r="D793" s="211">
        <v>93</v>
      </c>
      <c r="E793" s="212" t="s">
        <v>25</v>
      </c>
      <c r="F793" s="211">
        <v>56</v>
      </c>
      <c r="G793" s="212" t="s">
        <v>153</v>
      </c>
      <c r="H793" s="297">
        <v>2</v>
      </c>
      <c r="I793" s="202">
        <v>10791</v>
      </c>
      <c r="J793" s="202">
        <v>3678</v>
      </c>
      <c r="K793" s="202">
        <v>0</v>
      </c>
      <c r="L793" s="202">
        <v>893</v>
      </c>
      <c r="M793" s="279">
        <v>15362</v>
      </c>
      <c r="O793" s="281">
        <v>1.022946135891035E-2</v>
      </c>
      <c r="P793" s="282">
        <v>0</v>
      </c>
      <c r="Q793" s="205">
        <v>0.09</v>
      </c>
      <c r="R793" s="205">
        <v>2.121376340641069E-2</v>
      </c>
      <c r="S793" s="272">
        <f t="shared" si="54"/>
        <v>0</v>
      </c>
      <c r="U793" s="287">
        <v>28790</v>
      </c>
      <c r="V793" s="288">
        <v>0</v>
      </c>
      <c r="W793" s="288">
        <v>0</v>
      </c>
      <c r="X793" s="288">
        <v>1776</v>
      </c>
      <c r="Y793" s="279">
        <f t="shared" si="55"/>
        <v>30566</v>
      </c>
      <c r="AA793" s="275">
        <v>0</v>
      </c>
      <c r="AB793" s="204">
        <v>0</v>
      </c>
      <c r="AC793" s="202">
        <v>0</v>
      </c>
      <c r="AD793" s="204">
        <v>0</v>
      </c>
      <c r="AE793" s="276">
        <v>0</v>
      </c>
      <c r="AG793" s="227">
        <f t="shared" si="51"/>
        <v>0</v>
      </c>
      <c r="AH793" s="228">
        <f t="shared" si="52"/>
        <v>0</v>
      </c>
      <c r="AI793" s="229">
        <f t="shared" si="53"/>
        <v>0</v>
      </c>
      <c r="AM793" s="138"/>
      <c r="AN793" s="138"/>
      <c r="AO793" s="138"/>
      <c r="AP793" s="138"/>
      <c r="AQ793" s="138"/>
      <c r="AR793" s="138"/>
      <c r="AS793" s="138"/>
      <c r="AT793" s="138"/>
    </row>
    <row r="794" spans="1:46" s="139" customFormat="1" ht="13.8" x14ac:dyDescent="0.3">
      <c r="A794" s="277">
        <v>494</v>
      </c>
      <c r="B794" s="211">
        <v>494093057</v>
      </c>
      <c r="C794" s="212" t="s">
        <v>302</v>
      </c>
      <c r="D794" s="211">
        <v>93</v>
      </c>
      <c r="E794" s="212" t="s">
        <v>25</v>
      </c>
      <c r="F794" s="211">
        <v>57</v>
      </c>
      <c r="G794" s="212" t="s">
        <v>23</v>
      </c>
      <c r="H794" s="297">
        <v>78.550000000000011</v>
      </c>
      <c r="I794" s="202">
        <v>12282</v>
      </c>
      <c r="J794" s="202">
        <v>298</v>
      </c>
      <c r="K794" s="202">
        <v>0</v>
      </c>
      <c r="L794" s="202">
        <v>893</v>
      </c>
      <c r="M794" s="279">
        <v>13473</v>
      </c>
      <c r="O794" s="281">
        <v>0.40176209487120373</v>
      </c>
      <c r="P794" s="282">
        <v>0</v>
      </c>
      <c r="Q794" s="205">
        <v>0.18</v>
      </c>
      <c r="R794" s="205">
        <v>0.12280780285826004</v>
      </c>
      <c r="S794" s="272">
        <f t="shared" si="54"/>
        <v>0</v>
      </c>
      <c r="U794" s="287">
        <v>983130</v>
      </c>
      <c r="V794" s="288">
        <v>0</v>
      </c>
      <c r="W794" s="288">
        <v>0</v>
      </c>
      <c r="X794" s="288">
        <v>69754</v>
      </c>
      <c r="Y794" s="279">
        <f t="shared" si="55"/>
        <v>1052884</v>
      </c>
      <c r="AA794" s="275">
        <v>0</v>
      </c>
      <c r="AB794" s="204">
        <v>0</v>
      </c>
      <c r="AC794" s="202">
        <v>0</v>
      </c>
      <c r="AD794" s="204">
        <v>2.9846558079616345</v>
      </c>
      <c r="AE794" s="276">
        <v>40212</v>
      </c>
      <c r="AG794" s="227">
        <f t="shared" si="51"/>
        <v>0</v>
      </c>
      <c r="AH794" s="228">
        <f t="shared" si="52"/>
        <v>0</v>
      </c>
      <c r="AI794" s="229">
        <f t="shared" si="53"/>
        <v>0</v>
      </c>
      <c r="AM794" s="138"/>
      <c r="AN794" s="138"/>
      <c r="AO794" s="138"/>
      <c r="AP794" s="138"/>
      <c r="AQ794" s="138"/>
      <c r="AR794" s="138"/>
      <c r="AS794" s="138"/>
      <c r="AT794" s="138"/>
    </row>
    <row r="795" spans="1:46" s="139" customFormat="1" ht="13.8" x14ac:dyDescent="0.3">
      <c r="A795" s="277">
        <v>494</v>
      </c>
      <c r="B795" s="211">
        <v>494093071</v>
      </c>
      <c r="C795" s="212" t="s">
        <v>302</v>
      </c>
      <c r="D795" s="211">
        <v>93</v>
      </c>
      <c r="E795" s="212" t="s">
        <v>25</v>
      </c>
      <c r="F795" s="211">
        <v>71</v>
      </c>
      <c r="G795" s="212" t="s">
        <v>24</v>
      </c>
      <c r="H795" s="297">
        <v>2</v>
      </c>
      <c r="I795" s="202">
        <v>10052.9479778157</v>
      </c>
      <c r="J795" s="202">
        <v>4843</v>
      </c>
      <c r="K795" s="202">
        <v>0</v>
      </c>
      <c r="L795" s="202">
        <v>893</v>
      </c>
      <c r="M795" s="279">
        <v>15788.9479778157</v>
      </c>
      <c r="O795" s="281">
        <v>1.022946135891035E-2</v>
      </c>
      <c r="P795" s="282">
        <v>0</v>
      </c>
      <c r="Q795" s="205">
        <v>0.09</v>
      </c>
      <c r="R795" s="205">
        <v>2.5507156093367124E-3</v>
      </c>
      <c r="S795" s="272">
        <f t="shared" si="54"/>
        <v>0</v>
      </c>
      <c r="U795" s="287">
        <v>29640</v>
      </c>
      <c r="V795" s="288">
        <v>0</v>
      </c>
      <c r="W795" s="288">
        <v>0</v>
      </c>
      <c r="X795" s="288">
        <v>1776</v>
      </c>
      <c r="Y795" s="279">
        <f t="shared" si="55"/>
        <v>31416</v>
      </c>
      <c r="AA795" s="275">
        <v>0</v>
      </c>
      <c r="AB795" s="204">
        <v>0</v>
      </c>
      <c r="AC795" s="202">
        <v>0</v>
      </c>
      <c r="AD795" s="204">
        <v>0</v>
      </c>
      <c r="AE795" s="276">
        <v>0</v>
      </c>
      <c r="AG795" s="227">
        <f t="shared" si="51"/>
        <v>0</v>
      </c>
      <c r="AH795" s="228">
        <f t="shared" si="52"/>
        <v>0</v>
      </c>
      <c r="AI795" s="229">
        <f t="shared" si="53"/>
        <v>0</v>
      </c>
      <c r="AM795" s="138"/>
      <c r="AN795" s="138"/>
      <c r="AO795" s="138"/>
      <c r="AP795" s="138"/>
      <c r="AQ795" s="138"/>
      <c r="AR795" s="138"/>
      <c r="AS795" s="138"/>
      <c r="AT795" s="138"/>
    </row>
    <row r="796" spans="1:46" s="139" customFormat="1" ht="13.8" x14ac:dyDescent="0.3">
      <c r="A796" s="277">
        <v>494</v>
      </c>
      <c r="B796" s="211">
        <v>494093093</v>
      </c>
      <c r="C796" s="212" t="s">
        <v>302</v>
      </c>
      <c r="D796" s="211">
        <v>93</v>
      </c>
      <c r="E796" s="212" t="s">
        <v>25</v>
      </c>
      <c r="F796" s="211">
        <v>93</v>
      </c>
      <c r="G796" s="212" t="s">
        <v>25</v>
      </c>
      <c r="H796" s="297">
        <v>358.44000000000005</v>
      </c>
      <c r="I796" s="202">
        <v>11961</v>
      </c>
      <c r="J796" s="202">
        <v>593</v>
      </c>
      <c r="K796" s="202">
        <v>0</v>
      </c>
      <c r="L796" s="202">
        <v>893</v>
      </c>
      <c r="M796" s="279">
        <v>13447</v>
      </c>
      <c r="O796" s="281">
        <v>1.8333240647439257</v>
      </c>
      <c r="P796" s="282">
        <v>0</v>
      </c>
      <c r="Q796" s="205">
        <v>0.09</v>
      </c>
      <c r="R796" s="205">
        <v>8.9067742596702595E-2</v>
      </c>
      <c r="S796" s="272">
        <f t="shared" si="54"/>
        <v>0</v>
      </c>
      <c r="U796" s="287">
        <v>4476914</v>
      </c>
      <c r="V796" s="288">
        <v>0</v>
      </c>
      <c r="W796" s="288">
        <v>0</v>
      </c>
      <c r="X796" s="288">
        <v>318301</v>
      </c>
      <c r="Y796" s="279">
        <f t="shared" si="55"/>
        <v>4795215</v>
      </c>
      <c r="AA796" s="275">
        <v>0</v>
      </c>
      <c r="AB796" s="204">
        <v>0</v>
      </c>
      <c r="AC796" s="202">
        <v>0</v>
      </c>
      <c r="AD796" s="204">
        <v>5.9693116159232682</v>
      </c>
      <c r="AE796" s="276">
        <v>80268</v>
      </c>
      <c r="AG796" s="227">
        <f t="shared" si="51"/>
        <v>0</v>
      </c>
      <c r="AH796" s="228">
        <f t="shared" si="52"/>
        <v>0</v>
      </c>
      <c r="AI796" s="229">
        <f t="shared" si="53"/>
        <v>0</v>
      </c>
      <c r="AM796" s="138"/>
      <c r="AN796" s="138"/>
      <c r="AO796" s="138"/>
      <c r="AP796" s="138"/>
      <c r="AQ796" s="138"/>
      <c r="AR796" s="138"/>
      <c r="AS796" s="138"/>
      <c r="AT796" s="138"/>
    </row>
    <row r="797" spans="1:46" s="139" customFormat="1" ht="13.8" x14ac:dyDescent="0.3">
      <c r="A797" s="277">
        <v>494</v>
      </c>
      <c r="B797" s="211">
        <v>494093097</v>
      </c>
      <c r="C797" s="212" t="s">
        <v>302</v>
      </c>
      <c r="D797" s="211">
        <v>93</v>
      </c>
      <c r="E797" s="212" t="s">
        <v>25</v>
      </c>
      <c r="F797" s="211">
        <v>97</v>
      </c>
      <c r="G797" s="212" t="s">
        <v>245</v>
      </c>
      <c r="H797" s="297">
        <v>1</v>
      </c>
      <c r="I797" s="202">
        <v>12093.439898240773</v>
      </c>
      <c r="J797" s="202">
        <v>0</v>
      </c>
      <c r="K797" s="202">
        <v>0</v>
      </c>
      <c r="L797" s="202">
        <v>893</v>
      </c>
      <c r="M797" s="279">
        <v>12986.439898240773</v>
      </c>
      <c r="O797" s="281">
        <v>5.1147306794551749E-3</v>
      </c>
      <c r="P797" s="282">
        <v>0</v>
      </c>
      <c r="Q797" s="205">
        <v>0.18</v>
      </c>
      <c r="R797" s="205">
        <v>3.2651637370320133E-2</v>
      </c>
      <c r="S797" s="272">
        <f t="shared" si="54"/>
        <v>0</v>
      </c>
      <c r="U797" s="287">
        <v>12032</v>
      </c>
      <c r="V797" s="288">
        <v>0</v>
      </c>
      <c r="W797" s="288">
        <v>0</v>
      </c>
      <c r="X797" s="288">
        <v>888</v>
      </c>
      <c r="Y797" s="279">
        <f t="shared" si="55"/>
        <v>12920</v>
      </c>
      <c r="AA797" s="275">
        <v>0</v>
      </c>
      <c r="AB797" s="204">
        <v>0</v>
      </c>
      <c r="AC797" s="202">
        <v>0</v>
      </c>
      <c r="AD797" s="204">
        <v>0</v>
      </c>
      <c r="AE797" s="276">
        <v>0</v>
      </c>
      <c r="AG797" s="227">
        <f t="shared" si="51"/>
        <v>0</v>
      </c>
      <c r="AH797" s="228">
        <f t="shared" si="52"/>
        <v>0</v>
      </c>
      <c r="AI797" s="229">
        <f t="shared" si="53"/>
        <v>0</v>
      </c>
      <c r="AM797" s="138"/>
      <c r="AN797" s="138"/>
      <c r="AO797" s="138"/>
      <c r="AP797" s="138"/>
      <c r="AQ797" s="138"/>
      <c r="AR797" s="138"/>
      <c r="AS797" s="138"/>
      <c r="AT797" s="138"/>
    </row>
    <row r="798" spans="1:46" s="139" customFormat="1" ht="13.8" x14ac:dyDescent="0.3">
      <c r="A798" s="277">
        <v>494</v>
      </c>
      <c r="B798" s="211">
        <v>494093128</v>
      </c>
      <c r="C798" s="212" t="s">
        <v>302</v>
      </c>
      <c r="D798" s="211">
        <v>93</v>
      </c>
      <c r="E798" s="212" t="s">
        <v>25</v>
      </c>
      <c r="F798" s="211">
        <v>128</v>
      </c>
      <c r="G798" s="212" t="s">
        <v>110</v>
      </c>
      <c r="H798" s="297">
        <v>1</v>
      </c>
      <c r="I798" s="202">
        <v>9066</v>
      </c>
      <c r="J798" s="202">
        <v>458</v>
      </c>
      <c r="K798" s="202">
        <v>0</v>
      </c>
      <c r="L798" s="202">
        <v>893</v>
      </c>
      <c r="M798" s="279">
        <v>10417</v>
      </c>
      <c r="O798" s="281">
        <v>5.1147306794551749E-3</v>
      </c>
      <c r="P798" s="282">
        <v>0</v>
      </c>
      <c r="Q798" s="205">
        <v>0.18</v>
      </c>
      <c r="R798" s="205">
        <v>3.5575871256756833E-2</v>
      </c>
      <c r="S798" s="272">
        <f t="shared" si="54"/>
        <v>0</v>
      </c>
      <c r="U798" s="287">
        <v>9475</v>
      </c>
      <c r="V798" s="288">
        <v>0</v>
      </c>
      <c r="W798" s="288">
        <v>0</v>
      </c>
      <c r="X798" s="288">
        <v>888</v>
      </c>
      <c r="Y798" s="279">
        <f t="shared" si="55"/>
        <v>10363</v>
      </c>
      <c r="AA798" s="275">
        <v>0</v>
      </c>
      <c r="AB798" s="204">
        <v>0</v>
      </c>
      <c r="AC798" s="202">
        <v>0</v>
      </c>
      <c r="AD798" s="204">
        <v>0</v>
      </c>
      <c r="AE798" s="276">
        <v>0</v>
      </c>
      <c r="AG798" s="227">
        <f t="shared" si="51"/>
        <v>0</v>
      </c>
      <c r="AH798" s="228">
        <f t="shared" si="52"/>
        <v>0</v>
      </c>
      <c r="AI798" s="229">
        <f t="shared" si="53"/>
        <v>0</v>
      </c>
      <c r="AM798" s="138"/>
      <c r="AN798" s="138"/>
      <c r="AO798" s="138"/>
      <c r="AP798" s="138"/>
      <c r="AQ798" s="138"/>
      <c r="AR798" s="138"/>
      <c r="AS798" s="138"/>
      <c r="AT798" s="138"/>
    </row>
    <row r="799" spans="1:46" s="139" customFormat="1" ht="13.8" x14ac:dyDescent="0.3">
      <c r="A799" s="277">
        <v>494</v>
      </c>
      <c r="B799" s="211">
        <v>494093149</v>
      </c>
      <c r="C799" s="212" t="s">
        <v>302</v>
      </c>
      <c r="D799" s="211">
        <v>93</v>
      </c>
      <c r="E799" s="212" t="s">
        <v>25</v>
      </c>
      <c r="F799" s="211">
        <v>149</v>
      </c>
      <c r="G799" s="212" t="s">
        <v>103</v>
      </c>
      <c r="H799" s="297">
        <v>1.98</v>
      </c>
      <c r="I799" s="202">
        <v>9042</v>
      </c>
      <c r="J799" s="202">
        <v>134</v>
      </c>
      <c r="K799" s="202">
        <v>0</v>
      </c>
      <c r="L799" s="202">
        <v>893</v>
      </c>
      <c r="M799" s="279">
        <v>10069</v>
      </c>
      <c r="O799" s="281">
        <v>1.0127166745321246E-2</v>
      </c>
      <c r="P799" s="282">
        <v>0</v>
      </c>
      <c r="Q799" s="205">
        <v>0.18</v>
      </c>
      <c r="R799" s="205">
        <v>0.11170892991408424</v>
      </c>
      <c r="S799" s="272">
        <f t="shared" si="54"/>
        <v>0</v>
      </c>
      <c r="U799" s="287">
        <v>18076</v>
      </c>
      <c r="V799" s="288">
        <v>0</v>
      </c>
      <c r="W799" s="288">
        <v>0</v>
      </c>
      <c r="X799" s="288">
        <v>1758</v>
      </c>
      <c r="Y799" s="279">
        <f t="shared" si="55"/>
        <v>19834</v>
      </c>
      <c r="AA799" s="275">
        <v>0</v>
      </c>
      <c r="AB799" s="204">
        <v>0</v>
      </c>
      <c r="AC799" s="202">
        <v>0</v>
      </c>
      <c r="AD799" s="204">
        <v>0</v>
      </c>
      <c r="AE799" s="276">
        <v>0</v>
      </c>
      <c r="AG799" s="227">
        <f t="shared" si="51"/>
        <v>0</v>
      </c>
      <c r="AH799" s="228">
        <f t="shared" si="52"/>
        <v>0</v>
      </c>
      <c r="AI799" s="229">
        <f t="shared" si="53"/>
        <v>0</v>
      </c>
      <c r="AM799" s="138"/>
      <c r="AN799" s="138"/>
      <c r="AO799" s="138"/>
      <c r="AP799" s="138"/>
      <c r="AQ799" s="138"/>
      <c r="AR799" s="138"/>
      <c r="AS799" s="138"/>
      <c r="AT799" s="138"/>
    </row>
    <row r="800" spans="1:46" s="139" customFormat="1" ht="13.8" x14ac:dyDescent="0.3">
      <c r="A800" s="277">
        <v>494</v>
      </c>
      <c r="B800" s="211">
        <v>494093163</v>
      </c>
      <c r="C800" s="212" t="s">
        <v>302</v>
      </c>
      <c r="D800" s="211">
        <v>93</v>
      </c>
      <c r="E800" s="212" t="s">
        <v>25</v>
      </c>
      <c r="F800" s="211">
        <v>163</v>
      </c>
      <c r="G800" s="212" t="s">
        <v>27</v>
      </c>
      <c r="H800" s="297">
        <v>2</v>
      </c>
      <c r="I800" s="202">
        <v>12886</v>
      </c>
      <c r="J800" s="202">
        <v>145</v>
      </c>
      <c r="K800" s="202">
        <v>0</v>
      </c>
      <c r="L800" s="202">
        <v>893</v>
      </c>
      <c r="M800" s="279">
        <v>13924</v>
      </c>
      <c r="O800" s="281">
        <v>1.022946135891035E-2</v>
      </c>
      <c r="P800" s="282">
        <v>0</v>
      </c>
      <c r="Q800" s="205">
        <v>0.18</v>
      </c>
      <c r="R800" s="205">
        <v>9.2345494532551906E-2</v>
      </c>
      <c r="S800" s="272">
        <f t="shared" si="54"/>
        <v>0</v>
      </c>
      <c r="U800" s="287">
        <v>25928</v>
      </c>
      <c r="V800" s="288">
        <v>0</v>
      </c>
      <c r="W800" s="288">
        <v>0</v>
      </c>
      <c r="X800" s="288">
        <v>1776</v>
      </c>
      <c r="Y800" s="279">
        <f t="shared" si="55"/>
        <v>27704</v>
      </c>
      <c r="AA800" s="275">
        <v>0</v>
      </c>
      <c r="AB800" s="204">
        <v>0</v>
      </c>
      <c r="AC800" s="202">
        <v>0</v>
      </c>
      <c r="AD800" s="204">
        <v>0</v>
      </c>
      <c r="AE800" s="276">
        <v>0</v>
      </c>
      <c r="AG800" s="227">
        <f t="shared" si="51"/>
        <v>0</v>
      </c>
      <c r="AH800" s="228">
        <f t="shared" si="52"/>
        <v>0</v>
      </c>
      <c r="AI800" s="229">
        <f t="shared" si="53"/>
        <v>0</v>
      </c>
      <c r="AM800" s="138"/>
      <c r="AN800" s="138"/>
      <c r="AO800" s="138"/>
      <c r="AP800" s="138"/>
      <c r="AQ800" s="138"/>
      <c r="AR800" s="138"/>
      <c r="AS800" s="138"/>
      <c r="AT800" s="138"/>
    </row>
    <row r="801" spans="1:46" s="139" customFormat="1" ht="13.8" x14ac:dyDescent="0.3">
      <c r="A801" s="277">
        <v>494</v>
      </c>
      <c r="B801" s="211">
        <v>494093165</v>
      </c>
      <c r="C801" s="212" t="s">
        <v>302</v>
      </c>
      <c r="D801" s="211">
        <v>93</v>
      </c>
      <c r="E801" s="212" t="s">
        <v>25</v>
      </c>
      <c r="F801" s="211">
        <v>165</v>
      </c>
      <c r="G801" s="212" t="s">
        <v>28</v>
      </c>
      <c r="H801" s="297">
        <v>63.37</v>
      </c>
      <c r="I801" s="202">
        <v>12345</v>
      </c>
      <c r="J801" s="202">
        <v>463</v>
      </c>
      <c r="K801" s="202">
        <v>0</v>
      </c>
      <c r="L801" s="202">
        <v>893</v>
      </c>
      <c r="M801" s="279">
        <v>13701</v>
      </c>
      <c r="O801" s="281">
        <v>0.32412048315707426</v>
      </c>
      <c r="P801" s="282">
        <v>0</v>
      </c>
      <c r="Q801" s="205">
        <v>9.8299999999999998E-2</v>
      </c>
      <c r="R801" s="205">
        <v>0.11182095454477818</v>
      </c>
      <c r="S801" s="272">
        <f t="shared" si="54"/>
        <v>0</v>
      </c>
      <c r="U801" s="287">
        <v>807463</v>
      </c>
      <c r="V801" s="288">
        <v>0</v>
      </c>
      <c r="W801" s="288">
        <v>0</v>
      </c>
      <c r="X801" s="288">
        <v>56317</v>
      </c>
      <c r="Y801" s="279">
        <f t="shared" si="55"/>
        <v>863780</v>
      </c>
      <c r="AA801" s="275">
        <v>0</v>
      </c>
      <c r="AB801" s="204">
        <v>18.72420043017414</v>
      </c>
      <c r="AC801" s="202">
        <v>256518</v>
      </c>
      <c r="AD801" s="204">
        <v>0.50739148735347783</v>
      </c>
      <c r="AE801" s="276">
        <v>6952</v>
      </c>
      <c r="AG801" s="227">
        <f t="shared" si="51"/>
        <v>0</v>
      </c>
      <c r="AH801" s="228">
        <f t="shared" si="52"/>
        <v>0</v>
      </c>
      <c r="AI801" s="229">
        <f t="shared" si="53"/>
        <v>-2</v>
      </c>
      <c r="AM801" s="138"/>
      <c r="AN801" s="138"/>
      <c r="AO801" s="138"/>
      <c r="AP801" s="138"/>
      <c r="AQ801" s="138"/>
      <c r="AR801" s="138"/>
      <c r="AS801" s="138"/>
      <c r="AT801" s="138"/>
    </row>
    <row r="802" spans="1:46" s="139" customFormat="1" ht="13.8" x14ac:dyDescent="0.3">
      <c r="A802" s="277">
        <v>494</v>
      </c>
      <c r="B802" s="211">
        <v>494093176</v>
      </c>
      <c r="C802" s="212" t="s">
        <v>302</v>
      </c>
      <c r="D802" s="211">
        <v>93</v>
      </c>
      <c r="E802" s="212" t="s">
        <v>25</v>
      </c>
      <c r="F802" s="211">
        <v>176</v>
      </c>
      <c r="G802" s="212" t="s">
        <v>29</v>
      </c>
      <c r="H802" s="297">
        <v>10.84</v>
      </c>
      <c r="I802" s="202">
        <v>12778</v>
      </c>
      <c r="J802" s="202">
        <v>4576</v>
      </c>
      <c r="K802" s="202">
        <v>0</v>
      </c>
      <c r="L802" s="202">
        <v>893</v>
      </c>
      <c r="M802" s="279">
        <v>18247</v>
      </c>
      <c r="O802" s="281">
        <v>5.5443680565294105E-2</v>
      </c>
      <c r="P802" s="282">
        <v>0</v>
      </c>
      <c r="Q802" s="205">
        <v>0.09</v>
      </c>
      <c r="R802" s="205">
        <v>7.5749143712613654E-2</v>
      </c>
      <c r="S802" s="272">
        <f t="shared" si="54"/>
        <v>0</v>
      </c>
      <c r="U802" s="287">
        <v>187153</v>
      </c>
      <c r="V802" s="288">
        <v>0</v>
      </c>
      <c r="W802" s="288">
        <v>0</v>
      </c>
      <c r="X802" s="288">
        <v>9626</v>
      </c>
      <c r="Y802" s="279">
        <f t="shared" si="55"/>
        <v>196779</v>
      </c>
      <c r="AA802" s="275">
        <v>0</v>
      </c>
      <c r="AB802" s="204">
        <v>0</v>
      </c>
      <c r="AC802" s="202">
        <v>0</v>
      </c>
      <c r="AD802" s="204">
        <v>0</v>
      </c>
      <c r="AE802" s="276">
        <v>0</v>
      </c>
      <c r="AG802" s="227">
        <f t="shared" si="51"/>
        <v>0</v>
      </c>
      <c r="AH802" s="228">
        <f t="shared" si="52"/>
        <v>0</v>
      </c>
      <c r="AI802" s="229">
        <f t="shared" si="53"/>
        <v>0</v>
      </c>
      <c r="AM802" s="138"/>
      <c r="AN802" s="138"/>
      <c r="AO802" s="138"/>
      <c r="AP802" s="138"/>
      <c r="AQ802" s="138"/>
      <c r="AR802" s="138"/>
      <c r="AS802" s="138"/>
      <c r="AT802" s="138"/>
    </row>
    <row r="803" spans="1:46" s="139" customFormat="1" ht="13.8" x14ac:dyDescent="0.3">
      <c r="A803" s="277">
        <v>494</v>
      </c>
      <c r="B803" s="211">
        <v>494093178</v>
      </c>
      <c r="C803" s="212" t="s">
        <v>302</v>
      </c>
      <c r="D803" s="211">
        <v>93</v>
      </c>
      <c r="E803" s="212" t="s">
        <v>25</v>
      </c>
      <c r="F803" s="211">
        <v>178</v>
      </c>
      <c r="G803" s="212" t="s">
        <v>241</v>
      </c>
      <c r="H803" s="297">
        <v>1</v>
      </c>
      <c r="I803" s="202">
        <v>10938</v>
      </c>
      <c r="J803" s="202">
        <v>571</v>
      </c>
      <c r="K803" s="202">
        <v>0</v>
      </c>
      <c r="L803" s="202">
        <v>893</v>
      </c>
      <c r="M803" s="279">
        <v>12402</v>
      </c>
      <c r="O803" s="281">
        <v>5.1147306794551749E-3</v>
      </c>
      <c r="P803" s="282">
        <v>0</v>
      </c>
      <c r="Q803" s="205">
        <v>0.09</v>
      </c>
      <c r="R803" s="205">
        <v>5.5425595342531747E-2</v>
      </c>
      <c r="S803" s="272">
        <f t="shared" si="54"/>
        <v>0</v>
      </c>
      <c r="U803" s="287">
        <v>11450</v>
      </c>
      <c r="V803" s="288">
        <v>0</v>
      </c>
      <c r="W803" s="288">
        <v>0</v>
      </c>
      <c r="X803" s="288">
        <v>888</v>
      </c>
      <c r="Y803" s="279">
        <f t="shared" si="55"/>
        <v>12338</v>
      </c>
      <c r="AA803" s="275">
        <v>0</v>
      </c>
      <c r="AB803" s="204">
        <v>0</v>
      </c>
      <c r="AC803" s="202">
        <v>0</v>
      </c>
      <c r="AD803" s="204">
        <v>0</v>
      </c>
      <c r="AE803" s="276">
        <v>0</v>
      </c>
      <c r="AG803" s="227">
        <f t="shared" si="51"/>
        <v>0</v>
      </c>
      <c r="AH803" s="228">
        <f t="shared" si="52"/>
        <v>0</v>
      </c>
      <c r="AI803" s="229">
        <f t="shared" si="53"/>
        <v>0</v>
      </c>
      <c r="AM803" s="138"/>
      <c r="AN803" s="138"/>
      <c r="AO803" s="138"/>
      <c r="AP803" s="138"/>
      <c r="AQ803" s="138"/>
      <c r="AR803" s="138"/>
      <c r="AS803" s="138"/>
      <c r="AT803" s="138"/>
    </row>
    <row r="804" spans="1:46" s="139" customFormat="1" ht="13.8" x14ac:dyDescent="0.3">
      <c r="A804" s="277">
        <v>494</v>
      </c>
      <c r="B804" s="211">
        <v>494093248</v>
      </c>
      <c r="C804" s="212" t="s">
        <v>302</v>
      </c>
      <c r="D804" s="211">
        <v>93</v>
      </c>
      <c r="E804" s="212" t="s">
        <v>25</v>
      </c>
      <c r="F804" s="211">
        <v>248</v>
      </c>
      <c r="G804" s="212" t="s">
        <v>30</v>
      </c>
      <c r="H804" s="297">
        <v>246.21</v>
      </c>
      <c r="I804" s="202">
        <v>12032</v>
      </c>
      <c r="J804" s="202">
        <v>928</v>
      </c>
      <c r="K804" s="202">
        <v>0</v>
      </c>
      <c r="L804" s="202">
        <v>893</v>
      </c>
      <c r="M804" s="279">
        <v>13853</v>
      </c>
      <c r="O804" s="281">
        <v>1.2592978405886657</v>
      </c>
      <c r="P804" s="282">
        <v>0</v>
      </c>
      <c r="Q804" s="205">
        <v>0.09</v>
      </c>
      <c r="R804" s="205">
        <v>5.1850846706843028E-2</v>
      </c>
      <c r="S804" s="272">
        <f t="shared" si="54"/>
        <v>0</v>
      </c>
      <c r="U804" s="287">
        <v>3174628</v>
      </c>
      <c r="V804" s="288">
        <v>0</v>
      </c>
      <c r="W804" s="288">
        <v>0</v>
      </c>
      <c r="X804" s="288">
        <v>218639</v>
      </c>
      <c r="Y804" s="279">
        <f t="shared" si="55"/>
        <v>3393267</v>
      </c>
      <c r="AA804" s="275">
        <v>0</v>
      </c>
      <c r="AB804" s="204">
        <v>0</v>
      </c>
      <c r="AC804" s="202">
        <v>0</v>
      </c>
      <c r="AD804" s="204">
        <v>4.4670348592492459</v>
      </c>
      <c r="AE804" s="276">
        <v>61881</v>
      </c>
      <c r="AG804" s="227">
        <f t="shared" si="51"/>
        <v>0</v>
      </c>
      <c r="AH804" s="228">
        <f t="shared" si="52"/>
        <v>0</v>
      </c>
      <c r="AI804" s="229">
        <f t="shared" si="53"/>
        <v>0</v>
      </c>
      <c r="AM804" s="138"/>
      <c r="AN804" s="138"/>
      <c r="AO804" s="138"/>
      <c r="AP804" s="138"/>
      <c r="AQ804" s="138"/>
      <c r="AR804" s="138"/>
      <c r="AS804" s="138"/>
      <c r="AT804" s="138"/>
    </row>
    <row r="805" spans="1:46" s="139" customFormat="1" ht="13.8" x14ac:dyDescent="0.3">
      <c r="A805" s="277">
        <v>494</v>
      </c>
      <c r="B805" s="211">
        <v>494093262</v>
      </c>
      <c r="C805" s="212" t="s">
        <v>302</v>
      </c>
      <c r="D805" s="211">
        <v>93</v>
      </c>
      <c r="E805" s="212" t="s">
        <v>25</v>
      </c>
      <c r="F805" s="211">
        <v>262</v>
      </c>
      <c r="G805" s="212" t="s">
        <v>31</v>
      </c>
      <c r="H805" s="297">
        <v>3.46</v>
      </c>
      <c r="I805" s="202">
        <v>12551</v>
      </c>
      <c r="J805" s="202">
        <v>5882</v>
      </c>
      <c r="K805" s="202">
        <v>0</v>
      </c>
      <c r="L805" s="202">
        <v>893</v>
      </c>
      <c r="M805" s="279">
        <v>19326</v>
      </c>
      <c r="O805" s="281">
        <v>1.7696968150914903E-2</v>
      </c>
      <c r="P805" s="282">
        <v>0</v>
      </c>
      <c r="Q805" s="205">
        <v>0.09</v>
      </c>
      <c r="R805" s="205">
        <v>6.1775521936888643E-2</v>
      </c>
      <c r="S805" s="272">
        <f t="shared" si="54"/>
        <v>0</v>
      </c>
      <c r="U805" s="287">
        <v>63453</v>
      </c>
      <c r="V805" s="288">
        <v>0</v>
      </c>
      <c r="W805" s="288">
        <v>0</v>
      </c>
      <c r="X805" s="288">
        <v>3073</v>
      </c>
      <c r="Y805" s="279">
        <f t="shared" si="55"/>
        <v>66526</v>
      </c>
      <c r="AA805" s="275">
        <v>0</v>
      </c>
      <c r="AB805" s="204">
        <v>0</v>
      </c>
      <c r="AC805" s="202">
        <v>0</v>
      </c>
      <c r="AD805" s="204">
        <v>0</v>
      </c>
      <c r="AE805" s="276">
        <v>0</v>
      </c>
      <c r="AG805" s="227">
        <f t="shared" si="51"/>
        <v>0</v>
      </c>
      <c r="AH805" s="228">
        <f t="shared" si="52"/>
        <v>0</v>
      </c>
      <c r="AI805" s="229">
        <f t="shared" si="53"/>
        <v>0</v>
      </c>
      <c r="AM805" s="138"/>
      <c r="AN805" s="138"/>
      <c r="AO805" s="138"/>
      <c r="AP805" s="138"/>
      <c r="AQ805" s="138"/>
      <c r="AR805" s="138"/>
      <c r="AS805" s="138"/>
      <c r="AT805" s="138"/>
    </row>
    <row r="806" spans="1:46" s="139" customFormat="1" ht="13.8" x14ac:dyDescent="0.3">
      <c r="A806" s="277">
        <v>494</v>
      </c>
      <c r="B806" s="211">
        <v>494093284</v>
      </c>
      <c r="C806" s="212" t="s">
        <v>302</v>
      </c>
      <c r="D806" s="211">
        <v>93</v>
      </c>
      <c r="E806" s="212" t="s">
        <v>25</v>
      </c>
      <c r="F806" s="211">
        <v>284</v>
      </c>
      <c r="G806" s="212" t="s">
        <v>163</v>
      </c>
      <c r="H806" s="297">
        <v>0.27</v>
      </c>
      <c r="I806" s="202">
        <v>10223</v>
      </c>
      <c r="J806" s="202">
        <v>4441</v>
      </c>
      <c r="K806" s="202">
        <v>0</v>
      </c>
      <c r="L806" s="202">
        <v>893</v>
      </c>
      <c r="M806" s="279">
        <v>15557</v>
      </c>
      <c r="O806" s="281">
        <v>1.3809772834528973E-3</v>
      </c>
      <c r="P806" s="282">
        <v>0</v>
      </c>
      <c r="Q806" s="205">
        <v>0.09</v>
      </c>
      <c r="R806" s="205">
        <v>3.0832833299785766E-2</v>
      </c>
      <c r="S806" s="272">
        <f t="shared" si="54"/>
        <v>0</v>
      </c>
      <c r="U806" s="287">
        <v>3939</v>
      </c>
      <c r="V806" s="288">
        <v>0</v>
      </c>
      <c r="W806" s="288">
        <v>0</v>
      </c>
      <c r="X806" s="288">
        <v>240</v>
      </c>
      <c r="Y806" s="279">
        <f t="shared" si="55"/>
        <v>4179</v>
      </c>
      <c r="AA806" s="275">
        <v>0</v>
      </c>
      <c r="AB806" s="204">
        <v>0</v>
      </c>
      <c r="AC806" s="202">
        <v>0</v>
      </c>
      <c r="AD806" s="204">
        <v>0</v>
      </c>
      <c r="AE806" s="276">
        <v>0</v>
      </c>
      <c r="AG806" s="227">
        <f t="shared" si="51"/>
        <v>0</v>
      </c>
      <c r="AH806" s="228">
        <f t="shared" si="52"/>
        <v>0</v>
      </c>
      <c r="AI806" s="229">
        <f t="shared" si="53"/>
        <v>0</v>
      </c>
      <c r="AM806" s="138"/>
      <c r="AN806" s="138"/>
      <c r="AO806" s="138"/>
      <c r="AP806" s="138"/>
      <c r="AQ806" s="138"/>
      <c r="AR806" s="138"/>
      <c r="AS806" s="138"/>
      <c r="AT806" s="138"/>
    </row>
    <row r="807" spans="1:46" s="139" customFormat="1" ht="13.8" x14ac:dyDescent="0.3">
      <c r="A807" s="277">
        <v>494</v>
      </c>
      <c r="B807" s="211">
        <v>494093291</v>
      </c>
      <c r="C807" s="212" t="s">
        <v>302</v>
      </c>
      <c r="D807" s="211">
        <v>93</v>
      </c>
      <c r="E807" s="212" t="s">
        <v>25</v>
      </c>
      <c r="F807" s="211">
        <v>291</v>
      </c>
      <c r="G807" s="212" t="s">
        <v>118</v>
      </c>
      <c r="H807" s="297">
        <v>2</v>
      </c>
      <c r="I807" s="202">
        <v>10057.962441204139</v>
      </c>
      <c r="J807" s="202">
        <v>5542</v>
      </c>
      <c r="K807" s="202">
        <v>0</v>
      </c>
      <c r="L807" s="202">
        <v>893</v>
      </c>
      <c r="M807" s="279">
        <v>16492.962441204138</v>
      </c>
      <c r="O807" s="281">
        <v>1.022946135891035E-2</v>
      </c>
      <c r="P807" s="282">
        <v>0</v>
      </c>
      <c r="Q807" s="205">
        <v>0.09</v>
      </c>
      <c r="R807" s="205">
        <v>1.0662722503686096E-2</v>
      </c>
      <c r="S807" s="272">
        <f t="shared" si="54"/>
        <v>0</v>
      </c>
      <c r="U807" s="287">
        <v>31040</v>
      </c>
      <c r="V807" s="288">
        <v>0</v>
      </c>
      <c r="W807" s="288">
        <v>0</v>
      </c>
      <c r="X807" s="288">
        <v>1776</v>
      </c>
      <c r="Y807" s="279">
        <f t="shared" si="55"/>
        <v>32816</v>
      </c>
      <c r="AA807" s="275">
        <v>0</v>
      </c>
      <c r="AB807" s="204">
        <v>0</v>
      </c>
      <c r="AC807" s="202">
        <v>0</v>
      </c>
      <c r="AD807" s="204">
        <v>0</v>
      </c>
      <c r="AE807" s="276">
        <v>0</v>
      </c>
      <c r="AG807" s="227">
        <f t="shared" si="51"/>
        <v>0</v>
      </c>
      <c r="AH807" s="228">
        <f t="shared" si="52"/>
        <v>0</v>
      </c>
      <c r="AI807" s="229">
        <f t="shared" si="53"/>
        <v>0</v>
      </c>
      <c r="AM807" s="138"/>
      <c r="AN807" s="138"/>
      <c r="AO807" s="138"/>
      <c r="AP807" s="138"/>
      <c r="AQ807" s="138"/>
      <c r="AR807" s="138"/>
      <c r="AS807" s="138"/>
      <c r="AT807" s="138"/>
    </row>
    <row r="808" spans="1:46" s="139" customFormat="1" ht="13.8" x14ac:dyDescent="0.3">
      <c r="A808" s="277">
        <v>494</v>
      </c>
      <c r="B808" s="211">
        <v>494093293</v>
      </c>
      <c r="C808" s="212" t="s">
        <v>302</v>
      </c>
      <c r="D808" s="211">
        <v>93</v>
      </c>
      <c r="E808" s="212" t="s">
        <v>25</v>
      </c>
      <c r="F808" s="211">
        <v>293</v>
      </c>
      <c r="G808" s="212" t="s">
        <v>45</v>
      </c>
      <c r="H808" s="297">
        <v>3</v>
      </c>
      <c r="I808" s="202">
        <v>13549</v>
      </c>
      <c r="J808" s="202">
        <v>1044</v>
      </c>
      <c r="K808" s="202">
        <v>0</v>
      </c>
      <c r="L808" s="202">
        <v>893</v>
      </c>
      <c r="M808" s="279">
        <v>15486</v>
      </c>
      <c r="O808" s="281">
        <v>1.5344192038365526E-2</v>
      </c>
      <c r="P808" s="282">
        <v>0</v>
      </c>
      <c r="Q808" s="205">
        <v>0.18</v>
      </c>
      <c r="R808" s="205">
        <v>6.7934430921212383E-3</v>
      </c>
      <c r="S808" s="272">
        <f t="shared" si="54"/>
        <v>0</v>
      </c>
      <c r="U808" s="287">
        <v>43554</v>
      </c>
      <c r="V808" s="288">
        <v>0</v>
      </c>
      <c r="W808" s="288">
        <v>0</v>
      </c>
      <c r="X808" s="288">
        <v>2664</v>
      </c>
      <c r="Y808" s="279">
        <f t="shared" si="55"/>
        <v>46218</v>
      </c>
      <c r="AA808" s="275">
        <v>0</v>
      </c>
      <c r="AB808" s="204">
        <v>0</v>
      </c>
      <c r="AC808" s="202">
        <v>0</v>
      </c>
      <c r="AD808" s="204">
        <v>0</v>
      </c>
      <c r="AE808" s="276">
        <v>0</v>
      </c>
      <c r="AG808" s="227">
        <f t="shared" si="51"/>
        <v>0</v>
      </c>
      <c r="AH808" s="228">
        <f t="shared" si="52"/>
        <v>0</v>
      </c>
      <c r="AI808" s="229">
        <f t="shared" si="53"/>
        <v>0</v>
      </c>
      <c r="AM808" s="138"/>
      <c r="AN808" s="138"/>
      <c r="AO808" s="138"/>
      <c r="AP808" s="138"/>
      <c r="AQ808" s="138"/>
      <c r="AR808" s="138"/>
      <c r="AS808" s="138"/>
      <c r="AT808" s="138"/>
    </row>
    <row r="809" spans="1:46" s="139" customFormat="1" ht="13.8" x14ac:dyDescent="0.3">
      <c r="A809" s="277">
        <v>494</v>
      </c>
      <c r="B809" s="211">
        <v>494093295</v>
      </c>
      <c r="C809" s="212" t="s">
        <v>302</v>
      </c>
      <c r="D809" s="211">
        <v>93</v>
      </c>
      <c r="E809" s="212" t="s">
        <v>25</v>
      </c>
      <c r="F809" s="211">
        <v>295</v>
      </c>
      <c r="G809" s="212" t="s">
        <v>155</v>
      </c>
      <c r="H809" s="297">
        <v>0.39</v>
      </c>
      <c r="I809" s="202">
        <v>10019.359361151082</v>
      </c>
      <c r="J809" s="202">
        <v>5428</v>
      </c>
      <c r="K809" s="202">
        <v>0</v>
      </c>
      <c r="L809" s="202">
        <v>893</v>
      </c>
      <c r="M809" s="279">
        <v>16340.359361151082</v>
      </c>
      <c r="O809" s="281">
        <v>1.9947449649875184E-3</v>
      </c>
      <c r="P809" s="282">
        <v>0</v>
      </c>
      <c r="Q809" s="205">
        <v>0.09</v>
      </c>
      <c r="R809" s="205">
        <v>2.0464468341512679E-2</v>
      </c>
      <c r="S809" s="272">
        <f t="shared" si="54"/>
        <v>0</v>
      </c>
      <c r="U809" s="287">
        <v>5994</v>
      </c>
      <c r="V809" s="288">
        <v>0</v>
      </c>
      <c r="W809" s="288">
        <v>0</v>
      </c>
      <c r="X809" s="288">
        <v>346</v>
      </c>
      <c r="Y809" s="279">
        <f t="shared" si="55"/>
        <v>6340</v>
      </c>
      <c r="AA809" s="275">
        <v>0</v>
      </c>
      <c r="AB809" s="204">
        <v>0</v>
      </c>
      <c r="AC809" s="202">
        <v>0</v>
      </c>
      <c r="AD809" s="204">
        <v>0</v>
      </c>
      <c r="AE809" s="276">
        <v>0</v>
      </c>
      <c r="AG809" s="227">
        <f t="shared" si="51"/>
        <v>0</v>
      </c>
      <c r="AH809" s="228">
        <f t="shared" si="52"/>
        <v>0</v>
      </c>
      <c r="AI809" s="229">
        <f t="shared" si="53"/>
        <v>0</v>
      </c>
      <c r="AM809" s="138"/>
      <c r="AN809" s="138"/>
      <c r="AO809" s="138"/>
      <c r="AP809" s="138"/>
      <c r="AQ809" s="138"/>
      <c r="AR809" s="138"/>
      <c r="AS809" s="138"/>
      <c r="AT809" s="138"/>
    </row>
    <row r="810" spans="1:46" s="139" customFormat="1" ht="13.8" x14ac:dyDescent="0.3">
      <c r="A810" s="277">
        <v>494</v>
      </c>
      <c r="B810" s="211">
        <v>494093346</v>
      </c>
      <c r="C810" s="212" t="s">
        <v>302</v>
      </c>
      <c r="D810" s="211">
        <v>93</v>
      </c>
      <c r="E810" s="212" t="s">
        <v>25</v>
      </c>
      <c r="F810" s="211">
        <v>346</v>
      </c>
      <c r="G810" s="212" t="s">
        <v>33</v>
      </c>
      <c r="H810" s="297">
        <v>3</v>
      </c>
      <c r="I810" s="202">
        <v>11031.87601420819</v>
      </c>
      <c r="J810" s="202">
        <v>1046</v>
      </c>
      <c r="K810" s="202">
        <v>0</v>
      </c>
      <c r="L810" s="202">
        <v>893</v>
      </c>
      <c r="M810" s="279">
        <v>12970.87601420819</v>
      </c>
      <c r="O810" s="281">
        <v>1.5344192038365526E-2</v>
      </c>
      <c r="P810" s="282">
        <v>0</v>
      </c>
      <c r="Q810" s="205">
        <v>0.09</v>
      </c>
      <c r="R810" s="205">
        <v>1.6474511710266284E-2</v>
      </c>
      <c r="S810" s="272">
        <f t="shared" si="54"/>
        <v>0</v>
      </c>
      <c r="U810" s="287">
        <v>36048</v>
      </c>
      <c r="V810" s="288">
        <v>0</v>
      </c>
      <c r="W810" s="288">
        <v>0</v>
      </c>
      <c r="X810" s="288">
        <v>2664</v>
      </c>
      <c r="Y810" s="279">
        <f t="shared" si="55"/>
        <v>38712</v>
      </c>
      <c r="AA810" s="275">
        <v>0</v>
      </c>
      <c r="AB810" s="204">
        <v>0</v>
      </c>
      <c r="AC810" s="202">
        <v>0</v>
      </c>
      <c r="AD810" s="204">
        <v>0</v>
      </c>
      <c r="AE810" s="276">
        <v>0</v>
      </c>
      <c r="AG810" s="227">
        <f t="shared" si="51"/>
        <v>0</v>
      </c>
      <c r="AH810" s="228">
        <f t="shared" si="52"/>
        <v>0</v>
      </c>
      <c r="AI810" s="229">
        <f t="shared" si="53"/>
        <v>0</v>
      </c>
      <c r="AM810" s="138"/>
      <c r="AN810" s="138"/>
      <c r="AO810" s="138"/>
      <c r="AP810" s="138"/>
      <c r="AQ810" s="138"/>
      <c r="AR810" s="138"/>
      <c r="AS810" s="138"/>
      <c r="AT810" s="138"/>
    </row>
    <row r="811" spans="1:46" s="139" customFormat="1" ht="13.8" x14ac:dyDescent="0.3">
      <c r="A811" s="277">
        <v>494</v>
      </c>
      <c r="B811" s="211">
        <v>494093698</v>
      </c>
      <c r="C811" s="212" t="s">
        <v>302</v>
      </c>
      <c r="D811" s="211">
        <v>93</v>
      </c>
      <c r="E811" s="212" t="s">
        <v>25</v>
      </c>
      <c r="F811" s="211">
        <v>698</v>
      </c>
      <c r="G811" s="212" t="s">
        <v>303</v>
      </c>
      <c r="H811" s="297">
        <v>1</v>
      </c>
      <c r="I811" s="202">
        <v>9603</v>
      </c>
      <c r="J811" s="202">
        <v>7148</v>
      </c>
      <c r="K811" s="202">
        <v>0</v>
      </c>
      <c r="L811" s="202">
        <v>893</v>
      </c>
      <c r="M811" s="279">
        <v>17644</v>
      </c>
      <c r="O811" s="281">
        <v>5.1147306794551749E-3</v>
      </c>
      <c r="P811" s="282">
        <v>0</v>
      </c>
      <c r="Q811" s="205">
        <v>0.09</v>
      </c>
      <c r="R811" s="205">
        <v>6.8545618066505809E-4</v>
      </c>
      <c r="S811" s="272">
        <f t="shared" si="54"/>
        <v>0</v>
      </c>
      <c r="U811" s="287">
        <v>16665</v>
      </c>
      <c r="V811" s="288">
        <v>0</v>
      </c>
      <c r="W811" s="288">
        <v>0</v>
      </c>
      <c r="X811" s="288">
        <v>888</v>
      </c>
      <c r="Y811" s="279">
        <f t="shared" si="55"/>
        <v>17553</v>
      </c>
      <c r="AA811" s="275">
        <v>0</v>
      </c>
      <c r="AB811" s="204">
        <v>0</v>
      </c>
      <c r="AC811" s="202">
        <v>0</v>
      </c>
      <c r="AD811" s="204">
        <v>0</v>
      </c>
      <c r="AE811" s="276">
        <v>0</v>
      </c>
      <c r="AG811" s="227">
        <f t="shared" si="51"/>
        <v>0</v>
      </c>
      <c r="AH811" s="228">
        <f t="shared" si="52"/>
        <v>0</v>
      </c>
      <c r="AI811" s="229">
        <f t="shared" si="53"/>
        <v>0</v>
      </c>
      <c r="AM811" s="138"/>
      <c r="AN811" s="138"/>
      <c r="AO811" s="138"/>
      <c r="AP811" s="138"/>
      <c r="AQ811" s="138"/>
      <c r="AR811" s="138"/>
      <c r="AS811" s="138"/>
      <c r="AT811" s="138"/>
    </row>
    <row r="812" spans="1:46" s="139" customFormat="1" ht="13.8" x14ac:dyDescent="0.3">
      <c r="A812" s="277">
        <v>496</v>
      </c>
      <c r="B812" s="211">
        <v>496201003</v>
      </c>
      <c r="C812" s="212" t="s">
        <v>304</v>
      </c>
      <c r="D812" s="211">
        <v>201</v>
      </c>
      <c r="E812" s="212" t="s">
        <v>17</v>
      </c>
      <c r="F812" s="211">
        <v>3</v>
      </c>
      <c r="G812" s="212" t="s">
        <v>367</v>
      </c>
      <c r="H812" s="297">
        <v>2</v>
      </c>
      <c r="I812" s="202">
        <v>10102.677131214345</v>
      </c>
      <c r="J812" s="202">
        <v>1693</v>
      </c>
      <c r="K812" s="202">
        <v>0</v>
      </c>
      <c r="L812" s="202">
        <v>893</v>
      </c>
      <c r="M812" s="279">
        <v>12688.677131214345</v>
      </c>
      <c r="O812" s="281">
        <v>1.1295839630895959E-2</v>
      </c>
      <c r="P812" s="282">
        <v>0</v>
      </c>
      <c r="Q812" s="205">
        <v>0.09</v>
      </c>
      <c r="R812" s="205">
        <v>1.5940464834894744E-3</v>
      </c>
      <c r="S812" s="272">
        <f t="shared" si="54"/>
        <v>0</v>
      </c>
      <c r="U812" s="287">
        <v>23458</v>
      </c>
      <c r="V812" s="288">
        <v>0</v>
      </c>
      <c r="W812" s="288">
        <v>0</v>
      </c>
      <c r="X812" s="288">
        <v>1776</v>
      </c>
      <c r="Y812" s="279">
        <f t="shared" si="55"/>
        <v>25234</v>
      </c>
      <c r="AA812" s="275">
        <v>0</v>
      </c>
      <c r="AB812" s="204">
        <v>0</v>
      </c>
      <c r="AC812" s="202">
        <v>0</v>
      </c>
      <c r="AD812" s="204">
        <v>0</v>
      </c>
      <c r="AE812" s="276">
        <v>0</v>
      </c>
      <c r="AG812" s="227">
        <f t="shared" si="51"/>
        <v>0</v>
      </c>
      <c r="AH812" s="228">
        <f t="shared" si="52"/>
        <v>0</v>
      </c>
      <c r="AI812" s="229">
        <f t="shared" si="53"/>
        <v>0</v>
      </c>
      <c r="AM812" s="138"/>
      <c r="AN812" s="138"/>
      <c r="AO812" s="138"/>
      <c r="AP812" s="138"/>
      <c r="AQ812" s="138"/>
      <c r="AR812" s="138"/>
      <c r="AS812" s="138"/>
      <c r="AT812" s="138"/>
    </row>
    <row r="813" spans="1:46" s="139" customFormat="1" ht="13.8" x14ac:dyDescent="0.3">
      <c r="A813" s="277">
        <v>496</v>
      </c>
      <c r="B813" s="211">
        <v>496201072</v>
      </c>
      <c r="C813" s="212" t="s">
        <v>304</v>
      </c>
      <c r="D813" s="211">
        <v>201</v>
      </c>
      <c r="E813" s="212" t="s">
        <v>17</v>
      </c>
      <c r="F813" s="211">
        <v>72</v>
      </c>
      <c r="G813" s="212" t="s">
        <v>18</v>
      </c>
      <c r="H813" s="297">
        <v>3.5</v>
      </c>
      <c r="I813" s="202">
        <v>9784</v>
      </c>
      <c r="J813" s="202">
        <v>2187</v>
      </c>
      <c r="K813" s="202">
        <v>0</v>
      </c>
      <c r="L813" s="202">
        <v>893</v>
      </c>
      <c r="M813" s="279">
        <v>12864</v>
      </c>
      <c r="O813" s="281">
        <v>1.9767719354067927E-2</v>
      </c>
      <c r="P813" s="282">
        <v>0</v>
      </c>
      <c r="Q813" s="205">
        <v>0.09</v>
      </c>
      <c r="R813" s="205">
        <v>3.3622622447695809E-3</v>
      </c>
      <c r="S813" s="272">
        <f t="shared" si="54"/>
        <v>0</v>
      </c>
      <c r="U813" s="287">
        <v>41661</v>
      </c>
      <c r="V813" s="288">
        <v>0</v>
      </c>
      <c r="W813" s="288">
        <v>0</v>
      </c>
      <c r="X813" s="288">
        <v>3108</v>
      </c>
      <c r="Y813" s="279">
        <f t="shared" si="55"/>
        <v>44769</v>
      </c>
      <c r="AA813" s="275">
        <v>0</v>
      </c>
      <c r="AB813" s="204">
        <v>0</v>
      </c>
      <c r="AC813" s="202">
        <v>0</v>
      </c>
      <c r="AD813" s="204">
        <v>0</v>
      </c>
      <c r="AE813" s="276">
        <v>0</v>
      </c>
      <c r="AG813" s="227">
        <f t="shared" si="51"/>
        <v>0</v>
      </c>
      <c r="AH813" s="228">
        <f t="shared" si="52"/>
        <v>0</v>
      </c>
      <c r="AI813" s="229">
        <f t="shared" si="53"/>
        <v>0</v>
      </c>
      <c r="AM813" s="138"/>
      <c r="AN813" s="138"/>
      <c r="AO813" s="138"/>
      <c r="AP813" s="138"/>
      <c r="AQ813" s="138"/>
      <c r="AR813" s="138"/>
      <c r="AS813" s="138"/>
      <c r="AT813" s="138"/>
    </row>
    <row r="814" spans="1:46" s="139" customFormat="1" ht="13.8" x14ac:dyDescent="0.3">
      <c r="A814" s="277">
        <v>496</v>
      </c>
      <c r="B814" s="211">
        <v>496201095</v>
      </c>
      <c r="C814" s="212" t="s">
        <v>304</v>
      </c>
      <c r="D814" s="211">
        <v>201</v>
      </c>
      <c r="E814" s="212" t="s">
        <v>17</v>
      </c>
      <c r="F814" s="211">
        <v>95</v>
      </c>
      <c r="G814" s="212" t="s">
        <v>296</v>
      </c>
      <c r="H814" s="297">
        <v>1</v>
      </c>
      <c r="I814" s="202">
        <v>12390</v>
      </c>
      <c r="J814" s="202">
        <v>0</v>
      </c>
      <c r="K814" s="202">
        <v>0</v>
      </c>
      <c r="L814" s="202">
        <v>893</v>
      </c>
      <c r="M814" s="279">
        <v>13283</v>
      </c>
      <c r="O814" s="281">
        <v>5.6479198154479795E-3</v>
      </c>
      <c r="P814" s="282">
        <v>0</v>
      </c>
      <c r="Q814" s="205">
        <v>0.15329999999999999</v>
      </c>
      <c r="R814" s="205">
        <v>0.12611268158752176</v>
      </c>
      <c r="S814" s="272">
        <f t="shared" si="54"/>
        <v>0</v>
      </c>
      <c r="U814" s="287">
        <v>12320</v>
      </c>
      <c r="V814" s="288">
        <v>0</v>
      </c>
      <c r="W814" s="288">
        <v>0</v>
      </c>
      <c r="X814" s="288">
        <v>888</v>
      </c>
      <c r="Y814" s="279">
        <f t="shared" si="55"/>
        <v>13208</v>
      </c>
      <c r="AA814" s="275">
        <v>0</v>
      </c>
      <c r="AB814" s="204">
        <v>0</v>
      </c>
      <c r="AC814" s="202">
        <v>0</v>
      </c>
      <c r="AD814" s="204">
        <v>0</v>
      </c>
      <c r="AE814" s="276">
        <v>0</v>
      </c>
      <c r="AG814" s="227">
        <f t="shared" si="51"/>
        <v>0</v>
      </c>
      <c r="AH814" s="228">
        <f t="shared" si="52"/>
        <v>0</v>
      </c>
      <c r="AI814" s="229">
        <f t="shared" si="53"/>
        <v>0</v>
      </c>
      <c r="AM814" s="138"/>
      <c r="AN814" s="138"/>
      <c r="AO814" s="138"/>
      <c r="AP814" s="138"/>
      <c r="AQ814" s="138"/>
      <c r="AR814" s="138"/>
      <c r="AS814" s="138"/>
      <c r="AT814" s="138"/>
    </row>
    <row r="815" spans="1:46" s="139" customFormat="1" ht="13.8" x14ac:dyDescent="0.3">
      <c r="A815" s="277">
        <v>496</v>
      </c>
      <c r="B815" s="211">
        <v>496201201</v>
      </c>
      <c r="C815" s="212" t="s">
        <v>304</v>
      </c>
      <c r="D815" s="211">
        <v>201</v>
      </c>
      <c r="E815" s="212" t="s">
        <v>17</v>
      </c>
      <c r="F815" s="211">
        <v>201</v>
      </c>
      <c r="G815" s="212" t="s">
        <v>17</v>
      </c>
      <c r="H815" s="297">
        <v>495.34</v>
      </c>
      <c r="I815" s="202">
        <v>11599</v>
      </c>
      <c r="J815" s="202">
        <v>181</v>
      </c>
      <c r="K815" s="202">
        <v>443.6427504340453</v>
      </c>
      <c r="L815" s="202">
        <v>893</v>
      </c>
      <c r="M815" s="279">
        <v>13116.642750434045</v>
      </c>
      <c r="O815" s="281">
        <v>2.7976406013840052</v>
      </c>
      <c r="P815" s="282">
        <v>256.42</v>
      </c>
      <c r="Q815" s="205">
        <v>0.18</v>
      </c>
      <c r="R815" s="205">
        <v>7.8219794049430413E-2</v>
      </c>
      <c r="S815" s="272">
        <f t="shared" si="54"/>
        <v>0</v>
      </c>
      <c r="U815" s="287">
        <v>5801931</v>
      </c>
      <c r="V815" s="288">
        <v>219754</v>
      </c>
      <c r="W815" s="288">
        <v>0</v>
      </c>
      <c r="X815" s="288">
        <v>439862</v>
      </c>
      <c r="Y815" s="279">
        <f t="shared" si="55"/>
        <v>6461547</v>
      </c>
      <c r="AA815" s="275">
        <v>0</v>
      </c>
      <c r="AB815" s="204">
        <v>0</v>
      </c>
      <c r="AC815" s="202">
        <v>0</v>
      </c>
      <c r="AD815" s="204">
        <v>5.3893882746002717</v>
      </c>
      <c r="AE815" s="276">
        <v>71684</v>
      </c>
      <c r="AG815" s="227">
        <f t="shared" si="51"/>
        <v>0</v>
      </c>
      <c r="AH815" s="228">
        <f t="shared" si="52"/>
        <v>-2096</v>
      </c>
      <c r="AI815" s="229">
        <f t="shared" si="53"/>
        <v>-2096</v>
      </c>
      <c r="AM815" s="138"/>
      <c r="AN815" s="138"/>
      <c r="AO815" s="138"/>
      <c r="AP815" s="138"/>
      <c r="AQ815" s="138"/>
      <c r="AR815" s="138"/>
      <c r="AS815" s="138"/>
      <c r="AT815" s="138"/>
    </row>
    <row r="816" spans="1:46" s="139" customFormat="1" ht="13.8" x14ac:dyDescent="0.3">
      <c r="A816" s="277">
        <v>496</v>
      </c>
      <c r="B816" s="211">
        <v>496201310</v>
      </c>
      <c r="C816" s="212" t="s">
        <v>304</v>
      </c>
      <c r="D816" s="211">
        <v>201</v>
      </c>
      <c r="E816" s="212" t="s">
        <v>17</v>
      </c>
      <c r="F816" s="211">
        <v>310</v>
      </c>
      <c r="G816" s="212" t="s">
        <v>277</v>
      </c>
      <c r="H816" s="297">
        <v>1</v>
      </c>
      <c r="I816" s="202">
        <v>10127</v>
      </c>
      <c r="J816" s="202">
        <v>2618</v>
      </c>
      <c r="K816" s="202">
        <v>0</v>
      </c>
      <c r="L816" s="202">
        <v>893</v>
      </c>
      <c r="M816" s="279">
        <v>13638</v>
      </c>
      <c r="O816" s="281">
        <v>5.6479198154479795E-3</v>
      </c>
      <c r="P816" s="282">
        <v>0</v>
      </c>
      <c r="Q816" s="205">
        <v>0.18</v>
      </c>
      <c r="R816" s="205">
        <v>2.7921500283820042E-2</v>
      </c>
      <c r="S816" s="272">
        <f t="shared" si="54"/>
        <v>0</v>
      </c>
      <c r="U816" s="287">
        <v>12673</v>
      </c>
      <c r="V816" s="288">
        <v>0</v>
      </c>
      <c r="W816" s="288">
        <v>0</v>
      </c>
      <c r="X816" s="288">
        <v>888</v>
      </c>
      <c r="Y816" s="279">
        <f t="shared" si="55"/>
        <v>13561</v>
      </c>
      <c r="AA816" s="275">
        <v>0</v>
      </c>
      <c r="AB816" s="204">
        <v>0</v>
      </c>
      <c r="AC816" s="202">
        <v>0</v>
      </c>
      <c r="AD816" s="204">
        <v>0</v>
      </c>
      <c r="AE816" s="276">
        <v>0</v>
      </c>
      <c r="AG816" s="227">
        <f t="shared" si="51"/>
        <v>0</v>
      </c>
      <c r="AH816" s="228">
        <f t="shared" si="52"/>
        <v>0</v>
      </c>
      <c r="AI816" s="229">
        <f t="shared" si="53"/>
        <v>0</v>
      </c>
      <c r="AM816" s="138"/>
      <c r="AN816" s="138"/>
      <c r="AO816" s="138"/>
      <c r="AP816" s="138"/>
      <c r="AQ816" s="138"/>
      <c r="AR816" s="138"/>
      <c r="AS816" s="138"/>
      <c r="AT816" s="138"/>
    </row>
    <row r="817" spans="1:46" s="139" customFormat="1" ht="13.8" x14ac:dyDescent="0.3">
      <c r="A817" s="277">
        <v>497</v>
      </c>
      <c r="B817" s="211">
        <v>497117005</v>
      </c>
      <c r="C817" s="212" t="s">
        <v>306</v>
      </c>
      <c r="D817" s="211">
        <v>117</v>
      </c>
      <c r="E817" s="212" t="s">
        <v>53</v>
      </c>
      <c r="F817" s="211">
        <v>5</v>
      </c>
      <c r="G817" s="212" t="s">
        <v>219</v>
      </c>
      <c r="H817" s="297">
        <v>6</v>
      </c>
      <c r="I817" s="202">
        <v>8740</v>
      </c>
      <c r="J817" s="202">
        <v>3745</v>
      </c>
      <c r="K817" s="202">
        <v>0</v>
      </c>
      <c r="L817" s="202">
        <v>893</v>
      </c>
      <c r="M817" s="279">
        <v>13378</v>
      </c>
      <c r="O817" s="281">
        <v>0</v>
      </c>
      <c r="P817" s="282">
        <v>0</v>
      </c>
      <c r="Q817" s="205">
        <v>0.09</v>
      </c>
      <c r="R817" s="205">
        <v>1.1310530252695329E-2</v>
      </c>
      <c r="S817" s="272">
        <f t="shared" si="54"/>
        <v>0</v>
      </c>
      <c r="U817" s="287">
        <v>74910</v>
      </c>
      <c r="V817" s="288">
        <v>0</v>
      </c>
      <c r="W817" s="288">
        <v>0</v>
      </c>
      <c r="X817" s="288">
        <v>5358</v>
      </c>
      <c r="Y817" s="279">
        <f t="shared" si="55"/>
        <v>80268</v>
      </c>
      <c r="AA817" s="275">
        <v>0</v>
      </c>
      <c r="AB817" s="204">
        <v>0</v>
      </c>
      <c r="AC817" s="202">
        <v>0</v>
      </c>
      <c r="AD817" s="204">
        <v>0</v>
      </c>
      <c r="AE817" s="276">
        <v>0</v>
      </c>
      <c r="AG817" s="227">
        <f t="shared" si="51"/>
        <v>0</v>
      </c>
      <c r="AH817" s="228">
        <f t="shared" si="52"/>
        <v>0</v>
      </c>
      <c r="AI817" s="229">
        <f t="shared" si="53"/>
        <v>0</v>
      </c>
      <c r="AM817" s="138"/>
      <c r="AN817" s="138"/>
      <c r="AO817" s="138"/>
      <c r="AP817" s="138"/>
      <c r="AQ817" s="138"/>
      <c r="AR817" s="138"/>
      <c r="AS817" s="138"/>
      <c r="AT817" s="138"/>
    </row>
    <row r="818" spans="1:46" s="139" customFormat="1" ht="13.8" x14ac:dyDescent="0.3">
      <c r="A818" s="277">
        <v>497</v>
      </c>
      <c r="B818" s="211">
        <v>497117008</v>
      </c>
      <c r="C818" s="212" t="s">
        <v>306</v>
      </c>
      <c r="D818" s="211">
        <v>117</v>
      </c>
      <c r="E818" s="212" t="s">
        <v>53</v>
      </c>
      <c r="F818" s="211">
        <v>8</v>
      </c>
      <c r="G818" s="212" t="s">
        <v>208</v>
      </c>
      <c r="H818" s="297">
        <v>80.78</v>
      </c>
      <c r="I818" s="202">
        <v>9429</v>
      </c>
      <c r="J818" s="202">
        <v>9941</v>
      </c>
      <c r="K818" s="202">
        <v>0</v>
      </c>
      <c r="L818" s="202">
        <v>893</v>
      </c>
      <c r="M818" s="279">
        <v>20263</v>
      </c>
      <c r="O818" s="281">
        <v>0</v>
      </c>
      <c r="P818" s="282">
        <v>0</v>
      </c>
      <c r="Q818" s="205">
        <v>0.09</v>
      </c>
      <c r="R818" s="205">
        <v>6.5870657007237002E-2</v>
      </c>
      <c r="S818" s="272">
        <f t="shared" si="54"/>
        <v>0</v>
      </c>
      <c r="U818" s="287">
        <v>1564709</v>
      </c>
      <c r="V818" s="288">
        <v>0</v>
      </c>
      <c r="W818" s="288">
        <v>0</v>
      </c>
      <c r="X818" s="288">
        <v>72139</v>
      </c>
      <c r="Y818" s="279">
        <f t="shared" si="55"/>
        <v>1636848</v>
      </c>
      <c r="AA818" s="275">
        <v>0</v>
      </c>
      <c r="AB818" s="204">
        <v>0</v>
      </c>
      <c r="AC818" s="202">
        <v>0</v>
      </c>
      <c r="AD818" s="204">
        <v>0</v>
      </c>
      <c r="AE818" s="276">
        <v>0</v>
      </c>
      <c r="AG818" s="227">
        <f t="shared" si="51"/>
        <v>0.78000000000000114</v>
      </c>
      <c r="AH818" s="228">
        <f t="shared" si="52"/>
        <v>0</v>
      </c>
      <c r="AI818" s="229">
        <f t="shared" si="53"/>
        <v>15888</v>
      </c>
      <c r="AM818" s="138"/>
      <c r="AN818" s="138"/>
      <c r="AO818" s="138"/>
      <c r="AP818" s="138"/>
      <c r="AQ818" s="138"/>
      <c r="AR818" s="138"/>
      <c r="AS818" s="138"/>
      <c r="AT818" s="138"/>
    </row>
    <row r="819" spans="1:46" s="139" customFormat="1" ht="13.8" x14ac:dyDescent="0.3">
      <c r="A819" s="277">
        <v>497</v>
      </c>
      <c r="B819" s="211">
        <v>497117024</v>
      </c>
      <c r="C819" s="212" t="s">
        <v>306</v>
      </c>
      <c r="D819" s="211">
        <v>117</v>
      </c>
      <c r="E819" s="212" t="s">
        <v>53</v>
      </c>
      <c r="F819" s="211">
        <v>24</v>
      </c>
      <c r="G819" s="212" t="s">
        <v>252</v>
      </c>
      <c r="H819" s="297">
        <v>20</v>
      </c>
      <c r="I819" s="202">
        <v>9663</v>
      </c>
      <c r="J819" s="202">
        <v>2212</v>
      </c>
      <c r="K819" s="202">
        <v>0</v>
      </c>
      <c r="L819" s="202">
        <v>893</v>
      </c>
      <c r="M819" s="279">
        <v>12768</v>
      </c>
      <c r="O819" s="281">
        <v>0</v>
      </c>
      <c r="P819" s="282">
        <v>0</v>
      </c>
      <c r="Q819" s="205">
        <v>0.09</v>
      </c>
      <c r="R819" s="205">
        <v>1.6675424831371001E-2</v>
      </c>
      <c r="S819" s="272">
        <f t="shared" si="54"/>
        <v>0</v>
      </c>
      <c r="U819" s="287">
        <v>237501</v>
      </c>
      <c r="V819" s="288">
        <v>0</v>
      </c>
      <c r="W819" s="288">
        <v>0</v>
      </c>
      <c r="X819" s="288">
        <v>17861</v>
      </c>
      <c r="Y819" s="279">
        <f t="shared" si="55"/>
        <v>255362</v>
      </c>
      <c r="AA819" s="275">
        <v>0</v>
      </c>
      <c r="AB819" s="204">
        <v>0</v>
      </c>
      <c r="AC819" s="202">
        <v>0</v>
      </c>
      <c r="AD819" s="204">
        <v>0</v>
      </c>
      <c r="AE819" s="276">
        <v>0</v>
      </c>
      <c r="AG819" s="227">
        <f t="shared" si="51"/>
        <v>0</v>
      </c>
      <c r="AH819" s="228">
        <f t="shared" si="52"/>
        <v>0</v>
      </c>
      <c r="AI819" s="229">
        <f t="shared" si="53"/>
        <v>0</v>
      </c>
      <c r="AM819" s="138"/>
      <c r="AN819" s="138"/>
      <c r="AO819" s="138"/>
      <c r="AP819" s="138"/>
      <c r="AQ819" s="138"/>
      <c r="AR819" s="138"/>
      <c r="AS819" s="138"/>
      <c r="AT819" s="138"/>
    </row>
    <row r="820" spans="1:46" s="139" customFormat="1" ht="13.8" x14ac:dyDescent="0.3">
      <c r="A820" s="277">
        <v>497</v>
      </c>
      <c r="B820" s="211">
        <v>497117061</v>
      </c>
      <c r="C820" s="212" t="s">
        <v>306</v>
      </c>
      <c r="D820" s="211">
        <v>117</v>
      </c>
      <c r="E820" s="212" t="s">
        <v>53</v>
      </c>
      <c r="F820" s="211">
        <v>61</v>
      </c>
      <c r="G820" s="212" t="s">
        <v>170</v>
      </c>
      <c r="H820" s="297">
        <v>20</v>
      </c>
      <c r="I820" s="202">
        <v>10194</v>
      </c>
      <c r="J820" s="202">
        <v>736</v>
      </c>
      <c r="K820" s="202">
        <v>0</v>
      </c>
      <c r="L820" s="202">
        <v>893</v>
      </c>
      <c r="M820" s="279">
        <v>11823</v>
      </c>
      <c r="O820" s="281">
        <v>0</v>
      </c>
      <c r="P820" s="282">
        <v>0</v>
      </c>
      <c r="Q820" s="205">
        <v>0.09</v>
      </c>
      <c r="R820" s="205">
        <v>3.1855751534477672E-2</v>
      </c>
      <c r="S820" s="272">
        <f t="shared" si="54"/>
        <v>0</v>
      </c>
      <c r="U820" s="287">
        <v>218600</v>
      </c>
      <c r="V820" s="288">
        <v>0</v>
      </c>
      <c r="W820" s="288">
        <v>0</v>
      </c>
      <c r="X820" s="288">
        <v>17860</v>
      </c>
      <c r="Y820" s="279">
        <f t="shared" si="55"/>
        <v>236460</v>
      </c>
      <c r="AA820" s="275">
        <v>0</v>
      </c>
      <c r="AB820" s="204">
        <v>0</v>
      </c>
      <c r="AC820" s="202">
        <v>0</v>
      </c>
      <c r="AD820" s="204">
        <v>0</v>
      </c>
      <c r="AE820" s="276">
        <v>0</v>
      </c>
      <c r="AG820" s="227">
        <f t="shared" si="51"/>
        <v>0</v>
      </c>
      <c r="AH820" s="228">
        <f t="shared" si="52"/>
        <v>0</v>
      </c>
      <c r="AI820" s="229">
        <f t="shared" si="53"/>
        <v>0</v>
      </c>
      <c r="AM820" s="138"/>
      <c r="AN820" s="138"/>
      <c r="AO820" s="138"/>
      <c r="AP820" s="138"/>
      <c r="AQ820" s="138"/>
      <c r="AR820" s="138"/>
      <c r="AS820" s="138"/>
      <c r="AT820" s="138"/>
    </row>
    <row r="821" spans="1:46" s="139" customFormat="1" ht="13.8" x14ac:dyDescent="0.3">
      <c r="A821" s="277">
        <v>497</v>
      </c>
      <c r="B821" s="211">
        <v>497117074</v>
      </c>
      <c r="C821" s="212" t="s">
        <v>306</v>
      </c>
      <c r="D821" s="211">
        <v>117</v>
      </c>
      <c r="E821" s="212" t="s">
        <v>53</v>
      </c>
      <c r="F821" s="211">
        <v>74</v>
      </c>
      <c r="G821" s="212" t="s">
        <v>308</v>
      </c>
      <c r="H821" s="297">
        <v>5.5600000000000005</v>
      </c>
      <c r="I821" s="202">
        <v>9230</v>
      </c>
      <c r="J821" s="202">
        <v>7594</v>
      </c>
      <c r="K821" s="202">
        <v>0</v>
      </c>
      <c r="L821" s="202">
        <v>893</v>
      </c>
      <c r="M821" s="279">
        <v>17717</v>
      </c>
      <c r="O821" s="281">
        <v>0</v>
      </c>
      <c r="P821" s="282">
        <v>0</v>
      </c>
      <c r="Q821" s="205">
        <v>0.09</v>
      </c>
      <c r="R821" s="205">
        <v>1.789190579689021E-2</v>
      </c>
      <c r="S821" s="272">
        <f t="shared" si="54"/>
        <v>0</v>
      </c>
      <c r="U821" s="287">
        <v>93541</v>
      </c>
      <c r="V821" s="288">
        <v>0</v>
      </c>
      <c r="W821" s="288">
        <v>0</v>
      </c>
      <c r="X821" s="288">
        <v>4965</v>
      </c>
      <c r="Y821" s="279">
        <f t="shared" si="55"/>
        <v>98506</v>
      </c>
      <c r="AA821" s="275">
        <v>0</v>
      </c>
      <c r="AB821" s="204">
        <v>0</v>
      </c>
      <c r="AC821" s="202">
        <v>0</v>
      </c>
      <c r="AD821" s="204">
        <v>0</v>
      </c>
      <c r="AE821" s="276">
        <v>0</v>
      </c>
      <c r="AG821" s="227">
        <f t="shared" si="51"/>
        <v>0</v>
      </c>
      <c r="AH821" s="228">
        <f t="shared" si="52"/>
        <v>0</v>
      </c>
      <c r="AI821" s="229">
        <f t="shared" si="53"/>
        <v>0</v>
      </c>
      <c r="AM821" s="138"/>
      <c r="AN821" s="138"/>
      <c r="AO821" s="138"/>
      <c r="AP821" s="138"/>
      <c r="AQ821" s="138"/>
      <c r="AR821" s="138"/>
      <c r="AS821" s="138"/>
      <c r="AT821" s="138"/>
    </row>
    <row r="822" spans="1:46" s="139" customFormat="1" ht="13.8" x14ac:dyDescent="0.3">
      <c r="A822" s="277">
        <v>497</v>
      </c>
      <c r="B822" s="211">
        <v>497117086</v>
      </c>
      <c r="C822" s="212" t="s">
        <v>306</v>
      </c>
      <c r="D822" s="211">
        <v>117</v>
      </c>
      <c r="E822" s="212" t="s">
        <v>53</v>
      </c>
      <c r="F822" s="211">
        <v>86</v>
      </c>
      <c r="G822" s="212" t="s">
        <v>207</v>
      </c>
      <c r="H822" s="297">
        <v>31.31</v>
      </c>
      <c r="I822" s="202">
        <v>9127</v>
      </c>
      <c r="J822" s="202">
        <v>1723</v>
      </c>
      <c r="K822" s="202">
        <v>0</v>
      </c>
      <c r="L822" s="202">
        <v>893</v>
      </c>
      <c r="M822" s="279">
        <v>11743</v>
      </c>
      <c r="O822" s="281">
        <v>0</v>
      </c>
      <c r="P822" s="282">
        <v>0</v>
      </c>
      <c r="Q822" s="205">
        <v>0.09</v>
      </c>
      <c r="R822" s="205">
        <v>5.6550894950128702E-2</v>
      </c>
      <c r="S822" s="272">
        <f t="shared" si="54"/>
        <v>0</v>
      </c>
      <c r="U822" s="287">
        <v>339714</v>
      </c>
      <c r="V822" s="288">
        <v>0</v>
      </c>
      <c r="W822" s="288">
        <v>0</v>
      </c>
      <c r="X822" s="288">
        <v>27963</v>
      </c>
      <c r="Y822" s="279">
        <f t="shared" si="55"/>
        <v>367677</v>
      </c>
      <c r="AA822" s="275">
        <v>0</v>
      </c>
      <c r="AB822" s="204">
        <v>0</v>
      </c>
      <c r="AC822" s="202">
        <v>0</v>
      </c>
      <c r="AD822" s="204">
        <v>0</v>
      </c>
      <c r="AE822" s="276">
        <v>0</v>
      </c>
      <c r="AG822" s="227">
        <f t="shared" si="51"/>
        <v>0</v>
      </c>
      <c r="AH822" s="228">
        <f t="shared" si="52"/>
        <v>0</v>
      </c>
      <c r="AI822" s="229">
        <f t="shared" si="53"/>
        <v>0</v>
      </c>
      <c r="AM822" s="138"/>
      <c r="AN822" s="138"/>
      <c r="AO822" s="138"/>
      <c r="AP822" s="138"/>
      <c r="AQ822" s="138"/>
      <c r="AR822" s="138"/>
      <c r="AS822" s="138"/>
      <c r="AT822" s="138"/>
    </row>
    <row r="823" spans="1:46" s="139" customFormat="1" ht="13.8" x14ac:dyDescent="0.3">
      <c r="A823" s="277">
        <v>497</v>
      </c>
      <c r="B823" s="211">
        <v>497117087</v>
      </c>
      <c r="C823" s="212" t="s">
        <v>306</v>
      </c>
      <c r="D823" s="211">
        <v>117</v>
      </c>
      <c r="E823" s="212" t="s">
        <v>53</v>
      </c>
      <c r="F823" s="211">
        <v>87</v>
      </c>
      <c r="G823" s="212" t="s">
        <v>171</v>
      </c>
      <c r="H823" s="297">
        <v>1</v>
      </c>
      <c r="I823" s="202">
        <v>9438</v>
      </c>
      <c r="J823" s="202">
        <v>3301</v>
      </c>
      <c r="K823" s="202">
        <v>0</v>
      </c>
      <c r="L823" s="202">
        <v>893</v>
      </c>
      <c r="M823" s="279">
        <v>13632</v>
      </c>
      <c r="O823" s="281">
        <v>0</v>
      </c>
      <c r="P823" s="282">
        <v>0</v>
      </c>
      <c r="Q823" s="205">
        <v>0.09</v>
      </c>
      <c r="R823" s="205">
        <v>4.0415689121383151E-3</v>
      </c>
      <c r="S823" s="272">
        <f t="shared" si="54"/>
        <v>0</v>
      </c>
      <c r="U823" s="287">
        <v>12739</v>
      </c>
      <c r="V823" s="288">
        <v>0</v>
      </c>
      <c r="W823" s="288">
        <v>0</v>
      </c>
      <c r="X823" s="288">
        <v>893</v>
      </c>
      <c r="Y823" s="279">
        <f t="shared" si="55"/>
        <v>13632</v>
      </c>
      <c r="AA823" s="275">
        <v>0</v>
      </c>
      <c r="AB823" s="204">
        <v>0</v>
      </c>
      <c r="AC823" s="202">
        <v>0</v>
      </c>
      <c r="AD823" s="204">
        <v>0</v>
      </c>
      <c r="AE823" s="276">
        <v>0</v>
      </c>
      <c r="AG823" s="227">
        <f t="shared" si="51"/>
        <v>0</v>
      </c>
      <c r="AH823" s="228">
        <f t="shared" si="52"/>
        <v>0</v>
      </c>
      <c r="AI823" s="229">
        <f t="shared" si="53"/>
        <v>0</v>
      </c>
      <c r="AM823" s="138"/>
      <c r="AN823" s="138"/>
      <c r="AO823" s="138"/>
      <c r="AP823" s="138"/>
      <c r="AQ823" s="138"/>
      <c r="AR823" s="138"/>
      <c r="AS823" s="138"/>
      <c r="AT823" s="138"/>
    </row>
    <row r="824" spans="1:46" s="139" customFormat="1" ht="13.8" x14ac:dyDescent="0.3">
      <c r="A824" s="277">
        <v>497</v>
      </c>
      <c r="B824" s="211">
        <v>497117091</v>
      </c>
      <c r="C824" s="212" t="s">
        <v>306</v>
      </c>
      <c r="D824" s="211">
        <v>117</v>
      </c>
      <c r="E824" s="212" t="s">
        <v>53</v>
      </c>
      <c r="F824" s="211">
        <v>91</v>
      </c>
      <c r="G824" s="212" t="s">
        <v>52</v>
      </c>
      <c r="H824" s="297">
        <v>1</v>
      </c>
      <c r="I824" s="202">
        <v>9902.131025641027</v>
      </c>
      <c r="J824" s="202">
        <v>12726</v>
      </c>
      <c r="K824" s="202">
        <v>0</v>
      </c>
      <c r="L824" s="202">
        <v>893</v>
      </c>
      <c r="M824" s="279">
        <v>23521.131025641029</v>
      </c>
      <c r="O824" s="281">
        <v>0</v>
      </c>
      <c r="P824" s="282">
        <v>0</v>
      </c>
      <c r="Q824" s="205">
        <v>0.09</v>
      </c>
      <c r="R824" s="205">
        <v>2.7725226323225036E-2</v>
      </c>
      <c r="S824" s="272">
        <f t="shared" si="54"/>
        <v>0</v>
      </c>
      <c r="U824" s="287">
        <v>22628</v>
      </c>
      <c r="V824" s="288">
        <v>0</v>
      </c>
      <c r="W824" s="288">
        <v>0</v>
      </c>
      <c r="X824" s="288">
        <v>894</v>
      </c>
      <c r="Y824" s="279">
        <f t="shared" si="55"/>
        <v>23522</v>
      </c>
      <c r="AA824" s="275">
        <v>0</v>
      </c>
      <c r="AB824" s="204">
        <v>0</v>
      </c>
      <c r="AC824" s="202">
        <v>0</v>
      </c>
      <c r="AD824" s="204">
        <v>0</v>
      </c>
      <c r="AE824" s="276">
        <v>0</v>
      </c>
      <c r="AG824" s="227">
        <f t="shared" si="51"/>
        <v>0</v>
      </c>
      <c r="AH824" s="228">
        <f t="shared" si="52"/>
        <v>0</v>
      </c>
      <c r="AI824" s="229">
        <f t="shared" si="53"/>
        <v>0</v>
      </c>
      <c r="AM824" s="138"/>
      <c r="AN824" s="138"/>
      <c r="AO824" s="138"/>
      <c r="AP824" s="138"/>
      <c r="AQ824" s="138"/>
      <c r="AR824" s="138"/>
      <c r="AS824" s="138"/>
      <c r="AT824" s="138"/>
    </row>
    <row r="825" spans="1:46" s="139" customFormat="1" ht="13.8" x14ac:dyDescent="0.3">
      <c r="A825" s="277">
        <v>497</v>
      </c>
      <c r="B825" s="211">
        <v>497117111</v>
      </c>
      <c r="C825" s="212" t="s">
        <v>306</v>
      </c>
      <c r="D825" s="211">
        <v>117</v>
      </c>
      <c r="E825" s="212" t="s">
        <v>53</v>
      </c>
      <c r="F825" s="211">
        <v>111</v>
      </c>
      <c r="G825" s="212" t="s">
        <v>253</v>
      </c>
      <c r="H825" s="297">
        <v>7.52</v>
      </c>
      <c r="I825" s="202">
        <v>9234</v>
      </c>
      <c r="J825" s="202">
        <v>3248</v>
      </c>
      <c r="K825" s="202">
        <v>0</v>
      </c>
      <c r="L825" s="202">
        <v>893</v>
      </c>
      <c r="M825" s="279">
        <v>13375</v>
      </c>
      <c r="O825" s="281">
        <v>0</v>
      </c>
      <c r="P825" s="282">
        <v>0</v>
      </c>
      <c r="Q825" s="205">
        <v>0.09</v>
      </c>
      <c r="R825" s="205">
        <v>1.8534333650816536E-2</v>
      </c>
      <c r="S825" s="272">
        <f t="shared" si="54"/>
        <v>0</v>
      </c>
      <c r="U825" s="287">
        <v>93866</v>
      </c>
      <c r="V825" s="288">
        <v>0</v>
      </c>
      <c r="W825" s="288">
        <v>0</v>
      </c>
      <c r="X825" s="288">
        <v>6715</v>
      </c>
      <c r="Y825" s="279">
        <f t="shared" si="55"/>
        <v>100581</v>
      </c>
      <c r="AA825" s="275">
        <v>0</v>
      </c>
      <c r="AB825" s="204">
        <v>0</v>
      </c>
      <c r="AC825" s="202">
        <v>0</v>
      </c>
      <c r="AD825" s="204">
        <v>0</v>
      </c>
      <c r="AE825" s="276">
        <v>0</v>
      </c>
      <c r="AG825" s="227">
        <f t="shared" si="51"/>
        <v>0</v>
      </c>
      <c r="AH825" s="228">
        <f t="shared" si="52"/>
        <v>0</v>
      </c>
      <c r="AI825" s="229">
        <f t="shared" si="53"/>
        <v>0</v>
      </c>
      <c r="AM825" s="138"/>
      <c r="AN825" s="138"/>
      <c r="AO825" s="138"/>
      <c r="AP825" s="138"/>
      <c r="AQ825" s="138"/>
      <c r="AR825" s="138"/>
      <c r="AS825" s="138"/>
      <c r="AT825" s="138"/>
    </row>
    <row r="826" spans="1:46" s="139" customFormat="1" ht="13.8" x14ac:dyDescent="0.3">
      <c r="A826" s="277">
        <v>497</v>
      </c>
      <c r="B826" s="211">
        <v>497117114</v>
      </c>
      <c r="C826" s="212" t="s">
        <v>306</v>
      </c>
      <c r="D826" s="211">
        <v>117</v>
      </c>
      <c r="E826" s="212" t="s">
        <v>53</v>
      </c>
      <c r="F826" s="211">
        <v>114</v>
      </c>
      <c r="G826" s="212" t="s">
        <v>51</v>
      </c>
      <c r="H826" s="297">
        <v>12</v>
      </c>
      <c r="I826" s="202">
        <v>9766</v>
      </c>
      <c r="J826" s="202">
        <v>2017</v>
      </c>
      <c r="K826" s="202">
        <v>0</v>
      </c>
      <c r="L826" s="202">
        <v>893</v>
      </c>
      <c r="M826" s="279">
        <v>12676</v>
      </c>
      <c r="O826" s="281">
        <v>0</v>
      </c>
      <c r="P826" s="282">
        <v>0</v>
      </c>
      <c r="Q826" s="205">
        <v>0.18</v>
      </c>
      <c r="R826" s="205">
        <v>3.7908075627123804E-2</v>
      </c>
      <c r="S826" s="272">
        <f t="shared" si="54"/>
        <v>0</v>
      </c>
      <c r="U826" s="287">
        <v>141397</v>
      </c>
      <c r="V826" s="288">
        <v>0</v>
      </c>
      <c r="W826" s="288">
        <v>0</v>
      </c>
      <c r="X826" s="288">
        <v>10717</v>
      </c>
      <c r="Y826" s="279">
        <f t="shared" si="55"/>
        <v>152114</v>
      </c>
      <c r="AA826" s="275">
        <v>0</v>
      </c>
      <c r="AB826" s="204">
        <v>0</v>
      </c>
      <c r="AC826" s="202">
        <v>0</v>
      </c>
      <c r="AD826" s="204">
        <v>0</v>
      </c>
      <c r="AE826" s="276">
        <v>0</v>
      </c>
      <c r="AG826" s="227">
        <f t="shared" si="51"/>
        <v>0</v>
      </c>
      <c r="AH826" s="228">
        <f t="shared" si="52"/>
        <v>0</v>
      </c>
      <c r="AI826" s="229">
        <f t="shared" si="53"/>
        <v>0</v>
      </c>
      <c r="AM826" s="138"/>
      <c r="AN826" s="138"/>
      <c r="AO826" s="138"/>
      <c r="AP826" s="138"/>
      <c r="AQ826" s="138"/>
      <c r="AR826" s="138"/>
      <c r="AS826" s="138"/>
      <c r="AT826" s="138"/>
    </row>
    <row r="827" spans="1:46" s="139" customFormat="1" ht="13.8" x14ac:dyDescent="0.3">
      <c r="A827" s="277">
        <v>497</v>
      </c>
      <c r="B827" s="211">
        <v>497117117</v>
      </c>
      <c r="C827" s="212" t="s">
        <v>306</v>
      </c>
      <c r="D827" s="211">
        <v>117</v>
      </c>
      <c r="E827" s="212" t="s">
        <v>53</v>
      </c>
      <c r="F827" s="211">
        <v>117</v>
      </c>
      <c r="G827" s="212" t="s">
        <v>53</v>
      </c>
      <c r="H827" s="297">
        <v>33.049999999999997</v>
      </c>
      <c r="I827" s="202">
        <v>9119</v>
      </c>
      <c r="J827" s="202">
        <v>4111</v>
      </c>
      <c r="K827" s="202">
        <v>0</v>
      </c>
      <c r="L827" s="202">
        <v>893</v>
      </c>
      <c r="M827" s="279">
        <v>14123</v>
      </c>
      <c r="O827" s="281">
        <v>0</v>
      </c>
      <c r="P827" s="282">
        <v>0</v>
      </c>
      <c r="Q827" s="205">
        <v>0.09</v>
      </c>
      <c r="R827" s="205">
        <v>6.9318474180390804E-2</v>
      </c>
      <c r="S827" s="272">
        <f t="shared" si="54"/>
        <v>0</v>
      </c>
      <c r="U827" s="287">
        <v>437252</v>
      </c>
      <c r="V827" s="288">
        <v>0</v>
      </c>
      <c r="W827" s="288">
        <v>0</v>
      </c>
      <c r="X827" s="288">
        <v>29519</v>
      </c>
      <c r="Y827" s="279">
        <f t="shared" si="55"/>
        <v>466771</v>
      </c>
      <c r="AA827" s="275">
        <v>0</v>
      </c>
      <c r="AB827" s="204">
        <v>0</v>
      </c>
      <c r="AC827" s="202">
        <v>0</v>
      </c>
      <c r="AD827" s="204">
        <v>2.0499999999999998</v>
      </c>
      <c r="AE827" s="276">
        <v>28953</v>
      </c>
      <c r="AG827" s="227">
        <f t="shared" si="51"/>
        <v>0</v>
      </c>
      <c r="AH827" s="228">
        <f t="shared" si="52"/>
        <v>0</v>
      </c>
      <c r="AI827" s="229">
        <f t="shared" si="53"/>
        <v>0</v>
      </c>
      <c r="AM827" s="138"/>
      <c r="AN827" s="138"/>
      <c r="AO827" s="138"/>
      <c r="AP827" s="138"/>
      <c r="AQ827" s="138"/>
      <c r="AR827" s="138"/>
      <c r="AS827" s="138"/>
      <c r="AT827" s="138"/>
    </row>
    <row r="828" spans="1:46" s="139" customFormat="1" ht="13.8" x14ac:dyDescent="0.3">
      <c r="A828" s="277">
        <v>497</v>
      </c>
      <c r="B828" s="211">
        <v>497117137</v>
      </c>
      <c r="C828" s="212" t="s">
        <v>306</v>
      </c>
      <c r="D828" s="211">
        <v>117</v>
      </c>
      <c r="E828" s="212" t="s">
        <v>53</v>
      </c>
      <c r="F828" s="211">
        <v>137</v>
      </c>
      <c r="G828" s="212" t="s">
        <v>210</v>
      </c>
      <c r="H828" s="297">
        <v>36.260000000000005</v>
      </c>
      <c r="I828" s="202">
        <v>9768</v>
      </c>
      <c r="J828" s="202">
        <v>13</v>
      </c>
      <c r="K828" s="202">
        <v>0</v>
      </c>
      <c r="L828" s="202">
        <v>893</v>
      </c>
      <c r="M828" s="279">
        <v>10674</v>
      </c>
      <c r="O828" s="281">
        <v>0</v>
      </c>
      <c r="P828" s="282">
        <v>0</v>
      </c>
      <c r="Q828" s="205">
        <v>0.18</v>
      </c>
      <c r="R828" s="205">
        <v>0.12393237753028111</v>
      </c>
      <c r="S828" s="272">
        <f t="shared" si="54"/>
        <v>0</v>
      </c>
      <c r="U828" s="287">
        <v>354665</v>
      </c>
      <c r="V828" s="288">
        <v>0</v>
      </c>
      <c r="W828" s="288">
        <v>0</v>
      </c>
      <c r="X828" s="288">
        <v>32385</v>
      </c>
      <c r="Y828" s="279">
        <f t="shared" si="55"/>
        <v>387050</v>
      </c>
      <c r="AA828" s="275">
        <v>0</v>
      </c>
      <c r="AB828" s="204">
        <v>0</v>
      </c>
      <c r="AC828" s="202">
        <v>0</v>
      </c>
      <c r="AD828" s="204">
        <v>0.26</v>
      </c>
      <c r="AE828" s="276">
        <v>2776</v>
      </c>
      <c r="AG828" s="227">
        <f t="shared" si="51"/>
        <v>0</v>
      </c>
      <c r="AH828" s="228">
        <f t="shared" si="52"/>
        <v>0</v>
      </c>
      <c r="AI828" s="229">
        <f t="shared" si="53"/>
        <v>0</v>
      </c>
      <c r="AM828" s="138"/>
      <c r="AN828" s="138"/>
      <c r="AO828" s="138"/>
      <c r="AP828" s="138"/>
      <c r="AQ828" s="138"/>
      <c r="AR828" s="138"/>
      <c r="AS828" s="138"/>
      <c r="AT828" s="138"/>
    </row>
    <row r="829" spans="1:46" s="139" customFormat="1" ht="13.8" x14ac:dyDescent="0.3">
      <c r="A829" s="277">
        <v>497</v>
      </c>
      <c r="B829" s="211">
        <v>497117154</v>
      </c>
      <c r="C829" s="212" t="s">
        <v>306</v>
      </c>
      <c r="D829" s="211">
        <v>117</v>
      </c>
      <c r="E829" s="212" t="s">
        <v>53</v>
      </c>
      <c r="F829" s="211">
        <v>154</v>
      </c>
      <c r="G829" s="212" t="s">
        <v>309</v>
      </c>
      <c r="H829" s="297">
        <v>5.5600000000000005</v>
      </c>
      <c r="I829" s="202">
        <v>8749</v>
      </c>
      <c r="J829" s="202">
        <v>10917</v>
      </c>
      <c r="K829" s="202">
        <v>0</v>
      </c>
      <c r="L829" s="202">
        <v>893</v>
      </c>
      <c r="M829" s="279">
        <v>20559</v>
      </c>
      <c r="O829" s="281">
        <v>0</v>
      </c>
      <c r="P829" s="282">
        <v>0</v>
      </c>
      <c r="Q829" s="205">
        <v>0.09</v>
      </c>
      <c r="R829" s="205">
        <v>4.6348882008697474E-2</v>
      </c>
      <c r="S829" s="272">
        <f t="shared" si="54"/>
        <v>0</v>
      </c>
      <c r="U829" s="287">
        <v>109343</v>
      </c>
      <c r="V829" s="288">
        <v>0</v>
      </c>
      <c r="W829" s="288">
        <v>0</v>
      </c>
      <c r="X829" s="288">
        <v>4965</v>
      </c>
      <c r="Y829" s="279">
        <f t="shared" si="55"/>
        <v>114308</v>
      </c>
      <c r="AA829" s="275">
        <v>0</v>
      </c>
      <c r="AB829" s="204">
        <v>0</v>
      </c>
      <c r="AC829" s="202">
        <v>0</v>
      </c>
      <c r="AD829" s="204">
        <v>0</v>
      </c>
      <c r="AE829" s="276">
        <v>0</v>
      </c>
      <c r="AG829" s="227">
        <f t="shared" si="51"/>
        <v>0</v>
      </c>
      <c r="AH829" s="228">
        <f t="shared" si="52"/>
        <v>0</v>
      </c>
      <c r="AI829" s="229">
        <f t="shared" si="53"/>
        <v>0</v>
      </c>
      <c r="AM829" s="138"/>
      <c r="AN829" s="138"/>
      <c r="AO829" s="138"/>
      <c r="AP829" s="138"/>
      <c r="AQ829" s="138"/>
      <c r="AR829" s="138"/>
      <c r="AS829" s="138"/>
      <c r="AT829" s="138"/>
    </row>
    <row r="830" spans="1:46" s="139" customFormat="1" ht="13.8" x14ac:dyDescent="0.3">
      <c r="A830" s="277">
        <v>497</v>
      </c>
      <c r="B830" s="211">
        <v>497117159</v>
      </c>
      <c r="C830" s="212" t="s">
        <v>306</v>
      </c>
      <c r="D830" s="211">
        <v>117</v>
      </c>
      <c r="E830" s="212" t="s">
        <v>53</v>
      </c>
      <c r="F830" s="211">
        <v>159</v>
      </c>
      <c r="G830" s="212" t="s">
        <v>172</v>
      </c>
      <c r="H830" s="297">
        <v>6.52</v>
      </c>
      <c r="I830" s="202">
        <v>10532</v>
      </c>
      <c r="J830" s="202">
        <v>4807</v>
      </c>
      <c r="K830" s="202">
        <v>0</v>
      </c>
      <c r="L830" s="202">
        <v>893</v>
      </c>
      <c r="M830" s="279">
        <v>16232</v>
      </c>
      <c r="O830" s="281">
        <v>0</v>
      </c>
      <c r="P830" s="282">
        <v>0</v>
      </c>
      <c r="Q830" s="205">
        <v>0.09</v>
      </c>
      <c r="R830" s="205">
        <v>4.7748754159997412E-3</v>
      </c>
      <c r="S830" s="272">
        <f t="shared" si="54"/>
        <v>0</v>
      </c>
      <c r="U830" s="287">
        <v>100010</v>
      </c>
      <c r="V830" s="288">
        <v>0</v>
      </c>
      <c r="W830" s="288">
        <v>0</v>
      </c>
      <c r="X830" s="288">
        <v>5822</v>
      </c>
      <c r="Y830" s="279">
        <f t="shared" si="55"/>
        <v>105832</v>
      </c>
      <c r="AA830" s="275">
        <v>0</v>
      </c>
      <c r="AB830" s="204">
        <v>0</v>
      </c>
      <c r="AC830" s="202">
        <v>0</v>
      </c>
      <c r="AD830" s="204">
        <v>0</v>
      </c>
      <c r="AE830" s="276">
        <v>0</v>
      </c>
      <c r="AG830" s="227">
        <f t="shared" si="51"/>
        <v>0</v>
      </c>
      <c r="AH830" s="228">
        <f t="shared" si="52"/>
        <v>0</v>
      </c>
      <c r="AI830" s="229">
        <f t="shared" si="53"/>
        <v>0</v>
      </c>
      <c r="AM830" s="138"/>
      <c r="AN830" s="138"/>
      <c r="AO830" s="138"/>
      <c r="AP830" s="138"/>
      <c r="AQ830" s="138"/>
      <c r="AR830" s="138"/>
      <c r="AS830" s="138"/>
      <c r="AT830" s="138"/>
    </row>
    <row r="831" spans="1:46" s="139" customFormat="1" ht="13.8" x14ac:dyDescent="0.3">
      <c r="A831" s="277">
        <v>497</v>
      </c>
      <c r="B831" s="211">
        <v>497117210</v>
      </c>
      <c r="C831" s="212" t="s">
        <v>306</v>
      </c>
      <c r="D831" s="211">
        <v>117</v>
      </c>
      <c r="E831" s="212" t="s">
        <v>53</v>
      </c>
      <c r="F831" s="211">
        <v>210</v>
      </c>
      <c r="G831" s="212" t="s">
        <v>54</v>
      </c>
      <c r="H831" s="297">
        <v>55.98</v>
      </c>
      <c r="I831" s="202">
        <v>8909</v>
      </c>
      <c r="J831" s="202">
        <v>2856</v>
      </c>
      <c r="K831" s="202">
        <v>0</v>
      </c>
      <c r="L831" s="202">
        <v>893</v>
      </c>
      <c r="M831" s="279">
        <v>12658</v>
      </c>
      <c r="O831" s="281">
        <v>0</v>
      </c>
      <c r="P831" s="282">
        <v>0</v>
      </c>
      <c r="Q831" s="205">
        <v>0.09</v>
      </c>
      <c r="R831" s="205">
        <v>6.048785037456824E-2</v>
      </c>
      <c r="S831" s="272">
        <f t="shared" si="54"/>
        <v>0</v>
      </c>
      <c r="U831" s="287">
        <v>658611</v>
      </c>
      <c r="V831" s="288">
        <v>0</v>
      </c>
      <c r="W831" s="288">
        <v>0</v>
      </c>
      <c r="X831" s="288">
        <v>49995</v>
      </c>
      <c r="Y831" s="279">
        <f t="shared" si="55"/>
        <v>708606</v>
      </c>
      <c r="AA831" s="275">
        <v>0</v>
      </c>
      <c r="AB831" s="204">
        <v>0</v>
      </c>
      <c r="AC831" s="202">
        <v>0</v>
      </c>
      <c r="AD831" s="204">
        <v>1</v>
      </c>
      <c r="AE831" s="276">
        <v>12658</v>
      </c>
      <c r="AG831" s="227">
        <f t="shared" si="51"/>
        <v>0</v>
      </c>
      <c r="AH831" s="228">
        <f t="shared" si="52"/>
        <v>0</v>
      </c>
      <c r="AI831" s="229">
        <f t="shared" si="53"/>
        <v>0</v>
      </c>
      <c r="AM831" s="138"/>
      <c r="AN831" s="138"/>
      <c r="AO831" s="138"/>
      <c r="AP831" s="138"/>
      <c r="AQ831" s="138"/>
      <c r="AR831" s="138"/>
      <c r="AS831" s="138"/>
      <c r="AT831" s="138"/>
    </row>
    <row r="832" spans="1:46" s="139" customFormat="1" ht="13.8" x14ac:dyDescent="0.3">
      <c r="A832" s="277">
        <v>497</v>
      </c>
      <c r="B832" s="211">
        <v>497117223</v>
      </c>
      <c r="C832" s="212" t="s">
        <v>306</v>
      </c>
      <c r="D832" s="211">
        <v>117</v>
      </c>
      <c r="E832" s="212" t="s">
        <v>53</v>
      </c>
      <c r="F832" s="211">
        <v>223</v>
      </c>
      <c r="G832" s="212" t="s">
        <v>310</v>
      </c>
      <c r="H832" s="297">
        <v>4</v>
      </c>
      <c r="I832" s="202">
        <v>8749</v>
      </c>
      <c r="J832" s="202">
        <v>1163</v>
      </c>
      <c r="K832" s="202">
        <v>0</v>
      </c>
      <c r="L832" s="202">
        <v>893</v>
      </c>
      <c r="M832" s="279">
        <v>10805</v>
      </c>
      <c r="O832" s="281">
        <v>0</v>
      </c>
      <c r="P832" s="282">
        <v>0</v>
      </c>
      <c r="Q832" s="205">
        <v>0.18</v>
      </c>
      <c r="R832" s="205">
        <v>4.9910880783922825E-3</v>
      </c>
      <c r="S832" s="272">
        <f t="shared" si="54"/>
        <v>0</v>
      </c>
      <c r="U832" s="287">
        <v>39648</v>
      </c>
      <c r="V832" s="288">
        <v>0</v>
      </c>
      <c r="W832" s="288">
        <v>0</v>
      </c>
      <c r="X832" s="288">
        <v>3572</v>
      </c>
      <c r="Y832" s="279">
        <f t="shared" si="55"/>
        <v>43220</v>
      </c>
      <c r="AA832" s="275">
        <v>0</v>
      </c>
      <c r="AB832" s="204">
        <v>0</v>
      </c>
      <c r="AC832" s="202">
        <v>0</v>
      </c>
      <c r="AD832" s="204">
        <v>0</v>
      </c>
      <c r="AE832" s="276">
        <v>0</v>
      </c>
      <c r="AG832" s="227">
        <f t="shared" si="51"/>
        <v>0</v>
      </c>
      <c r="AH832" s="228">
        <f t="shared" si="52"/>
        <v>0</v>
      </c>
      <c r="AI832" s="229">
        <f t="shared" si="53"/>
        <v>0</v>
      </c>
      <c r="AM832" s="138"/>
      <c r="AN832" s="138"/>
      <c r="AO832" s="138"/>
      <c r="AP832" s="138"/>
      <c r="AQ832" s="138"/>
      <c r="AR832" s="138"/>
      <c r="AS832" s="138"/>
      <c r="AT832" s="138"/>
    </row>
    <row r="833" spans="1:46" s="139" customFormat="1" ht="13.8" x14ac:dyDescent="0.3">
      <c r="A833" s="277">
        <v>497</v>
      </c>
      <c r="B833" s="211">
        <v>497117230</v>
      </c>
      <c r="C833" s="212" t="s">
        <v>306</v>
      </c>
      <c r="D833" s="211">
        <v>117</v>
      </c>
      <c r="E833" s="212" t="s">
        <v>53</v>
      </c>
      <c r="F833" s="211">
        <v>230</v>
      </c>
      <c r="G833" s="212" t="s">
        <v>311</v>
      </c>
      <c r="H833" s="297">
        <v>1.5</v>
      </c>
      <c r="I833" s="202">
        <v>8749</v>
      </c>
      <c r="J833" s="202">
        <v>8718</v>
      </c>
      <c r="K833" s="202">
        <v>0</v>
      </c>
      <c r="L833" s="202">
        <v>893</v>
      </c>
      <c r="M833" s="279">
        <v>18360</v>
      </c>
      <c r="O833" s="281">
        <v>0</v>
      </c>
      <c r="P833" s="282">
        <v>0</v>
      </c>
      <c r="Q833" s="205">
        <v>0.09</v>
      </c>
      <c r="R833" s="205">
        <v>5.0364779636118935E-3</v>
      </c>
      <c r="S833" s="272">
        <f t="shared" si="54"/>
        <v>0</v>
      </c>
      <c r="U833" s="287">
        <v>26202</v>
      </c>
      <c r="V833" s="288">
        <v>0</v>
      </c>
      <c r="W833" s="288">
        <v>0</v>
      </c>
      <c r="X833" s="288">
        <v>1341</v>
      </c>
      <c r="Y833" s="279">
        <f t="shared" si="55"/>
        <v>27543</v>
      </c>
      <c r="AA833" s="275">
        <v>0</v>
      </c>
      <c r="AB833" s="204">
        <v>0</v>
      </c>
      <c r="AC833" s="202">
        <v>0</v>
      </c>
      <c r="AD833" s="204">
        <v>0</v>
      </c>
      <c r="AE833" s="276">
        <v>0</v>
      </c>
      <c r="AG833" s="227">
        <f t="shared" si="51"/>
        <v>-0.78000000000000025</v>
      </c>
      <c r="AH833" s="228">
        <f t="shared" si="52"/>
        <v>0</v>
      </c>
      <c r="AI833" s="229">
        <f t="shared" si="53"/>
        <v>-17714</v>
      </c>
      <c r="AM833" s="138"/>
      <c r="AN833" s="138"/>
      <c r="AO833" s="138"/>
      <c r="AP833" s="138"/>
      <c r="AQ833" s="138"/>
      <c r="AR833" s="138"/>
      <c r="AS833" s="138"/>
      <c r="AT833" s="138"/>
    </row>
    <row r="834" spans="1:46" s="139" customFormat="1" ht="13.8" x14ac:dyDescent="0.3">
      <c r="A834" s="277">
        <v>497</v>
      </c>
      <c r="B834" s="211">
        <v>497117272</v>
      </c>
      <c r="C834" s="212" t="s">
        <v>306</v>
      </c>
      <c r="D834" s="211">
        <v>117</v>
      </c>
      <c r="E834" s="212" t="s">
        <v>53</v>
      </c>
      <c r="F834" s="211">
        <v>272</v>
      </c>
      <c r="G834" s="212" t="s">
        <v>312</v>
      </c>
      <c r="H834" s="297">
        <v>3</v>
      </c>
      <c r="I834" s="202">
        <v>8749</v>
      </c>
      <c r="J834" s="202">
        <v>10995</v>
      </c>
      <c r="K834" s="202">
        <v>0</v>
      </c>
      <c r="L834" s="202">
        <v>893</v>
      </c>
      <c r="M834" s="279">
        <v>20637</v>
      </c>
      <c r="O834" s="281">
        <v>0</v>
      </c>
      <c r="P834" s="282">
        <v>0</v>
      </c>
      <c r="Q834" s="205">
        <v>0.09</v>
      </c>
      <c r="R834" s="205">
        <v>2.2203527194840537E-2</v>
      </c>
      <c r="S834" s="272">
        <f t="shared" si="54"/>
        <v>0</v>
      </c>
      <c r="U834" s="287">
        <v>59232</v>
      </c>
      <c r="V834" s="288">
        <v>0</v>
      </c>
      <c r="W834" s="288">
        <v>0</v>
      </c>
      <c r="X834" s="288">
        <v>2679</v>
      </c>
      <c r="Y834" s="279">
        <f t="shared" si="55"/>
        <v>61911</v>
      </c>
      <c r="AA834" s="275">
        <v>0</v>
      </c>
      <c r="AB834" s="204">
        <v>0</v>
      </c>
      <c r="AC834" s="202">
        <v>0</v>
      </c>
      <c r="AD834" s="204">
        <v>0</v>
      </c>
      <c r="AE834" s="276">
        <v>0</v>
      </c>
      <c r="AG834" s="227">
        <f t="shared" si="51"/>
        <v>0</v>
      </c>
      <c r="AH834" s="228">
        <f t="shared" si="52"/>
        <v>0</v>
      </c>
      <c r="AI834" s="229">
        <f t="shared" si="53"/>
        <v>0</v>
      </c>
      <c r="AM834" s="138"/>
      <c r="AN834" s="138"/>
      <c r="AO834" s="138"/>
      <c r="AP834" s="138"/>
      <c r="AQ834" s="138"/>
      <c r="AR834" s="138"/>
      <c r="AS834" s="138"/>
      <c r="AT834" s="138"/>
    </row>
    <row r="835" spans="1:46" s="139" customFormat="1" ht="13.8" x14ac:dyDescent="0.3">
      <c r="A835" s="277">
        <v>497</v>
      </c>
      <c r="B835" s="211">
        <v>497117278</v>
      </c>
      <c r="C835" s="212" t="s">
        <v>306</v>
      </c>
      <c r="D835" s="211">
        <v>117</v>
      </c>
      <c r="E835" s="212" t="s">
        <v>53</v>
      </c>
      <c r="F835" s="211">
        <v>278</v>
      </c>
      <c r="G835" s="212" t="s">
        <v>212</v>
      </c>
      <c r="H835" s="297">
        <v>40</v>
      </c>
      <c r="I835" s="202">
        <v>9424</v>
      </c>
      <c r="J835" s="202">
        <v>2511</v>
      </c>
      <c r="K835" s="202">
        <v>0</v>
      </c>
      <c r="L835" s="202">
        <v>893</v>
      </c>
      <c r="M835" s="279">
        <v>12828</v>
      </c>
      <c r="O835" s="281">
        <v>0</v>
      </c>
      <c r="P835" s="282">
        <v>0</v>
      </c>
      <c r="Q835" s="205">
        <v>0.09</v>
      </c>
      <c r="R835" s="205">
        <v>5.1905114984700199E-2</v>
      </c>
      <c r="S835" s="272">
        <f t="shared" si="54"/>
        <v>0</v>
      </c>
      <c r="U835" s="287">
        <v>477400</v>
      </c>
      <c r="V835" s="288">
        <v>0</v>
      </c>
      <c r="W835" s="288">
        <v>0</v>
      </c>
      <c r="X835" s="288">
        <v>35720</v>
      </c>
      <c r="Y835" s="279">
        <f t="shared" si="55"/>
        <v>513120</v>
      </c>
      <c r="AA835" s="275">
        <v>0</v>
      </c>
      <c r="AB835" s="204">
        <v>0</v>
      </c>
      <c r="AC835" s="202">
        <v>0</v>
      </c>
      <c r="AD835" s="204">
        <v>3</v>
      </c>
      <c r="AE835" s="276">
        <v>38484</v>
      </c>
      <c r="AG835" s="227">
        <f t="shared" si="51"/>
        <v>0</v>
      </c>
      <c r="AH835" s="228">
        <f t="shared" si="52"/>
        <v>0</v>
      </c>
      <c r="AI835" s="229">
        <f t="shared" si="53"/>
        <v>0</v>
      </c>
      <c r="AM835" s="138"/>
      <c r="AN835" s="138"/>
      <c r="AO835" s="138"/>
      <c r="AP835" s="138"/>
      <c r="AQ835" s="138"/>
      <c r="AR835" s="138"/>
      <c r="AS835" s="138"/>
      <c r="AT835" s="138"/>
    </row>
    <row r="836" spans="1:46" s="139" customFormat="1" ht="13.8" x14ac:dyDescent="0.3">
      <c r="A836" s="277">
        <v>497</v>
      </c>
      <c r="B836" s="211">
        <v>497117281</v>
      </c>
      <c r="C836" s="212" t="s">
        <v>306</v>
      </c>
      <c r="D836" s="211">
        <v>117</v>
      </c>
      <c r="E836" s="212" t="s">
        <v>53</v>
      </c>
      <c r="F836" s="211">
        <v>281</v>
      </c>
      <c r="G836" s="212" t="s">
        <v>169</v>
      </c>
      <c r="H836" s="297">
        <v>62.260000000000005</v>
      </c>
      <c r="I836" s="202">
        <v>11456</v>
      </c>
      <c r="J836" s="202">
        <v>88</v>
      </c>
      <c r="K836" s="202">
        <v>0</v>
      </c>
      <c r="L836" s="202">
        <v>893</v>
      </c>
      <c r="M836" s="279">
        <v>12437</v>
      </c>
      <c r="O836" s="281">
        <v>0</v>
      </c>
      <c r="P836" s="282">
        <v>0</v>
      </c>
      <c r="Q836" s="205">
        <v>0.18</v>
      </c>
      <c r="R836" s="205">
        <v>0.1220820927338519</v>
      </c>
      <c r="S836" s="272">
        <f t="shared" si="54"/>
        <v>0</v>
      </c>
      <c r="U836" s="287">
        <v>718730</v>
      </c>
      <c r="V836" s="288">
        <v>0</v>
      </c>
      <c r="W836" s="288">
        <v>0</v>
      </c>
      <c r="X836" s="288">
        <v>55602</v>
      </c>
      <c r="Y836" s="279">
        <f t="shared" si="55"/>
        <v>774332</v>
      </c>
      <c r="AA836" s="275">
        <v>0</v>
      </c>
      <c r="AB836" s="204">
        <v>0</v>
      </c>
      <c r="AC836" s="202">
        <v>0</v>
      </c>
      <c r="AD836" s="204">
        <v>1</v>
      </c>
      <c r="AE836" s="276">
        <v>12437</v>
      </c>
      <c r="AG836" s="227">
        <f t="shared" si="51"/>
        <v>0</v>
      </c>
      <c r="AH836" s="228">
        <f t="shared" si="52"/>
        <v>0</v>
      </c>
      <c r="AI836" s="229">
        <f t="shared" si="53"/>
        <v>0</v>
      </c>
      <c r="AM836" s="138"/>
      <c r="AN836" s="138"/>
      <c r="AO836" s="138"/>
      <c r="AP836" s="138"/>
      <c r="AQ836" s="138"/>
      <c r="AR836" s="138"/>
      <c r="AS836" s="138"/>
      <c r="AT836" s="138"/>
    </row>
    <row r="837" spans="1:46" s="139" customFormat="1" ht="13.8" x14ac:dyDescent="0.3">
      <c r="A837" s="277">
        <v>497</v>
      </c>
      <c r="B837" s="211">
        <v>497117325</v>
      </c>
      <c r="C837" s="212" t="s">
        <v>306</v>
      </c>
      <c r="D837" s="211">
        <v>117</v>
      </c>
      <c r="E837" s="212" t="s">
        <v>53</v>
      </c>
      <c r="F837" s="211">
        <v>325</v>
      </c>
      <c r="G837" s="212" t="s">
        <v>220</v>
      </c>
      <c r="H837" s="297">
        <v>6.59</v>
      </c>
      <c r="I837" s="202">
        <v>10300</v>
      </c>
      <c r="J837" s="202">
        <v>1426</v>
      </c>
      <c r="K837" s="202">
        <v>0</v>
      </c>
      <c r="L837" s="202">
        <v>893</v>
      </c>
      <c r="M837" s="279">
        <v>12619</v>
      </c>
      <c r="O837" s="281">
        <v>0</v>
      </c>
      <c r="P837" s="282">
        <v>0</v>
      </c>
      <c r="Q837" s="205">
        <v>0.09</v>
      </c>
      <c r="R837" s="205">
        <v>9.0387817455314726E-3</v>
      </c>
      <c r="S837" s="272">
        <f t="shared" si="54"/>
        <v>0</v>
      </c>
      <c r="U837" s="287">
        <v>77274</v>
      </c>
      <c r="V837" s="288">
        <v>0</v>
      </c>
      <c r="W837" s="288">
        <v>0</v>
      </c>
      <c r="X837" s="288">
        <v>5885</v>
      </c>
      <c r="Y837" s="279">
        <f t="shared" si="55"/>
        <v>83159</v>
      </c>
      <c r="AA837" s="275">
        <v>0</v>
      </c>
      <c r="AB837" s="204">
        <v>0</v>
      </c>
      <c r="AC837" s="202">
        <v>0</v>
      </c>
      <c r="AD837" s="204">
        <v>0</v>
      </c>
      <c r="AE837" s="276">
        <v>0</v>
      </c>
      <c r="AG837" s="227">
        <f t="shared" si="51"/>
        <v>0</v>
      </c>
      <c r="AH837" s="228">
        <f t="shared" si="52"/>
        <v>0</v>
      </c>
      <c r="AI837" s="229">
        <f t="shared" si="53"/>
        <v>0</v>
      </c>
      <c r="AM837" s="138"/>
      <c r="AN837" s="138"/>
      <c r="AO837" s="138"/>
      <c r="AP837" s="138"/>
      <c r="AQ837" s="138"/>
      <c r="AR837" s="138"/>
      <c r="AS837" s="138"/>
      <c r="AT837" s="138"/>
    </row>
    <row r="838" spans="1:46" s="139" customFormat="1" ht="13.8" x14ac:dyDescent="0.3">
      <c r="A838" s="277">
        <v>497</v>
      </c>
      <c r="B838" s="211">
        <v>497117327</v>
      </c>
      <c r="C838" s="212" t="s">
        <v>306</v>
      </c>
      <c r="D838" s="211">
        <v>117</v>
      </c>
      <c r="E838" s="212" t="s">
        <v>53</v>
      </c>
      <c r="F838" s="211">
        <v>327</v>
      </c>
      <c r="G838" s="212" t="s">
        <v>213</v>
      </c>
      <c r="H838" s="297">
        <v>2</v>
      </c>
      <c r="I838" s="202">
        <v>8636</v>
      </c>
      <c r="J838" s="202">
        <v>7215</v>
      </c>
      <c r="K838" s="202">
        <v>0</v>
      </c>
      <c r="L838" s="202">
        <v>893</v>
      </c>
      <c r="M838" s="279">
        <v>16744</v>
      </c>
      <c r="O838" s="281">
        <v>0</v>
      </c>
      <c r="P838" s="282">
        <v>0</v>
      </c>
      <c r="Q838" s="205">
        <v>0.09</v>
      </c>
      <c r="R838" s="205">
        <v>2.9947450020930497E-2</v>
      </c>
      <c r="S838" s="272">
        <f t="shared" si="54"/>
        <v>0</v>
      </c>
      <c r="U838" s="287">
        <v>31702</v>
      </c>
      <c r="V838" s="288">
        <v>0</v>
      </c>
      <c r="W838" s="288">
        <v>0</v>
      </c>
      <c r="X838" s="288">
        <v>1786</v>
      </c>
      <c r="Y838" s="279">
        <f t="shared" si="55"/>
        <v>33488</v>
      </c>
      <c r="AA838" s="275">
        <v>0</v>
      </c>
      <c r="AB838" s="204">
        <v>0</v>
      </c>
      <c r="AC838" s="202">
        <v>0</v>
      </c>
      <c r="AD838" s="204">
        <v>0</v>
      </c>
      <c r="AE838" s="276">
        <v>0</v>
      </c>
      <c r="AG838" s="227">
        <f t="shared" si="51"/>
        <v>0</v>
      </c>
      <c r="AH838" s="228">
        <f t="shared" si="52"/>
        <v>0</v>
      </c>
      <c r="AI838" s="229">
        <f t="shared" si="53"/>
        <v>0</v>
      </c>
      <c r="AM838" s="138"/>
      <c r="AN838" s="138"/>
      <c r="AO838" s="138"/>
      <c r="AP838" s="138"/>
      <c r="AQ838" s="138"/>
      <c r="AR838" s="138"/>
      <c r="AS838" s="138"/>
      <c r="AT838" s="138"/>
    </row>
    <row r="839" spans="1:46" s="139" customFormat="1" ht="13.8" x14ac:dyDescent="0.3">
      <c r="A839" s="277">
        <v>497</v>
      </c>
      <c r="B839" s="211">
        <v>497117332</v>
      </c>
      <c r="C839" s="212" t="s">
        <v>306</v>
      </c>
      <c r="D839" s="211">
        <v>117</v>
      </c>
      <c r="E839" s="212" t="s">
        <v>53</v>
      </c>
      <c r="F839" s="211">
        <v>332</v>
      </c>
      <c r="G839" s="212" t="s">
        <v>221</v>
      </c>
      <c r="H839" s="297">
        <v>2</v>
      </c>
      <c r="I839" s="202">
        <v>8749</v>
      </c>
      <c r="J839" s="202">
        <v>809</v>
      </c>
      <c r="K839" s="202">
        <v>0</v>
      </c>
      <c r="L839" s="202">
        <v>893</v>
      </c>
      <c r="M839" s="279">
        <v>10451</v>
      </c>
      <c r="O839" s="281">
        <v>0</v>
      </c>
      <c r="P839" s="282">
        <v>0</v>
      </c>
      <c r="Q839" s="205">
        <v>0.09</v>
      </c>
      <c r="R839" s="205">
        <v>1.5348207485209433E-2</v>
      </c>
      <c r="S839" s="272">
        <f t="shared" si="54"/>
        <v>0</v>
      </c>
      <c r="U839" s="287">
        <v>19116</v>
      </c>
      <c r="V839" s="288">
        <v>0</v>
      </c>
      <c r="W839" s="288">
        <v>0</v>
      </c>
      <c r="X839" s="288">
        <v>1786</v>
      </c>
      <c r="Y839" s="279">
        <f t="shared" si="55"/>
        <v>20902</v>
      </c>
      <c r="AA839" s="275">
        <v>0</v>
      </c>
      <c r="AB839" s="204">
        <v>0</v>
      </c>
      <c r="AC839" s="202">
        <v>0</v>
      </c>
      <c r="AD839" s="204">
        <v>0</v>
      </c>
      <c r="AE839" s="276">
        <v>0</v>
      </c>
      <c r="AG839" s="227">
        <f t="shared" si="51"/>
        <v>0</v>
      </c>
      <c r="AH839" s="228">
        <f t="shared" si="52"/>
        <v>0</v>
      </c>
      <c r="AI839" s="229">
        <f t="shared" si="53"/>
        <v>0</v>
      </c>
      <c r="AM839" s="138"/>
      <c r="AN839" s="138"/>
      <c r="AO839" s="138"/>
      <c r="AP839" s="138"/>
      <c r="AQ839" s="138"/>
      <c r="AR839" s="138"/>
      <c r="AS839" s="138"/>
      <c r="AT839" s="138"/>
    </row>
    <row r="840" spans="1:46" s="139" customFormat="1" ht="13.8" x14ac:dyDescent="0.3">
      <c r="A840" s="277">
        <v>497</v>
      </c>
      <c r="B840" s="211">
        <v>497117340</v>
      </c>
      <c r="C840" s="212" t="s">
        <v>306</v>
      </c>
      <c r="D840" s="211">
        <v>117</v>
      </c>
      <c r="E840" s="212" t="s">
        <v>53</v>
      </c>
      <c r="F840" s="211">
        <v>340</v>
      </c>
      <c r="G840" s="212" t="s">
        <v>215</v>
      </c>
      <c r="H840" s="297">
        <v>3</v>
      </c>
      <c r="I840" s="202">
        <v>8749</v>
      </c>
      <c r="J840" s="202">
        <v>4147</v>
      </c>
      <c r="K840" s="202">
        <v>0</v>
      </c>
      <c r="L840" s="202">
        <v>893</v>
      </c>
      <c r="M840" s="279">
        <v>13789</v>
      </c>
      <c r="O840" s="281">
        <v>0</v>
      </c>
      <c r="P840" s="282">
        <v>0</v>
      </c>
      <c r="Q840" s="205">
        <v>0.09</v>
      </c>
      <c r="R840" s="205">
        <v>6.3009630613044987E-2</v>
      </c>
      <c r="S840" s="272">
        <f t="shared" si="54"/>
        <v>0</v>
      </c>
      <c r="U840" s="287">
        <v>38688</v>
      </c>
      <c r="V840" s="288">
        <v>0</v>
      </c>
      <c r="W840" s="288">
        <v>0</v>
      </c>
      <c r="X840" s="288">
        <v>2681</v>
      </c>
      <c r="Y840" s="279">
        <f t="shared" si="55"/>
        <v>41369</v>
      </c>
      <c r="AA840" s="275">
        <v>0</v>
      </c>
      <c r="AB840" s="204">
        <v>0</v>
      </c>
      <c r="AC840" s="202">
        <v>0</v>
      </c>
      <c r="AD840" s="204">
        <v>0</v>
      </c>
      <c r="AE840" s="276">
        <v>0</v>
      </c>
      <c r="AG840" s="227">
        <f t="shared" si="51"/>
        <v>0</v>
      </c>
      <c r="AH840" s="228">
        <f t="shared" si="52"/>
        <v>0</v>
      </c>
      <c r="AI840" s="229">
        <f t="shared" si="53"/>
        <v>0</v>
      </c>
      <c r="AM840" s="138"/>
      <c r="AN840" s="138"/>
      <c r="AO840" s="138"/>
      <c r="AP840" s="138"/>
      <c r="AQ840" s="138"/>
      <c r="AR840" s="138"/>
      <c r="AS840" s="138"/>
      <c r="AT840" s="138"/>
    </row>
    <row r="841" spans="1:46" s="139" customFormat="1" ht="13.8" x14ac:dyDescent="0.3">
      <c r="A841" s="277">
        <v>497</v>
      </c>
      <c r="B841" s="211">
        <v>497117605</v>
      </c>
      <c r="C841" s="212" t="s">
        <v>306</v>
      </c>
      <c r="D841" s="211">
        <v>117</v>
      </c>
      <c r="E841" s="212" t="s">
        <v>53</v>
      </c>
      <c r="F841" s="211">
        <v>605</v>
      </c>
      <c r="G841" s="212" t="s">
        <v>216</v>
      </c>
      <c r="H841" s="297">
        <v>39.979999999999997</v>
      </c>
      <c r="I841" s="202">
        <v>9464</v>
      </c>
      <c r="J841" s="202">
        <v>7050</v>
      </c>
      <c r="K841" s="202">
        <v>0</v>
      </c>
      <c r="L841" s="202">
        <v>893</v>
      </c>
      <c r="M841" s="279">
        <v>17407</v>
      </c>
      <c r="O841" s="281">
        <v>0</v>
      </c>
      <c r="P841" s="282">
        <v>0</v>
      </c>
      <c r="Q841" s="205">
        <v>0.09</v>
      </c>
      <c r="R841" s="205">
        <v>5.2099463000951335E-2</v>
      </c>
      <c r="S841" s="272">
        <f t="shared" si="54"/>
        <v>0</v>
      </c>
      <c r="U841" s="287">
        <v>660230</v>
      </c>
      <c r="V841" s="288">
        <v>0</v>
      </c>
      <c r="W841" s="288">
        <v>0</v>
      </c>
      <c r="X841" s="288">
        <v>35702</v>
      </c>
      <c r="Y841" s="279">
        <f t="shared" si="55"/>
        <v>695932</v>
      </c>
      <c r="AA841" s="275">
        <v>0</v>
      </c>
      <c r="AB841" s="204">
        <v>0</v>
      </c>
      <c r="AC841" s="202">
        <v>0</v>
      </c>
      <c r="AD841" s="204">
        <v>0</v>
      </c>
      <c r="AE841" s="276">
        <v>0</v>
      </c>
      <c r="AG841" s="227">
        <f t="shared" ref="AG841:AG904" si="56">IFERROR(VLOOKUP($B841,_18PJ,7,FALSE),0)</f>
        <v>0</v>
      </c>
      <c r="AH841" s="228">
        <f t="shared" ref="AH841:AH904" si="57">IFERROR(VLOOKUP($B841,_18PJ,8,FALSE),0)</f>
        <v>0</v>
      </c>
      <c r="AI841" s="229">
        <f t="shared" ref="AI841:AI904" si="58">IFERROR(VLOOKUP($B841,_18PJ,9,FALSE),0)</f>
        <v>0</v>
      </c>
      <c r="AM841" s="138"/>
      <c r="AN841" s="138"/>
      <c r="AO841" s="138"/>
      <c r="AP841" s="138"/>
      <c r="AQ841" s="138"/>
      <c r="AR841" s="138"/>
      <c r="AS841" s="138"/>
      <c r="AT841" s="138"/>
    </row>
    <row r="842" spans="1:46" s="139" customFormat="1" ht="13.8" x14ac:dyDescent="0.3">
      <c r="A842" s="277">
        <v>497</v>
      </c>
      <c r="B842" s="211">
        <v>497117670</v>
      </c>
      <c r="C842" s="212" t="s">
        <v>306</v>
      </c>
      <c r="D842" s="211">
        <v>117</v>
      </c>
      <c r="E842" s="212" t="s">
        <v>53</v>
      </c>
      <c r="F842" s="211">
        <v>670</v>
      </c>
      <c r="G842" s="212" t="s">
        <v>56</v>
      </c>
      <c r="H842" s="297">
        <v>8</v>
      </c>
      <c r="I842" s="202">
        <v>9429</v>
      </c>
      <c r="J842" s="202">
        <v>5786</v>
      </c>
      <c r="K842" s="202">
        <v>0</v>
      </c>
      <c r="L842" s="202">
        <v>893</v>
      </c>
      <c r="M842" s="279">
        <v>16108</v>
      </c>
      <c r="O842" s="281">
        <v>0</v>
      </c>
      <c r="P842" s="282">
        <v>0</v>
      </c>
      <c r="Q842" s="205">
        <v>0.09</v>
      </c>
      <c r="R842" s="205">
        <v>8.5587385831717738E-2</v>
      </c>
      <c r="S842" s="272">
        <f t="shared" ref="S842:S905" si="59">IFERROR(W842/H842,0)</f>
        <v>0</v>
      </c>
      <c r="U842" s="287">
        <v>121720</v>
      </c>
      <c r="V842" s="288">
        <v>0</v>
      </c>
      <c r="W842" s="288">
        <v>0</v>
      </c>
      <c r="X842" s="288">
        <v>7144</v>
      </c>
      <c r="Y842" s="279">
        <f t="shared" ref="Y842:Y905" si="60">SUM(U842:X842)</f>
        <v>128864</v>
      </c>
      <c r="AA842" s="275">
        <v>0</v>
      </c>
      <c r="AB842" s="204">
        <v>0</v>
      </c>
      <c r="AC842" s="202">
        <v>0</v>
      </c>
      <c r="AD842" s="204">
        <v>0</v>
      </c>
      <c r="AE842" s="276">
        <v>0</v>
      </c>
      <c r="AG842" s="227">
        <f t="shared" si="56"/>
        <v>0</v>
      </c>
      <c r="AH842" s="228">
        <f t="shared" si="57"/>
        <v>0</v>
      </c>
      <c r="AI842" s="229">
        <f t="shared" si="58"/>
        <v>0</v>
      </c>
      <c r="AM842" s="138"/>
      <c r="AN842" s="138"/>
      <c r="AO842" s="138"/>
      <c r="AP842" s="138"/>
      <c r="AQ842" s="138"/>
      <c r="AR842" s="138"/>
      <c r="AS842" s="138"/>
      <c r="AT842" s="138"/>
    </row>
    <row r="843" spans="1:46" s="139" customFormat="1" ht="13.8" x14ac:dyDescent="0.3">
      <c r="A843" s="277">
        <v>497</v>
      </c>
      <c r="B843" s="211">
        <v>497117674</v>
      </c>
      <c r="C843" s="212" t="s">
        <v>306</v>
      </c>
      <c r="D843" s="211">
        <v>117</v>
      </c>
      <c r="E843" s="212" t="s">
        <v>53</v>
      </c>
      <c r="F843" s="211">
        <v>674</v>
      </c>
      <c r="G843" s="212" t="s">
        <v>57</v>
      </c>
      <c r="H843" s="297">
        <v>15</v>
      </c>
      <c r="I843" s="202">
        <v>10899</v>
      </c>
      <c r="J843" s="202">
        <v>4041</v>
      </c>
      <c r="K843" s="202">
        <v>0</v>
      </c>
      <c r="L843" s="202">
        <v>893</v>
      </c>
      <c r="M843" s="279">
        <v>15833</v>
      </c>
      <c r="O843" s="281">
        <v>0</v>
      </c>
      <c r="P843" s="282">
        <v>0</v>
      </c>
      <c r="Q843" s="205">
        <v>0.18</v>
      </c>
      <c r="R843" s="205">
        <v>4.6768199710618387E-2</v>
      </c>
      <c r="S843" s="272">
        <f t="shared" si="59"/>
        <v>0</v>
      </c>
      <c r="U843" s="287">
        <v>224100</v>
      </c>
      <c r="V843" s="288">
        <v>0</v>
      </c>
      <c r="W843" s="288">
        <v>0</v>
      </c>
      <c r="X843" s="288">
        <v>13395</v>
      </c>
      <c r="Y843" s="279">
        <f t="shared" si="60"/>
        <v>237495</v>
      </c>
      <c r="AA843" s="275">
        <v>0</v>
      </c>
      <c r="AB843" s="204">
        <v>0</v>
      </c>
      <c r="AC843" s="202">
        <v>0</v>
      </c>
      <c r="AD843" s="204">
        <v>0</v>
      </c>
      <c r="AE843" s="276">
        <v>0</v>
      </c>
      <c r="AG843" s="227">
        <f t="shared" si="56"/>
        <v>0</v>
      </c>
      <c r="AH843" s="228">
        <f t="shared" si="57"/>
        <v>0</v>
      </c>
      <c r="AI843" s="229">
        <f t="shared" si="58"/>
        <v>0</v>
      </c>
      <c r="AM843" s="138"/>
      <c r="AN843" s="138"/>
      <c r="AO843" s="138"/>
      <c r="AP843" s="138"/>
      <c r="AQ843" s="138"/>
      <c r="AR843" s="138"/>
      <c r="AS843" s="138"/>
      <c r="AT843" s="138"/>
    </row>
    <row r="844" spans="1:46" s="139" customFormat="1" ht="13.8" x14ac:dyDescent="0.3">
      <c r="A844" s="277">
        <v>497</v>
      </c>
      <c r="B844" s="211">
        <v>497117680</v>
      </c>
      <c r="C844" s="212" t="s">
        <v>306</v>
      </c>
      <c r="D844" s="211">
        <v>117</v>
      </c>
      <c r="E844" s="212" t="s">
        <v>53</v>
      </c>
      <c r="F844" s="211">
        <v>680</v>
      </c>
      <c r="G844" s="212" t="s">
        <v>174</v>
      </c>
      <c r="H844" s="297">
        <v>1.5</v>
      </c>
      <c r="I844" s="202">
        <v>10144.938800134816</v>
      </c>
      <c r="J844" s="202">
        <v>3850</v>
      </c>
      <c r="K844" s="202">
        <v>0</v>
      </c>
      <c r="L844" s="202">
        <v>893</v>
      </c>
      <c r="M844" s="279">
        <v>14887.938800134816</v>
      </c>
      <c r="O844" s="281">
        <v>0</v>
      </c>
      <c r="P844" s="282">
        <v>0</v>
      </c>
      <c r="Q844" s="205">
        <v>0.09</v>
      </c>
      <c r="R844" s="205">
        <v>3.0284138067191838E-3</v>
      </c>
      <c r="S844" s="272">
        <f t="shared" si="59"/>
        <v>0</v>
      </c>
      <c r="U844" s="287">
        <v>20992</v>
      </c>
      <c r="V844" s="288">
        <v>0</v>
      </c>
      <c r="W844" s="288">
        <v>0</v>
      </c>
      <c r="X844" s="288">
        <v>1340</v>
      </c>
      <c r="Y844" s="279">
        <f t="shared" si="60"/>
        <v>22332</v>
      </c>
      <c r="AA844" s="275">
        <v>0</v>
      </c>
      <c r="AB844" s="204">
        <v>0</v>
      </c>
      <c r="AC844" s="202">
        <v>0</v>
      </c>
      <c r="AD844" s="204">
        <v>0</v>
      </c>
      <c r="AE844" s="276">
        <v>0</v>
      </c>
      <c r="AG844" s="227">
        <f t="shared" si="56"/>
        <v>0</v>
      </c>
      <c r="AH844" s="228">
        <f t="shared" si="57"/>
        <v>0</v>
      </c>
      <c r="AI844" s="229">
        <f t="shared" si="58"/>
        <v>0</v>
      </c>
      <c r="AM844" s="138"/>
      <c r="AN844" s="138"/>
      <c r="AO844" s="138"/>
      <c r="AP844" s="138"/>
      <c r="AQ844" s="138"/>
      <c r="AR844" s="138"/>
      <c r="AS844" s="138"/>
      <c r="AT844" s="138"/>
    </row>
    <row r="845" spans="1:46" s="139" customFormat="1" ht="13.8" x14ac:dyDescent="0.3">
      <c r="A845" s="277">
        <v>497</v>
      </c>
      <c r="B845" s="211">
        <v>497117683</v>
      </c>
      <c r="C845" s="212" t="s">
        <v>306</v>
      </c>
      <c r="D845" s="211">
        <v>117</v>
      </c>
      <c r="E845" s="212" t="s">
        <v>53</v>
      </c>
      <c r="F845" s="211">
        <v>683</v>
      </c>
      <c r="G845" s="212" t="s">
        <v>58</v>
      </c>
      <c r="H845" s="297">
        <v>2.4</v>
      </c>
      <c r="I845" s="202">
        <v>8983</v>
      </c>
      <c r="J845" s="202">
        <v>6859</v>
      </c>
      <c r="K845" s="202">
        <v>0</v>
      </c>
      <c r="L845" s="202">
        <v>893</v>
      </c>
      <c r="M845" s="279">
        <v>16735</v>
      </c>
      <c r="O845" s="281">
        <v>0</v>
      </c>
      <c r="P845" s="282">
        <v>0</v>
      </c>
      <c r="Q845" s="205">
        <v>0.09</v>
      </c>
      <c r="R845" s="205">
        <v>2.6346207174250798E-2</v>
      </c>
      <c r="S845" s="272">
        <f t="shared" si="59"/>
        <v>0</v>
      </c>
      <c r="U845" s="287">
        <v>38021</v>
      </c>
      <c r="V845" s="288">
        <v>0</v>
      </c>
      <c r="W845" s="288">
        <v>0</v>
      </c>
      <c r="X845" s="288">
        <v>2145</v>
      </c>
      <c r="Y845" s="279">
        <f t="shared" si="60"/>
        <v>40166</v>
      </c>
      <c r="AA845" s="275">
        <v>0</v>
      </c>
      <c r="AB845" s="204">
        <v>0</v>
      </c>
      <c r="AC845" s="202">
        <v>0</v>
      </c>
      <c r="AD845" s="204">
        <v>0</v>
      </c>
      <c r="AE845" s="276">
        <v>0</v>
      </c>
      <c r="AG845" s="227">
        <f t="shared" si="56"/>
        <v>0</v>
      </c>
      <c r="AH845" s="228">
        <f t="shared" si="57"/>
        <v>0</v>
      </c>
      <c r="AI845" s="229">
        <f t="shared" si="58"/>
        <v>0</v>
      </c>
      <c r="AM845" s="138"/>
      <c r="AN845" s="138"/>
      <c r="AO845" s="138"/>
      <c r="AP845" s="138"/>
      <c r="AQ845" s="138"/>
      <c r="AR845" s="138"/>
      <c r="AS845" s="138"/>
      <c r="AT845" s="138"/>
    </row>
    <row r="846" spans="1:46" s="139" customFormat="1" ht="13.8" x14ac:dyDescent="0.3">
      <c r="A846" s="277">
        <v>497</v>
      </c>
      <c r="B846" s="211">
        <v>497117750</v>
      </c>
      <c r="C846" s="212" t="s">
        <v>306</v>
      </c>
      <c r="D846" s="211">
        <v>117</v>
      </c>
      <c r="E846" s="212" t="s">
        <v>53</v>
      </c>
      <c r="F846" s="211">
        <v>750</v>
      </c>
      <c r="G846" s="212" t="s">
        <v>61</v>
      </c>
      <c r="H846" s="297">
        <v>1</v>
      </c>
      <c r="I846" s="202">
        <v>10476.143233618233</v>
      </c>
      <c r="J846" s="202">
        <v>7591</v>
      </c>
      <c r="K846" s="202">
        <v>0</v>
      </c>
      <c r="L846" s="202">
        <v>893</v>
      </c>
      <c r="M846" s="279">
        <v>18960.143233618233</v>
      </c>
      <c r="O846" s="281">
        <v>0</v>
      </c>
      <c r="P846" s="282">
        <v>0</v>
      </c>
      <c r="Q846" s="205">
        <v>0.09</v>
      </c>
      <c r="R846" s="205">
        <v>2.7831070300140873E-2</v>
      </c>
      <c r="S846" s="272">
        <f t="shared" si="59"/>
        <v>0</v>
      </c>
      <c r="U846" s="287">
        <v>18067</v>
      </c>
      <c r="V846" s="288">
        <v>0</v>
      </c>
      <c r="W846" s="288">
        <v>0</v>
      </c>
      <c r="X846" s="288">
        <v>893</v>
      </c>
      <c r="Y846" s="279">
        <f t="shared" si="60"/>
        <v>18960</v>
      </c>
      <c r="AA846" s="275">
        <v>0</v>
      </c>
      <c r="AB846" s="204">
        <v>0</v>
      </c>
      <c r="AC846" s="202">
        <v>0</v>
      </c>
      <c r="AD846" s="204">
        <v>0</v>
      </c>
      <c r="AE846" s="276">
        <v>0</v>
      </c>
      <c r="AG846" s="227">
        <f t="shared" si="56"/>
        <v>0</v>
      </c>
      <c r="AH846" s="228">
        <f t="shared" si="57"/>
        <v>0</v>
      </c>
      <c r="AI846" s="229">
        <f t="shared" si="58"/>
        <v>0</v>
      </c>
      <c r="AM846" s="138"/>
      <c r="AN846" s="138"/>
      <c r="AO846" s="138"/>
      <c r="AP846" s="138"/>
      <c r="AQ846" s="138"/>
      <c r="AR846" s="138"/>
      <c r="AS846" s="138"/>
      <c r="AT846" s="138"/>
    </row>
    <row r="847" spans="1:46" s="139" customFormat="1" ht="13.8" x14ac:dyDescent="0.3">
      <c r="A847" s="277">
        <v>497</v>
      </c>
      <c r="B847" s="211">
        <v>497117755</v>
      </c>
      <c r="C847" s="212" t="s">
        <v>306</v>
      </c>
      <c r="D847" s="211">
        <v>117</v>
      </c>
      <c r="E847" s="212" t="s">
        <v>53</v>
      </c>
      <c r="F847" s="211">
        <v>755</v>
      </c>
      <c r="G847" s="212" t="s">
        <v>62</v>
      </c>
      <c r="H847" s="297">
        <v>2</v>
      </c>
      <c r="I847" s="202">
        <v>8410</v>
      </c>
      <c r="J847" s="202">
        <v>3516</v>
      </c>
      <c r="K847" s="202">
        <v>0</v>
      </c>
      <c r="L847" s="202">
        <v>893</v>
      </c>
      <c r="M847" s="279">
        <v>12819</v>
      </c>
      <c r="O847" s="281">
        <v>0</v>
      </c>
      <c r="P847" s="282">
        <v>0</v>
      </c>
      <c r="Q847" s="205">
        <v>0.18</v>
      </c>
      <c r="R847" s="205">
        <v>1.090537197338614E-2</v>
      </c>
      <c r="S847" s="272">
        <f t="shared" si="59"/>
        <v>0</v>
      </c>
      <c r="U847" s="287">
        <v>23852</v>
      </c>
      <c r="V847" s="288">
        <v>0</v>
      </c>
      <c r="W847" s="288">
        <v>0</v>
      </c>
      <c r="X847" s="288">
        <v>1786</v>
      </c>
      <c r="Y847" s="279">
        <f t="shared" si="60"/>
        <v>25638</v>
      </c>
      <c r="AA847" s="275">
        <v>0</v>
      </c>
      <c r="AB847" s="204">
        <v>0</v>
      </c>
      <c r="AC847" s="202">
        <v>0</v>
      </c>
      <c r="AD847" s="204">
        <v>0</v>
      </c>
      <c r="AE847" s="276">
        <v>0</v>
      </c>
      <c r="AG847" s="227">
        <f t="shared" si="56"/>
        <v>0</v>
      </c>
      <c r="AH847" s="228">
        <f t="shared" si="57"/>
        <v>0</v>
      </c>
      <c r="AI847" s="229">
        <f t="shared" si="58"/>
        <v>0</v>
      </c>
      <c r="AM847" s="138"/>
      <c r="AN847" s="138"/>
      <c r="AO847" s="138"/>
      <c r="AP847" s="138"/>
      <c r="AQ847" s="138"/>
      <c r="AR847" s="138"/>
      <c r="AS847" s="138"/>
      <c r="AT847" s="138"/>
    </row>
    <row r="848" spans="1:46" s="139" customFormat="1" ht="13.8" x14ac:dyDescent="0.3">
      <c r="A848" s="277">
        <v>497</v>
      </c>
      <c r="B848" s="211">
        <v>497117766</v>
      </c>
      <c r="C848" s="212" t="s">
        <v>306</v>
      </c>
      <c r="D848" s="211">
        <v>117</v>
      </c>
      <c r="E848" s="212" t="s">
        <v>53</v>
      </c>
      <c r="F848" s="211">
        <v>766</v>
      </c>
      <c r="G848" s="212" t="s">
        <v>259</v>
      </c>
      <c r="H848" s="297">
        <v>1</v>
      </c>
      <c r="I848" s="202">
        <v>10127</v>
      </c>
      <c r="J848" s="202">
        <v>3232</v>
      </c>
      <c r="K848" s="202">
        <v>0</v>
      </c>
      <c r="L848" s="202">
        <v>893</v>
      </c>
      <c r="M848" s="279">
        <v>14252</v>
      </c>
      <c r="O848" s="281">
        <v>0</v>
      </c>
      <c r="P848" s="282">
        <v>0</v>
      </c>
      <c r="Q848" s="205">
        <v>0.09</v>
      </c>
      <c r="R848" s="205">
        <v>2.3501030884676972E-3</v>
      </c>
      <c r="S848" s="272">
        <f t="shared" si="59"/>
        <v>0</v>
      </c>
      <c r="U848" s="287">
        <v>13360</v>
      </c>
      <c r="V848" s="288">
        <v>0</v>
      </c>
      <c r="W848" s="288">
        <v>0</v>
      </c>
      <c r="X848" s="288">
        <v>894</v>
      </c>
      <c r="Y848" s="279">
        <f t="shared" si="60"/>
        <v>14254</v>
      </c>
      <c r="AA848" s="275">
        <v>0</v>
      </c>
      <c r="AB848" s="204">
        <v>0</v>
      </c>
      <c r="AC848" s="202">
        <v>0</v>
      </c>
      <c r="AD848" s="204">
        <v>0</v>
      </c>
      <c r="AE848" s="276">
        <v>0</v>
      </c>
      <c r="AG848" s="227">
        <f t="shared" si="56"/>
        <v>0</v>
      </c>
      <c r="AH848" s="228">
        <f t="shared" si="57"/>
        <v>0</v>
      </c>
      <c r="AI848" s="229">
        <f t="shared" si="58"/>
        <v>0</v>
      </c>
      <c r="AM848" s="138"/>
      <c r="AN848" s="138"/>
      <c r="AO848" s="138"/>
      <c r="AP848" s="138"/>
      <c r="AQ848" s="138"/>
      <c r="AR848" s="138"/>
      <c r="AS848" s="138"/>
      <c r="AT848" s="138"/>
    </row>
    <row r="849" spans="1:46" s="139" customFormat="1" ht="13.8" x14ac:dyDescent="0.3">
      <c r="A849" s="277">
        <v>498</v>
      </c>
      <c r="B849" s="211">
        <v>498281061</v>
      </c>
      <c r="C849" s="212" t="s">
        <v>315</v>
      </c>
      <c r="D849" s="211">
        <v>281</v>
      </c>
      <c r="E849" s="212" t="s">
        <v>169</v>
      </c>
      <c r="F849" s="211">
        <v>61</v>
      </c>
      <c r="G849" s="212" t="s">
        <v>170</v>
      </c>
      <c r="H849" s="297">
        <v>1</v>
      </c>
      <c r="I849" s="202">
        <v>12191.459040508957</v>
      </c>
      <c r="J849" s="202">
        <v>880</v>
      </c>
      <c r="K849" s="202">
        <v>0</v>
      </c>
      <c r="L849" s="202">
        <v>893</v>
      </c>
      <c r="M849" s="279">
        <v>13964.459040508957</v>
      </c>
      <c r="O849" s="281">
        <v>0</v>
      </c>
      <c r="P849" s="282">
        <v>0</v>
      </c>
      <c r="Q849" s="205">
        <v>0.09</v>
      </c>
      <c r="R849" s="205">
        <v>3.1855751534477672E-2</v>
      </c>
      <c r="S849" s="272">
        <f t="shared" si="59"/>
        <v>0</v>
      </c>
      <c r="U849" s="287">
        <v>13071</v>
      </c>
      <c r="V849" s="288">
        <v>0</v>
      </c>
      <c r="W849" s="288">
        <v>0</v>
      </c>
      <c r="X849" s="288">
        <v>893</v>
      </c>
      <c r="Y849" s="279">
        <f t="shared" si="60"/>
        <v>13964</v>
      </c>
      <c r="AA849" s="275">
        <v>0</v>
      </c>
      <c r="AB849" s="204">
        <v>0</v>
      </c>
      <c r="AC849" s="202">
        <v>0</v>
      </c>
      <c r="AD849" s="204">
        <v>0</v>
      </c>
      <c r="AE849" s="276">
        <v>0</v>
      </c>
      <c r="AG849" s="227">
        <f t="shared" si="56"/>
        <v>0</v>
      </c>
      <c r="AH849" s="228">
        <f t="shared" si="57"/>
        <v>0</v>
      </c>
      <c r="AI849" s="229">
        <f t="shared" si="58"/>
        <v>0</v>
      </c>
      <c r="AM849" s="138"/>
      <c r="AN849" s="138"/>
      <c r="AO849" s="138"/>
      <c r="AP849" s="138"/>
      <c r="AQ849" s="138"/>
      <c r="AR849" s="138"/>
      <c r="AS849" s="138"/>
      <c r="AT849" s="138"/>
    </row>
    <row r="850" spans="1:46" s="139" customFormat="1" ht="13.8" x14ac:dyDescent="0.3">
      <c r="A850" s="277">
        <v>498</v>
      </c>
      <c r="B850" s="211">
        <v>498281137</v>
      </c>
      <c r="C850" s="212" t="s">
        <v>315</v>
      </c>
      <c r="D850" s="211">
        <v>281</v>
      </c>
      <c r="E850" s="212" t="s">
        <v>169</v>
      </c>
      <c r="F850" s="211">
        <v>137</v>
      </c>
      <c r="G850" s="212" t="s">
        <v>210</v>
      </c>
      <c r="H850" s="297">
        <v>7.0000000000000007E-2</v>
      </c>
      <c r="I850" s="202">
        <v>13005.842612954186</v>
      </c>
      <c r="J850" s="202">
        <v>17</v>
      </c>
      <c r="K850" s="202">
        <v>0</v>
      </c>
      <c r="L850" s="202">
        <v>893</v>
      </c>
      <c r="M850" s="279">
        <v>13915.842612954186</v>
      </c>
      <c r="O850" s="281">
        <v>0</v>
      </c>
      <c r="P850" s="282">
        <v>0</v>
      </c>
      <c r="Q850" s="205">
        <v>0.18</v>
      </c>
      <c r="R850" s="205">
        <v>0.12393237753028111</v>
      </c>
      <c r="S850" s="272">
        <f t="shared" si="59"/>
        <v>0</v>
      </c>
      <c r="U850" s="287">
        <v>912</v>
      </c>
      <c r="V850" s="288">
        <v>0</v>
      </c>
      <c r="W850" s="288">
        <v>0</v>
      </c>
      <c r="X850" s="288">
        <v>63</v>
      </c>
      <c r="Y850" s="279">
        <f t="shared" si="60"/>
        <v>975</v>
      </c>
      <c r="AA850" s="275">
        <v>0</v>
      </c>
      <c r="AB850" s="204">
        <v>0</v>
      </c>
      <c r="AC850" s="202">
        <v>0</v>
      </c>
      <c r="AD850" s="204">
        <v>0</v>
      </c>
      <c r="AE850" s="276">
        <v>0</v>
      </c>
      <c r="AG850" s="227">
        <f t="shared" si="56"/>
        <v>0</v>
      </c>
      <c r="AH850" s="228">
        <f t="shared" si="57"/>
        <v>0</v>
      </c>
      <c r="AI850" s="229">
        <f t="shared" si="58"/>
        <v>0</v>
      </c>
      <c r="AM850" s="138"/>
      <c r="AN850" s="138"/>
      <c r="AO850" s="138"/>
      <c r="AP850" s="138"/>
      <c r="AQ850" s="138"/>
      <c r="AR850" s="138"/>
      <c r="AS850" s="138"/>
      <c r="AT850" s="138"/>
    </row>
    <row r="851" spans="1:46" s="139" customFormat="1" ht="13.8" x14ac:dyDescent="0.3">
      <c r="A851" s="277">
        <v>498</v>
      </c>
      <c r="B851" s="211">
        <v>498281281</v>
      </c>
      <c r="C851" s="212" t="s">
        <v>315</v>
      </c>
      <c r="D851" s="211">
        <v>281</v>
      </c>
      <c r="E851" s="212" t="s">
        <v>169</v>
      </c>
      <c r="F851" s="211">
        <v>281</v>
      </c>
      <c r="G851" s="212" t="s">
        <v>169</v>
      </c>
      <c r="H851" s="297">
        <v>346.9899999999999</v>
      </c>
      <c r="I851" s="202">
        <v>11930</v>
      </c>
      <c r="J851" s="202">
        <v>91</v>
      </c>
      <c r="K851" s="202">
        <v>0</v>
      </c>
      <c r="L851" s="202">
        <v>893</v>
      </c>
      <c r="M851" s="279">
        <v>12914</v>
      </c>
      <c r="O851" s="281">
        <v>0</v>
      </c>
      <c r="P851" s="282">
        <v>0</v>
      </c>
      <c r="Q851" s="205">
        <v>0.18</v>
      </c>
      <c r="R851" s="205">
        <v>0.1220820927338519</v>
      </c>
      <c r="S851" s="272">
        <f t="shared" si="59"/>
        <v>0</v>
      </c>
      <c r="U851" s="287">
        <v>4171166</v>
      </c>
      <c r="V851" s="288">
        <v>0</v>
      </c>
      <c r="W851" s="288">
        <v>0</v>
      </c>
      <c r="X851" s="288">
        <v>309863</v>
      </c>
      <c r="Y851" s="279">
        <f t="shared" si="60"/>
        <v>4481029</v>
      </c>
      <c r="AA851" s="275">
        <v>0</v>
      </c>
      <c r="AB851" s="204">
        <v>0</v>
      </c>
      <c r="AC851" s="202">
        <v>0</v>
      </c>
      <c r="AD851" s="204">
        <v>4</v>
      </c>
      <c r="AE851" s="276">
        <v>51656</v>
      </c>
      <c r="AG851" s="227">
        <f t="shared" si="56"/>
        <v>0</v>
      </c>
      <c r="AH851" s="228">
        <f t="shared" si="57"/>
        <v>0</v>
      </c>
      <c r="AI851" s="229">
        <f t="shared" si="58"/>
        <v>0</v>
      </c>
      <c r="AM851" s="138"/>
      <c r="AN851" s="138"/>
      <c r="AO851" s="138"/>
      <c r="AP851" s="138"/>
      <c r="AQ851" s="138"/>
      <c r="AR851" s="138"/>
      <c r="AS851" s="138"/>
      <c r="AT851" s="138"/>
    </row>
    <row r="852" spans="1:46" s="139" customFormat="1" ht="13.8" x14ac:dyDescent="0.3">
      <c r="A852" s="277">
        <v>499</v>
      </c>
      <c r="B852" s="211">
        <v>499061005</v>
      </c>
      <c r="C852" s="212" t="s">
        <v>316</v>
      </c>
      <c r="D852" s="211">
        <v>61</v>
      </c>
      <c r="E852" s="212" t="s">
        <v>170</v>
      </c>
      <c r="F852" s="211">
        <v>5</v>
      </c>
      <c r="G852" s="212" t="s">
        <v>219</v>
      </c>
      <c r="H852" s="297">
        <v>0.69</v>
      </c>
      <c r="I852" s="202">
        <v>10953.106366286775</v>
      </c>
      <c r="J852" s="202">
        <v>4693</v>
      </c>
      <c r="K852" s="202">
        <v>0</v>
      </c>
      <c r="L852" s="202">
        <v>893</v>
      </c>
      <c r="M852" s="279">
        <v>16539.106366286775</v>
      </c>
      <c r="O852" s="281">
        <v>0</v>
      </c>
      <c r="P852" s="282">
        <v>0</v>
      </c>
      <c r="Q852" s="205">
        <v>0.09</v>
      </c>
      <c r="R852" s="205">
        <v>1.1310530252695329E-2</v>
      </c>
      <c r="S852" s="272">
        <f t="shared" si="59"/>
        <v>0</v>
      </c>
      <c r="U852" s="287">
        <v>10796</v>
      </c>
      <c r="V852" s="288">
        <v>0</v>
      </c>
      <c r="W852" s="288">
        <v>0</v>
      </c>
      <c r="X852" s="288">
        <v>616</v>
      </c>
      <c r="Y852" s="279">
        <f t="shared" si="60"/>
        <v>11412</v>
      </c>
      <c r="AA852" s="275">
        <v>0</v>
      </c>
      <c r="AB852" s="204">
        <v>0</v>
      </c>
      <c r="AC852" s="202">
        <v>0</v>
      </c>
      <c r="AD852" s="204">
        <v>0</v>
      </c>
      <c r="AE852" s="276">
        <v>0</v>
      </c>
      <c r="AG852" s="227">
        <f t="shared" si="56"/>
        <v>0</v>
      </c>
      <c r="AH852" s="228">
        <f t="shared" si="57"/>
        <v>0</v>
      </c>
      <c r="AI852" s="229">
        <f t="shared" si="58"/>
        <v>0</v>
      </c>
      <c r="AM852" s="138"/>
      <c r="AN852" s="138"/>
      <c r="AO852" s="138"/>
      <c r="AP852" s="138"/>
      <c r="AQ852" s="138"/>
      <c r="AR852" s="138"/>
      <c r="AS852" s="138"/>
      <c r="AT852" s="138"/>
    </row>
    <row r="853" spans="1:46" s="139" customFormat="1" ht="13.8" x14ac:dyDescent="0.3">
      <c r="A853" s="277">
        <v>499</v>
      </c>
      <c r="B853" s="211">
        <v>499061061</v>
      </c>
      <c r="C853" s="212" t="s">
        <v>316</v>
      </c>
      <c r="D853" s="211">
        <v>61</v>
      </c>
      <c r="E853" s="212" t="s">
        <v>170</v>
      </c>
      <c r="F853" s="211">
        <v>61</v>
      </c>
      <c r="G853" s="212" t="s">
        <v>170</v>
      </c>
      <c r="H853" s="297">
        <v>121.02</v>
      </c>
      <c r="I853" s="202">
        <v>10803</v>
      </c>
      <c r="J853" s="202">
        <v>780</v>
      </c>
      <c r="K853" s="202">
        <v>0</v>
      </c>
      <c r="L853" s="202">
        <v>893</v>
      </c>
      <c r="M853" s="279">
        <v>12476</v>
      </c>
      <c r="O853" s="281">
        <v>0</v>
      </c>
      <c r="P853" s="282">
        <v>0</v>
      </c>
      <c r="Q853" s="205">
        <v>0.09</v>
      </c>
      <c r="R853" s="205">
        <v>3.1855751534477672E-2</v>
      </c>
      <c r="S853" s="272">
        <f t="shared" si="59"/>
        <v>0</v>
      </c>
      <c r="U853" s="287">
        <v>1401775</v>
      </c>
      <c r="V853" s="288">
        <v>0</v>
      </c>
      <c r="W853" s="288">
        <v>0</v>
      </c>
      <c r="X853" s="288">
        <v>108074</v>
      </c>
      <c r="Y853" s="279">
        <f t="shared" si="60"/>
        <v>1509849</v>
      </c>
      <c r="AA853" s="275">
        <v>0</v>
      </c>
      <c r="AB853" s="204">
        <v>0</v>
      </c>
      <c r="AC853" s="202">
        <v>0</v>
      </c>
      <c r="AD853" s="204">
        <v>2</v>
      </c>
      <c r="AE853" s="276">
        <v>24952</v>
      </c>
      <c r="AG853" s="227">
        <f t="shared" si="56"/>
        <v>0</v>
      </c>
      <c r="AH853" s="228">
        <f t="shared" si="57"/>
        <v>0</v>
      </c>
      <c r="AI853" s="229">
        <f t="shared" si="58"/>
        <v>0</v>
      </c>
      <c r="AM853" s="138"/>
      <c r="AN853" s="138"/>
      <c r="AO853" s="138"/>
      <c r="AP853" s="138"/>
      <c r="AQ853" s="138"/>
      <c r="AR853" s="138"/>
      <c r="AS853" s="138"/>
      <c r="AT853" s="138"/>
    </row>
    <row r="854" spans="1:46" s="139" customFormat="1" ht="13.8" x14ac:dyDescent="0.3">
      <c r="A854" s="277">
        <v>499</v>
      </c>
      <c r="B854" s="211">
        <v>499061111</v>
      </c>
      <c r="C854" s="212" t="s">
        <v>316</v>
      </c>
      <c r="D854" s="211">
        <v>61</v>
      </c>
      <c r="E854" s="212" t="s">
        <v>170</v>
      </c>
      <c r="F854" s="211">
        <v>111</v>
      </c>
      <c r="G854" s="212" t="s">
        <v>253</v>
      </c>
      <c r="H854" s="297">
        <v>1.51</v>
      </c>
      <c r="I854" s="202">
        <v>10505.774126074499</v>
      </c>
      <c r="J854" s="202">
        <v>3695</v>
      </c>
      <c r="K854" s="202">
        <v>0</v>
      </c>
      <c r="L854" s="202">
        <v>893</v>
      </c>
      <c r="M854" s="279">
        <v>15093.774126074499</v>
      </c>
      <c r="O854" s="281">
        <v>0</v>
      </c>
      <c r="P854" s="282">
        <v>0</v>
      </c>
      <c r="Q854" s="205">
        <v>0.09</v>
      </c>
      <c r="R854" s="205">
        <v>1.8534333650816536E-2</v>
      </c>
      <c r="S854" s="272">
        <f t="shared" si="59"/>
        <v>0</v>
      </c>
      <c r="U854" s="287">
        <v>21443</v>
      </c>
      <c r="V854" s="288">
        <v>0</v>
      </c>
      <c r="W854" s="288">
        <v>0</v>
      </c>
      <c r="X854" s="288">
        <v>1348</v>
      </c>
      <c r="Y854" s="279">
        <f t="shared" si="60"/>
        <v>22791</v>
      </c>
      <c r="AA854" s="275">
        <v>0</v>
      </c>
      <c r="AB854" s="204">
        <v>0</v>
      </c>
      <c r="AC854" s="202">
        <v>0</v>
      </c>
      <c r="AD854" s="204">
        <v>0</v>
      </c>
      <c r="AE854" s="276">
        <v>0</v>
      </c>
      <c r="AG854" s="227">
        <f t="shared" si="56"/>
        <v>0</v>
      </c>
      <c r="AH854" s="228">
        <f t="shared" si="57"/>
        <v>0</v>
      </c>
      <c r="AI854" s="229">
        <f t="shared" si="58"/>
        <v>0</v>
      </c>
      <c r="AM854" s="138"/>
      <c r="AN854" s="138"/>
      <c r="AO854" s="138"/>
      <c r="AP854" s="138"/>
      <c r="AQ854" s="138"/>
      <c r="AR854" s="138"/>
      <c r="AS854" s="138"/>
      <c r="AT854" s="138"/>
    </row>
    <row r="855" spans="1:46" s="139" customFormat="1" ht="13.8" x14ac:dyDescent="0.3">
      <c r="A855" s="277">
        <v>499</v>
      </c>
      <c r="B855" s="211">
        <v>499061137</v>
      </c>
      <c r="C855" s="212" t="s">
        <v>316</v>
      </c>
      <c r="D855" s="211">
        <v>61</v>
      </c>
      <c r="E855" s="212" t="s">
        <v>170</v>
      </c>
      <c r="F855" s="211">
        <v>137</v>
      </c>
      <c r="G855" s="212" t="s">
        <v>210</v>
      </c>
      <c r="H855" s="297">
        <v>6.25</v>
      </c>
      <c r="I855" s="202">
        <v>14107</v>
      </c>
      <c r="J855" s="202">
        <v>18</v>
      </c>
      <c r="K855" s="202">
        <v>0</v>
      </c>
      <c r="L855" s="202">
        <v>893</v>
      </c>
      <c r="M855" s="279">
        <v>15018</v>
      </c>
      <c r="O855" s="281">
        <v>0</v>
      </c>
      <c r="P855" s="282">
        <v>0</v>
      </c>
      <c r="Q855" s="205">
        <v>0.18</v>
      </c>
      <c r="R855" s="205">
        <v>0.12393237753028111</v>
      </c>
      <c r="S855" s="272">
        <f t="shared" si="59"/>
        <v>0</v>
      </c>
      <c r="U855" s="287">
        <v>88281</v>
      </c>
      <c r="V855" s="288">
        <v>0</v>
      </c>
      <c r="W855" s="288">
        <v>0</v>
      </c>
      <c r="X855" s="288">
        <v>5581</v>
      </c>
      <c r="Y855" s="279">
        <f t="shared" si="60"/>
        <v>93862</v>
      </c>
      <c r="AA855" s="275">
        <v>0</v>
      </c>
      <c r="AB855" s="204">
        <v>0</v>
      </c>
      <c r="AC855" s="202">
        <v>0</v>
      </c>
      <c r="AD855" s="204">
        <v>0</v>
      </c>
      <c r="AE855" s="276">
        <v>0</v>
      </c>
      <c r="AG855" s="227">
        <f t="shared" si="56"/>
        <v>0</v>
      </c>
      <c r="AH855" s="228">
        <f t="shared" si="57"/>
        <v>0</v>
      </c>
      <c r="AI855" s="229">
        <f t="shared" si="58"/>
        <v>0</v>
      </c>
      <c r="AM855" s="138"/>
      <c r="AN855" s="138"/>
      <c r="AO855" s="138"/>
      <c r="AP855" s="138"/>
      <c r="AQ855" s="138"/>
      <c r="AR855" s="138"/>
      <c r="AS855" s="138"/>
      <c r="AT855" s="138"/>
    </row>
    <row r="856" spans="1:46" s="139" customFormat="1" ht="13.8" x14ac:dyDescent="0.3">
      <c r="A856" s="277">
        <v>499</v>
      </c>
      <c r="B856" s="211">
        <v>499061161</v>
      </c>
      <c r="C856" s="212" t="s">
        <v>316</v>
      </c>
      <c r="D856" s="211">
        <v>61</v>
      </c>
      <c r="E856" s="212" t="s">
        <v>170</v>
      </c>
      <c r="F856" s="211">
        <v>161</v>
      </c>
      <c r="G856" s="212" t="s">
        <v>173</v>
      </c>
      <c r="H856" s="297">
        <v>12.51</v>
      </c>
      <c r="I856" s="202">
        <v>10389</v>
      </c>
      <c r="J856" s="202">
        <v>4333</v>
      </c>
      <c r="K856" s="202">
        <v>0</v>
      </c>
      <c r="L856" s="202">
        <v>893</v>
      </c>
      <c r="M856" s="279">
        <v>15615</v>
      </c>
      <c r="O856" s="281">
        <v>0</v>
      </c>
      <c r="P856" s="282">
        <v>0</v>
      </c>
      <c r="Q856" s="205">
        <v>0.09</v>
      </c>
      <c r="R856" s="205">
        <v>8.4152245364234584E-3</v>
      </c>
      <c r="S856" s="272">
        <f t="shared" si="59"/>
        <v>0</v>
      </c>
      <c r="U856" s="287">
        <v>184172</v>
      </c>
      <c r="V856" s="288">
        <v>0</v>
      </c>
      <c r="W856" s="288">
        <v>0</v>
      </c>
      <c r="X856" s="288">
        <v>11171</v>
      </c>
      <c r="Y856" s="279">
        <f t="shared" si="60"/>
        <v>195343</v>
      </c>
      <c r="AA856" s="275">
        <v>0</v>
      </c>
      <c r="AB856" s="204">
        <v>0</v>
      </c>
      <c r="AC856" s="202">
        <v>0</v>
      </c>
      <c r="AD856" s="204">
        <v>0</v>
      </c>
      <c r="AE856" s="276">
        <v>0</v>
      </c>
      <c r="AG856" s="227">
        <f t="shared" si="56"/>
        <v>0</v>
      </c>
      <c r="AH856" s="228">
        <f t="shared" si="57"/>
        <v>0</v>
      </c>
      <c r="AI856" s="229">
        <f t="shared" si="58"/>
        <v>0</v>
      </c>
      <c r="AM856" s="138"/>
      <c r="AN856" s="138"/>
      <c r="AO856" s="138"/>
      <c r="AP856" s="138"/>
      <c r="AQ856" s="138"/>
      <c r="AR856" s="138"/>
      <c r="AS856" s="138"/>
      <c r="AT856" s="138"/>
    </row>
    <row r="857" spans="1:46" s="139" customFormat="1" ht="13.8" x14ac:dyDescent="0.3">
      <c r="A857" s="277">
        <v>499</v>
      </c>
      <c r="B857" s="211">
        <v>499061227</v>
      </c>
      <c r="C857" s="212" t="s">
        <v>316</v>
      </c>
      <c r="D857" s="211">
        <v>61</v>
      </c>
      <c r="E857" s="212" t="s">
        <v>170</v>
      </c>
      <c r="F857" s="211">
        <v>227</v>
      </c>
      <c r="G857" s="212" t="s">
        <v>255</v>
      </c>
      <c r="H857" s="297">
        <v>1</v>
      </c>
      <c r="I857" s="202">
        <v>10127</v>
      </c>
      <c r="J857" s="202">
        <v>2931</v>
      </c>
      <c r="K857" s="202">
        <v>0</v>
      </c>
      <c r="L857" s="202">
        <v>893</v>
      </c>
      <c r="M857" s="279">
        <v>13951</v>
      </c>
      <c r="O857" s="281">
        <v>0</v>
      </c>
      <c r="P857" s="282">
        <v>0</v>
      </c>
      <c r="Q857" s="205">
        <v>0.18</v>
      </c>
      <c r="R857" s="205">
        <v>1.2169663490501147E-2</v>
      </c>
      <c r="S857" s="272">
        <f t="shared" si="59"/>
        <v>0</v>
      </c>
      <c r="U857" s="287">
        <v>13058</v>
      </c>
      <c r="V857" s="288">
        <v>0</v>
      </c>
      <c r="W857" s="288">
        <v>0</v>
      </c>
      <c r="X857" s="288">
        <v>893</v>
      </c>
      <c r="Y857" s="279">
        <f t="shared" si="60"/>
        <v>13951</v>
      </c>
      <c r="AA857" s="275">
        <v>0</v>
      </c>
      <c r="AB857" s="204">
        <v>0</v>
      </c>
      <c r="AC857" s="202">
        <v>0</v>
      </c>
      <c r="AD857" s="204">
        <v>0</v>
      </c>
      <c r="AE857" s="276">
        <v>0</v>
      </c>
      <c r="AG857" s="227">
        <f t="shared" si="56"/>
        <v>0</v>
      </c>
      <c r="AH857" s="228">
        <f t="shared" si="57"/>
        <v>0</v>
      </c>
      <c r="AI857" s="229">
        <f t="shared" si="58"/>
        <v>0</v>
      </c>
      <c r="AM857" s="138"/>
      <c r="AN857" s="138"/>
      <c r="AO857" s="138"/>
      <c r="AP857" s="138"/>
      <c r="AQ857" s="138"/>
      <c r="AR857" s="138"/>
      <c r="AS857" s="138"/>
      <c r="AT857" s="138"/>
    </row>
    <row r="858" spans="1:46" s="139" customFormat="1" ht="13.8" x14ac:dyDescent="0.3">
      <c r="A858" s="277">
        <v>499</v>
      </c>
      <c r="B858" s="211">
        <v>499061278</v>
      </c>
      <c r="C858" s="212" t="s">
        <v>316</v>
      </c>
      <c r="D858" s="211">
        <v>61</v>
      </c>
      <c r="E858" s="212" t="s">
        <v>170</v>
      </c>
      <c r="F858" s="211">
        <v>278</v>
      </c>
      <c r="G858" s="212" t="s">
        <v>212</v>
      </c>
      <c r="H858" s="297">
        <v>2</v>
      </c>
      <c r="I858" s="202">
        <v>10713.120469483569</v>
      </c>
      <c r="J858" s="202">
        <v>2855</v>
      </c>
      <c r="K858" s="202">
        <v>0</v>
      </c>
      <c r="L858" s="202">
        <v>893</v>
      </c>
      <c r="M858" s="279">
        <v>14461.120469483569</v>
      </c>
      <c r="O858" s="281">
        <v>0</v>
      </c>
      <c r="P858" s="282">
        <v>0</v>
      </c>
      <c r="Q858" s="205">
        <v>0.09</v>
      </c>
      <c r="R858" s="205">
        <v>5.1905114984700199E-2</v>
      </c>
      <c r="S858" s="272">
        <f t="shared" si="59"/>
        <v>0</v>
      </c>
      <c r="U858" s="287">
        <v>27136</v>
      </c>
      <c r="V858" s="288">
        <v>0</v>
      </c>
      <c r="W858" s="288">
        <v>0</v>
      </c>
      <c r="X858" s="288">
        <v>1786</v>
      </c>
      <c r="Y858" s="279">
        <f t="shared" si="60"/>
        <v>28922</v>
      </c>
      <c r="AA858" s="275">
        <v>0</v>
      </c>
      <c r="AB858" s="204">
        <v>0</v>
      </c>
      <c r="AC858" s="202">
        <v>0</v>
      </c>
      <c r="AD858" s="204">
        <v>0</v>
      </c>
      <c r="AE858" s="276">
        <v>0</v>
      </c>
      <c r="AG858" s="227">
        <f t="shared" si="56"/>
        <v>0</v>
      </c>
      <c r="AH858" s="228">
        <f t="shared" si="57"/>
        <v>0</v>
      </c>
      <c r="AI858" s="229">
        <f t="shared" si="58"/>
        <v>0</v>
      </c>
      <c r="AM858" s="138"/>
      <c r="AN858" s="138"/>
      <c r="AO858" s="138"/>
      <c r="AP858" s="138"/>
      <c r="AQ858" s="138"/>
      <c r="AR858" s="138"/>
      <c r="AS858" s="138"/>
      <c r="AT858" s="138"/>
    </row>
    <row r="859" spans="1:46" s="139" customFormat="1" ht="13.8" x14ac:dyDescent="0.3">
      <c r="A859" s="277">
        <v>499</v>
      </c>
      <c r="B859" s="211">
        <v>499061281</v>
      </c>
      <c r="C859" s="212" t="s">
        <v>316</v>
      </c>
      <c r="D859" s="211">
        <v>61</v>
      </c>
      <c r="E859" s="212" t="s">
        <v>170</v>
      </c>
      <c r="F859" s="211">
        <v>281</v>
      </c>
      <c r="G859" s="212" t="s">
        <v>169</v>
      </c>
      <c r="H859" s="297">
        <v>334.21</v>
      </c>
      <c r="I859" s="202">
        <v>11220</v>
      </c>
      <c r="J859" s="202">
        <v>86</v>
      </c>
      <c r="K859" s="202">
        <v>0</v>
      </c>
      <c r="L859" s="202">
        <v>893</v>
      </c>
      <c r="M859" s="279">
        <v>12199</v>
      </c>
      <c r="O859" s="281">
        <v>0</v>
      </c>
      <c r="P859" s="282">
        <v>0</v>
      </c>
      <c r="Q859" s="205">
        <v>0.18</v>
      </c>
      <c r="R859" s="205">
        <v>0.1220820927338519</v>
      </c>
      <c r="S859" s="272">
        <f t="shared" si="59"/>
        <v>0</v>
      </c>
      <c r="U859" s="287">
        <v>3778578</v>
      </c>
      <c r="V859" s="288">
        <v>0</v>
      </c>
      <c r="W859" s="288">
        <v>0</v>
      </c>
      <c r="X859" s="288">
        <v>298454</v>
      </c>
      <c r="Y859" s="279">
        <f t="shared" si="60"/>
        <v>4077032</v>
      </c>
      <c r="AA859" s="275">
        <v>0</v>
      </c>
      <c r="AB859" s="204">
        <v>0</v>
      </c>
      <c r="AC859" s="202">
        <v>0</v>
      </c>
      <c r="AD859" s="204">
        <v>3.5</v>
      </c>
      <c r="AE859" s="276">
        <v>42697</v>
      </c>
      <c r="AG859" s="227">
        <f t="shared" si="56"/>
        <v>0</v>
      </c>
      <c r="AH859" s="228">
        <f t="shared" si="57"/>
        <v>0</v>
      </c>
      <c r="AI859" s="229">
        <f t="shared" si="58"/>
        <v>0</v>
      </c>
      <c r="AM859" s="138"/>
      <c r="AN859" s="138"/>
      <c r="AO859" s="138"/>
      <c r="AP859" s="138"/>
      <c r="AQ859" s="138"/>
      <c r="AR859" s="138"/>
      <c r="AS859" s="138"/>
      <c r="AT859" s="138"/>
    </row>
    <row r="860" spans="1:46" s="139" customFormat="1" ht="13.8" x14ac:dyDescent="0.3">
      <c r="A860" s="277">
        <v>499</v>
      </c>
      <c r="B860" s="211">
        <v>499061332</v>
      </c>
      <c r="C860" s="212" t="s">
        <v>316</v>
      </c>
      <c r="D860" s="211">
        <v>61</v>
      </c>
      <c r="E860" s="212" t="s">
        <v>170</v>
      </c>
      <c r="F860" s="211">
        <v>332</v>
      </c>
      <c r="G860" s="212" t="s">
        <v>221</v>
      </c>
      <c r="H860" s="297">
        <v>17.95</v>
      </c>
      <c r="I860" s="202">
        <v>12072</v>
      </c>
      <c r="J860" s="202">
        <v>1117</v>
      </c>
      <c r="K860" s="202">
        <v>0</v>
      </c>
      <c r="L860" s="202">
        <v>893</v>
      </c>
      <c r="M860" s="279">
        <v>14082</v>
      </c>
      <c r="O860" s="281">
        <v>0</v>
      </c>
      <c r="P860" s="282">
        <v>0</v>
      </c>
      <c r="Q860" s="205">
        <v>0.09</v>
      </c>
      <c r="R860" s="205">
        <v>1.5348207485209433E-2</v>
      </c>
      <c r="S860" s="272">
        <f t="shared" si="59"/>
        <v>0</v>
      </c>
      <c r="U860" s="287">
        <v>236742</v>
      </c>
      <c r="V860" s="288">
        <v>0</v>
      </c>
      <c r="W860" s="288">
        <v>0</v>
      </c>
      <c r="X860" s="288">
        <v>16029</v>
      </c>
      <c r="Y860" s="279">
        <f t="shared" si="60"/>
        <v>252771</v>
      </c>
      <c r="AA860" s="275">
        <v>0</v>
      </c>
      <c r="AB860" s="204">
        <v>0</v>
      </c>
      <c r="AC860" s="202">
        <v>0</v>
      </c>
      <c r="AD860" s="204">
        <v>0</v>
      </c>
      <c r="AE860" s="276">
        <v>0</v>
      </c>
      <c r="AG860" s="227">
        <f t="shared" si="56"/>
        <v>0</v>
      </c>
      <c r="AH860" s="228">
        <f t="shared" si="57"/>
        <v>0</v>
      </c>
      <c r="AI860" s="229">
        <f t="shared" si="58"/>
        <v>0</v>
      </c>
      <c r="AM860" s="138"/>
      <c r="AN860" s="138"/>
      <c r="AO860" s="138"/>
      <c r="AP860" s="138"/>
      <c r="AQ860" s="138"/>
      <c r="AR860" s="138"/>
      <c r="AS860" s="138"/>
      <c r="AT860" s="138"/>
    </row>
    <row r="861" spans="1:46" s="139" customFormat="1" ht="13.8" x14ac:dyDescent="0.3">
      <c r="A861" s="277">
        <v>499</v>
      </c>
      <c r="B861" s="211">
        <v>499061680</v>
      </c>
      <c r="C861" s="212" t="s">
        <v>316</v>
      </c>
      <c r="D861" s="211">
        <v>61</v>
      </c>
      <c r="E861" s="212" t="s">
        <v>170</v>
      </c>
      <c r="F861" s="211">
        <v>680</v>
      </c>
      <c r="G861" s="212" t="s">
        <v>174</v>
      </c>
      <c r="H861" s="297">
        <v>1</v>
      </c>
      <c r="I861" s="202">
        <v>10144.938800134816</v>
      </c>
      <c r="J861" s="202">
        <v>3850</v>
      </c>
      <c r="K861" s="202">
        <v>0</v>
      </c>
      <c r="L861" s="202">
        <v>893</v>
      </c>
      <c r="M861" s="279">
        <v>14887.938800134816</v>
      </c>
      <c r="O861" s="281">
        <v>0</v>
      </c>
      <c r="P861" s="282">
        <v>0</v>
      </c>
      <c r="Q861" s="205">
        <v>0.09</v>
      </c>
      <c r="R861" s="205">
        <v>3.0284138067191838E-3</v>
      </c>
      <c r="S861" s="272">
        <f t="shared" si="59"/>
        <v>0</v>
      </c>
      <c r="U861" s="287">
        <v>13995</v>
      </c>
      <c r="V861" s="288">
        <v>0</v>
      </c>
      <c r="W861" s="288">
        <v>0</v>
      </c>
      <c r="X861" s="288">
        <v>893</v>
      </c>
      <c r="Y861" s="279">
        <f t="shared" si="60"/>
        <v>14888</v>
      </c>
      <c r="AA861" s="275">
        <v>0</v>
      </c>
      <c r="AB861" s="204">
        <v>0</v>
      </c>
      <c r="AC861" s="202">
        <v>0</v>
      </c>
      <c r="AD861" s="204">
        <v>0</v>
      </c>
      <c r="AE861" s="276">
        <v>0</v>
      </c>
      <c r="AG861" s="227">
        <f t="shared" si="56"/>
        <v>0</v>
      </c>
      <c r="AH861" s="228">
        <f t="shared" si="57"/>
        <v>0</v>
      </c>
      <c r="AI861" s="229">
        <f t="shared" si="58"/>
        <v>0</v>
      </c>
      <c r="AM861" s="138"/>
      <c r="AN861" s="138"/>
      <c r="AO861" s="138"/>
      <c r="AP861" s="138"/>
      <c r="AQ861" s="138"/>
      <c r="AR861" s="138"/>
      <c r="AS861" s="138"/>
      <c r="AT861" s="138"/>
    </row>
    <row r="862" spans="1:46" s="139" customFormat="1" ht="13.8" x14ac:dyDescent="0.3">
      <c r="A862" s="277">
        <v>3501</v>
      </c>
      <c r="B862" s="211">
        <v>3501137061</v>
      </c>
      <c r="C862" s="212" t="s">
        <v>317</v>
      </c>
      <c r="D862" s="211">
        <v>137</v>
      </c>
      <c r="E862" s="212" t="s">
        <v>210</v>
      </c>
      <c r="F862" s="211">
        <v>61</v>
      </c>
      <c r="G862" s="212" t="s">
        <v>170</v>
      </c>
      <c r="H862" s="297">
        <v>16.259999999999998</v>
      </c>
      <c r="I862" s="202">
        <v>13754</v>
      </c>
      <c r="J862" s="202">
        <v>993</v>
      </c>
      <c r="K862" s="202">
        <v>0</v>
      </c>
      <c r="L862" s="202">
        <v>893</v>
      </c>
      <c r="M862" s="279">
        <v>15640</v>
      </c>
      <c r="O862" s="281">
        <v>0</v>
      </c>
      <c r="P862" s="282">
        <v>0</v>
      </c>
      <c r="Q862" s="205">
        <v>0.09</v>
      </c>
      <c r="R862" s="205">
        <v>3.1855751534477672E-2</v>
      </c>
      <c r="S862" s="272">
        <f t="shared" si="59"/>
        <v>0</v>
      </c>
      <c r="U862" s="287">
        <v>239787</v>
      </c>
      <c r="V862" s="288">
        <v>0</v>
      </c>
      <c r="W862" s="288">
        <v>0</v>
      </c>
      <c r="X862" s="288">
        <v>14521</v>
      </c>
      <c r="Y862" s="279">
        <f t="shared" si="60"/>
        <v>254308</v>
      </c>
      <c r="AA862" s="275">
        <v>0</v>
      </c>
      <c r="AB862" s="204">
        <v>0</v>
      </c>
      <c r="AC862" s="202">
        <v>0</v>
      </c>
      <c r="AD862" s="204">
        <v>0</v>
      </c>
      <c r="AE862" s="276">
        <v>0</v>
      </c>
      <c r="AG862" s="227">
        <f t="shared" si="56"/>
        <v>0</v>
      </c>
      <c r="AH862" s="228">
        <f t="shared" si="57"/>
        <v>0</v>
      </c>
      <c r="AI862" s="229">
        <f t="shared" si="58"/>
        <v>0</v>
      </c>
      <c r="AM862" s="138"/>
      <c r="AN862" s="138"/>
      <c r="AO862" s="138"/>
      <c r="AP862" s="138"/>
      <c r="AQ862" s="138"/>
      <c r="AR862" s="138"/>
      <c r="AS862" s="138"/>
      <c r="AT862" s="138"/>
    </row>
    <row r="863" spans="1:46" s="139" customFormat="1" ht="13.8" x14ac:dyDescent="0.3">
      <c r="A863" s="277">
        <v>3501</v>
      </c>
      <c r="B863" s="211">
        <v>3501137117</v>
      </c>
      <c r="C863" s="212" t="s">
        <v>317</v>
      </c>
      <c r="D863" s="211">
        <v>137</v>
      </c>
      <c r="E863" s="212" t="s">
        <v>210</v>
      </c>
      <c r="F863" s="211">
        <v>117</v>
      </c>
      <c r="G863" s="212" t="s">
        <v>53</v>
      </c>
      <c r="H863" s="297">
        <v>0.8</v>
      </c>
      <c r="I863" s="202">
        <v>10478.216761565836</v>
      </c>
      <c r="J863" s="202">
        <v>4723</v>
      </c>
      <c r="K863" s="202">
        <v>0</v>
      </c>
      <c r="L863" s="202">
        <v>893</v>
      </c>
      <c r="M863" s="279">
        <v>16094.216761565836</v>
      </c>
      <c r="O863" s="281">
        <v>0</v>
      </c>
      <c r="P863" s="282">
        <v>0</v>
      </c>
      <c r="Q863" s="205">
        <v>0.09</v>
      </c>
      <c r="R863" s="205">
        <v>6.9318474180390804E-2</v>
      </c>
      <c r="S863" s="272">
        <f t="shared" si="59"/>
        <v>0</v>
      </c>
      <c r="U863" s="287">
        <v>12161</v>
      </c>
      <c r="V863" s="288">
        <v>0</v>
      </c>
      <c r="W863" s="288">
        <v>0</v>
      </c>
      <c r="X863" s="288">
        <v>714</v>
      </c>
      <c r="Y863" s="279">
        <f t="shared" si="60"/>
        <v>12875</v>
      </c>
      <c r="AA863" s="275">
        <v>0</v>
      </c>
      <c r="AB863" s="204">
        <v>0</v>
      </c>
      <c r="AC863" s="202">
        <v>0</v>
      </c>
      <c r="AD863" s="204">
        <v>0</v>
      </c>
      <c r="AE863" s="276">
        <v>0</v>
      </c>
      <c r="AG863" s="227">
        <f t="shared" si="56"/>
        <v>0</v>
      </c>
      <c r="AH863" s="228">
        <f t="shared" si="57"/>
        <v>0</v>
      </c>
      <c r="AI863" s="229">
        <f t="shared" si="58"/>
        <v>0</v>
      </c>
      <c r="AM863" s="138"/>
      <c r="AN863" s="138"/>
      <c r="AO863" s="138"/>
      <c r="AP863" s="138"/>
      <c r="AQ863" s="138"/>
      <c r="AR863" s="138"/>
      <c r="AS863" s="138"/>
      <c r="AT863" s="138"/>
    </row>
    <row r="864" spans="1:46" s="139" customFormat="1" ht="13.8" x14ac:dyDescent="0.3">
      <c r="A864" s="277">
        <v>3501</v>
      </c>
      <c r="B864" s="211">
        <v>3501137137</v>
      </c>
      <c r="C864" s="212" t="s">
        <v>317</v>
      </c>
      <c r="D864" s="211">
        <v>137</v>
      </c>
      <c r="E864" s="212" t="s">
        <v>210</v>
      </c>
      <c r="F864" s="211">
        <v>137</v>
      </c>
      <c r="G864" s="212" t="s">
        <v>210</v>
      </c>
      <c r="H864" s="297">
        <v>183.95000000000002</v>
      </c>
      <c r="I864" s="202">
        <v>13613</v>
      </c>
      <c r="J864" s="202">
        <v>18</v>
      </c>
      <c r="K864" s="202">
        <v>1444.9904865452568</v>
      </c>
      <c r="L864" s="202">
        <v>893</v>
      </c>
      <c r="M864" s="279">
        <v>15968.990486545257</v>
      </c>
      <c r="O864" s="281">
        <v>0</v>
      </c>
      <c r="P864" s="282">
        <v>183.95000000000002</v>
      </c>
      <c r="Q864" s="205">
        <v>0.18</v>
      </c>
      <c r="R864" s="205">
        <v>0.12393237753028111</v>
      </c>
      <c r="S864" s="272">
        <f t="shared" si="59"/>
        <v>0</v>
      </c>
      <c r="U864" s="287">
        <v>2507425</v>
      </c>
      <c r="V864" s="288">
        <v>265806</v>
      </c>
      <c r="W864" s="288">
        <v>0</v>
      </c>
      <c r="X864" s="288">
        <v>164266</v>
      </c>
      <c r="Y864" s="279">
        <f t="shared" si="60"/>
        <v>2937497</v>
      </c>
      <c r="AA864" s="275">
        <v>0</v>
      </c>
      <c r="AB864" s="204">
        <v>0</v>
      </c>
      <c r="AC864" s="202">
        <v>0</v>
      </c>
      <c r="AD864" s="204">
        <v>2</v>
      </c>
      <c r="AE864" s="276">
        <v>31938</v>
      </c>
      <c r="AG864" s="227">
        <f t="shared" si="56"/>
        <v>0</v>
      </c>
      <c r="AH864" s="228">
        <f t="shared" si="57"/>
        <v>0</v>
      </c>
      <c r="AI864" s="229">
        <f t="shared" si="58"/>
        <v>0</v>
      </c>
      <c r="AM864" s="138"/>
      <c r="AN864" s="138"/>
      <c r="AO864" s="138"/>
      <c r="AP864" s="138"/>
      <c r="AQ864" s="138"/>
      <c r="AR864" s="138"/>
      <c r="AS864" s="138"/>
      <c r="AT864" s="138"/>
    </row>
    <row r="865" spans="1:46" s="139" customFormat="1" ht="13.8" x14ac:dyDescent="0.3">
      <c r="A865" s="277">
        <v>3501</v>
      </c>
      <c r="B865" s="211">
        <v>3501137161</v>
      </c>
      <c r="C865" s="212" t="s">
        <v>317</v>
      </c>
      <c r="D865" s="211">
        <v>137</v>
      </c>
      <c r="E865" s="212" t="s">
        <v>210</v>
      </c>
      <c r="F865" s="211">
        <v>161</v>
      </c>
      <c r="G865" s="212" t="s">
        <v>173</v>
      </c>
      <c r="H865" s="297">
        <v>1</v>
      </c>
      <c r="I865" s="202">
        <v>10127</v>
      </c>
      <c r="J865" s="202">
        <v>4223</v>
      </c>
      <c r="K865" s="202">
        <v>0</v>
      </c>
      <c r="L865" s="202">
        <v>893</v>
      </c>
      <c r="M865" s="279">
        <v>15243</v>
      </c>
      <c r="O865" s="281">
        <v>0</v>
      </c>
      <c r="P865" s="282">
        <v>0</v>
      </c>
      <c r="Q865" s="205">
        <v>0.09</v>
      </c>
      <c r="R865" s="205">
        <v>8.4152245364234584E-3</v>
      </c>
      <c r="S865" s="272">
        <f t="shared" si="59"/>
        <v>0</v>
      </c>
      <c r="U865" s="287">
        <v>14350</v>
      </c>
      <c r="V865" s="288">
        <v>0</v>
      </c>
      <c r="W865" s="288">
        <v>0</v>
      </c>
      <c r="X865" s="288">
        <v>893</v>
      </c>
      <c r="Y865" s="279">
        <f t="shared" si="60"/>
        <v>15243</v>
      </c>
      <c r="AA865" s="275">
        <v>0</v>
      </c>
      <c r="AB865" s="204">
        <v>0</v>
      </c>
      <c r="AC865" s="202">
        <v>0</v>
      </c>
      <c r="AD865" s="204">
        <v>0</v>
      </c>
      <c r="AE865" s="276">
        <v>0</v>
      </c>
      <c r="AG865" s="227">
        <f t="shared" si="56"/>
        <v>0</v>
      </c>
      <c r="AH865" s="228">
        <f t="shared" si="57"/>
        <v>0</v>
      </c>
      <c r="AI865" s="229">
        <f t="shared" si="58"/>
        <v>0</v>
      </c>
      <c r="AM865" s="138"/>
      <c r="AN865" s="138"/>
      <c r="AO865" s="138"/>
      <c r="AP865" s="138"/>
      <c r="AQ865" s="138"/>
      <c r="AR865" s="138"/>
      <c r="AS865" s="138"/>
      <c r="AT865" s="138"/>
    </row>
    <row r="866" spans="1:46" s="139" customFormat="1" ht="13.8" x14ac:dyDescent="0.3">
      <c r="A866" s="277">
        <v>3501</v>
      </c>
      <c r="B866" s="211">
        <v>3501137210</v>
      </c>
      <c r="C866" s="212" t="s">
        <v>317</v>
      </c>
      <c r="D866" s="211">
        <v>137</v>
      </c>
      <c r="E866" s="212" t="s">
        <v>210</v>
      </c>
      <c r="F866" s="211">
        <v>210</v>
      </c>
      <c r="G866" s="212" t="s">
        <v>54</v>
      </c>
      <c r="H866" s="297">
        <v>1</v>
      </c>
      <c r="I866" s="202">
        <v>10127</v>
      </c>
      <c r="J866" s="202">
        <v>3246</v>
      </c>
      <c r="K866" s="202">
        <v>0</v>
      </c>
      <c r="L866" s="202">
        <v>893</v>
      </c>
      <c r="M866" s="279">
        <v>14266</v>
      </c>
      <c r="O866" s="281">
        <v>0</v>
      </c>
      <c r="P866" s="282">
        <v>0</v>
      </c>
      <c r="Q866" s="205">
        <v>0.09</v>
      </c>
      <c r="R866" s="205">
        <v>6.048785037456824E-2</v>
      </c>
      <c r="S866" s="272">
        <f t="shared" si="59"/>
        <v>0</v>
      </c>
      <c r="U866" s="287">
        <v>13373</v>
      </c>
      <c r="V866" s="288">
        <v>0</v>
      </c>
      <c r="W866" s="288">
        <v>0</v>
      </c>
      <c r="X866" s="288">
        <v>893</v>
      </c>
      <c r="Y866" s="279">
        <f t="shared" si="60"/>
        <v>14266</v>
      </c>
      <c r="AA866" s="275">
        <v>0</v>
      </c>
      <c r="AB866" s="204">
        <v>0</v>
      </c>
      <c r="AC866" s="202">
        <v>0</v>
      </c>
      <c r="AD866" s="204">
        <v>0</v>
      </c>
      <c r="AE866" s="276">
        <v>0</v>
      </c>
      <c r="AG866" s="227">
        <f t="shared" si="56"/>
        <v>0</v>
      </c>
      <c r="AH866" s="228">
        <f t="shared" si="57"/>
        <v>0</v>
      </c>
      <c r="AI866" s="229">
        <f t="shared" si="58"/>
        <v>0</v>
      </c>
      <c r="AM866" s="138"/>
      <c r="AN866" s="138"/>
      <c r="AO866" s="138"/>
      <c r="AP866" s="138"/>
      <c r="AQ866" s="138"/>
      <c r="AR866" s="138"/>
      <c r="AS866" s="138"/>
      <c r="AT866" s="138"/>
    </row>
    <row r="867" spans="1:46" s="139" customFormat="1" ht="13.8" x14ac:dyDescent="0.3">
      <c r="A867" s="277">
        <v>3501</v>
      </c>
      <c r="B867" s="211">
        <v>3501137227</v>
      </c>
      <c r="C867" s="212" t="s">
        <v>317</v>
      </c>
      <c r="D867" s="211">
        <v>137</v>
      </c>
      <c r="E867" s="212" t="s">
        <v>210</v>
      </c>
      <c r="F867" s="211">
        <v>227</v>
      </c>
      <c r="G867" s="212" t="s">
        <v>255</v>
      </c>
      <c r="H867" s="297">
        <v>0.15</v>
      </c>
      <c r="I867" s="202">
        <v>11118.78403806934</v>
      </c>
      <c r="J867" s="202">
        <v>3218</v>
      </c>
      <c r="K867" s="202">
        <v>0</v>
      </c>
      <c r="L867" s="202">
        <v>893</v>
      </c>
      <c r="M867" s="279">
        <v>15229.78403806934</v>
      </c>
      <c r="O867" s="281">
        <v>0</v>
      </c>
      <c r="P867" s="282">
        <v>0</v>
      </c>
      <c r="Q867" s="205">
        <v>0.18</v>
      </c>
      <c r="R867" s="205">
        <v>1.2169663490501147E-2</v>
      </c>
      <c r="S867" s="272">
        <f t="shared" si="59"/>
        <v>0</v>
      </c>
      <c r="U867" s="287">
        <v>2151</v>
      </c>
      <c r="V867" s="288">
        <v>0</v>
      </c>
      <c r="W867" s="288">
        <v>0</v>
      </c>
      <c r="X867" s="288">
        <v>134</v>
      </c>
      <c r="Y867" s="279">
        <f t="shared" si="60"/>
        <v>2285</v>
      </c>
      <c r="AA867" s="275">
        <v>0</v>
      </c>
      <c r="AB867" s="204">
        <v>0</v>
      </c>
      <c r="AC867" s="202">
        <v>0</v>
      </c>
      <c r="AD867" s="204">
        <v>0</v>
      </c>
      <c r="AE867" s="276">
        <v>0</v>
      </c>
      <c r="AG867" s="227">
        <f t="shared" si="56"/>
        <v>0</v>
      </c>
      <c r="AH867" s="228">
        <f t="shared" si="57"/>
        <v>0</v>
      </c>
      <c r="AI867" s="229">
        <f t="shared" si="58"/>
        <v>0</v>
      </c>
      <c r="AM867" s="138"/>
      <c r="AN867" s="138"/>
      <c r="AO867" s="138"/>
      <c r="AP867" s="138"/>
      <c r="AQ867" s="138"/>
      <c r="AR867" s="138"/>
      <c r="AS867" s="138"/>
      <c r="AT867" s="138"/>
    </row>
    <row r="868" spans="1:46" s="139" customFormat="1" ht="13.8" x14ac:dyDescent="0.3">
      <c r="A868" s="277">
        <v>3501</v>
      </c>
      <c r="B868" s="211">
        <v>3501137278</v>
      </c>
      <c r="C868" s="212" t="s">
        <v>317</v>
      </c>
      <c r="D868" s="211">
        <v>137</v>
      </c>
      <c r="E868" s="212" t="s">
        <v>210</v>
      </c>
      <c r="F868" s="211">
        <v>278</v>
      </c>
      <c r="G868" s="212" t="s">
        <v>212</v>
      </c>
      <c r="H868" s="297">
        <v>3.13</v>
      </c>
      <c r="I868" s="202">
        <v>12117</v>
      </c>
      <c r="J868" s="202">
        <v>3229</v>
      </c>
      <c r="K868" s="202">
        <v>0</v>
      </c>
      <c r="L868" s="202">
        <v>893</v>
      </c>
      <c r="M868" s="279">
        <v>16239</v>
      </c>
      <c r="O868" s="281">
        <v>0</v>
      </c>
      <c r="P868" s="282">
        <v>0</v>
      </c>
      <c r="Q868" s="205">
        <v>0.09</v>
      </c>
      <c r="R868" s="205">
        <v>5.1905114984700199E-2</v>
      </c>
      <c r="S868" s="272">
        <f t="shared" si="59"/>
        <v>0</v>
      </c>
      <c r="U868" s="287">
        <v>48033</v>
      </c>
      <c r="V868" s="288">
        <v>0</v>
      </c>
      <c r="W868" s="288">
        <v>0</v>
      </c>
      <c r="X868" s="288">
        <v>2795</v>
      </c>
      <c r="Y868" s="279">
        <f t="shared" si="60"/>
        <v>50828</v>
      </c>
      <c r="AA868" s="275">
        <v>0</v>
      </c>
      <c r="AB868" s="204">
        <v>0</v>
      </c>
      <c r="AC868" s="202">
        <v>0</v>
      </c>
      <c r="AD868" s="204">
        <v>0</v>
      </c>
      <c r="AE868" s="276">
        <v>0</v>
      </c>
      <c r="AG868" s="227">
        <f t="shared" si="56"/>
        <v>0</v>
      </c>
      <c r="AH868" s="228">
        <f t="shared" si="57"/>
        <v>0</v>
      </c>
      <c r="AI868" s="229">
        <f t="shared" si="58"/>
        <v>0</v>
      </c>
      <c r="AM868" s="138"/>
      <c r="AN868" s="138"/>
      <c r="AO868" s="138"/>
      <c r="AP868" s="138"/>
      <c r="AQ868" s="138"/>
      <c r="AR868" s="138"/>
      <c r="AS868" s="138"/>
      <c r="AT868" s="138"/>
    </row>
    <row r="869" spans="1:46" s="139" customFormat="1" ht="13.8" x14ac:dyDescent="0.3">
      <c r="A869" s="277">
        <v>3501</v>
      </c>
      <c r="B869" s="211">
        <v>3501137281</v>
      </c>
      <c r="C869" s="212" t="s">
        <v>317</v>
      </c>
      <c r="D869" s="211">
        <v>137</v>
      </c>
      <c r="E869" s="212" t="s">
        <v>210</v>
      </c>
      <c r="F869" s="211">
        <v>281</v>
      </c>
      <c r="G869" s="212" t="s">
        <v>169</v>
      </c>
      <c r="H869" s="297">
        <v>73.060000000000016</v>
      </c>
      <c r="I869" s="202">
        <v>13741</v>
      </c>
      <c r="J869" s="202">
        <v>105</v>
      </c>
      <c r="K869" s="202">
        <v>0</v>
      </c>
      <c r="L869" s="202">
        <v>893</v>
      </c>
      <c r="M869" s="279">
        <v>14739</v>
      </c>
      <c r="O869" s="281">
        <v>0</v>
      </c>
      <c r="P869" s="282">
        <v>0</v>
      </c>
      <c r="Q869" s="205">
        <v>0.18</v>
      </c>
      <c r="R869" s="205">
        <v>0.1220820927338519</v>
      </c>
      <c r="S869" s="272">
        <f t="shared" si="59"/>
        <v>0</v>
      </c>
      <c r="U869" s="287">
        <v>1011588</v>
      </c>
      <c r="V869" s="288">
        <v>0</v>
      </c>
      <c r="W869" s="288">
        <v>0</v>
      </c>
      <c r="X869" s="288">
        <v>65244</v>
      </c>
      <c r="Y869" s="279">
        <f t="shared" si="60"/>
        <v>1076832</v>
      </c>
      <c r="AA869" s="275">
        <v>0</v>
      </c>
      <c r="AB869" s="204">
        <v>0</v>
      </c>
      <c r="AC869" s="202">
        <v>0</v>
      </c>
      <c r="AD869" s="204">
        <v>1</v>
      </c>
      <c r="AE869" s="276">
        <v>14739</v>
      </c>
      <c r="AG869" s="227">
        <f t="shared" si="56"/>
        <v>0</v>
      </c>
      <c r="AH869" s="228">
        <f t="shared" si="57"/>
        <v>0</v>
      </c>
      <c r="AI869" s="229">
        <f t="shared" si="58"/>
        <v>0</v>
      </c>
      <c r="AM869" s="138"/>
      <c r="AN869" s="138"/>
      <c r="AO869" s="138"/>
      <c r="AP869" s="138"/>
      <c r="AQ869" s="138"/>
      <c r="AR869" s="138"/>
      <c r="AS869" s="138"/>
      <c r="AT869" s="138"/>
    </row>
    <row r="870" spans="1:46" s="139" customFormat="1" ht="13.8" x14ac:dyDescent="0.3">
      <c r="A870" s="277">
        <v>3501</v>
      </c>
      <c r="B870" s="211">
        <v>3501137309</v>
      </c>
      <c r="C870" s="212" t="s">
        <v>317</v>
      </c>
      <c r="D870" s="211">
        <v>137</v>
      </c>
      <c r="E870" s="212" t="s">
        <v>210</v>
      </c>
      <c r="F870" s="211">
        <v>309</v>
      </c>
      <c r="G870" s="212" t="s">
        <v>256</v>
      </c>
      <c r="H870" s="297">
        <v>0.83</v>
      </c>
      <c r="I870" s="202">
        <v>11310.051521406729</v>
      </c>
      <c r="J870" s="202">
        <v>1597</v>
      </c>
      <c r="K870" s="202">
        <v>0</v>
      </c>
      <c r="L870" s="202">
        <v>893</v>
      </c>
      <c r="M870" s="279">
        <v>13800.051521406729</v>
      </c>
      <c r="O870" s="281">
        <v>0</v>
      </c>
      <c r="P870" s="282">
        <v>0</v>
      </c>
      <c r="Q870" s="205">
        <v>0.09</v>
      </c>
      <c r="R870" s="205">
        <v>1.5911477642449429E-3</v>
      </c>
      <c r="S870" s="272">
        <f t="shared" si="59"/>
        <v>0</v>
      </c>
      <c r="U870" s="287">
        <v>10713</v>
      </c>
      <c r="V870" s="288">
        <v>0</v>
      </c>
      <c r="W870" s="288">
        <v>0</v>
      </c>
      <c r="X870" s="288">
        <v>741</v>
      </c>
      <c r="Y870" s="279">
        <f t="shared" si="60"/>
        <v>11454</v>
      </c>
      <c r="AA870" s="275">
        <v>0</v>
      </c>
      <c r="AB870" s="204">
        <v>0</v>
      </c>
      <c r="AC870" s="202">
        <v>0</v>
      </c>
      <c r="AD870" s="204">
        <v>0</v>
      </c>
      <c r="AE870" s="276">
        <v>0</v>
      </c>
      <c r="AG870" s="227">
        <f t="shared" si="56"/>
        <v>0</v>
      </c>
      <c r="AH870" s="228">
        <f t="shared" si="57"/>
        <v>0</v>
      </c>
      <c r="AI870" s="229">
        <f t="shared" si="58"/>
        <v>0</v>
      </c>
      <c r="AM870" s="138"/>
      <c r="AN870" s="138"/>
      <c r="AO870" s="138"/>
      <c r="AP870" s="138"/>
      <c r="AQ870" s="138"/>
      <c r="AR870" s="138"/>
      <c r="AS870" s="138"/>
      <c r="AT870" s="138"/>
    </row>
    <row r="871" spans="1:46" s="139" customFormat="1" ht="13.8" x14ac:dyDescent="0.3">
      <c r="A871" s="277">
        <v>3501</v>
      </c>
      <c r="B871" s="211">
        <v>3501137325</v>
      </c>
      <c r="C871" s="212" t="s">
        <v>317</v>
      </c>
      <c r="D871" s="211">
        <v>137</v>
      </c>
      <c r="E871" s="212" t="s">
        <v>210</v>
      </c>
      <c r="F871" s="211">
        <v>325</v>
      </c>
      <c r="G871" s="212" t="s">
        <v>220</v>
      </c>
      <c r="H871" s="297">
        <v>0.56000000000000005</v>
      </c>
      <c r="I871" s="202">
        <v>12117</v>
      </c>
      <c r="J871" s="202">
        <v>1678</v>
      </c>
      <c r="K871" s="202">
        <v>0</v>
      </c>
      <c r="L871" s="202">
        <v>893</v>
      </c>
      <c r="M871" s="279">
        <v>14688</v>
      </c>
      <c r="O871" s="281">
        <v>0</v>
      </c>
      <c r="P871" s="282">
        <v>0</v>
      </c>
      <c r="Q871" s="205">
        <v>0.09</v>
      </c>
      <c r="R871" s="205">
        <v>9.0387817455314726E-3</v>
      </c>
      <c r="S871" s="272">
        <f t="shared" si="59"/>
        <v>0</v>
      </c>
      <c r="U871" s="287">
        <v>7725</v>
      </c>
      <c r="V871" s="288">
        <v>0</v>
      </c>
      <c r="W871" s="288">
        <v>0</v>
      </c>
      <c r="X871" s="288">
        <v>500</v>
      </c>
      <c r="Y871" s="279">
        <f t="shared" si="60"/>
        <v>8225</v>
      </c>
      <c r="AA871" s="275">
        <v>0</v>
      </c>
      <c r="AB871" s="204">
        <v>0</v>
      </c>
      <c r="AC871" s="202">
        <v>0</v>
      </c>
      <c r="AD871" s="204">
        <v>0</v>
      </c>
      <c r="AE871" s="276">
        <v>0</v>
      </c>
      <c r="AG871" s="227">
        <f t="shared" si="56"/>
        <v>0</v>
      </c>
      <c r="AH871" s="228">
        <f t="shared" si="57"/>
        <v>0</v>
      </c>
      <c r="AI871" s="229">
        <f t="shared" si="58"/>
        <v>0</v>
      </c>
      <c r="AM871" s="138"/>
      <c r="AN871" s="138"/>
      <c r="AO871" s="138"/>
      <c r="AP871" s="138"/>
      <c r="AQ871" s="138"/>
      <c r="AR871" s="138"/>
      <c r="AS871" s="138"/>
      <c r="AT871" s="138"/>
    </row>
    <row r="872" spans="1:46" s="139" customFormat="1" ht="13.8" x14ac:dyDescent="0.3">
      <c r="A872" s="277">
        <v>3501</v>
      </c>
      <c r="B872" s="211">
        <v>3501137332</v>
      </c>
      <c r="C872" s="212" t="s">
        <v>317</v>
      </c>
      <c r="D872" s="211">
        <v>137</v>
      </c>
      <c r="E872" s="212" t="s">
        <v>210</v>
      </c>
      <c r="F872" s="211">
        <v>332</v>
      </c>
      <c r="G872" s="212" t="s">
        <v>221</v>
      </c>
      <c r="H872" s="297">
        <v>3.92</v>
      </c>
      <c r="I872" s="202">
        <v>10127</v>
      </c>
      <c r="J872" s="202">
        <v>937</v>
      </c>
      <c r="K872" s="202">
        <v>0</v>
      </c>
      <c r="L872" s="202">
        <v>893</v>
      </c>
      <c r="M872" s="279">
        <v>11957</v>
      </c>
      <c r="O872" s="281">
        <v>0</v>
      </c>
      <c r="P872" s="282">
        <v>0</v>
      </c>
      <c r="Q872" s="205">
        <v>0.09</v>
      </c>
      <c r="R872" s="205">
        <v>1.5348207485209433E-2</v>
      </c>
      <c r="S872" s="272">
        <f t="shared" si="59"/>
        <v>0</v>
      </c>
      <c r="U872" s="287">
        <v>43371</v>
      </c>
      <c r="V872" s="288">
        <v>0</v>
      </c>
      <c r="W872" s="288">
        <v>0</v>
      </c>
      <c r="X872" s="288">
        <v>3501</v>
      </c>
      <c r="Y872" s="279">
        <f t="shared" si="60"/>
        <v>46872</v>
      </c>
      <c r="AA872" s="275">
        <v>0</v>
      </c>
      <c r="AB872" s="204">
        <v>0</v>
      </c>
      <c r="AC872" s="202">
        <v>0</v>
      </c>
      <c r="AD872" s="204">
        <v>0</v>
      </c>
      <c r="AE872" s="276">
        <v>0</v>
      </c>
      <c r="AG872" s="227">
        <f t="shared" si="56"/>
        <v>0</v>
      </c>
      <c r="AH872" s="228">
        <f t="shared" si="57"/>
        <v>0</v>
      </c>
      <c r="AI872" s="229">
        <f t="shared" si="58"/>
        <v>0</v>
      </c>
      <c r="AM872" s="138"/>
      <c r="AN872" s="138"/>
      <c r="AO872" s="138"/>
      <c r="AP872" s="138"/>
      <c r="AQ872" s="138"/>
      <c r="AR872" s="138"/>
      <c r="AS872" s="138"/>
      <c r="AT872" s="138"/>
    </row>
    <row r="873" spans="1:46" s="139" customFormat="1" ht="13.8" x14ac:dyDescent="0.3">
      <c r="A873" s="277">
        <v>3502</v>
      </c>
      <c r="B873" s="211">
        <v>3502281061</v>
      </c>
      <c r="C873" s="212" t="s">
        <v>318</v>
      </c>
      <c r="D873" s="211">
        <v>281</v>
      </c>
      <c r="E873" s="212" t="s">
        <v>169</v>
      </c>
      <c r="F873" s="211">
        <v>61</v>
      </c>
      <c r="G873" s="212" t="s">
        <v>170</v>
      </c>
      <c r="H873" s="297">
        <v>1</v>
      </c>
      <c r="I873" s="202">
        <v>12390</v>
      </c>
      <c r="J873" s="202">
        <v>894</v>
      </c>
      <c r="K873" s="202">
        <v>0</v>
      </c>
      <c r="L873" s="202">
        <v>893</v>
      </c>
      <c r="M873" s="279">
        <v>14177</v>
      </c>
      <c r="O873" s="281">
        <v>0</v>
      </c>
      <c r="P873" s="282">
        <v>0</v>
      </c>
      <c r="Q873" s="205">
        <v>0.09</v>
      </c>
      <c r="R873" s="205">
        <v>3.1855751534477672E-2</v>
      </c>
      <c r="S873" s="272">
        <f t="shared" si="59"/>
        <v>0</v>
      </c>
      <c r="U873" s="287">
        <v>13284</v>
      </c>
      <c r="V873" s="288">
        <v>0</v>
      </c>
      <c r="W873" s="288">
        <v>0</v>
      </c>
      <c r="X873" s="288">
        <v>893</v>
      </c>
      <c r="Y873" s="279">
        <f t="shared" si="60"/>
        <v>14177</v>
      </c>
      <c r="AA873" s="275">
        <v>0</v>
      </c>
      <c r="AB873" s="204">
        <v>0</v>
      </c>
      <c r="AC873" s="202">
        <v>0</v>
      </c>
      <c r="AD873" s="204">
        <v>0</v>
      </c>
      <c r="AE873" s="276">
        <v>0</v>
      </c>
      <c r="AG873" s="227">
        <f t="shared" si="56"/>
        <v>0</v>
      </c>
      <c r="AH873" s="228">
        <f t="shared" si="57"/>
        <v>0</v>
      </c>
      <c r="AI873" s="229">
        <f t="shared" si="58"/>
        <v>0</v>
      </c>
      <c r="AM873" s="138"/>
      <c r="AN873" s="138"/>
      <c r="AO873" s="138"/>
      <c r="AP873" s="138"/>
      <c r="AQ873" s="138"/>
      <c r="AR873" s="138"/>
      <c r="AS873" s="138"/>
      <c r="AT873" s="138"/>
    </row>
    <row r="874" spans="1:46" s="139" customFormat="1" ht="13.8" x14ac:dyDescent="0.3">
      <c r="A874" s="277">
        <v>3502</v>
      </c>
      <c r="B874" s="211">
        <v>3502281137</v>
      </c>
      <c r="C874" s="212" t="s">
        <v>318</v>
      </c>
      <c r="D874" s="211">
        <v>281</v>
      </c>
      <c r="E874" s="212" t="s">
        <v>169</v>
      </c>
      <c r="F874" s="211">
        <v>137</v>
      </c>
      <c r="G874" s="212" t="s">
        <v>210</v>
      </c>
      <c r="H874" s="297">
        <v>1</v>
      </c>
      <c r="I874" s="202">
        <v>14107</v>
      </c>
      <c r="J874" s="202">
        <v>18</v>
      </c>
      <c r="K874" s="202">
        <v>0</v>
      </c>
      <c r="L874" s="202">
        <v>893</v>
      </c>
      <c r="M874" s="279">
        <v>15018</v>
      </c>
      <c r="O874" s="281">
        <v>0</v>
      </c>
      <c r="P874" s="282">
        <v>0</v>
      </c>
      <c r="Q874" s="205">
        <v>0.18</v>
      </c>
      <c r="R874" s="205">
        <v>0.12393237753028111</v>
      </c>
      <c r="S874" s="272">
        <f t="shared" si="59"/>
        <v>0</v>
      </c>
      <c r="U874" s="287">
        <v>14125</v>
      </c>
      <c r="V874" s="288">
        <v>0</v>
      </c>
      <c r="W874" s="288">
        <v>0</v>
      </c>
      <c r="X874" s="288">
        <v>893</v>
      </c>
      <c r="Y874" s="279">
        <f t="shared" si="60"/>
        <v>15018</v>
      </c>
      <c r="AA874" s="275">
        <v>0</v>
      </c>
      <c r="AB874" s="204">
        <v>0</v>
      </c>
      <c r="AC874" s="202">
        <v>0</v>
      </c>
      <c r="AD874" s="204">
        <v>0</v>
      </c>
      <c r="AE874" s="276">
        <v>0</v>
      </c>
      <c r="AG874" s="227">
        <f t="shared" si="56"/>
        <v>0</v>
      </c>
      <c r="AH874" s="228">
        <f t="shared" si="57"/>
        <v>0</v>
      </c>
      <c r="AI874" s="229">
        <f t="shared" si="58"/>
        <v>0</v>
      </c>
      <c r="AM874" s="138"/>
      <c r="AN874" s="138"/>
      <c r="AO874" s="138"/>
      <c r="AP874" s="138"/>
      <c r="AQ874" s="138"/>
      <c r="AR874" s="138"/>
      <c r="AS874" s="138"/>
      <c r="AT874" s="138"/>
    </row>
    <row r="875" spans="1:46" s="139" customFormat="1" ht="13.8" x14ac:dyDescent="0.3">
      <c r="A875" s="277">
        <v>3502</v>
      </c>
      <c r="B875" s="211">
        <v>3502281281</v>
      </c>
      <c r="C875" s="212" t="s">
        <v>318</v>
      </c>
      <c r="D875" s="211">
        <v>281</v>
      </c>
      <c r="E875" s="212" t="s">
        <v>169</v>
      </c>
      <c r="F875" s="211">
        <v>281</v>
      </c>
      <c r="G875" s="212" t="s">
        <v>169</v>
      </c>
      <c r="H875" s="297">
        <v>486.84000000000003</v>
      </c>
      <c r="I875" s="202">
        <v>12619</v>
      </c>
      <c r="J875" s="202">
        <v>97</v>
      </c>
      <c r="K875" s="202">
        <v>0</v>
      </c>
      <c r="L875" s="202">
        <v>893</v>
      </c>
      <c r="M875" s="279">
        <v>13609</v>
      </c>
      <c r="O875" s="281">
        <v>0</v>
      </c>
      <c r="P875" s="282">
        <v>0</v>
      </c>
      <c r="Q875" s="205">
        <v>0.18</v>
      </c>
      <c r="R875" s="205">
        <v>0.1220820927338519</v>
      </c>
      <c r="S875" s="272">
        <f t="shared" si="59"/>
        <v>0</v>
      </c>
      <c r="U875" s="287">
        <v>6190658</v>
      </c>
      <c r="V875" s="288">
        <v>0</v>
      </c>
      <c r="W875" s="288">
        <v>0</v>
      </c>
      <c r="X875" s="288">
        <v>434750</v>
      </c>
      <c r="Y875" s="279">
        <f t="shared" si="60"/>
        <v>6625408</v>
      </c>
      <c r="AA875" s="275">
        <v>0</v>
      </c>
      <c r="AB875" s="204">
        <v>0</v>
      </c>
      <c r="AC875" s="202">
        <v>0</v>
      </c>
      <c r="AD875" s="204">
        <v>0</v>
      </c>
      <c r="AE875" s="276">
        <v>0</v>
      </c>
      <c r="AG875" s="227">
        <f t="shared" si="56"/>
        <v>0</v>
      </c>
      <c r="AH875" s="228">
        <f t="shared" si="57"/>
        <v>0</v>
      </c>
      <c r="AI875" s="229">
        <f t="shared" si="58"/>
        <v>0</v>
      </c>
      <c r="AM875" s="138"/>
      <c r="AN875" s="138"/>
      <c r="AO875" s="138"/>
      <c r="AP875" s="138"/>
      <c r="AQ875" s="138"/>
      <c r="AR875" s="138"/>
      <c r="AS875" s="138"/>
      <c r="AT875" s="138"/>
    </row>
    <row r="876" spans="1:46" s="139" customFormat="1" ht="13.8" x14ac:dyDescent="0.3">
      <c r="A876" s="277">
        <v>3503</v>
      </c>
      <c r="B876" s="211">
        <v>3503160031</v>
      </c>
      <c r="C876" s="212" t="s">
        <v>319</v>
      </c>
      <c r="D876" s="211">
        <v>160</v>
      </c>
      <c r="E876" s="212" t="s">
        <v>104</v>
      </c>
      <c r="F876" s="211">
        <v>31</v>
      </c>
      <c r="G876" s="212" t="s">
        <v>101</v>
      </c>
      <c r="H876" s="297">
        <v>5</v>
      </c>
      <c r="I876" s="202">
        <v>9118</v>
      </c>
      <c r="J876" s="202">
        <v>4346</v>
      </c>
      <c r="K876" s="202">
        <v>0</v>
      </c>
      <c r="L876" s="202">
        <v>893</v>
      </c>
      <c r="M876" s="279">
        <v>14357</v>
      </c>
      <c r="O876" s="281">
        <v>0</v>
      </c>
      <c r="P876" s="282">
        <v>0</v>
      </c>
      <c r="Q876" s="205">
        <v>0.09</v>
      </c>
      <c r="R876" s="205">
        <v>2.4951184271371486E-2</v>
      </c>
      <c r="S876" s="272">
        <f t="shared" si="59"/>
        <v>0</v>
      </c>
      <c r="U876" s="287">
        <v>67320</v>
      </c>
      <c r="V876" s="288">
        <v>0</v>
      </c>
      <c r="W876" s="288">
        <v>0</v>
      </c>
      <c r="X876" s="288">
        <v>4465</v>
      </c>
      <c r="Y876" s="279">
        <f t="shared" si="60"/>
        <v>71785</v>
      </c>
      <c r="AA876" s="275">
        <v>0</v>
      </c>
      <c r="AB876" s="204">
        <v>0</v>
      </c>
      <c r="AC876" s="202">
        <v>0</v>
      </c>
      <c r="AD876" s="204">
        <v>0</v>
      </c>
      <c r="AE876" s="276">
        <v>0</v>
      </c>
      <c r="AG876" s="227">
        <f t="shared" si="56"/>
        <v>0</v>
      </c>
      <c r="AH876" s="228">
        <f t="shared" si="57"/>
        <v>0</v>
      </c>
      <c r="AI876" s="229">
        <f t="shared" si="58"/>
        <v>0</v>
      </c>
      <c r="AM876" s="138"/>
      <c r="AN876" s="138"/>
      <c r="AO876" s="138"/>
      <c r="AP876" s="138"/>
      <c r="AQ876" s="138"/>
      <c r="AR876" s="138"/>
      <c r="AS876" s="138"/>
      <c r="AT876" s="138"/>
    </row>
    <row r="877" spans="1:46" s="139" customFormat="1" ht="13.8" x14ac:dyDescent="0.3">
      <c r="A877" s="277">
        <v>3503</v>
      </c>
      <c r="B877" s="211">
        <v>3503160044</v>
      </c>
      <c r="C877" s="212" t="s">
        <v>319</v>
      </c>
      <c r="D877" s="211">
        <v>160</v>
      </c>
      <c r="E877" s="212" t="s">
        <v>104</v>
      </c>
      <c r="F877" s="211">
        <v>44</v>
      </c>
      <c r="G877" s="212" t="s">
        <v>35</v>
      </c>
      <c r="H877" s="297">
        <v>2</v>
      </c>
      <c r="I877" s="202">
        <v>8749</v>
      </c>
      <c r="J877" s="202">
        <v>177</v>
      </c>
      <c r="K877" s="202">
        <v>0</v>
      </c>
      <c r="L877" s="202">
        <v>893</v>
      </c>
      <c r="M877" s="279">
        <v>9819</v>
      </c>
      <c r="O877" s="281">
        <v>0</v>
      </c>
      <c r="P877" s="282">
        <v>0</v>
      </c>
      <c r="Q877" s="205">
        <v>0.09</v>
      </c>
      <c r="R877" s="205">
        <v>5.5335020340441667E-2</v>
      </c>
      <c r="S877" s="272">
        <f t="shared" si="59"/>
        <v>0</v>
      </c>
      <c r="U877" s="287">
        <v>17852</v>
      </c>
      <c r="V877" s="288">
        <v>0</v>
      </c>
      <c r="W877" s="288">
        <v>0</v>
      </c>
      <c r="X877" s="288">
        <v>1786</v>
      </c>
      <c r="Y877" s="279">
        <f t="shared" si="60"/>
        <v>19638</v>
      </c>
      <c r="AA877" s="275">
        <v>0</v>
      </c>
      <c r="AB877" s="204">
        <v>0</v>
      </c>
      <c r="AC877" s="202">
        <v>0</v>
      </c>
      <c r="AD877" s="204">
        <v>0</v>
      </c>
      <c r="AE877" s="276">
        <v>0</v>
      </c>
      <c r="AG877" s="227">
        <f t="shared" si="56"/>
        <v>0</v>
      </c>
      <c r="AH877" s="228">
        <f t="shared" si="57"/>
        <v>0</v>
      </c>
      <c r="AI877" s="229">
        <f t="shared" si="58"/>
        <v>0</v>
      </c>
      <c r="AM877" s="138"/>
      <c r="AN877" s="138"/>
      <c r="AO877" s="138"/>
      <c r="AP877" s="138"/>
      <c r="AQ877" s="138"/>
      <c r="AR877" s="138"/>
      <c r="AS877" s="138"/>
      <c r="AT877" s="138"/>
    </row>
    <row r="878" spans="1:46" s="139" customFormat="1" ht="13.8" x14ac:dyDescent="0.3">
      <c r="A878" s="277">
        <v>3503</v>
      </c>
      <c r="B878" s="211">
        <v>3503160048</v>
      </c>
      <c r="C878" s="212" t="s">
        <v>319</v>
      </c>
      <c r="D878" s="211">
        <v>160</v>
      </c>
      <c r="E878" s="212" t="s">
        <v>104</v>
      </c>
      <c r="F878" s="211">
        <v>48</v>
      </c>
      <c r="G878" s="212" t="s">
        <v>152</v>
      </c>
      <c r="H878" s="297">
        <v>1.42</v>
      </c>
      <c r="I878" s="202">
        <v>8749</v>
      </c>
      <c r="J878" s="202">
        <v>7084</v>
      </c>
      <c r="K878" s="202">
        <v>0</v>
      </c>
      <c r="L878" s="202">
        <v>893</v>
      </c>
      <c r="M878" s="279">
        <v>16726</v>
      </c>
      <c r="O878" s="281">
        <v>0</v>
      </c>
      <c r="P878" s="282">
        <v>0</v>
      </c>
      <c r="Q878" s="205">
        <v>0.09</v>
      </c>
      <c r="R878" s="205">
        <v>1.105133045821292E-3</v>
      </c>
      <c r="S878" s="272">
        <f t="shared" si="59"/>
        <v>0</v>
      </c>
      <c r="U878" s="287">
        <v>22483</v>
      </c>
      <c r="V878" s="288">
        <v>0</v>
      </c>
      <c r="W878" s="288">
        <v>0</v>
      </c>
      <c r="X878" s="288">
        <v>1268</v>
      </c>
      <c r="Y878" s="279">
        <f t="shared" si="60"/>
        <v>23751</v>
      </c>
      <c r="AA878" s="275">
        <v>0</v>
      </c>
      <c r="AB878" s="204">
        <v>0</v>
      </c>
      <c r="AC878" s="202">
        <v>0</v>
      </c>
      <c r="AD878" s="204">
        <v>0</v>
      </c>
      <c r="AE878" s="276">
        <v>0</v>
      </c>
      <c r="AG878" s="227">
        <f t="shared" si="56"/>
        <v>0</v>
      </c>
      <c r="AH878" s="228">
        <f t="shared" si="57"/>
        <v>0</v>
      </c>
      <c r="AI878" s="229">
        <f t="shared" si="58"/>
        <v>0</v>
      </c>
      <c r="AM878" s="138"/>
      <c r="AN878" s="138"/>
      <c r="AO878" s="138"/>
      <c r="AP878" s="138"/>
      <c r="AQ878" s="138"/>
      <c r="AR878" s="138"/>
      <c r="AS878" s="138"/>
      <c r="AT878" s="138"/>
    </row>
    <row r="879" spans="1:46" s="139" customFormat="1" ht="13.8" x14ac:dyDescent="0.3">
      <c r="A879" s="277">
        <v>3503</v>
      </c>
      <c r="B879" s="211">
        <v>3503160056</v>
      </c>
      <c r="C879" s="212" t="s">
        <v>319</v>
      </c>
      <c r="D879" s="211">
        <v>160</v>
      </c>
      <c r="E879" s="212" t="s">
        <v>104</v>
      </c>
      <c r="F879" s="211">
        <v>56</v>
      </c>
      <c r="G879" s="212" t="s">
        <v>153</v>
      </c>
      <c r="H879" s="297">
        <v>3.69</v>
      </c>
      <c r="I879" s="202">
        <v>8749</v>
      </c>
      <c r="J879" s="202">
        <v>2982</v>
      </c>
      <c r="K879" s="202">
        <v>0</v>
      </c>
      <c r="L879" s="202">
        <v>893</v>
      </c>
      <c r="M879" s="279">
        <v>12624</v>
      </c>
      <c r="O879" s="281">
        <v>0</v>
      </c>
      <c r="P879" s="282">
        <v>0</v>
      </c>
      <c r="Q879" s="205">
        <v>0.09</v>
      </c>
      <c r="R879" s="205">
        <v>2.121376340641069E-2</v>
      </c>
      <c r="S879" s="272">
        <f t="shared" si="59"/>
        <v>0</v>
      </c>
      <c r="U879" s="287">
        <v>43287</v>
      </c>
      <c r="V879" s="288">
        <v>0</v>
      </c>
      <c r="W879" s="288">
        <v>0</v>
      </c>
      <c r="X879" s="288">
        <v>3295</v>
      </c>
      <c r="Y879" s="279">
        <f t="shared" si="60"/>
        <v>46582</v>
      </c>
      <c r="AA879" s="275">
        <v>0</v>
      </c>
      <c r="AB879" s="204">
        <v>0</v>
      </c>
      <c r="AC879" s="202">
        <v>0</v>
      </c>
      <c r="AD879" s="204">
        <v>0</v>
      </c>
      <c r="AE879" s="276">
        <v>0</v>
      </c>
      <c r="AG879" s="227">
        <f t="shared" si="56"/>
        <v>0</v>
      </c>
      <c r="AH879" s="228">
        <f t="shared" si="57"/>
        <v>0</v>
      </c>
      <c r="AI879" s="229">
        <f t="shared" si="58"/>
        <v>0</v>
      </c>
      <c r="AM879" s="138"/>
      <c r="AN879" s="138"/>
      <c r="AO879" s="138"/>
      <c r="AP879" s="138"/>
      <c r="AQ879" s="138"/>
      <c r="AR879" s="138"/>
      <c r="AS879" s="138"/>
      <c r="AT879" s="138"/>
    </row>
    <row r="880" spans="1:46" s="139" customFormat="1" ht="13.8" x14ac:dyDescent="0.3">
      <c r="A880" s="277">
        <v>3503</v>
      </c>
      <c r="B880" s="211">
        <v>3503160079</v>
      </c>
      <c r="C880" s="212" t="s">
        <v>319</v>
      </c>
      <c r="D880" s="211">
        <v>160</v>
      </c>
      <c r="E880" s="212" t="s">
        <v>104</v>
      </c>
      <c r="F880" s="211">
        <v>79</v>
      </c>
      <c r="G880" s="212" t="s">
        <v>109</v>
      </c>
      <c r="H880" s="297">
        <v>57.13</v>
      </c>
      <c r="I880" s="202">
        <v>9972</v>
      </c>
      <c r="J880" s="202">
        <v>621</v>
      </c>
      <c r="K880" s="202">
        <v>0</v>
      </c>
      <c r="L880" s="202">
        <v>893</v>
      </c>
      <c r="M880" s="279">
        <v>11486</v>
      </c>
      <c r="O880" s="281">
        <v>0</v>
      </c>
      <c r="P880" s="282">
        <v>0</v>
      </c>
      <c r="Q880" s="205">
        <v>0.09</v>
      </c>
      <c r="R880" s="205">
        <v>6.1869204030325704E-2</v>
      </c>
      <c r="S880" s="272">
        <f t="shared" si="59"/>
        <v>0</v>
      </c>
      <c r="U880" s="287">
        <v>605178</v>
      </c>
      <c r="V880" s="288">
        <v>0</v>
      </c>
      <c r="W880" s="288">
        <v>0</v>
      </c>
      <c r="X880" s="288">
        <v>51017</v>
      </c>
      <c r="Y880" s="279">
        <f t="shared" si="60"/>
        <v>656195</v>
      </c>
      <c r="AA880" s="275">
        <v>0</v>
      </c>
      <c r="AB880" s="204">
        <v>0</v>
      </c>
      <c r="AC880" s="202">
        <v>0</v>
      </c>
      <c r="AD880" s="204">
        <v>0</v>
      </c>
      <c r="AE880" s="276">
        <v>0</v>
      </c>
      <c r="AG880" s="227">
        <f t="shared" si="56"/>
        <v>0</v>
      </c>
      <c r="AH880" s="228">
        <f t="shared" si="57"/>
        <v>0</v>
      </c>
      <c r="AI880" s="229">
        <f t="shared" si="58"/>
        <v>0</v>
      </c>
      <c r="AM880" s="138"/>
      <c r="AN880" s="138"/>
      <c r="AO880" s="138"/>
      <c r="AP880" s="138"/>
      <c r="AQ880" s="138"/>
      <c r="AR880" s="138"/>
      <c r="AS880" s="138"/>
      <c r="AT880" s="138"/>
    </row>
    <row r="881" spans="1:46" s="139" customFormat="1" ht="13.8" x14ac:dyDescent="0.3">
      <c r="A881" s="277">
        <v>3503</v>
      </c>
      <c r="B881" s="211">
        <v>3503160149</v>
      </c>
      <c r="C881" s="212" t="s">
        <v>319</v>
      </c>
      <c r="D881" s="211">
        <v>160</v>
      </c>
      <c r="E881" s="212" t="s">
        <v>104</v>
      </c>
      <c r="F881" s="211">
        <v>149</v>
      </c>
      <c r="G881" s="212" t="s">
        <v>103</v>
      </c>
      <c r="H881" s="297">
        <v>2</v>
      </c>
      <c r="I881" s="202">
        <v>12729</v>
      </c>
      <c r="J881" s="202">
        <v>189</v>
      </c>
      <c r="K881" s="202">
        <v>0</v>
      </c>
      <c r="L881" s="202">
        <v>893</v>
      </c>
      <c r="M881" s="279">
        <v>13811</v>
      </c>
      <c r="O881" s="281">
        <v>0</v>
      </c>
      <c r="P881" s="282">
        <v>0</v>
      </c>
      <c r="Q881" s="205">
        <v>0.18</v>
      </c>
      <c r="R881" s="205">
        <v>0.11170892991408424</v>
      </c>
      <c r="S881" s="272">
        <f t="shared" si="59"/>
        <v>0</v>
      </c>
      <c r="U881" s="287">
        <v>25836</v>
      </c>
      <c r="V881" s="288">
        <v>0</v>
      </c>
      <c r="W881" s="288">
        <v>0</v>
      </c>
      <c r="X881" s="288">
        <v>1786</v>
      </c>
      <c r="Y881" s="279">
        <f t="shared" si="60"/>
        <v>27622</v>
      </c>
      <c r="AA881" s="275">
        <v>0</v>
      </c>
      <c r="AB881" s="204">
        <v>0</v>
      </c>
      <c r="AC881" s="202">
        <v>0</v>
      </c>
      <c r="AD881" s="204">
        <v>0</v>
      </c>
      <c r="AE881" s="276">
        <v>0</v>
      </c>
      <c r="AG881" s="227">
        <f t="shared" si="56"/>
        <v>0</v>
      </c>
      <c r="AH881" s="228">
        <f t="shared" si="57"/>
        <v>0</v>
      </c>
      <c r="AI881" s="229">
        <f t="shared" si="58"/>
        <v>0</v>
      </c>
      <c r="AM881" s="138"/>
      <c r="AN881" s="138"/>
      <c r="AO881" s="138"/>
      <c r="AP881" s="138"/>
      <c r="AQ881" s="138"/>
      <c r="AR881" s="138"/>
      <c r="AS881" s="138"/>
      <c r="AT881" s="138"/>
    </row>
    <row r="882" spans="1:46" s="139" customFormat="1" ht="13.8" x14ac:dyDescent="0.3">
      <c r="A882" s="277">
        <v>3503</v>
      </c>
      <c r="B882" s="211">
        <v>3503160160</v>
      </c>
      <c r="C882" s="212" t="s">
        <v>319</v>
      </c>
      <c r="D882" s="211">
        <v>160</v>
      </c>
      <c r="E882" s="212" t="s">
        <v>104</v>
      </c>
      <c r="F882" s="211">
        <v>160</v>
      </c>
      <c r="G882" s="212" t="s">
        <v>104</v>
      </c>
      <c r="H882" s="297">
        <v>756.63999999999987</v>
      </c>
      <c r="I882" s="202">
        <v>11225</v>
      </c>
      <c r="J882" s="202">
        <v>124</v>
      </c>
      <c r="K882" s="202">
        <v>0</v>
      </c>
      <c r="L882" s="202">
        <v>893</v>
      </c>
      <c r="M882" s="279">
        <v>12242</v>
      </c>
      <c r="O882" s="281">
        <v>0</v>
      </c>
      <c r="P882" s="282">
        <v>0</v>
      </c>
      <c r="Q882" s="205">
        <v>0.1273</v>
      </c>
      <c r="R882" s="205">
        <v>0.10502298670743219</v>
      </c>
      <c r="S882" s="272">
        <f t="shared" si="59"/>
        <v>0</v>
      </c>
      <c r="U882" s="287">
        <v>8587112</v>
      </c>
      <c r="V882" s="288">
        <v>0</v>
      </c>
      <c r="W882" s="288">
        <v>0</v>
      </c>
      <c r="X882" s="288">
        <v>675675</v>
      </c>
      <c r="Y882" s="279">
        <f t="shared" si="60"/>
        <v>9262787</v>
      </c>
      <c r="AA882" s="275">
        <v>0</v>
      </c>
      <c r="AB882" s="204">
        <v>0</v>
      </c>
      <c r="AC882" s="202">
        <v>0</v>
      </c>
      <c r="AD882" s="204">
        <v>7.46</v>
      </c>
      <c r="AE882" s="276">
        <v>91325</v>
      </c>
      <c r="AG882" s="227">
        <f t="shared" si="56"/>
        <v>0</v>
      </c>
      <c r="AH882" s="228">
        <f t="shared" si="57"/>
        <v>0</v>
      </c>
      <c r="AI882" s="229">
        <f t="shared" si="58"/>
        <v>0</v>
      </c>
      <c r="AM882" s="138"/>
      <c r="AN882" s="138"/>
      <c r="AO882" s="138"/>
      <c r="AP882" s="138"/>
      <c r="AQ882" s="138"/>
      <c r="AR882" s="138"/>
      <c r="AS882" s="138"/>
      <c r="AT882" s="138"/>
    </row>
    <row r="883" spans="1:46" s="139" customFormat="1" ht="13.8" x14ac:dyDescent="0.3">
      <c r="A883" s="277">
        <v>3503</v>
      </c>
      <c r="B883" s="211">
        <v>3503160295</v>
      </c>
      <c r="C883" s="212" t="s">
        <v>319</v>
      </c>
      <c r="D883" s="211">
        <v>160</v>
      </c>
      <c r="E883" s="212" t="s">
        <v>104</v>
      </c>
      <c r="F883" s="211">
        <v>295</v>
      </c>
      <c r="G883" s="212" t="s">
        <v>155</v>
      </c>
      <c r="H883" s="297">
        <v>2</v>
      </c>
      <c r="I883" s="202">
        <v>8727</v>
      </c>
      <c r="J883" s="202">
        <v>4728</v>
      </c>
      <c r="K883" s="202">
        <v>0</v>
      </c>
      <c r="L883" s="202">
        <v>893</v>
      </c>
      <c r="M883" s="279">
        <v>14348</v>
      </c>
      <c r="O883" s="281">
        <v>0</v>
      </c>
      <c r="P883" s="282">
        <v>0</v>
      </c>
      <c r="Q883" s="205">
        <v>0.09</v>
      </c>
      <c r="R883" s="205">
        <v>2.0464468341512679E-2</v>
      </c>
      <c r="S883" s="272">
        <f t="shared" si="59"/>
        <v>0</v>
      </c>
      <c r="U883" s="287">
        <v>26910</v>
      </c>
      <c r="V883" s="288">
        <v>0</v>
      </c>
      <c r="W883" s="288">
        <v>0</v>
      </c>
      <c r="X883" s="288">
        <v>1786</v>
      </c>
      <c r="Y883" s="279">
        <f t="shared" si="60"/>
        <v>28696</v>
      </c>
      <c r="AA883" s="275">
        <v>0</v>
      </c>
      <c r="AB883" s="204">
        <v>0</v>
      </c>
      <c r="AC883" s="202">
        <v>0</v>
      </c>
      <c r="AD883" s="204">
        <v>0</v>
      </c>
      <c r="AE883" s="276">
        <v>0</v>
      </c>
      <c r="AG883" s="227">
        <f t="shared" si="56"/>
        <v>0</v>
      </c>
      <c r="AH883" s="228">
        <f t="shared" si="57"/>
        <v>0</v>
      </c>
      <c r="AI883" s="229">
        <f t="shared" si="58"/>
        <v>0</v>
      </c>
      <c r="AM883" s="138"/>
      <c r="AN883" s="138"/>
      <c r="AO883" s="138"/>
      <c r="AP883" s="138"/>
      <c r="AQ883" s="138"/>
      <c r="AR883" s="138"/>
      <c r="AS883" s="138"/>
      <c r="AT883" s="138"/>
    </row>
    <row r="884" spans="1:46" s="139" customFormat="1" ht="13.8" x14ac:dyDescent="0.3">
      <c r="A884" s="277">
        <v>3503</v>
      </c>
      <c r="B884" s="211">
        <v>3503160301</v>
      </c>
      <c r="C884" s="212" t="s">
        <v>319</v>
      </c>
      <c r="D884" s="211">
        <v>160</v>
      </c>
      <c r="E884" s="212" t="s">
        <v>104</v>
      </c>
      <c r="F884" s="211">
        <v>301</v>
      </c>
      <c r="G884" s="212" t="s">
        <v>151</v>
      </c>
      <c r="H884" s="297">
        <v>6.88</v>
      </c>
      <c r="I884" s="202">
        <v>10028.147804726368</v>
      </c>
      <c r="J884" s="202">
        <v>4385</v>
      </c>
      <c r="K884" s="202">
        <v>0</v>
      </c>
      <c r="L884" s="202">
        <v>893</v>
      </c>
      <c r="M884" s="279">
        <v>15306.147804726368</v>
      </c>
      <c r="O884" s="281">
        <v>0</v>
      </c>
      <c r="P884" s="282">
        <v>0</v>
      </c>
      <c r="Q884" s="205">
        <v>0.09</v>
      </c>
      <c r="R884" s="205">
        <v>4.9215995352077109E-2</v>
      </c>
      <c r="S884" s="272">
        <f t="shared" si="59"/>
        <v>0</v>
      </c>
      <c r="U884" s="287">
        <v>99162</v>
      </c>
      <c r="V884" s="288">
        <v>0</v>
      </c>
      <c r="W884" s="288">
        <v>0</v>
      </c>
      <c r="X884" s="288">
        <v>6144</v>
      </c>
      <c r="Y884" s="279">
        <f t="shared" si="60"/>
        <v>105306</v>
      </c>
      <c r="AA884" s="275">
        <v>0</v>
      </c>
      <c r="AB884" s="204">
        <v>0</v>
      </c>
      <c r="AC884" s="202">
        <v>0</v>
      </c>
      <c r="AD884" s="204">
        <v>0</v>
      </c>
      <c r="AE884" s="276">
        <v>0</v>
      </c>
      <c r="AG884" s="227">
        <f t="shared" si="56"/>
        <v>0</v>
      </c>
      <c r="AH884" s="228">
        <f t="shared" si="57"/>
        <v>0</v>
      </c>
      <c r="AI884" s="229">
        <f t="shared" si="58"/>
        <v>0</v>
      </c>
      <c r="AM884" s="138"/>
      <c r="AN884" s="138"/>
      <c r="AO884" s="138"/>
      <c r="AP884" s="138"/>
      <c r="AQ884" s="138"/>
      <c r="AR884" s="138"/>
      <c r="AS884" s="138"/>
      <c r="AT884" s="138"/>
    </row>
    <row r="885" spans="1:46" s="139" customFormat="1" ht="13.8" x14ac:dyDescent="0.3">
      <c r="A885" s="277">
        <v>3503</v>
      </c>
      <c r="B885" s="211">
        <v>3503160673</v>
      </c>
      <c r="C885" s="212" t="s">
        <v>319</v>
      </c>
      <c r="D885" s="211">
        <v>160</v>
      </c>
      <c r="E885" s="212" t="s">
        <v>104</v>
      </c>
      <c r="F885" s="211">
        <v>673</v>
      </c>
      <c r="G885" s="212" t="s">
        <v>159</v>
      </c>
      <c r="H885" s="297">
        <v>2.08</v>
      </c>
      <c r="I885" s="202">
        <v>9711.8824778761082</v>
      </c>
      <c r="J885" s="202">
        <v>4924</v>
      </c>
      <c r="K885" s="202">
        <v>0</v>
      </c>
      <c r="L885" s="202">
        <v>893</v>
      </c>
      <c r="M885" s="279">
        <v>15528.882477876108</v>
      </c>
      <c r="O885" s="281">
        <v>0</v>
      </c>
      <c r="P885" s="282">
        <v>0</v>
      </c>
      <c r="Q885" s="205">
        <v>0.09</v>
      </c>
      <c r="R885" s="205">
        <v>1.9733059202899569E-2</v>
      </c>
      <c r="S885" s="272">
        <f t="shared" si="59"/>
        <v>0</v>
      </c>
      <c r="U885" s="287">
        <v>30442</v>
      </c>
      <c r="V885" s="288">
        <v>0</v>
      </c>
      <c r="W885" s="288">
        <v>0</v>
      </c>
      <c r="X885" s="288">
        <v>1857</v>
      </c>
      <c r="Y885" s="279">
        <f t="shared" si="60"/>
        <v>32299</v>
      </c>
      <c r="AA885" s="275">
        <v>0</v>
      </c>
      <c r="AB885" s="204">
        <v>0</v>
      </c>
      <c r="AC885" s="202">
        <v>0</v>
      </c>
      <c r="AD885" s="204">
        <v>0</v>
      </c>
      <c r="AE885" s="276">
        <v>0</v>
      </c>
      <c r="AG885" s="227">
        <f t="shared" si="56"/>
        <v>0</v>
      </c>
      <c r="AH885" s="228">
        <f t="shared" si="57"/>
        <v>0</v>
      </c>
      <c r="AI885" s="229">
        <f t="shared" si="58"/>
        <v>0</v>
      </c>
      <c r="AM885" s="138"/>
      <c r="AN885" s="138"/>
      <c r="AO885" s="138"/>
      <c r="AP885" s="138"/>
      <c r="AQ885" s="138"/>
      <c r="AR885" s="138"/>
      <c r="AS885" s="138"/>
      <c r="AT885" s="138"/>
    </row>
    <row r="886" spans="1:46" s="139" customFormat="1" ht="13.8" x14ac:dyDescent="0.3">
      <c r="A886" s="277">
        <v>3503</v>
      </c>
      <c r="B886" s="211">
        <v>3503160735</v>
      </c>
      <c r="C886" s="212" t="s">
        <v>319</v>
      </c>
      <c r="D886" s="211">
        <v>160</v>
      </c>
      <c r="E886" s="212" t="s">
        <v>104</v>
      </c>
      <c r="F886" s="211">
        <v>735</v>
      </c>
      <c r="G886" s="212" t="s">
        <v>138</v>
      </c>
      <c r="H886" s="297">
        <v>4</v>
      </c>
      <c r="I886" s="202">
        <v>12729</v>
      </c>
      <c r="J886" s="202">
        <v>5289</v>
      </c>
      <c r="K886" s="202">
        <v>0</v>
      </c>
      <c r="L886" s="202">
        <v>893</v>
      </c>
      <c r="M886" s="279">
        <v>18911</v>
      </c>
      <c r="O886" s="281">
        <v>0</v>
      </c>
      <c r="P886" s="282">
        <v>0</v>
      </c>
      <c r="Q886" s="205">
        <v>0.09</v>
      </c>
      <c r="R886" s="205">
        <v>2.0223169205195471E-2</v>
      </c>
      <c r="S886" s="272">
        <f t="shared" si="59"/>
        <v>0</v>
      </c>
      <c r="U886" s="287">
        <v>72072</v>
      </c>
      <c r="V886" s="288">
        <v>0</v>
      </c>
      <c r="W886" s="288">
        <v>0</v>
      </c>
      <c r="X886" s="288">
        <v>3572</v>
      </c>
      <c r="Y886" s="279">
        <f t="shared" si="60"/>
        <v>75644</v>
      </c>
      <c r="AA886" s="275">
        <v>0</v>
      </c>
      <c r="AB886" s="204">
        <v>0</v>
      </c>
      <c r="AC886" s="202">
        <v>0</v>
      </c>
      <c r="AD886" s="204">
        <v>0</v>
      </c>
      <c r="AE886" s="276">
        <v>0</v>
      </c>
      <c r="AG886" s="227">
        <f t="shared" si="56"/>
        <v>0</v>
      </c>
      <c r="AH886" s="228">
        <f t="shared" si="57"/>
        <v>0</v>
      </c>
      <c r="AI886" s="229">
        <f t="shared" si="58"/>
        <v>0</v>
      </c>
      <c r="AM886" s="138"/>
      <c r="AN886" s="138"/>
      <c r="AO886" s="138"/>
      <c r="AP886" s="138"/>
      <c r="AQ886" s="138"/>
      <c r="AR886" s="138"/>
      <c r="AS886" s="138"/>
      <c r="AT886" s="138"/>
    </row>
    <row r="887" spans="1:46" s="139" customFormat="1" ht="13.8" x14ac:dyDescent="0.3">
      <c r="A887" s="277">
        <v>3504</v>
      </c>
      <c r="B887" s="211">
        <v>3504035035</v>
      </c>
      <c r="C887" s="212" t="s">
        <v>320</v>
      </c>
      <c r="D887" s="211">
        <v>35</v>
      </c>
      <c r="E887" s="212" t="s">
        <v>22</v>
      </c>
      <c r="F887" s="211">
        <v>35</v>
      </c>
      <c r="G887" s="212" t="s">
        <v>22</v>
      </c>
      <c r="H887" s="297">
        <v>234.49000000000007</v>
      </c>
      <c r="I887" s="202">
        <v>13893</v>
      </c>
      <c r="J887" s="202">
        <v>4791</v>
      </c>
      <c r="K887" s="202">
        <v>363.89185039873757</v>
      </c>
      <c r="L887" s="202">
        <v>893</v>
      </c>
      <c r="M887" s="279">
        <v>19940.891850398737</v>
      </c>
      <c r="O887" s="281">
        <v>0</v>
      </c>
      <c r="P887" s="282">
        <v>138.75000000000003</v>
      </c>
      <c r="Q887" s="205">
        <v>0.18</v>
      </c>
      <c r="R887" s="205">
        <v>0.14869015941042629</v>
      </c>
      <c r="S887" s="272">
        <f t="shared" si="59"/>
        <v>0</v>
      </c>
      <c r="U887" s="287">
        <v>4381213</v>
      </c>
      <c r="V887" s="288">
        <v>85329</v>
      </c>
      <c r="W887" s="288">
        <v>0</v>
      </c>
      <c r="X887" s="288">
        <v>209396</v>
      </c>
      <c r="Y887" s="279">
        <f t="shared" si="60"/>
        <v>4675938</v>
      </c>
      <c r="AA887" s="275">
        <v>0</v>
      </c>
      <c r="AB887" s="204">
        <v>0</v>
      </c>
      <c r="AC887" s="202">
        <v>0</v>
      </c>
      <c r="AD887" s="204">
        <v>0</v>
      </c>
      <c r="AE887" s="276">
        <v>0</v>
      </c>
      <c r="AG887" s="227">
        <f t="shared" si="56"/>
        <v>0</v>
      </c>
      <c r="AH887" s="228">
        <f t="shared" si="57"/>
        <v>0</v>
      </c>
      <c r="AI887" s="229">
        <f t="shared" si="58"/>
        <v>0</v>
      </c>
      <c r="AM887" s="138"/>
      <c r="AN887" s="138"/>
      <c r="AO887" s="138"/>
      <c r="AP887" s="138"/>
      <c r="AQ887" s="138"/>
      <c r="AR887" s="138"/>
      <c r="AS887" s="138"/>
      <c r="AT887" s="138"/>
    </row>
    <row r="888" spans="1:46" s="139" customFormat="1" ht="13.8" x14ac:dyDescent="0.3">
      <c r="A888" s="277">
        <v>3504</v>
      </c>
      <c r="B888" s="211">
        <v>3504035044</v>
      </c>
      <c r="C888" s="212" t="s">
        <v>320</v>
      </c>
      <c r="D888" s="211">
        <v>35</v>
      </c>
      <c r="E888" s="212" t="s">
        <v>22</v>
      </c>
      <c r="F888" s="211">
        <v>44</v>
      </c>
      <c r="G888" s="212" t="s">
        <v>35</v>
      </c>
      <c r="H888" s="297">
        <v>2</v>
      </c>
      <c r="I888" s="202">
        <v>15045</v>
      </c>
      <c r="J888" s="202">
        <v>304</v>
      </c>
      <c r="K888" s="202">
        <v>0</v>
      </c>
      <c r="L888" s="202">
        <v>893</v>
      </c>
      <c r="M888" s="279">
        <v>16242</v>
      </c>
      <c r="O888" s="281">
        <v>0</v>
      </c>
      <c r="P888" s="282">
        <v>0</v>
      </c>
      <c r="Q888" s="205">
        <v>0.09</v>
      </c>
      <c r="R888" s="205">
        <v>5.5335020340441667E-2</v>
      </c>
      <c r="S888" s="272">
        <f t="shared" si="59"/>
        <v>0</v>
      </c>
      <c r="U888" s="287">
        <v>30698</v>
      </c>
      <c r="V888" s="288">
        <v>0</v>
      </c>
      <c r="W888" s="288">
        <v>0</v>
      </c>
      <c r="X888" s="288">
        <v>1786</v>
      </c>
      <c r="Y888" s="279">
        <f t="shared" si="60"/>
        <v>32484</v>
      </c>
      <c r="AA888" s="275">
        <v>0</v>
      </c>
      <c r="AB888" s="204">
        <v>0</v>
      </c>
      <c r="AC888" s="202">
        <v>0</v>
      </c>
      <c r="AD888" s="204">
        <v>0</v>
      </c>
      <c r="AE888" s="276">
        <v>0</v>
      </c>
      <c r="AG888" s="227">
        <f t="shared" si="56"/>
        <v>0</v>
      </c>
      <c r="AH888" s="228">
        <f t="shared" si="57"/>
        <v>0</v>
      </c>
      <c r="AI888" s="229">
        <f t="shared" si="58"/>
        <v>0</v>
      </c>
      <c r="AM888" s="138"/>
      <c r="AN888" s="138"/>
      <c r="AO888" s="138"/>
      <c r="AP888" s="138"/>
      <c r="AQ888" s="138"/>
      <c r="AR888" s="138"/>
      <c r="AS888" s="138"/>
      <c r="AT888" s="138"/>
    </row>
    <row r="889" spans="1:46" s="139" customFormat="1" ht="13.8" x14ac:dyDescent="0.3">
      <c r="A889" s="277">
        <v>3504</v>
      </c>
      <c r="B889" s="211">
        <v>3504035088</v>
      </c>
      <c r="C889" s="212" t="s">
        <v>320</v>
      </c>
      <c r="D889" s="211">
        <v>35</v>
      </c>
      <c r="E889" s="212" t="s">
        <v>22</v>
      </c>
      <c r="F889" s="211">
        <v>88</v>
      </c>
      <c r="G889" s="212" t="s">
        <v>190</v>
      </c>
      <c r="H889" s="297">
        <v>1</v>
      </c>
      <c r="I889" s="202">
        <v>10780</v>
      </c>
      <c r="J889" s="202">
        <v>3267</v>
      </c>
      <c r="K889" s="202">
        <v>0</v>
      </c>
      <c r="L889" s="202">
        <v>893</v>
      </c>
      <c r="M889" s="279">
        <v>14940</v>
      </c>
      <c r="O889" s="281">
        <v>0</v>
      </c>
      <c r="P889" s="282">
        <v>0</v>
      </c>
      <c r="Q889" s="205">
        <v>0.09</v>
      </c>
      <c r="R889" s="205">
        <v>7.2245564527451825E-3</v>
      </c>
      <c r="S889" s="272">
        <f t="shared" si="59"/>
        <v>0</v>
      </c>
      <c r="U889" s="287">
        <v>14047</v>
      </c>
      <c r="V889" s="288">
        <v>0</v>
      </c>
      <c r="W889" s="288">
        <v>0</v>
      </c>
      <c r="X889" s="288">
        <v>893</v>
      </c>
      <c r="Y889" s="279">
        <f t="shared" si="60"/>
        <v>14940</v>
      </c>
      <c r="AA889" s="275">
        <v>0</v>
      </c>
      <c r="AB889" s="204">
        <v>0</v>
      </c>
      <c r="AC889" s="202">
        <v>0</v>
      </c>
      <c r="AD889" s="204">
        <v>0</v>
      </c>
      <c r="AE889" s="276">
        <v>0</v>
      </c>
      <c r="AG889" s="227">
        <f t="shared" si="56"/>
        <v>0</v>
      </c>
      <c r="AH889" s="228">
        <f t="shared" si="57"/>
        <v>0</v>
      </c>
      <c r="AI889" s="229">
        <f t="shared" si="58"/>
        <v>0</v>
      </c>
      <c r="AM889" s="138"/>
      <c r="AN889" s="138"/>
      <c r="AO889" s="138"/>
      <c r="AP889" s="138"/>
      <c r="AQ889" s="138"/>
      <c r="AR889" s="138"/>
      <c r="AS889" s="138"/>
      <c r="AT889" s="138"/>
    </row>
    <row r="890" spans="1:46" s="139" customFormat="1" ht="13.8" x14ac:dyDescent="0.3">
      <c r="A890" s="277">
        <v>3504</v>
      </c>
      <c r="B890" s="211">
        <v>3504035163</v>
      </c>
      <c r="C890" s="212" t="s">
        <v>320</v>
      </c>
      <c r="D890" s="211">
        <v>35</v>
      </c>
      <c r="E890" s="212" t="s">
        <v>22</v>
      </c>
      <c r="F890" s="211">
        <v>163</v>
      </c>
      <c r="G890" s="212" t="s">
        <v>27</v>
      </c>
      <c r="H890" s="297">
        <v>1</v>
      </c>
      <c r="I890" s="202">
        <v>12625.091753212768</v>
      </c>
      <c r="J890" s="202">
        <v>142</v>
      </c>
      <c r="K890" s="202">
        <v>0</v>
      </c>
      <c r="L890" s="202">
        <v>893</v>
      </c>
      <c r="M890" s="279">
        <v>13660.091753212768</v>
      </c>
      <c r="O890" s="281">
        <v>0</v>
      </c>
      <c r="P890" s="282">
        <v>0</v>
      </c>
      <c r="Q890" s="205">
        <v>0.18</v>
      </c>
      <c r="R890" s="205">
        <v>9.2345494532551906E-2</v>
      </c>
      <c r="S890" s="272">
        <f t="shared" si="59"/>
        <v>0</v>
      </c>
      <c r="U890" s="287">
        <v>12767</v>
      </c>
      <c r="V890" s="288">
        <v>0</v>
      </c>
      <c r="W890" s="288">
        <v>0</v>
      </c>
      <c r="X890" s="288">
        <v>893</v>
      </c>
      <c r="Y890" s="279">
        <f t="shared" si="60"/>
        <v>13660</v>
      </c>
      <c r="AA890" s="275">
        <v>0</v>
      </c>
      <c r="AB890" s="204">
        <v>0</v>
      </c>
      <c r="AC890" s="202">
        <v>0</v>
      </c>
      <c r="AD890" s="204">
        <v>0</v>
      </c>
      <c r="AE890" s="276">
        <v>0</v>
      </c>
      <c r="AG890" s="227">
        <f t="shared" si="56"/>
        <v>0</v>
      </c>
      <c r="AH890" s="228">
        <f t="shared" si="57"/>
        <v>0</v>
      </c>
      <c r="AI890" s="229">
        <f t="shared" si="58"/>
        <v>0</v>
      </c>
      <c r="AM890" s="138"/>
      <c r="AN890" s="138"/>
      <c r="AO890" s="138"/>
      <c r="AP890" s="138"/>
      <c r="AQ890" s="138"/>
      <c r="AR890" s="138"/>
      <c r="AS890" s="138"/>
      <c r="AT890" s="138"/>
    </row>
    <row r="891" spans="1:46" s="139" customFormat="1" ht="13.8" x14ac:dyDescent="0.3">
      <c r="A891" s="277">
        <v>3504</v>
      </c>
      <c r="B891" s="211">
        <v>3504035189</v>
      </c>
      <c r="C891" s="212" t="s">
        <v>320</v>
      </c>
      <c r="D891" s="211">
        <v>35</v>
      </c>
      <c r="E891" s="212" t="s">
        <v>22</v>
      </c>
      <c r="F891" s="211">
        <v>189</v>
      </c>
      <c r="G891" s="212" t="s">
        <v>38</v>
      </c>
      <c r="H891" s="297">
        <v>2.08</v>
      </c>
      <c r="I891" s="202">
        <v>13624</v>
      </c>
      <c r="J891" s="202">
        <v>5238</v>
      </c>
      <c r="K891" s="202">
        <v>0</v>
      </c>
      <c r="L891" s="202">
        <v>893</v>
      </c>
      <c r="M891" s="279">
        <v>19755</v>
      </c>
      <c r="O891" s="281">
        <v>0</v>
      </c>
      <c r="P891" s="282">
        <v>0</v>
      </c>
      <c r="Q891" s="205">
        <v>0.09</v>
      </c>
      <c r="R891" s="205">
        <v>3.7026500946112082E-3</v>
      </c>
      <c r="S891" s="272">
        <f t="shared" si="59"/>
        <v>0</v>
      </c>
      <c r="U891" s="287">
        <v>39233</v>
      </c>
      <c r="V891" s="288">
        <v>0</v>
      </c>
      <c r="W891" s="288">
        <v>0</v>
      </c>
      <c r="X891" s="288">
        <v>1857</v>
      </c>
      <c r="Y891" s="279">
        <f t="shared" si="60"/>
        <v>41090</v>
      </c>
      <c r="AA891" s="275">
        <v>0</v>
      </c>
      <c r="AB891" s="204">
        <v>0</v>
      </c>
      <c r="AC891" s="202">
        <v>0</v>
      </c>
      <c r="AD891" s="204">
        <v>0</v>
      </c>
      <c r="AE891" s="276">
        <v>0</v>
      </c>
      <c r="AG891" s="227">
        <f t="shared" si="56"/>
        <v>0</v>
      </c>
      <c r="AH891" s="228">
        <f t="shared" si="57"/>
        <v>0</v>
      </c>
      <c r="AI891" s="229">
        <f t="shared" si="58"/>
        <v>0</v>
      </c>
      <c r="AM891" s="138"/>
      <c r="AN891" s="138"/>
      <c r="AO891" s="138"/>
      <c r="AP891" s="138"/>
      <c r="AQ891" s="138"/>
      <c r="AR891" s="138"/>
      <c r="AS891" s="138"/>
      <c r="AT891" s="138"/>
    </row>
    <row r="892" spans="1:46" s="139" customFormat="1" ht="13.8" x14ac:dyDescent="0.3">
      <c r="A892" s="277">
        <v>3504</v>
      </c>
      <c r="B892" s="211">
        <v>3504035220</v>
      </c>
      <c r="C892" s="212" t="s">
        <v>320</v>
      </c>
      <c r="D892" s="211">
        <v>35</v>
      </c>
      <c r="E892" s="212" t="s">
        <v>22</v>
      </c>
      <c r="F892" s="211">
        <v>220</v>
      </c>
      <c r="G892" s="212" t="s">
        <v>42</v>
      </c>
      <c r="H892" s="297">
        <v>1</v>
      </c>
      <c r="I892" s="202">
        <v>11093.762837015447</v>
      </c>
      <c r="J892" s="202">
        <v>4419</v>
      </c>
      <c r="K892" s="202">
        <v>0</v>
      </c>
      <c r="L892" s="202">
        <v>893</v>
      </c>
      <c r="M892" s="279">
        <v>16405.762837015449</v>
      </c>
      <c r="O892" s="281">
        <v>0</v>
      </c>
      <c r="P892" s="282">
        <v>0</v>
      </c>
      <c r="Q892" s="205">
        <v>0.09</v>
      </c>
      <c r="R892" s="205">
        <v>1.729535358316954E-2</v>
      </c>
      <c r="S892" s="272">
        <f t="shared" si="59"/>
        <v>0</v>
      </c>
      <c r="U892" s="287">
        <v>15513</v>
      </c>
      <c r="V892" s="288">
        <v>0</v>
      </c>
      <c r="W892" s="288">
        <v>0</v>
      </c>
      <c r="X892" s="288">
        <v>893</v>
      </c>
      <c r="Y892" s="279">
        <f t="shared" si="60"/>
        <v>16406</v>
      </c>
      <c r="AA892" s="275">
        <v>0</v>
      </c>
      <c r="AB892" s="204">
        <v>0</v>
      </c>
      <c r="AC892" s="202">
        <v>0</v>
      </c>
      <c r="AD892" s="204">
        <v>0</v>
      </c>
      <c r="AE892" s="276">
        <v>0</v>
      </c>
      <c r="AG892" s="227">
        <f t="shared" si="56"/>
        <v>0</v>
      </c>
      <c r="AH892" s="228">
        <f t="shared" si="57"/>
        <v>0</v>
      </c>
      <c r="AI892" s="229">
        <f t="shared" si="58"/>
        <v>0</v>
      </c>
      <c r="AM892" s="138"/>
      <c r="AN892" s="138"/>
      <c r="AO892" s="138"/>
      <c r="AP892" s="138"/>
      <c r="AQ892" s="138"/>
      <c r="AR892" s="138"/>
      <c r="AS892" s="138"/>
      <c r="AT892" s="138"/>
    </row>
    <row r="893" spans="1:46" s="139" customFormat="1" ht="13.8" x14ac:dyDescent="0.3">
      <c r="A893" s="277">
        <v>3504</v>
      </c>
      <c r="B893" s="211">
        <v>3504035243</v>
      </c>
      <c r="C893" s="212" t="s">
        <v>320</v>
      </c>
      <c r="D893" s="211">
        <v>35</v>
      </c>
      <c r="E893" s="212" t="s">
        <v>22</v>
      </c>
      <c r="F893" s="211">
        <v>243</v>
      </c>
      <c r="G893" s="212" t="s">
        <v>74</v>
      </c>
      <c r="H893" s="297">
        <v>0.01</v>
      </c>
      <c r="I893" s="202">
        <v>12488.506008868042</v>
      </c>
      <c r="J893" s="202">
        <v>2595</v>
      </c>
      <c r="K893" s="202">
        <v>0</v>
      </c>
      <c r="L893" s="202">
        <v>893</v>
      </c>
      <c r="M893" s="279">
        <v>15976.506008868042</v>
      </c>
      <c r="O893" s="281">
        <v>0</v>
      </c>
      <c r="P893" s="282">
        <v>0</v>
      </c>
      <c r="Q893" s="205">
        <v>0.09</v>
      </c>
      <c r="R893" s="205">
        <v>5.2541223770135566E-3</v>
      </c>
      <c r="S893" s="272">
        <f t="shared" si="59"/>
        <v>0</v>
      </c>
      <c r="U893" s="287">
        <v>151</v>
      </c>
      <c r="V893" s="288">
        <v>0</v>
      </c>
      <c r="W893" s="288">
        <v>0</v>
      </c>
      <c r="X893" s="288">
        <v>9</v>
      </c>
      <c r="Y893" s="279">
        <f t="shared" si="60"/>
        <v>160</v>
      </c>
      <c r="AA893" s="275">
        <v>0</v>
      </c>
      <c r="AB893" s="204">
        <v>0</v>
      </c>
      <c r="AC893" s="202">
        <v>0</v>
      </c>
      <c r="AD893" s="204">
        <v>0</v>
      </c>
      <c r="AE893" s="276">
        <v>0</v>
      </c>
      <c r="AG893" s="227">
        <f t="shared" si="56"/>
        <v>0</v>
      </c>
      <c r="AH893" s="228">
        <f t="shared" si="57"/>
        <v>0</v>
      </c>
      <c r="AI893" s="229">
        <f t="shared" si="58"/>
        <v>0</v>
      </c>
      <c r="AM893" s="138"/>
      <c r="AN893" s="138"/>
      <c r="AO893" s="138"/>
      <c r="AP893" s="138"/>
      <c r="AQ893" s="138"/>
      <c r="AR893" s="138"/>
      <c r="AS893" s="138"/>
      <c r="AT893" s="138"/>
    </row>
    <row r="894" spans="1:46" s="139" customFormat="1" ht="13.8" x14ac:dyDescent="0.3">
      <c r="A894" s="277">
        <v>3504</v>
      </c>
      <c r="B894" s="211">
        <v>3504035244</v>
      </c>
      <c r="C894" s="212" t="s">
        <v>320</v>
      </c>
      <c r="D894" s="211">
        <v>35</v>
      </c>
      <c r="E894" s="212" t="s">
        <v>22</v>
      </c>
      <c r="F894" s="211">
        <v>244</v>
      </c>
      <c r="G894" s="212" t="s">
        <v>43</v>
      </c>
      <c r="H894" s="297">
        <v>1.21</v>
      </c>
      <c r="I894" s="202">
        <v>11844.935916589331</v>
      </c>
      <c r="J894" s="202">
        <v>4615</v>
      </c>
      <c r="K894" s="202">
        <v>0</v>
      </c>
      <c r="L894" s="202">
        <v>893</v>
      </c>
      <c r="M894" s="279">
        <v>17352.935916589333</v>
      </c>
      <c r="O894" s="281">
        <v>0</v>
      </c>
      <c r="P894" s="282">
        <v>0</v>
      </c>
      <c r="Q894" s="205">
        <v>0.18</v>
      </c>
      <c r="R894" s="205">
        <v>0.10604677278835424</v>
      </c>
      <c r="S894" s="272">
        <f t="shared" si="59"/>
        <v>0</v>
      </c>
      <c r="U894" s="287">
        <v>19917</v>
      </c>
      <c r="V894" s="288">
        <v>0</v>
      </c>
      <c r="W894" s="288">
        <v>0</v>
      </c>
      <c r="X894" s="288">
        <v>1081</v>
      </c>
      <c r="Y894" s="279">
        <f t="shared" si="60"/>
        <v>20998</v>
      </c>
      <c r="AA894" s="275">
        <v>0</v>
      </c>
      <c r="AB894" s="204">
        <v>0</v>
      </c>
      <c r="AC894" s="202">
        <v>0</v>
      </c>
      <c r="AD894" s="204">
        <v>0</v>
      </c>
      <c r="AE894" s="276">
        <v>0</v>
      </c>
      <c r="AG894" s="227">
        <f t="shared" si="56"/>
        <v>0</v>
      </c>
      <c r="AH894" s="228">
        <f t="shared" si="57"/>
        <v>0</v>
      </c>
      <c r="AI894" s="229">
        <f t="shared" si="58"/>
        <v>0</v>
      </c>
      <c r="AM894" s="138"/>
      <c r="AN894" s="138"/>
      <c r="AO894" s="138"/>
      <c r="AP894" s="138"/>
      <c r="AQ894" s="138"/>
      <c r="AR894" s="138"/>
      <c r="AS894" s="138"/>
      <c r="AT894" s="138"/>
    </row>
    <row r="895" spans="1:46" s="139" customFormat="1" ht="13.8" x14ac:dyDescent="0.3">
      <c r="A895" s="277">
        <v>3504</v>
      </c>
      <c r="B895" s="211">
        <v>3504035308</v>
      </c>
      <c r="C895" s="212" t="s">
        <v>320</v>
      </c>
      <c r="D895" s="211">
        <v>35</v>
      </c>
      <c r="E895" s="212" t="s">
        <v>22</v>
      </c>
      <c r="F895" s="211">
        <v>308</v>
      </c>
      <c r="G895" s="212" t="s">
        <v>32</v>
      </c>
      <c r="H895" s="297">
        <v>1</v>
      </c>
      <c r="I895" s="202">
        <v>15045</v>
      </c>
      <c r="J895" s="202">
        <v>8078</v>
      </c>
      <c r="K895" s="202">
        <v>0</v>
      </c>
      <c r="L895" s="202">
        <v>893</v>
      </c>
      <c r="M895" s="279">
        <v>24016</v>
      </c>
      <c r="O895" s="281">
        <v>0</v>
      </c>
      <c r="P895" s="282">
        <v>0</v>
      </c>
      <c r="Q895" s="205">
        <v>0.09</v>
      </c>
      <c r="R895" s="205">
        <v>2.0850860735789978E-3</v>
      </c>
      <c r="S895" s="272">
        <f t="shared" si="59"/>
        <v>0</v>
      </c>
      <c r="U895" s="287">
        <v>23123</v>
      </c>
      <c r="V895" s="288">
        <v>0</v>
      </c>
      <c r="W895" s="288">
        <v>0</v>
      </c>
      <c r="X895" s="288">
        <v>893</v>
      </c>
      <c r="Y895" s="279">
        <f t="shared" si="60"/>
        <v>24016</v>
      </c>
      <c r="AA895" s="275">
        <v>0</v>
      </c>
      <c r="AB895" s="204">
        <v>0</v>
      </c>
      <c r="AC895" s="202">
        <v>0</v>
      </c>
      <c r="AD895" s="204">
        <v>0</v>
      </c>
      <c r="AE895" s="276">
        <v>0</v>
      </c>
      <c r="AG895" s="227">
        <f t="shared" si="56"/>
        <v>0</v>
      </c>
      <c r="AH895" s="228">
        <f t="shared" si="57"/>
        <v>0</v>
      </c>
      <c r="AI895" s="229">
        <f t="shared" si="58"/>
        <v>0</v>
      </c>
      <c r="AM895" s="138"/>
      <c r="AN895" s="138"/>
      <c r="AO895" s="138"/>
      <c r="AP895" s="138"/>
      <c r="AQ895" s="138"/>
      <c r="AR895" s="138"/>
      <c r="AS895" s="138"/>
      <c r="AT895" s="138"/>
    </row>
    <row r="896" spans="1:46" s="139" customFormat="1" ht="13.8" x14ac:dyDescent="0.3">
      <c r="A896" s="277">
        <v>3506</v>
      </c>
      <c r="B896" s="211">
        <v>3506262049</v>
      </c>
      <c r="C896" s="212" t="s">
        <v>321</v>
      </c>
      <c r="D896" s="211">
        <v>262</v>
      </c>
      <c r="E896" s="212" t="s">
        <v>31</v>
      </c>
      <c r="F896" s="211">
        <v>49</v>
      </c>
      <c r="G896" s="212" t="s">
        <v>96</v>
      </c>
      <c r="H896" s="297">
        <v>2</v>
      </c>
      <c r="I896" s="202">
        <v>12117</v>
      </c>
      <c r="J896" s="202">
        <v>15265</v>
      </c>
      <c r="K896" s="202">
        <v>0</v>
      </c>
      <c r="L896" s="202">
        <v>893</v>
      </c>
      <c r="M896" s="279">
        <v>28275</v>
      </c>
      <c r="O896" s="281">
        <v>1.1659865078706107E-3</v>
      </c>
      <c r="P896" s="282">
        <v>0</v>
      </c>
      <c r="Q896" s="205">
        <v>0.09</v>
      </c>
      <c r="R896" s="205">
        <v>6.6333323504090672E-2</v>
      </c>
      <c r="S896" s="272">
        <f t="shared" si="59"/>
        <v>0</v>
      </c>
      <c r="U896" s="287">
        <v>54732</v>
      </c>
      <c r="V896" s="288">
        <v>0</v>
      </c>
      <c r="W896" s="288">
        <v>0</v>
      </c>
      <c r="X896" s="288">
        <v>1784</v>
      </c>
      <c r="Y896" s="279">
        <f t="shared" si="60"/>
        <v>56516</v>
      </c>
      <c r="AA896" s="275">
        <v>0</v>
      </c>
      <c r="AB896" s="204">
        <v>0</v>
      </c>
      <c r="AC896" s="202">
        <v>0</v>
      </c>
      <c r="AD896" s="204">
        <v>0</v>
      </c>
      <c r="AE896" s="276">
        <v>0</v>
      </c>
      <c r="AG896" s="227">
        <f t="shared" si="56"/>
        <v>0</v>
      </c>
      <c r="AH896" s="228">
        <f t="shared" si="57"/>
        <v>0</v>
      </c>
      <c r="AI896" s="229">
        <f t="shared" si="58"/>
        <v>0</v>
      </c>
      <c r="AM896" s="138"/>
      <c r="AN896" s="138"/>
      <c r="AO896" s="138"/>
      <c r="AP896" s="138"/>
      <c r="AQ896" s="138"/>
      <c r="AR896" s="138"/>
      <c r="AS896" s="138"/>
      <c r="AT896" s="138"/>
    </row>
    <row r="897" spans="1:46" s="139" customFormat="1" ht="13.8" x14ac:dyDescent="0.3">
      <c r="A897" s="277">
        <v>3506</v>
      </c>
      <c r="B897" s="211">
        <v>3506262071</v>
      </c>
      <c r="C897" s="212" t="s">
        <v>321</v>
      </c>
      <c r="D897" s="211">
        <v>262</v>
      </c>
      <c r="E897" s="212" t="s">
        <v>31</v>
      </c>
      <c r="F897" s="211">
        <v>71</v>
      </c>
      <c r="G897" s="212" t="s">
        <v>24</v>
      </c>
      <c r="H897" s="297">
        <v>2</v>
      </c>
      <c r="I897" s="202">
        <v>14107</v>
      </c>
      <c r="J897" s="202">
        <v>6797</v>
      </c>
      <c r="K897" s="202">
        <v>0</v>
      </c>
      <c r="L897" s="202">
        <v>893</v>
      </c>
      <c r="M897" s="279">
        <v>21797</v>
      </c>
      <c r="O897" s="281">
        <v>1.1659865078706107E-3</v>
      </c>
      <c r="P897" s="282">
        <v>0</v>
      </c>
      <c r="Q897" s="205">
        <v>0.09</v>
      </c>
      <c r="R897" s="205">
        <v>2.5507156093367124E-3</v>
      </c>
      <c r="S897" s="272">
        <f t="shared" si="59"/>
        <v>0</v>
      </c>
      <c r="U897" s="287">
        <v>41784</v>
      </c>
      <c r="V897" s="288">
        <v>0</v>
      </c>
      <c r="W897" s="288">
        <v>0</v>
      </c>
      <c r="X897" s="288">
        <v>1784</v>
      </c>
      <c r="Y897" s="279">
        <f t="shared" si="60"/>
        <v>43568</v>
      </c>
      <c r="AA897" s="275">
        <v>0</v>
      </c>
      <c r="AB897" s="204">
        <v>0</v>
      </c>
      <c r="AC897" s="202">
        <v>0</v>
      </c>
      <c r="AD897" s="204">
        <v>0</v>
      </c>
      <c r="AE897" s="276">
        <v>0</v>
      </c>
      <c r="AG897" s="227">
        <f t="shared" si="56"/>
        <v>0</v>
      </c>
      <c r="AH897" s="228">
        <f t="shared" si="57"/>
        <v>0</v>
      </c>
      <c r="AI897" s="229">
        <f t="shared" si="58"/>
        <v>0</v>
      </c>
      <c r="AM897" s="138"/>
      <c r="AN897" s="138"/>
      <c r="AO897" s="138"/>
      <c r="AP897" s="138"/>
      <c r="AQ897" s="138"/>
      <c r="AR897" s="138"/>
      <c r="AS897" s="138"/>
      <c r="AT897" s="138"/>
    </row>
    <row r="898" spans="1:46" s="139" customFormat="1" ht="13.8" x14ac:dyDescent="0.3">
      <c r="A898" s="277">
        <v>3506</v>
      </c>
      <c r="B898" s="211">
        <v>3506262093</v>
      </c>
      <c r="C898" s="212" t="s">
        <v>321</v>
      </c>
      <c r="D898" s="211">
        <v>262</v>
      </c>
      <c r="E898" s="212" t="s">
        <v>31</v>
      </c>
      <c r="F898" s="211">
        <v>93</v>
      </c>
      <c r="G898" s="212" t="s">
        <v>25</v>
      </c>
      <c r="H898" s="297">
        <v>4.0999999999999996</v>
      </c>
      <c r="I898" s="202">
        <v>11721</v>
      </c>
      <c r="J898" s="202">
        <v>581</v>
      </c>
      <c r="K898" s="202">
        <v>0</v>
      </c>
      <c r="L898" s="202">
        <v>893</v>
      </c>
      <c r="M898" s="279">
        <v>13195</v>
      </c>
      <c r="O898" s="281">
        <v>2.3902723411347521E-3</v>
      </c>
      <c r="P898" s="282">
        <v>0</v>
      </c>
      <c r="Q898" s="205">
        <v>0.09</v>
      </c>
      <c r="R898" s="205">
        <v>8.9067742596702595E-2</v>
      </c>
      <c r="S898" s="272">
        <f t="shared" si="59"/>
        <v>0</v>
      </c>
      <c r="U898" s="287">
        <v>50409</v>
      </c>
      <c r="V898" s="288">
        <v>0</v>
      </c>
      <c r="W898" s="288">
        <v>0</v>
      </c>
      <c r="X898" s="288">
        <v>3657</v>
      </c>
      <c r="Y898" s="279">
        <f t="shared" si="60"/>
        <v>54066</v>
      </c>
      <c r="AA898" s="275">
        <v>0</v>
      </c>
      <c r="AB898" s="204">
        <v>0</v>
      </c>
      <c r="AC898" s="202">
        <v>0</v>
      </c>
      <c r="AD898" s="204">
        <v>0</v>
      </c>
      <c r="AE898" s="276">
        <v>0</v>
      </c>
      <c r="AG898" s="227">
        <f t="shared" si="56"/>
        <v>0</v>
      </c>
      <c r="AH898" s="228">
        <f t="shared" si="57"/>
        <v>0</v>
      </c>
      <c r="AI898" s="229">
        <f t="shared" si="58"/>
        <v>0</v>
      </c>
      <c r="AM898" s="138"/>
      <c r="AN898" s="138"/>
      <c r="AO898" s="138"/>
      <c r="AP898" s="138"/>
      <c r="AQ898" s="138"/>
      <c r="AR898" s="138"/>
      <c r="AS898" s="138"/>
      <c r="AT898" s="138"/>
    </row>
    <row r="899" spans="1:46" s="139" customFormat="1" ht="13.8" x14ac:dyDescent="0.3">
      <c r="A899" s="277">
        <v>3506</v>
      </c>
      <c r="B899" s="211">
        <v>3506262105</v>
      </c>
      <c r="C899" s="212" t="s">
        <v>321</v>
      </c>
      <c r="D899" s="211">
        <v>262</v>
      </c>
      <c r="E899" s="212" t="s">
        <v>31</v>
      </c>
      <c r="F899" s="211">
        <v>105</v>
      </c>
      <c r="G899" s="212" t="s">
        <v>264</v>
      </c>
      <c r="H899" s="297">
        <v>1</v>
      </c>
      <c r="I899" s="202">
        <v>10127</v>
      </c>
      <c r="J899" s="202">
        <v>3782</v>
      </c>
      <c r="K899" s="202">
        <v>0</v>
      </c>
      <c r="L899" s="202">
        <v>893</v>
      </c>
      <c r="M899" s="279">
        <v>14802</v>
      </c>
      <c r="O899" s="281">
        <v>5.8299325393530537E-4</v>
      </c>
      <c r="P899" s="282">
        <v>0</v>
      </c>
      <c r="Q899" s="205">
        <v>0.09</v>
      </c>
      <c r="R899" s="205">
        <v>2.0519015379802919E-3</v>
      </c>
      <c r="S899" s="272">
        <f t="shared" si="59"/>
        <v>0</v>
      </c>
      <c r="U899" s="287">
        <v>13901</v>
      </c>
      <c r="V899" s="288">
        <v>0</v>
      </c>
      <c r="W899" s="288">
        <v>0</v>
      </c>
      <c r="X899" s="288">
        <v>892</v>
      </c>
      <c r="Y899" s="279">
        <f t="shared" si="60"/>
        <v>14793</v>
      </c>
      <c r="AA899" s="275">
        <v>0</v>
      </c>
      <c r="AB899" s="204">
        <v>0</v>
      </c>
      <c r="AC899" s="202">
        <v>0</v>
      </c>
      <c r="AD899" s="204">
        <v>0</v>
      </c>
      <c r="AE899" s="276">
        <v>0</v>
      </c>
      <c r="AG899" s="227">
        <f t="shared" si="56"/>
        <v>0</v>
      </c>
      <c r="AH899" s="228">
        <f t="shared" si="57"/>
        <v>0</v>
      </c>
      <c r="AI899" s="229">
        <f t="shared" si="58"/>
        <v>0</v>
      </c>
      <c r="AM899" s="138"/>
      <c r="AN899" s="138"/>
      <c r="AO899" s="138"/>
      <c r="AP899" s="138"/>
      <c r="AQ899" s="138"/>
      <c r="AR899" s="138"/>
      <c r="AS899" s="138"/>
      <c r="AT899" s="138"/>
    </row>
    <row r="900" spans="1:46" s="139" customFormat="1" ht="13.8" x14ac:dyDescent="0.3">
      <c r="A900" s="277">
        <v>3506</v>
      </c>
      <c r="B900" s="211">
        <v>3506262149</v>
      </c>
      <c r="C900" s="212" t="s">
        <v>321</v>
      </c>
      <c r="D900" s="211">
        <v>262</v>
      </c>
      <c r="E900" s="212" t="s">
        <v>31</v>
      </c>
      <c r="F900" s="211">
        <v>149</v>
      </c>
      <c r="G900" s="212" t="s">
        <v>103</v>
      </c>
      <c r="H900" s="297">
        <v>3</v>
      </c>
      <c r="I900" s="202">
        <v>11636</v>
      </c>
      <c r="J900" s="202">
        <v>172</v>
      </c>
      <c r="K900" s="202">
        <v>0</v>
      </c>
      <c r="L900" s="202">
        <v>893</v>
      </c>
      <c r="M900" s="279">
        <v>12701</v>
      </c>
      <c r="O900" s="281">
        <v>1.748979761805916E-3</v>
      </c>
      <c r="P900" s="282">
        <v>0</v>
      </c>
      <c r="Q900" s="205">
        <v>0.18</v>
      </c>
      <c r="R900" s="205">
        <v>0.11170892991408424</v>
      </c>
      <c r="S900" s="272">
        <f t="shared" si="59"/>
        <v>0</v>
      </c>
      <c r="U900" s="287">
        <v>35403</v>
      </c>
      <c r="V900" s="288">
        <v>0</v>
      </c>
      <c r="W900" s="288">
        <v>0</v>
      </c>
      <c r="X900" s="288">
        <v>2676</v>
      </c>
      <c r="Y900" s="279">
        <f t="shared" si="60"/>
        <v>38079</v>
      </c>
      <c r="AA900" s="275">
        <v>0</v>
      </c>
      <c r="AB900" s="204">
        <v>0</v>
      </c>
      <c r="AC900" s="202">
        <v>0</v>
      </c>
      <c r="AD900" s="204">
        <v>0</v>
      </c>
      <c r="AE900" s="276">
        <v>0</v>
      </c>
      <c r="AG900" s="227">
        <f t="shared" si="56"/>
        <v>0</v>
      </c>
      <c r="AH900" s="228">
        <f t="shared" si="57"/>
        <v>0</v>
      </c>
      <c r="AI900" s="229">
        <f t="shared" si="58"/>
        <v>0</v>
      </c>
      <c r="AM900" s="138"/>
      <c r="AN900" s="138"/>
      <c r="AO900" s="138"/>
      <c r="AP900" s="138"/>
      <c r="AQ900" s="138"/>
      <c r="AR900" s="138"/>
      <c r="AS900" s="138"/>
      <c r="AT900" s="138"/>
    </row>
    <row r="901" spans="1:46" s="139" customFormat="1" ht="13.8" x14ac:dyDescent="0.3">
      <c r="A901" s="277">
        <v>3506</v>
      </c>
      <c r="B901" s="211">
        <v>3506262163</v>
      </c>
      <c r="C901" s="212" t="s">
        <v>321</v>
      </c>
      <c r="D901" s="211">
        <v>262</v>
      </c>
      <c r="E901" s="212" t="s">
        <v>31</v>
      </c>
      <c r="F901" s="211">
        <v>163</v>
      </c>
      <c r="G901" s="212" t="s">
        <v>27</v>
      </c>
      <c r="H901" s="297">
        <v>146.07999999999996</v>
      </c>
      <c r="I901" s="202">
        <v>11621</v>
      </c>
      <c r="J901" s="202">
        <v>130</v>
      </c>
      <c r="K901" s="202">
        <v>0</v>
      </c>
      <c r="L901" s="202">
        <v>893</v>
      </c>
      <c r="M901" s="279">
        <v>12644</v>
      </c>
      <c r="O901" s="281">
        <v>8.5163654534869515E-2</v>
      </c>
      <c r="P901" s="282">
        <v>0</v>
      </c>
      <c r="Q901" s="205">
        <v>0.18</v>
      </c>
      <c r="R901" s="205">
        <v>9.2345494532551906E-2</v>
      </c>
      <c r="S901" s="272">
        <f t="shared" si="59"/>
        <v>0</v>
      </c>
      <c r="U901" s="287">
        <v>1715563</v>
      </c>
      <c r="V901" s="288">
        <v>0</v>
      </c>
      <c r="W901" s="288">
        <v>0</v>
      </c>
      <c r="X901" s="288">
        <v>130304</v>
      </c>
      <c r="Y901" s="279">
        <f t="shared" si="60"/>
        <v>1845867</v>
      </c>
      <c r="AA901" s="275">
        <v>0</v>
      </c>
      <c r="AB901" s="204">
        <v>0</v>
      </c>
      <c r="AC901" s="202">
        <v>0</v>
      </c>
      <c r="AD901" s="204">
        <v>6.9959190472224524</v>
      </c>
      <c r="AE901" s="276">
        <v>88452</v>
      </c>
      <c r="AG901" s="227">
        <f t="shared" si="56"/>
        <v>0</v>
      </c>
      <c r="AH901" s="228">
        <f t="shared" si="57"/>
        <v>0</v>
      </c>
      <c r="AI901" s="229">
        <f t="shared" si="58"/>
        <v>0</v>
      </c>
      <c r="AM901" s="138"/>
      <c r="AN901" s="138"/>
      <c r="AO901" s="138"/>
      <c r="AP901" s="138"/>
      <c r="AQ901" s="138"/>
      <c r="AR901" s="138"/>
      <c r="AS901" s="138"/>
      <c r="AT901" s="138"/>
    </row>
    <row r="902" spans="1:46" s="139" customFormat="1" ht="13.8" x14ac:dyDescent="0.3">
      <c r="A902" s="277">
        <v>3506</v>
      </c>
      <c r="B902" s="211">
        <v>3506262164</v>
      </c>
      <c r="C902" s="212" t="s">
        <v>321</v>
      </c>
      <c r="D902" s="211">
        <v>262</v>
      </c>
      <c r="E902" s="212" t="s">
        <v>31</v>
      </c>
      <c r="F902" s="211">
        <v>164</v>
      </c>
      <c r="G902" s="212" t="s">
        <v>116</v>
      </c>
      <c r="H902" s="297">
        <v>1</v>
      </c>
      <c r="I902" s="202">
        <v>10127</v>
      </c>
      <c r="J902" s="202">
        <v>4662</v>
      </c>
      <c r="K902" s="202">
        <v>0</v>
      </c>
      <c r="L902" s="202">
        <v>893</v>
      </c>
      <c r="M902" s="279">
        <v>15682</v>
      </c>
      <c r="O902" s="281">
        <v>5.8299325393530537E-4</v>
      </c>
      <c r="P902" s="282">
        <v>0</v>
      </c>
      <c r="Q902" s="205">
        <v>0.09</v>
      </c>
      <c r="R902" s="205">
        <v>3.1382814086775173E-3</v>
      </c>
      <c r="S902" s="272">
        <f t="shared" si="59"/>
        <v>0</v>
      </c>
      <c r="U902" s="287">
        <v>14780</v>
      </c>
      <c r="V902" s="288">
        <v>0</v>
      </c>
      <c r="W902" s="288">
        <v>0</v>
      </c>
      <c r="X902" s="288">
        <v>892</v>
      </c>
      <c r="Y902" s="279">
        <f t="shared" si="60"/>
        <v>15672</v>
      </c>
      <c r="AA902" s="275">
        <v>0</v>
      </c>
      <c r="AB902" s="204">
        <v>0</v>
      </c>
      <c r="AC902" s="202">
        <v>0</v>
      </c>
      <c r="AD902" s="204">
        <v>0</v>
      </c>
      <c r="AE902" s="276">
        <v>0</v>
      </c>
      <c r="AG902" s="227">
        <f t="shared" si="56"/>
        <v>0</v>
      </c>
      <c r="AH902" s="228">
        <f t="shared" si="57"/>
        <v>0</v>
      </c>
      <c r="AI902" s="229">
        <f t="shared" si="58"/>
        <v>0</v>
      </c>
      <c r="AM902" s="138"/>
      <c r="AN902" s="138"/>
      <c r="AO902" s="138"/>
      <c r="AP902" s="138"/>
      <c r="AQ902" s="138"/>
      <c r="AR902" s="138"/>
      <c r="AS902" s="138"/>
      <c r="AT902" s="138"/>
    </row>
    <row r="903" spans="1:46" s="139" customFormat="1" ht="13.8" x14ac:dyDescent="0.3">
      <c r="A903" s="277">
        <v>3506</v>
      </c>
      <c r="B903" s="211">
        <v>3506262165</v>
      </c>
      <c r="C903" s="212" t="s">
        <v>321</v>
      </c>
      <c r="D903" s="211">
        <v>262</v>
      </c>
      <c r="E903" s="212" t="s">
        <v>31</v>
      </c>
      <c r="F903" s="211">
        <v>165</v>
      </c>
      <c r="G903" s="212" t="s">
        <v>28</v>
      </c>
      <c r="H903" s="297">
        <v>58</v>
      </c>
      <c r="I903" s="202">
        <v>11369</v>
      </c>
      <c r="J903" s="202">
        <v>427</v>
      </c>
      <c r="K903" s="202">
        <v>0</v>
      </c>
      <c r="L903" s="202">
        <v>893</v>
      </c>
      <c r="M903" s="279">
        <v>12689</v>
      </c>
      <c r="O903" s="281">
        <v>3.3813608728247679E-2</v>
      </c>
      <c r="P903" s="282">
        <v>0</v>
      </c>
      <c r="Q903" s="205">
        <v>9.8299999999999998E-2</v>
      </c>
      <c r="R903" s="205">
        <v>0.11182095454477818</v>
      </c>
      <c r="S903" s="272">
        <f t="shared" si="59"/>
        <v>0</v>
      </c>
      <c r="U903" s="287">
        <v>683762</v>
      </c>
      <c r="V903" s="288">
        <v>0</v>
      </c>
      <c r="W903" s="288">
        <v>0</v>
      </c>
      <c r="X903" s="288">
        <v>51758</v>
      </c>
      <c r="Y903" s="279">
        <f t="shared" si="60"/>
        <v>735520</v>
      </c>
      <c r="AA903" s="275">
        <v>0</v>
      </c>
      <c r="AB903" s="204">
        <v>9.1773957882132358</v>
      </c>
      <c r="AC903" s="202">
        <v>116468</v>
      </c>
      <c r="AD903" s="204">
        <v>0</v>
      </c>
      <c r="AE903" s="276">
        <v>0</v>
      </c>
      <c r="AG903" s="227">
        <f t="shared" si="56"/>
        <v>0</v>
      </c>
      <c r="AH903" s="228">
        <f t="shared" si="57"/>
        <v>0</v>
      </c>
      <c r="AI903" s="229">
        <f t="shared" si="58"/>
        <v>0</v>
      </c>
      <c r="AM903" s="138"/>
      <c r="AN903" s="138"/>
      <c r="AO903" s="138"/>
      <c r="AP903" s="138"/>
      <c r="AQ903" s="138"/>
      <c r="AR903" s="138"/>
      <c r="AS903" s="138"/>
      <c r="AT903" s="138"/>
    </row>
    <row r="904" spans="1:46" s="139" customFormat="1" ht="13.8" x14ac:dyDescent="0.3">
      <c r="A904" s="277">
        <v>3506</v>
      </c>
      <c r="B904" s="211">
        <v>3506262176</v>
      </c>
      <c r="C904" s="212" t="s">
        <v>321</v>
      </c>
      <c r="D904" s="211">
        <v>262</v>
      </c>
      <c r="E904" s="212" t="s">
        <v>31</v>
      </c>
      <c r="F904" s="211">
        <v>176</v>
      </c>
      <c r="G904" s="212" t="s">
        <v>29</v>
      </c>
      <c r="H904" s="297">
        <v>11.129999999999999</v>
      </c>
      <c r="I904" s="202">
        <v>10490</v>
      </c>
      <c r="J904" s="202">
        <v>3757</v>
      </c>
      <c r="K904" s="202">
        <v>0</v>
      </c>
      <c r="L904" s="202">
        <v>893</v>
      </c>
      <c r="M904" s="279">
        <v>15140</v>
      </c>
      <c r="O904" s="281">
        <v>6.4887149162999496E-3</v>
      </c>
      <c r="P904" s="282">
        <v>0</v>
      </c>
      <c r="Q904" s="205">
        <v>0.09</v>
      </c>
      <c r="R904" s="205">
        <v>7.5749143712613654E-2</v>
      </c>
      <c r="S904" s="272">
        <f t="shared" si="59"/>
        <v>0</v>
      </c>
      <c r="U904" s="287">
        <v>158480</v>
      </c>
      <c r="V904" s="288">
        <v>0</v>
      </c>
      <c r="W904" s="288">
        <v>0</v>
      </c>
      <c r="X904" s="288">
        <v>9929</v>
      </c>
      <c r="Y904" s="279">
        <f t="shared" si="60"/>
        <v>168409</v>
      </c>
      <c r="AA904" s="275">
        <v>0</v>
      </c>
      <c r="AB904" s="204">
        <v>0</v>
      </c>
      <c r="AC904" s="202">
        <v>0</v>
      </c>
      <c r="AD904" s="204">
        <v>0</v>
      </c>
      <c r="AE904" s="276">
        <v>0</v>
      </c>
      <c r="AG904" s="227">
        <f t="shared" si="56"/>
        <v>0</v>
      </c>
      <c r="AH904" s="228">
        <f t="shared" si="57"/>
        <v>0</v>
      </c>
      <c r="AI904" s="229">
        <f t="shared" si="58"/>
        <v>0</v>
      </c>
      <c r="AM904" s="138"/>
      <c r="AN904" s="138"/>
      <c r="AO904" s="138"/>
      <c r="AP904" s="138"/>
      <c r="AQ904" s="138"/>
      <c r="AR904" s="138"/>
      <c r="AS904" s="138"/>
      <c r="AT904" s="138"/>
    </row>
    <row r="905" spans="1:46" s="139" customFormat="1" ht="13.8" x14ac:dyDescent="0.3">
      <c r="A905" s="277">
        <v>3506</v>
      </c>
      <c r="B905" s="211">
        <v>3506262178</v>
      </c>
      <c r="C905" s="212" t="s">
        <v>321</v>
      </c>
      <c r="D905" s="211">
        <v>262</v>
      </c>
      <c r="E905" s="212" t="s">
        <v>31</v>
      </c>
      <c r="F905" s="211">
        <v>178</v>
      </c>
      <c r="G905" s="212" t="s">
        <v>241</v>
      </c>
      <c r="H905" s="297">
        <v>6</v>
      </c>
      <c r="I905" s="202">
        <v>12093</v>
      </c>
      <c r="J905" s="202">
        <v>631</v>
      </c>
      <c r="K905" s="202">
        <v>0</v>
      </c>
      <c r="L905" s="202">
        <v>893</v>
      </c>
      <c r="M905" s="279">
        <v>13617</v>
      </c>
      <c r="O905" s="281">
        <v>3.4979595236118324E-3</v>
      </c>
      <c r="P905" s="282">
        <v>0</v>
      </c>
      <c r="Q905" s="205">
        <v>0.09</v>
      </c>
      <c r="R905" s="205">
        <v>5.5425595342531747E-2</v>
      </c>
      <c r="S905" s="272">
        <f t="shared" si="59"/>
        <v>0</v>
      </c>
      <c r="U905" s="287">
        <v>76302</v>
      </c>
      <c r="V905" s="288">
        <v>0</v>
      </c>
      <c r="W905" s="288">
        <v>0</v>
      </c>
      <c r="X905" s="288">
        <v>5352</v>
      </c>
      <c r="Y905" s="279">
        <f t="shared" si="60"/>
        <v>81654</v>
      </c>
      <c r="AA905" s="275">
        <v>0</v>
      </c>
      <c r="AB905" s="204">
        <v>0</v>
      </c>
      <c r="AC905" s="202">
        <v>0</v>
      </c>
      <c r="AD905" s="204">
        <v>0</v>
      </c>
      <c r="AE905" s="276">
        <v>0</v>
      </c>
      <c r="AG905" s="227">
        <f t="shared" ref="AG905:AG968" si="61">IFERROR(VLOOKUP($B905,_18PJ,7,FALSE),0)</f>
        <v>0</v>
      </c>
      <c r="AH905" s="228">
        <f t="shared" ref="AH905:AH968" si="62">IFERROR(VLOOKUP($B905,_18PJ,8,FALSE),0)</f>
        <v>0</v>
      </c>
      <c r="AI905" s="229">
        <f t="shared" ref="AI905:AI968" si="63">IFERROR(VLOOKUP($B905,_18PJ,9,FALSE),0)</f>
        <v>0</v>
      </c>
      <c r="AM905" s="138"/>
      <c r="AN905" s="138"/>
      <c r="AO905" s="138"/>
      <c r="AP905" s="138"/>
      <c r="AQ905" s="138"/>
      <c r="AR905" s="138"/>
      <c r="AS905" s="138"/>
      <c r="AT905" s="138"/>
    </row>
    <row r="906" spans="1:46" s="139" customFormat="1" ht="13.8" x14ac:dyDescent="0.3">
      <c r="A906" s="277">
        <v>3506</v>
      </c>
      <c r="B906" s="211">
        <v>3506262229</v>
      </c>
      <c r="C906" s="212" t="s">
        <v>321</v>
      </c>
      <c r="D906" s="211">
        <v>262</v>
      </c>
      <c r="E906" s="212" t="s">
        <v>31</v>
      </c>
      <c r="F906" s="211">
        <v>229</v>
      </c>
      <c r="G906" s="212" t="s">
        <v>113</v>
      </c>
      <c r="H906" s="297">
        <v>13.1</v>
      </c>
      <c r="I906" s="202">
        <v>10575</v>
      </c>
      <c r="J906" s="202">
        <v>2025</v>
      </c>
      <c r="K906" s="202">
        <v>0</v>
      </c>
      <c r="L906" s="202">
        <v>893</v>
      </c>
      <c r="M906" s="279">
        <v>13493</v>
      </c>
      <c r="O906" s="281">
        <v>7.6372116265525014E-3</v>
      </c>
      <c r="P906" s="282">
        <v>0</v>
      </c>
      <c r="Q906" s="205">
        <v>0.09</v>
      </c>
      <c r="R906" s="205">
        <v>9.8896687508847909E-3</v>
      </c>
      <c r="S906" s="272">
        <f t="shared" ref="S906:S969" si="64">IFERROR(W906/H906,0)</f>
        <v>0</v>
      </c>
      <c r="U906" s="287">
        <v>164968</v>
      </c>
      <c r="V906" s="288">
        <v>0</v>
      </c>
      <c r="W906" s="288">
        <v>0</v>
      </c>
      <c r="X906" s="288">
        <v>11685</v>
      </c>
      <c r="Y906" s="279">
        <f t="shared" ref="Y906:Y969" si="65">SUM(U906:X906)</f>
        <v>176653</v>
      </c>
      <c r="AA906" s="275">
        <v>0</v>
      </c>
      <c r="AB906" s="204">
        <v>0</v>
      </c>
      <c r="AC906" s="202">
        <v>0</v>
      </c>
      <c r="AD906" s="204">
        <v>0</v>
      </c>
      <c r="AE906" s="276">
        <v>0</v>
      </c>
      <c r="AG906" s="227">
        <f t="shared" si="61"/>
        <v>0</v>
      </c>
      <c r="AH906" s="228">
        <f t="shared" si="62"/>
        <v>0</v>
      </c>
      <c r="AI906" s="229">
        <f t="shared" si="63"/>
        <v>0</v>
      </c>
      <c r="AM906" s="138"/>
      <c r="AN906" s="138"/>
      <c r="AO906" s="138"/>
      <c r="AP906" s="138"/>
      <c r="AQ906" s="138"/>
      <c r="AR906" s="138"/>
      <c r="AS906" s="138"/>
      <c r="AT906" s="138"/>
    </row>
    <row r="907" spans="1:46" s="139" customFormat="1" ht="13.8" x14ac:dyDescent="0.3">
      <c r="A907" s="277">
        <v>3506</v>
      </c>
      <c r="B907" s="211">
        <v>3506262244</v>
      </c>
      <c r="C907" s="212" t="s">
        <v>321</v>
      </c>
      <c r="D907" s="211">
        <v>262</v>
      </c>
      <c r="E907" s="212" t="s">
        <v>31</v>
      </c>
      <c r="F907" s="211">
        <v>244</v>
      </c>
      <c r="G907" s="212" t="s">
        <v>43</v>
      </c>
      <c r="H907" s="297">
        <v>2</v>
      </c>
      <c r="I907" s="202">
        <v>11844.935916589331</v>
      </c>
      <c r="J907" s="202">
        <v>4615</v>
      </c>
      <c r="K907" s="202">
        <v>0</v>
      </c>
      <c r="L907" s="202">
        <v>893</v>
      </c>
      <c r="M907" s="279">
        <v>17352.935916589333</v>
      </c>
      <c r="O907" s="281">
        <v>1.1659865078706107E-3</v>
      </c>
      <c r="P907" s="282">
        <v>0</v>
      </c>
      <c r="Q907" s="205">
        <v>0.18</v>
      </c>
      <c r="R907" s="205">
        <v>0.10604677278835424</v>
      </c>
      <c r="S907" s="272">
        <f t="shared" si="64"/>
        <v>0</v>
      </c>
      <c r="U907" s="287">
        <v>32900</v>
      </c>
      <c r="V907" s="288">
        <v>0</v>
      </c>
      <c r="W907" s="288">
        <v>0</v>
      </c>
      <c r="X907" s="288">
        <v>1784</v>
      </c>
      <c r="Y907" s="279">
        <f t="shared" si="65"/>
        <v>34684</v>
      </c>
      <c r="AA907" s="275">
        <v>0</v>
      </c>
      <c r="AB907" s="204">
        <v>0</v>
      </c>
      <c r="AC907" s="202">
        <v>0</v>
      </c>
      <c r="AD907" s="204">
        <v>0</v>
      </c>
      <c r="AE907" s="276">
        <v>0</v>
      </c>
      <c r="AG907" s="227">
        <f t="shared" si="61"/>
        <v>0</v>
      </c>
      <c r="AH907" s="228">
        <f t="shared" si="62"/>
        <v>0</v>
      </c>
      <c r="AI907" s="229">
        <f t="shared" si="63"/>
        <v>0</v>
      </c>
      <c r="AM907" s="138"/>
      <c r="AN907" s="138"/>
      <c r="AO907" s="138"/>
      <c r="AP907" s="138"/>
      <c r="AQ907" s="138"/>
      <c r="AR907" s="138"/>
      <c r="AS907" s="138"/>
      <c r="AT907" s="138"/>
    </row>
    <row r="908" spans="1:46" s="139" customFormat="1" ht="13.8" x14ac:dyDescent="0.3">
      <c r="A908" s="277">
        <v>3506</v>
      </c>
      <c r="B908" s="211">
        <v>3506262248</v>
      </c>
      <c r="C908" s="212" t="s">
        <v>321</v>
      </c>
      <c r="D908" s="211">
        <v>262</v>
      </c>
      <c r="E908" s="212" t="s">
        <v>31</v>
      </c>
      <c r="F908" s="211">
        <v>248</v>
      </c>
      <c r="G908" s="212" t="s">
        <v>30</v>
      </c>
      <c r="H908" s="297">
        <v>12.85</v>
      </c>
      <c r="I908" s="202">
        <v>11549</v>
      </c>
      <c r="J908" s="202">
        <v>891</v>
      </c>
      <c r="K908" s="202">
        <v>0</v>
      </c>
      <c r="L908" s="202">
        <v>893</v>
      </c>
      <c r="M908" s="279">
        <v>13333</v>
      </c>
      <c r="O908" s="281">
        <v>7.4914633130686746E-3</v>
      </c>
      <c r="P908" s="282">
        <v>0</v>
      </c>
      <c r="Q908" s="205">
        <v>0.09</v>
      </c>
      <c r="R908" s="205">
        <v>5.1850846706843028E-2</v>
      </c>
      <c r="S908" s="272">
        <f t="shared" si="64"/>
        <v>0</v>
      </c>
      <c r="U908" s="287">
        <v>159764</v>
      </c>
      <c r="V908" s="288">
        <v>0</v>
      </c>
      <c r="W908" s="288">
        <v>0</v>
      </c>
      <c r="X908" s="288">
        <v>11463</v>
      </c>
      <c r="Y908" s="279">
        <f t="shared" si="65"/>
        <v>171227</v>
      </c>
      <c r="AA908" s="275">
        <v>0</v>
      </c>
      <c r="AB908" s="204">
        <v>0</v>
      </c>
      <c r="AC908" s="202">
        <v>0</v>
      </c>
      <c r="AD908" s="204">
        <v>0</v>
      </c>
      <c r="AE908" s="276">
        <v>0</v>
      </c>
      <c r="AG908" s="227">
        <f t="shared" si="61"/>
        <v>0</v>
      </c>
      <c r="AH908" s="228">
        <f t="shared" si="62"/>
        <v>0</v>
      </c>
      <c r="AI908" s="229">
        <f t="shared" si="63"/>
        <v>0</v>
      </c>
      <c r="AM908" s="138"/>
      <c r="AN908" s="138"/>
      <c r="AO908" s="138"/>
      <c r="AP908" s="138"/>
      <c r="AQ908" s="138"/>
      <c r="AR908" s="138"/>
      <c r="AS908" s="138"/>
      <c r="AT908" s="138"/>
    </row>
    <row r="909" spans="1:46" s="139" customFormat="1" ht="13.8" x14ac:dyDescent="0.3">
      <c r="A909" s="277">
        <v>3506</v>
      </c>
      <c r="B909" s="211">
        <v>3506262258</v>
      </c>
      <c r="C909" s="212" t="s">
        <v>321</v>
      </c>
      <c r="D909" s="211">
        <v>262</v>
      </c>
      <c r="E909" s="212" t="s">
        <v>31</v>
      </c>
      <c r="F909" s="211">
        <v>258</v>
      </c>
      <c r="G909" s="212" t="s">
        <v>97</v>
      </c>
      <c r="H909" s="297">
        <v>7</v>
      </c>
      <c r="I909" s="202">
        <v>11753</v>
      </c>
      <c r="J909" s="202">
        <v>3388</v>
      </c>
      <c r="K909" s="202">
        <v>0</v>
      </c>
      <c r="L909" s="202">
        <v>893</v>
      </c>
      <c r="M909" s="279">
        <v>16034</v>
      </c>
      <c r="O909" s="281">
        <v>4.0809527775471375E-3</v>
      </c>
      <c r="P909" s="282">
        <v>0</v>
      </c>
      <c r="Q909" s="205">
        <v>0.09</v>
      </c>
      <c r="R909" s="205">
        <v>9.2873910307715732E-2</v>
      </c>
      <c r="S909" s="272">
        <f t="shared" si="64"/>
        <v>0</v>
      </c>
      <c r="U909" s="287">
        <v>105924</v>
      </c>
      <c r="V909" s="288">
        <v>0</v>
      </c>
      <c r="W909" s="288">
        <v>0</v>
      </c>
      <c r="X909" s="288">
        <v>6244</v>
      </c>
      <c r="Y909" s="279">
        <f t="shared" si="65"/>
        <v>112168</v>
      </c>
      <c r="AA909" s="275">
        <v>0</v>
      </c>
      <c r="AB909" s="204">
        <v>0</v>
      </c>
      <c r="AC909" s="202">
        <v>0</v>
      </c>
      <c r="AD909" s="204">
        <v>0</v>
      </c>
      <c r="AE909" s="276">
        <v>0</v>
      </c>
      <c r="AG909" s="227">
        <f t="shared" si="61"/>
        <v>0</v>
      </c>
      <c r="AH909" s="228">
        <f t="shared" si="62"/>
        <v>0</v>
      </c>
      <c r="AI909" s="229">
        <f t="shared" si="63"/>
        <v>0</v>
      </c>
      <c r="AM909" s="138"/>
      <c r="AN909" s="138"/>
      <c r="AO909" s="138"/>
      <c r="AP909" s="138"/>
      <c r="AQ909" s="138"/>
      <c r="AR909" s="138"/>
      <c r="AS909" s="138"/>
      <c r="AT909" s="138"/>
    </row>
    <row r="910" spans="1:46" s="139" customFormat="1" ht="13.8" x14ac:dyDescent="0.3">
      <c r="A910" s="277">
        <v>3506</v>
      </c>
      <c r="B910" s="211">
        <v>3506262262</v>
      </c>
      <c r="C910" s="212" t="s">
        <v>321</v>
      </c>
      <c r="D910" s="211">
        <v>262</v>
      </c>
      <c r="E910" s="212" t="s">
        <v>31</v>
      </c>
      <c r="F910" s="211">
        <v>262</v>
      </c>
      <c r="G910" s="212" t="s">
        <v>31</v>
      </c>
      <c r="H910" s="297">
        <v>74.95</v>
      </c>
      <c r="I910" s="202">
        <v>10810</v>
      </c>
      <c r="J910" s="202">
        <v>5066</v>
      </c>
      <c r="K910" s="202">
        <v>0</v>
      </c>
      <c r="L910" s="202">
        <v>893</v>
      </c>
      <c r="M910" s="279">
        <v>16769</v>
      </c>
      <c r="O910" s="281">
        <v>4.3695344382451137E-2</v>
      </c>
      <c r="P910" s="282">
        <v>0</v>
      </c>
      <c r="Q910" s="205">
        <v>0.09</v>
      </c>
      <c r="R910" s="205">
        <v>6.1775521936888643E-2</v>
      </c>
      <c r="S910" s="272">
        <f t="shared" si="64"/>
        <v>0</v>
      </c>
      <c r="U910" s="287">
        <v>1189231</v>
      </c>
      <c r="V910" s="288">
        <v>0</v>
      </c>
      <c r="W910" s="288">
        <v>0</v>
      </c>
      <c r="X910" s="288">
        <v>66856</v>
      </c>
      <c r="Y910" s="279">
        <f t="shared" si="65"/>
        <v>1256087</v>
      </c>
      <c r="AA910" s="275">
        <v>0</v>
      </c>
      <c r="AB910" s="204">
        <v>0</v>
      </c>
      <c r="AC910" s="202">
        <v>0</v>
      </c>
      <c r="AD910" s="204">
        <v>1.9988340134921294</v>
      </c>
      <c r="AE910" s="276">
        <v>33518</v>
      </c>
      <c r="AG910" s="227">
        <f t="shared" si="61"/>
        <v>0</v>
      </c>
      <c r="AH910" s="228">
        <f t="shared" si="62"/>
        <v>0</v>
      </c>
      <c r="AI910" s="229">
        <f t="shared" si="63"/>
        <v>0</v>
      </c>
      <c r="AM910" s="138"/>
      <c r="AN910" s="138"/>
      <c r="AO910" s="138"/>
      <c r="AP910" s="138"/>
      <c r="AQ910" s="138"/>
      <c r="AR910" s="138"/>
      <c r="AS910" s="138"/>
      <c r="AT910" s="138"/>
    </row>
    <row r="911" spans="1:46" s="209" customFormat="1" ht="13.8" x14ac:dyDescent="0.3">
      <c r="A911" s="277">
        <v>3506</v>
      </c>
      <c r="B911" s="211">
        <v>3506262274</v>
      </c>
      <c r="C911" s="212" t="s">
        <v>321</v>
      </c>
      <c r="D911" s="211">
        <v>262</v>
      </c>
      <c r="E911" s="212" t="s">
        <v>31</v>
      </c>
      <c r="F911" s="211">
        <v>274</v>
      </c>
      <c r="G911" s="212" t="s">
        <v>81</v>
      </c>
      <c r="H911" s="297">
        <v>3</v>
      </c>
      <c r="I911" s="202">
        <v>8983</v>
      </c>
      <c r="J911" s="202">
        <v>4297</v>
      </c>
      <c r="K911" s="202">
        <v>0</v>
      </c>
      <c r="L911" s="202">
        <v>893</v>
      </c>
      <c r="M911" s="279">
        <v>14173</v>
      </c>
      <c r="N911" s="139"/>
      <c r="O911" s="281">
        <v>1.748979761805916E-3</v>
      </c>
      <c r="P911" s="282">
        <v>0</v>
      </c>
      <c r="Q911" s="205">
        <v>0.09</v>
      </c>
      <c r="R911" s="205">
        <v>7.0159331123413618E-2</v>
      </c>
      <c r="S911" s="272">
        <f t="shared" si="64"/>
        <v>0</v>
      </c>
      <c r="T911" s="139"/>
      <c r="U911" s="287">
        <v>39816</v>
      </c>
      <c r="V911" s="288">
        <v>0</v>
      </c>
      <c r="W911" s="288">
        <v>0</v>
      </c>
      <c r="X911" s="288">
        <v>2676</v>
      </c>
      <c r="Y911" s="279">
        <f t="shared" si="65"/>
        <v>42492</v>
      </c>
      <c r="Z911" s="139"/>
      <c r="AA911" s="275">
        <v>0</v>
      </c>
      <c r="AB911" s="204">
        <v>0</v>
      </c>
      <c r="AC911" s="202">
        <v>0</v>
      </c>
      <c r="AD911" s="204">
        <v>0</v>
      </c>
      <c r="AE911" s="276">
        <v>0</v>
      </c>
      <c r="AF911" s="139"/>
      <c r="AG911" s="227">
        <f t="shared" si="61"/>
        <v>0</v>
      </c>
      <c r="AH911" s="228">
        <f t="shared" si="62"/>
        <v>0</v>
      </c>
      <c r="AI911" s="229">
        <f t="shared" si="63"/>
        <v>0</v>
      </c>
      <c r="AJ911" s="139"/>
      <c r="AK911" s="139"/>
    </row>
    <row r="912" spans="1:46" s="209" customFormat="1" ht="13.8" x14ac:dyDescent="0.3">
      <c r="A912" s="277">
        <v>3506</v>
      </c>
      <c r="B912" s="211">
        <v>3506262284</v>
      </c>
      <c r="C912" s="212" t="s">
        <v>321</v>
      </c>
      <c r="D912" s="211">
        <v>262</v>
      </c>
      <c r="E912" s="212" t="s">
        <v>31</v>
      </c>
      <c r="F912" s="211">
        <v>284</v>
      </c>
      <c r="G912" s="212" t="s">
        <v>163</v>
      </c>
      <c r="H912" s="297">
        <v>3</v>
      </c>
      <c r="I912" s="202">
        <v>9767</v>
      </c>
      <c r="J912" s="202">
        <v>4243</v>
      </c>
      <c r="K912" s="202">
        <v>0</v>
      </c>
      <c r="L912" s="202">
        <v>893</v>
      </c>
      <c r="M912" s="279">
        <v>14903</v>
      </c>
      <c r="N912" s="139"/>
      <c r="O912" s="281">
        <v>1.748979761805916E-3</v>
      </c>
      <c r="P912" s="282">
        <v>0</v>
      </c>
      <c r="Q912" s="205">
        <v>0.09</v>
      </c>
      <c r="R912" s="205">
        <v>3.0832833299785766E-2</v>
      </c>
      <c r="S912" s="272">
        <f t="shared" si="64"/>
        <v>0</v>
      </c>
      <c r="T912" s="139"/>
      <c r="U912" s="287">
        <v>42006</v>
      </c>
      <c r="V912" s="288">
        <v>0</v>
      </c>
      <c r="W912" s="288">
        <v>0</v>
      </c>
      <c r="X912" s="288">
        <v>2676</v>
      </c>
      <c r="Y912" s="279">
        <f t="shared" si="65"/>
        <v>44682</v>
      </c>
      <c r="Z912" s="139"/>
      <c r="AA912" s="275">
        <v>0</v>
      </c>
      <c r="AB912" s="204">
        <v>0</v>
      </c>
      <c r="AC912" s="202">
        <v>0</v>
      </c>
      <c r="AD912" s="204">
        <v>0</v>
      </c>
      <c r="AE912" s="276">
        <v>0</v>
      </c>
      <c r="AF912" s="139"/>
      <c r="AG912" s="227">
        <f t="shared" si="61"/>
        <v>0</v>
      </c>
      <c r="AH912" s="228">
        <f t="shared" si="62"/>
        <v>0</v>
      </c>
      <c r="AI912" s="229">
        <f t="shared" si="63"/>
        <v>0</v>
      </c>
      <c r="AJ912" s="139"/>
      <c r="AK912" s="139"/>
    </row>
    <row r="913" spans="1:37" s="209" customFormat="1" ht="13.8" x14ac:dyDescent="0.3">
      <c r="A913" s="277">
        <v>3506</v>
      </c>
      <c r="B913" s="211">
        <v>3506262295</v>
      </c>
      <c r="C913" s="212" t="s">
        <v>321</v>
      </c>
      <c r="D913" s="211">
        <v>262</v>
      </c>
      <c r="E913" s="212" t="s">
        <v>31</v>
      </c>
      <c r="F913" s="211">
        <v>295</v>
      </c>
      <c r="G913" s="212" t="s">
        <v>155</v>
      </c>
      <c r="H913" s="297">
        <v>2</v>
      </c>
      <c r="I913" s="202">
        <v>9269</v>
      </c>
      <c r="J913" s="202">
        <v>5022</v>
      </c>
      <c r="K913" s="202">
        <v>0</v>
      </c>
      <c r="L913" s="202">
        <v>893</v>
      </c>
      <c r="M913" s="279">
        <v>15184</v>
      </c>
      <c r="N913" s="139"/>
      <c r="O913" s="281">
        <v>1.1659865078706107E-3</v>
      </c>
      <c r="P913" s="282">
        <v>0</v>
      </c>
      <c r="Q913" s="205">
        <v>0.09</v>
      </c>
      <c r="R913" s="205">
        <v>2.0464468341512679E-2</v>
      </c>
      <c r="S913" s="272">
        <f t="shared" si="64"/>
        <v>0</v>
      </c>
      <c r="T913" s="139"/>
      <c r="U913" s="287">
        <v>28566</v>
      </c>
      <c r="V913" s="288">
        <v>0</v>
      </c>
      <c r="W913" s="288">
        <v>0</v>
      </c>
      <c r="X913" s="288">
        <v>1784</v>
      </c>
      <c r="Y913" s="279">
        <f t="shared" si="65"/>
        <v>30350</v>
      </c>
      <c r="Z913" s="139"/>
      <c r="AA913" s="275">
        <v>0</v>
      </c>
      <c r="AB913" s="204">
        <v>0</v>
      </c>
      <c r="AC913" s="202">
        <v>0</v>
      </c>
      <c r="AD913" s="204">
        <v>0</v>
      </c>
      <c r="AE913" s="276">
        <v>0</v>
      </c>
      <c r="AF913" s="139"/>
      <c r="AG913" s="227">
        <f t="shared" si="61"/>
        <v>0</v>
      </c>
      <c r="AH913" s="228">
        <f t="shared" si="62"/>
        <v>0</v>
      </c>
      <c r="AI913" s="229">
        <f t="shared" si="63"/>
        <v>0</v>
      </c>
      <c r="AJ913" s="139"/>
      <c r="AK913" s="139"/>
    </row>
    <row r="914" spans="1:37" s="209" customFormat="1" ht="13.8" x14ac:dyDescent="0.3">
      <c r="A914" s="277">
        <v>3506</v>
      </c>
      <c r="B914" s="211">
        <v>3506262305</v>
      </c>
      <c r="C914" s="212" t="s">
        <v>321</v>
      </c>
      <c r="D914" s="211">
        <v>262</v>
      </c>
      <c r="E914" s="212" t="s">
        <v>31</v>
      </c>
      <c r="F914" s="211">
        <v>305</v>
      </c>
      <c r="G914" s="212" t="s">
        <v>75</v>
      </c>
      <c r="H914" s="297">
        <v>1</v>
      </c>
      <c r="I914" s="202">
        <v>10127</v>
      </c>
      <c r="J914" s="202">
        <v>3649</v>
      </c>
      <c r="K914" s="202">
        <v>0</v>
      </c>
      <c r="L914" s="202">
        <v>893</v>
      </c>
      <c r="M914" s="279">
        <v>14669</v>
      </c>
      <c r="N914" s="139"/>
      <c r="O914" s="281">
        <v>5.8299325393530537E-4</v>
      </c>
      <c r="P914" s="282">
        <v>0</v>
      </c>
      <c r="Q914" s="205">
        <v>0.09</v>
      </c>
      <c r="R914" s="205">
        <v>1.6648637145186915E-2</v>
      </c>
      <c r="S914" s="272">
        <f t="shared" si="64"/>
        <v>0</v>
      </c>
      <c r="T914" s="139"/>
      <c r="U914" s="287">
        <v>13768</v>
      </c>
      <c r="V914" s="288">
        <v>0</v>
      </c>
      <c r="W914" s="288">
        <v>0</v>
      </c>
      <c r="X914" s="288">
        <v>892</v>
      </c>
      <c r="Y914" s="279">
        <f t="shared" si="65"/>
        <v>14660</v>
      </c>
      <c r="Z914" s="139"/>
      <c r="AA914" s="275">
        <v>0</v>
      </c>
      <c r="AB914" s="204">
        <v>0</v>
      </c>
      <c r="AC914" s="202">
        <v>0</v>
      </c>
      <c r="AD914" s="204">
        <v>0</v>
      </c>
      <c r="AE914" s="276">
        <v>0</v>
      </c>
      <c r="AF914" s="139"/>
      <c r="AG914" s="227">
        <f t="shared" si="61"/>
        <v>0</v>
      </c>
      <c r="AH914" s="228">
        <f t="shared" si="62"/>
        <v>0</v>
      </c>
      <c r="AI914" s="229">
        <f t="shared" si="63"/>
        <v>0</v>
      </c>
      <c r="AJ914" s="139"/>
      <c r="AK914" s="139"/>
    </row>
    <row r="915" spans="1:37" s="209" customFormat="1" ht="13.8" x14ac:dyDescent="0.3">
      <c r="A915" s="277">
        <v>3506</v>
      </c>
      <c r="B915" s="211">
        <v>3506262346</v>
      </c>
      <c r="C915" s="212" t="s">
        <v>321</v>
      </c>
      <c r="D915" s="211">
        <v>262</v>
      </c>
      <c r="E915" s="212" t="s">
        <v>31</v>
      </c>
      <c r="F915" s="211">
        <v>346</v>
      </c>
      <c r="G915" s="212" t="s">
        <v>33</v>
      </c>
      <c r="H915" s="297">
        <v>2</v>
      </c>
      <c r="I915" s="202">
        <v>14107</v>
      </c>
      <c r="J915" s="202">
        <v>1337</v>
      </c>
      <c r="K915" s="202">
        <v>0</v>
      </c>
      <c r="L915" s="202">
        <v>893</v>
      </c>
      <c r="M915" s="279">
        <v>16337</v>
      </c>
      <c r="N915" s="139"/>
      <c r="O915" s="281">
        <v>1.1659865078706107E-3</v>
      </c>
      <c r="P915" s="282">
        <v>0</v>
      </c>
      <c r="Q915" s="205">
        <v>0.09</v>
      </c>
      <c r="R915" s="205">
        <v>1.6474511710266284E-2</v>
      </c>
      <c r="S915" s="272">
        <f t="shared" si="64"/>
        <v>0</v>
      </c>
      <c r="T915" s="139"/>
      <c r="U915" s="287">
        <v>30870</v>
      </c>
      <c r="V915" s="288">
        <v>0</v>
      </c>
      <c r="W915" s="288">
        <v>0</v>
      </c>
      <c r="X915" s="288">
        <v>1784</v>
      </c>
      <c r="Y915" s="279">
        <f t="shared" si="65"/>
        <v>32654</v>
      </c>
      <c r="Z915" s="139"/>
      <c r="AA915" s="275">
        <v>0</v>
      </c>
      <c r="AB915" s="204">
        <v>0</v>
      </c>
      <c r="AC915" s="202">
        <v>0</v>
      </c>
      <c r="AD915" s="204">
        <v>0</v>
      </c>
      <c r="AE915" s="276">
        <v>0</v>
      </c>
      <c r="AF915" s="139"/>
      <c r="AG915" s="227">
        <f t="shared" si="61"/>
        <v>0</v>
      </c>
      <c r="AH915" s="228">
        <f t="shared" si="62"/>
        <v>0</v>
      </c>
      <c r="AI915" s="229">
        <f t="shared" si="63"/>
        <v>0</v>
      </c>
      <c r="AJ915" s="139"/>
      <c r="AK915" s="139"/>
    </row>
    <row r="916" spans="1:37" s="209" customFormat="1" ht="13.8" x14ac:dyDescent="0.3">
      <c r="A916" s="277">
        <v>3506</v>
      </c>
      <c r="B916" s="211">
        <v>3506262347</v>
      </c>
      <c r="C916" s="212" t="s">
        <v>321</v>
      </c>
      <c r="D916" s="211">
        <v>262</v>
      </c>
      <c r="E916" s="212" t="s">
        <v>31</v>
      </c>
      <c r="F916" s="211">
        <v>347</v>
      </c>
      <c r="G916" s="212" t="s">
        <v>106</v>
      </c>
      <c r="H916" s="297">
        <v>5</v>
      </c>
      <c r="I916" s="202">
        <v>9428</v>
      </c>
      <c r="J916" s="202">
        <v>4260</v>
      </c>
      <c r="K916" s="202">
        <v>0</v>
      </c>
      <c r="L916" s="202">
        <v>893</v>
      </c>
      <c r="M916" s="279">
        <v>14581</v>
      </c>
      <c r="N916" s="139"/>
      <c r="O916" s="281">
        <v>2.9149662696765269E-3</v>
      </c>
      <c r="P916" s="282">
        <v>0</v>
      </c>
      <c r="Q916" s="205">
        <v>0.09</v>
      </c>
      <c r="R916" s="205">
        <v>4.4716582560312317E-3</v>
      </c>
      <c r="S916" s="272">
        <f t="shared" si="64"/>
        <v>0</v>
      </c>
      <c r="T916" s="139"/>
      <c r="U916" s="287">
        <v>68400</v>
      </c>
      <c r="V916" s="288">
        <v>0</v>
      </c>
      <c r="W916" s="288">
        <v>0</v>
      </c>
      <c r="X916" s="288">
        <v>4460</v>
      </c>
      <c r="Y916" s="279">
        <f t="shared" si="65"/>
        <v>72860</v>
      </c>
      <c r="Z916" s="139"/>
      <c r="AA916" s="275">
        <v>0</v>
      </c>
      <c r="AB916" s="204">
        <v>0</v>
      </c>
      <c r="AC916" s="202">
        <v>0</v>
      </c>
      <c r="AD916" s="204">
        <v>0</v>
      </c>
      <c r="AE916" s="276">
        <v>0</v>
      </c>
      <c r="AF916" s="139"/>
      <c r="AG916" s="227">
        <f t="shared" si="61"/>
        <v>0</v>
      </c>
      <c r="AH916" s="228">
        <f t="shared" si="62"/>
        <v>0</v>
      </c>
      <c r="AI916" s="229">
        <f t="shared" si="63"/>
        <v>0</v>
      </c>
      <c r="AJ916" s="139"/>
      <c r="AK916" s="139"/>
    </row>
    <row r="917" spans="1:37" s="209" customFormat="1" ht="13.8" x14ac:dyDescent="0.3">
      <c r="A917" s="277">
        <v>3507</v>
      </c>
      <c r="B917" s="211">
        <v>3507201035</v>
      </c>
      <c r="C917" s="212" t="s">
        <v>322</v>
      </c>
      <c r="D917" s="211">
        <v>201</v>
      </c>
      <c r="E917" s="212" t="s">
        <v>17</v>
      </c>
      <c r="F917" s="211">
        <v>35</v>
      </c>
      <c r="G917" s="212" t="s">
        <v>22</v>
      </c>
      <c r="H917" s="297">
        <v>0.52</v>
      </c>
      <c r="I917" s="202">
        <v>13362.677682002233</v>
      </c>
      <c r="J917" s="202">
        <v>4608</v>
      </c>
      <c r="K917" s="202">
        <v>0</v>
      </c>
      <c r="L917" s="202">
        <v>893</v>
      </c>
      <c r="M917" s="279">
        <v>18863.677682002235</v>
      </c>
      <c r="N917" s="139"/>
      <c r="O917" s="281">
        <v>0</v>
      </c>
      <c r="P917" s="282">
        <v>0</v>
      </c>
      <c r="Q917" s="205">
        <v>0.18</v>
      </c>
      <c r="R917" s="205">
        <v>0.14869015941042629</v>
      </c>
      <c r="S917" s="272">
        <f t="shared" si="64"/>
        <v>0</v>
      </c>
      <c r="T917" s="139"/>
      <c r="U917" s="287">
        <v>9345</v>
      </c>
      <c r="V917" s="288">
        <v>0</v>
      </c>
      <c r="W917" s="288">
        <v>0</v>
      </c>
      <c r="X917" s="288">
        <v>464</v>
      </c>
      <c r="Y917" s="279">
        <f t="shared" si="65"/>
        <v>9809</v>
      </c>
      <c r="Z917" s="139"/>
      <c r="AA917" s="275">
        <v>0</v>
      </c>
      <c r="AB917" s="204">
        <v>0</v>
      </c>
      <c r="AC917" s="202">
        <v>0</v>
      </c>
      <c r="AD917" s="204">
        <v>0</v>
      </c>
      <c r="AE917" s="276">
        <v>0</v>
      </c>
      <c r="AF917" s="139"/>
      <c r="AG917" s="227">
        <f t="shared" si="61"/>
        <v>0</v>
      </c>
      <c r="AH917" s="228">
        <f t="shared" si="62"/>
        <v>0</v>
      </c>
      <c r="AI917" s="229">
        <f t="shared" si="63"/>
        <v>0</v>
      </c>
      <c r="AJ917" s="139"/>
      <c r="AK917" s="139"/>
    </row>
    <row r="918" spans="1:37" s="209" customFormat="1" ht="13.8" x14ac:dyDescent="0.3">
      <c r="A918" s="277">
        <v>3507</v>
      </c>
      <c r="B918" s="211">
        <v>3507201095</v>
      </c>
      <c r="C918" s="212" t="s">
        <v>322</v>
      </c>
      <c r="D918" s="211">
        <v>201</v>
      </c>
      <c r="E918" s="212" t="s">
        <v>17</v>
      </c>
      <c r="F918" s="211">
        <v>95</v>
      </c>
      <c r="G918" s="212" t="s">
        <v>296</v>
      </c>
      <c r="H918" s="297">
        <v>2</v>
      </c>
      <c r="I918" s="202">
        <v>14107</v>
      </c>
      <c r="J918" s="202">
        <v>0</v>
      </c>
      <c r="K918" s="202">
        <v>0</v>
      </c>
      <c r="L918" s="202">
        <v>893</v>
      </c>
      <c r="M918" s="279">
        <v>15000</v>
      </c>
      <c r="N918" s="139"/>
      <c r="O918" s="281">
        <v>0</v>
      </c>
      <c r="P918" s="282">
        <v>0</v>
      </c>
      <c r="Q918" s="205">
        <v>0.15329999999999999</v>
      </c>
      <c r="R918" s="205">
        <v>0.12611268158752176</v>
      </c>
      <c r="S918" s="272">
        <f t="shared" si="64"/>
        <v>0</v>
      </c>
      <c r="T918" s="139"/>
      <c r="U918" s="287">
        <v>28214</v>
      </c>
      <c r="V918" s="288">
        <v>0</v>
      </c>
      <c r="W918" s="288">
        <v>0</v>
      </c>
      <c r="X918" s="288">
        <v>1786</v>
      </c>
      <c r="Y918" s="279">
        <f t="shared" si="65"/>
        <v>30000</v>
      </c>
      <c r="Z918" s="139"/>
      <c r="AA918" s="275">
        <v>0</v>
      </c>
      <c r="AB918" s="204">
        <v>0</v>
      </c>
      <c r="AC918" s="202">
        <v>0</v>
      </c>
      <c r="AD918" s="204">
        <v>0</v>
      </c>
      <c r="AE918" s="276">
        <v>0</v>
      </c>
      <c r="AF918" s="139"/>
      <c r="AG918" s="227">
        <f t="shared" si="61"/>
        <v>0</v>
      </c>
      <c r="AH918" s="228">
        <f t="shared" si="62"/>
        <v>0</v>
      </c>
      <c r="AI918" s="229">
        <f t="shared" si="63"/>
        <v>0</v>
      </c>
      <c r="AJ918" s="139"/>
      <c r="AK918" s="139"/>
    </row>
    <row r="919" spans="1:37" s="209" customFormat="1" ht="13.8" x14ac:dyDescent="0.3">
      <c r="A919" s="277">
        <v>3507</v>
      </c>
      <c r="B919" s="211">
        <v>3507201170</v>
      </c>
      <c r="C919" s="212" t="s">
        <v>322</v>
      </c>
      <c r="D919" s="211">
        <v>201</v>
      </c>
      <c r="E919" s="212" t="s">
        <v>17</v>
      </c>
      <c r="F919" s="211">
        <v>170</v>
      </c>
      <c r="G919" s="212" t="s">
        <v>87</v>
      </c>
      <c r="H919" s="297">
        <v>0.62</v>
      </c>
      <c r="I919" s="202">
        <v>11779.143333294594</v>
      </c>
      <c r="J919" s="202">
        <v>3990</v>
      </c>
      <c r="K919" s="202">
        <v>0</v>
      </c>
      <c r="L919" s="202">
        <v>893</v>
      </c>
      <c r="M919" s="279">
        <v>16662.143333294596</v>
      </c>
      <c r="N919" s="139"/>
      <c r="O919" s="281">
        <v>0</v>
      </c>
      <c r="P919" s="282">
        <v>0</v>
      </c>
      <c r="Q919" s="205">
        <v>0.09</v>
      </c>
      <c r="R919" s="205">
        <v>8.9122620024760402E-2</v>
      </c>
      <c r="S919" s="272">
        <f t="shared" si="64"/>
        <v>0</v>
      </c>
      <c r="T919" s="139"/>
      <c r="U919" s="287">
        <v>9777</v>
      </c>
      <c r="V919" s="288">
        <v>0</v>
      </c>
      <c r="W919" s="288">
        <v>0</v>
      </c>
      <c r="X919" s="288">
        <v>554</v>
      </c>
      <c r="Y919" s="279">
        <f t="shared" si="65"/>
        <v>10331</v>
      </c>
      <c r="Z919" s="139"/>
      <c r="AA919" s="275">
        <v>0</v>
      </c>
      <c r="AB919" s="204">
        <v>0</v>
      </c>
      <c r="AC919" s="202">
        <v>0</v>
      </c>
      <c r="AD919" s="204">
        <v>0</v>
      </c>
      <c r="AE919" s="276">
        <v>0</v>
      </c>
      <c r="AF919" s="139"/>
      <c r="AG919" s="227">
        <f t="shared" si="61"/>
        <v>0</v>
      </c>
      <c r="AH919" s="228">
        <f t="shared" si="62"/>
        <v>0</v>
      </c>
      <c r="AI919" s="229">
        <f t="shared" si="63"/>
        <v>0</v>
      </c>
      <c r="AJ919" s="139"/>
      <c r="AK919" s="139"/>
    </row>
    <row r="920" spans="1:37" s="209" customFormat="1" ht="13.8" x14ac:dyDescent="0.3">
      <c r="A920" s="277">
        <v>3507</v>
      </c>
      <c r="B920" s="211">
        <v>3507201201</v>
      </c>
      <c r="C920" s="212" t="s">
        <v>322</v>
      </c>
      <c r="D920" s="211">
        <v>201</v>
      </c>
      <c r="E920" s="212" t="s">
        <v>17</v>
      </c>
      <c r="F920" s="211">
        <v>201</v>
      </c>
      <c r="G920" s="212" t="s">
        <v>17</v>
      </c>
      <c r="H920" s="297">
        <v>205.19000000000003</v>
      </c>
      <c r="I920" s="202">
        <v>13609</v>
      </c>
      <c r="J920" s="202">
        <v>213</v>
      </c>
      <c r="K920" s="202">
        <v>721.24372532774487</v>
      </c>
      <c r="L920" s="202">
        <v>893</v>
      </c>
      <c r="M920" s="279">
        <v>15436.243725327746</v>
      </c>
      <c r="N920" s="139"/>
      <c r="O920" s="281">
        <v>0</v>
      </c>
      <c r="P920" s="282">
        <v>87.31</v>
      </c>
      <c r="Q920" s="205">
        <v>0.18</v>
      </c>
      <c r="R920" s="205">
        <v>7.8219794049430413E-2</v>
      </c>
      <c r="S920" s="272">
        <f t="shared" si="64"/>
        <v>0</v>
      </c>
      <c r="T920" s="139"/>
      <c r="U920" s="287">
        <v>2836137</v>
      </c>
      <c r="V920" s="288">
        <v>147992</v>
      </c>
      <c r="W920" s="288">
        <v>0</v>
      </c>
      <c r="X920" s="288">
        <v>183238</v>
      </c>
      <c r="Y920" s="279">
        <f t="shared" si="65"/>
        <v>3167367</v>
      </c>
      <c r="Z920" s="139"/>
      <c r="AA920" s="275">
        <v>0</v>
      </c>
      <c r="AB920" s="204">
        <v>0</v>
      </c>
      <c r="AC920" s="202">
        <v>0</v>
      </c>
      <c r="AD920" s="204">
        <v>0.06</v>
      </c>
      <c r="AE920" s="276">
        <v>883</v>
      </c>
      <c r="AF920" s="139"/>
      <c r="AG920" s="227">
        <f t="shared" si="61"/>
        <v>0</v>
      </c>
      <c r="AH920" s="228">
        <f t="shared" si="62"/>
        <v>0</v>
      </c>
      <c r="AI920" s="229">
        <f t="shared" si="63"/>
        <v>0</v>
      </c>
      <c r="AJ920" s="139"/>
      <c r="AK920" s="139"/>
    </row>
    <row r="921" spans="1:37" s="209" customFormat="1" ht="13.8" x14ac:dyDescent="0.3">
      <c r="A921" s="277">
        <v>3508</v>
      </c>
      <c r="B921" s="211">
        <v>3508281061</v>
      </c>
      <c r="C921" s="212" t="s">
        <v>323</v>
      </c>
      <c r="D921" s="211">
        <v>281</v>
      </c>
      <c r="E921" s="212" t="s">
        <v>169</v>
      </c>
      <c r="F921" s="211">
        <v>61</v>
      </c>
      <c r="G921" s="212" t="s">
        <v>170</v>
      </c>
      <c r="H921" s="297">
        <v>3.14</v>
      </c>
      <c r="I921" s="202">
        <v>13112</v>
      </c>
      <c r="J921" s="202">
        <v>946</v>
      </c>
      <c r="K921" s="202">
        <v>0</v>
      </c>
      <c r="L921" s="202">
        <v>893</v>
      </c>
      <c r="M921" s="279">
        <v>14951</v>
      </c>
      <c r="N921" s="139"/>
      <c r="O921" s="281">
        <v>0</v>
      </c>
      <c r="P921" s="282">
        <v>0</v>
      </c>
      <c r="Q921" s="205">
        <v>0.09</v>
      </c>
      <c r="R921" s="205">
        <v>3.1855751534477672E-2</v>
      </c>
      <c r="S921" s="272">
        <f t="shared" si="64"/>
        <v>0</v>
      </c>
      <c r="T921" s="139"/>
      <c r="U921" s="287">
        <v>44142</v>
      </c>
      <c r="V921" s="288">
        <v>0</v>
      </c>
      <c r="W921" s="288">
        <v>0</v>
      </c>
      <c r="X921" s="288">
        <v>2804</v>
      </c>
      <c r="Y921" s="279">
        <f t="shared" si="65"/>
        <v>46946</v>
      </c>
      <c r="Z921" s="139"/>
      <c r="AA921" s="275">
        <v>0</v>
      </c>
      <c r="AB921" s="204">
        <v>0</v>
      </c>
      <c r="AC921" s="202">
        <v>0</v>
      </c>
      <c r="AD921" s="204">
        <v>0</v>
      </c>
      <c r="AE921" s="276">
        <v>0</v>
      </c>
      <c r="AF921" s="139"/>
      <c r="AG921" s="227">
        <f t="shared" si="61"/>
        <v>0</v>
      </c>
      <c r="AH921" s="228">
        <f t="shared" si="62"/>
        <v>0</v>
      </c>
      <c r="AI921" s="229">
        <f t="shared" si="63"/>
        <v>0</v>
      </c>
      <c r="AJ921" s="139"/>
      <c r="AK921" s="139"/>
    </row>
    <row r="922" spans="1:37" s="209" customFormat="1" ht="13.8" x14ac:dyDescent="0.3">
      <c r="A922" s="277">
        <v>3508</v>
      </c>
      <c r="B922" s="211">
        <v>3508281137</v>
      </c>
      <c r="C922" s="212" t="s">
        <v>323</v>
      </c>
      <c r="D922" s="211">
        <v>281</v>
      </c>
      <c r="E922" s="212" t="s">
        <v>169</v>
      </c>
      <c r="F922" s="211">
        <v>137</v>
      </c>
      <c r="G922" s="212" t="s">
        <v>210</v>
      </c>
      <c r="H922" s="297">
        <v>2.83</v>
      </c>
      <c r="I922" s="202">
        <v>13362</v>
      </c>
      <c r="J922" s="202">
        <v>17</v>
      </c>
      <c r="K922" s="202">
        <v>0</v>
      </c>
      <c r="L922" s="202">
        <v>893</v>
      </c>
      <c r="M922" s="279">
        <v>14272</v>
      </c>
      <c r="N922" s="139"/>
      <c r="O922" s="281">
        <v>0</v>
      </c>
      <c r="P922" s="282">
        <v>0</v>
      </c>
      <c r="Q922" s="205">
        <v>0.18</v>
      </c>
      <c r="R922" s="205">
        <v>0.12393237753028111</v>
      </c>
      <c r="S922" s="272">
        <f t="shared" si="64"/>
        <v>0</v>
      </c>
      <c r="T922" s="139"/>
      <c r="U922" s="287">
        <v>37862</v>
      </c>
      <c r="V922" s="288">
        <v>0</v>
      </c>
      <c r="W922" s="288">
        <v>0</v>
      </c>
      <c r="X922" s="288">
        <v>2527</v>
      </c>
      <c r="Y922" s="279">
        <f t="shared" si="65"/>
        <v>40389</v>
      </c>
      <c r="Z922" s="139"/>
      <c r="AA922" s="275">
        <v>0</v>
      </c>
      <c r="AB922" s="204">
        <v>0</v>
      </c>
      <c r="AC922" s="202">
        <v>0</v>
      </c>
      <c r="AD922" s="204">
        <v>0</v>
      </c>
      <c r="AE922" s="276">
        <v>0</v>
      </c>
      <c r="AF922" s="139"/>
      <c r="AG922" s="227">
        <f t="shared" si="61"/>
        <v>0</v>
      </c>
      <c r="AH922" s="228">
        <f t="shared" si="62"/>
        <v>0</v>
      </c>
      <c r="AI922" s="229">
        <f t="shared" si="63"/>
        <v>0</v>
      </c>
      <c r="AJ922" s="139"/>
      <c r="AK922" s="139"/>
    </row>
    <row r="923" spans="1:37" s="209" customFormat="1" ht="13.8" x14ac:dyDescent="0.3">
      <c r="A923" s="277">
        <v>3508</v>
      </c>
      <c r="B923" s="211">
        <v>3508281281</v>
      </c>
      <c r="C923" s="212" t="s">
        <v>323</v>
      </c>
      <c r="D923" s="211">
        <v>281</v>
      </c>
      <c r="E923" s="212" t="s">
        <v>169</v>
      </c>
      <c r="F923" s="211">
        <v>281</v>
      </c>
      <c r="G923" s="212" t="s">
        <v>169</v>
      </c>
      <c r="H923" s="297">
        <v>181.24999999999994</v>
      </c>
      <c r="I923" s="202">
        <v>13977</v>
      </c>
      <c r="J923" s="202">
        <v>107</v>
      </c>
      <c r="K923" s="202">
        <v>0</v>
      </c>
      <c r="L923" s="202">
        <v>893</v>
      </c>
      <c r="M923" s="279">
        <v>14977</v>
      </c>
      <c r="N923" s="139"/>
      <c r="O923" s="281">
        <v>0</v>
      </c>
      <c r="P923" s="282">
        <v>0</v>
      </c>
      <c r="Q923" s="205">
        <v>0.18</v>
      </c>
      <c r="R923" s="205">
        <v>0.1220820927338519</v>
      </c>
      <c r="S923" s="272">
        <f t="shared" si="64"/>
        <v>0</v>
      </c>
      <c r="T923" s="139"/>
      <c r="U923" s="287">
        <v>2552725</v>
      </c>
      <c r="V923" s="288">
        <v>0</v>
      </c>
      <c r="W923" s="288">
        <v>0</v>
      </c>
      <c r="X923" s="288">
        <v>161861</v>
      </c>
      <c r="Y923" s="279">
        <f t="shared" si="65"/>
        <v>2714586</v>
      </c>
      <c r="Z923" s="139"/>
      <c r="AA923" s="275">
        <v>0</v>
      </c>
      <c r="AB923" s="204">
        <v>0</v>
      </c>
      <c r="AC923" s="202">
        <v>0</v>
      </c>
      <c r="AD923" s="204">
        <v>0.47</v>
      </c>
      <c r="AE923" s="276">
        <v>7039</v>
      </c>
      <c r="AF923" s="139"/>
      <c r="AG923" s="227">
        <f t="shared" si="61"/>
        <v>0</v>
      </c>
      <c r="AH923" s="228">
        <f t="shared" si="62"/>
        <v>0</v>
      </c>
      <c r="AI923" s="229">
        <f t="shared" si="63"/>
        <v>0</v>
      </c>
      <c r="AJ923" s="139"/>
      <c r="AK923" s="139"/>
    </row>
    <row r="924" spans="1:37" s="209" customFormat="1" ht="13.8" x14ac:dyDescent="0.3">
      <c r="A924" s="277">
        <v>3508</v>
      </c>
      <c r="B924" s="211">
        <v>3508281332</v>
      </c>
      <c r="C924" s="212" t="s">
        <v>323</v>
      </c>
      <c r="D924" s="211">
        <v>281</v>
      </c>
      <c r="E924" s="212" t="s">
        <v>169</v>
      </c>
      <c r="F924" s="211">
        <v>332</v>
      </c>
      <c r="G924" s="212" t="s">
        <v>221</v>
      </c>
      <c r="H924" s="297">
        <v>1</v>
      </c>
      <c r="I924" s="202">
        <v>14979</v>
      </c>
      <c r="J924" s="202">
        <v>1385</v>
      </c>
      <c r="K924" s="202">
        <v>0</v>
      </c>
      <c r="L924" s="202">
        <v>893</v>
      </c>
      <c r="M924" s="279">
        <v>17257</v>
      </c>
      <c r="N924" s="139"/>
      <c r="O924" s="281">
        <v>0</v>
      </c>
      <c r="P924" s="282">
        <v>0</v>
      </c>
      <c r="Q924" s="205">
        <v>0.09</v>
      </c>
      <c r="R924" s="205">
        <v>1.5348207485209433E-2</v>
      </c>
      <c r="S924" s="272">
        <f t="shared" si="64"/>
        <v>0</v>
      </c>
      <c r="T924" s="139"/>
      <c r="U924" s="287">
        <v>16364</v>
      </c>
      <c r="V924" s="288">
        <v>0</v>
      </c>
      <c r="W924" s="288">
        <v>0</v>
      </c>
      <c r="X924" s="288">
        <v>893</v>
      </c>
      <c r="Y924" s="279">
        <f t="shared" si="65"/>
        <v>17257</v>
      </c>
      <c r="Z924" s="139"/>
      <c r="AA924" s="275">
        <v>0</v>
      </c>
      <c r="AB924" s="204">
        <v>0</v>
      </c>
      <c r="AC924" s="202">
        <v>0</v>
      </c>
      <c r="AD924" s="204">
        <v>0</v>
      </c>
      <c r="AE924" s="276">
        <v>0</v>
      </c>
      <c r="AF924" s="139"/>
      <c r="AG924" s="227">
        <f t="shared" si="61"/>
        <v>0</v>
      </c>
      <c r="AH924" s="228">
        <f t="shared" si="62"/>
        <v>0</v>
      </c>
      <c r="AI924" s="229">
        <f t="shared" si="63"/>
        <v>0</v>
      </c>
      <c r="AJ924" s="139"/>
      <c r="AK924" s="139"/>
    </row>
    <row r="925" spans="1:37" s="209" customFormat="1" ht="13.8" x14ac:dyDescent="0.3">
      <c r="A925" s="277">
        <v>3509</v>
      </c>
      <c r="B925" s="211">
        <v>3509095072</v>
      </c>
      <c r="C925" s="212" t="s">
        <v>324</v>
      </c>
      <c r="D925" s="211">
        <v>95</v>
      </c>
      <c r="E925" s="212" t="s">
        <v>296</v>
      </c>
      <c r="F925" s="211">
        <v>72</v>
      </c>
      <c r="G925" s="212" t="s">
        <v>18</v>
      </c>
      <c r="H925" s="297">
        <v>1</v>
      </c>
      <c r="I925" s="202">
        <v>10322.988293956045</v>
      </c>
      <c r="J925" s="202">
        <v>2308</v>
      </c>
      <c r="K925" s="202">
        <v>0</v>
      </c>
      <c r="L925" s="202">
        <v>893</v>
      </c>
      <c r="M925" s="279">
        <v>13523.988293956045</v>
      </c>
      <c r="N925" s="139"/>
      <c r="O925" s="281">
        <v>0</v>
      </c>
      <c r="P925" s="282">
        <v>0</v>
      </c>
      <c r="Q925" s="205">
        <v>0.09</v>
      </c>
      <c r="R925" s="205">
        <v>3.3622622447695809E-3</v>
      </c>
      <c r="S925" s="272">
        <f t="shared" si="64"/>
        <v>0</v>
      </c>
      <c r="T925" s="139"/>
      <c r="U925" s="287">
        <v>12631</v>
      </c>
      <c r="V925" s="288">
        <v>0</v>
      </c>
      <c r="W925" s="288">
        <v>0</v>
      </c>
      <c r="X925" s="288">
        <v>893</v>
      </c>
      <c r="Y925" s="279">
        <f t="shared" si="65"/>
        <v>13524</v>
      </c>
      <c r="Z925" s="139"/>
      <c r="AA925" s="275">
        <v>0</v>
      </c>
      <c r="AB925" s="204">
        <v>0</v>
      </c>
      <c r="AC925" s="202">
        <v>0</v>
      </c>
      <c r="AD925" s="204">
        <v>0</v>
      </c>
      <c r="AE925" s="276">
        <v>0</v>
      </c>
      <c r="AF925" s="139"/>
      <c r="AG925" s="227">
        <f t="shared" si="61"/>
        <v>0</v>
      </c>
      <c r="AH925" s="228">
        <f t="shared" si="62"/>
        <v>0</v>
      </c>
      <c r="AI925" s="229">
        <f t="shared" si="63"/>
        <v>0</v>
      </c>
      <c r="AJ925" s="139"/>
      <c r="AK925" s="139"/>
    </row>
    <row r="926" spans="1:37" s="209" customFormat="1" ht="13.8" x14ac:dyDescent="0.3">
      <c r="A926" s="277">
        <v>3509</v>
      </c>
      <c r="B926" s="211">
        <v>3509095095</v>
      </c>
      <c r="C926" s="212" t="s">
        <v>324</v>
      </c>
      <c r="D926" s="211">
        <v>95</v>
      </c>
      <c r="E926" s="212" t="s">
        <v>296</v>
      </c>
      <c r="F926" s="211">
        <v>95</v>
      </c>
      <c r="G926" s="212" t="s">
        <v>296</v>
      </c>
      <c r="H926" s="297">
        <v>453.54999999999984</v>
      </c>
      <c r="I926" s="202">
        <v>11748</v>
      </c>
      <c r="J926" s="202">
        <v>0</v>
      </c>
      <c r="K926" s="202">
        <v>0</v>
      </c>
      <c r="L926" s="202">
        <v>893</v>
      </c>
      <c r="M926" s="279">
        <v>12641</v>
      </c>
      <c r="N926" s="139"/>
      <c r="O926" s="281">
        <v>0</v>
      </c>
      <c r="P926" s="282">
        <v>0</v>
      </c>
      <c r="Q926" s="205">
        <v>0.15329999999999999</v>
      </c>
      <c r="R926" s="205">
        <v>0.12611268158752176</v>
      </c>
      <c r="S926" s="272">
        <f t="shared" si="64"/>
        <v>0</v>
      </c>
      <c r="T926" s="139"/>
      <c r="U926" s="287">
        <v>5328299</v>
      </c>
      <c r="V926" s="288">
        <v>0</v>
      </c>
      <c r="W926" s="288">
        <v>0</v>
      </c>
      <c r="X926" s="288">
        <v>405021</v>
      </c>
      <c r="Y926" s="279">
        <f t="shared" si="65"/>
        <v>5733320</v>
      </c>
      <c r="Z926" s="139"/>
      <c r="AA926" s="275">
        <v>0</v>
      </c>
      <c r="AB926" s="204">
        <v>0</v>
      </c>
      <c r="AC926" s="202">
        <v>0</v>
      </c>
      <c r="AD926" s="204">
        <v>6.97</v>
      </c>
      <c r="AE926" s="276">
        <v>88108</v>
      </c>
      <c r="AF926" s="139"/>
      <c r="AG926" s="227">
        <f t="shared" si="61"/>
        <v>0</v>
      </c>
      <c r="AH926" s="228">
        <f t="shared" si="62"/>
        <v>0</v>
      </c>
      <c r="AI926" s="229">
        <f t="shared" si="63"/>
        <v>0</v>
      </c>
      <c r="AJ926" s="139"/>
      <c r="AK926" s="139"/>
    </row>
    <row r="927" spans="1:37" s="209" customFormat="1" ht="13.8" x14ac:dyDescent="0.3">
      <c r="A927" s="277">
        <v>3509</v>
      </c>
      <c r="B927" s="211">
        <v>3509095201</v>
      </c>
      <c r="C927" s="212" t="s">
        <v>324</v>
      </c>
      <c r="D927" s="211">
        <v>95</v>
      </c>
      <c r="E927" s="212" t="s">
        <v>296</v>
      </c>
      <c r="F927" s="211">
        <v>201</v>
      </c>
      <c r="G927" s="212" t="s">
        <v>17</v>
      </c>
      <c r="H927" s="297">
        <v>1.47</v>
      </c>
      <c r="I927" s="202">
        <v>12640.520228330424</v>
      </c>
      <c r="J927" s="202">
        <v>197</v>
      </c>
      <c r="K927" s="202">
        <v>0</v>
      </c>
      <c r="L927" s="202">
        <v>893</v>
      </c>
      <c r="M927" s="279">
        <v>13730.520228330424</v>
      </c>
      <c r="N927" s="139"/>
      <c r="O927" s="281">
        <v>0</v>
      </c>
      <c r="P927" s="282">
        <v>0</v>
      </c>
      <c r="Q927" s="205">
        <v>0.18</v>
      </c>
      <c r="R927" s="205">
        <v>7.8219794049430413E-2</v>
      </c>
      <c r="S927" s="272">
        <f t="shared" si="64"/>
        <v>0</v>
      </c>
      <c r="T927" s="139"/>
      <c r="U927" s="287">
        <v>18872</v>
      </c>
      <c r="V927" s="288">
        <v>0</v>
      </c>
      <c r="W927" s="288">
        <v>0</v>
      </c>
      <c r="X927" s="288">
        <v>1313</v>
      </c>
      <c r="Y927" s="279">
        <f t="shared" si="65"/>
        <v>20185</v>
      </c>
      <c r="Z927" s="139"/>
      <c r="AA927" s="275">
        <v>0</v>
      </c>
      <c r="AB927" s="204">
        <v>0</v>
      </c>
      <c r="AC927" s="202">
        <v>0</v>
      </c>
      <c r="AD927" s="204">
        <v>0</v>
      </c>
      <c r="AE927" s="276">
        <v>0</v>
      </c>
      <c r="AF927" s="139"/>
      <c r="AG927" s="227">
        <f t="shared" si="61"/>
        <v>0</v>
      </c>
      <c r="AH927" s="228">
        <f t="shared" si="62"/>
        <v>0</v>
      </c>
      <c r="AI927" s="229">
        <f t="shared" si="63"/>
        <v>0</v>
      </c>
      <c r="AJ927" s="139"/>
      <c r="AK927" s="139"/>
    </row>
    <row r="928" spans="1:37" s="209" customFormat="1" ht="13.8" x14ac:dyDescent="0.3">
      <c r="A928" s="277">
        <v>3509</v>
      </c>
      <c r="B928" s="211">
        <v>3509095273</v>
      </c>
      <c r="C928" s="212" t="s">
        <v>324</v>
      </c>
      <c r="D928" s="211">
        <v>95</v>
      </c>
      <c r="E928" s="212" t="s">
        <v>296</v>
      </c>
      <c r="F928" s="211">
        <v>273</v>
      </c>
      <c r="G928" s="212" t="s">
        <v>297</v>
      </c>
      <c r="H928" s="297">
        <v>0.97</v>
      </c>
      <c r="I928" s="202">
        <v>9895.4613113839296</v>
      </c>
      <c r="J928" s="202">
        <v>3554</v>
      </c>
      <c r="K928" s="202">
        <v>0</v>
      </c>
      <c r="L928" s="202">
        <v>893</v>
      </c>
      <c r="M928" s="279">
        <v>14342.46131138393</v>
      </c>
      <c r="N928" s="139"/>
      <c r="O928" s="281">
        <v>0</v>
      </c>
      <c r="P928" s="282">
        <v>0</v>
      </c>
      <c r="Q928" s="205">
        <v>0.09</v>
      </c>
      <c r="R928" s="205">
        <v>6.3894470816269625E-3</v>
      </c>
      <c r="S928" s="272">
        <f t="shared" si="64"/>
        <v>0</v>
      </c>
      <c r="T928" s="139"/>
      <c r="U928" s="287">
        <v>13046</v>
      </c>
      <c r="V928" s="288">
        <v>0</v>
      </c>
      <c r="W928" s="288">
        <v>0</v>
      </c>
      <c r="X928" s="288">
        <v>866</v>
      </c>
      <c r="Y928" s="279">
        <f t="shared" si="65"/>
        <v>13912</v>
      </c>
      <c r="Z928" s="139"/>
      <c r="AA928" s="275">
        <v>0</v>
      </c>
      <c r="AB928" s="204">
        <v>0</v>
      </c>
      <c r="AC928" s="202">
        <v>0</v>
      </c>
      <c r="AD928" s="204">
        <v>0</v>
      </c>
      <c r="AE928" s="276">
        <v>0</v>
      </c>
      <c r="AF928" s="139"/>
      <c r="AG928" s="227">
        <f t="shared" si="61"/>
        <v>0</v>
      </c>
      <c r="AH928" s="228">
        <f t="shared" si="62"/>
        <v>0</v>
      </c>
      <c r="AI928" s="229">
        <f t="shared" si="63"/>
        <v>0</v>
      </c>
      <c r="AJ928" s="139"/>
      <c r="AK928" s="139"/>
    </row>
    <row r="929" spans="1:37" s="209" customFormat="1" ht="13.8" x14ac:dyDescent="0.3">
      <c r="A929" s="277">
        <v>3509</v>
      </c>
      <c r="B929" s="211">
        <v>3509095331</v>
      </c>
      <c r="C929" s="212" t="s">
        <v>324</v>
      </c>
      <c r="D929" s="211">
        <v>95</v>
      </c>
      <c r="E929" s="212" t="s">
        <v>296</v>
      </c>
      <c r="F929" s="211">
        <v>331</v>
      </c>
      <c r="G929" s="212" t="s">
        <v>20</v>
      </c>
      <c r="H929" s="297">
        <v>0.88</v>
      </c>
      <c r="I929" s="202">
        <v>10127</v>
      </c>
      <c r="J929" s="202">
        <v>3468</v>
      </c>
      <c r="K929" s="202">
        <v>0</v>
      </c>
      <c r="L929" s="202">
        <v>893</v>
      </c>
      <c r="M929" s="279">
        <v>14488</v>
      </c>
      <c r="N929" s="139"/>
      <c r="O929" s="281">
        <v>0</v>
      </c>
      <c r="P929" s="282">
        <v>0</v>
      </c>
      <c r="Q929" s="205">
        <v>0.09</v>
      </c>
      <c r="R929" s="205">
        <v>2.2504847543309017E-2</v>
      </c>
      <c r="S929" s="272">
        <f t="shared" si="64"/>
        <v>0</v>
      </c>
      <c r="T929" s="139"/>
      <c r="U929" s="287">
        <v>11964</v>
      </c>
      <c r="V929" s="288">
        <v>0</v>
      </c>
      <c r="W929" s="288">
        <v>0</v>
      </c>
      <c r="X929" s="288">
        <v>786</v>
      </c>
      <c r="Y929" s="279">
        <f t="shared" si="65"/>
        <v>12750</v>
      </c>
      <c r="Z929" s="139"/>
      <c r="AA929" s="275">
        <v>0</v>
      </c>
      <c r="AB929" s="204">
        <v>0</v>
      </c>
      <c r="AC929" s="202">
        <v>0</v>
      </c>
      <c r="AD929" s="204">
        <v>0</v>
      </c>
      <c r="AE929" s="276">
        <v>0</v>
      </c>
      <c r="AF929" s="139"/>
      <c r="AG929" s="227">
        <f t="shared" si="61"/>
        <v>0</v>
      </c>
      <c r="AH929" s="228">
        <f t="shared" si="62"/>
        <v>0</v>
      </c>
      <c r="AI929" s="229">
        <f t="shared" si="63"/>
        <v>0</v>
      </c>
      <c r="AJ929" s="139"/>
      <c r="AK929" s="139"/>
    </row>
    <row r="930" spans="1:37" s="209" customFormat="1" ht="13.8" x14ac:dyDescent="0.3">
      <c r="A930" s="277">
        <v>3509</v>
      </c>
      <c r="B930" s="211">
        <v>3509095763</v>
      </c>
      <c r="C930" s="212" t="s">
        <v>324</v>
      </c>
      <c r="D930" s="211">
        <v>95</v>
      </c>
      <c r="E930" s="212" t="s">
        <v>296</v>
      </c>
      <c r="F930" s="211">
        <v>763</v>
      </c>
      <c r="G930" s="212" t="s">
        <v>299</v>
      </c>
      <c r="H930" s="297">
        <v>1</v>
      </c>
      <c r="I930" s="202">
        <v>11201.208072653884</v>
      </c>
      <c r="J930" s="202">
        <v>2620</v>
      </c>
      <c r="K930" s="202">
        <v>0</v>
      </c>
      <c r="L930" s="202">
        <v>893</v>
      </c>
      <c r="M930" s="279">
        <v>14714.208072653884</v>
      </c>
      <c r="N930" s="139"/>
      <c r="O930" s="281">
        <v>0</v>
      </c>
      <c r="P930" s="282">
        <v>0</v>
      </c>
      <c r="Q930" s="205">
        <v>0.09</v>
      </c>
      <c r="R930" s="205">
        <v>7.145023930629919E-3</v>
      </c>
      <c r="S930" s="272">
        <f t="shared" si="64"/>
        <v>0</v>
      </c>
      <c r="T930" s="139"/>
      <c r="U930" s="287">
        <v>13821</v>
      </c>
      <c r="V930" s="288">
        <v>0</v>
      </c>
      <c r="W930" s="288">
        <v>0</v>
      </c>
      <c r="X930" s="288">
        <v>893</v>
      </c>
      <c r="Y930" s="279">
        <f t="shared" si="65"/>
        <v>14714</v>
      </c>
      <c r="Z930" s="139"/>
      <c r="AA930" s="275">
        <v>0</v>
      </c>
      <c r="AB930" s="204">
        <v>0</v>
      </c>
      <c r="AC930" s="202">
        <v>0</v>
      </c>
      <c r="AD930" s="204">
        <v>0</v>
      </c>
      <c r="AE930" s="276">
        <v>0</v>
      </c>
      <c r="AF930" s="139"/>
      <c r="AG930" s="227">
        <f t="shared" si="61"/>
        <v>0</v>
      </c>
      <c r="AH930" s="228">
        <f t="shared" si="62"/>
        <v>0</v>
      </c>
      <c r="AI930" s="229">
        <f t="shared" si="63"/>
        <v>0</v>
      </c>
      <c r="AJ930" s="139"/>
      <c r="AK930" s="139"/>
    </row>
    <row r="931" spans="1:37" s="209" customFormat="1" ht="13.8" x14ac:dyDescent="0.3">
      <c r="A931" s="277">
        <v>3510</v>
      </c>
      <c r="B931" s="211">
        <v>3510281061</v>
      </c>
      <c r="C931" s="212" t="s">
        <v>325</v>
      </c>
      <c r="D931" s="211">
        <v>281</v>
      </c>
      <c r="E931" s="212" t="s">
        <v>169</v>
      </c>
      <c r="F931" s="211">
        <v>61</v>
      </c>
      <c r="G931" s="212" t="s">
        <v>170</v>
      </c>
      <c r="H931" s="297">
        <v>2.2200000000000002</v>
      </c>
      <c r="I931" s="202">
        <v>13267</v>
      </c>
      <c r="J931" s="202">
        <v>957</v>
      </c>
      <c r="K931" s="202">
        <v>0</v>
      </c>
      <c r="L931" s="202">
        <v>893</v>
      </c>
      <c r="M931" s="279">
        <v>15117</v>
      </c>
      <c r="N931" s="139"/>
      <c r="O931" s="281">
        <v>0</v>
      </c>
      <c r="P931" s="282">
        <v>0</v>
      </c>
      <c r="Q931" s="205">
        <v>0.09</v>
      </c>
      <c r="R931" s="205">
        <v>3.1855751534477672E-2</v>
      </c>
      <c r="S931" s="272">
        <f t="shared" si="64"/>
        <v>0</v>
      </c>
      <c r="T931" s="139"/>
      <c r="U931" s="287">
        <v>31577</v>
      </c>
      <c r="V931" s="288">
        <v>0</v>
      </c>
      <c r="W931" s="288">
        <v>0</v>
      </c>
      <c r="X931" s="288">
        <v>1982</v>
      </c>
      <c r="Y931" s="279">
        <f t="shared" si="65"/>
        <v>33559</v>
      </c>
      <c r="Z931" s="139"/>
      <c r="AA931" s="275">
        <v>0</v>
      </c>
      <c r="AB931" s="204">
        <v>0</v>
      </c>
      <c r="AC931" s="202">
        <v>0</v>
      </c>
      <c r="AD931" s="204">
        <v>0</v>
      </c>
      <c r="AE931" s="276">
        <v>0</v>
      </c>
      <c r="AF931" s="139"/>
      <c r="AG931" s="227">
        <f t="shared" si="61"/>
        <v>0</v>
      </c>
      <c r="AH931" s="228">
        <f t="shared" si="62"/>
        <v>0</v>
      </c>
      <c r="AI931" s="229">
        <f t="shared" si="63"/>
        <v>0</v>
      </c>
      <c r="AJ931" s="139"/>
      <c r="AK931" s="139"/>
    </row>
    <row r="932" spans="1:37" s="209" customFormat="1" ht="13.8" x14ac:dyDescent="0.3">
      <c r="A932" s="277">
        <v>3510</v>
      </c>
      <c r="B932" s="211">
        <v>3510281210</v>
      </c>
      <c r="C932" s="212" t="s">
        <v>325</v>
      </c>
      <c r="D932" s="211">
        <v>281</v>
      </c>
      <c r="E932" s="212" t="s">
        <v>169</v>
      </c>
      <c r="F932" s="211">
        <v>210</v>
      </c>
      <c r="G932" s="212" t="s">
        <v>54</v>
      </c>
      <c r="H932" s="297">
        <v>1</v>
      </c>
      <c r="I932" s="202">
        <v>12729</v>
      </c>
      <c r="J932" s="202">
        <v>4081</v>
      </c>
      <c r="K932" s="202">
        <v>0</v>
      </c>
      <c r="L932" s="202">
        <v>893</v>
      </c>
      <c r="M932" s="279">
        <v>17703</v>
      </c>
      <c r="N932" s="139"/>
      <c r="O932" s="281">
        <v>0</v>
      </c>
      <c r="P932" s="282">
        <v>0</v>
      </c>
      <c r="Q932" s="205">
        <v>0.09</v>
      </c>
      <c r="R932" s="205">
        <v>6.048785037456824E-2</v>
      </c>
      <c r="S932" s="272">
        <f t="shared" si="64"/>
        <v>0</v>
      </c>
      <c r="T932" s="139"/>
      <c r="U932" s="287">
        <v>16810</v>
      </c>
      <c r="V932" s="288">
        <v>0</v>
      </c>
      <c r="W932" s="288">
        <v>0</v>
      </c>
      <c r="X932" s="288">
        <v>893</v>
      </c>
      <c r="Y932" s="279">
        <f t="shared" si="65"/>
        <v>17703</v>
      </c>
      <c r="Z932" s="139"/>
      <c r="AA932" s="275">
        <v>0</v>
      </c>
      <c r="AB932" s="204">
        <v>0</v>
      </c>
      <c r="AC932" s="202">
        <v>0</v>
      </c>
      <c r="AD932" s="204">
        <v>0</v>
      </c>
      <c r="AE932" s="276">
        <v>0</v>
      </c>
      <c r="AF932" s="139"/>
      <c r="AG932" s="227">
        <f t="shared" si="61"/>
        <v>0</v>
      </c>
      <c r="AH932" s="228">
        <f t="shared" si="62"/>
        <v>0</v>
      </c>
      <c r="AI932" s="229">
        <f t="shared" si="63"/>
        <v>0</v>
      </c>
      <c r="AJ932" s="139"/>
      <c r="AK932" s="139"/>
    </row>
    <row r="933" spans="1:37" s="209" customFormat="1" ht="13.8" x14ac:dyDescent="0.3">
      <c r="A933" s="277">
        <v>3510</v>
      </c>
      <c r="B933" s="211">
        <v>3510281281</v>
      </c>
      <c r="C933" s="212" t="s">
        <v>325</v>
      </c>
      <c r="D933" s="211">
        <v>281</v>
      </c>
      <c r="E933" s="212" t="s">
        <v>169</v>
      </c>
      <c r="F933" s="211">
        <v>281</v>
      </c>
      <c r="G933" s="212" t="s">
        <v>169</v>
      </c>
      <c r="H933" s="297">
        <v>262.5</v>
      </c>
      <c r="I933" s="202">
        <v>12371</v>
      </c>
      <c r="J933" s="202">
        <v>95</v>
      </c>
      <c r="K933" s="202">
        <v>0</v>
      </c>
      <c r="L933" s="202">
        <v>893</v>
      </c>
      <c r="M933" s="279">
        <v>13359</v>
      </c>
      <c r="N933" s="139"/>
      <c r="O933" s="281">
        <v>0</v>
      </c>
      <c r="P933" s="282">
        <v>0</v>
      </c>
      <c r="Q933" s="205">
        <v>0.18</v>
      </c>
      <c r="R933" s="205">
        <v>0.1220820927338519</v>
      </c>
      <c r="S933" s="272">
        <f t="shared" si="64"/>
        <v>0</v>
      </c>
      <c r="T933" s="139"/>
      <c r="U933" s="287">
        <v>3272321</v>
      </c>
      <c r="V933" s="288">
        <v>0</v>
      </c>
      <c r="W933" s="288">
        <v>0</v>
      </c>
      <c r="X933" s="288">
        <v>234412</v>
      </c>
      <c r="Y933" s="279">
        <f t="shared" si="65"/>
        <v>3506733</v>
      </c>
      <c r="Z933" s="139"/>
      <c r="AA933" s="275">
        <v>0</v>
      </c>
      <c r="AB933" s="204">
        <v>0</v>
      </c>
      <c r="AC933" s="202">
        <v>0</v>
      </c>
      <c r="AD933" s="204">
        <v>0</v>
      </c>
      <c r="AE933" s="276">
        <v>0</v>
      </c>
      <c r="AF933" s="139"/>
      <c r="AG933" s="227">
        <f t="shared" si="61"/>
        <v>3.589999999999975</v>
      </c>
      <c r="AH933" s="228">
        <f t="shared" si="62"/>
        <v>0</v>
      </c>
      <c r="AI933" s="229">
        <f t="shared" si="63"/>
        <v>46392</v>
      </c>
      <c r="AJ933" s="139"/>
      <c r="AK933" s="139"/>
    </row>
    <row r="934" spans="1:37" s="209" customFormat="1" ht="13.8" x14ac:dyDescent="0.3">
      <c r="A934" s="277">
        <v>3510</v>
      </c>
      <c r="B934" s="211">
        <v>3510281293</v>
      </c>
      <c r="C934" s="212" t="s">
        <v>325</v>
      </c>
      <c r="D934" s="211">
        <v>281</v>
      </c>
      <c r="E934" s="212" t="s">
        <v>169</v>
      </c>
      <c r="F934" s="211">
        <v>293</v>
      </c>
      <c r="G934" s="212" t="s">
        <v>45</v>
      </c>
      <c r="H934" s="297">
        <v>1</v>
      </c>
      <c r="I934" s="202">
        <v>12684</v>
      </c>
      <c r="J934" s="202">
        <v>977</v>
      </c>
      <c r="K934" s="202">
        <v>0</v>
      </c>
      <c r="L934" s="202">
        <v>893</v>
      </c>
      <c r="M934" s="279">
        <v>14554</v>
      </c>
      <c r="N934" s="139"/>
      <c r="O934" s="281">
        <v>0</v>
      </c>
      <c r="P934" s="282">
        <v>0</v>
      </c>
      <c r="Q934" s="205">
        <v>0.18</v>
      </c>
      <c r="R934" s="205">
        <v>6.7934430921212383E-3</v>
      </c>
      <c r="S934" s="272">
        <f t="shared" si="64"/>
        <v>0</v>
      </c>
      <c r="T934" s="139"/>
      <c r="U934" s="287">
        <v>13661</v>
      </c>
      <c r="V934" s="288">
        <v>0</v>
      </c>
      <c r="W934" s="288">
        <v>0</v>
      </c>
      <c r="X934" s="288">
        <v>893</v>
      </c>
      <c r="Y934" s="279">
        <f t="shared" si="65"/>
        <v>14554</v>
      </c>
      <c r="Z934" s="139"/>
      <c r="AA934" s="275">
        <v>0</v>
      </c>
      <c r="AB934" s="204">
        <v>0</v>
      </c>
      <c r="AC934" s="202">
        <v>0</v>
      </c>
      <c r="AD934" s="204">
        <v>0</v>
      </c>
      <c r="AE934" s="276">
        <v>0</v>
      </c>
      <c r="AF934" s="139"/>
      <c r="AG934" s="227">
        <f t="shared" si="61"/>
        <v>0</v>
      </c>
      <c r="AH934" s="228">
        <f t="shared" si="62"/>
        <v>0</v>
      </c>
      <c r="AI934" s="229">
        <f t="shared" si="63"/>
        <v>0</v>
      </c>
      <c r="AJ934" s="139"/>
      <c r="AK934" s="139"/>
    </row>
    <row r="935" spans="1:37" s="209" customFormat="1" ht="13.8" x14ac:dyDescent="0.3">
      <c r="A935" s="277">
        <v>3510</v>
      </c>
      <c r="B935" s="211">
        <v>3510281332</v>
      </c>
      <c r="C935" s="212" t="s">
        <v>325</v>
      </c>
      <c r="D935" s="211">
        <v>281</v>
      </c>
      <c r="E935" s="212" t="s">
        <v>169</v>
      </c>
      <c r="F935" s="211">
        <v>332</v>
      </c>
      <c r="G935" s="212" t="s">
        <v>221</v>
      </c>
      <c r="H935" s="297">
        <v>3</v>
      </c>
      <c r="I935" s="202">
        <v>11855</v>
      </c>
      <c r="J935" s="202">
        <v>1096</v>
      </c>
      <c r="K935" s="202">
        <v>0</v>
      </c>
      <c r="L935" s="202">
        <v>893</v>
      </c>
      <c r="M935" s="279">
        <v>13844</v>
      </c>
      <c r="N935" s="139"/>
      <c r="O935" s="281">
        <v>0</v>
      </c>
      <c r="P935" s="282">
        <v>0</v>
      </c>
      <c r="Q935" s="205">
        <v>0.09</v>
      </c>
      <c r="R935" s="205">
        <v>1.5348207485209433E-2</v>
      </c>
      <c r="S935" s="272">
        <f t="shared" si="64"/>
        <v>0</v>
      </c>
      <c r="T935" s="139"/>
      <c r="U935" s="287">
        <v>38853</v>
      </c>
      <c r="V935" s="288">
        <v>0</v>
      </c>
      <c r="W935" s="288">
        <v>0</v>
      </c>
      <c r="X935" s="288">
        <v>2679</v>
      </c>
      <c r="Y935" s="279">
        <f t="shared" si="65"/>
        <v>41532</v>
      </c>
      <c r="Z935" s="139"/>
      <c r="AA935" s="275">
        <v>0</v>
      </c>
      <c r="AB935" s="204">
        <v>0</v>
      </c>
      <c r="AC935" s="202">
        <v>0</v>
      </c>
      <c r="AD935" s="204">
        <v>0</v>
      </c>
      <c r="AE935" s="276">
        <v>0</v>
      </c>
      <c r="AF935" s="139"/>
      <c r="AG935" s="227">
        <f t="shared" si="61"/>
        <v>0</v>
      </c>
      <c r="AH935" s="228">
        <f t="shared" si="62"/>
        <v>0</v>
      </c>
      <c r="AI935" s="229">
        <f t="shared" si="63"/>
        <v>0</v>
      </c>
      <c r="AJ935" s="139"/>
      <c r="AK935" s="139"/>
    </row>
    <row r="936" spans="1:37" s="209" customFormat="1" ht="13.8" x14ac:dyDescent="0.3">
      <c r="A936" s="277">
        <v>3513</v>
      </c>
      <c r="B936" s="211">
        <v>3513044035</v>
      </c>
      <c r="C936" s="212" t="s">
        <v>326</v>
      </c>
      <c r="D936" s="211">
        <v>44</v>
      </c>
      <c r="E936" s="212" t="s">
        <v>35</v>
      </c>
      <c r="F936" s="211">
        <v>35</v>
      </c>
      <c r="G936" s="212" t="s">
        <v>22</v>
      </c>
      <c r="H936" s="297">
        <v>2</v>
      </c>
      <c r="I936" s="202">
        <v>12390</v>
      </c>
      <c r="J936" s="202">
        <v>4272</v>
      </c>
      <c r="K936" s="202">
        <v>0</v>
      </c>
      <c r="L936" s="202">
        <v>893</v>
      </c>
      <c r="M936" s="279">
        <v>17555</v>
      </c>
      <c r="N936" s="139"/>
      <c r="O936" s="281">
        <v>6.5514573123549039E-2</v>
      </c>
      <c r="P936" s="282">
        <v>0</v>
      </c>
      <c r="Q936" s="205">
        <v>0.18</v>
      </c>
      <c r="R936" s="205">
        <v>0.14869015941042629</v>
      </c>
      <c r="S936" s="272">
        <f t="shared" si="64"/>
        <v>0</v>
      </c>
      <c r="T936" s="139"/>
      <c r="U936" s="287">
        <v>32232</v>
      </c>
      <c r="V936" s="288">
        <v>0</v>
      </c>
      <c r="W936" s="288">
        <v>0</v>
      </c>
      <c r="X936" s="288">
        <v>1728</v>
      </c>
      <c r="Y936" s="279">
        <f t="shared" si="65"/>
        <v>33960</v>
      </c>
      <c r="Z936" s="139"/>
      <c r="AA936" s="275">
        <v>0</v>
      </c>
      <c r="AB936" s="204">
        <v>0</v>
      </c>
      <c r="AC936" s="202">
        <v>0</v>
      </c>
      <c r="AD936" s="204">
        <v>0</v>
      </c>
      <c r="AE936" s="276">
        <v>0</v>
      </c>
      <c r="AF936" s="139"/>
      <c r="AG936" s="227">
        <f t="shared" si="61"/>
        <v>0</v>
      </c>
      <c r="AH936" s="228">
        <f t="shared" si="62"/>
        <v>0</v>
      </c>
      <c r="AI936" s="229">
        <f t="shared" si="63"/>
        <v>0</v>
      </c>
      <c r="AJ936" s="139"/>
      <c r="AK936" s="139"/>
    </row>
    <row r="937" spans="1:37" s="209" customFormat="1" ht="13.8" x14ac:dyDescent="0.3">
      <c r="A937" s="277">
        <v>3513</v>
      </c>
      <c r="B937" s="211">
        <v>3513044044</v>
      </c>
      <c r="C937" s="212" t="s">
        <v>326</v>
      </c>
      <c r="D937" s="211">
        <v>44</v>
      </c>
      <c r="E937" s="212" t="s">
        <v>35</v>
      </c>
      <c r="F937" s="211">
        <v>44</v>
      </c>
      <c r="G937" s="212" t="s">
        <v>35</v>
      </c>
      <c r="H937" s="297">
        <v>446.55000000000007</v>
      </c>
      <c r="I937" s="202">
        <v>11361</v>
      </c>
      <c r="J937" s="202">
        <v>229</v>
      </c>
      <c r="K937" s="202">
        <v>0</v>
      </c>
      <c r="L937" s="202">
        <v>893</v>
      </c>
      <c r="M937" s="279">
        <v>12483</v>
      </c>
      <c r="N937" s="139"/>
      <c r="O937" s="281">
        <v>14.627766314160564</v>
      </c>
      <c r="P937" s="282">
        <v>0</v>
      </c>
      <c r="Q937" s="205">
        <v>0.09</v>
      </c>
      <c r="R937" s="205">
        <v>5.5335020340441667E-2</v>
      </c>
      <c r="S937" s="272">
        <f t="shared" si="64"/>
        <v>0</v>
      </c>
      <c r="T937" s="139"/>
      <c r="U937" s="287">
        <v>5005831</v>
      </c>
      <c r="V937" s="288">
        <v>0</v>
      </c>
      <c r="W937" s="288">
        <v>0</v>
      </c>
      <c r="X937" s="288">
        <v>385816</v>
      </c>
      <c r="Y937" s="279">
        <f t="shared" si="65"/>
        <v>5391647</v>
      </c>
      <c r="Z937" s="139"/>
      <c r="AA937" s="275">
        <v>0</v>
      </c>
      <c r="AB937" s="204">
        <v>0</v>
      </c>
      <c r="AC937" s="202">
        <v>0</v>
      </c>
      <c r="AD937" s="204">
        <v>6.9254578282176942</v>
      </c>
      <c r="AE937" s="276">
        <v>86450</v>
      </c>
      <c r="AF937" s="139"/>
      <c r="AG937" s="227">
        <f t="shared" si="61"/>
        <v>0</v>
      </c>
      <c r="AH937" s="228">
        <f t="shared" si="62"/>
        <v>0</v>
      </c>
      <c r="AI937" s="229">
        <f t="shared" si="63"/>
        <v>0</v>
      </c>
      <c r="AJ937" s="139"/>
      <c r="AK937" s="139"/>
    </row>
    <row r="938" spans="1:37" s="209" customFormat="1" ht="13.8" x14ac:dyDescent="0.3">
      <c r="A938" s="277">
        <v>3513</v>
      </c>
      <c r="B938" s="211">
        <v>3513044088</v>
      </c>
      <c r="C938" s="212" t="s">
        <v>326</v>
      </c>
      <c r="D938" s="211">
        <v>44</v>
      </c>
      <c r="E938" s="212" t="s">
        <v>35</v>
      </c>
      <c r="F938" s="211">
        <v>88</v>
      </c>
      <c r="G938" s="212" t="s">
        <v>190</v>
      </c>
      <c r="H938" s="297">
        <v>0.02</v>
      </c>
      <c r="I938" s="202">
        <v>9967.4776608671636</v>
      </c>
      <c r="J938" s="202">
        <v>3021</v>
      </c>
      <c r="K938" s="202">
        <v>0</v>
      </c>
      <c r="L938" s="202">
        <v>893</v>
      </c>
      <c r="M938" s="279">
        <v>13881.477660867164</v>
      </c>
      <c r="N938" s="139"/>
      <c r="O938" s="281">
        <v>6.5514573123549044E-4</v>
      </c>
      <c r="P938" s="282">
        <v>0</v>
      </c>
      <c r="Q938" s="205">
        <v>0.09</v>
      </c>
      <c r="R938" s="205">
        <v>7.2245564527451825E-3</v>
      </c>
      <c r="S938" s="272">
        <f t="shared" si="64"/>
        <v>0</v>
      </c>
      <c r="T938" s="139"/>
      <c r="U938" s="287">
        <v>251</v>
      </c>
      <c r="V938" s="288">
        <v>0</v>
      </c>
      <c r="W938" s="288">
        <v>0</v>
      </c>
      <c r="X938" s="288">
        <v>17</v>
      </c>
      <c r="Y938" s="279">
        <f t="shared" si="65"/>
        <v>268</v>
      </c>
      <c r="Z938" s="139"/>
      <c r="AA938" s="275">
        <v>0</v>
      </c>
      <c r="AB938" s="204">
        <v>0</v>
      </c>
      <c r="AC938" s="202">
        <v>0</v>
      </c>
      <c r="AD938" s="204">
        <v>0</v>
      </c>
      <c r="AE938" s="276">
        <v>0</v>
      </c>
      <c r="AF938" s="139"/>
      <c r="AG938" s="227">
        <f t="shared" si="61"/>
        <v>0</v>
      </c>
      <c r="AH938" s="228">
        <f t="shared" si="62"/>
        <v>0</v>
      </c>
      <c r="AI938" s="229">
        <f t="shared" si="63"/>
        <v>0</v>
      </c>
      <c r="AJ938" s="139"/>
      <c r="AK938" s="139"/>
    </row>
    <row r="939" spans="1:37" s="209" customFormat="1" ht="13.8" x14ac:dyDescent="0.3">
      <c r="A939" s="277">
        <v>3513</v>
      </c>
      <c r="B939" s="211">
        <v>3513044095</v>
      </c>
      <c r="C939" s="212" t="s">
        <v>326</v>
      </c>
      <c r="D939" s="211">
        <v>44</v>
      </c>
      <c r="E939" s="212" t="s">
        <v>35</v>
      </c>
      <c r="F939" s="211">
        <v>95</v>
      </c>
      <c r="G939" s="212" t="s">
        <v>296</v>
      </c>
      <c r="H939" s="297">
        <v>1</v>
      </c>
      <c r="I939" s="202">
        <v>12631.596985026647</v>
      </c>
      <c r="J939" s="202">
        <v>0</v>
      </c>
      <c r="K939" s="202">
        <v>0</v>
      </c>
      <c r="L939" s="202">
        <v>893</v>
      </c>
      <c r="M939" s="279">
        <v>13524.596985026647</v>
      </c>
      <c r="N939" s="139"/>
      <c r="O939" s="281">
        <v>3.2757286561774519E-2</v>
      </c>
      <c r="P939" s="282">
        <v>0</v>
      </c>
      <c r="Q939" s="205">
        <v>0.15329999999999999</v>
      </c>
      <c r="R939" s="205">
        <v>0.12611268158752176</v>
      </c>
      <c r="S939" s="272">
        <f t="shared" si="64"/>
        <v>0</v>
      </c>
      <c r="T939" s="139"/>
      <c r="U939" s="287">
        <v>12218</v>
      </c>
      <c r="V939" s="288">
        <v>0</v>
      </c>
      <c r="W939" s="288">
        <v>0</v>
      </c>
      <c r="X939" s="288">
        <v>864</v>
      </c>
      <c r="Y939" s="279">
        <f t="shared" si="65"/>
        <v>13082</v>
      </c>
      <c r="Z939" s="139"/>
      <c r="AA939" s="275">
        <v>0</v>
      </c>
      <c r="AB939" s="204">
        <v>0</v>
      </c>
      <c r="AC939" s="202">
        <v>0</v>
      </c>
      <c r="AD939" s="204">
        <v>0</v>
      </c>
      <c r="AE939" s="276">
        <v>0</v>
      </c>
      <c r="AF939" s="139"/>
      <c r="AG939" s="227">
        <f t="shared" si="61"/>
        <v>0</v>
      </c>
      <c r="AH939" s="228">
        <f t="shared" si="62"/>
        <v>0</v>
      </c>
      <c r="AI939" s="229">
        <f t="shared" si="63"/>
        <v>0</v>
      </c>
      <c r="AJ939" s="139"/>
      <c r="AK939" s="139"/>
    </row>
    <row r="940" spans="1:37" s="209" customFormat="1" ht="13.8" x14ac:dyDescent="0.3">
      <c r="A940" s="277">
        <v>3513</v>
      </c>
      <c r="B940" s="211">
        <v>3513044244</v>
      </c>
      <c r="C940" s="212" t="s">
        <v>326</v>
      </c>
      <c r="D940" s="211">
        <v>44</v>
      </c>
      <c r="E940" s="212" t="s">
        <v>35</v>
      </c>
      <c r="F940" s="211">
        <v>244</v>
      </c>
      <c r="G940" s="212" t="s">
        <v>43</v>
      </c>
      <c r="H940" s="297">
        <v>68.5</v>
      </c>
      <c r="I940" s="202">
        <v>10238</v>
      </c>
      <c r="J940" s="202">
        <v>3989</v>
      </c>
      <c r="K940" s="202">
        <v>0</v>
      </c>
      <c r="L940" s="202">
        <v>893</v>
      </c>
      <c r="M940" s="279">
        <v>15120</v>
      </c>
      <c r="N940" s="139"/>
      <c r="O940" s="281">
        <v>2.243874129481553</v>
      </c>
      <c r="P940" s="282">
        <v>0</v>
      </c>
      <c r="Q940" s="205">
        <v>0.18</v>
      </c>
      <c r="R940" s="205">
        <v>0.10604677278835424</v>
      </c>
      <c r="S940" s="272">
        <f t="shared" si="64"/>
        <v>0</v>
      </c>
      <c r="T940" s="139"/>
      <c r="U940" s="287">
        <v>942629</v>
      </c>
      <c r="V940" s="288">
        <v>0</v>
      </c>
      <c r="W940" s="288">
        <v>0</v>
      </c>
      <c r="X940" s="288">
        <v>59181</v>
      </c>
      <c r="Y940" s="279">
        <f t="shared" si="65"/>
        <v>1001810</v>
      </c>
      <c r="Z940" s="139"/>
      <c r="AA940" s="275">
        <v>0</v>
      </c>
      <c r="AB940" s="204">
        <v>0</v>
      </c>
      <c r="AC940" s="202">
        <v>0</v>
      </c>
      <c r="AD940" s="204">
        <v>2.8630384317771473</v>
      </c>
      <c r="AE940" s="276">
        <v>43290</v>
      </c>
      <c r="AF940" s="139"/>
      <c r="AG940" s="227">
        <f t="shared" si="61"/>
        <v>0</v>
      </c>
      <c r="AH940" s="228">
        <f t="shared" si="62"/>
        <v>0</v>
      </c>
      <c r="AI940" s="229">
        <f t="shared" si="63"/>
        <v>0</v>
      </c>
      <c r="AJ940" s="139"/>
      <c r="AK940" s="139"/>
    </row>
    <row r="941" spans="1:37" s="209" customFormat="1" ht="13.8" x14ac:dyDescent="0.3">
      <c r="A941" s="277">
        <v>3513</v>
      </c>
      <c r="B941" s="211">
        <v>3513044251</v>
      </c>
      <c r="C941" s="212" t="s">
        <v>326</v>
      </c>
      <c r="D941" s="211">
        <v>44</v>
      </c>
      <c r="E941" s="212" t="s">
        <v>35</v>
      </c>
      <c r="F941" s="211">
        <v>251</v>
      </c>
      <c r="G941" s="212" t="s">
        <v>292</v>
      </c>
      <c r="H941" s="297">
        <v>1</v>
      </c>
      <c r="I941" s="202">
        <v>11346.970713710527</v>
      </c>
      <c r="J941" s="202">
        <v>3148</v>
      </c>
      <c r="K941" s="202">
        <v>0</v>
      </c>
      <c r="L941" s="202">
        <v>893</v>
      </c>
      <c r="M941" s="279">
        <v>15387.970713710527</v>
      </c>
      <c r="N941" s="139"/>
      <c r="O941" s="281">
        <v>3.2757286561774519E-2</v>
      </c>
      <c r="P941" s="282">
        <v>0</v>
      </c>
      <c r="Q941" s="205">
        <v>0.18</v>
      </c>
      <c r="R941" s="205">
        <v>3.8945053743884323E-2</v>
      </c>
      <c r="S941" s="272">
        <f t="shared" si="64"/>
        <v>0</v>
      </c>
      <c r="T941" s="139"/>
      <c r="U941" s="287">
        <v>14020</v>
      </c>
      <c r="V941" s="288">
        <v>0</v>
      </c>
      <c r="W941" s="288">
        <v>0</v>
      </c>
      <c r="X941" s="288">
        <v>864</v>
      </c>
      <c r="Y941" s="279">
        <f t="shared" si="65"/>
        <v>14884</v>
      </c>
      <c r="Z941" s="139"/>
      <c r="AA941" s="275">
        <v>0</v>
      </c>
      <c r="AB941" s="204">
        <v>0</v>
      </c>
      <c r="AC941" s="202">
        <v>0</v>
      </c>
      <c r="AD941" s="204">
        <v>0</v>
      </c>
      <c r="AE941" s="276">
        <v>0</v>
      </c>
      <c r="AF941" s="139"/>
      <c r="AG941" s="227">
        <f t="shared" si="61"/>
        <v>0</v>
      </c>
      <c r="AH941" s="228">
        <f t="shared" si="62"/>
        <v>0</v>
      </c>
      <c r="AI941" s="229">
        <f t="shared" si="63"/>
        <v>0</v>
      </c>
      <c r="AJ941" s="139"/>
      <c r="AK941" s="139"/>
    </row>
    <row r="942" spans="1:37" s="209" customFormat="1" ht="13.8" x14ac:dyDescent="0.3">
      <c r="A942" s="277">
        <v>3513</v>
      </c>
      <c r="B942" s="211">
        <v>3513044293</v>
      </c>
      <c r="C942" s="212" t="s">
        <v>326</v>
      </c>
      <c r="D942" s="211">
        <v>44</v>
      </c>
      <c r="E942" s="212" t="s">
        <v>35</v>
      </c>
      <c r="F942" s="211">
        <v>293</v>
      </c>
      <c r="G942" s="212" t="s">
        <v>45</v>
      </c>
      <c r="H942" s="297">
        <v>21.71</v>
      </c>
      <c r="I942" s="202">
        <v>9985</v>
      </c>
      <c r="J942" s="202">
        <v>769</v>
      </c>
      <c r="K942" s="202">
        <v>0</v>
      </c>
      <c r="L942" s="202">
        <v>893</v>
      </c>
      <c r="M942" s="279">
        <v>11647</v>
      </c>
      <c r="N942" s="139"/>
      <c r="O942" s="281">
        <v>0.71116069125612513</v>
      </c>
      <c r="P942" s="282">
        <v>0</v>
      </c>
      <c r="Q942" s="205">
        <v>0.18</v>
      </c>
      <c r="R942" s="205">
        <v>6.7934430921212383E-3</v>
      </c>
      <c r="S942" s="272">
        <f t="shared" si="64"/>
        <v>0</v>
      </c>
      <c r="T942" s="139"/>
      <c r="U942" s="287">
        <v>225828</v>
      </c>
      <c r="V942" s="288">
        <v>0</v>
      </c>
      <c r="W942" s="288">
        <v>0</v>
      </c>
      <c r="X942" s="288">
        <v>18757</v>
      </c>
      <c r="Y942" s="279">
        <f t="shared" si="65"/>
        <v>244585</v>
      </c>
      <c r="Z942" s="139"/>
      <c r="AA942" s="275">
        <v>0</v>
      </c>
      <c r="AB942" s="204">
        <v>0</v>
      </c>
      <c r="AC942" s="202">
        <v>0</v>
      </c>
      <c r="AD942" s="204">
        <v>0</v>
      </c>
      <c r="AE942" s="276">
        <v>0</v>
      </c>
      <c r="AF942" s="139"/>
      <c r="AG942" s="227">
        <f t="shared" si="61"/>
        <v>0</v>
      </c>
      <c r="AH942" s="228">
        <f t="shared" si="62"/>
        <v>0</v>
      </c>
      <c r="AI942" s="229">
        <f t="shared" si="63"/>
        <v>0</v>
      </c>
      <c r="AJ942" s="139"/>
      <c r="AK942" s="139"/>
    </row>
    <row r="943" spans="1:37" s="209" customFormat="1" ht="13.8" x14ac:dyDescent="0.3">
      <c r="A943" s="277">
        <v>3513</v>
      </c>
      <c r="B943" s="211">
        <v>3513044323</v>
      </c>
      <c r="C943" s="212" t="s">
        <v>326</v>
      </c>
      <c r="D943" s="211">
        <v>44</v>
      </c>
      <c r="E943" s="212" t="s">
        <v>35</v>
      </c>
      <c r="F943" s="211">
        <v>323</v>
      </c>
      <c r="G943" s="212" t="s">
        <v>196</v>
      </c>
      <c r="H943" s="297">
        <v>2</v>
      </c>
      <c r="I943" s="202">
        <v>10217.031526066352</v>
      </c>
      <c r="J943" s="202">
        <v>3877</v>
      </c>
      <c r="K943" s="202">
        <v>0</v>
      </c>
      <c r="L943" s="202">
        <v>893</v>
      </c>
      <c r="M943" s="279">
        <v>14987.031526066352</v>
      </c>
      <c r="N943" s="139"/>
      <c r="O943" s="281">
        <v>6.5514573123549039E-2</v>
      </c>
      <c r="P943" s="282">
        <v>0</v>
      </c>
      <c r="Q943" s="205">
        <v>0.09</v>
      </c>
      <c r="R943" s="205">
        <v>5.3845570496761285E-3</v>
      </c>
      <c r="S943" s="272">
        <f t="shared" si="64"/>
        <v>0</v>
      </c>
      <c r="T943" s="139"/>
      <c r="U943" s="287">
        <v>27264</v>
      </c>
      <c r="V943" s="288">
        <v>0</v>
      </c>
      <c r="W943" s="288">
        <v>0</v>
      </c>
      <c r="X943" s="288">
        <v>1728</v>
      </c>
      <c r="Y943" s="279">
        <f t="shared" si="65"/>
        <v>28992</v>
      </c>
      <c r="Z943" s="139"/>
      <c r="AA943" s="275">
        <v>0</v>
      </c>
      <c r="AB943" s="204">
        <v>0</v>
      </c>
      <c r="AC943" s="202">
        <v>0</v>
      </c>
      <c r="AD943" s="204">
        <v>0</v>
      </c>
      <c r="AE943" s="276">
        <v>0</v>
      </c>
      <c r="AF943" s="139"/>
      <c r="AG943" s="227">
        <f t="shared" si="61"/>
        <v>0</v>
      </c>
      <c r="AH943" s="228">
        <f t="shared" si="62"/>
        <v>0</v>
      </c>
      <c r="AI943" s="229">
        <f t="shared" si="63"/>
        <v>0</v>
      </c>
      <c r="AJ943" s="139"/>
      <c r="AK943" s="139"/>
    </row>
    <row r="944" spans="1:37" s="209" customFormat="1" ht="13.8" x14ac:dyDescent="0.3">
      <c r="A944" s="277">
        <v>3514</v>
      </c>
      <c r="B944" s="211">
        <v>3514281281</v>
      </c>
      <c r="C944" s="212" t="s">
        <v>327</v>
      </c>
      <c r="D944" s="211">
        <v>281</v>
      </c>
      <c r="E944" s="212" t="s">
        <v>169</v>
      </c>
      <c r="F944" s="211">
        <v>281</v>
      </c>
      <c r="G944" s="212" t="s">
        <v>169</v>
      </c>
      <c r="H944" s="297">
        <v>167.70000000000005</v>
      </c>
      <c r="I944" s="202">
        <v>12909</v>
      </c>
      <c r="J944" s="202">
        <v>99</v>
      </c>
      <c r="K944" s="202">
        <v>0</v>
      </c>
      <c r="L944" s="202">
        <v>893</v>
      </c>
      <c r="M944" s="279">
        <v>13901</v>
      </c>
      <c r="N944" s="139"/>
      <c r="O944" s="281">
        <v>0</v>
      </c>
      <c r="P944" s="282">
        <v>0</v>
      </c>
      <c r="Q944" s="205">
        <v>0.18</v>
      </c>
      <c r="R944" s="205">
        <v>0.1220820927338519</v>
      </c>
      <c r="S944" s="272">
        <f t="shared" si="64"/>
        <v>0</v>
      </c>
      <c r="T944" s="139"/>
      <c r="U944" s="287">
        <v>2181443</v>
      </c>
      <c r="V944" s="288">
        <v>0</v>
      </c>
      <c r="W944" s="288">
        <v>0</v>
      </c>
      <c r="X944" s="288">
        <v>149749</v>
      </c>
      <c r="Y944" s="279">
        <f t="shared" si="65"/>
        <v>2331192</v>
      </c>
      <c r="Z944" s="139"/>
      <c r="AA944" s="275">
        <v>0</v>
      </c>
      <c r="AB944" s="204">
        <v>0</v>
      </c>
      <c r="AC944" s="202">
        <v>0</v>
      </c>
      <c r="AD944" s="204">
        <v>0</v>
      </c>
      <c r="AE944" s="276">
        <v>0</v>
      </c>
      <c r="AF944" s="139"/>
      <c r="AG944" s="227">
        <f t="shared" si="61"/>
        <v>0</v>
      </c>
      <c r="AH944" s="228">
        <f t="shared" si="62"/>
        <v>0</v>
      </c>
      <c r="AI944" s="229">
        <f t="shared" si="63"/>
        <v>0</v>
      </c>
      <c r="AJ944" s="139"/>
      <c r="AK944" s="139"/>
    </row>
    <row r="945" spans="1:37" s="209" customFormat="1" ht="13.8" x14ac:dyDescent="0.3">
      <c r="A945" s="277">
        <v>3514</v>
      </c>
      <c r="B945" s="211">
        <v>3514281332</v>
      </c>
      <c r="C945" s="212" t="s">
        <v>327</v>
      </c>
      <c r="D945" s="211">
        <v>281</v>
      </c>
      <c r="E945" s="212" t="s">
        <v>169</v>
      </c>
      <c r="F945" s="211">
        <v>332</v>
      </c>
      <c r="G945" s="212" t="s">
        <v>221</v>
      </c>
      <c r="H945" s="297">
        <v>0.01</v>
      </c>
      <c r="I945" s="202">
        <v>11778.006631758404</v>
      </c>
      <c r="J945" s="202">
        <v>1089</v>
      </c>
      <c r="K945" s="202">
        <v>0</v>
      </c>
      <c r="L945" s="202">
        <v>893</v>
      </c>
      <c r="M945" s="279">
        <v>13760.006631758404</v>
      </c>
      <c r="N945" s="139"/>
      <c r="O945" s="281">
        <v>0</v>
      </c>
      <c r="P945" s="282">
        <v>0</v>
      </c>
      <c r="Q945" s="205">
        <v>0.09</v>
      </c>
      <c r="R945" s="205">
        <v>1.5348207485209433E-2</v>
      </c>
      <c r="S945" s="272">
        <f t="shared" si="64"/>
        <v>0</v>
      </c>
      <c r="T945" s="139"/>
      <c r="U945" s="287">
        <v>129</v>
      </c>
      <c r="V945" s="288">
        <v>0</v>
      </c>
      <c r="W945" s="288">
        <v>0</v>
      </c>
      <c r="X945" s="288">
        <v>9</v>
      </c>
      <c r="Y945" s="279">
        <f t="shared" si="65"/>
        <v>138</v>
      </c>
      <c r="Z945" s="139"/>
      <c r="AA945" s="275">
        <v>0</v>
      </c>
      <c r="AB945" s="204">
        <v>0</v>
      </c>
      <c r="AC945" s="202">
        <v>0</v>
      </c>
      <c r="AD945" s="204">
        <v>0</v>
      </c>
      <c r="AE945" s="276">
        <v>0</v>
      </c>
      <c r="AF945" s="139"/>
      <c r="AG945" s="227">
        <f t="shared" si="61"/>
        <v>0</v>
      </c>
      <c r="AH945" s="228">
        <f t="shared" si="62"/>
        <v>0</v>
      </c>
      <c r="AI945" s="229">
        <f t="shared" si="63"/>
        <v>0</v>
      </c>
      <c r="AJ945" s="139"/>
      <c r="AK945" s="139"/>
    </row>
    <row r="946" spans="1:37" s="209" customFormat="1" ht="13.8" x14ac:dyDescent="0.3">
      <c r="A946" s="277">
        <v>3515</v>
      </c>
      <c r="B946" s="211">
        <v>3515287043</v>
      </c>
      <c r="C946" s="212" t="s">
        <v>328</v>
      </c>
      <c r="D946" s="211">
        <v>287</v>
      </c>
      <c r="E946" s="212" t="s">
        <v>329</v>
      </c>
      <c r="F946" s="211">
        <v>43</v>
      </c>
      <c r="G946" s="212" t="s">
        <v>330</v>
      </c>
      <c r="H946" s="297">
        <v>1</v>
      </c>
      <c r="I946" s="202">
        <v>8749</v>
      </c>
      <c r="J946" s="202">
        <v>4307</v>
      </c>
      <c r="K946" s="202">
        <v>0</v>
      </c>
      <c r="L946" s="202">
        <v>893</v>
      </c>
      <c r="M946" s="279">
        <v>13949</v>
      </c>
      <c r="N946" s="139"/>
      <c r="O946" s="281">
        <v>0</v>
      </c>
      <c r="P946" s="282">
        <v>0</v>
      </c>
      <c r="Q946" s="205">
        <v>0.09</v>
      </c>
      <c r="R946" s="205">
        <v>3.2838767472110736E-3</v>
      </c>
      <c r="S946" s="272">
        <f t="shared" si="64"/>
        <v>0</v>
      </c>
      <c r="T946" s="139"/>
      <c r="U946" s="287">
        <v>13056</v>
      </c>
      <c r="V946" s="288">
        <v>0</v>
      </c>
      <c r="W946" s="288">
        <v>0</v>
      </c>
      <c r="X946" s="288">
        <v>893</v>
      </c>
      <c r="Y946" s="279">
        <f t="shared" si="65"/>
        <v>13949</v>
      </c>
      <c r="Z946" s="139"/>
      <c r="AA946" s="275">
        <v>0</v>
      </c>
      <c r="AB946" s="204">
        <v>0</v>
      </c>
      <c r="AC946" s="202">
        <v>0</v>
      </c>
      <c r="AD946" s="204">
        <v>0</v>
      </c>
      <c r="AE946" s="276">
        <v>0</v>
      </c>
      <c r="AF946" s="139"/>
      <c r="AG946" s="227">
        <f t="shared" si="61"/>
        <v>0</v>
      </c>
      <c r="AH946" s="228">
        <f t="shared" si="62"/>
        <v>0</v>
      </c>
      <c r="AI946" s="229">
        <f t="shared" si="63"/>
        <v>0</v>
      </c>
      <c r="AJ946" s="139"/>
      <c r="AK946" s="139"/>
    </row>
    <row r="947" spans="1:37" s="209" customFormat="1" ht="13.8" x14ac:dyDescent="0.3">
      <c r="A947" s="277">
        <v>3515</v>
      </c>
      <c r="B947" s="211">
        <v>3515287045</v>
      </c>
      <c r="C947" s="212" t="s">
        <v>328</v>
      </c>
      <c r="D947" s="211">
        <v>287</v>
      </c>
      <c r="E947" s="212" t="s">
        <v>329</v>
      </c>
      <c r="F947" s="211">
        <v>45</v>
      </c>
      <c r="G947" s="212" t="s">
        <v>331</v>
      </c>
      <c r="H947" s="297">
        <v>1</v>
      </c>
      <c r="I947" s="202">
        <v>8727</v>
      </c>
      <c r="J947" s="202">
        <v>2901</v>
      </c>
      <c r="K947" s="202">
        <v>0</v>
      </c>
      <c r="L947" s="202">
        <v>893</v>
      </c>
      <c r="M947" s="279">
        <v>12521</v>
      </c>
      <c r="N947" s="139"/>
      <c r="O947" s="281">
        <v>0</v>
      </c>
      <c r="P947" s="282">
        <v>0</v>
      </c>
      <c r="Q947" s="205">
        <v>0.09</v>
      </c>
      <c r="R947" s="205">
        <v>3.3937220026021286E-3</v>
      </c>
      <c r="S947" s="272">
        <f t="shared" si="64"/>
        <v>0</v>
      </c>
      <c r="T947" s="139"/>
      <c r="U947" s="287">
        <v>11628</v>
      </c>
      <c r="V947" s="288">
        <v>0</v>
      </c>
      <c r="W947" s="288">
        <v>0</v>
      </c>
      <c r="X947" s="288">
        <v>893</v>
      </c>
      <c r="Y947" s="279">
        <f t="shared" si="65"/>
        <v>12521</v>
      </c>
      <c r="Z947" s="139"/>
      <c r="AA947" s="275">
        <v>0</v>
      </c>
      <c r="AB947" s="204">
        <v>0</v>
      </c>
      <c r="AC947" s="202">
        <v>0</v>
      </c>
      <c r="AD947" s="204">
        <v>0</v>
      </c>
      <c r="AE947" s="276">
        <v>0</v>
      </c>
      <c r="AF947" s="139"/>
      <c r="AG947" s="227">
        <f t="shared" si="61"/>
        <v>0</v>
      </c>
      <c r="AH947" s="228">
        <f t="shared" si="62"/>
        <v>0</v>
      </c>
      <c r="AI947" s="229">
        <f t="shared" si="63"/>
        <v>0</v>
      </c>
      <c r="AJ947" s="139"/>
      <c r="AK947" s="139"/>
    </row>
    <row r="948" spans="1:37" s="209" customFormat="1" ht="13.8" x14ac:dyDescent="0.3">
      <c r="A948" s="277">
        <v>3515</v>
      </c>
      <c r="B948" s="211">
        <v>3515287135</v>
      </c>
      <c r="C948" s="212" t="s">
        <v>328</v>
      </c>
      <c r="D948" s="211">
        <v>287</v>
      </c>
      <c r="E948" s="212" t="s">
        <v>329</v>
      </c>
      <c r="F948" s="211">
        <v>135</v>
      </c>
      <c r="G948" s="212" t="s">
        <v>332</v>
      </c>
      <c r="H948" s="297">
        <v>4</v>
      </c>
      <c r="I948" s="202">
        <v>12729</v>
      </c>
      <c r="J948" s="202">
        <v>6910</v>
      </c>
      <c r="K948" s="202">
        <v>0</v>
      </c>
      <c r="L948" s="202">
        <v>893</v>
      </c>
      <c r="M948" s="279">
        <v>20532</v>
      </c>
      <c r="N948" s="139"/>
      <c r="O948" s="281">
        <v>0</v>
      </c>
      <c r="P948" s="282">
        <v>0</v>
      </c>
      <c r="Q948" s="205">
        <v>0.09</v>
      </c>
      <c r="R948" s="205">
        <v>2.846506148380647E-2</v>
      </c>
      <c r="S948" s="272">
        <f t="shared" si="64"/>
        <v>0</v>
      </c>
      <c r="T948" s="139"/>
      <c r="U948" s="287">
        <v>78556</v>
      </c>
      <c r="V948" s="288">
        <v>0</v>
      </c>
      <c r="W948" s="288">
        <v>0</v>
      </c>
      <c r="X948" s="288">
        <v>3572</v>
      </c>
      <c r="Y948" s="279">
        <f t="shared" si="65"/>
        <v>82128</v>
      </c>
      <c r="Z948" s="139"/>
      <c r="AA948" s="275">
        <v>0</v>
      </c>
      <c r="AB948" s="204">
        <v>0</v>
      </c>
      <c r="AC948" s="202">
        <v>0</v>
      </c>
      <c r="AD948" s="204">
        <v>0</v>
      </c>
      <c r="AE948" s="276">
        <v>0</v>
      </c>
      <c r="AF948" s="139"/>
      <c r="AG948" s="227">
        <f t="shared" si="61"/>
        <v>0</v>
      </c>
      <c r="AH948" s="228">
        <f t="shared" si="62"/>
        <v>0</v>
      </c>
      <c r="AI948" s="229">
        <f t="shared" si="63"/>
        <v>0</v>
      </c>
      <c r="AJ948" s="139"/>
      <c r="AK948" s="139"/>
    </row>
    <row r="949" spans="1:37" s="209" customFormat="1" ht="13.8" x14ac:dyDescent="0.3">
      <c r="A949" s="277">
        <v>3515</v>
      </c>
      <c r="B949" s="211">
        <v>3515287151</v>
      </c>
      <c r="C949" s="212" t="s">
        <v>328</v>
      </c>
      <c r="D949" s="211">
        <v>287</v>
      </c>
      <c r="E949" s="212" t="s">
        <v>329</v>
      </c>
      <c r="F949" s="211">
        <v>151</v>
      </c>
      <c r="G949" s="212" t="s">
        <v>178</v>
      </c>
      <c r="H949" s="297">
        <v>1</v>
      </c>
      <c r="I949" s="202">
        <v>10787.409797468352</v>
      </c>
      <c r="J949" s="202">
        <v>1724</v>
      </c>
      <c r="K949" s="202">
        <v>0</v>
      </c>
      <c r="L949" s="202">
        <v>893</v>
      </c>
      <c r="M949" s="279">
        <v>13404.409797468352</v>
      </c>
      <c r="N949" s="139"/>
      <c r="O949" s="281">
        <v>0</v>
      </c>
      <c r="P949" s="282">
        <v>0</v>
      </c>
      <c r="Q949" s="205">
        <v>0.09</v>
      </c>
      <c r="R949" s="205">
        <v>1.1179317767608334E-2</v>
      </c>
      <c r="S949" s="272">
        <f t="shared" si="64"/>
        <v>0</v>
      </c>
      <c r="T949" s="139"/>
      <c r="U949" s="287">
        <v>12511</v>
      </c>
      <c r="V949" s="288">
        <v>0</v>
      </c>
      <c r="W949" s="288">
        <v>0</v>
      </c>
      <c r="X949" s="288">
        <v>893</v>
      </c>
      <c r="Y949" s="279">
        <f t="shared" si="65"/>
        <v>13404</v>
      </c>
      <c r="Z949" s="139"/>
      <c r="AA949" s="275">
        <v>0</v>
      </c>
      <c r="AB949" s="204">
        <v>0</v>
      </c>
      <c r="AC949" s="202">
        <v>0</v>
      </c>
      <c r="AD949" s="204">
        <v>0</v>
      </c>
      <c r="AE949" s="276">
        <v>0</v>
      </c>
      <c r="AF949" s="139"/>
      <c r="AG949" s="227">
        <f t="shared" si="61"/>
        <v>0</v>
      </c>
      <c r="AH949" s="228">
        <f t="shared" si="62"/>
        <v>0</v>
      </c>
      <c r="AI949" s="229">
        <f t="shared" si="63"/>
        <v>0</v>
      </c>
      <c r="AJ949" s="139"/>
      <c r="AK949" s="139"/>
    </row>
    <row r="950" spans="1:37" s="209" customFormat="1" ht="13.8" x14ac:dyDescent="0.3">
      <c r="A950" s="277">
        <v>3515</v>
      </c>
      <c r="B950" s="211">
        <v>3515287191</v>
      </c>
      <c r="C950" s="212" t="s">
        <v>328</v>
      </c>
      <c r="D950" s="211">
        <v>287</v>
      </c>
      <c r="E950" s="212" t="s">
        <v>329</v>
      </c>
      <c r="F950" s="211">
        <v>191</v>
      </c>
      <c r="G950" s="212" t="s">
        <v>254</v>
      </c>
      <c r="H950" s="297">
        <v>24.309999999999995</v>
      </c>
      <c r="I950" s="202">
        <v>9393</v>
      </c>
      <c r="J950" s="202">
        <v>3587</v>
      </c>
      <c r="K950" s="202">
        <v>0</v>
      </c>
      <c r="L950" s="202">
        <v>893</v>
      </c>
      <c r="M950" s="279">
        <v>13873</v>
      </c>
      <c r="N950" s="139"/>
      <c r="O950" s="281">
        <v>0</v>
      </c>
      <c r="P950" s="282">
        <v>0</v>
      </c>
      <c r="Q950" s="205">
        <v>0.18</v>
      </c>
      <c r="R950" s="205">
        <v>2.6115323342336346E-2</v>
      </c>
      <c r="S950" s="272">
        <f t="shared" si="64"/>
        <v>0</v>
      </c>
      <c r="T950" s="139"/>
      <c r="U950" s="287">
        <v>315544</v>
      </c>
      <c r="V950" s="288">
        <v>0</v>
      </c>
      <c r="W950" s="288">
        <v>0</v>
      </c>
      <c r="X950" s="288">
        <v>21709</v>
      </c>
      <c r="Y950" s="279">
        <f t="shared" si="65"/>
        <v>337253</v>
      </c>
      <c r="Z950" s="139"/>
      <c r="AA950" s="275">
        <v>0</v>
      </c>
      <c r="AB950" s="204">
        <v>0</v>
      </c>
      <c r="AC950" s="202">
        <v>0</v>
      </c>
      <c r="AD950" s="204">
        <v>0</v>
      </c>
      <c r="AE950" s="276">
        <v>0</v>
      </c>
      <c r="AF950" s="139"/>
      <c r="AG950" s="227">
        <f t="shared" si="61"/>
        <v>0</v>
      </c>
      <c r="AH950" s="228">
        <f t="shared" si="62"/>
        <v>0</v>
      </c>
      <c r="AI950" s="229">
        <f t="shared" si="63"/>
        <v>0</v>
      </c>
      <c r="AJ950" s="139"/>
      <c r="AK950" s="139"/>
    </row>
    <row r="951" spans="1:37" s="209" customFormat="1" ht="13.8" x14ac:dyDescent="0.3">
      <c r="A951" s="277">
        <v>3515</v>
      </c>
      <c r="B951" s="211">
        <v>3515287215</v>
      </c>
      <c r="C951" s="212" t="s">
        <v>328</v>
      </c>
      <c r="D951" s="211">
        <v>287</v>
      </c>
      <c r="E951" s="212" t="s">
        <v>329</v>
      </c>
      <c r="F951" s="211">
        <v>215</v>
      </c>
      <c r="G951" s="212" t="s">
        <v>333</v>
      </c>
      <c r="H951" s="297">
        <v>4.59</v>
      </c>
      <c r="I951" s="202">
        <v>9998</v>
      </c>
      <c r="J951" s="202">
        <v>1952</v>
      </c>
      <c r="K951" s="202">
        <v>0</v>
      </c>
      <c r="L951" s="202">
        <v>893</v>
      </c>
      <c r="M951" s="279">
        <v>12843</v>
      </c>
      <c r="N951" s="139"/>
      <c r="O951" s="281">
        <v>0</v>
      </c>
      <c r="P951" s="282">
        <v>0</v>
      </c>
      <c r="Q951" s="205">
        <v>0.18</v>
      </c>
      <c r="R951" s="205">
        <v>7.0052649827793715E-3</v>
      </c>
      <c r="S951" s="272">
        <f t="shared" si="64"/>
        <v>0</v>
      </c>
      <c r="T951" s="139"/>
      <c r="U951" s="287">
        <v>54851</v>
      </c>
      <c r="V951" s="288">
        <v>0</v>
      </c>
      <c r="W951" s="288">
        <v>0</v>
      </c>
      <c r="X951" s="288">
        <v>4099</v>
      </c>
      <c r="Y951" s="279">
        <f t="shared" si="65"/>
        <v>58950</v>
      </c>
      <c r="Z951" s="139"/>
      <c r="AA951" s="275">
        <v>0</v>
      </c>
      <c r="AB951" s="204">
        <v>0</v>
      </c>
      <c r="AC951" s="202">
        <v>0</v>
      </c>
      <c r="AD951" s="204">
        <v>0</v>
      </c>
      <c r="AE951" s="276">
        <v>0</v>
      </c>
      <c r="AF951" s="139"/>
      <c r="AG951" s="227">
        <f t="shared" si="61"/>
        <v>0</v>
      </c>
      <c r="AH951" s="228">
        <f t="shared" si="62"/>
        <v>0</v>
      </c>
      <c r="AI951" s="229">
        <f t="shared" si="63"/>
        <v>0</v>
      </c>
      <c r="AJ951" s="139"/>
      <c r="AK951" s="139"/>
    </row>
    <row r="952" spans="1:37" s="209" customFormat="1" ht="13.8" x14ac:dyDescent="0.3">
      <c r="A952" s="277">
        <v>3515</v>
      </c>
      <c r="B952" s="211">
        <v>3515287227</v>
      </c>
      <c r="C952" s="212" t="s">
        <v>328</v>
      </c>
      <c r="D952" s="211">
        <v>287</v>
      </c>
      <c r="E952" s="212" t="s">
        <v>329</v>
      </c>
      <c r="F952" s="211">
        <v>227</v>
      </c>
      <c r="G952" s="212" t="s">
        <v>255</v>
      </c>
      <c r="H952" s="297">
        <v>8.0399999999999991</v>
      </c>
      <c r="I952" s="202">
        <v>10300</v>
      </c>
      <c r="J952" s="202">
        <v>2981</v>
      </c>
      <c r="K952" s="202">
        <v>0</v>
      </c>
      <c r="L952" s="202">
        <v>893</v>
      </c>
      <c r="M952" s="279">
        <v>14174</v>
      </c>
      <c r="N952" s="139"/>
      <c r="O952" s="281">
        <v>0</v>
      </c>
      <c r="P952" s="282">
        <v>0</v>
      </c>
      <c r="Q952" s="205">
        <v>0.18</v>
      </c>
      <c r="R952" s="205">
        <v>1.2169663490501147E-2</v>
      </c>
      <c r="S952" s="272">
        <f t="shared" si="64"/>
        <v>0</v>
      </c>
      <c r="T952" s="139"/>
      <c r="U952" s="287">
        <v>106779</v>
      </c>
      <c r="V952" s="288">
        <v>0</v>
      </c>
      <c r="W952" s="288">
        <v>0</v>
      </c>
      <c r="X952" s="288">
        <v>7179</v>
      </c>
      <c r="Y952" s="279">
        <f t="shared" si="65"/>
        <v>113958</v>
      </c>
      <c r="Z952" s="139"/>
      <c r="AA952" s="275">
        <v>0</v>
      </c>
      <c r="AB952" s="204">
        <v>0</v>
      </c>
      <c r="AC952" s="202">
        <v>0</v>
      </c>
      <c r="AD952" s="204">
        <v>0</v>
      </c>
      <c r="AE952" s="276">
        <v>0</v>
      </c>
      <c r="AF952" s="139"/>
      <c r="AG952" s="227">
        <f t="shared" si="61"/>
        <v>0</v>
      </c>
      <c r="AH952" s="228">
        <f t="shared" si="62"/>
        <v>0</v>
      </c>
      <c r="AI952" s="229">
        <f t="shared" si="63"/>
        <v>0</v>
      </c>
      <c r="AJ952" s="139"/>
      <c r="AK952" s="139"/>
    </row>
    <row r="953" spans="1:37" s="209" customFormat="1" ht="13.8" x14ac:dyDescent="0.3">
      <c r="A953" s="277">
        <v>3515</v>
      </c>
      <c r="B953" s="211">
        <v>3515287277</v>
      </c>
      <c r="C953" s="212" t="s">
        <v>328</v>
      </c>
      <c r="D953" s="211">
        <v>287</v>
      </c>
      <c r="E953" s="212" t="s">
        <v>329</v>
      </c>
      <c r="F953" s="211">
        <v>277</v>
      </c>
      <c r="G953" s="212" t="s">
        <v>334</v>
      </c>
      <c r="H953" s="297">
        <v>79.089999999999989</v>
      </c>
      <c r="I953" s="202">
        <v>10799</v>
      </c>
      <c r="J953" s="202">
        <v>79</v>
      </c>
      <c r="K953" s="202">
        <v>0</v>
      </c>
      <c r="L953" s="202">
        <v>893</v>
      </c>
      <c r="M953" s="279">
        <v>11771</v>
      </c>
      <c r="N953" s="139"/>
      <c r="O953" s="281">
        <v>0</v>
      </c>
      <c r="P953" s="282">
        <v>0</v>
      </c>
      <c r="Q953" s="205">
        <v>0.18</v>
      </c>
      <c r="R953" s="205">
        <v>2.9341609543252569E-2</v>
      </c>
      <c r="S953" s="272">
        <f t="shared" si="64"/>
        <v>0</v>
      </c>
      <c r="T953" s="139"/>
      <c r="U953" s="287">
        <v>860342</v>
      </c>
      <c r="V953" s="288">
        <v>0</v>
      </c>
      <c r="W953" s="288">
        <v>0</v>
      </c>
      <c r="X953" s="288">
        <v>70625</v>
      </c>
      <c r="Y953" s="279">
        <f t="shared" si="65"/>
        <v>930967</v>
      </c>
      <c r="Z953" s="139"/>
      <c r="AA953" s="275">
        <v>0</v>
      </c>
      <c r="AB953" s="204">
        <v>0</v>
      </c>
      <c r="AC953" s="202">
        <v>0</v>
      </c>
      <c r="AD953" s="204">
        <v>1</v>
      </c>
      <c r="AE953" s="276">
        <v>11771</v>
      </c>
      <c r="AF953" s="139"/>
      <c r="AG953" s="227">
        <f t="shared" si="61"/>
        <v>0</v>
      </c>
      <c r="AH953" s="228">
        <f t="shared" si="62"/>
        <v>0</v>
      </c>
      <c r="AI953" s="229">
        <f t="shared" si="63"/>
        <v>0</v>
      </c>
      <c r="AJ953" s="139"/>
      <c r="AK953" s="139"/>
    </row>
    <row r="954" spans="1:37" s="209" customFormat="1" ht="13.8" x14ac:dyDescent="0.3">
      <c r="A954" s="277">
        <v>3515</v>
      </c>
      <c r="B954" s="211">
        <v>3515287287</v>
      </c>
      <c r="C954" s="212" t="s">
        <v>328</v>
      </c>
      <c r="D954" s="211">
        <v>287</v>
      </c>
      <c r="E954" s="212" t="s">
        <v>329</v>
      </c>
      <c r="F954" s="211">
        <v>287</v>
      </c>
      <c r="G954" s="212" t="s">
        <v>329</v>
      </c>
      <c r="H954" s="297">
        <v>11.89</v>
      </c>
      <c r="I954" s="202">
        <v>9265</v>
      </c>
      <c r="J954" s="202">
        <v>3660</v>
      </c>
      <c r="K954" s="202">
        <v>0</v>
      </c>
      <c r="L954" s="202">
        <v>893</v>
      </c>
      <c r="M954" s="279">
        <v>13818</v>
      </c>
      <c r="N954" s="139"/>
      <c r="O954" s="281">
        <v>0</v>
      </c>
      <c r="P954" s="282">
        <v>0</v>
      </c>
      <c r="Q954" s="205">
        <v>0.09</v>
      </c>
      <c r="R954" s="205">
        <v>1.2647614641905371E-2</v>
      </c>
      <c r="S954" s="272">
        <f t="shared" si="64"/>
        <v>0</v>
      </c>
      <c r="T954" s="139"/>
      <c r="U954" s="287">
        <v>153679</v>
      </c>
      <c r="V954" s="288">
        <v>0</v>
      </c>
      <c r="W954" s="288">
        <v>0</v>
      </c>
      <c r="X954" s="288">
        <v>10619</v>
      </c>
      <c r="Y954" s="279">
        <f t="shared" si="65"/>
        <v>164298</v>
      </c>
      <c r="Z954" s="139"/>
      <c r="AA954" s="275">
        <v>0</v>
      </c>
      <c r="AB954" s="204">
        <v>0</v>
      </c>
      <c r="AC954" s="202">
        <v>0</v>
      </c>
      <c r="AD954" s="204">
        <v>0</v>
      </c>
      <c r="AE954" s="276">
        <v>0</v>
      </c>
      <c r="AF954" s="139"/>
      <c r="AG954" s="227">
        <f t="shared" si="61"/>
        <v>0</v>
      </c>
      <c r="AH954" s="228">
        <f t="shared" si="62"/>
        <v>0</v>
      </c>
      <c r="AI954" s="229">
        <f t="shared" si="63"/>
        <v>0</v>
      </c>
      <c r="AJ954" s="139"/>
      <c r="AK954" s="139"/>
    </row>
    <row r="955" spans="1:37" s="209" customFormat="1" ht="13.8" x14ac:dyDescent="0.3">
      <c r="A955" s="277">
        <v>3515</v>
      </c>
      <c r="B955" s="211">
        <v>3515287306</v>
      </c>
      <c r="C955" s="212" t="s">
        <v>328</v>
      </c>
      <c r="D955" s="211">
        <v>287</v>
      </c>
      <c r="E955" s="212" t="s">
        <v>329</v>
      </c>
      <c r="F955" s="211">
        <v>306</v>
      </c>
      <c r="G955" s="212" t="s">
        <v>335</v>
      </c>
      <c r="H955" s="297">
        <v>4.2300000000000004</v>
      </c>
      <c r="I955" s="202">
        <v>8749</v>
      </c>
      <c r="J955" s="202">
        <v>2671</v>
      </c>
      <c r="K955" s="202">
        <v>0</v>
      </c>
      <c r="L955" s="202">
        <v>893</v>
      </c>
      <c r="M955" s="279">
        <v>12313</v>
      </c>
      <c r="N955" s="139"/>
      <c r="O955" s="281">
        <v>0</v>
      </c>
      <c r="P955" s="282">
        <v>0</v>
      </c>
      <c r="Q955" s="205">
        <v>0.09</v>
      </c>
      <c r="R955" s="205">
        <v>2.2444281817760772E-2</v>
      </c>
      <c r="S955" s="272">
        <f t="shared" si="64"/>
        <v>0</v>
      </c>
      <c r="T955" s="139"/>
      <c r="U955" s="287">
        <v>48307</v>
      </c>
      <c r="V955" s="288">
        <v>0</v>
      </c>
      <c r="W955" s="288">
        <v>0</v>
      </c>
      <c r="X955" s="288">
        <v>3777</v>
      </c>
      <c r="Y955" s="279">
        <f t="shared" si="65"/>
        <v>52084</v>
      </c>
      <c r="Z955" s="139"/>
      <c r="AA955" s="275">
        <v>0</v>
      </c>
      <c r="AB955" s="204">
        <v>0</v>
      </c>
      <c r="AC955" s="202">
        <v>0</v>
      </c>
      <c r="AD955" s="204">
        <v>0</v>
      </c>
      <c r="AE955" s="276">
        <v>0</v>
      </c>
      <c r="AF955" s="139"/>
      <c r="AG955" s="227">
        <f t="shared" si="61"/>
        <v>0</v>
      </c>
      <c r="AH955" s="228">
        <f t="shared" si="62"/>
        <v>0</v>
      </c>
      <c r="AI955" s="229">
        <f t="shared" si="63"/>
        <v>0</v>
      </c>
      <c r="AJ955" s="139"/>
      <c r="AK955" s="139"/>
    </row>
    <row r="956" spans="1:37" s="209" customFormat="1" ht="13.8" x14ac:dyDescent="0.3">
      <c r="A956" s="277">
        <v>3515</v>
      </c>
      <c r="B956" s="211">
        <v>3515287316</v>
      </c>
      <c r="C956" s="212" t="s">
        <v>328</v>
      </c>
      <c r="D956" s="211">
        <v>287</v>
      </c>
      <c r="E956" s="212" t="s">
        <v>329</v>
      </c>
      <c r="F956" s="211">
        <v>316</v>
      </c>
      <c r="G956" s="212" t="s">
        <v>182</v>
      </c>
      <c r="H956" s="297">
        <v>9</v>
      </c>
      <c r="I956" s="202">
        <v>11342</v>
      </c>
      <c r="J956" s="202">
        <v>1579</v>
      </c>
      <c r="K956" s="202">
        <v>0</v>
      </c>
      <c r="L956" s="202">
        <v>893</v>
      </c>
      <c r="M956" s="279">
        <v>13814</v>
      </c>
      <c r="N956" s="139"/>
      <c r="O956" s="281">
        <v>0</v>
      </c>
      <c r="P956" s="282">
        <v>0</v>
      </c>
      <c r="Q956" s="205">
        <v>0.18</v>
      </c>
      <c r="R956" s="205">
        <v>7.1927586320727401E-3</v>
      </c>
      <c r="S956" s="272">
        <f t="shared" si="64"/>
        <v>0</v>
      </c>
      <c r="T956" s="139"/>
      <c r="U956" s="287">
        <v>116289</v>
      </c>
      <c r="V956" s="288">
        <v>0</v>
      </c>
      <c r="W956" s="288">
        <v>0</v>
      </c>
      <c r="X956" s="288">
        <v>8037</v>
      </c>
      <c r="Y956" s="279">
        <f t="shared" si="65"/>
        <v>124326</v>
      </c>
      <c r="Z956" s="139"/>
      <c r="AA956" s="275">
        <v>0</v>
      </c>
      <c r="AB956" s="204">
        <v>0</v>
      </c>
      <c r="AC956" s="202">
        <v>0</v>
      </c>
      <c r="AD956" s="204">
        <v>0</v>
      </c>
      <c r="AE956" s="276">
        <v>0</v>
      </c>
      <c r="AF956" s="139"/>
      <c r="AG956" s="227">
        <f t="shared" si="61"/>
        <v>0</v>
      </c>
      <c r="AH956" s="228">
        <f t="shared" si="62"/>
        <v>0</v>
      </c>
      <c r="AI956" s="229">
        <f t="shared" si="63"/>
        <v>0</v>
      </c>
      <c r="AJ956" s="139"/>
      <c r="AK956" s="139"/>
    </row>
    <row r="957" spans="1:37" s="209" customFormat="1" ht="13.8" x14ac:dyDescent="0.3">
      <c r="A957" s="277">
        <v>3515</v>
      </c>
      <c r="B957" s="211">
        <v>3515287348</v>
      </c>
      <c r="C957" s="212" t="s">
        <v>328</v>
      </c>
      <c r="D957" s="211">
        <v>287</v>
      </c>
      <c r="E957" s="212" t="s">
        <v>329</v>
      </c>
      <c r="F957" s="211">
        <v>348</v>
      </c>
      <c r="G957" s="212" t="s">
        <v>132</v>
      </c>
      <c r="H957" s="297">
        <v>0.56999999999999995</v>
      </c>
      <c r="I957" s="202">
        <v>12808.738626634311</v>
      </c>
      <c r="J957" s="202">
        <v>123</v>
      </c>
      <c r="K957" s="202">
        <v>0</v>
      </c>
      <c r="L957" s="202">
        <v>893</v>
      </c>
      <c r="M957" s="279">
        <v>13824.738626634311</v>
      </c>
      <c r="N957" s="139"/>
      <c r="O957" s="281">
        <v>0</v>
      </c>
      <c r="P957" s="282">
        <v>0</v>
      </c>
      <c r="Q957" s="205">
        <v>0.09</v>
      </c>
      <c r="R957" s="205">
        <v>6.4667099121962945E-2</v>
      </c>
      <c r="S957" s="272">
        <f t="shared" si="64"/>
        <v>0</v>
      </c>
      <c r="T957" s="139"/>
      <c r="U957" s="287">
        <v>7371</v>
      </c>
      <c r="V957" s="288">
        <v>0</v>
      </c>
      <c r="W957" s="288">
        <v>0</v>
      </c>
      <c r="X957" s="288">
        <v>509</v>
      </c>
      <c r="Y957" s="279">
        <f t="shared" si="65"/>
        <v>7880</v>
      </c>
      <c r="Z957" s="139"/>
      <c r="AA957" s="275">
        <v>0</v>
      </c>
      <c r="AB957" s="204">
        <v>0</v>
      </c>
      <c r="AC957" s="202">
        <v>0</v>
      </c>
      <c r="AD957" s="204">
        <v>0</v>
      </c>
      <c r="AE957" s="276">
        <v>0</v>
      </c>
      <c r="AF957" s="139"/>
      <c r="AG957" s="227">
        <f t="shared" si="61"/>
        <v>0</v>
      </c>
      <c r="AH957" s="228">
        <f t="shared" si="62"/>
        <v>0</v>
      </c>
      <c r="AI957" s="229">
        <f t="shared" si="63"/>
        <v>0</v>
      </c>
      <c r="AJ957" s="139"/>
      <c r="AK957" s="139"/>
    </row>
    <row r="958" spans="1:37" s="209" customFormat="1" ht="13.8" x14ac:dyDescent="0.3">
      <c r="A958" s="277">
        <v>3515</v>
      </c>
      <c r="B958" s="211">
        <v>3515287658</v>
      </c>
      <c r="C958" s="212" t="s">
        <v>328</v>
      </c>
      <c r="D958" s="211">
        <v>287</v>
      </c>
      <c r="E958" s="212" t="s">
        <v>329</v>
      </c>
      <c r="F958" s="211">
        <v>658</v>
      </c>
      <c r="G958" s="212" t="s">
        <v>183</v>
      </c>
      <c r="H958" s="297">
        <v>6</v>
      </c>
      <c r="I958" s="202">
        <v>9694</v>
      </c>
      <c r="J958" s="202">
        <v>1346</v>
      </c>
      <c r="K958" s="202">
        <v>0</v>
      </c>
      <c r="L958" s="202">
        <v>893</v>
      </c>
      <c r="M958" s="279">
        <v>11933</v>
      </c>
      <c r="N958" s="139"/>
      <c r="O958" s="281">
        <v>0</v>
      </c>
      <c r="P958" s="282">
        <v>0</v>
      </c>
      <c r="Q958" s="205">
        <v>0.09</v>
      </c>
      <c r="R958" s="205">
        <v>1.7144124597317013E-3</v>
      </c>
      <c r="S958" s="272">
        <f t="shared" si="64"/>
        <v>0</v>
      </c>
      <c r="T958" s="139"/>
      <c r="U958" s="287">
        <v>66240</v>
      </c>
      <c r="V958" s="288">
        <v>0</v>
      </c>
      <c r="W958" s="288">
        <v>0</v>
      </c>
      <c r="X958" s="288">
        <v>5358</v>
      </c>
      <c r="Y958" s="279">
        <f t="shared" si="65"/>
        <v>71598</v>
      </c>
      <c r="Z958" s="139"/>
      <c r="AA958" s="275">
        <v>0</v>
      </c>
      <c r="AB958" s="204">
        <v>0</v>
      </c>
      <c r="AC958" s="202">
        <v>0</v>
      </c>
      <c r="AD958" s="204">
        <v>0</v>
      </c>
      <c r="AE958" s="276">
        <v>0</v>
      </c>
      <c r="AF958" s="139"/>
      <c r="AG958" s="227">
        <f t="shared" si="61"/>
        <v>0</v>
      </c>
      <c r="AH958" s="228">
        <f t="shared" si="62"/>
        <v>0</v>
      </c>
      <c r="AI958" s="229">
        <f t="shared" si="63"/>
        <v>0</v>
      </c>
      <c r="AJ958" s="139"/>
      <c r="AK958" s="139"/>
    </row>
    <row r="959" spans="1:37" s="209" customFormat="1" ht="13.8" x14ac:dyDescent="0.3">
      <c r="A959" s="277">
        <v>3515</v>
      </c>
      <c r="B959" s="211">
        <v>3515287767</v>
      </c>
      <c r="C959" s="212" t="s">
        <v>328</v>
      </c>
      <c r="D959" s="211">
        <v>287</v>
      </c>
      <c r="E959" s="212" t="s">
        <v>329</v>
      </c>
      <c r="F959" s="211">
        <v>767</v>
      </c>
      <c r="G959" s="212" t="s">
        <v>184</v>
      </c>
      <c r="H959" s="297">
        <v>41.769999999999996</v>
      </c>
      <c r="I959" s="202">
        <v>9333</v>
      </c>
      <c r="J959" s="202">
        <v>2061</v>
      </c>
      <c r="K959" s="202">
        <v>0</v>
      </c>
      <c r="L959" s="202">
        <v>893</v>
      </c>
      <c r="M959" s="279">
        <v>12287</v>
      </c>
      <c r="N959" s="139"/>
      <c r="O959" s="281">
        <v>0</v>
      </c>
      <c r="P959" s="282">
        <v>0</v>
      </c>
      <c r="Q959" s="205">
        <v>0.09</v>
      </c>
      <c r="R959" s="205">
        <v>2.2715387874493457E-2</v>
      </c>
      <c r="S959" s="272">
        <f t="shared" si="64"/>
        <v>0</v>
      </c>
      <c r="T959" s="139"/>
      <c r="U959" s="287">
        <v>475928</v>
      </c>
      <c r="V959" s="288">
        <v>0</v>
      </c>
      <c r="W959" s="288">
        <v>0</v>
      </c>
      <c r="X959" s="288">
        <v>37301</v>
      </c>
      <c r="Y959" s="279">
        <f t="shared" si="65"/>
        <v>513229</v>
      </c>
      <c r="Z959" s="139"/>
      <c r="AA959" s="275">
        <v>0</v>
      </c>
      <c r="AB959" s="204">
        <v>0</v>
      </c>
      <c r="AC959" s="202">
        <v>0</v>
      </c>
      <c r="AD959" s="204">
        <v>0</v>
      </c>
      <c r="AE959" s="276">
        <v>0</v>
      </c>
      <c r="AF959" s="139"/>
      <c r="AG959" s="227">
        <f t="shared" si="61"/>
        <v>0</v>
      </c>
      <c r="AH959" s="228">
        <f t="shared" si="62"/>
        <v>0</v>
      </c>
      <c r="AI959" s="229">
        <f t="shared" si="63"/>
        <v>0</v>
      </c>
      <c r="AJ959" s="139"/>
      <c r="AK959" s="139"/>
    </row>
    <row r="960" spans="1:37" s="209" customFormat="1" ht="13.8" x14ac:dyDescent="0.3">
      <c r="A960" s="277">
        <v>3515</v>
      </c>
      <c r="B960" s="211">
        <v>3515287778</v>
      </c>
      <c r="C960" s="212" t="s">
        <v>328</v>
      </c>
      <c r="D960" s="211">
        <v>287</v>
      </c>
      <c r="E960" s="212" t="s">
        <v>329</v>
      </c>
      <c r="F960" s="211">
        <v>778</v>
      </c>
      <c r="G960" s="212" t="s">
        <v>368</v>
      </c>
      <c r="H960" s="297">
        <v>2.91</v>
      </c>
      <c r="I960" s="202">
        <v>11108.414128664494</v>
      </c>
      <c r="J960" s="202">
        <v>1585</v>
      </c>
      <c r="K960" s="202">
        <v>0</v>
      </c>
      <c r="L960" s="202">
        <v>893</v>
      </c>
      <c r="M960" s="279">
        <v>13586.414128664494</v>
      </c>
      <c r="N960" s="139"/>
      <c r="O960" s="281">
        <v>0</v>
      </c>
      <c r="P960" s="282">
        <v>0</v>
      </c>
      <c r="Q960" s="205">
        <v>0.09</v>
      </c>
      <c r="R960" s="205">
        <v>2.3569786720134991E-3</v>
      </c>
      <c r="S960" s="272">
        <f t="shared" si="64"/>
        <v>0</v>
      </c>
      <c r="T960" s="139"/>
      <c r="U960" s="287">
        <v>36937</v>
      </c>
      <c r="V960" s="288">
        <v>0</v>
      </c>
      <c r="W960" s="288">
        <v>0</v>
      </c>
      <c r="X960" s="288">
        <v>2599</v>
      </c>
      <c r="Y960" s="279">
        <f t="shared" si="65"/>
        <v>39536</v>
      </c>
      <c r="Z960" s="139"/>
      <c r="AA960" s="275">
        <v>0</v>
      </c>
      <c r="AB960" s="204">
        <v>0</v>
      </c>
      <c r="AC960" s="202">
        <v>0</v>
      </c>
      <c r="AD960" s="204">
        <v>0</v>
      </c>
      <c r="AE960" s="276">
        <v>0</v>
      </c>
      <c r="AF960" s="139"/>
      <c r="AG960" s="227">
        <f t="shared" si="61"/>
        <v>0</v>
      </c>
      <c r="AH960" s="228">
        <f t="shared" si="62"/>
        <v>0</v>
      </c>
      <c r="AI960" s="229">
        <f t="shared" si="63"/>
        <v>0</v>
      </c>
      <c r="AJ960" s="139"/>
      <c r="AK960" s="139"/>
    </row>
    <row r="961" spans="1:37" s="209" customFormat="1" ht="13.8" x14ac:dyDescent="0.3">
      <c r="A961" s="277">
        <v>3516</v>
      </c>
      <c r="B961" s="211">
        <v>3516325005</v>
      </c>
      <c r="C961" s="212" t="s">
        <v>336</v>
      </c>
      <c r="D961" s="211">
        <v>325</v>
      </c>
      <c r="E961" s="212" t="s">
        <v>220</v>
      </c>
      <c r="F961" s="211">
        <v>5</v>
      </c>
      <c r="G961" s="212" t="s">
        <v>219</v>
      </c>
      <c r="H961" s="297">
        <v>28.630000000000003</v>
      </c>
      <c r="I961" s="202">
        <v>10953.106366286775</v>
      </c>
      <c r="J961" s="202">
        <v>4693</v>
      </c>
      <c r="K961" s="202">
        <v>0</v>
      </c>
      <c r="L961" s="202">
        <v>893</v>
      </c>
      <c r="M961" s="279">
        <v>16539.106366286775</v>
      </c>
      <c r="N961" s="139"/>
      <c r="O961" s="281">
        <v>0</v>
      </c>
      <c r="P961" s="282">
        <v>0</v>
      </c>
      <c r="Q961" s="205">
        <v>0.09</v>
      </c>
      <c r="R961" s="205">
        <v>1.1310530252695329E-2</v>
      </c>
      <c r="S961" s="272">
        <f t="shared" si="64"/>
        <v>0</v>
      </c>
      <c r="T961" s="139"/>
      <c r="U961" s="287">
        <v>447947</v>
      </c>
      <c r="V961" s="288">
        <v>0</v>
      </c>
      <c r="W961" s="288">
        <v>0</v>
      </c>
      <c r="X961" s="288">
        <v>25566</v>
      </c>
      <c r="Y961" s="279">
        <f t="shared" si="65"/>
        <v>473513</v>
      </c>
      <c r="Z961" s="139"/>
      <c r="AA961" s="275">
        <v>0</v>
      </c>
      <c r="AB961" s="204">
        <v>0</v>
      </c>
      <c r="AC961" s="202">
        <v>0</v>
      </c>
      <c r="AD961" s="204">
        <v>2</v>
      </c>
      <c r="AE961" s="276">
        <v>33078</v>
      </c>
      <c r="AF961" s="139"/>
      <c r="AG961" s="227">
        <f t="shared" si="61"/>
        <v>0</v>
      </c>
      <c r="AH961" s="228">
        <f t="shared" si="62"/>
        <v>0</v>
      </c>
      <c r="AI961" s="229">
        <f t="shared" si="63"/>
        <v>0</v>
      </c>
      <c r="AJ961" s="139"/>
      <c r="AK961" s="139"/>
    </row>
    <row r="962" spans="1:37" s="209" customFormat="1" ht="13.8" x14ac:dyDescent="0.3">
      <c r="A962" s="277">
        <v>3516</v>
      </c>
      <c r="B962" s="211">
        <v>3516325061</v>
      </c>
      <c r="C962" s="212" t="s">
        <v>336</v>
      </c>
      <c r="D962" s="211">
        <v>325</v>
      </c>
      <c r="E962" s="212" t="s">
        <v>220</v>
      </c>
      <c r="F962" s="211">
        <v>61</v>
      </c>
      <c r="G962" s="212" t="s">
        <v>170</v>
      </c>
      <c r="H962" s="297">
        <v>11.680000000000001</v>
      </c>
      <c r="I962" s="202">
        <v>12191.459040508957</v>
      </c>
      <c r="J962" s="202">
        <v>880</v>
      </c>
      <c r="K962" s="202">
        <v>0</v>
      </c>
      <c r="L962" s="202">
        <v>893</v>
      </c>
      <c r="M962" s="279">
        <v>13964.459040508957</v>
      </c>
      <c r="N962" s="139"/>
      <c r="O962" s="281">
        <v>0</v>
      </c>
      <c r="P962" s="282">
        <v>0</v>
      </c>
      <c r="Q962" s="205">
        <v>0.09</v>
      </c>
      <c r="R962" s="205">
        <v>3.1855751534477672E-2</v>
      </c>
      <c r="S962" s="272">
        <f t="shared" si="64"/>
        <v>0</v>
      </c>
      <c r="T962" s="139"/>
      <c r="U962" s="287">
        <v>152670</v>
      </c>
      <c r="V962" s="288">
        <v>0</v>
      </c>
      <c r="W962" s="288">
        <v>0</v>
      </c>
      <c r="X962" s="288">
        <v>10430</v>
      </c>
      <c r="Y962" s="279">
        <f t="shared" si="65"/>
        <v>163100</v>
      </c>
      <c r="Z962" s="139"/>
      <c r="AA962" s="275">
        <v>0</v>
      </c>
      <c r="AB962" s="204">
        <v>0</v>
      </c>
      <c r="AC962" s="202">
        <v>0</v>
      </c>
      <c r="AD962" s="204">
        <v>1.45</v>
      </c>
      <c r="AE962" s="276">
        <v>20248</v>
      </c>
      <c r="AF962" s="139"/>
      <c r="AG962" s="227">
        <f t="shared" si="61"/>
        <v>0</v>
      </c>
      <c r="AH962" s="228">
        <f t="shared" si="62"/>
        <v>0</v>
      </c>
      <c r="AI962" s="229">
        <f t="shared" si="63"/>
        <v>0</v>
      </c>
      <c r="AJ962" s="139"/>
      <c r="AK962" s="139"/>
    </row>
    <row r="963" spans="1:37" s="209" customFormat="1" ht="13.8" x14ac:dyDescent="0.3">
      <c r="A963" s="277">
        <v>3516</v>
      </c>
      <c r="B963" s="211">
        <v>3516325087</v>
      </c>
      <c r="C963" s="212" t="s">
        <v>336</v>
      </c>
      <c r="D963" s="211">
        <v>325</v>
      </c>
      <c r="E963" s="212" t="s">
        <v>220</v>
      </c>
      <c r="F963" s="211">
        <v>87</v>
      </c>
      <c r="G963" s="212" t="s">
        <v>171</v>
      </c>
      <c r="H963" s="297">
        <v>1</v>
      </c>
      <c r="I963" s="202">
        <v>10256.118012560029</v>
      </c>
      <c r="J963" s="202">
        <v>3588</v>
      </c>
      <c r="K963" s="202">
        <v>0</v>
      </c>
      <c r="L963" s="202">
        <v>893</v>
      </c>
      <c r="M963" s="279">
        <v>14737.118012560029</v>
      </c>
      <c r="N963" s="139"/>
      <c r="O963" s="281">
        <v>0</v>
      </c>
      <c r="P963" s="282">
        <v>0</v>
      </c>
      <c r="Q963" s="205">
        <v>0.09</v>
      </c>
      <c r="R963" s="205">
        <v>4.0415689121383151E-3</v>
      </c>
      <c r="S963" s="272">
        <f t="shared" si="64"/>
        <v>0</v>
      </c>
      <c r="T963" s="139"/>
      <c r="U963" s="287">
        <v>13844</v>
      </c>
      <c r="V963" s="288">
        <v>0</v>
      </c>
      <c r="W963" s="288">
        <v>0</v>
      </c>
      <c r="X963" s="288">
        <v>893</v>
      </c>
      <c r="Y963" s="279">
        <f t="shared" si="65"/>
        <v>14737</v>
      </c>
      <c r="Z963" s="139"/>
      <c r="AA963" s="275">
        <v>0</v>
      </c>
      <c r="AB963" s="204">
        <v>0</v>
      </c>
      <c r="AC963" s="202">
        <v>0</v>
      </c>
      <c r="AD963" s="204">
        <v>1</v>
      </c>
      <c r="AE963" s="276">
        <v>14737</v>
      </c>
      <c r="AF963" s="139"/>
      <c r="AG963" s="227">
        <f t="shared" si="61"/>
        <v>0</v>
      </c>
      <c r="AH963" s="228">
        <f t="shared" si="62"/>
        <v>0</v>
      </c>
      <c r="AI963" s="229">
        <f t="shared" si="63"/>
        <v>0</v>
      </c>
      <c r="AJ963" s="139"/>
      <c r="AK963" s="139"/>
    </row>
    <row r="964" spans="1:37" s="209" customFormat="1" ht="13.8" x14ac:dyDescent="0.3">
      <c r="A964" s="277">
        <v>3516</v>
      </c>
      <c r="B964" s="211">
        <v>3516325137</v>
      </c>
      <c r="C964" s="212" t="s">
        <v>336</v>
      </c>
      <c r="D964" s="211">
        <v>325</v>
      </c>
      <c r="E964" s="212" t="s">
        <v>220</v>
      </c>
      <c r="F964" s="211">
        <v>137</v>
      </c>
      <c r="G964" s="212" t="s">
        <v>210</v>
      </c>
      <c r="H964" s="297">
        <v>34.590000000000003</v>
      </c>
      <c r="I964" s="202">
        <v>13005.842612954186</v>
      </c>
      <c r="J964" s="202">
        <v>17</v>
      </c>
      <c r="K964" s="202">
        <v>0</v>
      </c>
      <c r="L964" s="202">
        <v>893</v>
      </c>
      <c r="M964" s="279">
        <v>13915.842612954186</v>
      </c>
      <c r="N964" s="139"/>
      <c r="O964" s="281">
        <v>0</v>
      </c>
      <c r="P964" s="282">
        <v>0</v>
      </c>
      <c r="Q964" s="205">
        <v>0.18</v>
      </c>
      <c r="R964" s="205">
        <v>0.12393237753028111</v>
      </c>
      <c r="S964" s="272">
        <f t="shared" si="64"/>
        <v>0</v>
      </c>
      <c r="T964" s="139"/>
      <c r="U964" s="287">
        <v>450466</v>
      </c>
      <c r="V964" s="288">
        <v>0</v>
      </c>
      <c r="W964" s="288">
        <v>0</v>
      </c>
      <c r="X964" s="288">
        <v>30889</v>
      </c>
      <c r="Y964" s="279">
        <f t="shared" si="65"/>
        <v>481355</v>
      </c>
      <c r="Z964" s="139"/>
      <c r="AA964" s="275">
        <v>0</v>
      </c>
      <c r="AB964" s="204">
        <v>0</v>
      </c>
      <c r="AC964" s="202">
        <v>0</v>
      </c>
      <c r="AD964" s="204">
        <v>3</v>
      </c>
      <c r="AE964" s="276">
        <v>41748</v>
      </c>
      <c r="AF964" s="139"/>
      <c r="AG964" s="227">
        <f t="shared" si="61"/>
        <v>0</v>
      </c>
      <c r="AH964" s="228">
        <f t="shared" si="62"/>
        <v>0</v>
      </c>
      <c r="AI964" s="229">
        <f t="shared" si="63"/>
        <v>0</v>
      </c>
      <c r="AJ964" s="139"/>
      <c r="AK964" s="139"/>
    </row>
    <row r="965" spans="1:37" s="209" customFormat="1" ht="13.8" x14ac:dyDescent="0.3">
      <c r="A965" s="277">
        <v>3516</v>
      </c>
      <c r="B965" s="211">
        <v>3516325159</v>
      </c>
      <c r="C965" s="212" t="s">
        <v>336</v>
      </c>
      <c r="D965" s="211">
        <v>325</v>
      </c>
      <c r="E965" s="212" t="s">
        <v>220</v>
      </c>
      <c r="F965" s="211">
        <v>159</v>
      </c>
      <c r="G965" s="212" t="s">
        <v>172</v>
      </c>
      <c r="H965" s="297">
        <v>1</v>
      </c>
      <c r="I965" s="202">
        <v>9778.4439040616253</v>
      </c>
      <c r="J965" s="202">
        <v>4463</v>
      </c>
      <c r="K965" s="202">
        <v>0</v>
      </c>
      <c r="L965" s="202">
        <v>893</v>
      </c>
      <c r="M965" s="279">
        <v>15134.443904061625</v>
      </c>
      <c r="N965" s="139"/>
      <c r="O965" s="281">
        <v>0</v>
      </c>
      <c r="P965" s="282">
        <v>0</v>
      </c>
      <c r="Q965" s="205">
        <v>0.09</v>
      </c>
      <c r="R965" s="205">
        <v>4.7748754159997412E-3</v>
      </c>
      <c r="S965" s="272">
        <f t="shared" si="64"/>
        <v>0</v>
      </c>
      <c r="T965" s="139"/>
      <c r="U965" s="287">
        <v>14241</v>
      </c>
      <c r="V965" s="288">
        <v>0</v>
      </c>
      <c r="W965" s="288">
        <v>0</v>
      </c>
      <c r="X965" s="288">
        <v>893</v>
      </c>
      <c r="Y965" s="279">
        <f t="shared" si="65"/>
        <v>15134</v>
      </c>
      <c r="Z965" s="139"/>
      <c r="AA965" s="275">
        <v>0</v>
      </c>
      <c r="AB965" s="204">
        <v>0</v>
      </c>
      <c r="AC965" s="202">
        <v>0</v>
      </c>
      <c r="AD965" s="204">
        <v>0</v>
      </c>
      <c r="AE965" s="276">
        <v>0</v>
      </c>
      <c r="AF965" s="139"/>
      <c r="AG965" s="227">
        <f t="shared" si="61"/>
        <v>0</v>
      </c>
      <c r="AH965" s="228">
        <f t="shared" si="62"/>
        <v>0</v>
      </c>
      <c r="AI965" s="229">
        <f t="shared" si="63"/>
        <v>0</v>
      </c>
      <c r="AJ965" s="139"/>
      <c r="AK965" s="139"/>
    </row>
    <row r="966" spans="1:37" s="209" customFormat="1" ht="13.8" x14ac:dyDescent="0.3">
      <c r="A966" s="277">
        <v>3516</v>
      </c>
      <c r="B966" s="211">
        <v>3516325278</v>
      </c>
      <c r="C966" s="212" t="s">
        <v>336</v>
      </c>
      <c r="D966" s="211">
        <v>325</v>
      </c>
      <c r="E966" s="212" t="s">
        <v>220</v>
      </c>
      <c r="F966" s="211">
        <v>278</v>
      </c>
      <c r="G966" s="212" t="s">
        <v>212</v>
      </c>
      <c r="H966" s="297">
        <v>2</v>
      </c>
      <c r="I966" s="202">
        <v>10713.120469483569</v>
      </c>
      <c r="J966" s="202">
        <v>2855</v>
      </c>
      <c r="K966" s="202">
        <v>0</v>
      </c>
      <c r="L966" s="202">
        <v>893</v>
      </c>
      <c r="M966" s="279">
        <v>14461.120469483569</v>
      </c>
      <c r="N966" s="139"/>
      <c r="O966" s="281">
        <v>0</v>
      </c>
      <c r="P966" s="282">
        <v>0</v>
      </c>
      <c r="Q966" s="205">
        <v>0.09</v>
      </c>
      <c r="R966" s="205">
        <v>5.1905114984700199E-2</v>
      </c>
      <c r="S966" s="272">
        <f t="shared" si="64"/>
        <v>0</v>
      </c>
      <c r="T966" s="139"/>
      <c r="U966" s="287">
        <v>27136</v>
      </c>
      <c r="V966" s="288">
        <v>0</v>
      </c>
      <c r="W966" s="288">
        <v>0</v>
      </c>
      <c r="X966" s="288">
        <v>1786</v>
      </c>
      <c r="Y966" s="279">
        <f t="shared" si="65"/>
        <v>28922</v>
      </c>
      <c r="Z966" s="139"/>
      <c r="AA966" s="275">
        <v>0</v>
      </c>
      <c r="AB966" s="204">
        <v>0</v>
      </c>
      <c r="AC966" s="202">
        <v>0</v>
      </c>
      <c r="AD966" s="204">
        <v>2</v>
      </c>
      <c r="AE966" s="276">
        <v>28922</v>
      </c>
      <c r="AF966" s="139"/>
      <c r="AG966" s="227">
        <f t="shared" si="61"/>
        <v>0</v>
      </c>
      <c r="AH966" s="228">
        <f t="shared" si="62"/>
        <v>0</v>
      </c>
      <c r="AI966" s="229">
        <f t="shared" si="63"/>
        <v>0</v>
      </c>
      <c r="AJ966" s="139"/>
      <c r="AK966" s="139"/>
    </row>
    <row r="967" spans="1:37" s="209" customFormat="1" ht="13.8" x14ac:dyDescent="0.3">
      <c r="A967" s="277">
        <v>3516</v>
      </c>
      <c r="B967" s="211">
        <v>3516325281</v>
      </c>
      <c r="C967" s="212" t="s">
        <v>336</v>
      </c>
      <c r="D967" s="211">
        <v>325</v>
      </c>
      <c r="E967" s="212" t="s">
        <v>220</v>
      </c>
      <c r="F967" s="211">
        <v>281</v>
      </c>
      <c r="G967" s="212" t="s">
        <v>169</v>
      </c>
      <c r="H967" s="297">
        <v>62.54000000000002</v>
      </c>
      <c r="I967" s="202">
        <v>12932.051162790694</v>
      </c>
      <c r="J967" s="202">
        <v>99</v>
      </c>
      <c r="K967" s="202">
        <v>0</v>
      </c>
      <c r="L967" s="202">
        <v>893</v>
      </c>
      <c r="M967" s="279">
        <v>13924.051162790694</v>
      </c>
      <c r="N967" s="139"/>
      <c r="O967" s="281">
        <v>0</v>
      </c>
      <c r="P967" s="282">
        <v>0</v>
      </c>
      <c r="Q967" s="205">
        <v>0.18</v>
      </c>
      <c r="R967" s="205">
        <v>0.1220820927338519</v>
      </c>
      <c r="S967" s="272">
        <f t="shared" si="64"/>
        <v>0</v>
      </c>
      <c r="T967" s="139"/>
      <c r="U967" s="287">
        <v>814962</v>
      </c>
      <c r="V967" s="288">
        <v>0</v>
      </c>
      <c r="W967" s="288">
        <v>0</v>
      </c>
      <c r="X967" s="288">
        <v>55848</v>
      </c>
      <c r="Y967" s="279">
        <f t="shared" si="65"/>
        <v>870810</v>
      </c>
      <c r="Z967" s="139"/>
      <c r="AA967" s="275">
        <v>0</v>
      </c>
      <c r="AB967" s="204">
        <v>0</v>
      </c>
      <c r="AC967" s="202">
        <v>0</v>
      </c>
      <c r="AD967" s="204">
        <v>3.97</v>
      </c>
      <c r="AE967" s="276">
        <v>55278</v>
      </c>
      <c r="AF967" s="139"/>
      <c r="AG967" s="227">
        <f t="shared" si="61"/>
        <v>0</v>
      </c>
      <c r="AH967" s="228">
        <f t="shared" si="62"/>
        <v>0</v>
      </c>
      <c r="AI967" s="229">
        <f t="shared" si="63"/>
        <v>0</v>
      </c>
      <c r="AJ967" s="139"/>
      <c r="AK967" s="139"/>
    </row>
    <row r="968" spans="1:37" s="209" customFormat="1" ht="13.8" x14ac:dyDescent="0.3">
      <c r="A968" s="277">
        <v>3516</v>
      </c>
      <c r="B968" s="211">
        <v>3516325325</v>
      </c>
      <c r="C968" s="212" t="s">
        <v>336</v>
      </c>
      <c r="D968" s="211">
        <v>325</v>
      </c>
      <c r="E968" s="212" t="s">
        <v>220</v>
      </c>
      <c r="F968" s="211">
        <v>325</v>
      </c>
      <c r="G968" s="212" t="s">
        <v>220</v>
      </c>
      <c r="H968" s="297">
        <v>42.56</v>
      </c>
      <c r="I968" s="202">
        <v>11467.045518963921</v>
      </c>
      <c r="J968" s="202">
        <v>1588</v>
      </c>
      <c r="K968" s="202">
        <v>0</v>
      </c>
      <c r="L968" s="202">
        <v>893</v>
      </c>
      <c r="M968" s="279">
        <v>13948.045518963921</v>
      </c>
      <c r="N968" s="139"/>
      <c r="O968" s="281">
        <v>0</v>
      </c>
      <c r="P968" s="282">
        <v>0</v>
      </c>
      <c r="Q968" s="205">
        <v>0.09</v>
      </c>
      <c r="R968" s="205">
        <v>9.0387817455314726E-3</v>
      </c>
      <c r="S968" s="272">
        <f t="shared" si="64"/>
        <v>0</v>
      </c>
      <c r="T968" s="139"/>
      <c r="U968" s="287">
        <v>555621</v>
      </c>
      <c r="V968" s="288">
        <v>0</v>
      </c>
      <c r="W968" s="288">
        <v>0</v>
      </c>
      <c r="X968" s="288">
        <v>38006</v>
      </c>
      <c r="Y968" s="279">
        <f t="shared" si="65"/>
        <v>593627</v>
      </c>
      <c r="Z968" s="139"/>
      <c r="AA968" s="275">
        <v>0</v>
      </c>
      <c r="AB968" s="204">
        <v>0</v>
      </c>
      <c r="AC968" s="202">
        <v>0</v>
      </c>
      <c r="AD968" s="204">
        <v>8.68</v>
      </c>
      <c r="AE968" s="276">
        <v>121068</v>
      </c>
      <c r="AF968" s="139"/>
      <c r="AG968" s="227">
        <f t="shared" si="61"/>
        <v>0</v>
      </c>
      <c r="AH968" s="228">
        <f t="shared" si="62"/>
        <v>0</v>
      </c>
      <c r="AI968" s="229">
        <f t="shared" si="63"/>
        <v>0</v>
      </c>
      <c r="AJ968" s="139"/>
      <c r="AK968" s="139"/>
    </row>
    <row r="969" spans="1:37" s="209" customFormat="1" ht="13.8" x14ac:dyDescent="0.3">
      <c r="A969" s="277">
        <v>3516</v>
      </c>
      <c r="B969" s="211">
        <v>3516325332</v>
      </c>
      <c r="C969" s="212" t="s">
        <v>336</v>
      </c>
      <c r="D969" s="211">
        <v>325</v>
      </c>
      <c r="E969" s="212" t="s">
        <v>220</v>
      </c>
      <c r="F969" s="211">
        <v>332</v>
      </c>
      <c r="G969" s="212" t="s">
        <v>221</v>
      </c>
      <c r="H969" s="297">
        <v>26.060000000000002</v>
      </c>
      <c r="I969" s="202">
        <v>11778.006631758404</v>
      </c>
      <c r="J969" s="202">
        <v>1089</v>
      </c>
      <c r="K969" s="202">
        <v>0</v>
      </c>
      <c r="L969" s="202">
        <v>893</v>
      </c>
      <c r="M969" s="279">
        <v>13760.006631758404</v>
      </c>
      <c r="N969" s="139"/>
      <c r="O969" s="281">
        <v>0</v>
      </c>
      <c r="P969" s="282">
        <v>0</v>
      </c>
      <c r="Q969" s="205">
        <v>0.09</v>
      </c>
      <c r="R969" s="205">
        <v>1.5348207485209433E-2</v>
      </c>
      <c r="S969" s="272">
        <f t="shared" si="64"/>
        <v>0</v>
      </c>
      <c r="T969" s="139"/>
      <c r="U969" s="287">
        <v>335314</v>
      </c>
      <c r="V969" s="288">
        <v>0</v>
      </c>
      <c r="W969" s="288">
        <v>0</v>
      </c>
      <c r="X969" s="288">
        <v>23273</v>
      </c>
      <c r="Y969" s="279">
        <f t="shared" si="65"/>
        <v>358587</v>
      </c>
      <c r="Z969" s="139"/>
      <c r="AA969" s="275">
        <v>0</v>
      </c>
      <c r="AB969" s="204">
        <v>0</v>
      </c>
      <c r="AC969" s="202">
        <v>0</v>
      </c>
      <c r="AD969" s="204">
        <v>3.65</v>
      </c>
      <c r="AE969" s="276">
        <v>50223</v>
      </c>
      <c r="AF969" s="139"/>
      <c r="AG969" s="227">
        <f t="shared" ref="AG969:AG998" si="66">IFERROR(VLOOKUP($B969,_18PJ,7,FALSE),0)</f>
        <v>0</v>
      </c>
      <c r="AH969" s="228">
        <f t="shared" ref="AH969:AH998" si="67">IFERROR(VLOOKUP($B969,_18PJ,8,FALSE),0)</f>
        <v>0</v>
      </c>
      <c r="AI969" s="229">
        <f t="shared" ref="AI969:AI998" si="68">IFERROR(VLOOKUP($B969,_18PJ,9,FALSE),0)</f>
        <v>0</v>
      </c>
      <c r="AJ969" s="139"/>
      <c r="AK969" s="139"/>
    </row>
    <row r="970" spans="1:37" s="209" customFormat="1" ht="13.8" x14ac:dyDescent="0.3">
      <c r="A970" s="277">
        <v>3516</v>
      </c>
      <c r="B970" s="211">
        <v>3516325672</v>
      </c>
      <c r="C970" s="212" t="s">
        <v>336</v>
      </c>
      <c r="D970" s="211">
        <v>325</v>
      </c>
      <c r="E970" s="212" t="s">
        <v>220</v>
      </c>
      <c r="F970" s="211">
        <v>672</v>
      </c>
      <c r="G970" s="212" t="s">
        <v>258</v>
      </c>
      <c r="H970" s="297">
        <v>1</v>
      </c>
      <c r="I970" s="202">
        <v>10811.196747404845</v>
      </c>
      <c r="J970" s="202">
        <v>4047</v>
      </c>
      <c r="K970" s="202">
        <v>0</v>
      </c>
      <c r="L970" s="202">
        <v>893</v>
      </c>
      <c r="M970" s="279">
        <v>15751.196747404845</v>
      </c>
      <c r="N970" s="139"/>
      <c r="O970" s="281">
        <v>0</v>
      </c>
      <c r="P970" s="282">
        <v>0</v>
      </c>
      <c r="Q970" s="205">
        <v>0.09</v>
      </c>
      <c r="R970" s="205">
        <v>4.9186636089335427E-3</v>
      </c>
      <c r="S970" s="272">
        <f t="shared" ref="S970:S998" si="69">IFERROR(W970/H970,0)</f>
        <v>0</v>
      </c>
      <c r="T970" s="139"/>
      <c r="U970" s="287">
        <v>14858</v>
      </c>
      <c r="V970" s="288">
        <v>0</v>
      </c>
      <c r="W970" s="288">
        <v>0</v>
      </c>
      <c r="X970" s="288">
        <v>893</v>
      </c>
      <c r="Y970" s="279">
        <f t="shared" ref="Y970" si="70">SUM(U970:X970)</f>
        <v>15751</v>
      </c>
      <c r="Z970" s="139"/>
      <c r="AA970" s="275">
        <v>0</v>
      </c>
      <c r="AB970" s="204">
        <v>0</v>
      </c>
      <c r="AC970" s="202">
        <v>0</v>
      </c>
      <c r="AD970" s="204">
        <v>0</v>
      </c>
      <c r="AE970" s="276">
        <v>0</v>
      </c>
      <c r="AF970" s="139"/>
      <c r="AG970" s="227">
        <f t="shared" si="66"/>
        <v>0</v>
      </c>
      <c r="AH970" s="228">
        <f t="shared" si="67"/>
        <v>0</v>
      </c>
      <c r="AI970" s="229">
        <f t="shared" si="68"/>
        <v>0</v>
      </c>
      <c r="AJ970" s="139"/>
      <c r="AK970" s="139"/>
    </row>
    <row r="971" spans="1:37" s="209" customFormat="1" ht="13.8" x14ac:dyDescent="0.3">
      <c r="A971" s="277">
        <v>3516</v>
      </c>
      <c r="B971" s="211">
        <v>3516325680</v>
      </c>
      <c r="C971" s="212" t="s">
        <v>336</v>
      </c>
      <c r="D971" s="211">
        <v>325</v>
      </c>
      <c r="E971" s="212" t="s">
        <v>220</v>
      </c>
      <c r="F971" s="211">
        <v>680</v>
      </c>
      <c r="G971" s="212" t="s">
        <v>174</v>
      </c>
      <c r="H971" s="297">
        <v>1</v>
      </c>
      <c r="I971" s="202">
        <v>10144.938800134816</v>
      </c>
      <c r="J971" s="202">
        <v>3850</v>
      </c>
      <c r="K971" s="202">
        <v>0</v>
      </c>
      <c r="L971" s="202">
        <v>893</v>
      </c>
      <c r="M971" s="279">
        <v>14887.938800134816</v>
      </c>
      <c r="N971" s="139"/>
      <c r="O971" s="281">
        <v>0</v>
      </c>
      <c r="P971" s="282">
        <v>0</v>
      </c>
      <c r="Q971" s="205">
        <v>0.09</v>
      </c>
      <c r="R971" s="205">
        <v>3.0284138067191838E-3</v>
      </c>
      <c r="S971" s="272">
        <f t="shared" si="69"/>
        <v>0</v>
      </c>
      <c r="T971" s="139"/>
      <c r="U971" s="287">
        <v>13995</v>
      </c>
      <c r="V971" s="288">
        <v>0</v>
      </c>
      <c r="W971" s="288">
        <v>0</v>
      </c>
      <c r="X971" s="288">
        <v>893</v>
      </c>
      <c r="Y971" s="279">
        <f t="shared" ref="Y971:Y998" si="71">SUM(U971:X971)</f>
        <v>14888</v>
      </c>
      <c r="Z971" s="139"/>
      <c r="AA971" s="275">
        <v>0</v>
      </c>
      <c r="AB971" s="204">
        <v>0</v>
      </c>
      <c r="AC971" s="202">
        <v>0</v>
      </c>
      <c r="AD971" s="204">
        <v>0</v>
      </c>
      <c r="AE971" s="276">
        <v>0</v>
      </c>
      <c r="AF971" s="139"/>
      <c r="AG971" s="227">
        <f t="shared" si="66"/>
        <v>0</v>
      </c>
      <c r="AH971" s="228">
        <f t="shared" si="67"/>
        <v>0</v>
      </c>
      <c r="AI971" s="229">
        <f t="shared" si="68"/>
        <v>0</v>
      </c>
      <c r="AJ971" s="139"/>
      <c r="AK971" s="139"/>
    </row>
    <row r="972" spans="1:37" s="209" customFormat="1" ht="13.8" x14ac:dyDescent="0.3">
      <c r="A972" s="277">
        <v>3517</v>
      </c>
      <c r="B972" s="211">
        <v>3517239036</v>
      </c>
      <c r="C972" s="212" t="s">
        <v>337</v>
      </c>
      <c r="D972" s="211">
        <v>239</v>
      </c>
      <c r="E972" s="212" t="s">
        <v>267</v>
      </c>
      <c r="F972" s="211">
        <v>36</v>
      </c>
      <c r="G972" s="212" t="s">
        <v>143</v>
      </c>
      <c r="H972" s="297">
        <v>3.59</v>
      </c>
      <c r="I972" s="202">
        <v>10485.172860647694</v>
      </c>
      <c r="J972" s="202">
        <v>4147</v>
      </c>
      <c r="K972" s="202">
        <v>0</v>
      </c>
      <c r="L972" s="202">
        <v>893</v>
      </c>
      <c r="M972" s="279">
        <v>15525.172860647694</v>
      </c>
      <c r="N972" s="139"/>
      <c r="O972" s="281">
        <v>0</v>
      </c>
      <c r="P972" s="282">
        <v>0</v>
      </c>
      <c r="Q972" s="205">
        <v>0.09</v>
      </c>
      <c r="R972" s="205">
        <v>6.9910863106295629E-2</v>
      </c>
      <c r="S972" s="272">
        <f t="shared" si="69"/>
        <v>0</v>
      </c>
      <c r="T972" s="139"/>
      <c r="U972" s="287">
        <v>52529</v>
      </c>
      <c r="V972" s="288">
        <v>0</v>
      </c>
      <c r="W972" s="288">
        <v>0</v>
      </c>
      <c r="X972" s="288">
        <v>3206</v>
      </c>
      <c r="Y972" s="279">
        <f t="shared" si="71"/>
        <v>55735</v>
      </c>
      <c r="Z972" s="139"/>
      <c r="AA972" s="275">
        <v>0</v>
      </c>
      <c r="AB972" s="204">
        <v>0</v>
      </c>
      <c r="AC972" s="202">
        <v>0</v>
      </c>
      <c r="AD972" s="204">
        <v>0</v>
      </c>
      <c r="AE972" s="276">
        <v>0</v>
      </c>
      <c r="AF972" s="139"/>
      <c r="AG972" s="227">
        <f t="shared" si="66"/>
        <v>0</v>
      </c>
      <c r="AH972" s="228">
        <f t="shared" si="67"/>
        <v>0</v>
      </c>
      <c r="AI972" s="229">
        <f t="shared" si="68"/>
        <v>0</v>
      </c>
      <c r="AJ972" s="139"/>
      <c r="AK972" s="139"/>
    </row>
    <row r="973" spans="1:37" s="209" customFormat="1" ht="13.8" x14ac:dyDescent="0.3">
      <c r="A973" s="277">
        <v>3517</v>
      </c>
      <c r="B973" s="211">
        <v>3517239044</v>
      </c>
      <c r="C973" s="212" t="s">
        <v>337</v>
      </c>
      <c r="D973" s="211">
        <v>239</v>
      </c>
      <c r="E973" s="212" t="s">
        <v>267</v>
      </c>
      <c r="F973" s="211">
        <v>44</v>
      </c>
      <c r="G973" s="212" t="s">
        <v>35</v>
      </c>
      <c r="H973" s="297">
        <v>1</v>
      </c>
      <c r="I973" s="202">
        <v>12284.372571797174</v>
      </c>
      <c r="J973" s="202">
        <v>248</v>
      </c>
      <c r="K973" s="202">
        <v>0</v>
      </c>
      <c r="L973" s="202">
        <v>893</v>
      </c>
      <c r="M973" s="279">
        <v>13425.372571797174</v>
      </c>
      <c r="N973" s="139"/>
      <c r="O973" s="281">
        <v>0</v>
      </c>
      <c r="P973" s="282">
        <v>0</v>
      </c>
      <c r="Q973" s="205">
        <v>0.09</v>
      </c>
      <c r="R973" s="205">
        <v>5.5335020340441667E-2</v>
      </c>
      <c r="S973" s="272">
        <f t="shared" si="69"/>
        <v>0</v>
      </c>
      <c r="T973" s="139"/>
      <c r="U973" s="287">
        <v>12532</v>
      </c>
      <c r="V973" s="288">
        <v>0</v>
      </c>
      <c r="W973" s="288">
        <v>0</v>
      </c>
      <c r="X973" s="288">
        <v>893</v>
      </c>
      <c r="Y973" s="279">
        <f t="shared" si="71"/>
        <v>13425</v>
      </c>
      <c r="Z973" s="139"/>
      <c r="AA973" s="275">
        <v>0</v>
      </c>
      <c r="AB973" s="204">
        <v>0</v>
      </c>
      <c r="AC973" s="202">
        <v>0</v>
      </c>
      <c r="AD973" s="204">
        <v>0</v>
      </c>
      <c r="AE973" s="276">
        <v>0</v>
      </c>
      <c r="AF973" s="139"/>
      <c r="AG973" s="227">
        <f t="shared" si="66"/>
        <v>0</v>
      </c>
      <c r="AH973" s="228">
        <f t="shared" si="67"/>
        <v>0</v>
      </c>
      <c r="AI973" s="229">
        <f t="shared" si="68"/>
        <v>0</v>
      </c>
      <c r="AJ973" s="139"/>
      <c r="AK973" s="139"/>
    </row>
    <row r="974" spans="1:37" s="209" customFormat="1" ht="13.8" x14ac:dyDescent="0.3">
      <c r="A974" s="277">
        <v>3517</v>
      </c>
      <c r="B974" s="211">
        <v>3517239052</v>
      </c>
      <c r="C974" s="212" t="s">
        <v>337</v>
      </c>
      <c r="D974" s="211">
        <v>239</v>
      </c>
      <c r="E974" s="212" t="s">
        <v>267</v>
      </c>
      <c r="F974" s="211">
        <v>52</v>
      </c>
      <c r="G974" s="212" t="s">
        <v>268</v>
      </c>
      <c r="H974" s="297">
        <v>5</v>
      </c>
      <c r="I974" s="202">
        <v>10594.477340436682</v>
      </c>
      <c r="J974" s="202">
        <v>3433</v>
      </c>
      <c r="K974" s="202">
        <v>0</v>
      </c>
      <c r="L974" s="202">
        <v>893</v>
      </c>
      <c r="M974" s="279">
        <v>14920.477340436682</v>
      </c>
      <c r="N974" s="139"/>
      <c r="O974" s="281">
        <v>0</v>
      </c>
      <c r="P974" s="282">
        <v>0</v>
      </c>
      <c r="Q974" s="205">
        <v>0.09</v>
      </c>
      <c r="R974" s="205">
        <v>2.4944745908209952E-2</v>
      </c>
      <c r="S974" s="272">
        <f t="shared" si="69"/>
        <v>0</v>
      </c>
      <c r="T974" s="139"/>
      <c r="U974" s="287">
        <v>70135</v>
      </c>
      <c r="V974" s="288">
        <v>0</v>
      </c>
      <c r="W974" s="288">
        <v>0</v>
      </c>
      <c r="X974" s="288">
        <v>4465</v>
      </c>
      <c r="Y974" s="279">
        <f t="shared" si="71"/>
        <v>74600</v>
      </c>
      <c r="Z974" s="139"/>
      <c r="AA974" s="275">
        <v>0</v>
      </c>
      <c r="AB974" s="204">
        <v>0</v>
      </c>
      <c r="AC974" s="202">
        <v>0</v>
      </c>
      <c r="AD974" s="204">
        <v>0</v>
      </c>
      <c r="AE974" s="276">
        <v>0</v>
      </c>
      <c r="AF974" s="139"/>
      <c r="AG974" s="227">
        <f t="shared" si="66"/>
        <v>0</v>
      </c>
      <c r="AH974" s="228">
        <f t="shared" si="67"/>
        <v>0</v>
      </c>
      <c r="AI974" s="229">
        <f t="shared" si="68"/>
        <v>0</v>
      </c>
      <c r="AJ974" s="139"/>
      <c r="AK974" s="139"/>
    </row>
    <row r="975" spans="1:37" s="209" customFormat="1" ht="13.8" x14ac:dyDescent="0.3">
      <c r="A975" s="277">
        <v>3517</v>
      </c>
      <c r="B975" s="211">
        <v>3517239096</v>
      </c>
      <c r="C975" s="212" t="s">
        <v>337</v>
      </c>
      <c r="D975" s="211">
        <v>239</v>
      </c>
      <c r="E975" s="212" t="s">
        <v>267</v>
      </c>
      <c r="F975" s="211">
        <v>96</v>
      </c>
      <c r="G975" s="212" t="s">
        <v>234</v>
      </c>
      <c r="H975" s="297">
        <v>1</v>
      </c>
      <c r="I975" s="202">
        <v>10952.118463350018</v>
      </c>
      <c r="J975" s="202">
        <v>5818</v>
      </c>
      <c r="K975" s="202">
        <v>0</v>
      </c>
      <c r="L975" s="202">
        <v>893</v>
      </c>
      <c r="M975" s="279">
        <v>17663.118463350016</v>
      </c>
      <c r="N975" s="139"/>
      <c r="O975" s="281">
        <v>0</v>
      </c>
      <c r="P975" s="282">
        <v>0</v>
      </c>
      <c r="Q975" s="205">
        <v>0.09</v>
      </c>
      <c r="R975" s="205">
        <v>2.6426435635416204E-2</v>
      </c>
      <c r="S975" s="272">
        <f t="shared" si="69"/>
        <v>0</v>
      </c>
      <c r="T975" s="139"/>
      <c r="U975" s="287">
        <v>16770</v>
      </c>
      <c r="V975" s="288">
        <v>0</v>
      </c>
      <c r="W975" s="288">
        <v>0</v>
      </c>
      <c r="X975" s="288">
        <v>893</v>
      </c>
      <c r="Y975" s="279">
        <f t="shared" si="71"/>
        <v>17663</v>
      </c>
      <c r="Z975" s="139"/>
      <c r="AA975" s="275">
        <v>0</v>
      </c>
      <c r="AB975" s="204">
        <v>0</v>
      </c>
      <c r="AC975" s="202">
        <v>0</v>
      </c>
      <c r="AD975" s="204">
        <v>0</v>
      </c>
      <c r="AE975" s="276">
        <v>0</v>
      </c>
      <c r="AF975" s="139"/>
      <c r="AG975" s="227">
        <f t="shared" si="66"/>
        <v>0</v>
      </c>
      <c r="AH975" s="228">
        <f t="shared" si="67"/>
        <v>0</v>
      </c>
      <c r="AI975" s="229">
        <f t="shared" si="68"/>
        <v>0</v>
      </c>
      <c r="AJ975" s="139"/>
      <c r="AK975" s="139"/>
    </row>
    <row r="976" spans="1:37" s="209" customFormat="1" ht="13.8" x14ac:dyDescent="0.3">
      <c r="A976" s="277">
        <v>3517</v>
      </c>
      <c r="B976" s="211">
        <v>3517239099</v>
      </c>
      <c r="C976" s="212" t="s">
        <v>337</v>
      </c>
      <c r="D976" s="211">
        <v>239</v>
      </c>
      <c r="E976" s="212" t="s">
        <v>267</v>
      </c>
      <c r="F976" s="211">
        <v>99</v>
      </c>
      <c r="G976" s="212" t="s">
        <v>186</v>
      </c>
      <c r="H976" s="297">
        <v>1</v>
      </c>
      <c r="I976" s="202">
        <v>10489.150662906624</v>
      </c>
      <c r="J976" s="202">
        <v>5757</v>
      </c>
      <c r="K976" s="202">
        <v>0</v>
      </c>
      <c r="L976" s="202">
        <v>893</v>
      </c>
      <c r="M976" s="279">
        <v>17139.150662906624</v>
      </c>
      <c r="N976" s="139"/>
      <c r="O976" s="281">
        <v>0</v>
      </c>
      <c r="P976" s="282">
        <v>0</v>
      </c>
      <c r="Q976" s="205">
        <v>0.09</v>
      </c>
      <c r="R976" s="205">
        <v>4.1053569344640002E-2</v>
      </c>
      <c r="S976" s="272">
        <f t="shared" si="69"/>
        <v>0</v>
      </c>
      <c r="T976" s="139"/>
      <c r="U976" s="287">
        <v>16246</v>
      </c>
      <c r="V976" s="288">
        <v>0</v>
      </c>
      <c r="W976" s="288">
        <v>0</v>
      </c>
      <c r="X976" s="288">
        <v>893</v>
      </c>
      <c r="Y976" s="279">
        <f t="shared" si="71"/>
        <v>17139</v>
      </c>
      <c r="Z976" s="139"/>
      <c r="AA976" s="275">
        <v>0</v>
      </c>
      <c r="AB976" s="204">
        <v>0</v>
      </c>
      <c r="AC976" s="202">
        <v>0</v>
      </c>
      <c r="AD976" s="204">
        <v>0</v>
      </c>
      <c r="AE976" s="276">
        <v>0</v>
      </c>
      <c r="AF976" s="139"/>
      <c r="AG976" s="227">
        <f t="shared" si="66"/>
        <v>0</v>
      </c>
      <c r="AH976" s="228">
        <f t="shared" si="67"/>
        <v>0</v>
      </c>
      <c r="AI976" s="229">
        <f t="shared" si="68"/>
        <v>0</v>
      </c>
      <c r="AJ976" s="139"/>
      <c r="AK976" s="139"/>
    </row>
    <row r="977" spans="1:37" s="209" customFormat="1" ht="13.8" x14ac:dyDescent="0.3">
      <c r="A977" s="277">
        <v>3517</v>
      </c>
      <c r="B977" s="211">
        <v>3517239165</v>
      </c>
      <c r="C977" s="212" t="s">
        <v>337</v>
      </c>
      <c r="D977" s="211">
        <v>239</v>
      </c>
      <c r="E977" s="212" t="s">
        <v>267</v>
      </c>
      <c r="F977" s="211">
        <v>165</v>
      </c>
      <c r="G977" s="212" t="s">
        <v>28</v>
      </c>
      <c r="H977" s="297">
        <v>1</v>
      </c>
      <c r="I977" s="202">
        <v>12035.764419431875</v>
      </c>
      <c r="J977" s="202">
        <v>452</v>
      </c>
      <c r="K977" s="202">
        <v>0</v>
      </c>
      <c r="L977" s="202">
        <v>893</v>
      </c>
      <c r="M977" s="279">
        <v>13380.764419431875</v>
      </c>
      <c r="N977" s="139"/>
      <c r="O977" s="281">
        <v>0</v>
      </c>
      <c r="P977" s="282">
        <v>0</v>
      </c>
      <c r="Q977" s="205">
        <v>9.8299999999999998E-2</v>
      </c>
      <c r="R977" s="205">
        <v>0.11182095454477818</v>
      </c>
      <c r="S977" s="272">
        <f t="shared" si="69"/>
        <v>0</v>
      </c>
      <c r="T977" s="139"/>
      <c r="U977" s="287">
        <v>12488</v>
      </c>
      <c r="V977" s="288">
        <v>0</v>
      </c>
      <c r="W977" s="288">
        <v>0</v>
      </c>
      <c r="X977" s="288">
        <v>893</v>
      </c>
      <c r="Y977" s="279">
        <f t="shared" si="71"/>
        <v>13381</v>
      </c>
      <c r="Z977" s="139"/>
      <c r="AA977" s="275">
        <v>0</v>
      </c>
      <c r="AB977" s="204">
        <v>0</v>
      </c>
      <c r="AC977" s="202">
        <v>0</v>
      </c>
      <c r="AD977" s="204">
        <v>0</v>
      </c>
      <c r="AE977" s="276">
        <v>0</v>
      </c>
      <c r="AF977" s="139"/>
      <c r="AG977" s="227">
        <f t="shared" si="66"/>
        <v>0</v>
      </c>
      <c r="AH977" s="228">
        <f t="shared" si="67"/>
        <v>0</v>
      </c>
      <c r="AI977" s="229">
        <f t="shared" si="68"/>
        <v>0</v>
      </c>
      <c r="AJ977" s="139"/>
      <c r="AK977" s="139"/>
    </row>
    <row r="978" spans="1:37" s="209" customFormat="1" ht="13.8" x14ac:dyDescent="0.3">
      <c r="A978" s="277">
        <v>3517</v>
      </c>
      <c r="B978" s="211">
        <v>3517239167</v>
      </c>
      <c r="C978" s="212" t="s">
        <v>337</v>
      </c>
      <c r="D978" s="211">
        <v>239</v>
      </c>
      <c r="E978" s="212" t="s">
        <v>267</v>
      </c>
      <c r="F978" s="211">
        <v>167</v>
      </c>
      <c r="G978" s="212" t="s">
        <v>191</v>
      </c>
      <c r="H978" s="297">
        <v>1</v>
      </c>
      <c r="I978" s="202">
        <v>10537.457515332319</v>
      </c>
      <c r="J978" s="202">
        <v>4060</v>
      </c>
      <c r="K978" s="202">
        <v>0</v>
      </c>
      <c r="L978" s="202">
        <v>893</v>
      </c>
      <c r="M978" s="279">
        <v>15490.457515332319</v>
      </c>
      <c r="N978" s="139"/>
      <c r="O978" s="281">
        <v>0</v>
      </c>
      <c r="P978" s="282">
        <v>0</v>
      </c>
      <c r="Q978" s="205">
        <v>0.09</v>
      </c>
      <c r="R978" s="205">
        <v>1.88626751456616E-2</v>
      </c>
      <c r="S978" s="272">
        <f t="shared" si="69"/>
        <v>0</v>
      </c>
      <c r="T978" s="139"/>
      <c r="U978" s="287">
        <v>14597</v>
      </c>
      <c r="V978" s="288">
        <v>0</v>
      </c>
      <c r="W978" s="288">
        <v>0</v>
      </c>
      <c r="X978" s="288">
        <v>893</v>
      </c>
      <c r="Y978" s="279">
        <f t="shared" si="71"/>
        <v>15490</v>
      </c>
      <c r="Z978" s="139"/>
      <c r="AA978" s="275">
        <v>0</v>
      </c>
      <c r="AB978" s="204">
        <v>0</v>
      </c>
      <c r="AC978" s="202">
        <v>0</v>
      </c>
      <c r="AD978" s="204">
        <v>0</v>
      </c>
      <c r="AE978" s="276">
        <v>0</v>
      </c>
      <c r="AF978" s="139"/>
      <c r="AG978" s="227">
        <f t="shared" si="66"/>
        <v>0</v>
      </c>
      <c r="AH978" s="228">
        <f t="shared" si="67"/>
        <v>0</v>
      </c>
      <c r="AI978" s="229">
        <f t="shared" si="68"/>
        <v>0</v>
      </c>
      <c r="AJ978" s="139"/>
      <c r="AK978" s="139"/>
    </row>
    <row r="979" spans="1:37" s="209" customFormat="1" ht="13.8" x14ac:dyDescent="0.3">
      <c r="A979" s="277">
        <v>3517</v>
      </c>
      <c r="B979" s="211">
        <v>3517239171</v>
      </c>
      <c r="C979" s="212" t="s">
        <v>337</v>
      </c>
      <c r="D979" s="211">
        <v>239</v>
      </c>
      <c r="E979" s="212" t="s">
        <v>267</v>
      </c>
      <c r="F979" s="211">
        <v>171</v>
      </c>
      <c r="G979" s="212" t="s">
        <v>272</v>
      </c>
      <c r="H979" s="297">
        <v>1.3</v>
      </c>
      <c r="I979" s="202">
        <v>10254.728894233504</v>
      </c>
      <c r="J979" s="202">
        <v>2510</v>
      </c>
      <c r="K979" s="202">
        <v>0</v>
      </c>
      <c r="L979" s="202">
        <v>893</v>
      </c>
      <c r="M979" s="279">
        <v>13657.728894233504</v>
      </c>
      <c r="N979" s="139"/>
      <c r="O979" s="281">
        <v>0</v>
      </c>
      <c r="P979" s="282">
        <v>0</v>
      </c>
      <c r="Q979" s="205">
        <v>0.09</v>
      </c>
      <c r="R979" s="205">
        <v>5.8177496130273742E-3</v>
      </c>
      <c r="S979" s="272">
        <f t="shared" si="69"/>
        <v>0</v>
      </c>
      <c r="T979" s="139"/>
      <c r="U979" s="287">
        <v>16593</v>
      </c>
      <c r="V979" s="288">
        <v>0</v>
      </c>
      <c r="W979" s="288">
        <v>0</v>
      </c>
      <c r="X979" s="288">
        <v>1161</v>
      </c>
      <c r="Y979" s="279">
        <f t="shared" si="71"/>
        <v>17754</v>
      </c>
      <c r="Z979" s="139"/>
      <c r="AA979" s="275">
        <v>0</v>
      </c>
      <c r="AB979" s="204">
        <v>0</v>
      </c>
      <c r="AC979" s="202">
        <v>0</v>
      </c>
      <c r="AD979" s="204">
        <v>0</v>
      </c>
      <c r="AE979" s="276">
        <v>0</v>
      </c>
      <c r="AF979" s="139"/>
      <c r="AG979" s="227">
        <f t="shared" si="66"/>
        <v>0</v>
      </c>
      <c r="AH979" s="228">
        <f t="shared" si="67"/>
        <v>0</v>
      </c>
      <c r="AI979" s="229">
        <f t="shared" si="68"/>
        <v>0</v>
      </c>
      <c r="AJ979" s="139"/>
      <c r="AK979" s="139"/>
    </row>
    <row r="980" spans="1:37" s="209" customFormat="1" ht="13.8" x14ac:dyDescent="0.3">
      <c r="A980" s="277">
        <v>3517</v>
      </c>
      <c r="B980" s="211">
        <v>3517239182</v>
      </c>
      <c r="C980" s="212" t="s">
        <v>337</v>
      </c>
      <c r="D980" s="211">
        <v>239</v>
      </c>
      <c r="E980" s="212" t="s">
        <v>267</v>
      </c>
      <c r="F980" s="211">
        <v>182</v>
      </c>
      <c r="G980" s="212" t="s">
        <v>273</v>
      </c>
      <c r="H980" s="297">
        <v>4</v>
      </c>
      <c r="I980" s="202">
        <v>10563.654929066313</v>
      </c>
      <c r="J980" s="202">
        <v>2486</v>
      </c>
      <c r="K980" s="202">
        <v>0</v>
      </c>
      <c r="L980" s="202">
        <v>893</v>
      </c>
      <c r="M980" s="279">
        <v>13942.654929066313</v>
      </c>
      <c r="N980" s="139"/>
      <c r="O980" s="281">
        <v>0</v>
      </c>
      <c r="P980" s="282">
        <v>0</v>
      </c>
      <c r="Q980" s="205">
        <v>0.09</v>
      </c>
      <c r="R980" s="205">
        <v>1.1684241833041099E-2</v>
      </c>
      <c r="S980" s="272">
        <f t="shared" si="69"/>
        <v>0</v>
      </c>
      <c r="T980" s="139"/>
      <c r="U980" s="287">
        <v>52200</v>
      </c>
      <c r="V980" s="288">
        <v>0</v>
      </c>
      <c r="W980" s="288">
        <v>0</v>
      </c>
      <c r="X980" s="288">
        <v>3572</v>
      </c>
      <c r="Y980" s="279">
        <f t="shared" si="71"/>
        <v>55772</v>
      </c>
      <c r="Z980" s="139"/>
      <c r="AA980" s="275">
        <v>0</v>
      </c>
      <c r="AB980" s="204">
        <v>0</v>
      </c>
      <c r="AC980" s="202">
        <v>0</v>
      </c>
      <c r="AD980" s="204">
        <v>0</v>
      </c>
      <c r="AE980" s="276">
        <v>0</v>
      </c>
      <c r="AF980" s="139"/>
      <c r="AG980" s="227">
        <f t="shared" si="66"/>
        <v>0</v>
      </c>
      <c r="AH980" s="228">
        <f t="shared" si="67"/>
        <v>0</v>
      </c>
      <c r="AI980" s="229">
        <f t="shared" si="68"/>
        <v>0</v>
      </c>
      <c r="AJ980" s="139"/>
      <c r="AK980" s="139"/>
    </row>
    <row r="981" spans="1:37" s="209" customFormat="1" ht="13.8" x14ac:dyDescent="0.3">
      <c r="A981" s="277">
        <v>3517</v>
      </c>
      <c r="B981" s="211">
        <v>3517239201</v>
      </c>
      <c r="C981" s="212" t="s">
        <v>337</v>
      </c>
      <c r="D981" s="211">
        <v>239</v>
      </c>
      <c r="E981" s="212" t="s">
        <v>267</v>
      </c>
      <c r="F981" s="211">
        <v>201</v>
      </c>
      <c r="G981" s="212" t="s">
        <v>17</v>
      </c>
      <c r="H981" s="297">
        <v>0.32</v>
      </c>
      <c r="I981" s="202">
        <v>12640.520228330424</v>
      </c>
      <c r="J981" s="202">
        <v>197</v>
      </c>
      <c r="K981" s="202">
        <v>0</v>
      </c>
      <c r="L981" s="202">
        <v>893</v>
      </c>
      <c r="M981" s="279">
        <v>13730.520228330424</v>
      </c>
      <c r="O981" s="281">
        <v>0</v>
      </c>
      <c r="P981" s="282">
        <v>0</v>
      </c>
      <c r="Q981" s="205">
        <v>0.18</v>
      </c>
      <c r="R981" s="205">
        <v>7.8219794049430413E-2</v>
      </c>
      <c r="S981" s="272">
        <f t="shared" si="69"/>
        <v>0</v>
      </c>
      <c r="T981" s="139"/>
      <c r="U981" s="287">
        <v>4108</v>
      </c>
      <c r="V981" s="288">
        <v>0</v>
      </c>
      <c r="W981" s="288">
        <v>0</v>
      </c>
      <c r="X981" s="288">
        <v>286</v>
      </c>
      <c r="Y981" s="279">
        <f t="shared" si="71"/>
        <v>4394</v>
      </c>
      <c r="AA981" s="275">
        <v>0</v>
      </c>
      <c r="AB981" s="204">
        <v>0</v>
      </c>
      <c r="AC981" s="202">
        <v>0</v>
      </c>
      <c r="AD981" s="204">
        <v>0</v>
      </c>
      <c r="AE981" s="276">
        <v>0</v>
      </c>
      <c r="AG981" s="227">
        <f t="shared" si="66"/>
        <v>0</v>
      </c>
      <c r="AH981" s="228">
        <f t="shared" si="67"/>
        <v>0</v>
      </c>
      <c r="AI981" s="229">
        <f t="shared" si="68"/>
        <v>0</v>
      </c>
    </row>
    <row r="982" spans="1:37" s="209" customFormat="1" ht="13.8" x14ac:dyDescent="0.3">
      <c r="A982" s="277">
        <v>3517</v>
      </c>
      <c r="B982" s="211">
        <v>3517239231</v>
      </c>
      <c r="C982" s="212" t="s">
        <v>337</v>
      </c>
      <c r="D982" s="211">
        <v>239</v>
      </c>
      <c r="E982" s="212" t="s">
        <v>267</v>
      </c>
      <c r="F982" s="211">
        <v>231</v>
      </c>
      <c r="G982" s="212" t="s">
        <v>274</v>
      </c>
      <c r="H982" s="297">
        <v>7.87</v>
      </c>
      <c r="I982" s="202">
        <v>10371.759004465888</v>
      </c>
      <c r="J982" s="202">
        <v>2633</v>
      </c>
      <c r="K982" s="202">
        <v>0</v>
      </c>
      <c r="L982" s="202">
        <v>893</v>
      </c>
      <c r="M982" s="279">
        <v>13897.759004465888</v>
      </c>
      <c r="O982" s="281">
        <v>0</v>
      </c>
      <c r="P982" s="282">
        <v>0</v>
      </c>
      <c r="Q982" s="205">
        <v>0.09</v>
      </c>
      <c r="R982" s="205">
        <v>1.5294460073919446E-2</v>
      </c>
      <c r="S982" s="272">
        <f t="shared" si="69"/>
        <v>0</v>
      </c>
      <c r="T982" s="139"/>
      <c r="U982" s="287">
        <v>102349</v>
      </c>
      <c r="V982" s="288">
        <v>0</v>
      </c>
      <c r="W982" s="288">
        <v>0</v>
      </c>
      <c r="X982" s="288">
        <v>7029</v>
      </c>
      <c r="Y982" s="279">
        <f t="shared" si="71"/>
        <v>109378</v>
      </c>
      <c r="AA982" s="275">
        <v>0</v>
      </c>
      <c r="AB982" s="204">
        <v>0</v>
      </c>
      <c r="AC982" s="202">
        <v>0</v>
      </c>
      <c r="AD982" s="204">
        <v>0</v>
      </c>
      <c r="AE982" s="276">
        <v>0</v>
      </c>
      <c r="AG982" s="227">
        <f t="shared" si="66"/>
        <v>0</v>
      </c>
      <c r="AH982" s="228">
        <f t="shared" si="67"/>
        <v>0</v>
      </c>
      <c r="AI982" s="229">
        <f t="shared" si="68"/>
        <v>0</v>
      </c>
    </row>
    <row r="983" spans="1:37" s="209" customFormat="1" ht="13.8" x14ac:dyDescent="0.3">
      <c r="A983" s="277">
        <v>3517</v>
      </c>
      <c r="B983" s="211">
        <v>3517239239</v>
      </c>
      <c r="C983" s="212" t="s">
        <v>337</v>
      </c>
      <c r="D983" s="211">
        <v>239</v>
      </c>
      <c r="E983" s="212" t="s">
        <v>267</v>
      </c>
      <c r="F983" s="211">
        <v>239</v>
      </c>
      <c r="G983" s="212" t="s">
        <v>267</v>
      </c>
      <c r="H983" s="297">
        <v>68.25</v>
      </c>
      <c r="I983" s="202">
        <v>11099.941851395088</v>
      </c>
      <c r="J983" s="202">
        <v>4112</v>
      </c>
      <c r="K983" s="202">
        <v>0</v>
      </c>
      <c r="L983" s="202">
        <v>893</v>
      </c>
      <c r="M983" s="279">
        <v>16104.941851395088</v>
      </c>
      <c r="O983" s="281">
        <v>0</v>
      </c>
      <c r="P983" s="282">
        <v>0</v>
      </c>
      <c r="Q983" s="205">
        <v>0.09</v>
      </c>
      <c r="R983" s="205">
        <v>5.7659897963636325E-2</v>
      </c>
      <c r="S983" s="272">
        <f t="shared" si="69"/>
        <v>0</v>
      </c>
      <c r="T983" s="139"/>
      <c r="U983" s="287">
        <v>1038222</v>
      </c>
      <c r="V983" s="288">
        <v>0</v>
      </c>
      <c r="W983" s="288">
        <v>0</v>
      </c>
      <c r="X983" s="288">
        <v>60952</v>
      </c>
      <c r="Y983" s="279">
        <f t="shared" si="71"/>
        <v>1099174</v>
      </c>
      <c r="AA983" s="275">
        <v>0</v>
      </c>
      <c r="AB983" s="204">
        <v>0</v>
      </c>
      <c r="AC983" s="202">
        <v>0</v>
      </c>
      <c r="AD983" s="204">
        <v>0</v>
      </c>
      <c r="AE983" s="276">
        <v>0</v>
      </c>
      <c r="AG983" s="227">
        <f t="shared" si="66"/>
        <v>0</v>
      </c>
      <c r="AH983" s="228">
        <f t="shared" si="67"/>
        <v>0</v>
      </c>
      <c r="AI983" s="229">
        <f t="shared" si="68"/>
        <v>0</v>
      </c>
    </row>
    <row r="984" spans="1:37" s="209" customFormat="1" ht="13.8" x14ac:dyDescent="0.3">
      <c r="A984" s="277">
        <v>3517</v>
      </c>
      <c r="B984" s="211">
        <v>3517239243</v>
      </c>
      <c r="C984" s="212" t="s">
        <v>337</v>
      </c>
      <c r="D984" s="211">
        <v>239</v>
      </c>
      <c r="E984" s="212" t="s">
        <v>267</v>
      </c>
      <c r="F984" s="211">
        <v>243</v>
      </c>
      <c r="G984" s="212" t="s">
        <v>74</v>
      </c>
      <c r="H984" s="297">
        <v>1</v>
      </c>
      <c r="I984" s="202">
        <v>12488.506008868042</v>
      </c>
      <c r="J984" s="202">
        <v>2595</v>
      </c>
      <c r="K984" s="202">
        <v>0</v>
      </c>
      <c r="L984" s="202">
        <v>893</v>
      </c>
      <c r="M984" s="279">
        <v>15976.506008868042</v>
      </c>
      <c r="O984" s="281">
        <v>0</v>
      </c>
      <c r="P984" s="282">
        <v>0</v>
      </c>
      <c r="Q984" s="205">
        <v>0.09</v>
      </c>
      <c r="R984" s="205">
        <v>5.2541223770135566E-3</v>
      </c>
      <c r="S984" s="272">
        <f t="shared" si="69"/>
        <v>0</v>
      </c>
      <c r="T984" s="139"/>
      <c r="U984" s="287">
        <v>15084</v>
      </c>
      <c r="V984" s="288">
        <v>0</v>
      </c>
      <c r="W984" s="288">
        <v>0</v>
      </c>
      <c r="X984" s="288">
        <v>893</v>
      </c>
      <c r="Y984" s="279">
        <f t="shared" si="71"/>
        <v>15977</v>
      </c>
      <c r="AA984" s="275">
        <v>0</v>
      </c>
      <c r="AB984" s="204">
        <v>0</v>
      </c>
      <c r="AC984" s="202">
        <v>0</v>
      </c>
      <c r="AD984" s="204">
        <v>1</v>
      </c>
      <c r="AE984" s="276">
        <v>15977</v>
      </c>
      <c r="AG984" s="227">
        <f t="shared" si="66"/>
        <v>0</v>
      </c>
      <c r="AH984" s="228">
        <f t="shared" si="67"/>
        <v>0</v>
      </c>
      <c r="AI984" s="229">
        <f t="shared" si="68"/>
        <v>0</v>
      </c>
    </row>
    <row r="985" spans="1:37" s="209" customFormat="1" ht="13.8" x14ac:dyDescent="0.3">
      <c r="A985" s="277">
        <v>3517</v>
      </c>
      <c r="B985" s="211">
        <v>3517239264</v>
      </c>
      <c r="C985" s="212" t="s">
        <v>337</v>
      </c>
      <c r="D985" s="211">
        <v>239</v>
      </c>
      <c r="E985" s="212" t="s">
        <v>267</v>
      </c>
      <c r="F985" s="211">
        <v>264</v>
      </c>
      <c r="G985" s="212" t="s">
        <v>293</v>
      </c>
      <c r="H985" s="297">
        <v>0.59</v>
      </c>
      <c r="I985" s="202">
        <v>10069.705719179028</v>
      </c>
      <c r="J985" s="202">
        <v>4476</v>
      </c>
      <c r="K985" s="202">
        <v>0</v>
      </c>
      <c r="L985" s="202">
        <v>893</v>
      </c>
      <c r="M985" s="279">
        <v>15438.705719179028</v>
      </c>
      <c r="O985" s="281">
        <v>0</v>
      </c>
      <c r="P985" s="282">
        <v>0</v>
      </c>
      <c r="Q985" s="205">
        <v>0.09</v>
      </c>
      <c r="R985" s="205">
        <v>7.8436401779518345E-3</v>
      </c>
      <c r="S985" s="272">
        <f t="shared" si="69"/>
        <v>0</v>
      </c>
      <c r="T985" s="139"/>
      <c r="U985" s="287">
        <v>8582</v>
      </c>
      <c r="V985" s="288">
        <v>0</v>
      </c>
      <c r="W985" s="288">
        <v>0</v>
      </c>
      <c r="X985" s="288">
        <v>527</v>
      </c>
      <c r="Y985" s="279">
        <f t="shared" si="71"/>
        <v>9109</v>
      </c>
      <c r="AA985" s="275">
        <v>0</v>
      </c>
      <c r="AB985" s="204">
        <v>0</v>
      </c>
      <c r="AC985" s="202">
        <v>0</v>
      </c>
      <c r="AD985" s="204">
        <v>0</v>
      </c>
      <c r="AE985" s="276">
        <v>0</v>
      </c>
      <c r="AG985" s="227">
        <f t="shared" si="66"/>
        <v>0</v>
      </c>
      <c r="AH985" s="228">
        <f t="shared" si="67"/>
        <v>0</v>
      </c>
      <c r="AI985" s="229">
        <f t="shared" si="68"/>
        <v>0</v>
      </c>
    </row>
    <row r="986" spans="1:37" s="209" customFormat="1" ht="13.8" x14ac:dyDescent="0.3">
      <c r="A986" s="277">
        <v>3517</v>
      </c>
      <c r="B986" s="211">
        <v>3517239293</v>
      </c>
      <c r="C986" s="212" t="s">
        <v>337</v>
      </c>
      <c r="D986" s="211">
        <v>239</v>
      </c>
      <c r="E986" s="212" t="s">
        <v>267</v>
      </c>
      <c r="F986" s="211">
        <v>293</v>
      </c>
      <c r="G986" s="212" t="s">
        <v>45</v>
      </c>
      <c r="H986" s="297">
        <v>5.55</v>
      </c>
      <c r="I986" s="202">
        <v>11641.935415948807</v>
      </c>
      <c r="J986" s="202">
        <v>897</v>
      </c>
      <c r="K986" s="202">
        <v>0</v>
      </c>
      <c r="L986" s="202">
        <v>893</v>
      </c>
      <c r="M986" s="279">
        <v>13431.935415948807</v>
      </c>
      <c r="O986" s="281">
        <v>0</v>
      </c>
      <c r="P986" s="282">
        <v>0</v>
      </c>
      <c r="Q986" s="205">
        <v>0.18</v>
      </c>
      <c r="R986" s="205">
        <v>6.7934430921212383E-3</v>
      </c>
      <c r="S986" s="272">
        <f t="shared" si="69"/>
        <v>0</v>
      </c>
      <c r="T986" s="139"/>
      <c r="U986" s="287">
        <v>69591</v>
      </c>
      <c r="V986" s="288">
        <v>0</v>
      </c>
      <c r="W986" s="288">
        <v>0</v>
      </c>
      <c r="X986" s="288">
        <v>4956</v>
      </c>
      <c r="Y986" s="279">
        <f t="shared" si="71"/>
        <v>74547</v>
      </c>
      <c r="AA986" s="275">
        <v>0</v>
      </c>
      <c r="AB986" s="204">
        <v>0</v>
      </c>
      <c r="AC986" s="202">
        <v>0</v>
      </c>
      <c r="AD986" s="204">
        <v>0</v>
      </c>
      <c r="AE986" s="276">
        <v>0</v>
      </c>
      <c r="AG986" s="227">
        <f t="shared" si="66"/>
        <v>0</v>
      </c>
      <c r="AH986" s="228">
        <f t="shared" si="67"/>
        <v>0</v>
      </c>
      <c r="AI986" s="229">
        <f t="shared" si="68"/>
        <v>0</v>
      </c>
    </row>
    <row r="987" spans="1:37" s="209" customFormat="1" ht="13.8" x14ac:dyDescent="0.3">
      <c r="A987" s="277">
        <v>3517</v>
      </c>
      <c r="B987" s="211">
        <v>3517239310</v>
      </c>
      <c r="C987" s="212" t="s">
        <v>337</v>
      </c>
      <c r="D987" s="211">
        <v>239</v>
      </c>
      <c r="E987" s="212" t="s">
        <v>267</v>
      </c>
      <c r="F987" s="211">
        <v>310</v>
      </c>
      <c r="G987" s="212" t="s">
        <v>277</v>
      </c>
      <c r="H987" s="297">
        <v>9.7800000000000011</v>
      </c>
      <c r="I987" s="202">
        <v>11890.407781690141</v>
      </c>
      <c r="J987" s="202">
        <v>3074</v>
      </c>
      <c r="K987" s="202">
        <v>0</v>
      </c>
      <c r="L987" s="202">
        <v>893</v>
      </c>
      <c r="M987" s="279">
        <v>15857.407781690141</v>
      </c>
      <c r="O987" s="281">
        <v>0</v>
      </c>
      <c r="P987" s="282">
        <v>0</v>
      </c>
      <c r="Q987" s="205">
        <v>0.18</v>
      </c>
      <c r="R987" s="205">
        <v>2.7921500283820042E-2</v>
      </c>
      <c r="S987" s="272">
        <f t="shared" si="69"/>
        <v>0</v>
      </c>
      <c r="T987" s="139"/>
      <c r="U987" s="287">
        <v>146349</v>
      </c>
      <c r="V987" s="288">
        <v>0</v>
      </c>
      <c r="W987" s="288">
        <v>0</v>
      </c>
      <c r="X987" s="288">
        <v>8734</v>
      </c>
      <c r="Y987" s="279">
        <f t="shared" si="71"/>
        <v>155083</v>
      </c>
      <c r="AA987" s="275">
        <v>0</v>
      </c>
      <c r="AB987" s="204">
        <v>0</v>
      </c>
      <c r="AC987" s="202">
        <v>0</v>
      </c>
      <c r="AD987" s="204">
        <v>0</v>
      </c>
      <c r="AE987" s="276">
        <v>0</v>
      </c>
      <c r="AG987" s="227">
        <f t="shared" si="66"/>
        <v>0</v>
      </c>
      <c r="AH987" s="228">
        <f t="shared" si="67"/>
        <v>0</v>
      </c>
      <c r="AI987" s="229">
        <f t="shared" si="68"/>
        <v>0</v>
      </c>
    </row>
    <row r="988" spans="1:37" s="209" customFormat="1" ht="13.8" x14ac:dyDescent="0.3">
      <c r="A988" s="277">
        <v>3517</v>
      </c>
      <c r="B988" s="211">
        <v>3517239336</v>
      </c>
      <c r="C988" s="212" t="s">
        <v>337</v>
      </c>
      <c r="D988" s="211">
        <v>239</v>
      </c>
      <c r="E988" s="212" t="s">
        <v>267</v>
      </c>
      <c r="F988" s="211">
        <v>336</v>
      </c>
      <c r="G988" s="212" t="s">
        <v>48</v>
      </c>
      <c r="H988" s="297">
        <v>1</v>
      </c>
      <c r="I988" s="202">
        <v>11404.61762605592</v>
      </c>
      <c r="J988" s="202">
        <v>3014</v>
      </c>
      <c r="K988" s="202">
        <v>0</v>
      </c>
      <c r="L988" s="202">
        <v>893</v>
      </c>
      <c r="M988" s="279">
        <v>15311.61762605592</v>
      </c>
      <c r="O988" s="281">
        <v>0</v>
      </c>
      <c r="P988" s="282">
        <v>0</v>
      </c>
      <c r="Q988" s="205">
        <v>0.09</v>
      </c>
      <c r="R988" s="205">
        <v>3.747833572365155E-2</v>
      </c>
      <c r="S988" s="272">
        <f t="shared" si="69"/>
        <v>0</v>
      </c>
      <c r="T988" s="139"/>
      <c r="U988" s="287">
        <v>14419</v>
      </c>
      <c r="V988" s="288">
        <v>0</v>
      </c>
      <c r="W988" s="288">
        <v>0</v>
      </c>
      <c r="X988" s="288">
        <v>893</v>
      </c>
      <c r="Y988" s="279">
        <f t="shared" si="71"/>
        <v>15312</v>
      </c>
      <c r="AA988" s="275">
        <v>0</v>
      </c>
      <c r="AB988" s="204">
        <v>0</v>
      </c>
      <c r="AC988" s="202">
        <v>0</v>
      </c>
      <c r="AD988" s="204">
        <v>0</v>
      </c>
      <c r="AE988" s="276">
        <v>0</v>
      </c>
      <c r="AG988" s="227">
        <f t="shared" si="66"/>
        <v>0</v>
      </c>
      <c r="AH988" s="228">
        <f t="shared" si="67"/>
        <v>0</v>
      </c>
      <c r="AI988" s="229">
        <f t="shared" si="68"/>
        <v>0</v>
      </c>
    </row>
    <row r="989" spans="1:37" s="209" customFormat="1" ht="13.8" x14ac:dyDescent="0.3">
      <c r="A989" s="277">
        <v>3517</v>
      </c>
      <c r="B989" s="211">
        <v>3517239625</v>
      </c>
      <c r="C989" s="212" t="s">
        <v>337</v>
      </c>
      <c r="D989" s="211">
        <v>239</v>
      </c>
      <c r="E989" s="212" t="s">
        <v>267</v>
      </c>
      <c r="F989" s="211">
        <v>625</v>
      </c>
      <c r="G989" s="212" t="s">
        <v>49</v>
      </c>
      <c r="H989" s="297">
        <v>1</v>
      </c>
      <c r="I989" s="202">
        <v>10048.638756043141</v>
      </c>
      <c r="J989" s="202">
        <v>1748</v>
      </c>
      <c r="K989" s="202">
        <v>0</v>
      </c>
      <c r="L989" s="202">
        <v>893</v>
      </c>
      <c r="M989" s="279">
        <v>12689.638756043141</v>
      </c>
      <c r="O989" s="281">
        <v>0</v>
      </c>
      <c r="P989" s="282">
        <v>0</v>
      </c>
      <c r="Q989" s="205">
        <v>0.09</v>
      </c>
      <c r="R989" s="205">
        <v>3.8724428882639318E-3</v>
      </c>
      <c r="S989" s="272">
        <f t="shared" si="69"/>
        <v>0</v>
      </c>
      <c r="T989" s="139"/>
      <c r="U989" s="287">
        <v>11797</v>
      </c>
      <c r="V989" s="288">
        <v>0</v>
      </c>
      <c r="W989" s="288">
        <v>0</v>
      </c>
      <c r="X989" s="288">
        <v>893</v>
      </c>
      <c r="Y989" s="279">
        <f t="shared" si="71"/>
        <v>12690</v>
      </c>
      <c r="AA989" s="275">
        <v>0</v>
      </c>
      <c r="AB989" s="204">
        <v>0</v>
      </c>
      <c r="AC989" s="202">
        <v>0</v>
      </c>
      <c r="AD989" s="204">
        <v>0</v>
      </c>
      <c r="AE989" s="276">
        <v>0</v>
      </c>
      <c r="AG989" s="227">
        <f t="shared" si="66"/>
        <v>0</v>
      </c>
      <c r="AH989" s="228">
        <f t="shared" si="67"/>
        <v>0</v>
      </c>
      <c r="AI989" s="229">
        <f t="shared" si="68"/>
        <v>0</v>
      </c>
    </row>
    <row r="990" spans="1:37" s="209" customFormat="1" ht="13.8" x14ac:dyDescent="0.3">
      <c r="A990" s="277">
        <v>3517</v>
      </c>
      <c r="B990" s="211">
        <v>3517239665</v>
      </c>
      <c r="C990" s="212" t="s">
        <v>337</v>
      </c>
      <c r="D990" s="211">
        <v>239</v>
      </c>
      <c r="E990" s="212" t="s">
        <v>267</v>
      </c>
      <c r="F990" s="211">
        <v>665</v>
      </c>
      <c r="G990" s="212" t="s">
        <v>278</v>
      </c>
      <c r="H990" s="297">
        <v>0.5</v>
      </c>
      <c r="I990" s="202">
        <v>10076.643913196895</v>
      </c>
      <c r="J990" s="202">
        <v>1781</v>
      </c>
      <c r="K990" s="202">
        <v>0</v>
      </c>
      <c r="L990" s="202">
        <v>893</v>
      </c>
      <c r="M990" s="279">
        <v>12750.643913196895</v>
      </c>
      <c r="O990" s="281">
        <v>0</v>
      </c>
      <c r="P990" s="282">
        <v>0</v>
      </c>
      <c r="Q990" s="205">
        <v>0.09</v>
      </c>
      <c r="R990" s="205">
        <v>5.5688115031111976E-3</v>
      </c>
      <c r="S990" s="272">
        <f t="shared" si="69"/>
        <v>0</v>
      </c>
      <c r="T990" s="139"/>
      <c r="U990" s="287">
        <v>5929</v>
      </c>
      <c r="V990" s="288">
        <v>0</v>
      </c>
      <c r="W990" s="288">
        <v>0</v>
      </c>
      <c r="X990" s="288">
        <v>447</v>
      </c>
      <c r="Y990" s="279">
        <f t="shared" si="71"/>
        <v>6376</v>
      </c>
      <c r="AA990" s="275">
        <v>0</v>
      </c>
      <c r="AB990" s="204">
        <v>0</v>
      </c>
      <c r="AC990" s="202">
        <v>0</v>
      </c>
      <c r="AD990" s="204">
        <v>0</v>
      </c>
      <c r="AE990" s="276">
        <v>0</v>
      </c>
      <c r="AG990" s="227">
        <f t="shared" si="66"/>
        <v>0</v>
      </c>
      <c r="AH990" s="228">
        <f t="shared" si="67"/>
        <v>0</v>
      </c>
      <c r="AI990" s="229">
        <f t="shared" si="68"/>
        <v>0</v>
      </c>
    </row>
    <row r="991" spans="1:37" s="209" customFormat="1" ht="13.8" x14ac:dyDescent="0.3">
      <c r="A991" s="277">
        <v>3517</v>
      </c>
      <c r="B991" s="211">
        <v>3517239740</v>
      </c>
      <c r="C991" s="212" t="s">
        <v>337</v>
      </c>
      <c r="D991" s="211">
        <v>239</v>
      </c>
      <c r="E991" s="212" t="s">
        <v>267</v>
      </c>
      <c r="F991" s="211">
        <v>740</v>
      </c>
      <c r="G991" s="212" t="s">
        <v>305</v>
      </c>
      <c r="H991" s="297">
        <v>0.14000000000000001</v>
      </c>
      <c r="I991" s="202">
        <v>10320.256157849091</v>
      </c>
      <c r="J991" s="202">
        <v>4242</v>
      </c>
      <c r="K991" s="202">
        <v>0</v>
      </c>
      <c r="L991" s="202">
        <v>893</v>
      </c>
      <c r="M991" s="279">
        <v>15455.256157849091</v>
      </c>
      <c r="O991" s="281">
        <v>0</v>
      </c>
      <c r="P991" s="282">
        <v>0</v>
      </c>
      <c r="Q991" s="205">
        <v>0.09</v>
      </c>
      <c r="R991" s="205">
        <v>1.2065651802108712E-4</v>
      </c>
      <c r="S991" s="272">
        <f t="shared" si="69"/>
        <v>0</v>
      </c>
      <c r="T991" s="139"/>
      <c r="U991" s="287">
        <v>2039</v>
      </c>
      <c r="V991" s="288">
        <v>0</v>
      </c>
      <c r="W991" s="288">
        <v>0</v>
      </c>
      <c r="X991" s="288">
        <v>125</v>
      </c>
      <c r="Y991" s="279">
        <f t="shared" si="71"/>
        <v>2164</v>
      </c>
      <c r="AA991" s="275">
        <v>0</v>
      </c>
      <c r="AB991" s="204">
        <v>0</v>
      </c>
      <c r="AC991" s="202">
        <v>0</v>
      </c>
      <c r="AD991" s="204">
        <v>0</v>
      </c>
      <c r="AE991" s="276">
        <v>0</v>
      </c>
      <c r="AG991" s="227">
        <f t="shared" si="66"/>
        <v>0</v>
      </c>
      <c r="AH991" s="228">
        <f t="shared" si="67"/>
        <v>0</v>
      </c>
      <c r="AI991" s="229">
        <f t="shared" si="68"/>
        <v>0</v>
      </c>
    </row>
    <row r="992" spans="1:37" s="209" customFormat="1" ht="13.8" x14ac:dyDescent="0.3">
      <c r="A992" s="277">
        <v>3517</v>
      </c>
      <c r="B992" s="211">
        <v>3517239760</v>
      </c>
      <c r="C992" s="212" t="s">
        <v>337</v>
      </c>
      <c r="D992" s="211">
        <v>239</v>
      </c>
      <c r="E992" s="212" t="s">
        <v>267</v>
      </c>
      <c r="F992" s="211">
        <v>760</v>
      </c>
      <c r="G992" s="212" t="s">
        <v>279</v>
      </c>
      <c r="H992" s="297">
        <v>7.72</v>
      </c>
      <c r="I992" s="202">
        <v>11414.961878561229</v>
      </c>
      <c r="J992" s="202">
        <v>2215</v>
      </c>
      <c r="K992" s="202">
        <v>0</v>
      </c>
      <c r="L992" s="202">
        <v>893</v>
      </c>
      <c r="M992" s="279">
        <v>14522.961878561229</v>
      </c>
      <c r="O992" s="281">
        <v>0</v>
      </c>
      <c r="P992" s="282">
        <v>0</v>
      </c>
      <c r="Q992" s="205">
        <v>0.09</v>
      </c>
      <c r="R992" s="205">
        <v>2.7874393627599473E-2</v>
      </c>
      <c r="S992" s="272">
        <f t="shared" si="69"/>
        <v>0</v>
      </c>
      <c r="T992" s="139"/>
      <c r="U992" s="287">
        <v>105223</v>
      </c>
      <c r="V992" s="288">
        <v>0</v>
      </c>
      <c r="W992" s="288">
        <v>0</v>
      </c>
      <c r="X992" s="288">
        <v>6894</v>
      </c>
      <c r="Y992" s="279">
        <f t="shared" si="71"/>
        <v>112117</v>
      </c>
      <c r="AA992" s="275">
        <v>0</v>
      </c>
      <c r="AB992" s="204">
        <v>0</v>
      </c>
      <c r="AC992" s="202">
        <v>0</v>
      </c>
      <c r="AD992" s="204">
        <v>0</v>
      </c>
      <c r="AE992" s="276">
        <v>0</v>
      </c>
      <c r="AG992" s="227">
        <f t="shared" si="66"/>
        <v>0</v>
      </c>
      <c r="AH992" s="228">
        <f t="shared" si="67"/>
        <v>0</v>
      </c>
      <c r="AI992" s="229">
        <f t="shared" si="68"/>
        <v>0</v>
      </c>
    </row>
    <row r="993" spans="1:35" s="209" customFormat="1" ht="13.8" x14ac:dyDescent="0.3">
      <c r="A993" s="277">
        <v>3517</v>
      </c>
      <c r="B993" s="211">
        <v>3517239780</v>
      </c>
      <c r="C993" s="212" t="s">
        <v>337</v>
      </c>
      <c r="D993" s="211">
        <v>239</v>
      </c>
      <c r="E993" s="212" t="s">
        <v>267</v>
      </c>
      <c r="F993" s="211">
        <v>780</v>
      </c>
      <c r="G993" s="212" t="s">
        <v>261</v>
      </c>
      <c r="H993" s="297">
        <v>3.07</v>
      </c>
      <c r="I993" s="202">
        <v>10256.763557259985</v>
      </c>
      <c r="J993" s="202">
        <v>1879</v>
      </c>
      <c r="K993" s="202">
        <v>0</v>
      </c>
      <c r="L993" s="202">
        <v>893</v>
      </c>
      <c r="M993" s="279">
        <v>13028.763557259985</v>
      </c>
      <c r="O993" s="281">
        <v>0</v>
      </c>
      <c r="P993" s="282">
        <v>0</v>
      </c>
      <c r="Q993" s="205">
        <v>0.09</v>
      </c>
      <c r="R993" s="205">
        <v>1.3992366449933472E-2</v>
      </c>
      <c r="S993" s="272">
        <f t="shared" si="69"/>
        <v>0</v>
      </c>
      <c r="T993" s="139"/>
      <c r="U993" s="287">
        <v>37257</v>
      </c>
      <c r="V993" s="288">
        <v>0</v>
      </c>
      <c r="W993" s="288">
        <v>0</v>
      </c>
      <c r="X993" s="288">
        <v>2742</v>
      </c>
      <c r="Y993" s="279">
        <f t="shared" si="71"/>
        <v>39999</v>
      </c>
      <c r="AA993" s="275">
        <v>0</v>
      </c>
      <c r="AB993" s="204">
        <v>0</v>
      </c>
      <c r="AC993" s="202">
        <v>0</v>
      </c>
      <c r="AD993" s="204">
        <v>0</v>
      </c>
      <c r="AE993" s="276">
        <v>0</v>
      </c>
      <c r="AG993" s="227">
        <f t="shared" si="66"/>
        <v>0</v>
      </c>
      <c r="AH993" s="228">
        <f t="shared" si="67"/>
        <v>0</v>
      </c>
      <c r="AI993" s="229">
        <f t="shared" si="68"/>
        <v>0</v>
      </c>
    </row>
    <row r="994" spans="1:35" s="209" customFormat="1" ht="13.8" x14ac:dyDescent="0.3">
      <c r="A994" s="277">
        <v>3518</v>
      </c>
      <c r="B994" s="211">
        <v>3518149128</v>
      </c>
      <c r="C994" s="212" t="s">
        <v>339</v>
      </c>
      <c r="D994" s="211">
        <v>149</v>
      </c>
      <c r="E994" s="212" t="s">
        <v>103</v>
      </c>
      <c r="F994" s="211">
        <v>128</v>
      </c>
      <c r="G994" s="212" t="s">
        <v>110</v>
      </c>
      <c r="H994" s="297">
        <v>7.4099999999999993</v>
      </c>
      <c r="I994" s="202">
        <v>11456.836107503608</v>
      </c>
      <c r="J994" s="202">
        <v>579</v>
      </c>
      <c r="K994" s="202">
        <v>0</v>
      </c>
      <c r="L994" s="202">
        <v>893</v>
      </c>
      <c r="M994" s="279">
        <v>12928.836107503608</v>
      </c>
      <c r="O994" s="281">
        <v>0</v>
      </c>
      <c r="P994" s="282">
        <v>0</v>
      </c>
      <c r="Q994" s="205">
        <v>0.18</v>
      </c>
      <c r="R994" s="205">
        <v>3.5575871256756833E-2</v>
      </c>
      <c r="S994" s="272">
        <f t="shared" si="69"/>
        <v>0</v>
      </c>
      <c r="T994" s="139"/>
      <c r="U994" s="287">
        <v>89186</v>
      </c>
      <c r="V994" s="288">
        <v>0</v>
      </c>
      <c r="W994" s="288">
        <v>0</v>
      </c>
      <c r="X994" s="288">
        <v>6618</v>
      </c>
      <c r="Y994" s="279">
        <f t="shared" si="71"/>
        <v>95804</v>
      </c>
      <c r="AA994" s="275">
        <v>0</v>
      </c>
      <c r="AB994" s="204">
        <v>0</v>
      </c>
      <c r="AC994" s="202">
        <v>0</v>
      </c>
      <c r="AD994" s="204">
        <v>0</v>
      </c>
      <c r="AE994" s="276">
        <v>0</v>
      </c>
      <c r="AG994" s="227">
        <f t="shared" si="66"/>
        <v>0</v>
      </c>
      <c r="AH994" s="228">
        <f t="shared" si="67"/>
        <v>0</v>
      </c>
      <c r="AI994" s="229">
        <f t="shared" si="68"/>
        <v>0</v>
      </c>
    </row>
    <row r="995" spans="1:35" s="209" customFormat="1" ht="13.8" x14ac:dyDescent="0.3">
      <c r="A995" s="277">
        <v>3518</v>
      </c>
      <c r="B995" s="211">
        <v>3518149149</v>
      </c>
      <c r="C995" s="212" t="s">
        <v>339</v>
      </c>
      <c r="D995" s="211">
        <v>149</v>
      </c>
      <c r="E995" s="212" t="s">
        <v>103</v>
      </c>
      <c r="F995" s="211">
        <v>149</v>
      </c>
      <c r="G995" s="212" t="s">
        <v>103</v>
      </c>
      <c r="H995" s="297">
        <v>107.57999999999998</v>
      </c>
      <c r="I995" s="202">
        <v>12808.462003253087</v>
      </c>
      <c r="J995" s="202">
        <v>190</v>
      </c>
      <c r="K995" s="202">
        <v>0</v>
      </c>
      <c r="L995" s="202">
        <v>893</v>
      </c>
      <c r="M995" s="279">
        <v>13891.462003253087</v>
      </c>
      <c r="O995" s="281">
        <v>0</v>
      </c>
      <c r="P995" s="282">
        <v>0</v>
      </c>
      <c r="Q995" s="205">
        <v>0.18</v>
      </c>
      <c r="R995" s="205">
        <v>0.11170892991408424</v>
      </c>
      <c r="S995" s="272">
        <f t="shared" si="69"/>
        <v>0</v>
      </c>
      <c r="T995" s="139"/>
      <c r="U995" s="287">
        <v>1398340</v>
      </c>
      <c r="V995" s="288">
        <v>0</v>
      </c>
      <c r="W995" s="288">
        <v>0</v>
      </c>
      <c r="X995" s="288">
        <v>96065</v>
      </c>
      <c r="Y995" s="279">
        <f t="shared" si="71"/>
        <v>1494405</v>
      </c>
      <c r="AA995" s="275">
        <v>0</v>
      </c>
      <c r="AB995" s="204">
        <v>0</v>
      </c>
      <c r="AC995" s="202">
        <v>0</v>
      </c>
      <c r="AD995" s="204">
        <v>0.86</v>
      </c>
      <c r="AE995" s="276">
        <v>11947</v>
      </c>
      <c r="AG995" s="227">
        <f t="shared" si="66"/>
        <v>0</v>
      </c>
      <c r="AH995" s="228">
        <f t="shared" si="67"/>
        <v>0</v>
      </c>
      <c r="AI995" s="229">
        <f t="shared" si="68"/>
        <v>0</v>
      </c>
    </row>
    <row r="996" spans="1:35" s="209" customFormat="1" ht="13.8" x14ac:dyDescent="0.3">
      <c r="A996" s="277">
        <v>3518</v>
      </c>
      <c r="B996" s="211">
        <v>3518149160</v>
      </c>
      <c r="C996" s="212" t="s">
        <v>339</v>
      </c>
      <c r="D996" s="211">
        <v>149</v>
      </c>
      <c r="E996" s="212" t="s">
        <v>103</v>
      </c>
      <c r="F996" s="211">
        <v>160</v>
      </c>
      <c r="G996" s="212" t="s">
        <v>104</v>
      </c>
      <c r="H996" s="297">
        <v>6.15</v>
      </c>
      <c r="I996" s="202">
        <v>12255.087011245676</v>
      </c>
      <c r="J996" s="202">
        <v>135</v>
      </c>
      <c r="K996" s="202">
        <v>0</v>
      </c>
      <c r="L996" s="202">
        <v>893</v>
      </c>
      <c r="M996" s="279">
        <v>13283.087011245676</v>
      </c>
      <c r="O996" s="281">
        <v>0</v>
      </c>
      <c r="P996" s="282">
        <v>0</v>
      </c>
      <c r="Q996" s="205">
        <v>0.1273</v>
      </c>
      <c r="R996" s="205">
        <v>0.10502298670743219</v>
      </c>
      <c r="S996" s="272">
        <f t="shared" si="69"/>
        <v>0</v>
      </c>
      <c r="T996" s="139"/>
      <c r="U996" s="287">
        <v>76199</v>
      </c>
      <c r="V996" s="288">
        <v>0</v>
      </c>
      <c r="W996" s="288">
        <v>0</v>
      </c>
      <c r="X996" s="288">
        <v>5492</v>
      </c>
      <c r="Y996" s="279">
        <f t="shared" si="71"/>
        <v>81691</v>
      </c>
      <c r="AA996" s="275">
        <v>0</v>
      </c>
      <c r="AB996" s="204">
        <v>0</v>
      </c>
      <c r="AC996" s="202">
        <v>0</v>
      </c>
      <c r="AD996" s="204">
        <v>0</v>
      </c>
      <c r="AE996" s="276">
        <v>0</v>
      </c>
      <c r="AG996" s="227">
        <f t="shared" si="66"/>
        <v>0</v>
      </c>
      <c r="AH996" s="228">
        <f t="shared" si="67"/>
        <v>0</v>
      </c>
      <c r="AI996" s="229">
        <f t="shared" si="68"/>
        <v>0</v>
      </c>
    </row>
    <row r="997" spans="1:35" s="209" customFormat="1" ht="13.8" x14ac:dyDescent="0.3">
      <c r="A997" s="277">
        <v>3518</v>
      </c>
      <c r="B997" s="211">
        <v>3518149165</v>
      </c>
      <c r="C997" s="212" t="s">
        <v>339</v>
      </c>
      <c r="D997" s="211">
        <v>149</v>
      </c>
      <c r="E997" s="212" t="s">
        <v>103</v>
      </c>
      <c r="F997" s="211">
        <v>165</v>
      </c>
      <c r="G997" s="212" t="s">
        <v>28</v>
      </c>
      <c r="H997" s="297">
        <v>1.4300000000000002</v>
      </c>
      <c r="I997" s="202">
        <v>12035.764419431875</v>
      </c>
      <c r="J997" s="202">
        <v>452</v>
      </c>
      <c r="K997" s="202">
        <v>0</v>
      </c>
      <c r="L997" s="202">
        <v>893</v>
      </c>
      <c r="M997" s="279">
        <v>13380.764419431875</v>
      </c>
      <c r="O997" s="281">
        <v>0</v>
      </c>
      <c r="P997" s="282">
        <v>0</v>
      </c>
      <c r="Q997" s="205">
        <v>9.8299999999999998E-2</v>
      </c>
      <c r="R997" s="205">
        <v>0.11182095454477818</v>
      </c>
      <c r="S997" s="272">
        <f t="shared" si="69"/>
        <v>0</v>
      </c>
      <c r="T997" s="139"/>
      <c r="U997" s="287">
        <v>17857</v>
      </c>
      <c r="V997" s="288">
        <v>0</v>
      </c>
      <c r="W997" s="288">
        <v>0</v>
      </c>
      <c r="X997" s="288">
        <v>1277</v>
      </c>
      <c r="Y997" s="279">
        <f t="shared" si="71"/>
        <v>19134</v>
      </c>
      <c r="AA997" s="275">
        <v>0</v>
      </c>
      <c r="AB997" s="204">
        <v>0</v>
      </c>
      <c r="AC997" s="202">
        <v>0</v>
      </c>
      <c r="AD997" s="204">
        <v>0</v>
      </c>
      <c r="AE997" s="276">
        <v>0</v>
      </c>
      <c r="AG997" s="227">
        <f t="shared" si="66"/>
        <v>0</v>
      </c>
      <c r="AH997" s="228">
        <f t="shared" si="67"/>
        <v>0</v>
      </c>
      <c r="AI997" s="229">
        <f t="shared" si="68"/>
        <v>0</v>
      </c>
    </row>
    <row r="998" spans="1:35" s="209" customFormat="1" ht="13.8" x14ac:dyDescent="0.3">
      <c r="A998" s="277">
        <v>3518</v>
      </c>
      <c r="B998" s="211">
        <v>3518149181</v>
      </c>
      <c r="C998" s="212" t="s">
        <v>339</v>
      </c>
      <c r="D998" s="211">
        <v>149</v>
      </c>
      <c r="E998" s="212" t="s">
        <v>103</v>
      </c>
      <c r="F998" s="211">
        <v>181</v>
      </c>
      <c r="G998" s="212" t="s">
        <v>105</v>
      </c>
      <c r="H998" s="297">
        <v>5.6899999999999995</v>
      </c>
      <c r="I998" s="202">
        <v>11377.02377179523</v>
      </c>
      <c r="J998" s="202">
        <v>735</v>
      </c>
      <c r="K998" s="202">
        <v>0</v>
      </c>
      <c r="L998" s="202">
        <v>893</v>
      </c>
      <c r="M998" s="279">
        <v>13005.02377179523</v>
      </c>
      <c r="O998" s="281">
        <v>0</v>
      </c>
      <c r="P998" s="282">
        <v>0</v>
      </c>
      <c r="Q998" s="205">
        <v>0.09</v>
      </c>
      <c r="R998" s="205">
        <v>1.6404570246590436E-2</v>
      </c>
      <c r="S998" s="272">
        <f t="shared" si="69"/>
        <v>0</v>
      </c>
      <c r="T998" s="139"/>
      <c r="U998" s="287">
        <v>68917</v>
      </c>
      <c r="V998" s="288">
        <v>0</v>
      </c>
      <c r="W998" s="288">
        <v>0</v>
      </c>
      <c r="X998" s="288">
        <v>5082</v>
      </c>
      <c r="Y998" s="279">
        <f t="shared" si="71"/>
        <v>73999</v>
      </c>
      <c r="AA998" s="275">
        <v>0</v>
      </c>
      <c r="AB998" s="204">
        <v>0</v>
      </c>
      <c r="AC998" s="202">
        <v>0</v>
      </c>
      <c r="AD998" s="204">
        <v>0</v>
      </c>
      <c r="AE998" s="276">
        <v>0</v>
      </c>
      <c r="AG998" s="227">
        <f t="shared" si="66"/>
        <v>0</v>
      </c>
      <c r="AH998" s="228">
        <f t="shared" si="67"/>
        <v>0</v>
      </c>
      <c r="AI998" s="229">
        <f t="shared" si="68"/>
        <v>0</v>
      </c>
    </row>
    <row r="999" spans="1:35" s="209" customFormat="1" ht="3.9" customHeight="1" x14ac:dyDescent="0.3">
      <c r="A999" s="277"/>
      <c r="B999" s="211"/>
      <c r="C999" s="212"/>
      <c r="D999" s="211"/>
      <c r="E999" s="212"/>
      <c r="F999" s="211"/>
      <c r="G999" s="212"/>
      <c r="H999" s="297"/>
      <c r="I999" s="202"/>
      <c r="J999" s="202"/>
      <c r="K999" s="202"/>
      <c r="L999" s="202"/>
      <c r="M999" s="279"/>
      <c r="O999" s="281"/>
      <c r="P999" s="282"/>
      <c r="Q999" s="205"/>
      <c r="R999" s="205"/>
      <c r="S999" s="272"/>
      <c r="T999" s="139"/>
      <c r="U999" s="287"/>
      <c r="V999" s="288"/>
      <c r="W999" s="288"/>
      <c r="X999" s="288"/>
      <c r="Y999" s="279"/>
      <c r="AA999" s="275"/>
      <c r="AB999" s="204"/>
      <c r="AC999" s="202"/>
      <c r="AD999" s="204"/>
      <c r="AE999" s="276"/>
      <c r="AG999" s="227"/>
      <c r="AH999" s="228"/>
      <c r="AI999" s="229"/>
    </row>
    <row r="1000" spans="1:35" s="209" customFormat="1" ht="13.8" x14ac:dyDescent="0.3">
      <c r="A1000" s="298">
        <v>9999</v>
      </c>
      <c r="B1000" s="295" t="s">
        <v>618</v>
      </c>
      <c r="C1000" s="223"/>
      <c r="D1000" s="223"/>
      <c r="E1000" s="223"/>
      <c r="F1000" s="223"/>
      <c r="G1000" s="223"/>
      <c r="H1000" s="293">
        <f>SUBTOTAL(9,H10:H999)</f>
        <v>43371.119999999988</v>
      </c>
      <c r="I1000" s="223" t="s">
        <v>369</v>
      </c>
      <c r="J1000" s="223" t="s">
        <v>369</v>
      </c>
      <c r="K1000" s="223" t="s">
        <v>369</v>
      </c>
      <c r="L1000" s="223" t="s">
        <v>369</v>
      </c>
      <c r="M1000" s="271" t="s">
        <v>369</v>
      </c>
      <c r="N1000" s="231"/>
      <c r="O1000" s="270">
        <f>SUBTOTAL(9,O10:O999)</f>
        <v>88.119999999998868</v>
      </c>
      <c r="P1000" s="224">
        <f>SUBTOTAL(9,P10:P999)</f>
        <v>3892.7599999999998</v>
      </c>
      <c r="Q1000" s="223" t="s">
        <v>369</v>
      </c>
      <c r="R1000" s="223" t="s">
        <v>369</v>
      </c>
      <c r="S1000" s="271" t="s">
        <v>369</v>
      </c>
      <c r="T1000" s="231"/>
      <c r="U1000" s="289">
        <f t="shared" ref="U1000:Y1000" si="72">SUBTOTAL(9,U10:U999)</f>
        <v>599661275</v>
      </c>
      <c r="V1000" s="254">
        <f t="shared" si="72"/>
        <v>4094072</v>
      </c>
      <c r="W1000" s="254">
        <f t="shared" si="72"/>
        <v>0</v>
      </c>
      <c r="X1000" s="290">
        <f t="shared" si="72"/>
        <v>38652570</v>
      </c>
      <c r="Y1000" s="292">
        <f t="shared" si="72"/>
        <v>642407917</v>
      </c>
      <c r="Z1000" s="231"/>
      <c r="AA1000" s="294">
        <f>SUBTOTAL(9,AA10:AA999)</f>
        <v>0</v>
      </c>
      <c r="AB1000" s="224">
        <f>SUBTOTAL(9,AB10:AB999)</f>
        <v>142.73462432469495</v>
      </c>
      <c r="AC1000" s="225">
        <f>SUBTOTAL(9,AC10:AC999)</f>
        <v>2107204</v>
      </c>
      <c r="AD1000" s="388">
        <f>SUBTOTAL(9,AD10:AD999)</f>
        <v>559.19301939867842</v>
      </c>
      <c r="AE1000" s="226">
        <f>SUBTOTAL(9,AE10:AE999)</f>
        <v>8313091</v>
      </c>
      <c r="AF1000" s="231"/>
      <c r="AG1000" s="233">
        <f>SUBTOTAL(9,AG10:AG999)</f>
        <v>-22.879999999999988</v>
      </c>
      <c r="AH1000" s="230">
        <f>SUBTOTAL(9,AH10:AH999)</f>
        <v>-2591</v>
      </c>
      <c r="AI1000" s="232">
        <f>SUBTOTAL(9,AI10:AI999)</f>
        <v>-181096.12718471838</v>
      </c>
    </row>
    <row r="1001" spans="1:35" x14ac:dyDescent="0.3">
      <c r="Y1001" s="407"/>
    </row>
    <row r="1002" spans="1:35" ht="26.55" customHeight="1" x14ac:dyDescent="0.3">
      <c r="AG1002" s="413" t="s">
        <v>651</v>
      </c>
      <c r="AH1002" s="413"/>
      <c r="AI1002" s="413"/>
    </row>
  </sheetData>
  <autoFilter ref="A9:AI998" xr:uid="{68DB7EAB-59AA-4C00-9CD4-E73757F94DD4}"/>
  <mergeCells count="2">
    <mergeCell ref="AG1:AI1"/>
    <mergeCell ref="AG1002:AI1002"/>
  </mergeCells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theme="7" tint="0.39997558519241921"/>
    <pageSetUpPr autoPageBreaks="0" fitToPage="1"/>
  </sheetPr>
  <dimension ref="A1:W1000"/>
  <sheetViews>
    <sheetView showGridLines="0" zoomScale="90" zoomScaleNormal="90" workbookViewId="0">
      <pane ySplit="9" topLeftCell="A10" activePane="bottomLeft" state="frozen"/>
      <selection activeCell="H891" sqref="H891"/>
      <selection pane="bottomLeft" activeCell="A9" sqref="A9"/>
    </sheetView>
  </sheetViews>
  <sheetFormatPr defaultColWidth="8.88671875" defaultRowHeight="14.4" x14ac:dyDescent="0.3"/>
  <cols>
    <col min="1" max="1" width="6.33203125" style="100" customWidth="1"/>
    <col min="2" max="2" width="13.21875" style="100" customWidth="1"/>
    <col min="3" max="3" width="15.21875" style="100" customWidth="1"/>
    <col min="4" max="4" width="6.6640625" style="101" customWidth="1"/>
    <col min="5" max="5" width="14.6640625" style="100" customWidth="1"/>
    <col min="6" max="6" width="5.5546875" style="101" customWidth="1"/>
    <col min="7" max="7" width="13.77734375" style="100" customWidth="1"/>
    <col min="8" max="8" width="9.44140625" style="100" bestFit="1" customWidth="1"/>
    <col min="9" max="9" width="1.109375" style="100" customWidth="1"/>
    <col min="10" max="15" width="8.109375" style="100" customWidth="1"/>
    <col min="16" max="16" width="1.21875" style="100" customWidth="1"/>
    <col min="17" max="17" width="7.77734375" style="100" customWidth="1"/>
    <col min="18" max="18" width="7.44140625" style="100" customWidth="1"/>
    <col min="19" max="19" width="8" style="100" customWidth="1"/>
    <col min="20" max="20" width="6.44140625" style="100" customWidth="1"/>
    <col min="21" max="21" width="7.109375" style="100" customWidth="1"/>
    <col min="22" max="16384" width="8.88671875" style="100"/>
  </cols>
  <sheetData>
    <row r="1" spans="1:22" s="120" customFormat="1" ht="27.45" customHeight="1" x14ac:dyDescent="0.3">
      <c r="A1" s="119" t="s">
        <v>0</v>
      </c>
    </row>
    <row r="2" spans="1:22" s="120" customFormat="1" ht="27.45" customHeight="1" x14ac:dyDescent="0.3">
      <c r="A2" s="299" t="s">
        <v>629</v>
      </c>
    </row>
    <row r="3" spans="1:22" hidden="1" x14ac:dyDescent="0.3"/>
    <row r="4" spans="1:22" hidden="1" x14ac:dyDescent="0.3"/>
    <row r="5" spans="1:22" hidden="1" x14ac:dyDescent="0.3"/>
    <row r="6" spans="1:22" ht="6" customHeight="1" x14ac:dyDescent="0.3"/>
    <row r="7" spans="1:22" s="121" customFormat="1" ht="19.2" customHeight="1" x14ac:dyDescent="0.3">
      <c r="D7" s="122"/>
      <c r="F7" s="122"/>
      <c r="J7" s="251" t="s">
        <v>600</v>
      </c>
      <c r="K7" s="123"/>
      <c r="L7" s="123"/>
      <c r="M7" s="123"/>
      <c r="N7" s="123"/>
      <c r="O7" s="124"/>
      <c r="P7" s="125"/>
      <c r="Q7" s="250" t="s">
        <v>650</v>
      </c>
      <c r="R7" s="123"/>
      <c r="S7" s="249"/>
      <c r="T7" s="126"/>
      <c r="U7" s="123"/>
      <c r="V7" s="124"/>
    </row>
    <row r="8" spans="1:22" ht="55.8" x14ac:dyDescent="0.3">
      <c r="A8" s="127" t="s">
        <v>4</v>
      </c>
      <c r="B8" s="128" t="s">
        <v>595</v>
      </c>
      <c r="C8" s="129" t="s">
        <v>6</v>
      </c>
      <c r="D8" s="128" t="s">
        <v>7</v>
      </c>
      <c r="E8" s="129" t="s">
        <v>8</v>
      </c>
      <c r="F8" s="128" t="s">
        <v>9</v>
      </c>
      <c r="G8" s="129" t="s">
        <v>10</v>
      </c>
      <c r="H8" s="130" t="s">
        <v>340</v>
      </c>
      <c r="I8"/>
      <c r="J8" s="252" t="s">
        <v>599</v>
      </c>
      <c r="K8" s="248" t="s">
        <v>654</v>
      </c>
      <c r="L8" s="248" t="s">
        <v>655</v>
      </c>
      <c r="M8" s="248" t="s">
        <v>656</v>
      </c>
      <c r="N8" s="248" t="s">
        <v>657</v>
      </c>
      <c r="O8" s="130" t="s">
        <v>658</v>
      </c>
      <c r="P8" s="411"/>
      <c r="Q8" s="252" t="s">
        <v>601</v>
      </c>
      <c r="R8" s="248" t="s">
        <v>602</v>
      </c>
      <c r="S8" s="248" t="s">
        <v>598</v>
      </c>
      <c r="T8" s="248" t="s">
        <v>603</v>
      </c>
      <c r="U8" s="128" t="s">
        <v>604</v>
      </c>
      <c r="V8" s="253" t="s">
        <v>649</v>
      </c>
    </row>
    <row r="9" spans="1:22" x14ac:dyDescent="0.3">
      <c r="A9" s="131"/>
      <c r="B9" s="132"/>
      <c r="C9" s="132"/>
      <c r="D9" s="132"/>
      <c r="E9" s="132"/>
      <c r="F9" s="132"/>
      <c r="G9" s="133"/>
      <c r="H9" s="234"/>
      <c r="I9"/>
      <c r="J9" s="134"/>
      <c r="K9" s="132"/>
      <c r="L9" s="132"/>
      <c r="M9" s="132"/>
      <c r="N9" s="132"/>
      <c r="O9" s="135"/>
      <c r="P9"/>
      <c r="Q9" s="245"/>
      <c r="R9" s="132"/>
      <c r="S9" s="132"/>
      <c r="T9" s="132"/>
      <c r="U9" s="132"/>
      <c r="V9" s="246"/>
    </row>
    <row r="10" spans="1:22" x14ac:dyDescent="0.3">
      <c r="A10" s="136">
        <v>409</v>
      </c>
      <c r="B10" s="136">
        <v>409201072</v>
      </c>
      <c r="C10" s="212" t="s">
        <v>16</v>
      </c>
      <c r="D10" s="211">
        <v>201</v>
      </c>
      <c r="E10" s="212" t="s">
        <v>17</v>
      </c>
      <c r="F10" s="211">
        <v>72</v>
      </c>
      <c r="G10" s="212" t="s">
        <v>18</v>
      </c>
      <c r="H10" s="235">
        <f t="shared" ref="H10:H73" si="0">IFERROR(VLOOKUP($B10,_19Q4,7,FALSE),"")</f>
        <v>2</v>
      </c>
      <c r="I10" s="137"/>
      <c r="J10" s="239">
        <f t="shared" ref="J10:J73" si="1">IFERROR(VLOOKUP($B10,_18Q4,9,FALSE),"")</f>
        <v>2351</v>
      </c>
      <c r="K10" s="242" t="str">
        <f t="shared" ref="K10:K73" si="2">IFERROR(VLOOKUP($B10,_19Q1c,9,FALSE),"")</f>
        <v/>
      </c>
      <c r="L10" s="240" t="str">
        <f t="shared" ref="L10:L73" si="3">IFERROR(VLOOKUP($B10,_19Q1e,9,FALSE),"")</f>
        <v/>
      </c>
      <c r="M10" s="242">
        <f t="shared" ref="M10:M73" si="4">IFERROR(VLOOKUP($B10,_19Q2,9,FALSE),"")</f>
        <v>2400</v>
      </c>
      <c r="N10" s="242">
        <f t="shared" ref="N10:N73" si="5">IFERROR(VLOOKUP($B10,_19Q3,9,FALSE),"")</f>
        <v>2401</v>
      </c>
      <c r="O10" s="243">
        <f t="shared" ref="O10:O73" si="6">IFERROR(VLOOKUP($B10,_19Q4,9,FALSE),"")</f>
        <v>2401</v>
      </c>
      <c r="P10" s="139"/>
      <c r="Q10" s="241">
        <f t="shared" ref="Q10:Q73" si="7">IFERROR(VLOOKUP($B10,_19Q4,8,FALSE),"")</f>
        <v>10739</v>
      </c>
      <c r="R10" s="242">
        <f>O10</f>
        <v>2401</v>
      </c>
      <c r="S10" s="242">
        <f t="shared" ref="S10:S73" si="8">IFERROR(VLOOKUP($B10,_19Q4,10,FALSE),"")</f>
        <v>0</v>
      </c>
      <c r="T10" s="242">
        <f t="shared" ref="T10:T73" si="9">IFERROR(VLOOKUP($B10,_19Q4,11,FALSE),"")</f>
        <v>893</v>
      </c>
      <c r="U10" s="242">
        <f t="shared" ref="U10:U73" si="10">IFERROR(VLOOKUP($B10,_19Q4,12,FALSE),"")</f>
        <v>14033</v>
      </c>
      <c r="V10" s="247">
        <f t="shared" ref="V10:V73" si="11">IFERROR(U10-IFERROR(VLOOKUP($B10,_19Q3,12,FALSE),""),"")</f>
        <v>0</v>
      </c>
    </row>
    <row r="11" spans="1:22" x14ac:dyDescent="0.3">
      <c r="A11" s="136">
        <v>409</v>
      </c>
      <c r="B11" s="136">
        <v>409201094</v>
      </c>
      <c r="C11" s="212" t="s">
        <v>16</v>
      </c>
      <c r="D11" s="211">
        <v>201</v>
      </c>
      <c r="E11" s="212" t="s">
        <v>17</v>
      </c>
      <c r="F11" s="211">
        <v>94</v>
      </c>
      <c r="G11" s="212" t="s">
        <v>19</v>
      </c>
      <c r="H11" s="235">
        <f t="shared" si="0"/>
        <v>1</v>
      </c>
      <c r="I11" s="137"/>
      <c r="J11" s="241">
        <f t="shared" si="1"/>
        <v>536</v>
      </c>
      <c r="K11" s="242" t="str">
        <f t="shared" si="2"/>
        <v/>
      </c>
      <c r="L11" s="242" t="str">
        <f t="shared" si="3"/>
        <v/>
      </c>
      <c r="M11" s="242">
        <f t="shared" si="4"/>
        <v>1170</v>
      </c>
      <c r="N11" s="242">
        <f t="shared" si="5"/>
        <v>1203</v>
      </c>
      <c r="O11" s="243">
        <f t="shared" si="6"/>
        <v>1200</v>
      </c>
      <c r="P11" s="139"/>
      <c r="Q11" s="241">
        <f t="shared" si="7"/>
        <v>12729</v>
      </c>
      <c r="R11" s="242">
        <f t="shared" ref="R11:R74" si="12">O11</f>
        <v>1200</v>
      </c>
      <c r="S11" s="242">
        <f t="shared" si="8"/>
        <v>0</v>
      </c>
      <c r="T11" s="242">
        <f t="shared" si="9"/>
        <v>893</v>
      </c>
      <c r="U11" s="242">
        <f t="shared" si="10"/>
        <v>14822</v>
      </c>
      <c r="V11" s="247">
        <f t="shared" si="11"/>
        <v>-3</v>
      </c>
    </row>
    <row r="12" spans="1:22" x14ac:dyDescent="0.3">
      <c r="A12" s="136">
        <v>409</v>
      </c>
      <c r="B12" s="136">
        <v>409201095</v>
      </c>
      <c r="C12" s="212" t="s">
        <v>16</v>
      </c>
      <c r="D12" s="211">
        <v>201</v>
      </c>
      <c r="E12" s="212" t="s">
        <v>17</v>
      </c>
      <c r="F12" s="211">
        <v>95</v>
      </c>
      <c r="G12" s="212" t="s">
        <v>296</v>
      </c>
      <c r="H12" s="235">
        <f t="shared" si="0"/>
        <v>0.49</v>
      </c>
      <c r="I12" s="137"/>
      <c r="J12" s="241" t="str">
        <f t="shared" si="1"/>
        <v/>
      </c>
      <c r="K12" s="242" t="str">
        <f t="shared" si="2"/>
        <v/>
      </c>
      <c r="L12" s="242" t="str">
        <f t="shared" si="3"/>
        <v/>
      </c>
      <c r="M12" s="242">
        <f t="shared" si="4"/>
        <v>9</v>
      </c>
      <c r="N12" s="242">
        <f t="shared" si="5"/>
        <v>0</v>
      </c>
      <c r="O12" s="243">
        <f t="shared" si="6"/>
        <v>0</v>
      </c>
      <c r="P12" s="139"/>
      <c r="Q12" s="241">
        <f t="shared" si="7"/>
        <v>12631.596985026647</v>
      </c>
      <c r="R12" s="242">
        <f t="shared" si="12"/>
        <v>0</v>
      </c>
      <c r="S12" s="242">
        <f t="shared" si="8"/>
        <v>0</v>
      </c>
      <c r="T12" s="242">
        <f t="shared" si="9"/>
        <v>893</v>
      </c>
      <c r="U12" s="242">
        <f t="shared" si="10"/>
        <v>13524.596985026647</v>
      </c>
      <c r="V12" s="247">
        <f t="shared" si="11"/>
        <v>0</v>
      </c>
    </row>
    <row r="13" spans="1:22" x14ac:dyDescent="0.3">
      <c r="A13" s="136">
        <v>409</v>
      </c>
      <c r="B13" s="136">
        <v>409201201</v>
      </c>
      <c r="C13" s="212" t="s">
        <v>16</v>
      </c>
      <c r="D13" s="211">
        <v>201</v>
      </c>
      <c r="E13" s="212" t="s">
        <v>17</v>
      </c>
      <c r="F13" s="211">
        <v>201</v>
      </c>
      <c r="G13" s="212" t="s">
        <v>17</v>
      </c>
      <c r="H13" s="235">
        <f t="shared" si="0"/>
        <v>433.50000000000006</v>
      </c>
      <c r="I13" s="137"/>
      <c r="J13" s="241">
        <f t="shared" si="1"/>
        <v>186</v>
      </c>
      <c r="K13" s="242">
        <f t="shared" si="2"/>
        <v>194</v>
      </c>
      <c r="L13" s="242">
        <f t="shared" si="3"/>
        <v>195</v>
      </c>
      <c r="M13" s="242">
        <f t="shared" si="4"/>
        <v>194</v>
      </c>
      <c r="N13" s="242">
        <f t="shared" si="5"/>
        <v>184</v>
      </c>
      <c r="O13" s="243">
        <f t="shared" si="6"/>
        <v>183</v>
      </c>
      <c r="P13" s="139"/>
      <c r="Q13" s="241">
        <f t="shared" si="7"/>
        <v>11693</v>
      </c>
      <c r="R13" s="242">
        <f t="shared" si="12"/>
        <v>183</v>
      </c>
      <c r="S13" s="242">
        <f t="shared" si="8"/>
        <v>0</v>
      </c>
      <c r="T13" s="242">
        <f t="shared" si="9"/>
        <v>893</v>
      </c>
      <c r="U13" s="242">
        <f t="shared" si="10"/>
        <v>12769</v>
      </c>
      <c r="V13" s="247">
        <f t="shared" si="11"/>
        <v>-1</v>
      </c>
    </row>
    <row r="14" spans="1:22" x14ac:dyDescent="0.3">
      <c r="A14" s="136">
        <v>409</v>
      </c>
      <c r="B14" s="136">
        <v>409201293</v>
      </c>
      <c r="C14" s="212" t="s">
        <v>16</v>
      </c>
      <c r="D14" s="211">
        <v>201</v>
      </c>
      <c r="E14" s="212" t="s">
        <v>17</v>
      </c>
      <c r="F14" s="211">
        <v>293</v>
      </c>
      <c r="G14" s="212" t="s">
        <v>45</v>
      </c>
      <c r="H14" s="235">
        <f t="shared" si="0"/>
        <v>1</v>
      </c>
      <c r="I14" s="137"/>
      <c r="J14" s="241" t="str">
        <f t="shared" si="1"/>
        <v/>
      </c>
      <c r="K14" s="242" t="str">
        <f t="shared" si="2"/>
        <v/>
      </c>
      <c r="L14" s="242" t="str">
        <f t="shared" si="3"/>
        <v/>
      </c>
      <c r="M14" s="242">
        <f t="shared" si="4"/>
        <v>1000</v>
      </c>
      <c r="N14" s="242">
        <f t="shared" si="5"/>
        <v>898</v>
      </c>
      <c r="O14" s="243">
        <f t="shared" si="6"/>
        <v>897</v>
      </c>
      <c r="P14" s="139"/>
      <c r="Q14" s="241">
        <f t="shared" si="7"/>
        <v>11641.935415948807</v>
      </c>
      <c r="R14" s="242">
        <f t="shared" si="12"/>
        <v>897</v>
      </c>
      <c r="S14" s="242">
        <f t="shared" si="8"/>
        <v>0</v>
      </c>
      <c r="T14" s="242">
        <f t="shared" si="9"/>
        <v>893</v>
      </c>
      <c r="U14" s="242">
        <f t="shared" si="10"/>
        <v>13431.935415948807</v>
      </c>
      <c r="V14" s="247">
        <f t="shared" si="11"/>
        <v>-1</v>
      </c>
    </row>
    <row r="15" spans="1:22" x14ac:dyDescent="0.3">
      <c r="A15" s="136">
        <v>409</v>
      </c>
      <c r="B15" s="136">
        <v>409201331</v>
      </c>
      <c r="C15" s="212" t="s">
        <v>16</v>
      </c>
      <c r="D15" s="211">
        <v>201</v>
      </c>
      <c r="E15" s="212" t="s">
        <v>17</v>
      </c>
      <c r="F15" s="211">
        <v>331</v>
      </c>
      <c r="G15" s="212" t="s">
        <v>20</v>
      </c>
      <c r="H15" s="235">
        <f t="shared" si="0"/>
        <v>2</v>
      </c>
      <c r="I15" s="137"/>
      <c r="J15" s="241">
        <f t="shared" si="1"/>
        <v>2997</v>
      </c>
      <c r="K15" s="242" t="str">
        <f t="shared" si="2"/>
        <v/>
      </c>
      <c r="L15" s="242" t="str">
        <f t="shared" si="3"/>
        <v/>
      </c>
      <c r="M15" s="242">
        <f t="shared" si="4"/>
        <v>3029</v>
      </c>
      <c r="N15" s="242">
        <f t="shared" si="5"/>
        <v>2939</v>
      </c>
      <c r="O15" s="243">
        <f t="shared" si="6"/>
        <v>2939</v>
      </c>
      <c r="P15" s="139"/>
      <c r="Q15" s="241">
        <f t="shared" si="7"/>
        <v>8580</v>
      </c>
      <c r="R15" s="242">
        <f t="shared" si="12"/>
        <v>2939</v>
      </c>
      <c r="S15" s="242">
        <f t="shared" si="8"/>
        <v>0</v>
      </c>
      <c r="T15" s="242">
        <f t="shared" si="9"/>
        <v>893</v>
      </c>
      <c r="U15" s="242">
        <f t="shared" si="10"/>
        <v>12412</v>
      </c>
      <c r="V15" s="247">
        <f t="shared" si="11"/>
        <v>0</v>
      </c>
    </row>
    <row r="16" spans="1:22" x14ac:dyDescent="0.3">
      <c r="A16" s="136">
        <v>410</v>
      </c>
      <c r="B16" s="136">
        <v>410035035</v>
      </c>
      <c r="C16" s="212" t="s">
        <v>21</v>
      </c>
      <c r="D16" s="211">
        <v>35</v>
      </c>
      <c r="E16" s="212" t="s">
        <v>22</v>
      </c>
      <c r="F16" s="211">
        <v>35</v>
      </c>
      <c r="G16" s="212" t="s">
        <v>22</v>
      </c>
      <c r="H16" s="235">
        <f t="shared" si="0"/>
        <v>574.90000000000009</v>
      </c>
      <c r="I16" s="137"/>
      <c r="J16" s="241">
        <f t="shared" si="1"/>
        <v>4083</v>
      </c>
      <c r="K16" s="242">
        <f t="shared" si="2"/>
        <v>4362</v>
      </c>
      <c r="L16" s="242">
        <f t="shared" si="3"/>
        <v>4397</v>
      </c>
      <c r="M16" s="242">
        <f t="shared" si="4"/>
        <v>4389</v>
      </c>
      <c r="N16" s="242">
        <f t="shared" si="5"/>
        <v>4320</v>
      </c>
      <c r="O16" s="243">
        <f t="shared" si="6"/>
        <v>4313</v>
      </c>
      <c r="P16" s="139"/>
      <c r="Q16" s="241">
        <f t="shared" si="7"/>
        <v>12508</v>
      </c>
      <c r="R16" s="242">
        <f t="shared" si="12"/>
        <v>4313</v>
      </c>
      <c r="S16" s="242">
        <f t="shared" si="8"/>
        <v>0</v>
      </c>
      <c r="T16" s="242">
        <f t="shared" si="9"/>
        <v>893</v>
      </c>
      <c r="U16" s="242">
        <f t="shared" si="10"/>
        <v>17714</v>
      </c>
      <c r="V16" s="247">
        <f t="shared" si="11"/>
        <v>-7</v>
      </c>
    </row>
    <row r="17" spans="1:22" x14ac:dyDescent="0.3">
      <c r="A17" s="136">
        <v>410</v>
      </c>
      <c r="B17" s="136">
        <v>410035057</v>
      </c>
      <c r="C17" s="212" t="s">
        <v>21</v>
      </c>
      <c r="D17" s="211">
        <v>35</v>
      </c>
      <c r="E17" s="212" t="s">
        <v>22</v>
      </c>
      <c r="F17" s="211">
        <v>57</v>
      </c>
      <c r="G17" s="212" t="s">
        <v>23</v>
      </c>
      <c r="H17" s="235">
        <f t="shared" si="0"/>
        <v>390.60999999999996</v>
      </c>
      <c r="I17" s="137"/>
      <c r="J17" s="241">
        <f t="shared" si="1"/>
        <v>606</v>
      </c>
      <c r="K17" s="242">
        <f t="shared" si="2"/>
        <v>642</v>
      </c>
      <c r="L17" s="242">
        <f t="shared" si="3"/>
        <v>646</v>
      </c>
      <c r="M17" s="242">
        <f t="shared" si="4"/>
        <v>646</v>
      </c>
      <c r="N17" s="242">
        <f t="shared" si="5"/>
        <v>320</v>
      </c>
      <c r="O17" s="243">
        <f t="shared" si="6"/>
        <v>308</v>
      </c>
      <c r="P17" s="139"/>
      <c r="Q17" s="241">
        <f t="shared" si="7"/>
        <v>12696</v>
      </c>
      <c r="R17" s="242">
        <f t="shared" si="12"/>
        <v>308</v>
      </c>
      <c r="S17" s="242">
        <f t="shared" si="8"/>
        <v>0</v>
      </c>
      <c r="T17" s="242">
        <f t="shared" si="9"/>
        <v>893</v>
      </c>
      <c r="U17" s="242">
        <f t="shared" si="10"/>
        <v>13897</v>
      </c>
      <c r="V17" s="247">
        <f t="shared" si="11"/>
        <v>-12</v>
      </c>
    </row>
    <row r="18" spans="1:22" x14ac:dyDescent="0.3">
      <c r="A18" s="136">
        <v>410</v>
      </c>
      <c r="B18" s="136">
        <v>410035071</v>
      </c>
      <c r="C18" s="212" t="s">
        <v>21</v>
      </c>
      <c r="D18" s="211">
        <v>35</v>
      </c>
      <c r="E18" s="212" t="s">
        <v>22</v>
      </c>
      <c r="F18" s="211">
        <v>71</v>
      </c>
      <c r="G18" s="212" t="s">
        <v>24</v>
      </c>
      <c r="H18" s="235">
        <f t="shared" si="0"/>
        <v>1</v>
      </c>
      <c r="I18" s="137"/>
      <c r="J18" s="241">
        <f t="shared" si="1"/>
        <v>5081</v>
      </c>
      <c r="K18" s="242">
        <f t="shared" si="2"/>
        <v>6674</v>
      </c>
      <c r="L18" s="242">
        <f t="shared" si="3"/>
        <v>6864</v>
      </c>
      <c r="M18" s="242">
        <f t="shared" si="4"/>
        <v>6235</v>
      </c>
      <c r="N18" s="242">
        <f t="shared" si="5"/>
        <v>6216</v>
      </c>
      <c r="O18" s="243">
        <f t="shared" si="6"/>
        <v>6364</v>
      </c>
      <c r="P18" s="139"/>
      <c r="Q18" s="241">
        <f t="shared" si="7"/>
        <v>13209</v>
      </c>
      <c r="R18" s="242">
        <f t="shared" si="12"/>
        <v>6364</v>
      </c>
      <c r="S18" s="242">
        <f t="shared" si="8"/>
        <v>0</v>
      </c>
      <c r="T18" s="242">
        <f t="shared" si="9"/>
        <v>893</v>
      </c>
      <c r="U18" s="242">
        <f t="shared" si="10"/>
        <v>20466</v>
      </c>
      <c r="V18" s="247">
        <f t="shared" si="11"/>
        <v>148</v>
      </c>
    </row>
    <row r="19" spans="1:22" x14ac:dyDescent="0.3">
      <c r="A19" s="136">
        <v>410</v>
      </c>
      <c r="B19" s="136">
        <v>410035093</v>
      </c>
      <c r="C19" s="212" t="s">
        <v>21</v>
      </c>
      <c r="D19" s="211">
        <v>35</v>
      </c>
      <c r="E19" s="212" t="s">
        <v>22</v>
      </c>
      <c r="F19" s="211">
        <v>93</v>
      </c>
      <c r="G19" s="212" t="s">
        <v>25</v>
      </c>
      <c r="H19" s="235">
        <f t="shared" si="0"/>
        <v>9.14</v>
      </c>
      <c r="I19" s="137"/>
      <c r="J19" s="241">
        <f t="shared" si="1"/>
        <v>314</v>
      </c>
      <c r="K19" s="242">
        <f t="shared" si="2"/>
        <v>329</v>
      </c>
      <c r="L19" s="242">
        <f t="shared" si="3"/>
        <v>332</v>
      </c>
      <c r="M19" s="242">
        <f t="shared" si="4"/>
        <v>332</v>
      </c>
      <c r="N19" s="242">
        <f t="shared" si="5"/>
        <v>570</v>
      </c>
      <c r="O19" s="243">
        <f t="shared" si="6"/>
        <v>575</v>
      </c>
      <c r="P19" s="139"/>
      <c r="Q19" s="241">
        <f t="shared" si="7"/>
        <v>11588</v>
      </c>
      <c r="R19" s="242">
        <f t="shared" si="12"/>
        <v>575</v>
      </c>
      <c r="S19" s="242">
        <f t="shared" si="8"/>
        <v>0</v>
      </c>
      <c r="T19" s="242">
        <f t="shared" si="9"/>
        <v>893</v>
      </c>
      <c r="U19" s="242">
        <f t="shared" si="10"/>
        <v>13056</v>
      </c>
      <c r="V19" s="247">
        <f t="shared" si="11"/>
        <v>5</v>
      </c>
    </row>
    <row r="20" spans="1:22" x14ac:dyDescent="0.3">
      <c r="A20" s="136">
        <v>410</v>
      </c>
      <c r="B20" s="136">
        <v>410035155</v>
      </c>
      <c r="C20" s="212" t="s">
        <v>21</v>
      </c>
      <c r="D20" s="211">
        <v>35</v>
      </c>
      <c r="E20" s="212" t="s">
        <v>22</v>
      </c>
      <c r="F20" s="211">
        <v>155</v>
      </c>
      <c r="G20" s="212" t="s">
        <v>26</v>
      </c>
      <c r="H20" s="235">
        <f t="shared" si="0"/>
        <v>1</v>
      </c>
      <c r="I20" s="137"/>
      <c r="J20" s="241">
        <f t="shared" si="1"/>
        <v>6909</v>
      </c>
      <c r="K20" s="242">
        <f t="shared" si="2"/>
        <v>7135</v>
      </c>
      <c r="L20" s="242">
        <f t="shared" si="3"/>
        <v>7135</v>
      </c>
      <c r="M20" s="242">
        <f t="shared" si="4"/>
        <v>7135</v>
      </c>
      <c r="N20" s="242">
        <f t="shared" si="5"/>
        <v>7543</v>
      </c>
      <c r="O20" s="243">
        <f t="shared" si="6"/>
        <v>7543</v>
      </c>
      <c r="P20" s="139"/>
      <c r="Q20" s="241">
        <f t="shared" si="7"/>
        <v>10780</v>
      </c>
      <c r="R20" s="242">
        <f t="shared" si="12"/>
        <v>7543</v>
      </c>
      <c r="S20" s="242">
        <f t="shared" si="8"/>
        <v>0</v>
      </c>
      <c r="T20" s="242">
        <f t="shared" si="9"/>
        <v>893</v>
      </c>
      <c r="U20" s="242">
        <f t="shared" si="10"/>
        <v>19216</v>
      </c>
      <c r="V20" s="247">
        <f t="shared" si="11"/>
        <v>0</v>
      </c>
    </row>
    <row r="21" spans="1:22" x14ac:dyDescent="0.3">
      <c r="A21" s="136">
        <v>410</v>
      </c>
      <c r="B21" s="136">
        <v>410035163</v>
      </c>
      <c r="C21" s="212" t="s">
        <v>21</v>
      </c>
      <c r="D21" s="211">
        <v>35</v>
      </c>
      <c r="E21" s="212" t="s">
        <v>22</v>
      </c>
      <c r="F21" s="211">
        <v>163</v>
      </c>
      <c r="G21" s="212" t="s">
        <v>27</v>
      </c>
      <c r="H21" s="235">
        <f t="shared" si="0"/>
        <v>19.389999999999997</v>
      </c>
      <c r="I21" s="137"/>
      <c r="J21" s="241">
        <f t="shared" si="1"/>
        <v>451</v>
      </c>
      <c r="K21" s="242">
        <f t="shared" si="2"/>
        <v>210</v>
      </c>
      <c r="L21" s="242">
        <f t="shared" si="3"/>
        <v>455</v>
      </c>
      <c r="M21" s="242">
        <f t="shared" si="4"/>
        <v>455</v>
      </c>
      <c r="N21" s="242">
        <f t="shared" si="5"/>
        <v>129</v>
      </c>
      <c r="O21" s="243">
        <f t="shared" si="6"/>
        <v>121</v>
      </c>
      <c r="P21" s="139"/>
      <c r="Q21" s="241">
        <f t="shared" si="7"/>
        <v>10783</v>
      </c>
      <c r="R21" s="242">
        <f t="shared" si="12"/>
        <v>121</v>
      </c>
      <c r="S21" s="242">
        <f t="shared" si="8"/>
        <v>0</v>
      </c>
      <c r="T21" s="242">
        <f t="shared" si="9"/>
        <v>893</v>
      </c>
      <c r="U21" s="242">
        <f t="shared" si="10"/>
        <v>11797</v>
      </c>
      <c r="V21" s="247">
        <f t="shared" si="11"/>
        <v>-8</v>
      </c>
    </row>
    <row r="22" spans="1:22" x14ac:dyDescent="0.3">
      <c r="A22" s="136">
        <v>410</v>
      </c>
      <c r="B22" s="136">
        <v>410035165</v>
      </c>
      <c r="C22" s="212" t="s">
        <v>21</v>
      </c>
      <c r="D22" s="211">
        <v>35</v>
      </c>
      <c r="E22" s="212" t="s">
        <v>22</v>
      </c>
      <c r="F22" s="211">
        <v>165</v>
      </c>
      <c r="G22" s="212" t="s">
        <v>28</v>
      </c>
      <c r="H22" s="235">
        <f t="shared" si="0"/>
        <v>5</v>
      </c>
      <c r="I22" s="137"/>
      <c r="J22" s="241">
        <f t="shared" si="1"/>
        <v>520</v>
      </c>
      <c r="K22" s="242">
        <f t="shared" si="2"/>
        <v>553</v>
      </c>
      <c r="L22" s="242">
        <f t="shared" si="3"/>
        <v>554</v>
      </c>
      <c r="M22" s="242">
        <f t="shared" si="4"/>
        <v>356</v>
      </c>
      <c r="N22" s="242">
        <f t="shared" si="5"/>
        <v>382</v>
      </c>
      <c r="O22" s="243">
        <f t="shared" si="6"/>
        <v>382</v>
      </c>
      <c r="P22" s="139"/>
      <c r="Q22" s="241">
        <f t="shared" si="7"/>
        <v>10168</v>
      </c>
      <c r="R22" s="242">
        <f t="shared" si="12"/>
        <v>382</v>
      </c>
      <c r="S22" s="242">
        <f t="shared" si="8"/>
        <v>0</v>
      </c>
      <c r="T22" s="242">
        <f t="shared" si="9"/>
        <v>893</v>
      </c>
      <c r="U22" s="242">
        <f t="shared" si="10"/>
        <v>11443</v>
      </c>
      <c r="V22" s="247">
        <f t="shared" si="11"/>
        <v>0</v>
      </c>
    </row>
    <row r="23" spans="1:22" x14ac:dyDescent="0.3">
      <c r="A23" s="136">
        <v>410</v>
      </c>
      <c r="B23" s="136">
        <v>410035176</v>
      </c>
      <c r="C23" s="212" t="s">
        <v>21</v>
      </c>
      <c r="D23" s="211">
        <v>35</v>
      </c>
      <c r="E23" s="212" t="s">
        <v>22</v>
      </c>
      <c r="F23" s="211">
        <v>176</v>
      </c>
      <c r="G23" s="212" t="s">
        <v>29</v>
      </c>
      <c r="H23" s="235">
        <f t="shared" si="0"/>
        <v>2</v>
      </c>
      <c r="I23" s="137"/>
      <c r="J23" s="241">
        <f t="shared" si="1"/>
        <v>3729</v>
      </c>
      <c r="K23" s="242">
        <f t="shared" si="2"/>
        <v>4969</v>
      </c>
      <c r="L23" s="242">
        <f t="shared" si="3"/>
        <v>4970</v>
      </c>
      <c r="M23" s="242">
        <f t="shared" si="4"/>
        <v>4970</v>
      </c>
      <c r="N23" s="242">
        <f t="shared" si="5"/>
        <v>5388</v>
      </c>
      <c r="O23" s="243">
        <f t="shared" si="6"/>
        <v>5388</v>
      </c>
      <c r="P23" s="139"/>
      <c r="Q23" s="241">
        <f t="shared" si="7"/>
        <v>15045</v>
      </c>
      <c r="R23" s="242">
        <f t="shared" si="12"/>
        <v>5388</v>
      </c>
      <c r="S23" s="242">
        <f t="shared" si="8"/>
        <v>0</v>
      </c>
      <c r="T23" s="242">
        <f t="shared" si="9"/>
        <v>893</v>
      </c>
      <c r="U23" s="242">
        <f t="shared" si="10"/>
        <v>21326</v>
      </c>
      <c r="V23" s="247">
        <f t="shared" si="11"/>
        <v>0</v>
      </c>
    </row>
    <row r="24" spans="1:22" x14ac:dyDescent="0.3">
      <c r="A24" s="136">
        <v>410</v>
      </c>
      <c r="B24" s="136">
        <v>410035217</v>
      </c>
      <c r="C24" s="212" t="s">
        <v>21</v>
      </c>
      <c r="D24" s="211">
        <v>35</v>
      </c>
      <c r="E24" s="212" t="s">
        <v>22</v>
      </c>
      <c r="F24" s="211">
        <v>217</v>
      </c>
      <c r="G24" s="212" t="s">
        <v>285</v>
      </c>
      <c r="H24" s="235">
        <f t="shared" si="0"/>
        <v>1</v>
      </c>
      <c r="I24" s="137"/>
      <c r="J24" s="241">
        <f t="shared" si="1"/>
        <v>4307</v>
      </c>
      <c r="K24" s="242">
        <f t="shared" si="2"/>
        <v>4478</v>
      </c>
      <c r="L24" s="242">
        <f t="shared" si="3"/>
        <v>4479</v>
      </c>
      <c r="M24" s="242">
        <f t="shared" si="4"/>
        <v>4533</v>
      </c>
      <c r="N24" s="242">
        <f t="shared" si="5"/>
        <v>4522</v>
      </c>
      <c r="O24" s="243">
        <f t="shared" si="6"/>
        <v>4522</v>
      </c>
      <c r="P24" s="139"/>
      <c r="Q24" s="241">
        <f t="shared" si="7"/>
        <v>10271.147688833953</v>
      </c>
      <c r="R24" s="242">
        <f t="shared" si="12"/>
        <v>4522</v>
      </c>
      <c r="S24" s="242">
        <f t="shared" si="8"/>
        <v>0</v>
      </c>
      <c r="T24" s="242">
        <f t="shared" si="9"/>
        <v>893</v>
      </c>
      <c r="U24" s="242">
        <f t="shared" si="10"/>
        <v>15686.147688833953</v>
      </c>
      <c r="V24" s="247">
        <f t="shared" si="11"/>
        <v>0</v>
      </c>
    </row>
    <row r="25" spans="1:22" x14ac:dyDescent="0.3">
      <c r="A25" s="136">
        <v>410</v>
      </c>
      <c r="B25" s="136">
        <v>410035248</v>
      </c>
      <c r="C25" s="212" t="s">
        <v>21</v>
      </c>
      <c r="D25" s="211">
        <v>35</v>
      </c>
      <c r="E25" s="212" t="s">
        <v>22</v>
      </c>
      <c r="F25" s="211">
        <v>248</v>
      </c>
      <c r="G25" s="212" t="s">
        <v>30</v>
      </c>
      <c r="H25" s="235">
        <f t="shared" si="0"/>
        <v>39.950000000000003</v>
      </c>
      <c r="I25" s="137"/>
      <c r="J25" s="241">
        <f t="shared" si="1"/>
        <v>1051</v>
      </c>
      <c r="K25" s="242">
        <f t="shared" si="2"/>
        <v>1118</v>
      </c>
      <c r="L25" s="242">
        <f t="shared" si="3"/>
        <v>1127</v>
      </c>
      <c r="M25" s="242">
        <f t="shared" si="4"/>
        <v>909</v>
      </c>
      <c r="N25" s="242">
        <f t="shared" si="5"/>
        <v>883</v>
      </c>
      <c r="O25" s="243">
        <f t="shared" si="6"/>
        <v>880</v>
      </c>
      <c r="P25" s="139"/>
      <c r="Q25" s="241">
        <f t="shared" si="7"/>
        <v>11401</v>
      </c>
      <c r="R25" s="242">
        <f t="shared" si="12"/>
        <v>880</v>
      </c>
      <c r="S25" s="242">
        <f t="shared" si="8"/>
        <v>0</v>
      </c>
      <c r="T25" s="242">
        <f t="shared" si="9"/>
        <v>893</v>
      </c>
      <c r="U25" s="242">
        <f t="shared" si="10"/>
        <v>13174</v>
      </c>
      <c r="V25" s="247">
        <f t="shared" si="11"/>
        <v>-3</v>
      </c>
    </row>
    <row r="26" spans="1:22" x14ac:dyDescent="0.3">
      <c r="A26" s="136">
        <v>410</v>
      </c>
      <c r="B26" s="136">
        <v>410035262</v>
      </c>
      <c r="C26" s="212" t="s">
        <v>21</v>
      </c>
      <c r="D26" s="211">
        <v>35</v>
      </c>
      <c r="E26" s="212" t="s">
        <v>22</v>
      </c>
      <c r="F26" s="211">
        <v>262</v>
      </c>
      <c r="G26" s="212" t="s">
        <v>31</v>
      </c>
      <c r="H26" s="235">
        <f t="shared" si="0"/>
        <v>7.3100000000000005</v>
      </c>
      <c r="I26" s="137"/>
      <c r="J26" s="241">
        <f t="shared" si="1"/>
        <v>4482</v>
      </c>
      <c r="K26" s="242">
        <f t="shared" si="2"/>
        <v>5324</v>
      </c>
      <c r="L26" s="242">
        <f t="shared" si="3"/>
        <v>5324</v>
      </c>
      <c r="M26" s="242">
        <f t="shared" si="4"/>
        <v>5439</v>
      </c>
      <c r="N26" s="242">
        <f t="shared" si="5"/>
        <v>5416</v>
      </c>
      <c r="O26" s="243">
        <f t="shared" si="6"/>
        <v>5411</v>
      </c>
      <c r="P26" s="139"/>
      <c r="Q26" s="241">
        <f t="shared" si="7"/>
        <v>11547</v>
      </c>
      <c r="R26" s="242">
        <f t="shared" si="12"/>
        <v>5411</v>
      </c>
      <c r="S26" s="242">
        <f t="shared" si="8"/>
        <v>0</v>
      </c>
      <c r="T26" s="242">
        <f t="shared" si="9"/>
        <v>893</v>
      </c>
      <c r="U26" s="242">
        <f t="shared" si="10"/>
        <v>17851</v>
      </c>
      <c r="V26" s="247">
        <f t="shared" si="11"/>
        <v>-5</v>
      </c>
    </row>
    <row r="27" spans="1:22" x14ac:dyDescent="0.3">
      <c r="A27" s="136">
        <v>410</v>
      </c>
      <c r="B27" s="136">
        <v>410035274</v>
      </c>
      <c r="C27" s="212" t="s">
        <v>21</v>
      </c>
      <c r="D27" s="211">
        <v>35</v>
      </c>
      <c r="E27" s="212" t="s">
        <v>22</v>
      </c>
      <c r="F27" s="211">
        <v>274</v>
      </c>
      <c r="G27" s="212" t="s">
        <v>81</v>
      </c>
      <c r="H27" s="235">
        <f t="shared" si="0"/>
        <v>1</v>
      </c>
      <c r="I27" s="137"/>
      <c r="J27" s="241">
        <f t="shared" si="1"/>
        <v>5792</v>
      </c>
      <c r="K27" s="242">
        <f t="shared" si="2"/>
        <v>6009</v>
      </c>
      <c r="L27" s="242">
        <f t="shared" si="3"/>
        <v>6045</v>
      </c>
      <c r="M27" s="242">
        <f t="shared" si="4"/>
        <v>6045</v>
      </c>
      <c r="N27" s="242">
        <f t="shared" si="5"/>
        <v>5986</v>
      </c>
      <c r="O27" s="243">
        <f t="shared" si="6"/>
        <v>5982</v>
      </c>
      <c r="P27" s="139"/>
      <c r="Q27" s="241">
        <f t="shared" si="7"/>
        <v>12504.465731763923</v>
      </c>
      <c r="R27" s="242">
        <f t="shared" si="12"/>
        <v>5982</v>
      </c>
      <c r="S27" s="242">
        <f t="shared" si="8"/>
        <v>0</v>
      </c>
      <c r="T27" s="242">
        <f t="shared" si="9"/>
        <v>893</v>
      </c>
      <c r="U27" s="242">
        <f t="shared" si="10"/>
        <v>19379.465731763921</v>
      </c>
      <c r="V27" s="247">
        <f t="shared" si="11"/>
        <v>-4</v>
      </c>
    </row>
    <row r="28" spans="1:22" x14ac:dyDescent="0.3">
      <c r="A28" s="136">
        <v>410</v>
      </c>
      <c r="B28" s="136">
        <v>410035346</v>
      </c>
      <c r="C28" s="212" t="s">
        <v>21</v>
      </c>
      <c r="D28" s="211">
        <v>35</v>
      </c>
      <c r="E28" s="212" t="s">
        <v>22</v>
      </c>
      <c r="F28" s="211">
        <v>346</v>
      </c>
      <c r="G28" s="212" t="s">
        <v>33</v>
      </c>
      <c r="H28" s="235">
        <f t="shared" si="0"/>
        <v>12.61</v>
      </c>
      <c r="I28" s="137"/>
      <c r="J28" s="241">
        <f t="shared" si="1"/>
        <v>1393</v>
      </c>
      <c r="K28" s="242">
        <f t="shared" si="2"/>
        <v>1317</v>
      </c>
      <c r="L28" s="242">
        <f t="shared" si="3"/>
        <v>1317</v>
      </c>
      <c r="M28" s="242">
        <f t="shared" si="4"/>
        <v>1317</v>
      </c>
      <c r="N28" s="242">
        <f t="shared" si="5"/>
        <v>1317</v>
      </c>
      <c r="O28" s="243">
        <f t="shared" si="6"/>
        <v>1122</v>
      </c>
      <c r="P28" s="139"/>
      <c r="Q28" s="241">
        <f t="shared" si="7"/>
        <v>11841</v>
      </c>
      <c r="R28" s="242">
        <f t="shared" si="12"/>
        <v>1122</v>
      </c>
      <c r="S28" s="242">
        <f t="shared" si="8"/>
        <v>0</v>
      </c>
      <c r="T28" s="242">
        <f t="shared" si="9"/>
        <v>893</v>
      </c>
      <c r="U28" s="242">
        <f t="shared" si="10"/>
        <v>13856</v>
      </c>
      <c r="V28" s="247">
        <f t="shared" si="11"/>
        <v>-195</v>
      </c>
    </row>
    <row r="29" spans="1:22" x14ac:dyDescent="0.3">
      <c r="A29" s="136">
        <v>410</v>
      </c>
      <c r="B29" s="136">
        <v>410057035</v>
      </c>
      <c r="C29" s="212" t="s">
        <v>21</v>
      </c>
      <c r="D29" s="211">
        <v>57</v>
      </c>
      <c r="E29" s="212" t="s">
        <v>23</v>
      </c>
      <c r="F29" s="211">
        <v>35</v>
      </c>
      <c r="G29" s="212" t="s">
        <v>22</v>
      </c>
      <c r="H29" s="235">
        <f t="shared" si="0"/>
        <v>8.6300000000000008</v>
      </c>
      <c r="I29" s="137"/>
      <c r="J29" s="241">
        <f t="shared" si="1"/>
        <v>4178</v>
      </c>
      <c r="K29" s="242">
        <f t="shared" si="2"/>
        <v>4523</v>
      </c>
      <c r="L29" s="242">
        <f t="shared" si="3"/>
        <v>4533</v>
      </c>
      <c r="M29" s="242">
        <f t="shared" si="4"/>
        <v>4525</v>
      </c>
      <c r="N29" s="242">
        <f t="shared" si="5"/>
        <v>4453</v>
      </c>
      <c r="O29" s="243">
        <f t="shared" si="6"/>
        <v>4446</v>
      </c>
      <c r="P29" s="139"/>
      <c r="Q29" s="241">
        <f t="shared" si="7"/>
        <v>12895</v>
      </c>
      <c r="R29" s="242">
        <f t="shared" si="12"/>
        <v>4446</v>
      </c>
      <c r="S29" s="242">
        <f t="shared" si="8"/>
        <v>0</v>
      </c>
      <c r="T29" s="242">
        <f t="shared" si="9"/>
        <v>893</v>
      </c>
      <c r="U29" s="242">
        <f t="shared" si="10"/>
        <v>18234</v>
      </c>
      <c r="V29" s="247">
        <f t="shared" si="11"/>
        <v>-7</v>
      </c>
    </row>
    <row r="30" spans="1:22" x14ac:dyDescent="0.3">
      <c r="A30" s="136">
        <v>410</v>
      </c>
      <c r="B30" s="136">
        <v>410057057</v>
      </c>
      <c r="C30" s="212" t="s">
        <v>21</v>
      </c>
      <c r="D30" s="211">
        <v>57</v>
      </c>
      <c r="E30" s="212" t="s">
        <v>23</v>
      </c>
      <c r="F30" s="211">
        <v>57</v>
      </c>
      <c r="G30" s="212" t="s">
        <v>23</v>
      </c>
      <c r="H30" s="235">
        <f t="shared" si="0"/>
        <v>201.89000000000004</v>
      </c>
      <c r="I30" s="137"/>
      <c r="J30" s="241">
        <f t="shared" si="1"/>
        <v>567</v>
      </c>
      <c r="K30" s="242">
        <f t="shared" si="2"/>
        <v>585</v>
      </c>
      <c r="L30" s="242">
        <f t="shared" si="3"/>
        <v>588</v>
      </c>
      <c r="M30" s="242">
        <f t="shared" si="4"/>
        <v>588</v>
      </c>
      <c r="N30" s="242">
        <f t="shared" si="5"/>
        <v>291</v>
      </c>
      <c r="O30" s="243">
        <f t="shared" si="6"/>
        <v>280</v>
      </c>
      <c r="P30" s="139"/>
      <c r="Q30" s="241">
        <f t="shared" si="7"/>
        <v>11557</v>
      </c>
      <c r="R30" s="242">
        <f t="shared" si="12"/>
        <v>280</v>
      </c>
      <c r="S30" s="242">
        <f t="shared" si="8"/>
        <v>0</v>
      </c>
      <c r="T30" s="242">
        <f t="shared" si="9"/>
        <v>893</v>
      </c>
      <c r="U30" s="242">
        <f t="shared" si="10"/>
        <v>12730</v>
      </c>
      <c r="V30" s="247">
        <f t="shared" si="11"/>
        <v>-11</v>
      </c>
    </row>
    <row r="31" spans="1:22" x14ac:dyDescent="0.3">
      <c r="A31" s="136">
        <v>410</v>
      </c>
      <c r="B31" s="136">
        <v>410057093</v>
      </c>
      <c r="C31" s="212" t="s">
        <v>21</v>
      </c>
      <c r="D31" s="211">
        <v>57</v>
      </c>
      <c r="E31" s="212" t="s">
        <v>23</v>
      </c>
      <c r="F31" s="211">
        <v>93</v>
      </c>
      <c r="G31" s="212" t="s">
        <v>25</v>
      </c>
      <c r="H31" s="235">
        <f t="shared" si="0"/>
        <v>6</v>
      </c>
      <c r="I31" s="137"/>
      <c r="J31" s="241">
        <f t="shared" si="1"/>
        <v>349</v>
      </c>
      <c r="K31" s="242">
        <f t="shared" si="2"/>
        <v>380</v>
      </c>
      <c r="L31" s="242">
        <f t="shared" si="3"/>
        <v>383</v>
      </c>
      <c r="M31" s="242">
        <f t="shared" si="4"/>
        <v>383</v>
      </c>
      <c r="N31" s="242">
        <f t="shared" si="5"/>
        <v>657</v>
      </c>
      <c r="O31" s="243">
        <f t="shared" si="6"/>
        <v>663</v>
      </c>
      <c r="P31" s="139"/>
      <c r="Q31" s="241">
        <f t="shared" si="7"/>
        <v>13372</v>
      </c>
      <c r="R31" s="242">
        <f t="shared" si="12"/>
        <v>663</v>
      </c>
      <c r="S31" s="242">
        <f t="shared" si="8"/>
        <v>0</v>
      </c>
      <c r="T31" s="242">
        <f t="shared" si="9"/>
        <v>893</v>
      </c>
      <c r="U31" s="242">
        <f t="shared" si="10"/>
        <v>14928</v>
      </c>
      <c r="V31" s="247">
        <f t="shared" si="11"/>
        <v>6</v>
      </c>
    </row>
    <row r="32" spans="1:22" x14ac:dyDescent="0.3">
      <c r="A32" s="136">
        <v>410</v>
      </c>
      <c r="B32" s="136">
        <v>410057163</v>
      </c>
      <c r="C32" s="212" t="s">
        <v>21</v>
      </c>
      <c r="D32" s="211">
        <v>57</v>
      </c>
      <c r="E32" s="212" t="s">
        <v>23</v>
      </c>
      <c r="F32" s="211">
        <v>163</v>
      </c>
      <c r="G32" s="212" t="s">
        <v>27</v>
      </c>
      <c r="H32" s="235">
        <f t="shared" si="0"/>
        <v>5</v>
      </c>
      <c r="I32" s="137"/>
      <c r="J32" s="241">
        <f t="shared" si="1"/>
        <v>443</v>
      </c>
      <c r="K32" s="242">
        <f t="shared" si="2"/>
        <v>209</v>
      </c>
      <c r="L32" s="242">
        <f t="shared" si="3"/>
        <v>452</v>
      </c>
      <c r="M32" s="242">
        <f t="shared" si="4"/>
        <v>452</v>
      </c>
      <c r="N32" s="242">
        <f t="shared" si="5"/>
        <v>128</v>
      </c>
      <c r="O32" s="243">
        <f t="shared" si="6"/>
        <v>120</v>
      </c>
      <c r="P32" s="139"/>
      <c r="Q32" s="241">
        <f t="shared" si="7"/>
        <v>10695</v>
      </c>
      <c r="R32" s="242">
        <f t="shared" si="12"/>
        <v>120</v>
      </c>
      <c r="S32" s="242">
        <f t="shared" si="8"/>
        <v>0</v>
      </c>
      <c r="T32" s="242">
        <f t="shared" si="9"/>
        <v>893</v>
      </c>
      <c r="U32" s="242">
        <f t="shared" si="10"/>
        <v>11708</v>
      </c>
      <c r="V32" s="247">
        <f t="shared" si="11"/>
        <v>-8</v>
      </c>
    </row>
    <row r="33" spans="1:22" x14ac:dyDescent="0.3">
      <c r="A33" s="136">
        <v>410</v>
      </c>
      <c r="B33" s="136">
        <v>410057176</v>
      </c>
      <c r="C33" s="212" t="s">
        <v>21</v>
      </c>
      <c r="D33" s="211">
        <v>57</v>
      </c>
      <c r="E33" s="212" t="s">
        <v>23</v>
      </c>
      <c r="F33" s="211">
        <v>176</v>
      </c>
      <c r="G33" s="212" t="s">
        <v>29</v>
      </c>
      <c r="H33" s="235">
        <f t="shared" si="0"/>
        <v>1</v>
      </c>
      <c r="I33" s="137"/>
      <c r="J33" s="241">
        <f t="shared" si="1"/>
        <v>3729</v>
      </c>
      <c r="K33" s="242">
        <f t="shared" si="2"/>
        <v>4268</v>
      </c>
      <c r="L33" s="242">
        <f t="shared" si="3"/>
        <v>4269</v>
      </c>
      <c r="M33" s="242">
        <f t="shared" si="4"/>
        <v>4269</v>
      </c>
      <c r="N33" s="242">
        <f t="shared" si="5"/>
        <v>4628</v>
      </c>
      <c r="O33" s="243">
        <f t="shared" si="6"/>
        <v>4628</v>
      </c>
      <c r="P33" s="139"/>
      <c r="Q33" s="241">
        <f t="shared" si="7"/>
        <v>12923</v>
      </c>
      <c r="R33" s="242">
        <f t="shared" si="12"/>
        <v>4628</v>
      </c>
      <c r="S33" s="242">
        <f t="shared" si="8"/>
        <v>0</v>
      </c>
      <c r="T33" s="242">
        <f t="shared" si="9"/>
        <v>893</v>
      </c>
      <c r="U33" s="242">
        <f t="shared" si="10"/>
        <v>18444</v>
      </c>
      <c r="V33" s="247">
        <f t="shared" si="11"/>
        <v>0</v>
      </c>
    </row>
    <row r="34" spans="1:22" x14ac:dyDescent="0.3">
      <c r="A34" s="136">
        <v>410</v>
      </c>
      <c r="B34" s="136">
        <v>410057248</v>
      </c>
      <c r="C34" s="212" t="s">
        <v>21</v>
      </c>
      <c r="D34" s="211">
        <v>57</v>
      </c>
      <c r="E34" s="212" t="s">
        <v>23</v>
      </c>
      <c r="F34" s="211">
        <v>248</v>
      </c>
      <c r="G34" s="212" t="s">
        <v>30</v>
      </c>
      <c r="H34" s="235">
        <f t="shared" si="0"/>
        <v>7</v>
      </c>
      <c r="I34" s="137"/>
      <c r="J34" s="241">
        <f t="shared" si="1"/>
        <v>1020</v>
      </c>
      <c r="K34" s="242">
        <f t="shared" si="2"/>
        <v>877</v>
      </c>
      <c r="L34" s="242">
        <f t="shared" si="3"/>
        <v>887</v>
      </c>
      <c r="M34" s="242">
        <f t="shared" si="4"/>
        <v>715</v>
      </c>
      <c r="N34" s="242">
        <f t="shared" si="5"/>
        <v>695</v>
      </c>
      <c r="O34" s="243">
        <f t="shared" si="6"/>
        <v>692</v>
      </c>
      <c r="P34" s="139"/>
      <c r="Q34" s="241">
        <f t="shared" si="7"/>
        <v>8974</v>
      </c>
      <c r="R34" s="242">
        <f t="shared" si="12"/>
        <v>692</v>
      </c>
      <c r="S34" s="242">
        <f t="shared" si="8"/>
        <v>0</v>
      </c>
      <c r="T34" s="242">
        <f t="shared" si="9"/>
        <v>893</v>
      </c>
      <c r="U34" s="242">
        <f t="shared" si="10"/>
        <v>10559</v>
      </c>
      <c r="V34" s="247">
        <f t="shared" si="11"/>
        <v>-3</v>
      </c>
    </row>
    <row r="35" spans="1:22" x14ac:dyDescent="0.3">
      <c r="A35" s="136">
        <v>410</v>
      </c>
      <c r="B35" s="136">
        <v>410057262</v>
      </c>
      <c r="C35" s="212" t="s">
        <v>21</v>
      </c>
      <c r="D35" s="211">
        <v>57</v>
      </c>
      <c r="E35" s="212" t="s">
        <v>23</v>
      </c>
      <c r="F35" s="211">
        <v>262</v>
      </c>
      <c r="G35" s="212" t="s">
        <v>31</v>
      </c>
      <c r="H35" s="235">
        <f t="shared" si="0"/>
        <v>1</v>
      </c>
      <c r="I35" s="137"/>
      <c r="J35" s="241">
        <f t="shared" si="1"/>
        <v>4012</v>
      </c>
      <c r="K35" s="242">
        <f t="shared" si="2"/>
        <v>3985</v>
      </c>
      <c r="L35" s="242">
        <f t="shared" si="3"/>
        <v>3985</v>
      </c>
      <c r="M35" s="242">
        <f t="shared" si="4"/>
        <v>4071</v>
      </c>
      <c r="N35" s="242">
        <f t="shared" si="5"/>
        <v>4054</v>
      </c>
      <c r="O35" s="243">
        <f t="shared" si="6"/>
        <v>4050</v>
      </c>
      <c r="P35" s="139"/>
      <c r="Q35" s="241">
        <f t="shared" si="7"/>
        <v>8643</v>
      </c>
      <c r="R35" s="242">
        <f t="shared" si="12"/>
        <v>4050</v>
      </c>
      <c r="S35" s="242">
        <f t="shared" si="8"/>
        <v>0</v>
      </c>
      <c r="T35" s="242">
        <f t="shared" si="9"/>
        <v>893</v>
      </c>
      <c r="U35" s="242">
        <f t="shared" si="10"/>
        <v>13586</v>
      </c>
      <c r="V35" s="247">
        <f t="shared" si="11"/>
        <v>-4</v>
      </c>
    </row>
    <row r="36" spans="1:22" x14ac:dyDescent="0.3">
      <c r="A36" s="136">
        <v>412</v>
      </c>
      <c r="B36" s="136">
        <v>412035016</v>
      </c>
      <c r="C36" s="212" t="s">
        <v>34</v>
      </c>
      <c r="D36" s="211">
        <v>35</v>
      </c>
      <c r="E36" s="212" t="s">
        <v>22</v>
      </c>
      <c r="F36" s="211">
        <v>16</v>
      </c>
      <c r="G36" s="212" t="s">
        <v>187</v>
      </c>
      <c r="H36" s="235">
        <f t="shared" si="0"/>
        <v>2</v>
      </c>
      <c r="I36" s="137"/>
      <c r="J36" s="241">
        <f t="shared" si="1"/>
        <v>469</v>
      </c>
      <c r="K36" s="242">
        <f t="shared" si="2"/>
        <v>487</v>
      </c>
      <c r="L36" s="242">
        <f t="shared" si="3"/>
        <v>488</v>
      </c>
      <c r="M36" s="242">
        <f t="shared" si="4"/>
        <v>488</v>
      </c>
      <c r="N36" s="242">
        <f t="shared" si="5"/>
        <v>481</v>
      </c>
      <c r="O36" s="243">
        <f t="shared" si="6"/>
        <v>479</v>
      </c>
      <c r="P36" s="139"/>
      <c r="Q36" s="241">
        <f t="shared" si="7"/>
        <v>11564.065731262874</v>
      </c>
      <c r="R36" s="242">
        <f t="shared" si="12"/>
        <v>479</v>
      </c>
      <c r="S36" s="242">
        <f t="shared" si="8"/>
        <v>0</v>
      </c>
      <c r="T36" s="242">
        <f t="shared" si="9"/>
        <v>893</v>
      </c>
      <c r="U36" s="242">
        <f t="shared" si="10"/>
        <v>12936.065731262874</v>
      </c>
      <c r="V36" s="247">
        <f t="shared" si="11"/>
        <v>-2</v>
      </c>
    </row>
    <row r="37" spans="1:22" x14ac:dyDescent="0.3">
      <c r="A37" s="136">
        <v>412</v>
      </c>
      <c r="B37" s="136">
        <v>412035035</v>
      </c>
      <c r="C37" s="212" t="s">
        <v>34</v>
      </c>
      <c r="D37" s="211">
        <v>35</v>
      </c>
      <c r="E37" s="212" t="s">
        <v>22</v>
      </c>
      <c r="F37" s="211">
        <v>35</v>
      </c>
      <c r="G37" s="212" t="s">
        <v>22</v>
      </c>
      <c r="H37" s="235">
        <f t="shared" si="0"/>
        <v>489.81999999999994</v>
      </c>
      <c r="I37" s="137"/>
      <c r="J37" s="241">
        <f t="shared" si="1"/>
        <v>4053</v>
      </c>
      <c r="K37" s="242">
        <f t="shared" si="2"/>
        <v>4235</v>
      </c>
      <c r="L37" s="242">
        <f t="shared" si="3"/>
        <v>4257</v>
      </c>
      <c r="M37" s="242">
        <f t="shared" si="4"/>
        <v>4249</v>
      </c>
      <c r="N37" s="242">
        <f t="shared" si="5"/>
        <v>4182</v>
      </c>
      <c r="O37" s="243">
        <f t="shared" si="6"/>
        <v>4175</v>
      </c>
      <c r="P37" s="139"/>
      <c r="Q37" s="241">
        <f t="shared" si="7"/>
        <v>12108</v>
      </c>
      <c r="R37" s="242">
        <f t="shared" si="12"/>
        <v>4175</v>
      </c>
      <c r="S37" s="242">
        <f t="shared" si="8"/>
        <v>0</v>
      </c>
      <c r="T37" s="242">
        <f t="shared" si="9"/>
        <v>893</v>
      </c>
      <c r="U37" s="242">
        <f t="shared" si="10"/>
        <v>17176</v>
      </c>
      <c r="V37" s="247">
        <f t="shared" si="11"/>
        <v>-7</v>
      </c>
    </row>
    <row r="38" spans="1:22" x14ac:dyDescent="0.3">
      <c r="A38" s="136">
        <v>412</v>
      </c>
      <c r="B38" s="136">
        <v>412035044</v>
      </c>
      <c r="C38" s="212" t="s">
        <v>34</v>
      </c>
      <c r="D38" s="211">
        <v>35</v>
      </c>
      <c r="E38" s="212" t="s">
        <v>22</v>
      </c>
      <c r="F38" s="211">
        <v>44</v>
      </c>
      <c r="G38" s="212" t="s">
        <v>35</v>
      </c>
      <c r="H38" s="235">
        <f t="shared" si="0"/>
        <v>6.45</v>
      </c>
      <c r="I38" s="137"/>
      <c r="J38" s="241">
        <f t="shared" si="1"/>
        <v>197</v>
      </c>
      <c r="K38" s="242">
        <f t="shared" si="2"/>
        <v>228</v>
      </c>
      <c r="L38" s="242">
        <f t="shared" si="3"/>
        <v>224</v>
      </c>
      <c r="M38" s="242">
        <f t="shared" si="4"/>
        <v>224</v>
      </c>
      <c r="N38" s="242">
        <f t="shared" si="5"/>
        <v>224</v>
      </c>
      <c r="O38" s="243">
        <f t="shared" si="6"/>
        <v>197</v>
      </c>
      <c r="P38" s="139"/>
      <c r="Q38" s="241">
        <f t="shared" si="7"/>
        <v>9773</v>
      </c>
      <c r="R38" s="242">
        <f t="shared" si="12"/>
        <v>197</v>
      </c>
      <c r="S38" s="242">
        <f t="shared" si="8"/>
        <v>0</v>
      </c>
      <c r="T38" s="242">
        <f t="shared" si="9"/>
        <v>893</v>
      </c>
      <c r="U38" s="242">
        <f t="shared" si="10"/>
        <v>10863</v>
      </c>
      <c r="V38" s="247">
        <f t="shared" si="11"/>
        <v>-27</v>
      </c>
    </row>
    <row r="39" spans="1:22" x14ac:dyDescent="0.3">
      <c r="A39" s="136">
        <v>412</v>
      </c>
      <c r="B39" s="136">
        <v>412035057</v>
      </c>
      <c r="C39" s="212" t="s">
        <v>34</v>
      </c>
      <c r="D39" s="211">
        <v>35</v>
      </c>
      <c r="E39" s="212" t="s">
        <v>22</v>
      </c>
      <c r="F39" s="211">
        <v>57</v>
      </c>
      <c r="G39" s="212" t="s">
        <v>23</v>
      </c>
      <c r="H39" s="235">
        <f t="shared" si="0"/>
        <v>3</v>
      </c>
      <c r="I39" s="137"/>
      <c r="J39" s="241">
        <f t="shared" si="1"/>
        <v>624</v>
      </c>
      <c r="K39" s="242">
        <f t="shared" si="2"/>
        <v>763</v>
      </c>
      <c r="L39" s="242">
        <f t="shared" si="3"/>
        <v>766</v>
      </c>
      <c r="M39" s="242">
        <f t="shared" si="4"/>
        <v>766</v>
      </c>
      <c r="N39" s="242">
        <f t="shared" si="5"/>
        <v>379</v>
      </c>
      <c r="O39" s="243">
        <f t="shared" si="6"/>
        <v>365</v>
      </c>
      <c r="P39" s="139"/>
      <c r="Q39" s="241">
        <f t="shared" si="7"/>
        <v>15045</v>
      </c>
      <c r="R39" s="242">
        <f t="shared" si="12"/>
        <v>365</v>
      </c>
      <c r="S39" s="242">
        <f t="shared" si="8"/>
        <v>0</v>
      </c>
      <c r="T39" s="242">
        <f t="shared" si="9"/>
        <v>893</v>
      </c>
      <c r="U39" s="242">
        <f t="shared" si="10"/>
        <v>16303</v>
      </c>
      <c r="V39" s="247">
        <f t="shared" si="11"/>
        <v>-14</v>
      </c>
    </row>
    <row r="40" spans="1:22" x14ac:dyDescent="0.3">
      <c r="A40" s="136">
        <v>412</v>
      </c>
      <c r="B40" s="136">
        <v>412035073</v>
      </c>
      <c r="C40" s="212" t="s">
        <v>34</v>
      </c>
      <c r="D40" s="211">
        <v>35</v>
      </c>
      <c r="E40" s="212" t="s">
        <v>22</v>
      </c>
      <c r="F40" s="211">
        <v>73</v>
      </c>
      <c r="G40" s="212" t="s">
        <v>37</v>
      </c>
      <c r="H40" s="235">
        <f t="shared" si="0"/>
        <v>1</v>
      </c>
      <c r="I40" s="137"/>
      <c r="J40" s="241">
        <f t="shared" si="1"/>
        <v>8051</v>
      </c>
      <c r="K40" s="242">
        <f t="shared" si="2"/>
        <v>11706</v>
      </c>
      <c r="L40" s="242">
        <f t="shared" si="3"/>
        <v>11707</v>
      </c>
      <c r="M40" s="242">
        <f t="shared" si="4"/>
        <v>10472</v>
      </c>
      <c r="N40" s="242">
        <f t="shared" si="5"/>
        <v>10481</v>
      </c>
      <c r="O40" s="243">
        <f t="shared" si="6"/>
        <v>10481</v>
      </c>
      <c r="P40" s="139"/>
      <c r="Q40" s="241">
        <f t="shared" si="7"/>
        <v>15045</v>
      </c>
      <c r="R40" s="242">
        <f t="shared" si="12"/>
        <v>10481</v>
      </c>
      <c r="S40" s="242">
        <f t="shared" si="8"/>
        <v>0</v>
      </c>
      <c r="T40" s="242">
        <f t="shared" si="9"/>
        <v>893</v>
      </c>
      <c r="U40" s="242">
        <f t="shared" si="10"/>
        <v>26419</v>
      </c>
      <c r="V40" s="247">
        <f t="shared" si="11"/>
        <v>0</v>
      </c>
    </row>
    <row r="41" spans="1:22" x14ac:dyDescent="0.3">
      <c r="A41" s="136">
        <v>412</v>
      </c>
      <c r="B41" s="136">
        <v>412035100</v>
      </c>
      <c r="C41" s="212" t="s">
        <v>34</v>
      </c>
      <c r="D41" s="211">
        <v>35</v>
      </c>
      <c r="E41" s="212" t="s">
        <v>22</v>
      </c>
      <c r="F41" s="211">
        <v>100</v>
      </c>
      <c r="G41" s="212" t="s">
        <v>79</v>
      </c>
      <c r="H41" s="235">
        <f t="shared" si="0"/>
        <v>0.5</v>
      </c>
      <c r="I41" s="137"/>
      <c r="J41" s="241" t="str">
        <f t="shared" si="1"/>
        <v/>
      </c>
      <c r="K41" s="242" t="str">
        <f t="shared" si="2"/>
        <v/>
      </c>
      <c r="L41" s="242" t="str">
        <f t="shared" si="3"/>
        <v/>
      </c>
      <c r="M41" s="242" t="str">
        <f t="shared" si="4"/>
        <v/>
      </c>
      <c r="N41" s="242" t="str">
        <f t="shared" si="5"/>
        <v/>
      </c>
      <c r="O41" s="243">
        <f t="shared" si="6"/>
        <v>5303</v>
      </c>
      <c r="P41" s="139"/>
      <c r="Q41" s="241">
        <f t="shared" si="7"/>
        <v>11702.677558601861</v>
      </c>
      <c r="R41" s="242">
        <f t="shared" si="12"/>
        <v>5303</v>
      </c>
      <c r="S41" s="242">
        <f t="shared" si="8"/>
        <v>0</v>
      </c>
      <c r="T41" s="242">
        <f t="shared" si="9"/>
        <v>893</v>
      </c>
      <c r="U41" s="242">
        <f t="shared" si="10"/>
        <v>17898.677558601863</v>
      </c>
      <c r="V41" s="247" t="str">
        <f t="shared" si="11"/>
        <v/>
      </c>
    </row>
    <row r="42" spans="1:22" x14ac:dyDescent="0.3">
      <c r="A42" s="136">
        <v>412</v>
      </c>
      <c r="B42" s="136">
        <v>412035189</v>
      </c>
      <c r="C42" s="212" t="s">
        <v>34</v>
      </c>
      <c r="D42" s="211">
        <v>35</v>
      </c>
      <c r="E42" s="212" t="s">
        <v>22</v>
      </c>
      <c r="F42" s="211">
        <v>189</v>
      </c>
      <c r="G42" s="212" t="s">
        <v>38</v>
      </c>
      <c r="H42" s="235">
        <f t="shared" si="0"/>
        <v>2</v>
      </c>
      <c r="I42" s="137"/>
      <c r="J42" s="241">
        <f t="shared" si="1"/>
        <v>3939</v>
      </c>
      <c r="K42" s="242">
        <f t="shared" si="2"/>
        <v>3951</v>
      </c>
      <c r="L42" s="242">
        <f t="shared" si="3"/>
        <v>3951</v>
      </c>
      <c r="M42" s="242">
        <f t="shared" si="4"/>
        <v>3951</v>
      </c>
      <c r="N42" s="242">
        <f t="shared" si="5"/>
        <v>3792</v>
      </c>
      <c r="O42" s="243">
        <f t="shared" si="6"/>
        <v>3792</v>
      </c>
      <c r="P42" s="139"/>
      <c r="Q42" s="241">
        <f t="shared" si="7"/>
        <v>9862</v>
      </c>
      <c r="R42" s="242">
        <f t="shared" si="12"/>
        <v>3792</v>
      </c>
      <c r="S42" s="242">
        <f t="shared" si="8"/>
        <v>0</v>
      </c>
      <c r="T42" s="242">
        <f t="shared" si="9"/>
        <v>893</v>
      </c>
      <c r="U42" s="242">
        <f t="shared" si="10"/>
        <v>14547</v>
      </c>
      <c r="V42" s="247">
        <f t="shared" si="11"/>
        <v>0</v>
      </c>
    </row>
    <row r="43" spans="1:22" x14ac:dyDescent="0.3">
      <c r="A43" s="136">
        <v>412</v>
      </c>
      <c r="B43" s="136">
        <v>412035220</v>
      </c>
      <c r="C43" s="212" t="s">
        <v>34</v>
      </c>
      <c r="D43" s="211">
        <v>35</v>
      </c>
      <c r="E43" s="212" t="s">
        <v>22</v>
      </c>
      <c r="F43" s="211">
        <v>220</v>
      </c>
      <c r="G43" s="212" t="s">
        <v>42</v>
      </c>
      <c r="H43" s="235">
        <f t="shared" si="0"/>
        <v>6.91</v>
      </c>
      <c r="I43" s="137"/>
      <c r="J43" s="241">
        <f t="shared" si="1"/>
        <v>4846</v>
      </c>
      <c r="K43" s="242">
        <f t="shared" si="2"/>
        <v>5251</v>
      </c>
      <c r="L43" s="242">
        <f t="shared" si="3"/>
        <v>5256</v>
      </c>
      <c r="M43" s="242">
        <f t="shared" si="4"/>
        <v>5168</v>
      </c>
      <c r="N43" s="242">
        <f t="shared" si="5"/>
        <v>5145</v>
      </c>
      <c r="O43" s="243">
        <f t="shared" si="6"/>
        <v>5143</v>
      </c>
      <c r="P43" s="139"/>
      <c r="Q43" s="241">
        <f t="shared" si="7"/>
        <v>12913</v>
      </c>
      <c r="R43" s="242">
        <f t="shared" si="12"/>
        <v>5143</v>
      </c>
      <c r="S43" s="242">
        <f t="shared" si="8"/>
        <v>0</v>
      </c>
      <c r="T43" s="242">
        <f t="shared" si="9"/>
        <v>893</v>
      </c>
      <c r="U43" s="242">
        <f t="shared" si="10"/>
        <v>18949</v>
      </c>
      <c r="V43" s="247">
        <f t="shared" si="11"/>
        <v>-2</v>
      </c>
    </row>
    <row r="44" spans="1:22" x14ac:dyDescent="0.3">
      <c r="A44" s="136">
        <v>412</v>
      </c>
      <c r="B44" s="136">
        <v>412035244</v>
      </c>
      <c r="C44" s="212" t="s">
        <v>34</v>
      </c>
      <c r="D44" s="211">
        <v>35</v>
      </c>
      <c r="E44" s="212" t="s">
        <v>22</v>
      </c>
      <c r="F44" s="211">
        <v>244</v>
      </c>
      <c r="G44" s="212" t="s">
        <v>43</v>
      </c>
      <c r="H44" s="235">
        <f t="shared" si="0"/>
        <v>8</v>
      </c>
      <c r="I44" s="137"/>
      <c r="J44" s="241">
        <f t="shared" si="1"/>
        <v>4709</v>
      </c>
      <c r="K44" s="242">
        <f t="shared" si="2"/>
        <v>4833</v>
      </c>
      <c r="L44" s="242">
        <f t="shared" si="3"/>
        <v>4838</v>
      </c>
      <c r="M44" s="242">
        <f t="shared" si="4"/>
        <v>4727</v>
      </c>
      <c r="N44" s="242">
        <f t="shared" si="5"/>
        <v>4663</v>
      </c>
      <c r="O44" s="243">
        <f t="shared" si="6"/>
        <v>4652</v>
      </c>
      <c r="P44" s="139"/>
      <c r="Q44" s="241">
        <f t="shared" si="7"/>
        <v>11941</v>
      </c>
      <c r="R44" s="242">
        <f t="shared" si="12"/>
        <v>4652</v>
      </c>
      <c r="S44" s="242">
        <f t="shared" si="8"/>
        <v>0</v>
      </c>
      <c r="T44" s="242">
        <f t="shared" si="9"/>
        <v>893</v>
      </c>
      <c r="U44" s="242">
        <f t="shared" si="10"/>
        <v>17486</v>
      </c>
      <c r="V44" s="247">
        <f t="shared" si="11"/>
        <v>-11</v>
      </c>
    </row>
    <row r="45" spans="1:22" x14ac:dyDescent="0.3">
      <c r="A45" s="136">
        <v>412</v>
      </c>
      <c r="B45" s="136">
        <v>412035285</v>
      </c>
      <c r="C45" s="212" t="s">
        <v>34</v>
      </c>
      <c r="D45" s="211">
        <v>35</v>
      </c>
      <c r="E45" s="212" t="s">
        <v>22</v>
      </c>
      <c r="F45" s="211">
        <v>285</v>
      </c>
      <c r="G45" s="212" t="s">
        <v>44</v>
      </c>
      <c r="H45" s="235">
        <f t="shared" si="0"/>
        <v>8</v>
      </c>
      <c r="I45" s="137"/>
      <c r="J45" s="241">
        <f t="shared" si="1"/>
        <v>2948</v>
      </c>
      <c r="K45" s="242">
        <f t="shared" si="2"/>
        <v>2996</v>
      </c>
      <c r="L45" s="242">
        <f t="shared" si="3"/>
        <v>2996</v>
      </c>
      <c r="M45" s="242">
        <f t="shared" si="4"/>
        <v>2996</v>
      </c>
      <c r="N45" s="242">
        <f t="shared" si="5"/>
        <v>2763</v>
      </c>
      <c r="O45" s="243">
        <f t="shared" si="6"/>
        <v>2759</v>
      </c>
      <c r="P45" s="139"/>
      <c r="Q45" s="241">
        <f t="shared" si="7"/>
        <v>9783</v>
      </c>
      <c r="R45" s="242">
        <f t="shared" si="12"/>
        <v>2759</v>
      </c>
      <c r="S45" s="242">
        <f t="shared" si="8"/>
        <v>0</v>
      </c>
      <c r="T45" s="242">
        <f t="shared" si="9"/>
        <v>893</v>
      </c>
      <c r="U45" s="242">
        <f t="shared" si="10"/>
        <v>13435</v>
      </c>
      <c r="V45" s="247">
        <f t="shared" si="11"/>
        <v>-4</v>
      </c>
    </row>
    <row r="46" spans="1:22" x14ac:dyDescent="0.3">
      <c r="A46" s="136">
        <v>412</v>
      </c>
      <c r="B46" s="136">
        <v>412035293</v>
      </c>
      <c r="C46" s="212" t="s">
        <v>34</v>
      </c>
      <c r="D46" s="211">
        <v>35</v>
      </c>
      <c r="E46" s="212" t="s">
        <v>22</v>
      </c>
      <c r="F46" s="211">
        <v>293</v>
      </c>
      <c r="G46" s="212" t="s">
        <v>45</v>
      </c>
      <c r="H46" s="235">
        <f t="shared" si="0"/>
        <v>2</v>
      </c>
      <c r="I46" s="137"/>
      <c r="J46" s="241">
        <f t="shared" si="1"/>
        <v>978</v>
      </c>
      <c r="K46" s="242">
        <f t="shared" si="2"/>
        <v>768</v>
      </c>
      <c r="L46" s="242">
        <f t="shared" si="3"/>
        <v>768</v>
      </c>
      <c r="M46" s="242">
        <f t="shared" si="4"/>
        <v>768</v>
      </c>
      <c r="N46" s="242">
        <f t="shared" si="5"/>
        <v>690</v>
      </c>
      <c r="O46" s="243">
        <f t="shared" si="6"/>
        <v>689</v>
      </c>
      <c r="P46" s="139"/>
      <c r="Q46" s="241">
        <f t="shared" si="7"/>
        <v>8944</v>
      </c>
      <c r="R46" s="242">
        <f t="shared" si="12"/>
        <v>689</v>
      </c>
      <c r="S46" s="242">
        <f t="shared" si="8"/>
        <v>0</v>
      </c>
      <c r="T46" s="242">
        <f t="shared" si="9"/>
        <v>893</v>
      </c>
      <c r="U46" s="242">
        <f t="shared" si="10"/>
        <v>10526</v>
      </c>
      <c r="V46" s="247">
        <f t="shared" si="11"/>
        <v>-1</v>
      </c>
    </row>
    <row r="47" spans="1:22" x14ac:dyDescent="0.3">
      <c r="A47" s="136">
        <v>412</v>
      </c>
      <c r="B47" s="136">
        <v>412035314</v>
      </c>
      <c r="C47" s="212" t="s">
        <v>34</v>
      </c>
      <c r="D47" s="211">
        <v>35</v>
      </c>
      <c r="E47" s="212" t="s">
        <v>22</v>
      </c>
      <c r="F47" s="211">
        <v>314</v>
      </c>
      <c r="G47" s="212" t="s">
        <v>46</v>
      </c>
      <c r="H47" s="235">
        <f t="shared" si="0"/>
        <v>1</v>
      </c>
      <c r="I47" s="137"/>
      <c r="J47" s="241">
        <f t="shared" si="1"/>
        <v>10168</v>
      </c>
      <c r="K47" s="242">
        <f t="shared" si="2"/>
        <v>8363</v>
      </c>
      <c r="L47" s="242">
        <f t="shared" si="3"/>
        <v>8363</v>
      </c>
      <c r="M47" s="242">
        <f t="shared" si="4"/>
        <v>8363</v>
      </c>
      <c r="N47" s="242">
        <f t="shared" si="5"/>
        <v>8964</v>
      </c>
      <c r="O47" s="243">
        <f t="shared" si="6"/>
        <v>8965</v>
      </c>
      <c r="P47" s="139"/>
      <c r="Q47" s="241">
        <f t="shared" si="7"/>
        <v>10780</v>
      </c>
      <c r="R47" s="242">
        <f t="shared" si="12"/>
        <v>8965</v>
      </c>
      <c r="S47" s="242">
        <f t="shared" si="8"/>
        <v>0</v>
      </c>
      <c r="T47" s="242">
        <f t="shared" si="9"/>
        <v>893</v>
      </c>
      <c r="U47" s="242">
        <f t="shared" si="10"/>
        <v>20638</v>
      </c>
      <c r="V47" s="247">
        <f t="shared" si="11"/>
        <v>1</v>
      </c>
    </row>
    <row r="48" spans="1:22" x14ac:dyDescent="0.3">
      <c r="A48" s="136">
        <v>412</v>
      </c>
      <c r="B48" s="136">
        <v>412035335</v>
      </c>
      <c r="C48" s="212" t="s">
        <v>34</v>
      </c>
      <c r="D48" s="211">
        <v>35</v>
      </c>
      <c r="E48" s="212" t="s">
        <v>22</v>
      </c>
      <c r="F48" s="211">
        <v>335</v>
      </c>
      <c r="G48" s="212" t="s">
        <v>47</v>
      </c>
      <c r="H48" s="235">
        <f t="shared" si="0"/>
        <v>1</v>
      </c>
      <c r="I48" s="137"/>
      <c r="J48" s="241">
        <f t="shared" si="1"/>
        <v>6677</v>
      </c>
      <c r="K48" s="242">
        <f t="shared" si="2"/>
        <v>7379</v>
      </c>
      <c r="L48" s="242">
        <f t="shared" si="3"/>
        <v>7379</v>
      </c>
      <c r="M48" s="242">
        <f t="shared" si="4"/>
        <v>7680</v>
      </c>
      <c r="N48" s="242">
        <f t="shared" si="5"/>
        <v>7684</v>
      </c>
      <c r="O48" s="243">
        <f t="shared" si="6"/>
        <v>7684</v>
      </c>
      <c r="P48" s="139"/>
      <c r="Q48" s="241">
        <f t="shared" si="7"/>
        <v>10780</v>
      </c>
      <c r="R48" s="242">
        <f t="shared" si="12"/>
        <v>7684</v>
      </c>
      <c r="S48" s="242">
        <f t="shared" si="8"/>
        <v>0</v>
      </c>
      <c r="T48" s="242">
        <f t="shared" si="9"/>
        <v>893</v>
      </c>
      <c r="U48" s="242">
        <f t="shared" si="10"/>
        <v>19357</v>
      </c>
      <c r="V48" s="247">
        <f t="shared" si="11"/>
        <v>0</v>
      </c>
    </row>
    <row r="49" spans="1:22" x14ac:dyDescent="0.3">
      <c r="A49" s="136">
        <v>412</v>
      </c>
      <c r="B49" s="136">
        <v>412035336</v>
      </c>
      <c r="C49" s="212" t="s">
        <v>34</v>
      </c>
      <c r="D49" s="211">
        <v>35</v>
      </c>
      <c r="E49" s="212" t="s">
        <v>22</v>
      </c>
      <c r="F49" s="211">
        <v>336</v>
      </c>
      <c r="G49" s="212" t="s">
        <v>48</v>
      </c>
      <c r="H49" s="235">
        <f t="shared" si="0"/>
        <v>1</v>
      </c>
      <c r="I49" s="137"/>
      <c r="J49" s="241">
        <f t="shared" si="1"/>
        <v>2085</v>
      </c>
      <c r="K49" s="242">
        <f t="shared" si="2"/>
        <v>2029</v>
      </c>
      <c r="L49" s="242">
        <f t="shared" si="3"/>
        <v>2035</v>
      </c>
      <c r="M49" s="242">
        <f t="shared" si="4"/>
        <v>2035</v>
      </c>
      <c r="N49" s="242">
        <f t="shared" si="5"/>
        <v>2846</v>
      </c>
      <c r="O49" s="243">
        <f t="shared" si="6"/>
        <v>2849</v>
      </c>
      <c r="P49" s="139"/>
      <c r="Q49" s="241">
        <f t="shared" si="7"/>
        <v>10780</v>
      </c>
      <c r="R49" s="242">
        <f t="shared" si="12"/>
        <v>2849</v>
      </c>
      <c r="S49" s="242">
        <f t="shared" si="8"/>
        <v>0</v>
      </c>
      <c r="T49" s="242">
        <f t="shared" si="9"/>
        <v>893</v>
      </c>
      <c r="U49" s="242">
        <f t="shared" si="10"/>
        <v>14522</v>
      </c>
      <c r="V49" s="247">
        <f t="shared" si="11"/>
        <v>3</v>
      </c>
    </row>
    <row r="50" spans="1:22" x14ac:dyDescent="0.3">
      <c r="A50" s="136">
        <v>413</v>
      </c>
      <c r="B50" s="136">
        <v>413114091</v>
      </c>
      <c r="C50" s="212" t="s">
        <v>50</v>
      </c>
      <c r="D50" s="211">
        <v>114</v>
      </c>
      <c r="E50" s="212" t="s">
        <v>51</v>
      </c>
      <c r="F50" s="211">
        <v>91</v>
      </c>
      <c r="G50" s="212" t="s">
        <v>52</v>
      </c>
      <c r="H50" s="235">
        <f t="shared" si="0"/>
        <v>4</v>
      </c>
      <c r="I50" s="137"/>
      <c r="J50" s="241">
        <f t="shared" si="1"/>
        <v>14290</v>
      </c>
      <c r="K50" s="242">
        <f t="shared" si="2"/>
        <v>15240</v>
      </c>
      <c r="L50" s="242">
        <f t="shared" si="3"/>
        <v>15261</v>
      </c>
      <c r="M50" s="242">
        <f t="shared" si="4"/>
        <v>15733</v>
      </c>
      <c r="N50" s="242">
        <f t="shared" si="5"/>
        <v>15576</v>
      </c>
      <c r="O50" s="243">
        <f t="shared" si="6"/>
        <v>15572</v>
      </c>
      <c r="P50" s="139"/>
      <c r="Q50" s="241">
        <f t="shared" si="7"/>
        <v>12117</v>
      </c>
      <c r="R50" s="242">
        <f t="shared" si="12"/>
        <v>15572</v>
      </c>
      <c r="S50" s="242">
        <f t="shared" si="8"/>
        <v>0</v>
      </c>
      <c r="T50" s="242">
        <f t="shared" si="9"/>
        <v>893</v>
      </c>
      <c r="U50" s="242">
        <f t="shared" si="10"/>
        <v>28582</v>
      </c>
      <c r="V50" s="247">
        <f t="shared" si="11"/>
        <v>-4</v>
      </c>
    </row>
    <row r="51" spans="1:22" x14ac:dyDescent="0.3">
      <c r="A51" s="136">
        <v>413</v>
      </c>
      <c r="B51" s="136">
        <v>413114114</v>
      </c>
      <c r="C51" s="212" t="s">
        <v>50</v>
      </c>
      <c r="D51" s="211">
        <v>114</v>
      </c>
      <c r="E51" s="212" t="s">
        <v>51</v>
      </c>
      <c r="F51" s="211">
        <v>114</v>
      </c>
      <c r="G51" s="212" t="s">
        <v>51</v>
      </c>
      <c r="H51" s="235">
        <f t="shared" si="0"/>
        <v>65.47</v>
      </c>
      <c r="I51" s="137"/>
      <c r="J51" s="241">
        <f t="shared" si="1"/>
        <v>2894</v>
      </c>
      <c r="K51" s="242">
        <f t="shared" si="2"/>
        <v>3092</v>
      </c>
      <c r="L51" s="242">
        <f t="shared" si="3"/>
        <v>3093</v>
      </c>
      <c r="M51" s="242">
        <f t="shared" si="4"/>
        <v>3093</v>
      </c>
      <c r="N51" s="242">
        <f t="shared" si="5"/>
        <v>2329</v>
      </c>
      <c r="O51" s="243">
        <f t="shared" si="6"/>
        <v>2323</v>
      </c>
      <c r="P51" s="139"/>
      <c r="Q51" s="241">
        <f t="shared" si="7"/>
        <v>11244</v>
      </c>
      <c r="R51" s="242">
        <f t="shared" si="12"/>
        <v>2323</v>
      </c>
      <c r="S51" s="242">
        <f t="shared" si="8"/>
        <v>0</v>
      </c>
      <c r="T51" s="242">
        <f t="shared" si="9"/>
        <v>893</v>
      </c>
      <c r="U51" s="242">
        <f t="shared" si="10"/>
        <v>14460</v>
      </c>
      <c r="V51" s="247">
        <f t="shared" si="11"/>
        <v>-6</v>
      </c>
    </row>
    <row r="52" spans="1:22" x14ac:dyDescent="0.3">
      <c r="A52" s="136">
        <v>413</v>
      </c>
      <c r="B52" s="136">
        <v>413114210</v>
      </c>
      <c r="C52" s="212" t="s">
        <v>50</v>
      </c>
      <c r="D52" s="211">
        <v>114</v>
      </c>
      <c r="E52" s="212" t="s">
        <v>51</v>
      </c>
      <c r="F52" s="211">
        <v>210</v>
      </c>
      <c r="G52" s="212" t="s">
        <v>54</v>
      </c>
      <c r="H52" s="235">
        <f t="shared" si="0"/>
        <v>1</v>
      </c>
      <c r="I52" s="137"/>
      <c r="J52" s="241">
        <f t="shared" si="1"/>
        <v>3315</v>
      </c>
      <c r="K52" s="242">
        <f t="shared" si="2"/>
        <v>3246</v>
      </c>
      <c r="L52" s="242">
        <f t="shared" si="3"/>
        <v>3234</v>
      </c>
      <c r="M52" s="242">
        <f t="shared" si="4"/>
        <v>3072</v>
      </c>
      <c r="N52" s="242">
        <f t="shared" si="5"/>
        <v>3065</v>
      </c>
      <c r="O52" s="243">
        <f t="shared" si="6"/>
        <v>3063</v>
      </c>
      <c r="P52" s="139"/>
      <c r="Q52" s="241">
        <f t="shared" si="7"/>
        <v>9555</v>
      </c>
      <c r="R52" s="242">
        <f t="shared" si="12"/>
        <v>3063</v>
      </c>
      <c r="S52" s="242">
        <f t="shared" si="8"/>
        <v>0</v>
      </c>
      <c r="T52" s="242">
        <f t="shared" si="9"/>
        <v>893</v>
      </c>
      <c r="U52" s="242">
        <f t="shared" si="10"/>
        <v>13511</v>
      </c>
      <c r="V52" s="247">
        <f t="shared" si="11"/>
        <v>-2</v>
      </c>
    </row>
    <row r="53" spans="1:22" x14ac:dyDescent="0.3">
      <c r="A53" s="136">
        <v>413</v>
      </c>
      <c r="B53" s="136">
        <v>413114253</v>
      </c>
      <c r="C53" s="212" t="s">
        <v>50</v>
      </c>
      <c r="D53" s="211">
        <v>114</v>
      </c>
      <c r="E53" s="212" t="s">
        <v>51</v>
      </c>
      <c r="F53" s="211">
        <v>253</v>
      </c>
      <c r="G53" s="212" t="s">
        <v>55</v>
      </c>
      <c r="H53" s="235">
        <f t="shared" si="0"/>
        <v>3</v>
      </c>
      <c r="I53" s="137"/>
      <c r="J53" s="241">
        <f t="shared" si="1"/>
        <v>19588</v>
      </c>
      <c r="K53" s="242">
        <f t="shared" si="2"/>
        <v>19772</v>
      </c>
      <c r="L53" s="242">
        <f t="shared" si="3"/>
        <v>19782</v>
      </c>
      <c r="M53" s="242">
        <f t="shared" si="4"/>
        <v>23311</v>
      </c>
      <c r="N53" s="242">
        <f t="shared" si="5"/>
        <v>23139</v>
      </c>
      <c r="O53" s="243">
        <f t="shared" si="6"/>
        <v>23120</v>
      </c>
      <c r="P53" s="139"/>
      <c r="Q53" s="241">
        <f t="shared" si="7"/>
        <v>10127</v>
      </c>
      <c r="R53" s="242">
        <f t="shared" si="12"/>
        <v>23120</v>
      </c>
      <c r="S53" s="242">
        <f t="shared" si="8"/>
        <v>0</v>
      </c>
      <c r="T53" s="242">
        <f t="shared" si="9"/>
        <v>893</v>
      </c>
      <c r="U53" s="242">
        <f t="shared" si="10"/>
        <v>34140</v>
      </c>
      <c r="V53" s="247">
        <f t="shared" si="11"/>
        <v>-19</v>
      </c>
    </row>
    <row r="54" spans="1:22" x14ac:dyDescent="0.3">
      <c r="A54" s="136">
        <v>413</v>
      </c>
      <c r="B54" s="136">
        <v>413114670</v>
      </c>
      <c r="C54" s="212" t="s">
        <v>50</v>
      </c>
      <c r="D54" s="211">
        <v>114</v>
      </c>
      <c r="E54" s="212" t="s">
        <v>51</v>
      </c>
      <c r="F54" s="211">
        <v>670</v>
      </c>
      <c r="G54" s="212" t="s">
        <v>56</v>
      </c>
      <c r="H54" s="235">
        <f t="shared" si="0"/>
        <v>27.58</v>
      </c>
      <c r="I54" s="137"/>
      <c r="J54" s="241">
        <f t="shared" si="1"/>
        <v>8333</v>
      </c>
      <c r="K54" s="242">
        <f t="shared" si="2"/>
        <v>8538</v>
      </c>
      <c r="L54" s="242">
        <f t="shared" si="3"/>
        <v>8558</v>
      </c>
      <c r="M54" s="242">
        <f t="shared" si="4"/>
        <v>8558</v>
      </c>
      <c r="N54" s="242">
        <f t="shared" si="5"/>
        <v>8558</v>
      </c>
      <c r="O54" s="243">
        <f t="shared" si="6"/>
        <v>5809</v>
      </c>
      <c r="P54" s="139"/>
      <c r="Q54" s="241">
        <f t="shared" si="7"/>
        <v>9466</v>
      </c>
      <c r="R54" s="242">
        <f t="shared" si="12"/>
        <v>5809</v>
      </c>
      <c r="S54" s="242">
        <f t="shared" si="8"/>
        <v>0</v>
      </c>
      <c r="T54" s="242">
        <f t="shared" si="9"/>
        <v>893</v>
      </c>
      <c r="U54" s="242">
        <f t="shared" si="10"/>
        <v>16168</v>
      </c>
      <c r="V54" s="247">
        <f t="shared" si="11"/>
        <v>-2749</v>
      </c>
    </row>
    <row r="55" spans="1:22" x14ac:dyDescent="0.3">
      <c r="A55" s="136">
        <v>413</v>
      </c>
      <c r="B55" s="136">
        <v>413114674</v>
      </c>
      <c r="C55" s="212" t="s">
        <v>50</v>
      </c>
      <c r="D55" s="211">
        <v>114</v>
      </c>
      <c r="E55" s="212" t="s">
        <v>51</v>
      </c>
      <c r="F55" s="211">
        <v>674</v>
      </c>
      <c r="G55" s="212" t="s">
        <v>57</v>
      </c>
      <c r="H55" s="235">
        <f t="shared" si="0"/>
        <v>41.960000000000008</v>
      </c>
      <c r="I55" s="137"/>
      <c r="J55" s="241">
        <f t="shared" si="1"/>
        <v>4868</v>
      </c>
      <c r="K55" s="242">
        <f t="shared" si="2"/>
        <v>4896</v>
      </c>
      <c r="L55" s="242">
        <f t="shared" si="3"/>
        <v>4896</v>
      </c>
      <c r="M55" s="242">
        <f t="shared" si="4"/>
        <v>4119</v>
      </c>
      <c r="N55" s="242">
        <f t="shared" si="5"/>
        <v>4084</v>
      </c>
      <c r="O55" s="243">
        <f t="shared" si="6"/>
        <v>4082</v>
      </c>
      <c r="P55" s="139"/>
      <c r="Q55" s="241">
        <f t="shared" si="7"/>
        <v>11010</v>
      </c>
      <c r="R55" s="242">
        <f t="shared" si="12"/>
        <v>4082</v>
      </c>
      <c r="S55" s="242">
        <f t="shared" si="8"/>
        <v>0</v>
      </c>
      <c r="T55" s="242">
        <f t="shared" si="9"/>
        <v>893</v>
      </c>
      <c r="U55" s="242">
        <f t="shared" si="10"/>
        <v>15985</v>
      </c>
      <c r="V55" s="247">
        <f t="shared" si="11"/>
        <v>-2</v>
      </c>
    </row>
    <row r="56" spans="1:22" x14ac:dyDescent="0.3">
      <c r="A56" s="136">
        <v>413</v>
      </c>
      <c r="B56" s="136">
        <v>413114683</v>
      </c>
      <c r="C56" s="212" t="s">
        <v>50</v>
      </c>
      <c r="D56" s="211">
        <v>114</v>
      </c>
      <c r="E56" s="212" t="s">
        <v>51</v>
      </c>
      <c r="F56" s="211">
        <v>683</v>
      </c>
      <c r="G56" s="212" t="s">
        <v>58</v>
      </c>
      <c r="H56" s="235">
        <f t="shared" si="0"/>
        <v>2</v>
      </c>
      <c r="I56" s="137"/>
      <c r="J56" s="241">
        <f t="shared" si="1"/>
        <v>6837</v>
      </c>
      <c r="K56" s="242">
        <f t="shared" si="2"/>
        <v>6769</v>
      </c>
      <c r="L56" s="242">
        <f t="shared" si="3"/>
        <v>6770</v>
      </c>
      <c r="M56" s="242">
        <f t="shared" si="4"/>
        <v>7381</v>
      </c>
      <c r="N56" s="242">
        <f t="shared" si="5"/>
        <v>7404</v>
      </c>
      <c r="O56" s="243">
        <f t="shared" si="6"/>
        <v>7405</v>
      </c>
      <c r="P56" s="139"/>
      <c r="Q56" s="241">
        <f t="shared" si="7"/>
        <v>9698</v>
      </c>
      <c r="R56" s="242">
        <f t="shared" si="12"/>
        <v>7405</v>
      </c>
      <c r="S56" s="242">
        <f t="shared" si="8"/>
        <v>0</v>
      </c>
      <c r="T56" s="242">
        <f t="shared" si="9"/>
        <v>893</v>
      </c>
      <c r="U56" s="242">
        <f t="shared" si="10"/>
        <v>17996</v>
      </c>
      <c r="V56" s="247">
        <f t="shared" si="11"/>
        <v>1</v>
      </c>
    </row>
    <row r="57" spans="1:22" x14ac:dyDescent="0.3">
      <c r="A57" s="136">
        <v>413</v>
      </c>
      <c r="B57" s="136">
        <v>413114717</v>
      </c>
      <c r="C57" s="212" t="s">
        <v>50</v>
      </c>
      <c r="D57" s="211">
        <v>114</v>
      </c>
      <c r="E57" s="212" t="s">
        <v>51</v>
      </c>
      <c r="F57" s="211">
        <v>717</v>
      </c>
      <c r="G57" s="212" t="s">
        <v>59</v>
      </c>
      <c r="H57" s="235">
        <f t="shared" si="0"/>
        <v>45.54</v>
      </c>
      <c r="I57" s="137"/>
      <c r="J57" s="241">
        <f t="shared" si="1"/>
        <v>4968</v>
      </c>
      <c r="K57" s="242">
        <f t="shared" si="2"/>
        <v>5395</v>
      </c>
      <c r="L57" s="242">
        <f t="shared" si="3"/>
        <v>5397</v>
      </c>
      <c r="M57" s="242">
        <f t="shared" si="4"/>
        <v>5989</v>
      </c>
      <c r="N57" s="242">
        <f t="shared" si="5"/>
        <v>5902</v>
      </c>
      <c r="O57" s="243">
        <f t="shared" si="6"/>
        <v>5871</v>
      </c>
      <c r="P57" s="139"/>
      <c r="Q57" s="241">
        <f t="shared" si="7"/>
        <v>11338</v>
      </c>
      <c r="R57" s="242">
        <f t="shared" si="12"/>
        <v>5871</v>
      </c>
      <c r="S57" s="242">
        <f t="shared" si="8"/>
        <v>0</v>
      </c>
      <c r="T57" s="242">
        <f t="shared" si="9"/>
        <v>893</v>
      </c>
      <c r="U57" s="242">
        <f t="shared" si="10"/>
        <v>18102</v>
      </c>
      <c r="V57" s="247">
        <f t="shared" si="11"/>
        <v>-31</v>
      </c>
    </row>
    <row r="58" spans="1:22" x14ac:dyDescent="0.3">
      <c r="A58" s="136">
        <v>413</v>
      </c>
      <c r="B58" s="136">
        <v>413114720</v>
      </c>
      <c r="C58" s="212" t="s">
        <v>50</v>
      </c>
      <c r="D58" s="211">
        <v>114</v>
      </c>
      <c r="E58" s="212" t="s">
        <v>51</v>
      </c>
      <c r="F58" s="211">
        <v>720</v>
      </c>
      <c r="G58" s="212" t="s">
        <v>60</v>
      </c>
      <c r="H58" s="235">
        <f t="shared" si="0"/>
        <v>1</v>
      </c>
      <c r="I58" s="137"/>
      <c r="J58" s="241">
        <f t="shared" si="1"/>
        <v>2112</v>
      </c>
      <c r="K58" s="242">
        <f t="shared" si="2"/>
        <v>2185</v>
      </c>
      <c r="L58" s="242">
        <f t="shared" si="3"/>
        <v>2184</v>
      </c>
      <c r="M58" s="242">
        <f t="shared" si="4"/>
        <v>2184</v>
      </c>
      <c r="N58" s="242">
        <f t="shared" si="5"/>
        <v>2347</v>
      </c>
      <c r="O58" s="243">
        <f t="shared" si="6"/>
        <v>2307</v>
      </c>
      <c r="P58" s="139"/>
      <c r="Q58" s="241">
        <f t="shared" si="7"/>
        <v>10127</v>
      </c>
      <c r="R58" s="242">
        <f t="shared" si="12"/>
        <v>2307</v>
      </c>
      <c r="S58" s="242">
        <f t="shared" si="8"/>
        <v>0</v>
      </c>
      <c r="T58" s="242">
        <f t="shared" si="9"/>
        <v>893</v>
      </c>
      <c r="U58" s="242">
        <f t="shared" si="10"/>
        <v>13327</v>
      </c>
      <c r="V58" s="247">
        <f t="shared" si="11"/>
        <v>-40</v>
      </c>
    </row>
    <row r="59" spans="1:22" x14ac:dyDescent="0.3">
      <c r="A59" s="136">
        <v>413</v>
      </c>
      <c r="B59" s="136">
        <v>413114750</v>
      </c>
      <c r="C59" s="212" t="s">
        <v>50</v>
      </c>
      <c r="D59" s="211">
        <v>114</v>
      </c>
      <c r="E59" s="212" t="s">
        <v>51</v>
      </c>
      <c r="F59" s="211">
        <v>750</v>
      </c>
      <c r="G59" s="212" t="s">
        <v>61</v>
      </c>
      <c r="H59" s="235">
        <f t="shared" si="0"/>
        <v>21.009999999999998</v>
      </c>
      <c r="I59" s="137"/>
      <c r="J59" s="241">
        <f t="shared" si="1"/>
        <v>7981</v>
      </c>
      <c r="K59" s="242">
        <f t="shared" si="2"/>
        <v>7792</v>
      </c>
      <c r="L59" s="242">
        <f t="shared" si="3"/>
        <v>7793</v>
      </c>
      <c r="M59" s="242">
        <f t="shared" si="4"/>
        <v>7793</v>
      </c>
      <c r="N59" s="242">
        <f t="shared" si="5"/>
        <v>7764</v>
      </c>
      <c r="O59" s="243">
        <f t="shared" si="6"/>
        <v>7763</v>
      </c>
      <c r="P59" s="139"/>
      <c r="Q59" s="241">
        <f t="shared" si="7"/>
        <v>10714</v>
      </c>
      <c r="R59" s="242">
        <f t="shared" si="12"/>
        <v>7763</v>
      </c>
      <c r="S59" s="242">
        <f t="shared" si="8"/>
        <v>0</v>
      </c>
      <c r="T59" s="242">
        <f t="shared" si="9"/>
        <v>893</v>
      </c>
      <c r="U59" s="242">
        <f t="shared" si="10"/>
        <v>19370</v>
      </c>
      <c r="V59" s="247">
        <f t="shared" si="11"/>
        <v>-1</v>
      </c>
    </row>
    <row r="60" spans="1:22" x14ac:dyDescent="0.3">
      <c r="A60" s="136">
        <v>413</v>
      </c>
      <c r="B60" s="136">
        <v>413114755</v>
      </c>
      <c r="C60" s="212" t="s">
        <v>50</v>
      </c>
      <c r="D60" s="211">
        <v>114</v>
      </c>
      <c r="E60" s="212" t="s">
        <v>51</v>
      </c>
      <c r="F60" s="211">
        <v>755</v>
      </c>
      <c r="G60" s="212" t="s">
        <v>62</v>
      </c>
      <c r="H60" s="235">
        <f t="shared" si="0"/>
        <v>6</v>
      </c>
      <c r="I60" s="137"/>
      <c r="J60" s="241">
        <f t="shared" si="1"/>
        <v>4464</v>
      </c>
      <c r="K60" s="242">
        <f t="shared" si="2"/>
        <v>4992</v>
      </c>
      <c r="L60" s="242">
        <f t="shared" si="3"/>
        <v>4993</v>
      </c>
      <c r="M60" s="242">
        <f t="shared" si="4"/>
        <v>4823</v>
      </c>
      <c r="N60" s="242">
        <f t="shared" si="5"/>
        <v>4837</v>
      </c>
      <c r="O60" s="243">
        <f t="shared" si="6"/>
        <v>4837</v>
      </c>
      <c r="P60" s="139"/>
      <c r="Q60" s="241">
        <f t="shared" si="7"/>
        <v>11570</v>
      </c>
      <c r="R60" s="242">
        <f t="shared" si="12"/>
        <v>4837</v>
      </c>
      <c r="S60" s="242">
        <f t="shared" si="8"/>
        <v>0</v>
      </c>
      <c r="T60" s="242">
        <f t="shared" si="9"/>
        <v>893</v>
      </c>
      <c r="U60" s="242">
        <f t="shared" si="10"/>
        <v>17300</v>
      </c>
      <c r="V60" s="247">
        <f t="shared" si="11"/>
        <v>0</v>
      </c>
    </row>
    <row r="61" spans="1:22" x14ac:dyDescent="0.3">
      <c r="A61" s="136">
        <v>414</v>
      </c>
      <c r="B61" s="136">
        <v>414603063</v>
      </c>
      <c r="C61" s="212" t="s">
        <v>63</v>
      </c>
      <c r="D61" s="211">
        <v>603</v>
      </c>
      <c r="E61" s="212" t="s">
        <v>64</v>
      </c>
      <c r="F61" s="211">
        <v>63</v>
      </c>
      <c r="G61" s="212" t="s">
        <v>65</v>
      </c>
      <c r="H61" s="235">
        <f t="shared" si="0"/>
        <v>3</v>
      </c>
      <c r="I61" s="137"/>
      <c r="J61" s="241">
        <f t="shared" si="1"/>
        <v>3607</v>
      </c>
      <c r="K61" s="242">
        <f t="shared" si="2"/>
        <v>3564</v>
      </c>
      <c r="L61" s="242">
        <f t="shared" si="3"/>
        <v>3565</v>
      </c>
      <c r="M61" s="242">
        <f t="shared" si="4"/>
        <v>2125</v>
      </c>
      <c r="N61" s="242">
        <f t="shared" si="5"/>
        <v>2040</v>
      </c>
      <c r="O61" s="243">
        <f t="shared" si="6"/>
        <v>2039</v>
      </c>
      <c r="P61" s="139"/>
      <c r="Q61" s="241">
        <f t="shared" si="7"/>
        <v>8840</v>
      </c>
      <c r="R61" s="242">
        <f t="shared" si="12"/>
        <v>2039</v>
      </c>
      <c r="S61" s="242">
        <f t="shared" si="8"/>
        <v>0</v>
      </c>
      <c r="T61" s="242">
        <f t="shared" si="9"/>
        <v>893</v>
      </c>
      <c r="U61" s="242">
        <f t="shared" si="10"/>
        <v>11772</v>
      </c>
      <c r="V61" s="247">
        <f t="shared" si="11"/>
        <v>-1</v>
      </c>
    </row>
    <row r="62" spans="1:22" x14ac:dyDescent="0.3">
      <c r="A62" s="136">
        <v>414</v>
      </c>
      <c r="B62" s="136">
        <v>414603098</v>
      </c>
      <c r="C62" s="212" t="s">
        <v>63</v>
      </c>
      <c r="D62" s="211">
        <v>603</v>
      </c>
      <c r="E62" s="212" t="s">
        <v>64</v>
      </c>
      <c r="F62" s="211">
        <v>98</v>
      </c>
      <c r="G62" s="212" t="s">
        <v>439</v>
      </c>
      <c r="H62" s="235">
        <f t="shared" si="0"/>
        <v>2</v>
      </c>
      <c r="I62" s="137"/>
      <c r="J62" s="241" t="str">
        <f t="shared" si="1"/>
        <v/>
      </c>
      <c r="K62" s="242" t="str">
        <f t="shared" si="2"/>
        <v/>
      </c>
      <c r="L62" s="242" t="str">
        <f t="shared" si="3"/>
        <v/>
      </c>
      <c r="M62" s="242">
        <f t="shared" si="4"/>
        <v>15579</v>
      </c>
      <c r="N62" s="242">
        <f t="shared" si="5"/>
        <v>15808</v>
      </c>
      <c r="O62" s="243">
        <f t="shared" si="6"/>
        <v>15791</v>
      </c>
      <c r="P62" s="139"/>
      <c r="Q62" s="241">
        <f t="shared" si="7"/>
        <v>10270.894</v>
      </c>
      <c r="R62" s="242">
        <f t="shared" si="12"/>
        <v>15791</v>
      </c>
      <c r="S62" s="242">
        <f t="shared" si="8"/>
        <v>0</v>
      </c>
      <c r="T62" s="242">
        <f t="shared" si="9"/>
        <v>893</v>
      </c>
      <c r="U62" s="242">
        <f t="shared" si="10"/>
        <v>26954.894</v>
      </c>
      <c r="V62" s="247">
        <f t="shared" si="11"/>
        <v>-17</v>
      </c>
    </row>
    <row r="63" spans="1:22" x14ac:dyDescent="0.3">
      <c r="A63" s="136">
        <v>414</v>
      </c>
      <c r="B63" s="136">
        <v>414603150</v>
      </c>
      <c r="C63" s="212" t="s">
        <v>63</v>
      </c>
      <c r="D63" s="211">
        <v>603</v>
      </c>
      <c r="E63" s="212" t="s">
        <v>64</v>
      </c>
      <c r="F63" s="211">
        <v>150</v>
      </c>
      <c r="G63" s="212" t="s">
        <v>466</v>
      </c>
      <c r="H63" s="235">
        <f t="shared" si="0"/>
        <v>0.06</v>
      </c>
      <c r="I63" s="137"/>
      <c r="J63" s="241" t="str">
        <f t="shared" si="1"/>
        <v/>
      </c>
      <c r="K63" s="242" t="str">
        <f t="shared" si="2"/>
        <v/>
      </c>
      <c r="L63" s="242" t="str">
        <f t="shared" si="3"/>
        <v/>
      </c>
      <c r="M63" s="242" t="str">
        <f t="shared" si="4"/>
        <v/>
      </c>
      <c r="N63" s="242" t="str">
        <f t="shared" si="5"/>
        <v/>
      </c>
      <c r="O63" s="243">
        <f t="shared" si="6"/>
        <v>7880</v>
      </c>
      <c r="P63" s="139"/>
      <c r="Q63" s="241">
        <f t="shared" si="7"/>
        <v>11277.530386473429</v>
      </c>
      <c r="R63" s="242">
        <f t="shared" si="12"/>
        <v>7880</v>
      </c>
      <c r="S63" s="242">
        <f t="shared" si="8"/>
        <v>0</v>
      </c>
      <c r="T63" s="242">
        <f t="shared" si="9"/>
        <v>893</v>
      </c>
      <c r="U63" s="242">
        <f t="shared" si="10"/>
        <v>20050.530386473431</v>
      </c>
      <c r="V63" s="247" t="str">
        <f t="shared" si="11"/>
        <v/>
      </c>
    </row>
    <row r="64" spans="1:22" x14ac:dyDescent="0.3">
      <c r="A64" s="136">
        <v>414</v>
      </c>
      <c r="B64" s="136">
        <v>414603209</v>
      </c>
      <c r="C64" s="212" t="s">
        <v>63</v>
      </c>
      <c r="D64" s="211">
        <v>603</v>
      </c>
      <c r="E64" s="212" t="s">
        <v>64</v>
      </c>
      <c r="F64" s="211">
        <v>209</v>
      </c>
      <c r="G64" s="212" t="s">
        <v>66</v>
      </c>
      <c r="H64" s="235">
        <f t="shared" si="0"/>
        <v>69.169999999999987</v>
      </c>
      <c r="I64" s="137"/>
      <c r="J64" s="241">
        <f t="shared" si="1"/>
        <v>2134</v>
      </c>
      <c r="K64" s="242">
        <f t="shared" si="2"/>
        <v>2209</v>
      </c>
      <c r="L64" s="242">
        <f t="shared" si="3"/>
        <v>2211</v>
      </c>
      <c r="M64" s="242">
        <f t="shared" si="4"/>
        <v>2455</v>
      </c>
      <c r="N64" s="242">
        <f t="shared" si="5"/>
        <v>2535</v>
      </c>
      <c r="O64" s="243">
        <f t="shared" si="6"/>
        <v>2532</v>
      </c>
      <c r="P64" s="139"/>
      <c r="Q64" s="241">
        <f t="shared" si="7"/>
        <v>11468</v>
      </c>
      <c r="R64" s="242">
        <f t="shared" si="12"/>
        <v>2532</v>
      </c>
      <c r="S64" s="242">
        <f t="shared" si="8"/>
        <v>0</v>
      </c>
      <c r="T64" s="242">
        <f t="shared" si="9"/>
        <v>893</v>
      </c>
      <c r="U64" s="242">
        <f t="shared" si="10"/>
        <v>14893</v>
      </c>
      <c r="V64" s="247">
        <f t="shared" si="11"/>
        <v>-3</v>
      </c>
    </row>
    <row r="65" spans="1:22" x14ac:dyDescent="0.3">
      <c r="A65" s="136">
        <v>414</v>
      </c>
      <c r="B65" s="136">
        <v>414603236</v>
      </c>
      <c r="C65" s="212" t="s">
        <v>63</v>
      </c>
      <c r="D65" s="211">
        <v>603</v>
      </c>
      <c r="E65" s="212" t="s">
        <v>64</v>
      </c>
      <c r="F65" s="211">
        <v>236</v>
      </c>
      <c r="G65" s="212" t="s">
        <v>67</v>
      </c>
      <c r="H65" s="235">
        <f t="shared" si="0"/>
        <v>169.98</v>
      </c>
      <c r="I65" s="137"/>
      <c r="J65" s="241">
        <f t="shared" si="1"/>
        <v>2313</v>
      </c>
      <c r="K65" s="242">
        <f t="shared" si="2"/>
        <v>2442</v>
      </c>
      <c r="L65" s="242">
        <f t="shared" si="3"/>
        <v>2444</v>
      </c>
      <c r="M65" s="242">
        <f t="shared" si="4"/>
        <v>2197</v>
      </c>
      <c r="N65" s="242">
        <f t="shared" si="5"/>
        <v>2206</v>
      </c>
      <c r="O65" s="243">
        <f t="shared" si="6"/>
        <v>2205</v>
      </c>
      <c r="P65" s="139"/>
      <c r="Q65" s="241">
        <f t="shared" si="7"/>
        <v>11274</v>
      </c>
      <c r="R65" s="242">
        <f t="shared" si="12"/>
        <v>2205</v>
      </c>
      <c r="S65" s="242">
        <f t="shared" si="8"/>
        <v>0</v>
      </c>
      <c r="T65" s="242">
        <f t="shared" si="9"/>
        <v>893</v>
      </c>
      <c r="U65" s="242">
        <f t="shared" si="10"/>
        <v>14372</v>
      </c>
      <c r="V65" s="247">
        <f t="shared" si="11"/>
        <v>-1</v>
      </c>
    </row>
    <row r="66" spans="1:22" x14ac:dyDescent="0.3">
      <c r="A66" s="136">
        <v>414</v>
      </c>
      <c r="B66" s="136">
        <v>414603263</v>
      </c>
      <c r="C66" s="212" t="s">
        <v>63</v>
      </c>
      <c r="D66" s="211">
        <v>603</v>
      </c>
      <c r="E66" s="212" t="s">
        <v>64</v>
      </c>
      <c r="F66" s="211">
        <v>263</v>
      </c>
      <c r="G66" s="212" t="s">
        <v>69</v>
      </c>
      <c r="H66" s="235">
        <f t="shared" si="0"/>
        <v>3</v>
      </c>
      <c r="I66" s="137"/>
      <c r="J66" s="241">
        <f t="shared" si="1"/>
        <v>4758</v>
      </c>
      <c r="K66" s="242">
        <f t="shared" si="2"/>
        <v>5049</v>
      </c>
      <c r="L66" s="242">
        <f t="shared" si="3"/>
        <v>5065</v>
      </c>
      <c r="M66" s="242">
        <f t="shared" si="4"/>
        <v>4223</v>
      </c>
      <c r="N66" s="242">
        <f t="shared" si="5"/>
        <v>3982</v>
      </c>
      <c r="O66" s="243">
        <f t="shared" si="6"/>
        <v>3971</v>
      </c>
      <c r="P66" s="139"/>
      <c r="Q66" s="241">
        <f t="shared" si="7"/>
        <v>10188</v>
      </c>
      <c r="R66" s="242">
        <f t="shared" si="12"/>
        <v>3971</v>
      </c>
      <c r="S66" s="242">
        <f t="shared" si="8"/>
        <v>0</v>
      </c>
      <c r="T66" s="242">
        <f t="shared" si="9"/>
        <v>893</v>
      </c>
      <c r="U66" s="242">
        <f t="shared" si="10"/>
        <v>15052</v>
      </c>
      <c r="V66" s="247">
        <f t="shared" si="11"/>
        <v>-11</v>
      </c>
    </row>
    <row r="67" spans="1:22" x14ac:dyDescent="0.3">
      <c r="A67" s="136">
        <v>414</v>
      </c>
      <c r="B67" s="136">
        <v>414603281</v>
      </c>
      <c r="C67" s="212" t="s">
        <v>63</v>
      </c>
      <c r="D67" s="211">
        <v>603</v>
      </c>
      <c r="E67" s="212" t="s">
        <v>64</v>
      </c>
      <c r="F67" s="211">
        <v>281</v>
      </c>
      <c r="G67" s="212" t="s">
        <v>169</v>
      </c>
      <c r="H67" s="235">
        <f t="shared" si="0"/>
        <v>0.04</v>
      </c>
      <c r="I67" s="137"/>
      <c r="J67" s="241" t="str">
        <f t="shared" si="1"/>
        <v/>
      </c>
      <c r="K67" s="242" t="str">
        <f t="shared" si="2"/>
        <v/>
      </c>
      <c r="L67" s="242" t="str">
        <f t="shared" si="3"/>
        <v/>
      </c>
      <c r="M67" s="242" t="str">
        <f t="shared" si="4"/>
        <v/>
      </c>
      <c r="N67" s="242" t="str">
        <f t="shared" si="5"/>
        <v/>
      </c>
      <c r="O67" s="243">
        <f t="shared" si="6"/>
        <v>99</v>
      </c>
      <c r="P67" s="139"/>
      <c r="Q67" s="241">
        <f t="shared" si="7"/>
        <v>12932.051162790694</v>
      </c>
      <c r="R67" s="242">
        <f t="shared" si="12"/>
        <v>99</v>
      </c>
      <c r="S67" s="242">
        <f t="shared" si="8"/>
        <v>0</v>
      </c>
      <c r="T67" s="242">
        <f t="shared" si="9"/>
        <v>893</v>
      </c>
      <c r="U67" s="242">
        <f t="shared" si="10"/>
        <v>13924.051162790694</v>
      </c>
      <c r="V67" s="247" t="str">
        <f t="shared" si="11"/>
        <v/>
      </c>
    </row>
    <row r="68" spans="1:22" x14ac:dyDescent="0.3">
      <c r="A68" s="136">
        <v>414</v>
      </c>
      <c r="B68" s="136">
        <v>414603603</v>
      </c>
      <c r="C68" s="212" t="s">
        <v>63</v>
      </c>
      <c r="D68" s="211">
        <v>603</v>
      </c>
      <c r="E68" s="212" t="s">
        <v>64</v>
      </c>
      <c r="F68" s="211">
        <v>603</v>
      </c>
      <c r="G68" s="212" t="s">
        <v>64</v>
      </c>
      <c r="H68" s="235">
        <f t="shared" si="0"/>
        <v>84.37</v>
      </c>
      <c r="I68" s="137"/>
      <c r="J68" s="241">
        <f t="shared" si="1"/>
        <v>1746</v>
      </c>
      <c r="K68" s="242">
        <f t="shared" si="2"/>
        <v>1729</v>
      </c>
      <c r="L68" s="242">
        <f t="shared" si="3"/>
        <v>1738</v>
      </c>
      <c r="M68" s="242">
        <f t="shared" si="4"/>
        <v>1696</v>
      </c>
      <c r="N68" s="242">
        <f t="shared" si="5"/>
        <v>1685</v>
      </c>
      <c r="O68" s="243">
        <f t="shared" si="6"/>
        <v>1684</v>
      </c>
      <c r="P68" s="139"/>
      <c r="Q68" s="241">
        <f t="shared" si="7"/>
        <v>10729</v>
      </c>
      <c r="R68" s="242">
        <f t="shared" si="12"/>
        <v>1684</v>
      </c>
      <c r="S68" s="242">
        <f t="shared" si="8"/>
        <v>0</v>
      </c>
      <c r="T68" s="242">
        <f t="shared" si="9"/>
        <v>893</v>
      </c>
      <c r="U68" s="242">
        <f t="shared" si="10"/>
        <v>13306</v>
      </c>
      <c r="V68" s="247">
        <f t="shared" si="11"/>
        <v>-1</v>
      </c>
    </row>
    <row r="69" spans="1:22" x14ac:dyDescent="0.3">
      <c r="A69" s="136">
        <v>414</v>
      </c>
      <c r="B69" s="136">
        <v>414603618</v>
      </c>
      <c r="C69" s="212" t="s">
        <v>63</v>
      </c>
      <c r="D69" s="211">
        <v>603</v>
      </c>
      <c r="E69" s="212" t="s">
        <v>64</v>
      </c>
      <c r="F69" s="211">
        <v>618</v>
      </c>
      <c r="G69" s="212" t="s">
        <v>363</v>
      </c>
      <c r="H69" s="235">
        <f t="shared" si="0"/>
        <v>0.53</v>
      </c>
      <c r="I69" s="137"/>
      <c r="J69" s="241">
        <f t="shared" si="1"/>
        <v>8539</v>
      </c>
      <c r="K69" s="242">
        <f t="shared" si="2"/>
        <v>8943</v>
      </c>
      <c r="L69" s="242">
        <f t="shared" si="3"/>
        <v>8955</v>
      </c>
      <c r="M69" s="242">
        <f t="shared" si="4"/>
        <v>8354</v>
      </c>
      <c r="N69" s="242">
        <f t="shared" si="5"/>
        <v>8355</v>
      </c>
      <c r="O69" s="243">
        <f t="shared" si="6"/>
        <v>8355</v>
      </c>
      <c r="P69" s="139"/>
      <c r="Q69" s="241">
        <f t="shared" si="7"/>
        <v>11266.434415954418</v>
      </c>
      <c r="R69" s="242">
        <f t="shared" si="12"/>
        <v>8355</v>
      </c>
      <c r="S69" s="242">
        <f t="shared" si="8"/>
        <v>0</v>
      </c>
      <c r="T69" s="242">
        <f t="shared" si="9"/>
        <v>893</v>
      </c>
      <c r="U69" s="242">
        <f t="shared" si="10"/>
        <v>20514.43441595442</v>
      </c>
      <c r="V69" s="247">
        <f t="shared" si="11"/>
        <v>0</v>
      </c>
    </row>
    <row r="70" spans="1:22" x14ac:dyDescent="0.3">
      <c r="A70" s="136">
        <v>414</v>
      </c>
      <c r="B70" s="136">
        <v>414603635</v>
      </c>
      <c r="C70" s="212" t="s">
        <v>63</v>
      </c>
      <c r="D70" s="211">
        <v>603</v>
      </c>
      <c r="E70" s="212" t="s">
        <v>64</v>
      </c>
      <c r="F70" s="211">
        <v>635</v>
      </c>
      <c r="G70" s="212" t="s">
        <v>70</v>
      </c>
      <c r="H70" s="235">
        <f t="shared" si="0"/>
        <v>22.13</v>
      </c>
      <c r="I70" s="137"/>
      <c r="J70" s="241">
        <f t="shared" si="1"/>
        <v>5182</v>
      </c>
      <c r="K70" s="242">
        <f t="shared" si="2"/>
        <v>5359</v>
      </c>
      <c r="L70" s="242">
        <f t="shared" si="3"/>
        <v>5359</v>
      </c>
      <c r="M70" s="242">
        <f t="shared" si="4"/>
        <v>4926</v>
      </c>
      <c r="N70" s="242">
        <f t="shared" si="5"/>
        <v>4892</v>
      </c>
      <c r="O70" s="243">
        <f t="shared" si="6"/>
        <v>4890</v>
      </c>
      <c r="P70" s="139"/>
      <c r="Q70" s="241">
        <f t="shared" si="7"/>
        <v>10399</v>
      </c>
      <c r="R70" s="242">
        <f t="shared" si="12"/>
        <v>4890</v>
      </c>
      <c r="S70" s="242">
        <f t="shared" si="8"/>
        <v>0</v>
      </c>
      <c r="T70" s="242">
        <f t="shared" si="9"/>
        <v>893</v>
      </c>
      <c r="U70" s="242">
        <f t="shared" si="10"/>
        <v>16182</v>
      </c>
      <c r="V70" s="247">
        <f t="shared" si="11"/>
        <v>-2</v>
      </c>
    </row>
    <row r="71" spans="1:22" x14ac:dyDescent="0.3">
      <c r="A71" s="136">
        <v>414</v>
      </c>
      <c r="B71" s="136">
        <v>414603715</v>
      </c>
      <c r="C71" s="212" t="s">
        <v>63</v>
      </c>
      <c r="D71" s="211">
        <v>603</v>
      </c>
      <c r="E71" s="212" t="s">
        <v>64</v>
      </c>
      <c r="F71" s="211">
        <v>715</v>
      </c>
      <c r="G71" s="212" t="s">
        <v>71</v>
      </c>
      <c r="H71" s="235">
        <f t="shared" si="0"/>
        <v>15.16</v>
      </c>
      <c r="I71" s="137"/>
      <c r="J71" s="241">
        <f t="shared" si="1"/>
        <v>8162</v>
      </c>
      <c r="K71" s="242">
        <f t="shared" si="2"/>
        <v>8173</v>
      </c>
      <c r="L71" s="242">
        <f t="shared" si="3"/>
        <v>8172</v>
      </c>
      <c r="M71" s="242">
        <f t="shared" si="4"/>
        <v>8172</v>
      </c>
      <c r="N71" s="242">
        <f t="shared" si="5"/>
        <v>6978</v>
      </c>
      <c r="O71" s="243">
        <f t="shared" si="6"/>
        <v>6961</v>
      </c>
      <c r="P71" s="139"/>
      <c r="Q71" s="241">
        <f t="shared" si="7"/>
        <v>10200</v>
      </c>
      <c r="R71" s="242">
        <f t="shared" si="12"/>
        <v>6961</v>
      </c>
      <c r="S71" s="242">
        <f t="shared" si="8"/>
        <v>0</v>
      </c>
      <c r="T71" s="242">
        <f t="shared" si="9"/>
        <v>893</v>
      </c>
      <c r="U71" s="242">
        <f t="shared" si="10"/>
        <v>18054</v>
      </c>
      <c r="V71" s="247">
        <f t="shared" si="11"/>
        <v>-17</v>
      </c>
    </row>
    <row r="72" spans="1:22" x14ac:dyDescent="0.3">
      <c r="A72" s="136">
        <v>416</v>
      </c>
      <c r="B72" s="136">
        <v>416035001</v>
      </c>
      <c r="C72" s="212" t="s">
        <v>72</v>
      </c>
      <c r="D72" s="211">
        <v>35</v>
      </c>
      <c r="E72" s="212" t="s">
        <v>22</v>
      </c>
      <c r="F72" s="211">
        <v>1</v>
      </c>
      <c r="G72" s="212" t="s">
        <v>161</v>
      </c>
      <c r="H72" s="235">
        <f t="shared" si="0"/>
        <v>0.84</v>
      </c>
      <c r="I72" s="137"/>
      <c r="J72" s="241" t="str">
        <f t="shared" si="1"/>
        <v/>
      </c>
      <c r="K72" s="242" t="str">
        <f t="shared" si="2"/>
        <v/>
      </c>
      <c r="L72" s="242" t="str">
        <f t="shared" si="3"/>
        <v/>
      </c>
      <c r="M72" s="242" t="str">
        <f t="shared" si="4"/>
        <v/>
      </c>
      <c r="N72" s="242" t="str">
        <f t="shared" si="5"/>
        <v/>
      </c>
      <c r="O72" s="243">
        <f t="shared" si="6"/>
        <v>2489</v>
      </c>
      <c r="P72" s="139"/>
      <c r="Q72" s="241">
        <f t="shared" si="7"/>
        <v>10630.415125790516</v>
      </c>
      <c r="R72" s="242">
        <f t="shared" si="12"/>
        <v>2489</v>
      </c>
      <c r="S72" s="242">
        <f t="shared" si="8"/>
        <v>0</v>
      </c>
      <c r="T72" s="242">
        <f t="shared" si="9"/>
        <v>893</v>
      </c>
      <c r="U72" s="242">
        <f t="shared" si="10"/>
        <v>14012.415125790516</v>
      </c>
      <c r="V72" s="247" t="str">
        <f t="shared" si="11"/>
        <v/>
      </c>
    </row>
    <row r="73" spans="1:22" x14ac:dyDescent="0.3">
      <c r="A73" s="136">
        <v>416</v>
      </c>
      <c r="B73" s="136">
        <v>416035035</v>
      </c>
      <c r="C73" s="212" t="s">
        <v>72</v>
      </c>
      <c r="D73" s="211">
        <v>35</v>
      </c>
      <c r="E73" s="212" t="s">
        <v>22</v>
      </c>
      <c r="F73" s="211">
        <v>35</v>
      </c>
      <c r="G73" s="212" t="s">
        <v>22</v>
      </c>
      <c r="H73" s="235">
        <f t="shared" si="0"/>
        <v>502.48</v>
      </c>
      <c r="I73" s="137"/>
      <c r="J73" s="241">
        <f t="shared" si="1"/>
        <v>4241</v>
      </c>
      <c r="K73" s="242">
        <f t="shared" si="2"/>
        <v>4411</v>
      </c>
      <c r="L73" s="242">
        <f t="shared" si="3"/>
        <v>4443</v>
      </c>
      <c r="M73" s="242">
        <f t="shared" si="4"/>
        <v>4435</v>
      </c>
      <c r="N73" s="242">
        <f t="shared" si="5"/>
        <v>4365</v>
      </c>
      <c r="O73" s="243">
        <f t="shared" si="6"/>
        <v>4358</v>
      </c>
      <c r="P73" s="139"/>
      <c r="Q73" s="241">
        <f t="shared" si="7"/>
        <v>12639</v>
      </c>
      <c r="R73" s="242">
        <f t="shared" si="12"/>
        <v>4358</v>
      </c>
      <c r="S73" s="242">
        <f t="shared" si="8"/>
        <v>103.17425569176882</v>
      </c>
      <c r="T73" s="242">
        <f t="shared" si="9"/>
        <v>893</v>
      </c>
      <c r="U73" s="242">
        <f t="shared" si="10"/>
        <v>17993.174255691767</v>
      </c>
      <c r="V73" s="247">
        <f t="shared" si="11"/>
        <v>96.17425569176703</v>
      </c>
    </row>
    <row r="74" spans="1:22" x14ac:dyDescent="0.3">
      <c r="A74" s="136">
        <v>416</v>
      </c>
      <c r="B74" s="136">
        <v>416035044</v>
      </c>
      <c r="C74" s="212" t="s">
        <v>72</v>
      </c>
      <c r="D74" s="211">
        <v>35</v>
      </c>
      <c r="E74" s="212" t="s">
        <v>22</v>
      </c>
      <c r="F74" s="211">
        <v>44</v>
      </c>
      <c r="G74" s="212" t="s">
        <v>35</v>
      </c>
      <c r="H74" s="235">
        <f t="shared" ref="H74:H137" si="13">IFERROR(VLOOKUP($B74,_19Q4,7,FALSE),"")</f>
        <v>6</v>
      </c>
      <c r="I74" s="137"/>
      <c r="J74" s="241">
        <f t="shared" ref="J74:J137" si="14">IFERROR(VLOOKUP($B74,_18Q4,9,FALSE),"")</f>
        <v>270</v>
      </c>
      <c r="K74" s="242">
        <f t="shared" ref="K74:K137" si="15">IFERROR(VLOOKUP($B74,_19Q1c,9,FALSE),"")</f>
        <v>279</v>
      </c>
      <c r="L74" s="242">
        <f t="shared" ref="L74:L137" si="16">IFERROR(VLOOKUP($B74,_19Q1e,9,FALSE),"")</f>
        <v>275</v>
      </c>
      <c r="M74" s="242">
        <f t="shared" ref="M74:M137" si="17">IFERROR(VLOOKUP($B74,_19Q2,9,FALSE),"")</f>
        <v>275</v>
      </c>
      <c r="N74" s="242">
        <f t="shared" ref="N74:N137" si="18">IFERROR(VLOOKUP($B74,_19Q3,9,FALSE),"")</f>
        <v>275</v>
      </c>
      <c r="O74" s="243">
        <f t="shared" ref="O74:O137" si="19">IFERROR(VLOOKUP($B74,_19Q4,9,FALSE),"")</f>
        <v>242</v>
      </c>
      <c r="P74" s="139"/>
      <c r="Q74" s="241">
        <f t="shared" ref="Q74:Q137" si="20">IFERROR(VLOOKUP($B74,_19Q4,8,FALSE),"")</f>
        <v>11995</v>
      </c>
      <c r="R74" s="242">
        <f t="shared" si="12"/>
        <v>242</v>
      </c>
      <c r="S74" s="242">
        <f t="shared" ref="S74:S137" si="21">IFERROR(VLOOKUP($B74,_19Q4,10,FALSE),"")</f>
        <v>0</v>
      </c>
      <c r="T74" s="242">
        <f t="shared" ref="T74:T137" si="22">IFERROR(VLOOKUP($B74,_19Q4,11,FALSE),"")</f>
        <v>893</v>
      </c>
      <c r="U74" s="242">
        <f t="shared" ref="U74:U137" si="23">IFERROR(VLOOKUP($B74,_19Q4,12,FALSE),"")</f>
        <v>13130</v>
      </c>
      <c r="V74" s="247">
        <f t="shared" ref="V74:V137" si="24">IFERROR(U74-IFERROR(VLOOKUP($B74,_19Q3,12,FALSE),""),"")</f>
        <v>-33</v>
      </c>
    </row>
    <row r="75" spans="1:22" x14ac:dyDescent="0.3">
      <c r="A75" s="136">
        <v>416</v>
      </c>
      <c r="B75" s="136">
        <v>416035073</v>
      </c>
      <c r="C75" s="212" t="s">
        <v>72</v>
      </c>
      <c r="D75" s="211">
        <v>35</v>
      </c>
      <c r="E75" s="212" t="s">
        <v>22</v>
      </c>
      <c r="F75" s="211">
        <v>73</v>
      </c>
      <c r="G75" s="212" t="s">
        <v>37</v>
      </c>
      <c r="H75" s="235">
        <f t="shared" si="13"/>
        <v>1</v>
      </c>
      <c r="I75" s="137"/>
      <c r="J75" s="241">
        <f t="shared" si="14"/>
        <v>7415</v>
      </c>
      <c r="K75" s="242">
        <f t="shared" si="15"/>
        <v>8388</v>
      </c>
      <c r="L75" s="242">
        <f t="shared" si="16"/>
        <v>8388</v>
      </c>
      <c r="M75" s="242">
        <f t="shared" si="17"/>
        <v>7503</v>
      </c>
      <c r="N75" s="242">
        <f t="shared" si="18"/>
        <v>7510</v>
      </c>
      <c r="O75" s="243">
        <f t="shared" si="19"/>
        <v>7510</v>
      </c>
      <c r="P75" s="139"/>
      <c r="Q75" s="241">
        <f t="shared" si="20"/>
        <v>10780</v>
      </c>
      <c r="R75" s="242">
        <f t="shared" ref="R75:R138" si="25">O75</f>
        <v>7510</v>
      </c>
      <c r="S75" s="242">
        <f t="shared" si="21"/>
        <v>0</v>
      </c>
      <c r="T75" s="242">
        <f t="shared" si="22"/>
        <v>893</v>
      </c>
      <c r="U75" s="242">
        <f t="shared" si="23"/>
        <v>19183</v>
      </c>
      <c r="V75" s="247">
        <f t="shared" si="24"/>
        <v>0</v>
      </c>
    </row>
    <row r="76" spans="1:22" x14ac:dyDescent="0.3">
      <c r="A76" s="136">
        <v>416</v>
      </c>
      <c r="B76" s="136">
        <v>416035220</v>
      </c>
      <c r="C76" s="212" t="s">
        <v>72</v>
      </c>
      <c r="D76" s="211">
        <v>35</v>
      </c>
      <c r="E76" s="212" t="s">
        <v>22</v>
      </c>
      <c r="F76" s="211">
        <v>220</v>
      </c>
      <c r="G76" s="212" t="s">
        <v>42</v>
      </c>
      <c r="H76" s="235">
        <f t="shared" si="13"/>
        <v>1</v>
      </c>
      <c r="I76" s="137"/>
      <c r="J76" s="241" t="str">
        <f t="shared" si="14"/>
        <v/>
      </c>
      <c r="K76" s="242" t="str">
        <f t="shared" si="15"/>
        <v/>
      </c>
      <c r="L76" s="242" t="str">
        <f t="shared" si="16"/>
        <v/>
      </c>
      <c r="M76" s="242" t="str">
        <f t="shared" si="17"/>
        <v/>
      </c>
      <c r="N76" s="242" t="str">
        <f t="shared" si="18"/>
        <v/>
      </c>
      <c r="O76" s="243">
        <f t="shared" si="19"/>
        <v>4419</v>
      </c>
      <c r="P76" s="139"/>
      <c r="Q76" s="241">
        <f t="shared" si="20"/>
        <v>11093.762837015447</v>
      </c>
      <c r="R76" s="242">
        <f t="shared" si="25"/>
        <v>4419</v>
      </c>
      <c r="S76" s="242">
        <f t="shared" si="21"/>
        <v>0</v>
      </c>
      <c r="T76" s="242">
        <f t="shared" si="22"/>
        <v>893</v>
      </c>
      <c r="U76" s="242">
        <f t="shared" si="23"/>
        <v>16405.762837015449</v>
      </c>
      <c r="V76" s="247" t="str">
        <f t="shared" si="24"/>
        <v/>
      </c>
    </row>
    <row r="77" spans="1:22" x14ac:dyDescent="0.3">
      <c r="A77" s="136">
        <v>416</v>
      </c>
      <c r="B77" s="136">
        <v>416035244</v>
      </c>
      <c r="C77" s="212" t="s">
        <v>72</v>
      </c>
      <c r="D77" s="211">
        <v>35</v>
      </c>
      <c r="E77" s="212" t="s">
        <v>22</v>
      </c>
      <c r="F77" s="211">
        <v>244</v>
      </c>
      <c r="G77" s="212" t="s">
        <v>43</v>
      </c>
      <c r="H77" s="235">
        <f t="shared" si="13"/>
        <v>8</v>
      </c>
      <c r="I77" s="137"/>
      <c r="J77" s="241">
        <f t="shared" si="14"/>
        <v>4523</v>
      </c>
      <c r="K77" s="242">
        <f t="shared" si="15"/>
        <v>4845</v>
      </c>
      <c r="L77" s="242">
        <f t="shared" si="16"/>
        <v>4899</v>
      </c>
      <c r="M77" s="242">
        <f t="shared" si="17"/>
        <v>4786</v>
      </c>
      <c r="N77" s="242">
        <f t="shared" si="18"/>
        <v>4722</v>
      </c>
      <c r="O77" s="243">
        <f t="shared" si="19"/>
        <v>4711</v>
      </c>
      <c r="P77" s="139"/>
      <c r="Q77" s="241">
        <f t="shared" si="20"/>
        <v>12091</v>
      </c>
      <c r="R77" s="242">
        <f t="shared" si="25"/>
        <v>4711</v>
      </c>
      <c r="S77" s="242">
        <f t="shared" si="21"/>
        <v>0</v>
      </c>
      <c r="T77" s="242">
        <f t="shared" si="22"/>
        <v>893</v>
      </c>
      <c r="U77" s="242">
        <f t="shared" si="23"/>
        <v>17695</v>
      </c>
      <c r="V77" s="247">
        <f t="shared" si="24"/>
        <v>-11</v>
      </c>
    </row>
    <row r="78" spans="1:22" x14ac:dyDescent="0.3">
      <c r="A78" s="136">
        <v>416</v>
      </c>
      <c r="B78" s="136">
        <v>416035285</v>
      </c>
      <c r="C78" s="212" t="s">
        <v>72</v>
      </c>
      <c r="D78" s="211">
        <v>35</v>
      </c>
      <c r="E78" s="212" t="s">
        <v>22</v>
      </c>
      <c r="F78" s="211">
        <v>285</v>
      </c>
      <c r="G78" s="212" t="s">
        <v>44</v>
      </c>
      <c r="H78" s="235">
        <f t="shared" si="13"/>
        <v>3</v>
      </c>
      <c r="I78" s="137"/>
      <c r="J78" s="241">
        <f t="shared" si="14"/>
        <v>2918</v>
      </c>
      <c r="K78" s="242">
        <f t="shared" si="15"/>
        <v>3302</v>
      </c>
      <c r="L78" s="242">
        <f t="shared" si="16"/>
        <v>3302</v>
      </c>
      <c r="M78" s="242">
        <f t="shared" si="17"/>
        <v>3302</v>
      </c>
      <c r="N78" s="242">
        <f t="shared" si="18"/>
        <v>3044</v>
      </c>
      <c r="O78" s="243">
        <f t="shared" si="19"/>
        <v>3041</v>
      </c>
      <c r="P78" s="139"/>
      <c r="Q78" s="241">
        <f t="shared" si="20"/>
        <v>10780</v>
      </c>
      <c r="R78" s="242">
        <f t="shared" si="25"/>
        <v>3041</v>
      </c>
      <c r="S78" s="242">
        <f t="shared" si="21"/>
        <v>0</v>
      </c>
      <c r="T78" s="242">
        <f t="shared" si="22"/>
        <v>893</v>
      </c>
      <c r="U78" s="242">
        <f t="shared" si="23"/>
        <v>14714</v>
      </c>
      <c r="V78" s="247">
        <f t="shared" si="24"/>
        <v>-3</v>
      </c>
    </row>
    <row r="79" spans="1:22" x14ac:dyDescent="0.3">
      <c r="A79" s="136">
        <v>416</v>
      </c>
      <c r="B79" s="136">
        <v>416035305</v>
      </c>
      <c r="C79" s="212" t="s">
        <v>72</v>
      </c>
      <c r="D79" s="211">
        <v>35</v>
      </c>
      <c r="E79" s="212" t="s">
        <v>22</v>
      </c>
      <c r="F79" s="211">
        <v>305</v>
      </c>
      <c r="G79" s="212" t="s">
        <v>75</v>
      </c>
      <c r="H79" s="235">
        <f t="shared" si="13"/>
        <v>2</v>
      </c>
      <c r="I79" s="137"/>
      <c r="J79" s="241">
        <f t="shared" si="14"/>
        <v>4571</v>
      </c>
      <c r="K79" s="242">
        <f t="shared" si="15"/>
        <v>4608</v>
      </c>
      <c r="L79" s="242">
        <f t="shared" si="16"/>
        <v>4608</v>
      </c>
      <c r="M79" s="242">
        <f t="shared" si="17"/>
        <v>5098</v>
      </c>
      <c r="N79" s="242">
        <f t="shared" si="18"/>
        <v>5092</v>
      </c>
      <c r="O79" s="243">
        <f t="shared" si="19"/>
        <v>5091</v>
      </c>
      <c r="P79" s="139"/>
      <c r="Q79" s="241">
        <f t="shared" si="20"/>
        <v>14127</v>
      </c>
      <c r="R79" s="242">
        <f t="shared" si="25"/>
        <v>5091</v>
      </c>
      <c r="S79" s="242">
        <f t="shared" si="21"/>
        <v>0</v>
      </c>
      <c r="T79" s="242">
        <f t="shared" si="22"/>
        <v>893</v>
      </c>
      <c r="U79" s="242">
        <f t="shared" si="23"/>
        <v>20111</v>
      </c>
      <c r="V79" s="247">
        <f t="shared" si="24"/>
        <v>-1</v>
      </c>
    </row>
    <row r="80" spans="1:22" x14ac:dyDescent="0.3">
      <c r="A80" s="136">
        <v>416</v>
      </c>
      <c r="B80" s="136">
        <v>416035307</v>
      </c>
      <c r="C80" s="212" t="s">
        <v>72</v>
      </c>
      <c r="D80" s="211">
        <v>35</v>
      </c>
      <c r="E80" s="212" t="s">
        <v>22</v>
      </c>
      <c r="F80" s="211">
        <v>307</v>
      </c>
      <c r="G80" s="212" t="s">
        <v>76</v>
      </c>
      <c r="H80" s="235">
        <f t="shared" si="13"/>
        <v>1</v>
      </c>
      <c r="I80" s="137"/>
      <c r="J80" s="241">
        <f t="shared" si="14"/>
        <v>3998</v>
      </c>
      <c r="K80" s="242">
        <f t="shared" si="15"/>
        <v>4129</v>
      </c>
      <c r="L80" s="242">
        <f t="shared" si="16"/>
        <v>4129</v>
      </c>
      <c r="M80" s="242">
        <f t="shared" si="17"/>
        <v>4247</v>
      </c>
      <c r="N80" s="242">
        <f t="shared" si="18"/>
        <v>4233</v>
      </c>
      <c r="O80" s="243">
        <f t="shared" si="19"/>
        <v>4233</v>
      </c>
      <c r="P80" s="139"/>
      <c r="Q80" s="241">
        <f t="shared" si="20"/>
        <v>10780</v>
      </c>
      <c r="R80" s="242">
        <f t="shared" si="25"/>
        <v>4233</v>
      </c>
      <c r="S80" s="242">
        <f t="shared" si="21"/>
        <v>0</v>
      </c>
      <c r="T80" s="242">
        <f t="shared" si="22"/>
        <v>893</v>
      </c>
      <c r="U80" s="242">
        <f t="shared" si="23"/>
        <v>15906</v>
      </c>
      <c r="V80" s="247">
        <f t="shared" si="24"/>
        <v>0</v>
      </c>
    </row>
    <row r="81" spans="1:22" x14ac:dyDescent="0.3">
      <c r="A81" s="136">
        <v>416</v>
      </c>
      <c r="B81" s="136">
        <v>416035780</v>
      </c>
      <c r="C81" s="212" t="s">
        <v>72</v>
      </c>
      <c r="D81" s="211">
        <v>35</v>
      </c>
      <c r="E81" s="212" t="s">
        <v>22</v>
      </c>
      <c r="F81" s="211">
        <v>780</v>
      </c>
      <c r="G81" s="212" t="s">
        <v>261</v>
      </c>
      <c r="H81" s="235">
        <f t="shared" si="13"/>
        <v>1</v>
      </c>
      <c r="I81" s="137"/>
      <c r="J81" s="241" t="str">
        <f t="shared" si="14"/>
        <v/>
      </c>
      <c r="K81" s="242" t="str">
        <f t="shared" si="15"/>
        <v/>
      </c>
      <c r="L81" s="242" t="str">
        <f t="shared" si="16"/>
        <v/>
      </c>
      <c r="M81" s="242" t="str">
        <f t="shared" si="17"/>
        <v/>
      </c>
      <c r="N81" s="242" t="str">
        <f t="shared" si="18"/>
        <v/>
      </c>
      <c r="O81" s="243">
        <f t="shared" si="19"/>
        <v>1879</v>
      </c>
      <c r="P81" s="139"/>
      <c r="Q81" s="241">
        <f t="shared" si="20"/>
        <v>10256.763557259985</v>
      </c>
      <c r="R81" s="242">
        <f t="shared" si="25"/>
        <v>1879</v>
      </c>
      <c r="S81" s="242">
        <f t="shared" si="21"/>
        <v>0</v>
      </c>
      <c r="T81" s="242">
        <f t="shared" si="22"/>
        <v>893</v>
      </c>
      <c r="U81" s="242">
        <f t="shared" si="23"/>
        <v>13028.763557259985</v>
      </c>
      <c r="V81" s="247" t="str">
        <f t="shared" si="24"/>
        <v/>
      </c>
    </row>
    <row r="82" spans="1:22" x14ac:dyDescent="0.3">
      <c r="A82" s="136">
        <v>417</v>
      </c>
      <c r="B82" s="136">
        <v>417035035</v>
      </c>
      <c r="C82" s="212" t="s">
        <v>78</v>
      </c>
      <c r="D82" s="211">
        <v>35</v>
      </c>
      <c r="E82" s="212" t="s">
        <v>22</v>
      </c>
      <c r="F82" s="211">
        <v>35</v>
      </c>
      <c r="G82" s="212" t="s">
        <v>22</v>
      </c>
      <c r="H82" s="235">
        <f t="shared" si="13"/>
        <v>317.40999999999997</v>
      </c>
      <c r="I82" s="137"/>
      <c r="J82" s="241">
        <f t="shared" si="14"/>
        <v>4339</v>
      </c>
      <c r="K82" s="242">
        <f t="shared" si="15"/>
        <v>4375</v>
      </c>
      <c r="L82" s="242">
        <f t="shared" si="16"/>
        <v>4404</v>
      </c>
      <c r="M82" s="242">
        <f t="shared" si="17"/>
        <v>4396</v>
      </c>
      <c r="N82" s="242">
        <f t="shared" si="18"/>
        <v>4326</v>
      </c>
      <c r="O82" s="243">
        <f t="shared" si="19"/>
        <v>4319</v>
      </c>
      <c r="P82" s="139"/>
      <c r="Q82" s="241">
        <f t="shared" si="20"/>
        <v>12527</v>
      </c>
      <c r="R82" s="242">
        <f t="shared" si="25"/>
        <v>4319</v>
      </c>
      <c r="S82" s="242">
        <f t="shared" si="21"/>
        <v>0</v>
      </c>
      <c r="T82" s="242">
        <f t="shared" si="22"/>
        <v>893</v>
      </c>
      <c r="U82" s="242">
        <f t="shared" si="23"/>
        <v>17739</v>
      </c>
      <c r="V82" s="247">
        <f t="shared" si="24"/>
        <v>-7</v>
      </c>
    </row>
    <row r="83" spans="1:22" x14ac:dyDescent="0.3">
      <c r="A83" s="136">
        <v>417</v>
      </c>
      <c r="B83" s="136">
        <v>417035073</v>
      </c>
      <c r="C83" s="212" t="s">
        <v>78</v>
      </c>
      <c r="D83" s="211">
        <v>35</v>
      </c>
      <c r="E83" s="212" t="s">
        <v>22</v>
      </c>
      <c r="F83" s="211">
        <v>73</v>
      </c>
      <c r="G83" s="212" t="s">
        <v>37</v>
      </c>
      <c r="H83" s="235">
        <f t="shared" si="13"/>
        <v>1</v>
      </c>
      <c r="I83" s="137"/>
      <c r="J83" s="241" t="str">
        <f t="shared" si="14"/>
        <v/>
      </c>
      <c r="K83" s="242" t="str">
        <f t="shared" si="15"/>
        <v/>
      </c>
      <c r="L83" s="242" t="str">
        <f t="shared" si="16"/>
        <v/>
      </c>
      <c r="M83" s="242" t="str">
        <f t="shared" si="17"/>
        <v/>
      </c>
      <c r="N83" s="242" t="str">
        <f t="shared" si="18"/>
        <v/>
      </c>
      <c r="O83" s="243">
        <f t="shared" si="19"/>
        <v>7492</v>
      </c>
      <c r="P83" s="139"/>
      <c r="Q83" s="241">
        <f t="shared" si="20"/>
        <v>10755.2580295355</v>
      </c>
      <c r="R83" s="242">
        <f t="shared" si="25"/>
        <v>7492</v>
      </c>
      <c r="S83" s="242">
        <f t="shared" si="21"/>
        <v>0</v>
      </c>
      <c r="T83" s="242">
        <f t="shared" si="22"/>
        <v>893</v>
      </c>
      <c r="U83" s="242">
        <f t="shared" si="23"/>
        <v>19140.2580295355</v>
      </c>
      <c r="V83" s="247" t="str">
        <f t="shared" si="24"/>
        <v/>
      </c>
    </row>
    <row r="84" spans="1:22" x14ac:dyDescent="0.3">
      <c r="A84" s="136">
        <v>417</v>
      </c>
      <c r="B84" s="136">
        <v>417035100</v>
      </c>
      <c r="C84" s="212" t="s">
        <v>78</v>
      </c>
      <c r="D84" s="211">
        <v>35</v>
      </c>
      <c r="E84" s="212" t="s">
        <v>22</v>
      </c>
      <c r="F84" s="211">
        <v>100</v>
      </c>
      <c r="G84" s="212" t="s">
        <v>79</v>
      </c>
      <c r="H84" s="235">
        <f t="shared" si="13"/>
        <v>3</v>
      </c>
      <c r="I84" s="137"/>
      <c r="J84" s="241">
        <f t="shared" si="14"/>
        <v>6069</v>
      </c>
      <c r="K84" s="242">
        <f t="shared" si="15"/>
        <v>6968</v>
      </c>
      <c r="L84" s="242">
        <f t="shared" si="16"/>
        <v>6968</v>
      </c>
      <c r="M84" s="242">
        <f t="shared" si="17"/>
        <v>6968</v>
      </c>
      <c r="N84" s="242">
        <f t="shared" si="18"/>
        <v>6150</v>
      </c>
      <c r="O84" s="243">
        <f t="shared" si="19"/>
        <v>6144</v>
      </c>
      <c r="P84" s="139"/>
      <c r="Q84" s="241">
        <f t="shared" si="20"/>
        <v>13559</v>
      </c>
      <c r="R84" s="242">
        <f t="shared" si="25"/>
        <v>6144</v>
      </c>
      <c r="S84" s="242">
        <f t="shared" si="21"/>
        <v>0</v>
      </c>
      <c r="T84" s="242">
        <f t="shared" si="22"/>
        <v>893</v>
      </c>
      <c r="U84" s="242">
        <f t="shared" si="23"/>
        <v>20596</v>
      </c>
      <c r="V84" s="247">
        <f t="shared" si="24"/>
        <v>-6</v>
      </c>
    </row>
    <row r="85" spans="1:22" x14ac:dyDescent="0.3">
      <c r="A85" s="136">
        <v>417</v>
      </c>
      <c r="B85" s="136">
        <v>417035122</v>
      </c>
      <c r="C85" s="212" t="s">
        <v>78</v>
      </c>
      <c r="D85" s="211">
        <v>35</v>
      </c>
      <c r="E85" s="212" t="s">
        <v>22</v>
      </c>
      <c r="F85" s="211">
        <v>122</v>
      </c>
      <c r="G85" s="212" t="s">
        <v>289</v>
      </c>
      <c r="H85" s="235">
        <f t="shared" si="13"/>
        <v>3</v>
      </c>
      <c r="I85" s="137"/>
      <c r="J85" s="241" t="str">
        <f t="shared" si="14"/>
        <v/>
      </c>
      <c r="K85" s="242" t="str">
        <f t="shared" si="15"/>
        <v/>
      </c>
      <c r="L85" s="242" t="str">
        <f t="shared" si="16"/>
        <v/>
      </c>
      <c r="M85" s="242">
        <f t="shared" si="17"/>
        <v>3158</v>
      </c>
      <c r="N85" s="242">
        <f t="shared" si="18"/>
        <v>3107</v>
      </c>
      <c r="O85" s="243">
        <f t="shared" si="19"/>
        <v>3100</v>
      </c>
      <c r="P85" s="139"/>
      <c r="Q85" s="241">
        <f t="shared" si="20"/>
        <v>9962.4173538689283</v>
      </c>
      <c r="R85" s="242">
        <f t="shared" si="25"/>
        <v>3100</v>
      </c>
      <c r="S85" s="242">
        <f t="shared" si="21"/>
        <v>0</v>
      </c>
      <c r="T85" s="242">
        <f t="shared" si="22"/>
        <v>893</v>
      </c>
      <c r="U85" s="242">
        <f t="shared" si="23"/>
        <v>13955.417353868928</v>
      </c>
      <c r="V85" s="247">
        <f t="shared" si="24"/>
        <v>-7</v>
      </c>
    </row>
    <row r="86" spans="1:22" x14ac:dyDescent="0.3">
      <c r="A86" s="136">
        <v>417</v>
      </c>
      <c r="B86" s="136">
        <v>417035133</v>
      </c>
      <c r="C86" s="212" t="s">
        <v>78</v>
      </c>
      <c r="D86" s="211">
        <v>35</v>
      </c>
      <c r="E86" s="212" t="s">
        <v>22</v>
      </c>
      <c r="F86" s="211">
        <v>133</v>
      </c>
      <c r="G86" s="212" t="s">
        <v>73</v>
      </c>
      <c r="H86" s="235">
        <f t="shared" si="13"/>
        <v>1</v>
      </c>
      <c r="I86" s="137"/>
      <c r="J86" s="241">
        <f t="shared" si="14"/>
        <v>2822</v>
      </c>
      <c r="K86" s="242">
        <f t="shared" si="15"/>
        <v>2917</v>
      </c>
      <c r="L86" s="242">
        <f t="shared" si="16"/>
        <v>2918</v>
      </c>
      <c r="M86" s="242">
        <f t="shared" si="17"/>
        <v>2336</v>
      </c>
      <c r="N86" s="242">
        <f t="shared" si="18"/>
        <v>2322</v>
      </c>
      <c r="O86" s="243">
        <f t="shared" si="19"/>
        <v>2319</v>
      </c>
      <c r="P86" s="139"/>
      <c r="Q86" s="241">
        <f t="shared" si="20"/>
        <v>9311</v>
      </c>
      <c r="R86" s="242">
        <f t="shared" si="25"/>
        <v>2319</v>
      </c>
      <c r="S86" s="242">
        <f t="shared" si="21"/>
        <v>0</v>
      </c>
      <c r="T86" s="242">
        <f t="shared" si="22"/>
        <v>893</v>
      </c>
      <c r="U86" s="242">
        <f t="shared" si="23"/>
        <v>12523</v>
      </c>
      <c r="V86" s="247">
        <f t="shared" si="24"/>
        <v>-3</v>
      </c>
    </row>
    <row r="87" spans="1:22" x14ac:dyDescent="0.3">
      <c r="A87" s="136">
        <v>417</v>
      </c>
      <c r="B87" s="136">
        <v>417035211</v>
      </c>
      <c r="C87" s="212" t="s">
        <v>78</v>
      </c>
      <c r="D87" s="211">
        <v>35</v>
      </c>
      <c r="E87" s="212" t="s">
        <v>22</v>
      </c>
      <c r="F87" s="211">
        <v>211</v>
      </c>
      <c r="G87" s="212" t="s">
        <v>80</v>
      </c>
      <c r="H87" s="235">
        <f t="shared" si="13"/>
        <v>1</v>
      </c>
      <c r="I87" s="137"/>
      <c r="J87" s="241">
        <f t="shared" si="14"/>
        <v>1727</v>
      </c>
      <c r="K87" s="242">
        <f t="shared" si="15"/>
        <v>2426</v>
      </c>
      <c r="L87" s="242">
        <f t="shared" si="16"/>
        <v>2426</v>
      </c>
      <c r="M87" s="242">
        <f t="shared" si="17"/>
        <v>2297</v>
      </c>
      <c r="N87" s="242">
        <f t="shared" si="18"/>
        <v>2296</v>
      </c>
      <c r="O87" s="243">
        <f t="shared" si="19"/>
        <v>2296</v>
      </c>
      <c r="P87" s="139"/>
      <c r="Q87" s="241">
        <f t="shared" si="20"/>
        <v>13527</v>
      </c>
      <c r="R87" s="242">
        <f t="shared" si="25"/>
        <v>2296</v>
      </c>
      <c r="S87" s="242">
        <f t="shared" si="21"/>
        <v>0</v>
      </c>
      <c r="T87" s="242">
        <f t="shared" si="22"/>
        <v>893</v>
      </c>
      <c r="U87" s="242">
        <f t="shared" si="23"/>
        <v>16716</v>
      </c>
      <c r="V87" s="247">
        <f t="shared" si="24"/>
        <v>0</v>
      </c>
    </row>
    <row r="88" spans="1:22" x14ac:dyDescent="0.3">
      <c r="A88" s="136">
        <v>417</v>
      </c>
      <c r="B88" s="136">
        <v>417035243</v>
      </c>
      <c r="C88" s="212" t="s">
        <v>78</v>
      </c>
      <c r="D88" s="211">
        <v>35</v>
      </c>
      <c r="E88" s="212" t="s">
        <v>22</v>
      </c>
      <c r="F88" s="211">
        <v>243</v>
      </c>
      <c r="G88" s="212" t="s">
        <v>74</v>
      </c>
      <c r="H88" s="235">
        <f t="shared" si="13"/>
        <v>0.01</v>
      </c>
      <c r="I88" s="137"/>
      <c r="J88" s="241">
        <f t="shared" si="14"/>
        <v>2848</v>
      </c>
      <c r="K88" s="242">
        <f t="shared" si="15"/>
        <v>2197</v>
      </c>
      <c r="L88" s="242">
        <f t="shared" si="16"/>
        <v>2198</v>
      </c>
      <c r="M88" s="242" t="str">
        <f t="shared" si="17"/>
        <v/>
      </c>
      <c r="N88" s="242" t="str">
        <f t="shared" si="18"/>
        <v/>
      </c>
      <c r="O88" s="243">
        <f t="shared" si="19"/>
        <v>1935</v>
      </c>
      <c r="P88" s="139"/>
      <c r="Q88" s="241">
        <f t="shared" si="20"/>
        <v>9311</v>
      </c>
      <c r="R88" s="242">
        <f t="shared" si="25"/>
        <v>1935</v>
      </c>
      <c r="S88" s="242">
        <f t="shared" si="21"/>
        <v>0</v>
      </c>
      <c r="T88" s="242">
        <f t="shared" si="22"/>
        <v>893</v>
      </c>
      <c r="U88" s="242">
        <f t="shared" si="23"/>
        <v>12139</v>
      </c>
      <c r="V88" s="247" t="str">
        <f t="shared" si="24"/>
        <v/>
      </c>
    </row>
    <row r="89" spans="1:22" x14ac:dyDescent="0.3">
      <c r="A89" s="136">
        <v>417</v>
      </c>
      <c r="B89" s="136">
        <v>417035244</v>
      </c>
      <c r="C89" s="212" t="s">
        <v>78</v>
      </c>
      <c r="D89" s="211">
        <v>35</v>
      </c>
      <c r="E89" s="212" t="s">
        <v>22</v>
      </c>
      <c r="F89" s="211">
        <v>244</v>
      </c>
      <c r="G89" s="212" t="s">
        <v>43</v>
      </c>
      <c r="H89" s="235">
        <f t="shared" si="13"/>
        <v>6</v>
      </c>
      <c r="I89" s="137"/>
      <c r="J89" s="241">
        <f t="shared" si="14"/>
        <v>4501</v>
      </c>
      <c r="K89" s="242">
        <f t="shared" si="15"/>
        <v>5207</v>
      </c>
      <c r="L89" s="242">
        <f t="shared" si="16"/>
        <v>5246</v>
      </c>
      <c r="M89" s="242">
        <f t="shared" si="17"/>
        <v>5125</v>
      </c>
      <c r="N89" s="242">
        <f t="shared" si="18"/>
        <v>5056</v>
      </c>
      <c r="O89" s="243">
        <f t="shared" si="19"/>
        <v>5044</v>
      </c>
      <c r="P89" s="139"/>
      <c r="Q89" s="241">
        <f t="shared" si="20"/>
        <v>12947</v>
      </c>
      <c r="R89" s="242">
        <f t="shared" si="25"/>
        <v>5044</v>
      </c>
      <c r="S89" s="242">
        <f t="shared" si="21"/>
        <v>0</v>
      </c>
      <c r="T89" s="242">
        <f t="shared" si="22"/>
        <v>893</v>
      </c>
      <c r="U89" s="242">
        <f t="shared" si="23"/>
        <v>18884</v>
      </c>
      <c r="V89" s="247">
        <f t="shared" si="24"/>
        <v>-12</v>
      </c>
    </row>
    <row r="90" spans="1:22" x14ac:dyDescent="0.3">
      <c r="A90" s="136">
        <v>417</v>
      </c>
      <c r="B90" s="136">
        <v>417035293</v>
      </c>
      <c r="C90" s="212" t="s">
        <v>78</v>
      </c>
      <c r="D90" s="211">
        <v>35</v>
      </c>
      <c r="E90" s="212" t="s">
        <v>22</v>
      </c>
      <c r="F90" s="211">
        <v>293</v>
      </c>
      <c r="G90" s="212" t="s">
        <v>45</v>
      </c>
      <c r="H90" s="235">
        <f t="shared" si="13"/>
        <v>2</v>
      </c>
      <c r="I90" s="137"/>
      <c r="J90" s="241">
        <f t="shared" si="14"/>
        <v>978</v>
      </c>
      <c r="K90" s="242">
        <f t="shared" si="15"/>
        <v>719</v>
      </c>
      <c r="L90" s="242">
        <f t="shared" si="16"/>
        <v>719</v>
      </c>
      <c r="M90" s="242">
        <f t="shared" si="17"/>
        <v>719</v>
      </c>
      <c r="N90" s="242">
        <f t="shared" si="18"/>
        <v>646</v>
      </c>
      <c r="O90" s="243">
        <f t="shared" si="19"/>
        <v>645</v>
      </c>
      <c r="P90" s="139"/>
      <c r="Q90" s="241">
        <f t="shared" si="20"/>
        <v>8370</v>
      </c>
      <c r="R90" s="242">
        <f t="shared" si="25"/>
        <v>645</v>
      </c>
      <c r="S90" s="242">
        <f t="shared" si="21"/>
        <v>0</v>
      </c>
      <c r="T90" s="242">
        <f t="shared" si="22"/>
        <v>893</v>
      </c>
      <c r="U90" s="242">
        <f t="shared" si="23"/>
        <v>9908</v>
      </c>
      <c r="V90" s="247">
        <f t="shared" si="24"/>
        <v>-1</v>
      </c>
    </row>
    <row r="91" spans="1:22" x14ac:dyDescent="0.3">
      <c r="A91" s="136">
        <v>418</v>
      </c>
      <c r="B91" s="136">
        <v>418100014</v>
      </c>
      <c r="C91" s="212" t="s">
        <v>82</v>
      </c>
      <c r="D91" s="211">
        <v>100</v>
      </c>
      <c r="E91" s="212" t="s">
        <v>79</v>
      </c>
      <c r="F91" s="211">
        <v>14</v>
      </c>
      <c r="G91" s="212" t="s">
        <v>83</v>
      </c>
      <c r="H91" s="235">
        <f t="shared" si="13"/>
        <v>9</v>
      </c>
      <c r="I91" s="137"/>
      <c r="J91" s="241">
        <f t="shared" si="14"/>
        <v>2897</v>
      </c>
      <c r="K91" s="242">
        <f t="shared" si="15"/>
        <v>3113</v>
      </c>
      <c r="L91" s="242">
        <f t="shared" si="16"/>
        <v>3114</v>
      </c>
      <c r="M91" s="242">
        <f t="shared" si="17"/>
        <v>2931</v>
      </c>
      <c r="N91" s="242">
        <f t="shared" si="18"/>
        <v>2916</v>
      </c>
      <c r="O91" s="243">
        <f t="shared" si="19"/>
        <v>2916</v>
      </c>
      <c r="P91" s="139"/>
      <c r="Q91" s="241">
        <f t="shared" si="20"/>
        <v>9340</v>
      </c>
      <c r="R91" s="242">
        <f t="shared" si="25"/>
        <v>2916</v>
      </c>
      <c r="S91" s="242">
        <f t="shared" si="21"/>
        <v>0</v>
      </c>
      <c r="T91" s="242">
        <f t="shared" si="22"/>
        <v>893</v>
      </c>
      <c r="U91" s="242">
        <f t="shared" si="23"/>
        <v>13149</v>
      </c>
      <c r="V91" s="247">
        <f t="shared" si="24"/>
        <v>0</v>
      </c>
    </row>
    <row r="92" spans="1:22" x14ac:dyDescent="0.3">
      <c r="A92" s="136">
        <v>418</v>
      </c>
      <c r="B92" s="136">
        <v>418100100</v>
      </c>
      <c r="C92" s="212" t="s">
        <v>82</v>
      </c>
      <c r="D92" s="211">
        <v>100</v>
      </c>
      <c r="E92" s="212" t="s">
        <v>79</v>
      </c>
      <c r="F92" s="211">
        <v>100</v>
      </c>
      <c r="G92" s="212" t="s">
        <v>79</v>
      </c>
      <c r="H92" s="235">
        <f t="shared" si="13"/>
        <v>339.12000000000006</v>
      </c>
      <c r="I92" s="137"/>
      <c r="J92" s="241">
        <f t="shared" si="14"/>
        <v>4894</v>
      </c>
      <c r="K92" s="242">
        <f t="shared" si="15"/>
        <v>5067</v>
      </c>
      <c r="L92" s="242">
        <f t="shared" si="16"/>
        <v>5069</v>
      </c>
      <c r="M92" s="242">
        <f t="shared" si="17"/>
        <v>5069</v>
      </c>
      <c r="N92" s="242">
        <f t="shared" si="18"/>
        <v>4474</v>
      </c>
      <c r="O92" s="243">
        <f t="shared" si="19"/>
        <v>4470</v>
      </c>
      <c r="P92" s="139"/>
      <c r="Q92" s="241">
        <f t="shared" si="20"/>
        <v>9863</v>
      </c>
      <c r="R92" s="242">
        <f t="shared" si="25"/>
        <v>4470</v>
      </c>
      <c r="S92" s="242">
        <f t="shared" si="21"/>
        <v>0</v>
      </c>
      <c r="T92" s="242">
        <f t="shared" si="22"/>
        <v>893</v>
      </c>
      <c r="U92" s="242">
        <f t="shared" si="23"/>
        <v>15226</v>
      </c>
      <c r="V92" s="247">
        <f t="shared" si="24"/>
        <v>-4</v>
      </c>
    </row>
    <row r="93" spans="1:22" x14ac:dyDescent="0.3">
      <c r="A93" s="136">
        <v>418</v>
      </c>
      <c r="B93" s="136">
        <v>418100101</v>
      </c>
      <c r="C93" s="212" t="s">
        <v>82</v>
      </c>
      <c r="D93" s="211">
        <v>100</v>
      </c>
      <c r="E93" s="212" t="s">
        <v>79</v>
      </c>
      <c r="F93" s="211">
        <v>101</v>
      </c>
      <c r="G93" s="212" t="s">
        <v>84</v>
      </c>
      <c r="H93" s="235">
        <f t="shared" si="13"/>
        <v>1</v>
      </c>
      <c r="I93" s="137"/>
      <c r="J93" s="241">
        <f t="shared" si="14"/>
        <v>1915</v>
      </c>
      <c r="K93" s="242">
        <f t="shared" si="15"/>
        <v>1997</v>
      </c>
      <c r="L93" s="242">
        <f t="shared" si="16"/>
        <v>2002</v>
      </c>
      <c r="M93" s="242">
        <f t="shared" si="17"/>
        <v>2329</v>
      </c>
      <c r="N93" s="242">
        <f t="shared" si="18"/>
        <v>2322</v>
      </c>
      <c r="O93" s="243">
        <f t="shared" si="19"/>
        <v>2322</v>
      </c>
      <c r="P93" s="139"/>
      <c r="Q93" s="241">
        <f t="shared" si="20"/>
        <v>8745</v>
      </c>
      <c r="R93" s="242">
        <f t="shared" si="25"/>
        <v>2322</v>
      </c>
      <c r="S93" s="242">
        <f t="shared" si="21"/>
        <v>0</v>
      </c>
      <c r="T93" s="242">
        <f t="shared" si="22"/>
        <v>893</v>
      </c>
      <c r="U93" s="242">
        <f t="shared" si="23"/>
        <v>11960</v>
      </c>
      <c r="V93" s="247">
        <f t="shared" si="24"/>
        <v>0</v>
      </c>
    </row>
    <row r="94" spans="1:22" x14ac:dyDescent="0.3">
      <c r="A94" s="136">
        <v>418</v>
      </c>
      <c r="B94" s="136">
        <v>418100136</v>
      </c>
      <c r="C94" s="212" t="s">
        <v>82</v>
      </c>
      <c r="D94" s="211">
        <v>100</v>
      </c>
      <c r="E94" s="212" t="s">
        <v>79</v>
      </c>
      <c r="F94" s="211">
        <v>136</v>
      </c>
      <c r="G94" s="212" t="s">
        <v>85</v>
      </c>
      <c r="H94" s="235">
        <f t="shared" si="13"/>
        <v>9</v>
      </c>
      <c r="I94" s="137"/>
      <c r="J94" s="241">
        <f t="shared" si="14"/>
        <v>2934</v>
      </c>
      <c r="K94" s="242">
        <f t="shared" si="15"/>
        <v>3266</v>
      </c>
      <c r="L94" s="242">
        <f t="shared" si="16"/>
        <v>3266</v>
      </c>
      <c r="M94" s="242">
        <f t="shared" si="17"/>
        <v>3275</v>
      </c>
      <c r="N94" s="242">
        <f t="shared" si="18"/>
        <v>3276</v>
      </c>
      <c r="O94" s="243">
        <f t="shared" si="19"/>
        <v>3276</v>
      </c>
      <c r="P94" s="139"/>
      <c r="Q94" s="241">
        <f t="shared" si="20"/>
        <v>9956</v>
      </c>
      <c r="R94" s="242">
        <f t="shared" si="25"/>
        <v>3276</v>
      </c>
      <c r="S94" s="242">
        <f t="shared" si="21"/>
        <v>0</v>
      </c>
      <c r="T94" s="242">
        <f t="shared" si="22"/>
        <v>893</v>
      </c>
      <c r="U94" s="242">
        <f t="shared" si="23"/>
        <v>14125</v>
      </c>
      <c r="V94" s="247">
        <f t="shared" si="24"/>
        <v>0</v>
      </c>
    </row>
    <row r="95" spans="1:22" x14ac:dyDescent="0.3">
      <c r="A95" s="136">
        <v>418</v>
      </c>
      <c r="B95" s="136">
        <v>418100139</v>
      </c>
      <c r="C95" s="212" t="s">
        <v>82</v>
      </c>
      <c r="D95" s="211">
        <v>100</v>
      </c>
      <c r="E95" s="212" t="s">
        <v>79</v>
      </c>
      <c r="F95" s="211">
        <v>139</v>
      </c>
      <c r="G95" s="212" t="s">
        <v>86</v>
      </c>
      <c r="H95" s="235">
        <f t="shared" si="13"/>
        <v>6</v>
      </c>
      <c r="I95" s="137"/>
      <c r="J95" s="241">
        <f t="shared" si="14"/>
        <v>3338</v>
      </c>
      <c r="K95" s="242">
        <f t="shared" si="15"/>
        <v>3488</v>
      </c>
      <c r="L95" s="242">
        <f t="shared" si="16"/>
        <v>3488</v>
      </c>
      <c r="M95" s="242">
        <f t="shared" si="17"/>
        <v>3011</v>
      </c>
      <c r="N95" s="242">
        <f t="shared" si="18"/>
        <v>3028</v>
      </c>
      <c r="O95" s="243">
        <f t="shared" si="19"/>
        <v>3028</v>
      </c>
      <c r="P95" s="139"/>
      <c r="Q95" s="241">
        <f t="shared" si="20"/>
        <v>8745</v>
      </c>
      <c r="R95" s="242">
        <f t="shared" si="25"/>
        <v>3028</v>
      </c>
      <c r="S95" s="242">
        <f t="shared" si="21"/>
        <v>0</v>
      </c>
      <c r="T95" s="242">
        <f t="shared" si="22"/>
        <v>893</v>
      </c>
      <c r="U95" s="242">
        <f t="shared" si="23"/>
        <v>12666</v>
      </c>
      <c r="V95" s="247">
        <f t="shared" si="24"/>
        <v>0</v>
      </c>
    </row>
    <row r="96" spans="1:22" x14ac:dyDescent="0.3">
      <c r="A96" s="136">
        <v>418</v>
      </c>
      <c r="B96" s="136">
        <v>418100170</v>
      </c>
      <c r="C96" s="212" t="s">
        <v>82</v>
      </c>
      <c r="D96" s="211">
        <v>100</v>
      </c>
      <c r="E96" s="212" t="s">
        <v>79</v>
      </c>
      <c r="F96" s="211">
        <v>170</v>
      </c>
      <c r="G96" s="212" t="s">
        <v>87</v>
      </c>
      <c r="H96" s="235">
        <f t="shared" si="13"/>
        <v>2.4500000000000002</v>
      </c>
      <c r="I96" s="137"/>
      <c r="J96" s="241">
        <f t="shared" si="14"/>
        <v>3269</v>
      </c>
      <c r="K96" s="242" t="str">
        <f t="shared" si="15"/>
        <v/>
      </c>
      <c r="L96" s="242" t="str">
        <f t="shared" si="16"/>
        <v/>
      </c>
      <c r="M96" s="242">
        <f t="shared" si="17"/>
        <v>3942</v>
      </c>
      <c r="N96" s="242">
        <f t="shared" si="18"/>
        <v>3424</v>
      </c>
      <c r="O96" s="243">
        <f t="shared" si="19"/>
        <v>3418</v>
      </c>
      <c r="P96" s="139"/>
      <c r="Q96" s="241">
        <f t="shared" si="20"/>
        <v>10090</v>
      </c>
      <c r="R96" s="242">
        <f t="shared" si="25"/>
        <v>3418</v>
      </c>
      <c r="S96" s="242">
        <f t="shared" si="21"/>
        <v>0</v>
      </c>
      <c r="T96" s="242">
        <f t="shared" si="22"/>
        <v>893</v>
      </c>
      <c r="U96" s="242">
        <f t="shared" si="23"/>
        <v>14401</v>
      </c>
      <c r="V96" s="247">
        <f t="shared" si="24"/>
        <v>-6</v>
      </c>
    </row>
    <row r="97" spans="1:22" x14ac:dyDescent="0.3">
      <c r="A97" s="136">
        <v>418</v>
      </c>
      <c r="B97" s="136">
        <v>418100187</v>
      </c>
      <c r="C97" s="212" t="s">
        <v>82</v>
      </c>
      <c r="D97" s="211">
        <v>100</v>
      </c>
      <c r="E97" s="212" t="s">
        <v>79</v>
      </c>
      <c r="F97" s="211">
        <v>187</v>
      </c>
      <c r="G97" s="212" t="s">
        <v>89</v>
      </c>
      <c r="H97" s="235">
        <f t="shared" si="13"/>
        <v>0.19</v>
      </c>
      <c r="I97" s="137"/>
      <c r="J97" s="241">
        <f t="shared" si="14"/>
        <v>4658</v>
      </c>
      <c r="K97" s="242">
        <f t="shared" si="15"/>
        <v>4161</v>
      </c>
      <c r="L97" s="242">
        <f t="shared" si="16"/>
        <v>4161</v>
      </c>
      <c r="M97" s="242">
        <f t="shared" si="17"/>
        <v>3979</v>
      </c>
      <c r="N97" s="242">
        <f t="shared" si="18"/>
        <v>3974</v>
      </c>
      <c r="O97" s="243">
        <f t="shared" si="19"/>
        <v>3974</v>
      </c>
      <c r="P97" s="139"/>
      <c r="Q97" s="241">
        <f t="shared" si="20"/>
        <v>8745</v>
      </c>
      <c r="R97" s="242">
        <f t="shared" si="25"/>
        <v>3974</v>
      </c>
      <c r="S97" s="242">
        <f t="shared" si="21"/>
        <v>0</v>
      </c>
      <c r="T97" s="242">
        <f t="shared" si="22"/>
        <v>893</v>
      </c>
      <c r="U97" s="242">
        <f t="shared" si="23"/>
        <v>13612</v>
      </c>
      <c r="V97" s="247">
        <f t="shared" si="24"/>
        <v>0</v>
      </c>
    </row>
    <row r="98" spans="1:22" x14ac:dyDescent="0.3">
      <c r="A98" s="136">
        <v>418</v>
      </c>
      <c r="B98" s="136">
        <v>418100198</v>
      </c>
      <c r="C98" s="212" t="s">
        <v>82</v>
      </c>
      <c r="D98" s="211">
        <v>100</v>
      </c>
      <c r="E98" s="212" t="s">
        <v>79</v>
      </c>
      <c r="F98" s="211">
        <v>198</v>
      </c>
      <c r="G98" s="212" t="s">
        <v>39</v>
      </c>
      <c r="H98" s="235">
        <f t="shared" si="13"/>
        <v>25.81</v>
      </c>
      <c r="I98" s="137"/>
      <c r="J98" s="241">
        <f t="shared" si="14"/>
        <v>3450</v>
      </c>
      <c r="K98" s="242">
        <f t="shared" si="15"/>
        <v>3629</v>
      </c>
      <c r="L98" s="242">
        <f t="shared" si="16"/>
        <v>3629</v>
      </c>
      <c r="M98" s="242">
        <f t="shared" si="17"/>
        <v>3629</v>
      </c>
      <c r="N98" s="242">
        <f t="shared" si="18"/>
        <v>3741</v>
      </c>
      <c r="O98" s="243">
        <f t="shared" si="19"/>
        <v>3741</v>
      </c>
      <c r="P98" s="139"/>
      <c r="Q98" s="241">
        <f t="shared" si="20"/>
        <v>9026</v>
      </c>
      <c r="R98" s="242">
        <f t="shared" si="25"/>
        <v>3741</v>
      </c>
      <c r="S98" s="242">
        <f t="shared" si="21"/>
        <v>0</v>
      </c>
      <c r="T98" s="242">
        <f t="shared" si="22"/>
        <v>893</v>
      </c>
      <c r="U98" s="242">
        <f t="shared" si="23"/>
        <v>13660</v>
      </c>
      <c r="V98" s="247">
        <f t="shared" si="24"/>
        <v>0</v>
      </c>
    </row>
    <row r="99" spans="1:22" x14ac:dyDescent="0.3">
      <c r="A99" s="136">
        <v>418</v>
      </c>
      <c r="B99" s="136">
        <v>418100288</v>
      </c>
      <c r="C99" s="212" t="s">
        <v>82</v>
      </c>
      <c r="D99" s="211">
        <v>100</v>
      </c>
      <c r="E99" s="212" t="s">
        <v>79</v>
      </c>
      <c r="F99" s="211">
        <v>288</v>
      </c>
      <c r="G99" s="212" t="s">
        <v>91</v>
      </c>
      <c r="H99" s="235">
        <f t="shared" si="13"/>
        <v>1</v>
      </c>
      <c r="I99" s="137"/>
      <c r="J99" s="241">
        <f t="shared" si="14"/>
        <v>5111</v>
      </c>
      <c r="K99" s="242">
        <f t="shared" si="15"/>
        <v>5341</v>
      </c>
      <c r="L99" s="242">
        <f t="shared" si="16"/>
        <v>5341</v>
      </c>
      <c r="M99" s="242">
        <f t="shared" si="17"/>
        <v>5341</v>
      </c>
      <c r="N99" s="242">
        <f t="shared" si="18"/>
        <v>5492</v>
      </c>
      <c r="O99" s="243">
        <f t="shared" si="19"/>
        <v>5553</v>
      </c>
      <c r="P99" s="139"/>
      <c r="Q99" s="241">
        <f t="shared" si="20"/>
        <v>8745</v>
      </c>
      <c r="R99" s="242">
        <f t="shared" si="25"/>
        <v>5553</v>
      </c>
      <c r="S99" s="242">
        <f t="shared" si="21"/>
        <v>0</v>
      </c>
      <c r="T99" s="242">
        <f t="shared" si="22"/>
        <v>893</v>
      </c>
      <c r="U99" s="242">
        <f t="shared" si="23"/>
        <v>15191</v>
      </c>
      <c r="V99" s="247">
        <f t="shared" si="24"/>
        <v>61</v>
      </c>
    </row>
    <row r="100" spans="1:22" x14ac:dyDescent="0.3">
      <c r="A100" s="136">
        <v>419</v>
      </c>
      <c r="B100" s="136">
        <v>419035035</v>
      </c>
      <c r="C100" s="212" t="s">
        <v>94</v>
      </c>
      <c r="D100" s="211">
        <v>35</v>
      </c>
      <c r="E100" s="212" t="s">
        <v>22</v>
      </c>
      <c r="F100" s="211">
        <v>35</v>
      </c>
      <c r="G100" s="212" t="s">
        <v>22</v>
      </c>
      <c r="H100" s="235">
        <f t="shared" si="13"/>
        <v>174.94999999999993</v>
      </c>
      <c r="I100" s="137"/>
      <c r="J100" s="241">
        <f t="shared" si="14"/>
        <v>4104</v>
      </c>
      <c r="K100" s="242">
        <f t="shared" si="15"/>
        <v>4169</v>
      </c>
      <c r="L100" s="242">
        <f t="shared" si="16"/>
        <v>4175</v>
      </c>
      <c r="M100" s="242">
        <f t="shared" si="17"/>
        <v>4167</v>
      </c>
      <c r="N100" s="242">
        <f t="shared" si="18"/>
        <v>4101</v>
      </c>
      <c r="O100" s="243">
        <f t="shared" si="19"/>
        <v>4095</v>
      </c>
      <c r="P100" s="139"/>
      <c r="Q100" s="241">
        <f t="shared" si="20"/>
        <v>11876</v>
      </c>
      <c r="R100" s="242">
        <f t="shared" si="25"/>
        <v>4095</v>
      </c>
      <c r="S100" s="242">
        <f t="shared" si="21"/>
        <v>0</v>
      </c>
      <c r="T100" s="242">
        <f t="shared" si="22"/>
        <v>893</v>
      </c>
      <c r="U100" s="242">
        <f t="shared" si="23"/>
        <v>16864</v>
      </c>
      <c r="V100" s="247">
        <f t="shared" si="24"/>
        <v>-6</v>
      </c>
    </row>
    <row r="101" spans="1:22" x14ac:dyDescent="0.3">
      <c r="A101" s="136">
        <v>419</v>
      </c>
      <c r="B101" s="136">
        <v>419035049</v>
      </c>
      <c r="C101" s="212" t="s">
        <v>94</v>
      </c>
      <c r="D101" s="211">
        <v>35</v>
      </c>
      <c r="E101" s="212" t="s">
        <v>22</v>
      </c>
      <c r="F101" s="211">
        <v>49</v>
      </c>
      <c r="G101" s="212" t="s">
        <v>96</v>
      </c>
      <c r="H101" s="235">
        <f t="shared" si="13"/>
        <v>1.95</v>
      </c>
      <c r="I101" s="137"/>
      <c r="J101" s="241">
        <f t="shared" si="14"/>
        <v>13158</v>
      </c>
      <c r="K101" s="242">
        <f t="shared" si="15"/>
        <v>16716</v>
      </c>
      <c r="L101" s="242">
        <f t="shared" si="16"/>
        <v>16717</v>
      </c>
      <c r="M101" s="242">
        <f t="shared" si="17"/>
        <v>16784</v>
      </c>
      <c r="N101" s="242">
        <f t="shared" si="18"/>
        <v>16645</v>
      </c>
      <c r="O101" s="243">
        <f t="shared" si="19"/>
        <v>16641</v>
      </c>
      <c r="P101" s="139"/>
      <c r="Q101" s="241">
        <f t="shared" si="20"/>
        <v>13209</v>
      </c>
      <c r="R101" s="242">
        <f t="shared" si="25"/>
        <v>16641</v>
      </c>
      <c r="S101" s="242">
        <f t="shared" si="21"/>
        <v>0</v>
      </c>
      <c r="T101" s="242">
        <f t="shared" si="22"/>
        <v>893</v>
      </c>
      <c r="U101" s="242">
        <f t="shared" si="23"/>
        <v>30743</v>
      </c>
      <c r="V101" s="247">
        <f t="shared" si="24"/>
        <v>-4</v>
      </c>
    </row>
    <row r="102" spans="1:22" x14ac:dyDescent="0.3">
      <c r="A102" s="136">
        <v>419</v>
      </c>
      <c r="B102" s="136">
        <v>419035243</v>
      </c>
      <c r="C102" s="212" t="s">
        <v>94</v>
      </c>
      <c r="D102" s="211">
        <v>35</v>
      </c>
      <c r="E102" s="212" t="s">
        <v>22</v>
      </c>
      <c r="F102" s="211">
        <v>243</v>
      </c>
      <c r="G102" s="212" t="s">
        <v>74</v>
      </c>
      <c r="H102" s="235">
        <f t="shared" si="13"/>
        <v>2.8</v>
      </c>
      <c r="I102" s="137"/>
      <c r="J102" s="241">
        <f t="shared" si="14"/>
        <v>2999</v>
      </c>
      <c r="K102" s="242">
        <f t="shared" si="15"/>
        <v>2866</v>
      </c>
      <c r="L102" s="242">
        <f t="shared" si="16"/>
        <v>2866</v>
      </c>
      <c r="M102" s="242">
        <f t="shared" si="17"/>
        <v>2528</v>
      </c>
      <c r="N102" s="242">
        <f t="shared" si="18"/>
        <v>2523</v>
      </c>
      <c r="O102" s="243">
        <f t="shared" si="19"/>
        <v>2523</v>
      </c>
      <c r="P102" s="139"/>
      <c r="Q102" s="241">
        <f t="shared" si="20"/>
        <v>12143</v>
      </c>
      <c r="R102" s="242">
        <f t="shared" si="25"/>
        <v>2523</v>
      </c>
      <c r="S102" s="242">
        <f t="shared" si="21"/>
        <v>0</v>
      </c>
      <c r="T102" s="242">
        <f t="shared" si="22"/>
        <v>893</v>
      </c>
      <c r="U102" s="242">
        <f t="shared" si="23"/>
        <v>15559</v>
      </c>
      <c r="V102" s="247">
        <f t="shared" si="24"/>
        <v>0</v>
      </c>
    </row>
    <row r="103" spans="1:22" x14ac:dyDescent="0.3">
      <c r="A103" s="136">
        <v>419</v>
      </c>
      <c r="B103" s="136">
        <v>419035244</v>
      </c>
      <c r="C103" s="212" t="s">
        <v>94</v>
      </c>
      <c r="D103" s="211">
        <v>35</v>
      </c>
      <c r="E103" s="212" t="s">
        <v>22</v>
      </c>
      <c r="F103" s="211">
        <v>244</v>
      </c>
      <c r="G103" s="212" t="s">
        <v>43</v>
      </c>
      <c r="H103" s="235">
        <f t="shared" si="13"/>
        <v>5.03</v>
      </c>
      <c r="I103" s="137"/>
      <c r="J103" s="241">
        <f t="shared" si="14"/>
        <v>3745</v>
      </c>
      <c r="K103" s="242">
        <f t="shared" si="15"/>
        <v>4916</v>
      </c>
      <c r="L103" s="242">
        <f t="shared" si="16"/>
        <v>4920</v>
      </c>
      <c r="M103" s="242">
        <f t="shared" si="17"/>
        <v>4807</v>
      </c>
      <c r="N103" s="242">
        <f t="shared" si="18"/>
        <v>4742</v>
      </c>
      <c r="O103" s="243">
        <f t="shared" si="19"/>
        <v>4731</v>
      </c>
      <c r="P103" s="139"/>
      <c r="Q103" s="241">
        <f t="shared" si="20"/>
        <v>12143</v>
      </c>
      <c r="R103" s="242">
        <f t="shared" si="25"/>
        <v>4731</v>
      </c>
      <c r="S103" s="242">
        <f t="shared" si="21"/>
        <v>0</v>
      </c>
      <c r="T103" s="242">
        <f t="shared" si="22"/>
        <v>893</v>
      </c>
      <c r="U103" s="242">
        <f t="shared" si="23"/>
        <v>17767</v>
      </c>
      <c r="V103" s="247">
        <f t="shared" si="24"/>
        <v>-11</v>
      </c>
    </row>
    <row r="104" spans="1:22" x14ac:dyDescent="0.3">
      <c r="A104" s="136">
        <v>419</v>
      </c>
      <c r="B104" s="136">
        <v>419035251</v>
      </c>
      <c r="C104" s="212" t="s">
        <v>94</v>
      </c>
      <c r="D104" s="211">
        <v>35</v>
      </c>
      <c r="E104" s="212" t="s">
        <v>22</v>
      </c>
      <c r="F104" s="211">
        <v>251</v>
      </c>
      <c r="G104" s="212" t="s">
        <v>292</v>
      </c>
      <c r="H104" s="235">
        <f t="shared" si="13"/>
        <v>0.47</v>
      </c>
      <c r="I104" s="137"/>
      <c r="J104" s="241" t="str">
        <f t="shared" si="14"/>
        <v/>
      </c>
      <c r="K104" s="242" t="str">
        <f t="shared" si="15"/>
        <v/>
      </c>
      <c r="L104" s="242" t="str">
        <f t="shared" si="16"/>
        <v/>
      </c>
      <c r="M104" s="242" t="str">
        <f t="shared" si="17"/>
        <v/>
      </c>
      <c r="N104" s="242" t="str">
        <f t="shared" si="18"/>
        <v/>
      </c>
      <c r="O104" s="243">
        <f t="shared" si="19"/>
        <v>3148</v>
      </c>
      <c r="P104" s="139"/>
      <c r="Q104" s="241">
        <f t="shared" si="20"/>
        <v>11346.970713710527</v>
      </c>
      <c r="R104" s="242">
        <f t="shared" si="25"/>
        <v>3148</v>
      </c>
      <c r="S104" s="242">
        <f t="shared" si="21"/>
        <v>0</v>
      </c>
      <c r="T104" s="242">
        <f t="shared" si="22"/>
        <v>893</v>
      </c>
      <c r="U104" s="242">
        <f t="shared" si="23"/>
        <v>15387.970713710527</v>
      </c>
      <c r="V104" s="247" t="str">
        <f t="shared" si="24"/>
        <v/>
      </c>
    </row>
    <row r="105" spans="1:22" x14ac:dyDescent="0.3">
      <c r="A105" s="136">
        <v>419</v>
      </c>
      <c r="B105" s="136">
        <v>419035274</v>
      </c>
      <c r="C105" s="212" t="s">
        <v>94</v>
      </c>
      <c r="D105" s="211">
        <v>35</v>
      </c>
      <c r="E105" s="212" t="s">
        <v>22</v>
      </c>
      <c r="F105" s="211">
        <v>274</v>
      </c>
      <c r="G105" s="212" t="s">
        <v>81</v>
      </c>
      <c r="H105" s="235">
        <f t="shared" si="13"/>
        <v>2</v>
      </c>
      <c r="I105" s="137"/>
      <c r="J105" s="241">
        <f t="shared" si="14"/>
        <v>5792</v>
      </c>
      <c r="K105" s="242">
        <f t="shared" si="15"/>
        <v>6385</v>
      </c>
      <c r="L105" s="242">
        <f t="shared" si="16"/>
        <v>6386</v>
      </c>
      <c r="M105" s="242">
        <f t="shared" si="17"/>
        <v>6386</v>
      </c>
      <c r="N105" s="242">
        <f t="shared" si="18"/>
        <v>6323</v>
      </c>
      <c r="O105" s="243">
        <f t="shared" si="19"/>
        <v>6319</v>
      </c>
      <c r="P105" s="139"/>
      <c r="Q105" s="241">
        <f t="shared" si="20"/>
        <v>13209</v>
      </c>
      <c r="R105" s="242">
        <f t="shared" si="25"/>
        <v>6319</v>
      </c>
      <c r="S105" s="242">
        <f t="shared" si="21"/>
        <v>0</v>
      </c>
      <c r="T105" s="242">
        <f t="shared" si="22"/>
        <v>893</v>
      </c>
      <c r="U105" s="242">
        <f t="shared" si="23"/>
        <v>20421</v>
      </c>
      <c r="V105" s="247">
        <f t="shared" si="24"/>
        <v>-4</v>
      </c>
    </row>
    <row r="106" spans="1:22" x14ac:dyDescent="0.3">
      <c r="A106" s="136">
        <v>419</v>
      </c>
      <c r="B106" s="136">
        <v>419035285</v>
      </c>
      <c r="C106" s="212" t="s">
        <v>94</v>
      </c>
      <c r="D106" s="211">
        <v>35</v>
      </c>
      <c r="E106" s="212" t="s">
        <v>22</v>
      </c>
      <c r="F106" s="211">
        <v>285</v>
      </c>
      <c r="G106" s="212" t="s">
        <v>44</v>
      </c>
      <c r="H106" s="235">
        <f t="shared" si="13"/>
        <v>1.25</v>
      </c>
      <c r="I106" s="137"/>
      <c r="J106" s="241">
        <f t="shared" si="14"/>
        <v>4014</v>
      </c>
      <c r="K106" s="242">
        <f t="shared" si="15"/>
        <v>4045</v>
      </c>
      <c r="L106" s="242">
        <f t="shared" si="16"/>
        <v>4046</v>
      </c>
      <c r="M106" s="242">
        <f t="shared" si="17"/>
        <v>4046</v>
      </c>
      <c r="N106" s="242">
        <f t="shared" si="18"/>
        <v>3730</v>
      </c>
      <c r="O106" s="243">
        <f t="shared" si="19"/>
        <v>3726</v>
      </c>
      <c r="P106" s="139"/>
      <c r="Q106" s="241">
        <f t="shared" si="20"/>
        <v>13209</v>
      </c>
      <c r="R106" s="242">
        <f t="shared" si="25"/>
        <v>3726</v>
      </c>
      <c r="S106" s="242">
        <f t="shared" si="21"/>
        <v>0</v>
      </c>
      <c r="T106" s="242">
        <f t="shared" si="22"/>
        <v>893</v>
      </c>
      <c r="U106" s="242">
        <f t="shared" si="23"/>
        <v>17828</v>
      </c>
      <c r="V106" s="247">
        <f t="shared" si="24"/>
        <v>-4</v>
      </c>
    </row>
    <row r="107" spans="1:22" x14ac:dyDescent="0.3">
      <c r="A107" s="136">
        <v>420</v>
      </c>
      <c r="B107" s="136">
        <v>420049010</v>
      </c>
      <c r="C107" s="212" t="s">
        <v>98</v>
      </c>
      <c r="D107" s="211">
        <v>49</v>
      </c>
      <c r="E107" s="212" t="s">
        <v>96</v>
      </c>
      <c r="F107" s="211">
        <v>10</v>
      </c>
      <c r="G107" s="212" t="s">
        <v>99</v>
      </c>
      <c r="H107" s="235">
        <f t="shared" si="13"/>
        <v>4.88</v>
      </c>
      <c r="I107" s="137"/>
      <c r="J107" s="241">
        <f t="shared" si="14"/>
        <v>3339</v>
      </c>
      <c r="K107" s="242">
        <f t="shared" si="15"/>
        <v>2804</v>
      </c>
      <c r="L107" s="242">
        <f t="shared" si="16"/>
        <v>2804</v>
      </c>
      <c r="M107" s="242">
        <f t="shared" si="17"/>
        <v>3013</v>
      </c>
      <c r="N107" s="242">
        <f t="shared" si="18"/>
        <v>3008</v>
      </c>
      <c r="O107" s="243">
        <f t="shared" si="19"/>
        <v>3008</v>
      </c>
      <c r="P107" s="139"/>
      <c r="Q107" s="241">
        <f t="shared" si="20"/>
        <v>9117</v>
      </c>
      <c r="R107" s="242">
        <f t="shared" si="25"/>
        <v>3008</v>
      </c>
      <c r="S107" s="242">
        <f t="shared" si="21"/>
        <v>0</v>
      </c>
      <c r="T107" s="242">
        <f t="shared" si="22"/>
        <v>893</v>
      </c>
      <c r="U107" s="242">
        <f t="shared" si="23"/>
        <v>13018</v>
      </c>
      <c r="V107" s="247">
        <f t="shared" si="24"/>
        <v>0</v>
      </c>
    </row>
    <row r="108" spans="1:22" x14ac:dyDescent="0.3">
      <c r="A108" s="136">
        <v>420</v>
      </c>
      <c r="B108" s="136">
        <v>420049014</v>
      </c>
      <c r="C108" s="212" t="s">
        <v>98</v>
      </c>
      <c r="D108" s="211">
        <v>49</v>
      </c>
      <c r="E108" s="212" t="s">
        <v>96</v>
      </c>
      <c r="F108" s="211">
        <v>14</v>
      </c>
      <c r="G108" s="212" t="s">
        <v>83</v>
      </c>
      <c r="H108" s="235">
        <f t="shared" si="13"/>
        <v>2</v>
      </c>
      <c r="I108" s="137"/>
      <c r="J108" s="241" t="str">
        <f t="shared" si="14"/>
        <v/>
      </c>
      <c r="K108" s="242" t="str">
        <f t="shared" si="15"/>
        <v/>
      </c>
      <c r="L108" s="242" t="str">
        <f t="shared" si="16"/>
        <v/>
      </c>
      <c r="M108" s="242">
        <f t="shared" si="17"/>
        <v>3203</v>
      </c>
      <c r="N108" s="242">
        <f t="shared" si="18"/>
        <v>3187</v>
      </c>
      <c r="O108" s="243">
        <f t="shared" si="19"/>
        <v>3187</v>
      </c>
      <c r="P108" s="139"/>
      <c r="Q108" s="241">
        <f t="shared" si="20"/>
        <v>10207.180083820223</v>
      </c>
      <c r="R108" s="242">
        <f t="shared" si="25"/>
        <v>3187</v>
      </c>
      <c r="S108" s="242">
        <f t="shared" si="21"/>
        <v>0</v>
      </c>
      <c r="T108" s="242">
        <f t="shared" si="22"/>
        <v>893</v>
      </c>
      <c r="U108" s="242">
        <f t="shared" si="23"/>
        <v>14287.180083820223</v>
      </c>
      <c r="V108" s="247">
        <f t="shared" si="24"/>
        <v>0</v>
      </c>
    </row>
    <row r="109" spans="1:22" x14ac:dyDescent="0.3">
      <c r="A109" s="136">
        <v>420</v>
      </c>
      <c r="B109" s="136">
        <v>420049023</v>
      </c>
      <c r="C109" s="212" t="s">
        <v>98</v>
      </c>
      <c r="D109" s="211">
        <v>49</v>
      </c>
      <c r="E109" s="212" t="s">
        <v>96</v>
      </c>
      <c r="F109" s="211">
        <v>23</v>
      </c>
      <c r="G109" s="212" t="s">
        <v>407</v>
      </c>
      <c r="H109" s="235">
        <f t="shared" si="13"/>
        <v>1</v>
      </c>
      <c r="I109" s="137"/>
      <c r="J109" s="241" t="str">
        <f t="shared" si="14"/>
        <v/>
      </c>
      <c r="K109" s="242" t="str">
        <f t="shared" si="15"/>
        <v/>
      </c>
      <c r="L109" s="242" t="str">
        <f t="shared" si="16"/>
        <v/>
      </c>
      <c r="M109" s="242">
        <f t="shared" si="17"/>
        <v>6248</v>
      </c>
      <c r="N109" s="242">
        <f t="shared" si="18"/>
        <v>6658</v>
      </c>
      <c r="O109" s="243">
        <f t="shared" si="19"/>
        <v>6658</v>
      </c>
      <c r="P109" s="139"/>
      <c r="Q109" s="241">
        <f t="shared" si="20"/>
        <v>10489.32201792559</v>
      </c>
      <c r="R109" s="242">
        <f t="shared" si="25"/>
        <v>6658</v>
      </c>
      <c r="S109" s="242">
        <f t="shared" si="21"/>
        <v>0</v>
      </c>
      <c r="T109" s="242">
        <f t="shared" si="22"/>
        <v>893</v>
      </c>
      <c r="U109" s="242">
        <f t="shared" si="23"/>
        <v>18040.322017925588</v>
      </c>
      <c r="V109" s="247">
        <f t="shared" si="24"/>
        <v>0</v>
      </c>
    </row>
    <row r="110" spans="1:22" x14ac:dyDescent="0.3">
      <c r="A110" s="136">
        <v>420</v>
      </c>
      <c r="B110" s="136">
        <v>420049026</v>
      </c>
      <c r="C110" s="212" t="s">
        <v>98</v>
      </c>
      <c r="D110" s="211">
        <v>49</v>
      </c>
      <c r="E110" s="212" t="s">
        <v>96</v>
      </c>
      <c r="F110" s="211">
        <v>26</v>
      </c>
      <c r="G110" s="212" t="s">
        <v>100</v>
      </c>
      <c r="H110" s="235">
        <f t="shared" si="13"/>
        <v>1.97</v>
      </c>
      <c r="I110" s="137"/>
      <c r="J110" s="241">
        <f t="shared" si="14"/>
        <v>3807</v>
      </c>
      <c r="K110" s="242">
        <f t="shared" si="15"/>
        <v>3171</v>
      </c>
      <c r="L110" s="242">
        <f t="shared" si="16"/>
        <v>3172</v>
      </c>
      <c r="M110" s="242">
        <f t="shared" si="17"/>
        <v>3172</v>
      </c>
      <c r="N110" s="242">
        <f t="shared" si="18"/>
        <v>3439</v>
      </c>
      <c r="O110" s="243">
        <f t="shared" si="19"/>
        <v>3440</v>
      </c>
      <c r="P110" s="139"/>
      <c r="Q110" s="241">
        <f t="shared" si="20"/>
        <v>11410</v>
      </c>
      <c r="R110" s="242">
        <f t="shared" si="25"/>
        <v>3440</v>
      </c>
      <c r="S110" s="242">
        <f t="shared" si="21"/>
        <v>0</v>
      </c>
      <c r="T110" s="242">
        <f t="shared" si="22"/>
        <v>893</v>
      </c>
      <c r="U110" s="242">
        <f t="shared" si="23"/>
        <v>15743</v>
      </c>
      <c r="V110" s="247">
        <f t="shared" si="24"/>
        <v>1</v>
      </c>
    </row>
    <row r="111" spans="1:22" x14ac:dyDescent="0.3">
      <c r="A111" s="136">
        <v>420</v>
      </c>
      <c r="B111" s="136">
        <v>420049031</v>
      </c>
      <c r="C111" s="212" t="s">
        <v>98</v>
      </c>
      <c r="D111" s="211">
        <v>49</v>
      </c>
      <c r="E111" s="212" t="s">
        <v>96</v>
      </c>
      <c r="F111" s="211">
        <v>31</v>
      </c>
      <c r="G111" s="212" t="s">
        <v>101</v>
      </c>
      <c r="H111" s="235">
        <f t="shared" si="13"/>
        <v>2</v>
      </c>
      <c r="I111" s="137"/>
      <c r="J111" s="241">
        <f t="shared" si="14"/>
        <v>4239</v>
      </c>
      <c r="K111" s="242">
        <f t="shared" si="15"/>
        <v>4376</v>
      </c>
      <c r="L111" s="242">
        <f t="shared" si="16"/>
        <v>4376</v>
      </c>
      <c r="M111" s="242">
        <f t="shared" si="17"/>
        <v>4518</v>
      </c>
      <c r="N111" s="242">
        <f t="shared" si="18"/>
        <v>4497</v>
      </c>
      <c r="O111" s="243">
        <f t="shared" si="19"/>
        <v>4496</v>
      </c>
      <c r="P111" s="139"/>
      <c r="Q111" s="241">
        <f t="shared" si="20"/>
        <v>9433</v>
      </c>
      <c r="R111" s="242">
        <f t="shared" si="25"/>
        <v>4496</v>
      </c>
      <c r="S111" s="242">
        <f t="shared" si="21"/>
        <v>0</v>
      </c>
      <c r="T111" s="242">
        <f t="shared" si="22"/>
        <v>893</v>
      </c>
      <c r="U111" s="242">
        <f t="shared" si="23"/>
        <v>14822</v>
      </c>
      <c r="V111" s="247">
        <f t="shared" si="24"/>
        <v>-1</v>
      </c>
    </row>
    <row r="112" spans="1:22" x14ac:dyDescent="0.3">
      <c r="A112" s="136">
        <v>420</v>
      </c>
      <c r="B112" s="136">
        <v>420049035</v>
      </c>
      <c r="C112" s="212" t="s">
        <v>98</v>
      </c>
      <c r="D112" s="211">
        <v>49</v>
      </c>
      <c r="E112" s="212" t="s">
        <v>96</v>
      </c>
      <c r="F112" s="211">
        <v>35</v>
      </c>
      <c r="G112" s="212" t="s">
        <v>22</v>
      </c>
      <c r="H112" s="235">
        <f t="shared" si="13"/>
        <v>68.72</v>
      </c>
      <c r="I112" s="137"/>
      <c r="J112" s="241">
        <f t="shared" si="14"/>
        <v>4108</v>
      </c>
      <c r="K112" s="242">
        <f t="shared" si="15"/>
        <v>4194</v>
      </c>
      <c r="L112" s="242">
        <f t="shared" si="16"/>
        <v>4201</v>
      </c>
      <c r="M112" s="242">
        <f t="shared" si="17"/>
        <v>4194</v>
      </c>
      <c r="N112" s="242">
        <f t="shared" si="18"/>
        <v>4127</v>
      </c>
      <c r="O112" s="243">
        <f t="shared" si="19"/>
        <v>4121</v>
      </c>
      <c r="P112" s="139"/>
      <c r="Q112" s="241">
        <f t="shared" si="20"/>
        <v>11951</v>
      </c>
      <c r="R112" s="242">
        <f t="shared" si="25"/>
        <v>4121</v>
      </c>
      <c r="S112" s="242">
        <f t="shared" si="21"/>
        <v>0</v>
      </c>
      <c r="T112" s="242">
        <f t="shared" si="22"/>
        <v>893</v>
      </c>
      <c r="U112" s="242">
        <f t="shared" si="23"/>
        <v>16965</v>
      </c>
      <c r="V112" s="247">
        <f t="shared" si="24"/>
        <v>-6</v>
      </c>
    </row>
    <row r="113" spans="1:22" x14ac:dyDescent="0.3">
      <c r="A113" s="136">
        <v>420</v>
      </c>
      <c r="B113" s="136">
        <v>420049044</v>
      </c>
      <c r="C113" s="212" t="s">
        <v>98</v>
      </c>
      <c r="D113" s="211">
        <v>49</v>
      </c>
      <c r="E113" s="212" t="s">
        <v>96</v>
      </c>
      <c r="F113" s="211">
        <v>44</v>
      </c>
      <c r="G113" s="212" t="s">
        <v>35</v>
      </c>
      <c r="H113" s="235">
        <f t="shared" si="13"/>
        <v>3.4</v>
      </c>
      <c r="I113" s="137"/>
      <c r="J113" s="241">
        <f t="shared" si="14"/>
        <v>257</v>
      </c>
      <c r="K113" s="242">
        <f t="shared" si="15"/>
        <v>296</v>
      </c>
      <c r="L113" s="242">
        <f t="shared" si="16"/>
        <v>291</v>
      </c>
      <c r="M113" s="242">
        <f t="shared" si="17"/>
        <v>291</v>
      </c>
      <c r="N113" s="242">
        <f t="shared" si="18"/>
        <v>291</v>
      </c>
      <c r="O113" s="243">
        <f t="shared" si="19"/>
        <v>256</v>
      </c>
      <c r="P113" s="139"/>
      <c r="Q113" s="241">
        <f t="shared" si="20"/>
        <v>12695</v>
      </c>
      <c r="R113" s="242">
        <f t="shared" si="25"/>
        <v>256</v>
      </c>
      <c r="S113" s="242">
        <f t="shared" si="21"/>
        <v>0</v>
      </c>
      <c r="T113" s="242">
        <f t="shared" si="22"/>
        <v>893</v>
      </c>
      <c r="U113" s="242">
        <f t="shared" si="23"/>
        <v>13844</v>
      </c>
      <c r="V113" s="247">
        <f t="shared" si="24"/>
        <v>-35</v>
      </c>
    </row>
    <row r="114" spans="1:22" x14ac:dyDescent="0.3">
      <c r="A114" s="136">
        <v>420</v>
      </c>
      <c r="B114" s="136">
        <v>420049049</v>
      </c>
      <c r="C114" s="212" t="s">
        <v>98</v>
      </c>
      <c r="D114" s="211">
        <v>49</v>
      </c>
      <c r="E114" s="212" t="s">
        <v>96</v>
      </c>
      <c r="F114" s="211">
        <v>49</v>
      </c>
      <c r="G114" s="212" t="s">
        <v>96</v>
      </c>
      <c r="H114" s="235">
        <f t="shared" si="13"/>
        <v>180.62</v>
      </c>
      <c r="I114" s="137"/>
      <c r="J114" s="241">
        <f t="shared" si="14"/>
        <v>15624</v>
      </c>
      <c r="K114" s="242">
        <f t="shared" si="15"/>
        <v>15892</v>
      </c>
      <c r="L114" s="242">
        <f t="shared" si="16"/>
        <v>15919</v>
      </c>
      <c r="M114" s="242">
        <f t="shared" si="17"/>
        <v>15983</v>
      </c>
      <c r="N114" s="242">
        <f t="shared" si="18"/>
        <v>15851</v>
      </c>
      <c r="O114" s="243">
        <f t="shared" si="19"/>
        <v>15848</v>
      </c>
      <c r="P114" s="139"/>
      <c r="Q114" s="241">
        <f t="shared" si="20"/>
        <v>12579</v>
      </c>
      <c r="R114" s="242">
        <f t="shared" si="25"/>
        <v>15848</v>
      </c>
      <c r="S114" s="242">
        <f t="shared" si="21"/>
        <v>0</v>
      </c>
      <c r="T114" s="242">
        <f t="shared" si="22"/>
        <v>893</v>
      </c>
      <c r="U114" s="242">
        <f t="shared" si="23"/>
        <v>29320</v>
      </c>
      <c r="V114" s="247">
        <f t="shared" si="24"/>
        <v>-3</v>
      </c>
    </row>
    <row r="115" spans="1:22" x14ac:dyDescent="0.3">
      <c r="A115" s="136">
        <v>420</v>
      </c>
      <c r="B115" s="136">
        <v>420049057</v>
      </c>
      <c r="C115" s="212" t="s">
        <v>98</v>
      </c>
      <c r="D115" s="211">
        <v>49</v>
      </c>
      <c r="E115" s="212" t="s">
        <v>96</v>
      </c>
      <c r="F115" s="211">
        <v>57</v>
      </c>
      <c r="G115" s="212" t="s">
        <v>23</v>
      </c>
      <c r="H115" s="235">
        <f t="shared" si="13"/>
        <v>4.3899999999999997</v>
      </c>
      <c r="I115" s="137"/>
      <c r="J115" s="241">
        <f t="shared" si="14"/>
        <v>589</v>
      </c>
      <c r="K115" s="242">
        <f t="shared" si="15"/>
        <v>604</v>
      </c>
      <c r="L115" s="242">
        <f t="shared" si="16"/>
        <v>606</v>
      </c>
      <c r="M115" s="242">
        <f t="shared" si="17"/>
        <v>606</v>
      </c>
      <c r="N115" s="242">
        <f t="shared" si="18"/>
        <v>300</v>
      </c>
      <c r="O115" s="243">
        <f t="shared" si="19"/>
        <v>289</v>
      </c>
      <c r="P115" s="139"/>
      <c r="Q115" s="241">
        <f t="shared" si="20"/>
        <v>11906</v>
      </c>
      <c r="R115" s="242">
        <f t="shared" si="25"/>
        <v>289</v>
      </c>
      <c r="S115" s="242">
        <f t="shared" si="21"/>
        <v>0</v>
      </c>
      <c r="T115" s="242">
        <f t="shared" si="22"/>
        <v>893</v>
      </c>
      <c r="U115" s="242">
        <f t="shared" si="23"/>
        <v>13088</v>
      </c>
      <c r="V115" s="247">
        <f t="shared" si="24"/>
        <v>-11</v>
      </c>
    </row>
    <row r="116" spans="1:22" x14ac:dyDescent="0.3">
      <c r="A116" s="136">
        <v>420</v>
      </c>
      <c r="B116" s="136">
        <v>420049067</v>
      </c>
      <c r="C116" s="212" t="s">
        <v>98</v>
      </c>
      <c r="D116" s="211">
        <v>49</v>
      </c>
      <c r="E116" s="212" t="s">
        <v>96</v>
      </c>
      <c r="F116" s="211">
        <v>67</v>
      </c>
      <c r="G116" s="212" t="s">
        <v>102</v>
      </c>
      <c r="H116" s="235">
        <f t="shared" si="13"/>
        <v>1</v>
      </c>
      <c r="I116" s="137"/>
      <c r="J116" s="241">
        <f t="shared" si="14"/>
        <v>9326</v>
      </c>
      <c r="K116" s="242">
        <f t="shared" si="15"/>
        <v>9441</v>
      </c>
      <c r="L116" s="242">
        <f t="shared" si="16"/>
        <v>9441</v>
      </c>
      <c r="M116" s="242">
        <f t="shared" si="17"/>
        <v>9441</v>
      </c>
      <c r="N116" s="242">
        <f t="shared" si="18"/>
        <v>9397</v>
      </c>
      <c r="O116" s="243">
        <f t="shared" si="19"/>
        <v>9396</v>
      </c>
      <c r="P116" s="139"/>
      <c r="Q116" s="241">
        <f t="shared" si="20"/>
        <v>9383</v>
      </c>
      <c r="R116" s="242">
        <f t="shared" si="25"/>
        <v>9396</v>
      </c>
      <c r="S116" s="242">
        <f t="shared" si="21"/>
        <v>0</v>
      </c>
      <c r="T116" s="242">
        <f t="shared" si="22"/>
        <v>893</v>
      </c>
      <c r="U116" s="242">
        <f t="shared" si="23"/>
        <v>19672</v>
      </c>
      <c r="V116" s="247">
        <f t="shared" si="24"/>
        <v>-1</v>
      </c>
    </row>
    <row r="117" spans="1:22" x14ac:dyDescent="0.3">
      <c r="A117" s="136">
        <v>420</v>
      </c>
      <c r="B117" s="136">
        <v>420049079</v>
      </c>
      <c r="C117" s="212" t="s">
        <v>98</v>
      </c>
      <c r="D117" s="211">
        <v>49</v>
      </c>
      <c r="E117" s="212" t="s">
        <v>96</v>
      </c>
      <c r="F117" s="211">
        <v>79</v>
      </c>
      <c r="G117" s="212" t="s">
        <v>109</v>
      </c>
      <c r="H117" s="235">
        <f t="shared" si="13"/>
        <v>1</v>
      </c>
      <c r="I117" s="137"/>
      <c r="J117" s="241">
        <f t="shared" si="14"/>
        <v>1003</v>
      </c>
      <c r="K117" s="242">
        <f t="shared" si="15"/>
        <v>1041</v>
      </c>
      <c r="L117" s="242">
        <f t="shared" si="16"/>
        <v>1043</v>
      </c>
      <c r="M117" s="242">
        <f t="shared" si="17"/>
        <v>644</v>
      </c>
      <c r="N117" s="242">
        <f t="shared" si="18"/>
        <v>642</v>
      </c>
      <c r="O117" s="243">
        <f t="shared" si="19"/>
        <v>641</v>
      </c>
      <c r="P117" s="139"/>
      <c r="Q117" s="241">
        <f t="shared" si="20"/>
        <v>10291.429604063556</v>
      </c>
      <c r="R117" s="242">
        <f t="shared" si="25"/>
        <v>641</v>
      </c>
      <c r="S117" s="242">
        <f t="shared" si="21"/>
        <v>0</v>
      </c>
      <c r="T117" s="242">
        <f t="shared" si="22"/>
        <v>893</v>
      </c>
      <c r="U117" s="242">
        <f t="shared" si="23"/>
        <v>11825.429604063556</v>
      </c>
      <c r="V117" s="247">
        <f t="shared" si="24"/>
        <v>-1</v>
      </c>
    </row>
    <row r="118" spans="1:22" x14ac:dyDescent="0.3">
      <c r="A118" s="136">
        <v>420</v>
      </c>
      <c r="B118" s="136">
        <v>420049093</v>
      </c>
      <c r="C118" s="212" t="s">
        <v>98</v>
      </c>
      <c r="D118" s="211">
        <v>49</v>
      </c>
      <c r="E118" s="212" t="s">
        <v>96</v>
      </c>
      <c r="F118" s="211">
        <v>93</v>
      </c>
      <c r="G118" s="212" t="s">
        <v>25</v>
      </c>
      <c r="H118" s="235">
        <f t="shared" si="13"/>
        <v>24.99</v>
      </c>
      <c r="I118" s="137"/>
      <c r="J118" s="241">
        <f t="shared" si="14"/>
        <v>333</v>
      </c>
      <c r="K118" s="242">
        <f t="shared" si="15"/>
        <v>344</v>
      </c>
      <c r="L118" s="242">
        <f t="shared" si="16"/>
        <v>346</v>
      </c>
      <c r="M118" s="242">
        <f t="shared" si="17"/>
        <v>346</v>
      </c>
      <c r="N118" s="242">
        <f t="shared" si="18"/>
        <v>595</v>
      </c>
      <c r="O118" s="243">
        <f t="shared" si="19"/>
        <v>600</v>
      </c>
      <c r="P118" s="139"/>
      <c r="Q118" s="241">
        <f t="shared" si="20"/>
        <v>12098</v>
      </c>
      <c r="R118" s="242">
        <f t="shared" si="25"/>
        <v>600</v>
      </c>
      <c r="S118" s="242">
        <f t="shared" si="21"/>
        <v>0</v>
      </c>
      <c r="T118" s="242">
        <f t="shared" si="22"/>
        <v>893</v>
      </c>
      <c r="U118" s="242">
        <f t="shared" si="23"/>
        <v>13591</v>
      </c>
      <c r="V118" s="247">
        <f t="shared" si="24"/>
        <v>5</v>
      </c>
    </row>
    <row r="119" spans="1:22" x14ac:dyDescent="0.3">
      <c r="A119" s="136">
        <v>420</v>
      </c>
      <c r="B119" s="136">
        <v>420049133</v>
      </c>
      <c r="C119" s="212" t="s">
        <v>98</v>
      </c>
      <c r="D119" s="211">
        <v>49</v>
      </c>
      <c r="E119" s="212" t="s">
        <v>96</v>
      </c>
      <c r="F119" s="211">
        <v>133</v>
      </c>
      <c r="G119" s="212" t="s">
        <v>73</v>
      </c>
      <c r="H119" s="235">
        <f t="shared" si="13"/>
        <v>2</v>
      </c>
      <c r="I119" s="137"/>
      <c r="J119" s="241" t="str">
        <f t="shared" si="14"/>
        <v/>
      </c>
      <c r="K119" s="242" t="str">
        <f t="shared" si="15"/>
        <v/>
      </c>
      <c r="L119" s="242" t="str">
        <f t="shared" si="16"/>
        <v/>
      </c>
      <c r="M119" s="242">
        <f t="shared" si="17"/>
        <v>2804</v>
      </c>
      <c r="N119" s="242">
        <f t="shared" si="18"/>
        <v>2786</v>
      </c>
      <c r="O119" s="243">
        <f t="shared" si="19"/>
        <v>2783</v>
      </c>
      <c r="P119" s="139"/>
      <c r="Q119" s="241">
        <f t="shared" si="20"/>
        <v>11175.497163151911</v>
      </c>
      <c r="R119" s="242">
        <f t="shared" si="25"/>
        <v>2783</v>
      </c>
      <c r="S119" s="242">
        <f t="shared" si="21"/>
        <v>0</v>
      </c>
      <c r="T119" s="242">
        <f t="shared" si="22"/>
        <v>893</v>
      </c>
      <c r="U119" s="242">
        <f t="shared" si="23"/>
        <v>14851.497163151911</v>
      </c>
      <c r="V119" s="247">
        <f t="shared" si="24"/>
        <v>-3</v>
      </c>
    </row>
    <row r="120" spans="1:22" x14ac:dyDescent="0.3">
      <c r="A120" s="136">
        <v>420</v>
      </c>
      <c r="B120" s="136">
        <v>420049160</v>
      </c>
      <c r="C120" s="212" t="s">
        <v>98</v>
      </c>
      <c r="D120" s="211">
        <v>49</v>
      </c>
      <c r="E120" s="212" t="s">
        <v>96</v>
      </c>
      <c r="F120" s="211">
        <v>160</v>
      </c>
      <c r="G120" s="212" t="s">
        <v>104</v>
      </c>
      <c r="H120" s="235">
        <f t="shared" si="13"/>
        <v>1</v>
      </c>
      <c r="I120" s="137"/>
      <c r="J120" s="241">
        <f t="shared" si="14"/>
        <v>269</v>
      </c>
      <c r="K120" s="242">
        <f t="shared" si="15"/>
        <v>297</v>
      </c>
      <c r="L120" s="242">
        <f t="shared" si="16"/>
        <v>277</v>
      </c>
      <c r="M120" s="242">
        <f t="shared" si="17"/>
        <v>277</v>
      </c>
      <c r="N120" s="242">
        <f t="shared" si="18"/>
        <v>109</v>
      </c>
      <c r="O120" s="243">
        <f t="shared" si="19"/>
        <v>104</v>
      </c>
      <c r="P120" s="139"/>
      <c r="Q120" s="241">
        <f t="shared" si="20"/>
        <v>9433</v>
      </c>
      <c r="R120" s="242">
        <f t="shared" si="25"/>
        <v>104</v>
      </c>
      <c r="S120" s="242">
        <f t="shared" si="21"/>
        <v>0</v>
      </c>
      <c r="T120" s="242">
        <f t="shared" si="22"/>
        <v>893</v>
      </c>
      <c r="U120" s="242">
        <f t="shared" si="23"/>
        <v>10430</v>
      </c>
      <c r="V120" s="247">
        <f t="shared" si="24"/>
        <v>-5</v>
      </c>
    </row>
    <row r="121" spans="1:22" x14ac:dyDescent="0.3">
      <c r="A121" s="136">
        <v>420</v>
      </c>
      <c r="B121" s="136">
        <v>420049165</v>
      </c>
      <c r="C121" s="212" t="s">
        <v>98</v>
      </c>
      <c r="D121" s="211">
        <v>49</v>
      </c>
      <c r="E121" s="212" t="s">
        <v>96</v>
      </c>
      <c r="F121" s="211">
        <v>165</v>
      </c>
      <c r="G121" s="212" t="s">
        <v>28</v>
      </c>
      <c r="H121" s="235">
        <f t="shared" si="13"/>
        <v>12.379999999999999</v>
      </c>
      <c r="I121" s="137"/>
      <c r="J121" s="241">
        <f t="shared" si="14"/>
        <v>734</v>
      </c>
      <c r="K121" s="242">
        <f t="shared" si="15"/>
        <v>689</v>
      </c>
      <c r="L121" s="242">
        <f t="shared" si="16"/>
        <v>693</v>
      </c>
      <c r="M121" s="242">
        <f t="shared" si="17"/>
        <v>445</v>
      </c>
      <c r="N121" s="242">
        <f t="shared" si="18"/>
        <v>478</v>
      </c>
      <c r="O121" s="243">
        <f t="shared" si="19"/>
        <v>477</v>
      </c>
      <c r="P121" s="139"/>
      <c r="Q121" s="241">
        <f t="shared" si="20"/>
        <v>12715</v>
      </c>
      <c r="R121" s="242">
        <f t="shared" si="25"/>
        <v>477</v>
      </c>
      <c r="S121" s="242">
        <f t="shared" si="21"/>
        <v>0</v>
      </c>
      <c r="T121" s="242">
        <f t="shared" si="22"/>
        <v>893</v>
      </c>
      <c r="U121" s="242">
        <f t="shared" si="23"/>
        <v>14085</v>
      </c>
      <c r="V121" s="247">
        <f t="shared" si="24"/>
        <v>-1</v>
      </c>
    </row>
    <row r="122" spans="1:22" x14ac:dyDescent="0.3">
      <c r="A122" s="136">
        <v>420</v>
      </c>
      <c r="B122" s="136">
        <v>420049176</v>
      </c>
      <c r="C122" s="212" t="s">
        <v>98</v>
      </c>
      <c r="D122" s="211">
        <v>49</v>
      </c>
      <c r="E122" s="212" t="s">
        <v>96</v>
      </c>
      <c r="F122" s="211">
        <v>176</v>
      </c>
      <c r="G122" s="212" t="s">
        <v>29</v>
      </c>
      <c r="H122" s="235">
        <f t="shared" si="13"/>
        <v>11</v>
      </c>
      <c r="I122" s="137"/>
      <c r="J122" s="241">
        <f t="shared" si="14"/>
        <v>3444</v>
      </c>
      <c r="K122" s="242">
        <f t="shared" si="15"/>
        <v>3696</v>
      </c>
      <c r="L122" s="242">
        <f t="shared" si="16"/>
        <v>3696</v>
      </c>
      <c r="M122" s="242">
        <f t="shared" si="17"/>
        <v>3696</v>
      </c>
      <c r="N122" s="242">
        <f t="shared" si="18"/>
        <v>4008</v>
      </c>
      <c r="O122" s="243">
        <f t="shared" si="19"/>
        <v>4008</v>
      </c>
      <c r="P122" s="139"/>
      <c r="Q122" s="241">
        <f t="shared" si="20"/>
        <v>11190</v>
      </c>
      <c r="R122" s="242">
        <f t="shared" si="25"/>
        <v>4008</v>
      </c>
      <c r="S122" s="242">
        <f t="shared" si="21"/>
        <v>0</v>
      </c>
      <c r="T122" s="242">
        <f t="shared" si="22"/>
        <v>893</v>
      </c>
      <c r="U122" s="242">
        <f t="shared" si="23"/>
        <v>16091</v>
      </c>
      <c r="V122" s="247">
        <f t="shared" si="24"/>
        <v>0</v>
      </c>
    </row>
    <row r="123" spans="1:22" x14ac:dyDescent="0.3">
      <c r="A123" s="136">
        <v>420</v>
      </c>
      <c r="B123" s="136">
        <v>420049181</v>
      </c>
      <c r="C123" s="212" t="s">
        <v>98</v>
      </c>
      <c r="D123" s="211">
        <v>49</v>
      </c>
      <c r="E123" s="212" t="s">
        <v>96</v>
      </c>
      <c r="F123" s="211">
        <v>181</v>
      </c>
      <c r="G123" s="212" t="s">
        <v>105</v>
      </c>
      <c r="H123" s="235">
        <f t="shared" si="13"/>
        <v>2</v>
      </c>
      <c r="I123" s="137"/>
      <c r="J123" s="241">
        <f t="shared" si="14"/>
        <v>615</v>
      </c>
      <c r="K123" s="242">
        <f t="shared" si="15"/>
        <v>676</v>
      </c>
      <c r="L123" s="242">
        <f t="shared" si="16"/>
        <v>676</v>
      </c>
      <c r="M123" s="242">
        <f t="shared" si="17"/>
        <v>676</v>
      </c>
      <c r="N123" s="242">
        <f t="shared" si="18"/>
        <v>648</v>
      </c>
      <c r="O123" s="243">
        <f t="shared" si="19"/>
        <v>647</v>
      </c>
      <c r="P123" s="139"/>
      <c r="Q123" s="241">
        <f t="shared" si="20"/>
        <v>10027</v>
      </c>
      <c r="R123" s="242">
        <f t="shared" si="25"/>
        <v>647</v>
      </c>
      <c r="S123" s="242">
        <f t="shared" si="21"/>
        <v>0</v>
      </c>
      <c r="T123" s="242">
        <f t="shared" si="22"/>
        <v>893</v>
      </c>
      <c r="U123" s="242">
        <f t="shared" si="23"/>
        <v>11567</v>
      </c>
      <c r="V123" s="247">
        <f t="shared" si="24"/>
        <v>-1</v>
      </c>
    </row>
    <row r="124" spans="1:22" x14ac:dyDescent="0.3">
      <c r="A124" s="136">
        <v>420</v>
      </c>
      <c r="B124" s="136">
        <v>420049199</v>
      </c>
      <c r="C124" s="212" t="s">
        <v>98</v>
      </c>
      <c r="D124" s="211">
        <v>49</v>
      </c>
      <c r="E124" s="212" t="s">
        <v>96</v>
      </c>
      <c r="F124" s="211">
        <v>199</v>
      </c>
      <c r="G124" s="212" t="s">
        <v>162</v>
      </c>
      <c r="H124" s="235">
        <f t="shared" si="13"/>
        <v>2</v>
      </c>
      <c r="I124" s="137"/>
      <c r="J124" s="241" t="str">
        <f t="shared" si="14"/>
        <v/>
      </c>
      <c r="K124" s="242" t="str">
        <f t="shared" si="15"/>
        <v/>
      </c>
      <c r="L124" s="242" t="str">
        <f t="shared" si="16"/>
        <v/>
      </c>
      <c r="M124" s="242">
        <f t="shared" si="17"/>
        <v>6906</v>
      </c>
      <c r="N124" s="242">
        <f t="shared" si="18"/>
        <v>6902</v>
      </c>
      <c r="O124" s="243">
        <f t="shared" si="19"/>
        <v>6902</v>
      </c>
      <c r="P124" s="139"/>
      <c r="Q124" s="241">
        <f t="shared" si="20"/>
        <v>10270.273693743404</v>
      </c>
      <c r="R124" s="242">
        <f t="shared" si="25"/>
        <v>6902</v>
      </c>
      <c r="S124" s="242">
        <f t="shared" si="21"/>
        <v>0</v>
      </c>
      <c r="T124" s="242">
        <f t="shared" si="22"/>
        <v>893</v>
      </c>
      <c r="U124" s="242">
        <f t="shared" si="23"/>
        <v>18065.273693743402</v>
      </c>
      <c r="V124" s="247">
        <f t="shared" si="24"/>
        <v>0</v>
      </c>
    </row>
    <row r="125" spans="1:22" x14ac:dyDescent="0.3">
      <c r="A125" s="136">
        <v>420</v>
      </c>
      <c r="B125" s="136">
        <v>420049207</v>
      </c>
      <c r="C125" s="212" t="s">
        <v>98</v>
      </c>
      <c r="D125" s="211">
        <v>49</v>
      </c>
      <c r="E125" s="212" t="s">
        <v>96</v>
      </c>
      <c r="F125" s="211">
        <v>207</v>
      </c>
      <c r="G125" s="212" t="s">
        <v>40</v>
      </c>
      <c r="H125" s="235">
        <f t="shared" si="13"/>
        <v>2</v>
      </c>
      <c r="I125" s="137"/>
      <c r="J125" s="241">
        <f t="shared" si="14"/>
        <v>7372</v>
      </c>
      <c r="K125" s="242">
        <f t="shared" si="15"/>
        <v>8897</v>
      </c>
      <c r="L125" s="242">
        <f t="shared" si="16"/>
        <v>8895</v>
      </c>
      <c r="M125" s="242">
        <f t="shared" si="17"/>
        <v>8748</v>
      </c>
      <c r="N125" s="242">
        <f t="shared" si="18"/>
        <v>8748</v>
      </c>
      <c r="O125" s="243">
        <f t="shared" si="19"/>
        <v>8748</v>
      </c>
      <c r="P125" s="139"/>
      <c r="Q125" s="241">
        <f t="shared" si="20"/>
        <v>13760</v>
      </c>
      <c r="R125" s="242">
        <f t="shared" si="25"/>
        <v>8748</v>
      </c>
      <c r="S125" s="242">
        <f t="shared" si="21"/>
        <v>0</v>
      </c>
      <c r="T125" s="242">
        <f t="shared" si="22"/>
        <v>893</v>
      </c>
      <c r="U125" s="242">
        <f t="shared" si="23"/>
        <v>23401</v>
      </c>
      <c r="V125" s="247">
        <f t="shared" si="24"/>
        <v>0</v>
      </c>
    </row>
    <row r="126" spans="1:22" x14ac:dyDescent="0.3">
      <c r="A126" s="136">
        <v>420</v>
      </c>
      <c r="B126" s="136">
        <v>420049220</v>
      </c>
      <c r="C126" s="212" t="s">
        <v>98</v>
      </c>
      <c r="D126" s="211">
        <v>49</v>
      </c>
      <c r="E126" s="212" t="s">
        <v>96</v>
      </c>
      <c r="F126" s="211">
        <v>220</v>
      </c>
      <c r="G126" s="212" t="s">
        <v>42</v>
      </c>
      <c r="H126" s="235">
        <f t="shared" si="13"/>
        <v>1</v>
      </c>
      <c r="I126" s="137"/>
      <c r="J126" s="241" t="str">
        <f t="shared" si="14"/>
        <v/>
      </c>
      <c r="K126" s="242" t="str">
        <f t="shared" si="15"/>
        <v/>
      </c>
      <c r="L126" s="242" t="str">
        <f t="shared" si="16"/>
        <v/>
      </c>
      <c r="M126" s="242">
        <f t="shared" si="17"/>
        <v>4440</v>
      </c>
      <c r="N126" s="242">
        <f t="shared" si="18"/>
        <v>4420</v>
      </c>
      <c r="O126" s="243">
        <f t="shared" si="19"/>
        <v>4419</v>
      </c>
      <c r="P126" s="139"/>
      <c r="Q126" s="241">
        <f t="shared" si="20"/>
        <v>11093.762837015447</v>
      </c>
      <c r="R126" s="242">
        <f t="shared" si="25"/>
        <v>4419</v>
      </c>
      <c r="S126" s="242">
        <f t="shared" si="21"/>
        <v>0</v>
      </c>
      <c r="T126" s="242">
        <f t="shared" si="22"/>
        <v>893</v>
      </c>
      <c r="U126" s="242">
        <f t="shared" si="23"/>
        <v>16405.762837015449</v>
      </c>
      <c r="V126" s="247">
        <f t="shared" si="24"/>
        <v>-1</v>
      </c>
    </row>
    <row r="127" spans="1:22" x14ac:dyDescent="0.3">
      <c r="A127" s="136">
        <v>420</v>
      </c>
      <c r="B127" s="136">
        <v>420049243</v>
      </c>
      <c r="C127" s="212" t="s">
        <v>98</v>
      </c>
      <c r="D127" s="211">
        <v>49</v>
      </c>
      <c r="E127" s="212" t="s">
        <v>96</v>
      </c>
      <c r="F127" s="211">
        <v>243</v>
      </c>
      <c r="G127" s="212" t="s">
        <v>74</v>
      </c>
      <c r="H127" s="235">
        <f t="shared" si="13"/>
        <v>1</v>
      </c>
      <c r="I127" s="137"/>
      <c r="J127" s="241">
        <f t="shared" si="14"/>
        <v>3165</v>
      </c>
      <c r="K127" s="242">
        <f t="shared" si="15"/>
        <v>3247</v>
      </c>
      <c r="L127" s="242">
        <f t="shared" si="16"/>
        <v>3248</v>
      </c>
      <c r="M127" s="242">
        <f t="shared" si="17"/>
        <v>2865</v>
      </c>
      <c r="N127" s="242">
        <f t="shared" si="18"/>
        <v>2859</v>
      </c>
      <c r="O127" s="243">
        <f t="shared" si="19"/>
        <v>2859</v>
      </c>
      <c r="P127" s="139"/>
      <c r="Q127" s="241">
        <f t="shared" si="20"/>
        <v>13760</v>
      </c>
      <c r="R127" s="242">
        <f t="shared" si="25"/>
        <v>2859</v>
      </c>
      <c r="S127" s="242">
        <f t="shared" si="21"/>
        <v>0</v>
      </c>
      <c r="T127" s="242">
        <f t="shared" si="22"/>
        <v>893</v>
      </c>
      <c r="U127" s="242">
        <f t="shared" si="23"/>
        <v>17512</v>
      </c>
      <c r="V127" s="247">
        <f t="shared" si="24"/>
        <v>0</v>
      </c>
    </row>
    <row r="128" spans="1:22" x14ac:dyDescent="0.3">
      <c r="A128" s="136">
        <v>420</v>
      </c>
      <c r="B128" s="136">
        <v>420049244</v>
      </c>
      <c r="C128" s="212" t="s">
        <v>98</v>
      </c>
      <c r="D128" s="211">
        <v>49</v>
      </c>
      <c r="E128" s="212" t="s">
        <v>96</v>
      </c>
      <c r="F128" s="211">
        <v>244</v>
      </c>
      <c r="G128" s="212" t="s">
        <v>43</v>
      </c>
      <c r="H128" s="235">
        <f t="shared" si="13"/>
        <v>4</v>
      </c>
      <c r="I128" s="137"/>
      <c r="J128" s="241">
        <f t="shared" si="14"/>
        <v>3640</v>
      </c>
      <c r="K128" s="242">
        <f t="shared" si="15"/>
        <v>4062</v>
      </c>
      <c r="L128" s="242">
        <f t="shared" si="16"/>
        <v>4065</v>
      </c>
      <c r="M128" s="242">
        <f t="shared" si="17"/>
        <v>3972</v>
      </c>
      <c r="N128" s="242">
        <f t="shared" si="18"/>
        <v>3918</v>
      </c>
      <c r="O128" s="243">
        <f t="shared" si="19"/>
        <v>3909</v>
      </c>
      <c r="P128" s="139"/>
      <c r="Q128" s="241">
        <f t="shared" si="20"/>
        <v>10033</v>
      </c>
      <c r="R128" s="242">
        <f t="shared" si="25"/>
        <v>3909</v>
      </c>
      <c r="S128" s="242">
        <f t="shared" si="21"/>
        <v>0</v>
      </c>
      <c r="T128" s="242">
        <f t="shared" si="22"/>
        <v>893</v>
      </c>
      <c r="U128" s="242">
        <f t="shared" si="23"/>
        <v>14835</v>
      </c>
      <c r="V128" s="247">
        <f t="shared" si="24"/>
        <v>-9</v>
      </c>
    </row>
    <row r="129" spans="1:22" x14ac:dyDescent="0.3">
      <c r="A129" s="136">
        <v>420</v>
      </c>
      <c r="B129" s="136">
        <v>420049248</v>
      </c>
      <c r="C129" s="212" t="s">
        <v>98</v>
      </c>
      <c r="D129" s="211">
        <v>49</v>
      </c>
      <c r="E129" s="212" t="s">
        <v>96</v>
      </c>
      <c r="F129" s="211">
        <v>248</v>
      </c>
      <c r="G129" s="212" t="s">
        <v>30</v>
      </c>
      <c r="H129" s="235">
        <f t="shared" si="13"/>
        <v>8</v>
      </c>
      <c r="I129" s="137"/>
      <c r="J129" s="241">
        <f t="shared" si="14"/>
        <v>1051</v>
      </c>
      <c r="K129" s="242">
        <f t="shared" si="15"/>
        <v>919</v>
      </c>
      <c r="L129" s="242">
        <f t="shared" si="16"/>
        <v>927</v>
      </c>
      <c r="M129" s="242">
        <f t="shared" si="17"/>
        <v>747</v>
      </c>
      <c r="N129" s="242">
        <f t="shared" si="18"/>
        <v>726</v>
      </c>
      <c r="O129" s="243">
        <f t="shared" si="19"/>
        <v>723</v>
      </c>
      <c r="P129" s="139"/>
      <c r="Q129" s="241">
        <f t="shared" si="20"/>
        <v>9372</v>
      </c>
      <c r="R129" s="242">
        <f t="shared" si="25"/>
        <v>723</v>
      </c>
      <c r="S129" s="242">
        <f t="shared" si="21"/>
        <v>0</v>
      </c>
      <c r="T129" s="242">
        <f t="shared" si="22"/>
        <v>893</v>
      </c>
      <c r="U129" s="242">
        <f t="shared" si="23"/>
        <v>10988</v>
      </c>
      <c r="V129" s="247">
        <f t="shared" si="24"/>
        <v>-3</v>
      </c>
    </row>
    <row r="130" spans="1:22" x14ac:dyDescent="0.3">
      <c r="A130" s="136">
        <v>420</v>
      </c>
      <c r="B130" s="136">
        <v>420049308</v>
      </c>
      <c r="C130" s="212" t="s">
        <v>98</v>
      </c>
      <c r="D130" s="211">
        <v>49</v>
      </c>
      <c r="E130" s="212" t="s">
        <v>96</v>
      </c>
      <c r="F130" s="211">
        <v>308</v>
      </c>
      <c r="G130" s="212" t="s">
        <v>32</v>
      </c>
      <c r="H130" s="235">
        <f t="shared" si="13"/>
        <v>1</v>
      </c>
      <c r="I130" s="137"/>
      <c r="J130" s="241">
        <f t="shared" si="14"/>
        <v>5302</v>
      </c>
      <c r="K130" s="242">
        <f t="shared" si="15"/>
        <v>5474</v>
      </c>
      <c r="L130" s="242">
        <f t="shared" si="16"/>
        <v>5474</v>
      </c>
      <c r="M130" s="242">
        <f t="shared" si="17"/>
        <v>5474</v>
      </c>
      <c r="N130" s="242">
        <f t="shared" si="18"/>
        <v>5065</v>
      </c>
      <c r="O130" s="243">
        <f t="shared" si="19"/>
        <v>5065</v>
      </c>
      <c r="P130" s="139"/>
      <c r="Q130" s="241">
        <f t="shared" si="20"/>
        <v>9433</v>
      </c>
      <c r="R130" s="242">
        <f t="shared" si="25"/>
        <v>5065</v>
      </c>
      <c r="S130" s="242">
        <f t="shared" si="21"/>
        <v>0</v>
      </c>
      <c r="T130" s="242">
        <f t="shared" si="22"/>
        <v>893</v>
      </c>
      <c r="U130" s="242">
        <f t="shared" si="23"/>
        <v>15391</v>
      </c>
      <c r="V130" s="247">
        <f t="shared" si="24"/>
        <v>0</v>
      </c>
    </row>
    <row r="131" spans="1:22" x14ac:dyDescent="0.3">
      <c r="A131" s="136">
        <v>420</v>
      </c>
      <c r="B131" s="136">
        <v>420049314</v>
      </c>
      <c r="C131" s="212" t="s">
        <v>98</v>
      </c>
      <c r="D131" s="211">
        <v>49</v>
      </c>
      <c r="E131" s="212" t="s">
        <v>96</v>
      </c>
      <c r="F131" s="211">
        <v>314</v>
      </c>
      <c r="G131" s="212" t="s">
        <v>46</v>
      </c>
      <c r="H131" s="235">
        <f t="shared" si="13"/>
        <v>1</v>
      </c>
      <c r="I131" s="137"/>
      <c r="J131" s="241">
        <f t="shared" si="14"/>
        <v>9779</v>
      </c>
      <c r="K131" s="242" t="str">
        <f t="shared" si="15"/>
        <v/>
      </c>
      <c r="L131" s="242" t="str">
        <f t="shared" si="16"/>
        <v/>
      </c>
      <c r="M131" s="242">
        <f t="shared" si="17"/>
        <v>10637</v>
      </c>
      <c r="N131" s="242">
        <f t="shared" si="18"/>
        <v>11402</v>
      </c>
      <c r="O131" s="243">
        <f t="shared" si="19"/>
        <v>11403</v>
      </c>
      <c r="P131" s="139"/>
      <c r="Q131" s="241">
        <f t="shared" si="20"/>
        <v>13711</v>
      </c>
      <c r="R131" s="242">
        <f t="shared" si="25"/>
        <v>11403</v>
      </c>
      <c r="S131" s="242">
        <f t="shared" si="21"/>
        <v>0</v>
      </c>
      <c r="T131" s="242">
        <f t="shared" si="22"/>
        <v>893</v>
      </c>
      <c r="U131" s="242">
        <f t="shared" si="23"/>
        <v>26007</v>
      </c>
      <c r="V131" s="247">
        <f t="shared" si="24"/>
        <v>1</v>
      </c>
    </row>
    <row r="132" spans="1:22" x14ac:dyDescent="0.3">
      <c r="A132" s="136">
        <v>420</v>
      </c>
      <c r="B132" s="136">
        <v>420049347</v>
      </c>
      <c r="C132" s="212" t="s">
        <v>98</v>
      </c>
      <c r="D132" s="211">
        <v>49</v>
      </c>
      <c r="E132" s="212" t="s">
        <v>96</v>
      </c>
      <c r="F132" s="211">
        <v>347</v>
      </c>
      <c r="G132" s="212" t="s">
        <v>106</v>
      </c>
      <c r="H132" s="235">
        <f t="shared" si="13"/>
        <v>3.62</v>
      </c>
      <c r="I132" s="137"/>
      <c r="J132" s="241">
        <f t="shared" si="14"/>
        <v>4885</v>
      </c>
      <c r="K132" s="242">
        <f t="shared" si="15"/>
        <v>4817</v>
      </c>
      <c r="L132" s="242">
        <f t="shared" si="16"/>
        <v>4817</v>
      </c>
      <c r="M132" s="242">
        <f t="shared" si="17"/>
        <v>5019</v>
      </c>
      <c r="N132" s="242">
        <f t="shared" si="18"/>
        <v>5025</v>
      </c>
      <c r="O132" s="243">
        <f t="shared" si="19"/>
        <v>5024</v>
      </c>
      <c r="P132" s="139"/>
      <c r="Q132" s="241">
        <f t="shared" si="20"/>
        <v>11119</v>
      </c>
      <c r="R132" s="242">
        <f t="shared" si="25"/>
        <v>5024</v>
      </c>
      <c r="S132" s="242">
        <f t="shared" si="21"/>
        <v>0</v>
      </c>
      <c r="T132" s="242">
        <f t="shared" si="22"/>
        <v>893</v>
      </c>
      <c r="U132" s="242">
        <f t="shared" si="23"/>
        <v>17036</v>
      </c>
      <c r="V132" s="247">
        <f t="shared" si="24"/>
        <v>-1</v>
      </c>
    </row>
    <row r="133" spans="1:22" x14ac:dyDescent="0.3">
      <c r="A133" s="136">
        <v>420</v>
      </c>
      <c r="B133" s="136">
        <v>420049616</v>
      </c>
      <c r="C133" s="212" t="s">
        <v>98</v>
      </c>
      <c r="D133" s="211">
        <v>49</v>
      </c>
      <c r="E133" s="212" t="s">
        <v>96</v>
      </c>
      <c r="F133" s="211">
        <v>616</v>
      </c>
      <c r="G133" s="212" t="s">
        <v>133</v>
      </c>
      <c r="H133" s="235">
        <f t="shared" si="13"/>
        <v>1</v>
      </c>
      <c r="I133" s="137"/>
      <c r="J133" s="241" t="str">
        <f t="shared" si="14"/>
        <v/>
      </c>
      <c r="K133" s="242" t="str">
        <f t="shared" si="15"/>
        <v/>
      </c>
      <c r="L133" s="242" t="str">
        <f t="shared" si="16"/>
        <v/>
      </c>
      <c r="M133" s="242">
        <f t="shared" si="17"/>
        <v>3513</v>
      </c>
      <c r="N133" s="242">
        <f t="shared" si="18"/>
        <v>3524</v>
      </c>
      <c r="O133" s="243">
        <f t="shared" si="19"/>
        <v>3524</v>
      </c>
      <c r="P133" s="139"/>
      <c r="Q133" s="241">
        <f t="shared" si="20"/>
        <v>10477.429810126583</v>
      </c>
      <c r="R133" s="242">
        <f t="shared" si="25"/>
        <v>3524</v>
      </c>
      <c r="S133" s="242">
        <f t="shared" si="21"/>
        <v>0</v>
      </c>
      <c r="T133" s="242">
        <f t="shared" si="22"/>
        <v>893</v>
      </c>
      <c r="U133" s="242">
        <f t="shared" si="23"/>
        <v>14894.429810126583</v>
      </c>
      <c r="V133" s="247">
        <f t="shared" si="24"/>
        <v>0</v>
      </c>
    </row>
    <row r="134" spans="1:22" x14ac:dyDescent="0.3">
      <c r="A134" s="136">
        <v>420</v>
      </c>
      <c r="B134" s="136">
        <v>420049625</v>
      </c>
      <c r="C134" s="212" t="s">
        <v>98</v>
      </c>
      <c r="D134" s="211">
        <v>49</v>
      </c>
      <c r="E134" s="212" t="s">
        <v>96</v>
      </c>
      <c r="F134" s="211">
        <v>625</v>
      </c>
      <c r="G134" s="212" t="s">
        <v>49</v>
      </c>
      <c r="H134" s="235">
        <f t="shared" si="13"/>
        <v>1</v>
      </c>
      <c r="I134" s="137"/>
      <c r="J134" s="241">
        <f t="shared" si="14"/>
        <v>1833</v>
      </c>
      <c r="K134" s="242">
        <f t="shared" si="15"/>
        <v>1896</v>
      </c>
      <c r="L134" s="242">
        <f t="shared" si="16"/>
        <v>1897</v>
      </c>
      <c r="M134" s="242">
        <f t="shared" si="17"/>
        <v>1723</v>
      </c>
      <c r="N134" s="242">
        <f t="shared" si="18"/>
        <v>1748</v>
      </c>
      <c r="O134" s="243">
        <f t="shared" si="19"/>
        <v>1748</v>
      </c>
      <c r="P134" s="139"/>
      <c r="Q134" s="241">
        <f t="shared" si="20"/>
        <v>10048.638756043141</v>
      </c>
      <c r="R134" s="242">
        <f t="shared" si="25"/>
        <v>1748</v>
      </c>
      <c r="S134" s="242">
        <f t="shared" si="21"/>
        <v>0</v>
      </c>
      <c r="T134" s="242">
        <f t="shared" si="22"/>
        <v>893</v>
      </c>
      <c r="U134" s="242">
        <f t="shared" si="23"/>
        <v>12689.638756043141</v>
      </c>
      <c r="V134" s="247">
        <f t="shared" si="24"/>
        <v>0</v>
      </c>
    </row>
    <row r="135" spans="1:22" x14ac:dyDescent="0.3">
      <c r="A135" s="136">
        <v>426</v>
      </c>
      <c r="B135" s="136">
        <v>426149009</v>
      </c>
      <c r="C135" s="212" t="s">
        <v>107</v>
      </c>
      <c r="D135" s="211">
        <v>149</v>
      </c>
      <c r="E135" s="212" t="s">
        <v>103</v>
      </c>
      <c r="F135" s="211">
        <v>9</v>
      </c>
      <c r="G135" s="212" t="s">
        <v>108</v>
      </c>
      <c r="H135" s="235">
        <f t="shared" si="13"/>
        <v>1</v>
      </c>
      <c r="I135" s="137"/>
      <c r="J135" s="241">
        <f t="shared" si="14"/>
        <v>7130</v>
      </c>
      <c r="K135" s="242">
        <f t="shared" si="15"/>
        <v>7210</v>
      </c>
      <c r="L135" s="242">
        <f t="shared" si="16"/>
        <v>7210</v>
      </c>
      <c r="M135" s="242">
        <f t="shared" si="17"/>
        <v>8131</v>
      </c>
      <c r="N135" s="242">
        <f t="shared" si="18"/>
        <v>8134</v>
      </c>
      <c r="O135" s="243">
        <f t="shared" si="19"/>
        <v>8134</v>
      </c>
      <c r="P135" s="139"/>
      <c r="Q135" s="241">
        <f t="shared" si="20"/>
        <v>12729</v>
      </c>
      <c r="R135" s="242">
        <f t="shared" si="25"/>
        <v>8134</v>
      </c>
      <c r="S135" s="242">
        <f t="shared" si="21"/>
        <v>0</v>
      </c>
      <c r="T135" s="242">
        <f t="shared" si="22"/>
        <v>893</v>
      </c>
      <c r="U135" s="242">
        <f t="shared" si="23"/>
        <v>21756</v>
      </c>
      <c r="V135" s="247">
        <f t="shared" si="24"/>
        <v>0</v>
      </c>
    </row>
    <row r="136" spans="1:22" x14ac:dyDescent="0.3">
      <c r="A136" s="136">
        <v>426</v>
      </c>
      <c r="B136" s="136">
        <v>426149128</v>
      </c>
      <c r="C136" s="212" t="s">
        <v>107</v>
      </c>
      <c r="D136" s="211">
        <v>149</v>
      </c>
      <c r="E136" s="212" t="s">
        <v>103</v>
      </c>
      <c r="F136" s="211">
        <v>128</v>
      </c>
      <c r="G136" s="212" t="s">
        <v>110</v>
      </c>
      <c r="H136" s="235">
        <f t="shared" si="13"/>
        <v>5.0599999999999996</v>
      </c>
      <c r="I136" s="137"/>
      <c r="J136" s="241">
        <f t="shared" si="14"/>
        <v>640</v>
      </c>
      <c r="K136" s="242">
        <f t="shared" si="15"/>
        <v>629</v>
      </c>
      <c r="L136" s="242">
        <f t="shared" si="16"/>
        <v>631</v>
      </c>
      <c r="M136" s="242">
        <f t="shared" si="17"/>
        <v>655</v>
      </c>
      <c r="N136" s="242">
        <f t="shared" si="18"/>
        <v>628</v>
      </c>
      <c r="O136" s="243">
        <f t="shared" si="19"/>
        <v>627</v>
      </c>
      <c r="P136" s="139"/>
      <c r="Q136" s="241">
        <f t="shared" si="20"/>
        <v>12411</v>
      </c>
      <c r="R136" s="242">
        <f t="shared" si="25"/>
        <v>627</v>
      </c>
      <c r="S136" s="242">
        <f t="shared" si="21"/>
        <v>0</v>
      </c>
      <c r="T136" s="242">
        <f t="shared" si="22"/>
        <v>893</v>
      </c>
      <c r="U136" s="242">
        <f t="shared" si="23"/>
        <v>13931</v>
      </c>
      <c r="V136" s="247">
        <f t="shared" si="24"/>
        <v>-1</v>
      </c>
    </row>
    <row r="137" spans="1:22" x14ac:dyDescent="0.3">
      <c r="A137" s="136">
        <v>426</v>
      </c>
      <c r="B137" s="136">
        <v>426149149</v>
      </c>
      <c r="C137" s="212" t="s">
        <v>107</v>
      </c>
      <c r="D137" s="211">
        <v>149</v>
      </c>
      <c r="E137" s="212" t="s">
        <v>103</v>
      </c>
      <c r="F137" s="211">
        <v>149</v>
      </c>
      <c r="G137" s="212" t="s">
        <v>103</v>
      </c>
      <c r="H137" s="235">
        <f t="shared" si="13"/>
        <v>336.59000000000009</v>
      </c>
      <c r="I137" s="137"/>
      <c r="J137" s="241">
        <f t="shared" si="14"/>
        <v>14</v>
      </c>
      <c r="K137" s="242">
        <f t="shared" si="15"/>
        <v>15</v>
      </c>
      <c r="L137" s="242">
        <f t="shared" si="16"/>
        <v>14</v>
      </c>
      <c r="M137" s="242">
        <f t="shared" si="17"/>
        <v>118</v>
      </c>
      <c r="N137" s="242">
        <f t="shared" si="18"/>
        <v>177</v>
      </c>
      <c r="O137" s="243">
        <f t="shared" si="19"/>
        <v>173</v>
      </c>
      <c r="P137" s="139"/>
      <c r="Q137" s="241">
        <f t="shared" si="20"/>
        <v>11701</v>
      </c>
      <c r="R137" s="242">
        <f t="shared" si="25"/>
        <v>173</v>
      </c>
      <c r="S137" s="242">
        <f t="shared" si="21"/>
        <v>655.01648890341346</v>
      </c>
      <c r="T137" s="242">
        <f t="shared" si="22"/>
        <v>893</v>
      </c>
      <c r="U137" s="242">
        <f t="shared" si="23"/>
        <v>13422.016488903413</v>
      </c>
      <c r="V137" s="247">
        <f t="shared" si="24"/>
        <v>651.01648890341312</v>
      </c>
    </row>
    <row r="138" spans="1:22" x14ac:dyDescent="0.3">
      <c r="A138" s="136">
        <v>426</v>
      </c>
      <c r="B138" s="136">
        <v>426149181</v>
      </c>
      <c r="C138" s="212" t="s">
        <v>107</v>
      </c>
      <c r="D138" s="211">
        <v>149</v>
      </c>
      <c r="E138" s="212" t="s">
        <v>103</v>
      </c>
      <c r="F138" s="211">
        <v>181</v>
      </c>
      <c r="G138" s="212" t="s">
        <v>105</v>
      </c>
      <c r="H138" s="235">
        <f t="shared" ref="H138:H201" si="26">IFERROR(VLOOKUP($B138,_19Q4,7,FALSE),"")</f>
        <v>14.15</v>
      </c>
      <c r="I138" s="137"/>
      <c r="J138" s="241">
        <f t="shared" ref="J138:J201" si="27">IFERROR(VLOOKUP($B138,_18Q4,9,FALSE),"")</f>
        <v>741</v>
      </c>
      <c r="K138" s="242">
        <f t="shared" ref="K138:K201" si="28">IFERROR(VLOOKUP($B138,_19Q1c,9,FALSE),"")</f>
        <v>678</v>
      </c>
      <c r="L138" s="242">
        <f t="shared" ref="L138:L201" si="29">IFERROR(VLOOKUP($B138,_19Q1e,9,FALSE),"")</f>
        <v>676</v>
      </c>
      <c r="M138" s="242">
        <f t="shared" ref="M138:M201" si="30">IFERROR(VLOOKUP($B138,_19Q2,9,FALSE),"")</f>
        <v>676</v>
      </c>
      <c r="N138" s="242">
        <f t="shared" ref="N138:N201" si="31">IFERROR(VLOOKUP($B138,_19Q3,9,FALSE),"")</f>
        <v>647</v>
      </c>
      <c r="O138" s="243">
        <f t="shared" ref="O138:O201" si="32">IFERROR(VLOOKUP($B138,_19Q4,9,FALSE),"")</f>
        <v>647</v>
      </c>
      <c r="P138" s="139"/>
      <c r="Q138" s="241">
        <f t="shared" ref="Q138:Q201" si="33">IFERROR(VLOOKUP($B138,_19Q4,8,FALSE),"")</f>
        <v>10019</v>
      </c>
      <c r="R138" s="242">
        <f t="shared" si="25"/>
        <v>647</v>
      </c>
      <c r="S138" s="242">
        <f t="shared" ref="S138:S201" si="34">IFERROR(VLOOKUP($B138,_19Q4,10,FALSE),"")</f>
        <v>0</v>
      </c>
      <c r="T138" s="242">
        <f t="shared" ref="T138:T201" si="35">IFERROR(VLOOKUP($B138,_19Q4,11,FALSE),"")</f>
        <v>893</v>
      </c>
      <c r="U138" s="242">
        <f t="shared" ref="U138:U201" si="36">IFERROR(VLOOKUP($B138,_19Q4,12,FALSE),"")</f>
        <v>11559</v>
      </c>
      <c r="V138" s="247">
        <f t="shared" ref="V138:V201" si="37">IFERROR(U138-IFERROR(VLOOKUP($B138,_19Q3,12,FALSE),""),"")</f>
        <v>0</v>
      </c>
    </row>
    <row r="139" spans="1:22" x14ac:dyDescent="0.3">
      <c r="A139" s="136">
        <v>426</v>
      </c>
      <c r="B139" s="136">
        <v>426149211</v>
      </c>
      <c r="C139" s="212" t="s">
        <v>107</v>
      </c>
      <c r="D139" s="211">
        <v>149</v>
      </c>
      <c r="E139" s="212" t="s">
        <v>103</v>
      </c>
      <c r="F139" s="211">
        <v>211</v>
      </c>
      <c r="G139" s="212" t="s">
        <v>80</v>
      </c>
      <c r="H139" s="235">
        <f t="shared" si="26"/>
        <v>2</v>
      </c>
      <c r="I139" s="137"/>
      <c r="J139" s="241">
        <f t="shared" si="27"/>
        <v>2618</v>
      </c>
      <c r="K139" s="242">
        <f t="shared" si="28"/>
        <v>2430</v>
      </c>
      <c r="L139" s="242">
        <f t="shared" si="29"/>
        <v>2453</v>
      </c>
      <c r="M139" s="242">
        <f t="shared" si="30"/>
        <v>2322</v>
      </c>
      <c r="N139" s="242">
        <f t="shared" si="31"/>
        <v>2321</v>
      </c>
      <c r="O139" s="243">
        <f t="shared" si="32"/>
        <v>2321</v>
      </c>
      <c r="P139" s="139"/>
      <c r="Q139" s="241">
        <f t="shared" si="33"/>
        <v>13676</v>
      </c>
      <c r="R139" s="242">
        <f t="shared" ref="R139:R202" si="38">O139</f>
        <v>2321</v>
      </c>
      <c r="S139" s="242">
        <f t="shared" si="34"/>
        <v>0</v>
      </c>
      <c r="T139" s="242">
        <f t="shared" si="35"/>
        <v>893</v>
      </c>
      <c r="U139" s="242">
        <f t="shared" si="36"/>
        <v>16890</v>
      </c>
      <c r="V139" s="247">
        <f t="shared" si="37"/>
        <v>0</v>
      </c>
    </row>
    <row r="140" spans="1:22" x14ac:dyDescent="0.3">
      <c r="A140" s="136">
        <v>426</v>
      </c>
      <c r="B140" s="136">
        <v>426149295</v>
      </c>
      <c r="C140" s="212" t="s">
        <v>107</v>
      </c>
      <c r="D140" s="211">
        <v>149</v>
      </c>
      <c r="E140" s="212" t="s">
        <v>103</v>
      </c>
      <c r="F140" s="211">
        <v>295</v>
      </c>
      <c r="G140" s="212" t="s">
        <v>155</v>
      </c>
      <c r="H140" s="235">
        <f t="shared" si="26"/>
        <v>0.94</v>
      </c>
      <c r="I140" s="137"/>
      <c r="J140" s="241" t="str">
        <f t="shared" si="27"/>
        <v/>
      </c>
      <c r="K140" s="242" t="str">
        <f t="shared" si="28"/>
        <v/>
      </c>
      <c r="L140" s="242" t="str">
        <f t="shared" si="29"/>
        <v/>
      </c>
      <c r="M140" s="242" t="str">
        <f t="shared" si="30"/>
        <v/>
      </c>
      <c r="N140" s="242" t="str">
        <f t="shared" si="31"/>
        <v/>
      </c>
      <c r="O140" s="243">
        <f t="shared" si="32"/>
        <v>5428</v>
      </c>
      <c r="P140" s="139"/>
      <c r="Q140" s="241">
        <f t="shared" si="33"/>
        <v>10019.359361151082</v>
      </c>
      <c r="R140" s="242">
        <f t="shared" si="38"/>
        <v>5428</v>
      </c>
      <c r="S140" s="242">
        <f t="shared" si="34"/>
        <v>0</v>
      </c>
      <c r="T140" s="242">
        <f t="shared" si="35"/>
        <v>893</v>
      </c>
      <c r="U140" s="242">
        <f t="shared" si="36"/>
        <v>16340.359361151082</v>
      </c>
      <c r="V140" s="247" t="str">
        <f t="shared" si="37"/>
        <v/>
      </c>
    </row>
    <row r="141" spans="1:22" x14ac:dyDescent="0.3">
      <c r="A141" s="136">
        <v>428</v>
      </c>
      <c r="B141" s="136">
        <v>428035016</v>
      </c>
      <c r="C141" s="212" t="s">
        <v>111</v>
      </c>
      <c r="D141" s="211">
        <v>35</v>
      </c>
      <c r="E141" s="212" t="s">
        <v>22</v>
      </c>
      <c r="F141" s="211">
        <v>16</v>
      </c>
      <c r="G141" s="212" t="s">
        <v>187</v>
      </c>
      <c r="H141" s="235">
        <f t="shared" si="26"/>
        <v>1</v>
      </c>
      <c r="I141" s="137"/>
      <c r="J141" s="241" t="str">
        <f t="shared" si="27"/>
        <v/>
      </c>
      <c r="K141" s="242">
        <f t="shared" si="28"/>
        <v>487</v>
      </c>
      <c r="L141" s="242">
        <f t="shared" si="29"/>
        <v>488</v>
      </c>
      <c r="M141" s="242" t="str">
        <f t="shared" si="30"/>
        <v/>
      </c>
      <c r="N141" s="242" t="str">
        <f t="shared" si="31"/>
        <v/>
      </c>
      <c r="O141" s="243">
        <f t="shared" si="32"/>
        <v>479</v>
      </c>
      <c r="P141" s="139"/>
      <c r="Q141" s="241">
        <f t="shared" si="33"/>
        <v>11564.065731262874</v>
      </c>
      <c r="R141" s="242">
        <f t="shared" si="38"/>
        <v>479</v>
      </c>
      <c r="S141" s="242">
        <f t="shared" si="34"/>
        <v>0</v>
      </c>
      <c r="T141" s="242">
        <f t="shared" si="35"/>
        <v>893</v>
      </c>
      <c r="U141" s="242">
        <f t="shared" si="36"/>
        <v>12936.065731262874</v>
      </c>
      <c r="V141" s="247" t="str">
        <f t="shared" si="37"/>
        <v/>
      </c>
    </row>
    <row r="142" spans="1:22" x14ac:dyDescent="0.3">
      <c r="A142" s="136">
        <v>428</v>
      </c>
      <c r="B142" s="136">
        <v>428035018</v>
      </c>
      <c r="C142" s="212" t="s">
        <v>111</v>
      </c>
      <c r="D142" s="211">
        <v>35</v>
      </c>
      <c r="E142" s="212" t="s">
        <v>22</v>
      </c>
      <c r="F142" s="211">
        <v>18</v>
      </c>
      <c r="G142" s="212" t="s">
        <v>188</v>
      </c>
      <c r="H142" s="235">
        <f t="shared" si="26"/>
        <v>1</v>
      </c>
      <c r="I142" s="137"/>
      <c r="J142" s="241" t="str">
        <f t="shared" si="27"/>
        <v/>
      </c>
      <c r="K142" s="242">
        <f t="shared" si="28"/>
        <v>10475</v>
      </c>
      <c r="L142" s="242">
        <f t="shared" si="29"/>
        <v>10497</v>
      </c>
      <c r="M142" s="242" t="str">
        <f t="shared" si="30"/>
        <v/>
      </c>
      <c r="N142" s="242" t="str">
        <f t="shared" si="31"/>
        <v/>
      </c>
      <c r="O142" s="243">
        <f t="shared" si="32"/>
        <v>7638</v>
      </c>
      <c r="P142" s="139"/>
      <c r="Q142" s="241">
        <f t="shared" si="33"/>
        <v>11040.81823529412</v>
      </c>
      <c r="R142" s="242">
        <f t="shared" si="38"/>
        <v>7638</v>
      </c>
      <c r="S142" s="242">
        <f t="shared" si="34"/>
        <v>0</v>
      </c>
      <c r="T142" s="242">
        <f t="shared" si="35"/>
        <v>893</v>
      </c>
      <c r="U142" s="242">
        <f t="shared" si="36"/>
        <v>19571.818235294122</v>
      </c>
      <c r="V142" s="247" t="str">
        <f t="shared" si="37"/>
        <v/>
      </c>
    </row>
    <row r="143" spans="1:22" x14ac:dyDescent="0.3">
      <c r="A143" s="136">
        <v>428</v>
      </c>
      <c r="B143" s="136">
        <v>428035025</v>
      </c>
      <c r="C143" s="212" t="s">
        <v>111</v>
      </c>
      <c r="D143" s="211">
        <v>35</v>
      </c>
      <c r="E143" s="212" t="s">
        <v>22</v>
      </c>
      <c r="F143" s="211">
        <v>25</v>
      </c>
      <c r="G143" s="212" t="s">
        <v>120</v>
      </c>
      <c r="H143" s="235">
        <f t="shared" si="26"/>
        <v>1</v>
      </c>
      <c r="I143" s="137"/>
      <c r="J143" s="241" t="str">
        <f t="shared" si="27"/>
        <v/>
      </c>
      <c r="K143" s="242" t="str">
        <f t="shared" si="28"/>
        <v/>
      </c>
      <c r="L143" s="242" t="str">
        <f t="shared" si="29"/>
        <v/>
      </c>
      <c r="M143" s="242" t="str">
        <f t="shared" si="30"/>
        <v/>
      </c>
      <c r="N143" s="242" t="str">
        <f t="shared" si="31"/>
        <v/>
      </c>
      <c r="O143" s="243">
        <f t="shared" si="32"/>
        <v>4046</v>
      </c>
      <c r="P143" s="139"/>
      <c r="Q143" s="241">
        <f t="shared" si="33"/>
        <v>10232.887776824033</v>
      </c>
      <c r="R143" s="242">
        <f t="shared" si="38"/>
        <v>4046</v>
      </c>
      <c r="S143" s="242">
        <f t="shared" si="34"/>
        <v>0</v>
      </c>
      <c r="T143" s="242">
        <f t="shared" si="35"/>
        <v>893</v>
      </c>
      <c r="U143" s="242">
        <f t="shared" si="36"/>
        <v>15171.887776824033</v>
      </c>
      <c r="V143" s="247" t="str">
        <f t="shared" si="37"/>
        <v/>
      </c>
    </row>
    <row r="144" spans="1:22" x14ac:dyDescent="0.3">
      <c r="A144" s="136">
        <v>428</v>
      </c>
      <c r="B144" s="136">
        <v>428035035</v>
      </c>
      <c r="C144" s="212" t="s">
        <v>111</v>
      </c>
      <c r="D144" s="211">
        <v>35</v>
      </c>
      <c r="E144" s="212" t="s">
        <v>22</v>
      </c>
      <c r="F144" s="211">
        <v>35</v>
      </c>
      <c r="G144" s="212" t="s">
        <v>22</v>
      </c>
      <c r="H144" s="235">
        <f t="shared" si="26"/>
        <v>1557.1699999999992</v>
      </c>
      <c r="I144" s="137"/>
      <c r="J144" s="241">
        <f t="shared" si="27"/>
        <v>4027</v>
      </c>
      <c r="K144" s="242">
        <f t="shared" si="28"/>
        <v>4148</v>
      </c>
      <c r="L144" s="242">
        <f t="shared" si="29"/>
        <v>4159</v>
      </c>
      <c r="M144" s="242">
        <f t="shared" si="30"/>
        <v>4151</v>
      </c>
      <c r="N144" s="242">
        <f t="shared" si="31"/>
        <v>4086</v>
      </c>
      <c r="O144" s="243">
        <f t="shared" si="32"/>
        <v>4079</v>
      </c>
      <c r="P144" s="139"/>
      <c r="Q144" s="241">
        <f t="shared" si="33"/>
        <v>11830</v>
      </c>
      <c r="R144" s="242">
        <f t="shared" si="38"/>
        <v>4079</v>
      </c>
      <c r="S144" s="242">
        <f t="shared" si="34"/>
        <v>0</v>
      </c>
      <c r="T144" s="242">
        <f t="shared" si="35"/>
        <v>893</v>
      </c>
      <c r="U144" s="242">
        <f t="shared" si="36"/>
        <v>16802</v>
      </c>
      <c r="V144" s="247">
        <f t="shared" si="37"/>
        <v>-7</v>
      </c>
    </row>
    <row r="145" spans="1:22" x14ac:dyDescent="0.3">
      <c r="A145" s="136">
        <v>428</v>
      </c>
      <c r="B145" s="136">
        <v>428035044</v>
      </c>
      <c r="C145" s="212" t="s">
        <v>111</v>
      </c>
      <c r="D145" s="211">
        <v>35</v>
      </c>
      <c r="E145" s="212" t="s">
        <v>22</v>
      </c>
      <c r="F145" s="211">
        <v>44</v>
      </c>
      <c r="G145" s="212" t="s">
        <v>35</v>
      </c>
      <c r="H145" s="235">
        <f t="shared" si="26"/>
        <v>18.810000000000002</v>
      </c>
      <c r="I145" s="137"/>
      <c r="J145" s="241">
        <f t="shared" si="27"/>
        <v>213</v>
      </c>
      <c r="K145" s="242">
        <f t="shared" si="28"/>
        <v>230</v>
      </c>
      <c r="L145" s="242">
        <f t="shared" si="29"/>
        <v>226</v>
      </c>
      <c r="M145" s="242">
        <f t="shared" si="30"/>
        <v>226</v>
      </c>
      <c r="N145" s="242">
        <f t="shared" si="31"/>
        <v>226</v>
      </c>
      <c r="O145" s="243">
        <f t="shared" si="32"/>
        <v>199</v>
      </c>
      <c r="P145" s="139"/>
      <c r="Q145" s="241">
        <f t="shared" si="33"/>
        <v>9885</v>
      </c>
      <c r="R145" s="242">
        <f t="shared" si="38"/>
        <v>199</v>
      </c>
      <c r="S145" s="242">
        <f t="shared" si="34"/>
        <v>0</v>
      </c>
      <c r="T145" s="242">
        <f t="shared" si="35"/>
        <v>893</v>
      </c>
      <c r="U145" s="242">
        <f t="shared" si="36"/>
        <v>10977</v>
      </c>
      <c r="V145" s="247">
        <f t="shared" si="37"/>
        <v>-27</v>
      </c>
    </row>
    <row r="146" spans="1:22" x14ac:dyDescent="0.3">
      <c r="A146" s="136">
        <v>428</v>
      </c>
      <c r="B146" s="136">
        <v>428035050</v>
      </c>
      <c r="C146" s="212" t="s">
        <v>111</v>
      </c>
      <c r="D146" s="211">
        <v>35</v>
      </c>
      <c r="E146" s="212" t="s">
        <v>22</v>
      </c>
      <c r="F146" s="211">
        <v>50</v>
      </c>
      <c r="G146" s="212" t="s">
        <v>112</v>
      </c>
      <c r="H146" s="235">
        <f t="shared" si="26"/>
        <v>1</v>
      </c>
      <c r="I146" s="137"/>
      <c r="J146" s="241">
        <f t="shared" si="27"/>
        <v>6355</v>
      </c>
      <c r="K146" s="242">
        <f t="shared" si="28"/>
        <v>6223</v>
      </c>
      <c r="L146" s="242">
        <f t="shared" si="29"/>
        <v>6223</v>
      </c>
      <c r="M146" s="242">
        <f t="shared" si="30"/>
        <v>5626</v>
      </c>
      <c r="N146" s="242">
        <f t="shared" si="31"/>
        <v>5620</v>
      </c>
      <c r="O146" s="243">
        <f t="shared" si="32"/>
        <v>5619</v>
      </c>
      <c r="P146" s="139"/>
      <c r="Q146" s="241">
        <f t="shared" si="33"/>
        <v>13209</v>
      </c>
      <c r="R146" s="242">
        <f t="shared" si="38"/>
        <v>5619</v>
      </c>
      <c r="S146" s="242">
        <f t="shared" si="34"/>
        <v>0</v>
      </c>
      <c r="T146" s="242">
        <f t="shared" si="35"/>
        <v>893</v>
      </c>
      <c r="U146" s="242">
        <f t="shared" si="36"/>
        <v>19721</v>
      </c>
      <c r="V146" s="247">
        <f t="shared" si="37"/>
        <v>-1</v>
      </c>
    </row>
    <row r="147" spans="1:22" x14ac:dyDescent="0.3">
      <c r="A147" s="136">
        <v>428</v>
      </c>
      <c r="B147" s="136">
        <v>428035057</v>
      </c>
      <c r="C147" s="212" t="s">
        <v>111</v>
      </c>
      <c r="D147" s="211">
        <v>35</v>
      </c>
      <c r="E147" s="212" t="s">
        <v>22</v>
      </c>
      <c r="F147" s="211">
        <v>57</v>
      </c>
      <c r="G147" s="212" t="s">
        <v>23</v>
      </c>
      <c r="H147" s="235">
        <f t="shared" si="26"/>
        <v>148.71</v>
      </c>
      <c r="I147" s="137"/>
      <c r="J147" s="241">
        <f t="shared" si="27"/>
        <v>594</v>
      </c>
      <c r="K147" s="242">
        <f t="shared" si="28"/>
        <v>612</v>
      </c>
      <c r="L147" s="242">
        <f t="shared" si="29"/>
        <v>616</v>
      </c>
      <c r="M147" s="242">
        <f t="shared" si="30"/>
        <v>616</v>
      </c>
      <c r="N147" s="242">
        <f t="shared" si="31"/>
        <v>305</v>
      </c>
      <c r="O147" s="243">
        <f t="shared" si="32"/>
        <v>294</v>
      </c>
      <c r="P147" s="139"/>
      <c r="Q147" s="241">
        <f t="shared" si="33"/>
        <v>12112</v>
      </c>
      <c r="R147" s="242">
        <f t="shared" si="38"/>
        <v>294</v>
      </c>
      <c r="S147" s="242">
        <f t="shared" si="34"/>
        <v>0</v>
      </c>
      <c r="T147" s="242">
        <f t="shared" si="35"/>
        <v>893</v>
      </c>
      <c r="U147" s="242">
        <f t="shared" si="36"/>
        <v>13299</v>
      </c>
      <c r="V147" s="247">
        <f t="shared" si="37"/>
        <v>-11</v>
      </c>
    </row>
    <row r="148" spans="1:22" x14ac:dyDescent="0.3">
      <c r="A148" s="136">
        <v>428</v>
      </c>
      <c r="B148" s="136">
        <v>428035073</v>
      </c>
      <c r="C148" s="212" t="s">
        <v>111</v>
      </c>
      <c r="D148" s="211">
        <v>35</v>
      </c>
      <c r="E148" s="212" t="s">
        <v>22</v>
      </c>
      <c r="F148" s="211">
        <v>73</v>
      </c>
      <c r="G148" s="212" t="s">
        <v>37</v>
      </c>
      <c r="H148" s="235">
        <f t="shared" si="26"/>
        <v>11</v>
      </c>
      <c r="I148" s="137"/>
      <c r="J148" s="241">
        <f t="shared" si="27"/>
        <v>7380</v>
      </c>
      <c r="K148" s="242">
        <f t="shared" si="28"/>
        <v>7563</v>
      </c>
      <c r="L148" s="242">
        <f t="shared" si="29"/>
        <v>7563</v>
      </c>
      <c r="M148" s="242">
        <f t="shared" si="30"/>
        <v>6766</v>
      </c>
      <c r="N148" s="242">
        <f t="shared" si="31"/>
        <v>6771</v>
      </c>
      <c r="O148" s="243">
        <f t="shared" si="32"/>
        <v>6771</v>
      </c>
      <c r="P148" s="139"/>
      <c r="Q148" s="241">
        <f t="shared" si="33"/>
        <v>9720</v>
      </c>
      <c r="R148" s="242">
        <f t="shared" si="38"/>
        <v>6771</v>
      </c>
      <c r="S148" s="242">
        <f t="shared" si="34"/>
        <v>0</v>
      </c>
      <c r="T148" s="242">
        <f t="shared" si="35"/>
        <v>893</v>
      </c>
      <c r="U148" s="242">
        <f t="shared" si="36"/>
        <v>17384</v>
      </c>
      <c r="V148" s="247">
        <f t="shared" si="37"/>
        <v>0</v>
      </c>
    </row>
    <row r="149" spans="1:22" x14ac:dyDescent="0.3">
      <c r="A149" s="136">
        <v>428</v>
      </c>
      <c r="B149" s="136">
        <v>428035088</v>
      </c>
      <c r="C149" s="212" t="s">
        <v>111</v>
      </c>
      <c r="D149" s="211">
        <v>35</v>
      </c>
      <c r="E149" s="212" t="s">
        <v>22</v>
      </c>
      <c r="F149" s="211">
        <v>88</v>
      </c>
      <c r="G149" s="212" t="s">
        <v>190</v>
      </c>
      <c r="H149" s="235">
        <f t="shared" si="26"/>
        <v>1.88</v>
      </c>
      <c r="I149" s="137"/>
      <c r="J149" s="241" t="str">
        <f t="shared" si="27"/>
        <v/>
      </c>
      <c r="K149" s="242" t="str">
        <f t="shared" si="28"/>
        <v/>
      </c>
      <c r="L149" s="242" t="str">
        <f t="shared" si="29"/>
        <v/>
      </c>
      <c r="M149" s="242">
        <f t="shared" si="30"/>
        <v>2971</v>
      </c>
      <c r="N149" s="242">
        <f t="shared" si="31"/>
        <v>3021</v>
      </c>
      <c r="O149" s="243">
        <f t="shared" si="32"/>
        <v>3021</v>
      </c>
      <c r="P149" s="139"/>
      <c r="Q149" s="241">
        <f t="shared" si="33"/>
        <v>9967.4776608671636</v>
      </c>
      <c r="R149" s="242">
        <f t="shared" si="38"/>
        <v>3021</v>
      </c>
      <c r="S149" s="242">
        <f t="shared" si="34"/>
        <v>0</v>
      </c>
      <c r="T149" s="242">
        <f t="shared" si="35"/>
        <v>893</v>
      </c>
      <c r="U149" s="242">
        <f t="shared" si="36"/>
        <v>13881.477660867164</v>
      </c>
      <c r="V149" s="247">
        <f t="shared" si="37"/>
        <v>0</v>
      </c>
    </row>
    <row r="150" spans="1:22" x14ac:dyDescent="0.3">
      <c r="A150" s="136">
        <v>428</v>
      </c>
      <c r="B150" s="136">
        <v>428035093</v>
      </c>
      <c r="C150" s="212" t="s">
        <v>111</v>
      </c>
      <c r="D150" s="211">
        <v>35</v>
      </c>
      <c r="E150" s="212" t="s">
        <v>22</v>
      </c>
      <c r="F150" s="211">
        <v>93</v>
      </c>
      <c r="G150" s="212" t="s">
        <v>25</v>
      </c>
      <c r="H150" s="235">
        <f t="shared" si="26"/>
        <v>4.2699999999999996</v>
      </c>
      <c r="I150" s="137"/>
      <c r="J150" s="241">
        <f t="shared" si="27"/>
        <v>356</v>
      </c>
      <c r="K150" s="242">
        <f t="shared" si="28"/>
        <v>363</v>
      </c>
      <c r="L150" s="242">
        <f t="shared" si="29"/>
        <v>366</v>
      </c>
      <c r="M150" s="242">
        <f t="shared" si="30"/>
        <v>366</v>
      </c>
      <c r="N150" s="242">
        <f t="shared" si="31"/>
        <v>628</v>
      </c>
      <c r="O150" s="243">
        <f t="shared" si="32"/>
        <v>634</v>
      </c>
      <c r="P150" s="139"/>
      <c r="Q150" s="241">
        <f t="shared" si="33"/>
        <v>12785</v>
      </c>
      <c r="R150" s="242">
        <f t="shared" si="38"/>
        <v>634</v>
      </c>
      <c r="S150" s="242">
        <f t="shared" si="34"/>
        <v>0</v>
      </c>
      <c r="T150" s="242">
        <f t="shared" si="35"/>
        <v>893</v>
      </c>
      <c r="U150" s="242">
        <f t="shared" si="36"/>
        <v>14312</v>
      </c>
      <c r="V150" s="247">
        <f t="shared" si="37"/>
        <v>6</v>
      </c>
    </row>
    <row r="151" spans="1:22" x14ac:dyDescent="0.3">
      <c r="A151" s="136">
        <v>428</v>
      </c>
      <c r="B151" s="136">
        <v>428035099</v>
      </c>
      <c r="C151" s="212" t="s">
        <v>111</v>
      </c>
      <c r="D151" s="211">
        <v>35</v>
      </c>
      <c r="E151" s="212" t="s">
        <v>22</v>
      </c>
      <c r="F151" s="211">
        <v>99</v>
      </c>
      <c r="G151" s="212" t="s">
        <v>186</v>
      </c>
      <c r="H151" s="235">
        <f t="shared" si="26"/>
        <v>1.46</v>
      </c>
      <c r="I151" s="137"/>
      <c r="J151" s="241" t="str">
        <f t="shared" si="27"/>
        <v/>
      </c>
      <c r="K151" s="242" t="str">
        <f t="shared" si="28"/>
        <v/>
      </c>
      <c r="L151" s="242" t="str">
        <f t="shared" si="29"/>
        <v/>
      </c>
      <c r="M151" s="242" t="str">
        <f t="shared" si="30"/>
        <v/>
      </c>
      <c r="N151" s="242" t="str">
        <f t="shared" si="31"/>
        <v/>
      </c>
      <c r="O151" s="243">
        <f t="shared" si="32"/>
        <v>5757</v>
      </c>
      <c r="P151" s="139"/>
      <c r="Q151" s="241">
        <f t="shared" si="33"/>
        <v>10489.150662906624</v>
      </c>
      <c r="R151" s="242">
        <f t="shared" si="38"/>
        <v>5757</v>
      </c>
      <c r="S151" s="242">
        <f t="shared" si="34"/>
        <v>0</v>
      </c>
      <c r="T151" s="242">
        <f t="shared" si="35"/>
        <v>893</v>
      </c>
      <c r="U151" s="242">
        <f t="shared" si="36"/>
        <v>17139.150662906624</v>
      </c>
      <c r="V151" s="247" t="str">
        <f t="shared" si="37"/>
        <v/>
      </c>
    </row>
    <row r="152" spans="1:22" x14ac:dyDescent="0.3">
      <c r="A152" s="136">
        <v>428</v>
      </c>
      <c r="B152" s="136">
        <v>428035133</v>
      </c>
      <c r="C152" s="212" t="s">
        <v>111</v>
      </c>
      <c r="D152" s="211">
        <v>35</v>
      </c>
      <c r="E152" s="212" t="s">
        <v>22</v>
      </c>
      <c r="F152" s="211">
        <v>133</v>
      </c>
      <c r="G152" s="212" t="s">
        <v>73</v>
      </c>
      <c r="H152" s="235">
        <f t="shared" si="26"/>
        <v>2</v>
      </c>
      <c r="I152" s="137"/>
      <c r="J152" s="241">
        <f t="shared" si="27"/>
        <v>3397</v>
      </c>
      <c r="K152" s="242">
        <f t="shared" si="28"/>
        <v>4196</v>
      </c>
      <c r="L152" s="242">
        <f t="shared" si="29"/>
        <v>4197</v>
      </c>
      <c r="M152" s="242">
        <f t="shared" si="30"/>
        <v>3360</v>
      </c>
      <c r="N152" s="242">
        <f t="shared" si="31"/>
        <v>3339</v>
      </c>
      <c r="O152" s="243">
        <f t="shared" si="32"/>
        <v>3335</v>
      </c>
      <c r="P152" s="139"/>
      <c r="Q152" s="241">
        <f t="shared" si="33"/>
        <v>13392</v>
      </c>
      <c r="R152" s="242">
        <f t="shared" si="38"/>
        <v>3335</v>
      </c>
      <c r="S152" s="242">
        <f t="shared" si="34"/>
        <v>0</v>
      </c>
      <c r="T152" s="242">
        <f t="shared" si="35"/>
        <v>893</v>
      </c>
      <c r="U152" s="242">
        <f t="shared" si="36"/>
        <v>17620</v>
      </c>
      <c r="V152" s="247">
        <f t="shared" si="37"/>
        <v>-4</v>
      </c>
    </row>
    <row r="153" spans="1:22" x14ac:dyDescent="0.3">
      <c r="A153" s="136">
        <v>428</v>
      </c>
      <c r="B153" s="136">
        <v>428035163</v>
      </c>
      <c r="C153" s="212" t="s">
        <v>111</v>
      </c>
      <c r="D153" s="211">
        <v>35</v>
      </c>
      <c r="E153" s="212" t="s">
        <v>22</v>
      </c>
      <c r="F153" s="211">
        <v>163</v>
      </c>
      <c r="G153" s="212" t="s">
        <v>27</v>
      </c>
      <c r="H153" s="235">
        <f t="shared" si="26"/>
        <v>13.530000000000001</v>
      </c>
      <c r="I153" s="137"/>
      <c r="J153" s="241">
        <f t="shared" si="27"/>
        <v>411</v>
      </c>
      <c r="K153" s="242">
        <f t="shared" si="28"/>
        <v>201</v>
      </c>
      <c r="L153" s="242">
        <f t="shared" si="29"/>
        <v>435</v>
      </c>
      <c r="M153" s="242">
        <f t="shared" si="30"/>
        <v>435</v>
      </c>
      <c r="N153" s="242">
        <f t="shared" si="31"/>
        <v>123</v>
      </c>
      <c r="O153" s="243">
        <f t="shared" si="32"/>
        <v>115</v>
      </c>
      <c r="P153" s="139"/>
      <c r="Q153" s="241">
        <f t="shared" si="33"/>
        <v>10291</v>
      </c>
      <c r="R153" s="242">
        <f t="shared" si="38"/>
        <v>115</v>
      </c>
      <c r="S153" s="242">
        <f t="shared" si="34"/>
        <v>0</v>
      </c>
      <c r="T153" s="242">
        <f t="shared" si="35"/>
        <v>893</v>
      </c>
      <c r="U153" s="242">
        <f t="shared" si="36"/>
        <v>11299</v>
      </c>
      <c r="V153" s="247">
        <f t="shared" si="37"/>
        <v>-8</v>
      </c>
    </row>
    <row r="154" spans="1:22" x14ac:dyDescent="0.3">
      <c r="A154" s="136">
        <v>428</v>
      </c>
      <c r="B154" s="136">
        <v>428035165</v>
      </c>
      <c r="C154" s="212" t="s">
        <v>111</v>
      </c>
      <c r="D154" s="211">
        <v>35</v>
      </c>
      <c r="E154" s="212" t="s">
        <v>22</v>
      </c>
      <c r="F154" s="211">
        <v>165</v>
      </c>
      <c r="G154" s="212" t="s">
        <v>28</v>
      </c>
      <c r="H154" s="235">
        <f t="shared" si="26"/>
        <v>3</v>
      </c>
      <c r="I154" s="137"/>
      <c r="J154" s="241">
        <f t="shared" si="27"/>
        <v>640</v>
      </c>
      <c r="K154" s="242">
        <f t="shared" si="28"/>
        <v>700</v>
      </c>
      <c r="L154" s="242">
        <f t="shared" si="29"/>
        <v>702</v>
      </c>
      <c r="M154" s="242">
        <f t="shared" si="30"/>
        <v>451</v>
      </c>
      <c r="N154" s="242">
        <f t="shared" si="31"/>
        <v>484</v>
      </c>
      <c r="O154" s="243">
        <f t="shared" si="32"/>
        <v>483</v>
      </c>
      <c r="P154" s="139"/>
      <c r="Q154" s="241">
        <f t="shared" si="33"/>
        <v>12877</v>
      </c>
      <c r="R154" s="242">
        <f t="shared" si="38"/>
        <v>483</v>
      </c>
      <c r="S154" s="242">
        <f t="shared" si="34"/>
        <v>0</v>
      </c>
      <c r="T154" s="242">
        <f t="shared" si="35"/>
        <v>893</v>
      </c>
      <c r="U154" s="242">
        <f t="shared" si="36"/>
        <v>14253</v>
      </c>
      <c r="V154" s="247">
        <f t="shared" si="37"/>
        <v>-1</v>
      </c>
    </row>
    <row r="155" spans="1:22" x14ac:dyDescent="0.3">
      <c r="A155" s="136">
        <v>428</v>
      </c>
      <c r="B155" s="136">
        <v>428035189</v>
      </c>
      <c r="C155" s="212" t="s">
        <v>111</v>
      </c>
      <c r="D155" s="211">
        <v>35</v>
      </c>
      <c r="E155" s="212" t="s">
        <v>22</v>
      </c>
      <c r="F155" s="211">
        <v>189</v>
      </c>
      <c r="G155" s="212" t="s">
        <v>38</v>
      </c>
      <c r="H155" s="235">
        <f t="shared" si="26"/>
        <v>1</v>
      </c>
      <c r="I155" s="137"/>
      <c r="J155" s="241">
        <f t="shared" si="27"/>
        <v>4195</v>
      </c>
      <c r="K155" s="242">
        <f t="shared" si="28"/>
        <v>5439</v>
      </c>
      <c r="L155" s="242">
        <f t="shared" si="29"/>
        <v>5439</v>
      </c>
      <c r="M155" s="242">
        <f t="shared" si="30"/>
        <v>5439</v>
      </c>
      <c r="N155" s="242">
        <f t="shared" si="31"/>
        <v>5220</v>
      </c>
      <c r="O155" s="243">
        <f t="shared" si="32"/>
        <v>5220</v>
      </c>
      <c r="P155" s="139"/>
      <c r="Q155" s="241">
        <f t="shared" si="33"/>
        <v>13576</v>
      </c>
      <c r="R155" s="242">
        <f t="shared" si="38"/>
        <v>5220</v>
      </c>
      <c r="S155" s="242">
        <f t="shared" si="34"/>
        <v>0</v>
      </c>
      <c r="T155" s="242">
        <f t="shared" si="35"/>
        <v>893</v>
      </c>
      <c r="U155" s="242">
        <f t="shared" si="36"/>
        <v>19689</v>
      </c>
      <c r="V155" s="247">
        <f t="shared" si="37"/>
        <v>0</v>
      </c>
    </row>
    <row r="156" spans="1:22" x14ac:dyDescent="0.3">
      <c r="A156" s="136">
        <v>428</v>
      </c>
      <c r="B156" s="136">
        <v>428035220</v>
      </c>
      <c r="C156" s="212" t="s">
        <v>111</v>
      </c>
      <c r="D156" s="211">
        <v>35</v>
      </c>
      <c r="E156" s="212" t="s">
        <v>22</v>
      </c>
      <c r="F156" s="211">
        <v>220</v>
      </c>
      <c r="G156" s="212" t="s">
        <v>42</v>
      </c>
      <c r="H156" s="235">
        <f t="shared" si="26"/>
        <v>7</v>
      </c>
      <c r="I156" s="137"/>
      <c r="J156" s="241">
        <f t="shared" si="27"/>
        <v>4917</v>
      </c>
      <c r="K156" s="242">
        <f t="shared" si="28"/>
        <v>5161</v>
      </c>
      <c r="L156" s="242">
        <f t="shared" si="29"/>
        <v>5167</v>
      </c>
      <c r="M156" s="242">
        <f t="shared" si="30"/>
        <v>5080</v>
      </c>
      <c r="N156" s="242">
        <f t="shared" si="31"/>
        <v>5057</v>
      </c>
      <c r="O156" s="243">
        <f t="shared" si="32"/>
        <v>5056</v>
      </c>
      <c r="P156" s="139"/>
      <c r="Q156" s="241">
        <f t="shared" si="33"/>
        <v>12693</v>
      </c>
      <c r="R156" s="242">
        <f t="shared" si="38"/>
        <v>5056</v>
      </c>
      <c r="S156" s="242">
        <f t="shared" si="34"/>
        <v>0</v>
      </c>
      <c r="T156" s="242">
        <f t="shared" si="35"/>
        <v>893</v>
      </c>
      <c r="U156" s="242">
        <f t="shared" si="36"/>
        <v>18642</v>
      </c>
      <c r="V156" s="247">
        <f t="shared" si="37"/>
        <v>-1</v>
      </c>
    </row>
    <row r="157" spans="1:22" x14ac:dyDescent="0.3">
      <c r="A157" s="136">
        <v>428</v>
      </c>
      <c r="B157" s="136">
        <v>428035243</v>
      </c>
      <c r="C157" s="212" t="s">
        <v>111</v>
      </c>
      <c r="D157" s="211">
        <v>35</v>
      </c>
      <c r="E157" s="212" t="s">
        <v>22</v>
      </c>
      <c r="F157" s="211">
        <v>243</v>
      </c>
      <c r="G157" s="212" t="s">
        <v>74</v>
      </c>
      <c r="H157" s="235">
        <f t="shared" si="26"/>
        <v>6</v>
      </c>
      <c r="I157" s="137"/>
      <c r="J157" s="241">
        <f t="shared" si="27"/>
        <v>2524</v>
      </c>
      <c r="K157" s="242">
        <f t="shared" si="28"/>
        <v>3078</v>
      </c>
      <c r="L157" s="242">
        <f t="shared" si="29"/>
        <v>3093</v>
      </c>
      <c r="M157" s="242">
        <f t="shared" si="30"/>
        <v>2729</v>
      </c>
      <c r="N157" s="242">
        <f t="shared" si="31"/>
        <v>2723</v>
      </c>
      <c r="O157" s="243">
        <f t="shared" si="32"/>
        <v>2723</v>
      </c>
      <c r="P157" s="139"/>
      <c r="Q157" s="241">
        <f t="shared" si="33"/>
        <v>13104</v>
      </c>
      <c r="R157" s="242">
        <f t="shared" si="38"/>
        <v>2723</v>
      </c>
      <c r="S157" s="242">
        <f t="shared" si="34"/>
        <v>0</v>
      </c>
      <c r="T157" s="242">
        <f t="shared" si="35"/>
        <v>893</v>
      </c>
      <c r="U157" s="242">
        <f t="shared" si="36"/>
        <v>16720</v>
      </c>
      <c r="V157" s="247">
        <f t="shared" si="37"/>
        <v>0</v>
      </c>
    </row>
    <row r="158" spans="1:22" x14ac:dyDescent="0.3">
      <c r="A158" s="136">
        <v>428</v>
      </c>
      <c r="B158" s="136">
        <v>428035244</v>
      </c>
      <c r="C158" s="212" t="s">
        <v>111</v>
      </c>
      <c r="D158" s="211">
        <v>35</v>
      </c>
      <c r="E158" s="212" t="s">
        <v>22</v>
      </c>
      <c r="F158" s="211">
        <v>244</v>
      </c>
      <c r="G158" s="212" t="s">
        <v>43</v>
      </c>
      <c r="H158" s="235">
        <f t="shared" si="26"/>
        <v>16.850000000000001</v>
      </c>
      <c r="I158" s="137"/>
      <c r="J158" s="241">
        <f t="shared" si="27"/>
        <v>4526</v>
      </c>
      <c r="K158" s="242">
        <f t="shared" si="28"/>
        <v>4364</v>
      </c>
      <c r="L158" s="242">
        <f t="shared" si="29"/>
        <v>4380</v>
      </c>
      <c r="M158" s="242">
        <f t="shared" si="30"/>
        <v>4279</v>
      </c>
      <c r="N158" s="242">
        <f t="shared" si="31"/>
        <v>4221</v>
      </c>
      <c r="O158" s="243">
        <f t="shared" si="32"/>
        <v>4212</v>
      </c>
      <c r="P158" s="139"/>
      <c r="Q158" s="241">
        <f t="shared" si="33"/>
        <v>10810</v>
      </c>
      <c r="R158" s="242">
        <f t="shared" si="38"/>
        <v>4212</v>
      </c>
      <c r="S158" s="242">
        <f t="shared" si="34"/>
        <v>0</v>
      </c>
      <c r="T158" s="242">
        <f t="shared" si="35"/>
        <v>893</v>
      </c>
      <c r="U158" s="242">
        <f t="shared" si="36"/>
        <v>15915</v>
      </c>
      <c r="V158" s="247">
        <f t="shared" si="37"/>
        <v>-9</v>
      </c>
    </row>
    <row r="159" spans="1:22" x14ac:dyDescent="0.3">
      <c r="A159" s="136">
        <v>428</v>
      </c>
      <c r="B159" s="136">
        <v>428035248</v>
      </c>
      <c r="C159" s="212" t="s">
        <v>111</v>
      </c>
      <c r="D159" s="211">
        <v>35</v>
      </c>
      <c r="E159" s="212" t="s">
        <v>22</v>
      </c>
      <c r="F159" s="211">
        <v>248</v>
      </c>
      <c r="G159" s="212" t="s">
        <v>30</v>
      </c>
      <c r="H159" s="235">
        <f t="shared" si="26"/>
        <v>30.64</v>
      </c>
      <c r="I159" s="137"/>
      <c r="J159" s="241">
        <f t="shared" si="27"/>
        <v>1179</v>
      </c>
      <c r="K159" s="242">
        <f t="shared" si="28"/>
        <v>1187</v>
      </c>
      <c r="L159" s="242">
        <f t="shared" si="29"/>
        <v>1198</v>
      </c>
      <c r="M159" s="242">
        <f t="shared" si="30"/>
        <v>966</v>
      </c>
      <c r="N159" s="242">
        <f t="shared" si="31"/>
        <v>939</v>
      </c>
      <c r="O159" s="243">
        <f t="shared" si="32"/>
        <v>935</v>
      </c>
      <c r="P159" s="139"/>
      <c r="Q159" s="241">
        <f t="shared" si="33"/>
        <v>12122</v>
      </c>
      <c r="R159" s="242">
        <f t="shared" si="38"/>
        <v>935</v>
      </c>
      <c r="S159" s="242">
        <f t="shared" si="34"/>
        <v>0</v>
      </c>
      <c r="T159" s="242">
        <f t="shared" si="35"/>
        <v>893</v>
      </c>
      <c r="U159" s="242">
        <f t="shared" si="36"/>
        <v>13950</v>
      </c>
      <c r="V159" s="247">
        <f t="shared" si="37"/>
        <v>-4</v>
      </c>
    </row>
    <row r="160" spans="1:22" x14ac:dyDescent="0.3">
      <c r="A160" s="136">
        <v>428</v>
      </c>
      <c r="B160" s="136">
        <v>428035293</v>
      </c>
      <c r="C160" s="212" t="s">
        <v>111</v>
      </c>
      <c r="D160" s="211">
        <v>35</v>
      </c>
      <c r="E160" s="212" t="s">
        <v>22</v>
      </c>
      <c r="F160" s="211">
        <v>293</v>
      </c>
      <c r="G160" s="212" t="s">
        <v>45</v>
      </c>
      <c r="H160" s="235">
        <f t="shared" si="26"/>
        <v>2.91</v>
      </c>
      <c r="I160" s="137"/>
      <c r="J160" s="241" t="str">
        <f t="shared" si="27"/>
        <v/>
      </c>
      <c r="K160" s="242" t="str">
        <f t="shared" si="28"/>
        <v/>
      </c>
      <c r="L160" s="242" t="str">
        <f t="shared" si="29"/>
        <v/>
      </c>
      <c r="M160" s="242" t="str">
        <f t="shared" si="30"/>
        <v/>
      </c>
      <c r="N160" s="242" t="str">
        <f t="shared" si="31"/>
        <v/>
      </c>
      <c r="O160" s="243">
        <f t="shared" si="32"/>
        <v>897</v>
      </c>
      <c r="P160" s="139"/>
      <c r="Q160" s="241">
        <f t="shared" si="33"/>
        <v>11641.935415948807</v>
      </c>
      <c r="R160" s="242">
        <f t="shared" si="38"/>
        <v>897</v>
      </c>
      <c r="S160" s="242">
        <f t="shared" si="34"/>
        <v>0</v>
      </c>
      <c r="T160" s="242">
        <f t="shared" si="35"/>
        <v>893</v>
      </c>
      <c r="U160" s="242">
        <f t="shared" si="36"/>
        <v>13431.935415948807</v>
      </c>
      <c r="V160" s="247" t="str">
        <f t="shared" si="37"/>
        <v/>
      </c>
    </row>
    <row r="161" spans="1:22" x14ac:dyDescent="0.3">
      <c r="A161" s="136">
        <v>428</v>
      </c>
      <c r="B161" s="136">
        <v>428035305</v>
      </c>
      <c r="C161" s="212" t="s">
        <v>111</v>
      </c>
      <c r="D161" s="211">
        <v>35</v>
      </c>
      <c r="E161" s="212" t="s">
        <v>22</v>
      </c>
      <c r="F161" s="211">
        <v>305</v>
      </c>
      <c r="G161" s="212" t="s">
        <v>75</v>
      </c>
      <c r="H161" s="235">
        <f t="shared" si="26"/>
        <v>1</v>
      </c>
      <c r="I161" s="137"/>
      <c r="J161" s="241" t="str">
        <f t="shared" si="27"/>
        <v/>
      </c>
      <c r="K161" s="242" t="str">
        <f t="shared" si="28"/>
        <v/>
      </c>
      <c r="L161" s="242" t="str">
        <f t="shared" si="29"/>
        <v/>
      </c>
      <c r="M161" s="242" t="str">
        <f t="shared" si="30"/>
        <v/>
      </c>
      <c r="N161" s="242" t="str">
        <f t="shared" si="31"/>
        <v/>
      </c>
      <c r="O161" s="243">
        <f t="shared" si="32"/>
        <v>3756</v>
      </c>
      <c r="P161" s="139"/>
      <c r="Q161" s="241">
        <f t="shared" si="33"/>
        <v>10424.134827431193</v>
      </c>
      <c r="R161" s="242">
        <f t="shared" si="38"/>
        <v>3756</v>
      </c>
      <c r="S161" s="242">
        <f t="shared" si="34"/>
        <v>0</v>
      </c>
      <c r="T161" s="242">
        <f t="shared" si="35"/>
        <v>893</v>
      </c>
      <c r="U161" s="242">
        <f t="shared" si="36"/>
        <v>15073.134827431193</v>
      </c>
      <c r="V161" s="247" t="str">
        <f t="shared" si="37"/>
        <v/>
      </c>
    </row>
    <row r="162" spans="1:22" x14ac:dyDescent="0.3">
      <c r="A162" s="136">
        <v>428</v>
      </c>
      <c r="B162" s="136">
        <v>428035307</v>
      </c>
      <c r="C162" s="212" t="s">
        <v>111</v>
      </c>
      <c r="D162" s="211">
        <v>35</v>
      </c>
      <c r="E162" s="212" t="s">
        <v>22</v>
      </c>
      <c r="F162" s="211">
        <v>307</v>
      </c>
      <c r="G162" s="212" t="s">
        <v>76</v>
      </c>
      <c r="H162" s="235">
        <f t="shared" si="26"/>
        <v>1</v>
      </c>
      <c r="I162" s="137"/>
      <c r="J162" s="241" t="str">
        <f t="shared" si="27"/>
        <v/>
      </c>
      <c r="K162" s="242">
        <f t="shared" si="28"/>
        <v>3921</v>
      </c>
      <c r="L162" s="242">
        <f t="shared" si="29"/>
        <v>3924</v>
      </c>
      <c r="M162" s="242" t="str">
        <f t="shared" si="30"/>
        <v/>
      </c>
      <c r="N162" s="242" t="str">
        <f t="shared" si="31"/>
        <v/>
      </c>
      <c r="O162" s="243">
        <f t="shared" si="32"/>
        <v>4023</v>
      </c>
      <c r="P162" s="139"/>
      <c r="Q162" s="241">
        <f t="shared" si="33"/>
        <v>10243.986503810289</v>
      </c>
      <c r="R162" s="242">
        <f t="shared" si="38"/>
        <v>4023</v>
      </c>
      <c r="S162" s="242">
        <f t="shared" si="34"/>
        <v>0</v>
      </c>
      <c r="T162" s="242">
        <f t="shared" si="35"/>
        <v>893</v>
      </c>
      <c r="U162" s="242">
        <f t="shared" si="36"/>
        <v>15159.986503810289</v>
      </c>
      <c r="V162" s="247" t="str">
        <f t="shared" si="37"/>
        <v/>
      </c>
    </row>
    <row r="163" spans="1:22" x14ac:dyDescent="0.3">
      <c r="A163" s="136">
        <v>428</v>
      </c>
      <c r="B163" s="136">
        <v>428035336</v>
      </c>
      <c r="C163" s="212" t="s">
        <v>111</v>
      </c>
      <c r="D163" s="211">
        <v>35</v>
      </c>
      <c r="E163" s="212" t="s">
        <v>22</v>
      </c>
      <c r="F163" s="211">
        <v>336</v>
      </c>
      <c r="G163" s="212" t="s">
        <v>48</v>
      </c>
      <c r="H163" s="235">
        <f t="shared" si="26"/>
        <v>1.1499999999999999</v>
      </c>
      <c r="I163" s="137"/>
      <c r="J163" s="241" t="str">
        <f t="shared" si="27"/>
        <v/>
      </c>
      <c r="K163" s="242" t="str">
        <f t="shared" si="28"/>
        <v/>
      </c>
      <c r="L163" s="242" t="str">
        <f t="shared" si="29"/>
        <v/>
      </c>
      <c r="M163" s="242">
        <f t="shared" si="30"/>
        <v>2153</v>
      </c>
      <c r="N163" s="242">
        <f t="shared" si="31"/>
        <v>3011</v>
      </c>
      <c r="O163" s="243">
        <f t="shared" si="32"/>
        <v>3014</v>
      </c>
      <c r="P163" s="139"/>
      <c r="Q163" s="241">
        <f t="shared" si="33"/>
        <v>11404.61762605592</v>
      </c>
      <c r="R163" s="242">
        <f t="shared" si="38"/>
        <v>3014</v>
      </c>
      <c r="S163" s="242">
        <f t="shared" si="34"/>
        <v>0</v>
      </c>
      <c r="T163" s="242">
        <f t="shared" si="35"/>
        <v>893</v>
      </c>
      <c r="U163" s="242">
        <f t="shared" si="36"/>
        <v>15311.61762605592</v>
      </c>
      <c r="V163" s="247">
        <f t="shared" si="37"/>
        <v>3</v>
      </c>
    </row>
    <row r="164" spans="1:22" x14ac:dyDescent="0.3">
      <c r="A164" s="136">
        <v>428</v>
      </c>
      <c r="B164" s="136">
        <v>428035346</v>
      </c>
      <c r="C164" s="212" t="s">
        <v>111</v>
      </c>
      <c r="D164" s="211">
        <v>35</v>
      </c>
      <c r="E164" s="212" t="s">
        <v>22</v>
      </c>
      <c r="F164" s="211">
        <v>346</v>
      </c>
      <c r="G164" s="212" t="s">
        <v>33</v>
      </c>
      <c r="H164" s="235">
        <f t="shared" si="26"/>
        <v>11.370000000000001</v>
      </c>
      <c r="I164" s="137"/>
      <c r="J164" s="241">
        <f t="shared" si="27"/>
        <v>1136</v>
      </c>
      <c r="K164" s="242">
        <f t="shared" si="28"/>
        <v>1404</v>
      </c>
      <c r="L164" s="242">
        <f t="shared" si="29"/>
        <v>1409</v>
      </c>
      <c r="M164" s="242">
        <f t="shared" si="30"/>
        <v>1409</v>
      </c>
      <c r="N164" s="242">
        <f t="shared" si="31"/>
        <v>1409</v>
      </c>
      <c r="O164" s="243">
        <f t="shared" si="32"/>
        <v>1201</v>
      </c>
      <c r="P164" s="139"/>
      <c r="Q164" s="241">
        <f t="shared" si="33"/>
        <v>12665</v>
      </c>
      <c r="R164" s="242">
        <f t="shared" si="38"/>
        <v>1201</v>
      </c>
      <c r="S164" s="242">
        <f t="shared" si="34"/>
        <v>0</v>
      </c>
      <c r="T164" s="242">
        <f t="shared" si="35"/>
        <v>893</v>
      </c>
      <c r="U164" s="242">
        <f t="shared" si="36"/>
        <v>14759</v>
      </c>
      <c r="V164" s="247">
        <f t="shared" si="37"/>
        <v>-208</v>
      </c>
    </row>
    <row r="165" spans="1:22" x14ac:dyDescent="0.3">
      <c r="A165" s="136">
        <v>429</v>
      </c>
      <c r="B165" s="136">
        <v>429163030</v>
      </c>
      <c r="C165" s="212" t="s">
        <v>114</v>
      </c>
      <c r="D165" s="211">
        <v>163</v>
      </c>
      <c r="E165" s="212" t="s">
        <v>27</v>
      </c>
      <c r="F165" s="211">
        <v>30</v>
      </c>
      <c r="G165" s="212" t="s">
        <v>115</v>
      </c>
      <c r="H165" s="235">
        <f t="shared" si="26"/>
        <v>8.4</v>
      </c>
      <c r="I165" s="137"/>
      <c r="J165" s="241">
        <f t="shared" si="27"/>
        <v>3255</v>
      </c>
      <c r="K165" s="242">
        <f t="shared" si="28"/>
        <v>3178</v>
      </c>
      <c r="L165" s="242">
        <f t="shared" si="29"/>
        <v>3178</v>
      </c>
      <c r="M165" s="242">
        <f t="shared" si="30"/>
        <v>3559</v>
      </c>
      <c r="N165" s="242">
        <f t="shared" si="31"/>
        <v>3573</v>
      </c>
      <c r="O165" s="243">
        <f t="shared" si="32"/>
        <v>3573</v>
      </c>
      <c r="P165" s="139"/>
      <c r="Q165" s="241">
        <f t="shared" si="33"/>
        <v>12977</v>
      </c>
      <c r="R165" s="242">
        <f t="shared" si="38"/>
        <v>3573</v>
      </c>
      <c r="S165" s="242">
        <f t="shared" si="34"/>
        <v>0</v>
      </c>
      <c r="T165" s="242">
        <f t="shared" si="35"/>
        <v>893</v>
      </c>
      <c r="U165" s="242">
        <f t="shared" si="36"/>
        <v>17443</v>
      </c>
      <c r="V165" s="247">
        <f t="shared" si="37"/>
        <v>0</v>
      </c>
    </row>
    <row r="166" spans="1:22" x14ac:dyDescent="0.3">
      <c r="A166" s="136">
        <v>429</v>
      </c>
      <c r="B166" s="136">
        <v>429163035</v>
      </c>
      <c r="C166" s="212" t="s">
        <v>114</v>
      </c>
      <c r="D166" s="211">
        <v>163</v>
      </c>
      <c r="E166" s="212" t="s">
        <v>27</v>
      </c>
      <c r="F166" s="211">
        <v>35</v>
      </c>
      <c r="G166" s="212" t="s">
        <v>22</v>
      </c>
      <c r="H166" s="235">
        <f t="shared" si="26"/>
        <v>1</v>
      </c>
      <c r="I166" s="137"/>
      <c r="J166" s="241">
        <f t="shared" si="27"/>
        <v>5022</v>
      </c>
      <c r="K166" s="242">
        <f t="shared" si="28"/>
        <v>4953</v>
      </c>
      <c r="L166" s="242">
        <f t="shared" si="29"/>
        <v>4959</v>
      </c>
      <c r="M166" s="242">
        <f t="shared" si="30"/>
        <v>4950</v>
      </c>
      <c r="N166" s="242">
        <f t="shared" si="31"/>
        <v>4872</v>
      </c>
      <c r="O166" s="243">
        <f t="shared" si="32"/>
        <v>4864</v>
      </c>
      <c r="P166" s="139"/>
      <c r="Q166" s="241">
        <f t="shared" si="33"/>
        <v>14107</v>
      </c>
      <c r="R166" s="242">
        <f t="shared" si="38"/>
        <v>4864</v>
      </c>
      <c r="S166" s="242">
        <f t="shared" si="34"/>
        <v>0</v>
      </c>
      <c r="T166" s="242">
        <f t="shared" si="35"/>
        <v>893</v>
      </c>
      <c r="U166" s="242">
        <f t="shared" si="36"/>
        <v>19864</v>
      </c>
      <c r="V166" s="247">
        <f t="shared" si="37"/>
        <v>-8</v>
      </c>
    </row>
    <row r="167" spans="1:22" x14ac:dyDescent="0.3">
      <c r="A167" s="136">
        <v>429</v>
      </c>
      <c r="B167" s="136">
        <v>429163057</v>
      </c>
      <c r="C167" s="212" t="s">
        <v>114</v>
      </c>
      <c r="D167" s="211">
        <v>163</v>
      </c>
      <c r="E167" s="212" t="s">
        <v>27</v>
      </c>
      <c r="F167" s="211">
        <v>57</v>
      </c>
      <c r="G167" s="212" t="s">
        <v>23</v>
      </c>
      <c r="H167" s="235">
        <f t="shared" si="26"/>
        <v>1</v>
      </c>
      <c r="I167" s="137"/>
      <c r="J167" s="241">
        <f t="shared" si="27"/>
        <v>743</v>
      </c>
      <c r="K167" s="242">
        <f t="shared" si="28"/>
        <v>746</v>
      </c>
      <c r="L167" s="242">
        <f t="shared" si="29"/>
        <v>750</v>
      </c>
      <c r="M167" s="242">
        <f t="shared" si="30"/>
        <v>750</v>
      </c>
      <c r="N167" s="242">
        <f t="shared" si="31"/>
        <v>371</v>
      </c>
      <c r="O167" s="243">
        <f t="shared" si="32"/>
        <v>358</v>
      </c>
      <c r="P167" s="139"/>
      <c r="Q167" s="241">
        <f t="shared" si="33"/>
        <v>14744</v>
      </c>
      <c r="R167" s="242">
        <f t="shared" si="38"/>
        <v>358</v>
      </c>
      <c r="S167" s="242">
        <f t="shared" si="34"/>
        <v>0</v>
      </c>
      <c r="T167" s="242">
        <f t="shared" si="35"/>
        <v>893</v>
      </c>
      <c r="U167" s="242">
        <f t="shared" si="36"/>
        <v>15995</v>
      </c>
      <c r="V167" s="247">
        <f t="shared" si="37"/>
        <v>-13</v>
      </c>
    </row>
    <row r="168" spans="1:22" x14ac:dyDescent="0.3">
      <c r="A168" s="136">
        <v>429</v>
      </c>
      <c r="B168" s="136">
        <v>429163128</v>
      </c>
      <c r="C168" s="212" t="s">
        <v>114</v>
      </c>
      <c r="D168" s="211">
        <v>163</v>
      </c>
      <c r="E168" s="212" t="s">
        <v>27</v>
      </c>
      <c r="F168" s="211">
        <v>128</v>
      </c>
      <c r="G168" s="212" t="s">
        <v>110</v>
      </c>
      <c r="H168" s="235">
        <f t="shared" si="26"/>
        <v>0.8</v>
      </c>
      <c r="I168" s="137"/>
      <c r="J168" s="241">
        <f t="shared" si="27"/>
        <v>561</v>
      </c>
      <c r="K168" s="242" t="str">
        <f t="shared" si="28"/>
        <v/>
      </c>
      <c r="L168" s="242" t="str">
        <f t="shared" si="29"/>
        <v/>
      </c>
      <c r="M168" s="242" t="str">
        <f t="shared" si="30"/>
        <v/>
      </c>
      <c r="N168" s="242" t="str">
        <f t="shared" si="31"/>
        <v/>
      </c>
      <c r="O168" s="243">
        <f t="shared" si="32"/>
        <v>579</v>
      </c>
      <c r="P168" s="139"/>
      <c r="Q168" s="241">
        <f t="shared" si="33"/>
        <v>11456.836107503608</v>
      </c>
      <c r="R168" s="242">
        <f t="shared" si="38"/>
        <v>579</v>
      </c>
      <c r="S168" s="242">
        <f t="shared" si="34"/>
        <v>0</v>
      </c>
      <c r="T168" s="242">
        <f t="shared" si="35"/>
        <v>893</v>
      </c>
      <c r="U168" s="242">
        <f t="shared" si="36"/>
        <v>12928.836107503608</v>
      </c>
      <c r="V168" s="247" t="str">
        <f t="shared" si="37"/>
        <v/>
      </c>
    </row>
    <row r="169" spans="1:22" x14ac:dyDescent="0.3">
      <c r="A169" s="136">
        <v>429</v>
      </c>
      <c r="B169" s="136">
        <v>429163160</v>
      </c>
      <c r="C169" s="212" t="s">
        <v>114</v>
      </c>
      <c r="D169" s="211">
        <v>163</v>
      </c>
      <c r="E169" s="212" t="s">
        <v>27</v>
      </c>
      <c r="F169" s="211">
        <v>160</v>
      </c>
      <c r="G169" s="212" t="s">
        <v>104</v>
      </c>
      <c r="H169" s="235">
        <f t="shared" si="26"/>
        <v>0.81</v>
      </c>
      <c r="I169" s="137"/>
      <c r="J169" s="241" t="str">
        <f t="shared" si="27"/>
        <v/>
      </c>
      <c r="K169" s="242" t="str">
        <f t="shared" si="28"/>
        <v/>
      </c>
      <c r="L169" s="242" t="str">
        <f t="shared" si="29"/>
        <v/>
      </c>
      <c r="M169" s="242" t="str">
        <f t="shared" si="30"/>
        <v/>
      </c>
      <c r="N169" s="242" t="str">
        <f t="shared" si="31"/>
        <v/>
      </c>
      <c r="O169" s="243">
        <f t="shared" si="32"/>
        <v>135</v>
      </c>
      <c r="P169" s="139"/>
      <c r="Q169" s="241">
        <f t="shared" si="33"/>
        <v>12255.087011245676</v>
      </c>
      <c r="R169" s="242">
        <f t="shared" si="38"/>
        <v>135</v>
      </c>
      <c r="S169" s="242">
        <f t="shared" si="34"/>
        <v>0</v>
      </c>
      <c r="T169" s="242">
        <f t="shared" si="35"/>
        <v>893</v>
      </c>
      <c r="U169" s="242">
        <f t="shared" si="36"/>
        <v>13283.087011245676</v>
      </c>
      <c r="V169" s="247" t="str">
        <f t="shared" si="37"/>
        <v/>
      </c>
    </row>
    <row r="170" spans="1:22" x14ac:dyDescent="0.3">
      <c r="A170" s="136">
        <v>429</v>
      </c>
      <c r="B170" s="136">
        <v>429163163</v>
      </c>
      <c r="C170" s="212" t="s">
        <v>114</v>
      </c>
      <c r="D170" s="211">
        <v>163</v>
      </c>
      <c r="E170" s="212" t="s">
        <v>27</v>
      </c>
      <c r="F170" s="211">
        <v>163</v>
      </c>
      <c r="G170" s="212" t="s">
        <v>27</v>
      </c>
      <c r="H170" s="235">
        <f t="shared" si="26"/>
        <v>1395.4400000000005</v>
      </c>
      <c r="I170" s="137"/>
      <c r="J170" s="241">
        <f t="shared" si="27"/>
        <v>491</v>
      </c>
      <c r="K170" s="242">
        <f t="shared" si="28"/>
        <v>235</v>
      </c>
      <c r="L170" s="242">
        <f t="shared" si="29"/>
        <v>513</v>
      </c>
      <c r="M170" s="242">
        <f t="shared" si="30"/>
        <v>513</v>
      </c>
      <c r="N170" s="242">
        <f t="shared" si="31"/>
        <v>145</v>
      </c>
      <c r="O170" s="243">
        <f t="shared" si="32"/>
        <v>136</v>
      </c>
      <c r="P170" s="139"/>
      <c r="Q170" s="241">
        <f t="shared" si="33"/>
        <v>12148</v>
      </c>
      <c r="R170" s="242">
        <f t="shared" si="38"/>
        <v>136</v>
      </c>
      <c r="S170" s="242">
        <f t="shared" si="34"/>
        <v>450.71518660780811</v>
      </c>
      <c r="T170" s="242">
        <f t="shared" si="35"/>
        <v>893</v>
      </c>
      <c r="U170" s="242">
        <f t="shared" si="36"/>
        <v>13627.715186607807</v>
      </c>
      <c r="V170" s="247">
        <f t="shared" si="37"/>
        <v>441.71518660780748</v>
      </c>
    </row>
    <row r="171" spans="1:22" x14ac:dyDescent="0.3">
      <c r="A171" s="136">
        <v>429</v>
      </c>
      <c r="B171" s="136">
        <v>429163164</v>
      </c>
      <c r="C171" s="212" t="s">
        <v>114</v>
      </c>
      <c r="D171" s="211">
        <v>163</v>
      </c>
      <c r="E171" s="212" t="s">
        <v>27</v>
      </c>
      <c r="F171" s="211">
        <v>164</v>
      </c>
      <c r="G171" s="212" t="s">
        <v>116</v>
      </c>
      <c r="H171" s="235">
        <f t="shared" si="26"/>
        <v>1</v>
      </c>
      <c r="I171" s="137"/>
      <c r="J171" s="241">
        <f t="shared" si="27"/>
        <v>5808</v>
      </c>
      <c r="K171" s="242">
        <f t="shared" si="28"/>
        <v>5771</v>
      </c>
      <c r="L171" s="242">
        <f t="shared" si="29"/>
        <v>5771</v>
      </c>
      <c r="M171" s="242">
        <f t="shared" si="30"/>
        <v>5568</v>
      </c>
      <c r="N171" s="242">
        <f t="shared" si="31"/>
        <v>5578</v>
      </c>
      <c r="O171" s="243">
        <f t="shared" si="32"/>
        <v>5578</v>
      </c>
      <c r="P171" s="139"/>
      <c r="Q171" s="241">
        <f t="shared" si="33"/>
        <v>12117</v>
      </c>
      <c r="R171" s="242">
        <f t="shared" si="38"/>
        <v>5578</v>
      </c>
      <c r="S171" s="242">
        <f t="shared" si="34"/>
        <v>0</v>
      </c>
      <c r="T171" s="242">
        <f t="shared" si="35"/>
        <v>893</v>
      </c>
      <c r="U171" s="242">
        <f t="shared" si="36"/>
        <v>18588</v>
      </c>
      <c r="V171" s="247">
        <f t="shared" si="37"/>
        <v>0</v>
      </c>
    </row>
    <row r="172" spans="1:22" x14ac:dyDescent="0.3">
      <c r="A172" s="136">
        <v>429</v>
      </c>
      <c r="B172" s="136">
        <v>429163168</v>
      </c>
      <c r="C172" s="212" t="s">
        <v>114</v>
      </c>
      <c r="D172" s="211">
        <v>163</v>
      </c>
      <c r="E172" s="212" t="s">
        <v>27</v>
      </c>
      <c r="F172" s="211">
        <v>168</v>
      </c>
      <c r="G172" s="212" t="s">
        <v>117</v>
      </c>
      <c r="H172" s="235">
        <f t="shared" si="26"/>
        <v>2</v>
      </c>
      <c r="I172" s="137"/>
      <c r="J172" s="241">
        <f t="shared" si="27"/>
        <v>4620</v>
      </c>
      <c r="K172" s="242">
        <f t="shared" si="28"/>
        <v>4636</v>
      </c>
      <c r="L172" s="242">
        <f t="shared" si="29"/>
        <v>4787</v>
      </c>
      <c r="M172" s="242">
        <f t="shared" si="30"/>
        <v>5019</v>
      </c>
      <c r="N172" s="242">
        <f t="shared" si="31"/>
        <v>5001</v>
      </c>
      <c r="O172" s="243">
        <f t="shared" si="32"/>
        <v>5000</v>
      </c>
      <c r="P172" s="139"/>
      <c r="Q172" s="241">
        <f t="shared" si="33"/>
        <v>9269</v>
      </c>
      <c r="R172" s="242">
        <f t="shared" si="38"/>
        <v>5000</v>
      </c>
      <c r="S172" s="242">
        <f t="shared" si="34"/>
        <v>0</v>
      </c>
      <c r="T172" s="242">
        <f t="shared" si="35"/>
        <v>893</v>
      </c>
      <c r="U172" s="242">
        <f t="shared" si="36"/>
        <v>15162</v>
      </c>
      <c r="V172" s="247">
        <f t="shared" si="37"/>
        <v>-1</v>
      </c>
    </row>
    <row r="173" spans="1:22" x14ac:dyDescent="0.3">
      <c r="A173" s="136">
        <v>429</v>
      </c>
      <c r="B173" s="136">
        <v>429163229</v>
      </c>
      <c r="C173" s="212" t="s">
        <v>114</v>
      </c>
      <c r="D173" s="211">
        <v>163</v>
      </c>
      <c r="E173" s="212" t="s">
        <v>27</v>
      </c>
      <c r="F173" s="211">
        <v>229</v>
      </c>
      <c r="G173" s="212" t="s">
        <v>113</v>
      </c>
      <c r="H173" s="235">
        <f t="shared" si="26"/>
        <v>11.04</v>
      </c>
      <c r="I173" s="137"/>
      <c r="J173" s="241">
        <f t="shared" si="27"/>
        <v>2288</v>
      </c>
      <c r="K173" s="242">
        <f t="shared" si="28"/>
        <v>1195</v>
      </c>
      <c r="L173" s="242">
        <f t="shared" si="29"/>
        <v>2194</v>
      </c>
      <c r="M173" s="242">
        <f t="shared" si="30"/>
        <v>2194</v>
      </c>
      <c r="N173" s="242">
        <f t="shared" si="31"/>
        <v>2351</v>
      </c>
      <c r="O173" s="243">
        <f t="shared" si="32"/>
        <v>2437</v>
      </c>
      <c r="P173" s="139"/>
      <c r="Q173" s="241">
        <f t="shared" si="33"/>
        <v>12725</v>
      </c>
      <c r="R173" s="242">
        <f t="shared" si="38"/>
        <v>2437</v>
      </c>
      <c r="S173" s="242">
        <f t="shared" si="34"/>
        <v>0</v>
      </c>
      <c r="T173" s="242">
        <f t="shared" si="35"/>
        <v>893</v>
      </c>
      <c r="U173" s="242">
        <f t="shared" si="36"/>
        <v>16055</v>
      </c>
      <c r="V173" s="247">
        <f t="shared" si="37"/>
        <v>86</v>
      </c>
    </row>
    <row r="174" spans="1:22" x14ac:dyDescent="0.3">
      <c r="A174" s="136">
        <v>429</v>
      </c>
      <c r="B174" s="136">
        <v>429163248</v>
      </c>
      <c r="C174" s="212" t="s">
        <v>114</v>
      </c>
      <c r="D174" s="211">
        <v>163</v>
      </c>
      <c r="E174" s="212" t="s">
        <v>27</v>
      </c>
      <c r="F174" s="211">
        <v>248</v>
      </c>
      <c r="G174" s="212" t="s">
        <v>30</v>
      </c>
      <c r="H174" s="235">
        <f t="shared" si="26"/>
        <v>5</v>
      </c>
      <c r="I174" s="137"/>
      <c r="J174" s="241">
        <f t="shared" si="27"/>
        <v>1029</v>
      </c>
      <c r="K174" s="242">
        <f t="shared" si="28"/>
        <v>1119</v>
      </c>
      <c r="L174" s="242">
        <f t="shared" si="29"/>
        <v>1129</v>
      </c>
      <c r="M174" s="242">
        <f t="shared" si="30"/>
        <v>910</v>
      </c>
      <c r="N174" s="242">
        <f t="shared" si="31"/>
        <v>885</v>
      </c>
      <c r="O174" s="243">
        <f t="shared" si="32"/>
        <v>881</v>
      </c>
      <c r="P174" s="139"/>
      <c r="Q174" s="241">
        <f t="shared" si="33"/>
        <v>11418</v>
      </c>
      <c r="R174" s="242">
        <f t="shared" si="38"/>
        <v>881</v>
      </c>
      <c r="S174" s="242">
        <f t="shared" si="34"/>
        <v>0</v>
      </c>
      <c r="T174" s="242">
        <f t="shared" si="35"/>
        <v>893</v>
      </c>
      <c r="U174" s="242">
        <f t="shared" si="36"/>
        <v>13192</v>
      </c>
      <c r="V174" s="247">
        <f t="shared" si="37"/>
        <v>-4</v>
      </c>
    </row>
    <row r="175" spans="1:22" x14ac:dyDescent="0.3">
      <c r="A175" s="136">
        <v>429</v>
      </c>
      <c r="B175" s="136">
        <v>429163258</v>
      </c>
      <c r="C175" s="212" t="s">
        <v>114</v>
      </c>
      <c r="D175" s="211">
        <v>163</v>
      </c>
      <c r="E175" s="212" t="s">
        <v>27</v>
      </c>
      <c r="F175" s="211">
        <v>258</v>
      </c>
      <c r="G175" s="212" t="s">
        <v>97</v>
      </c>
      <c r="H175" s="235">
        <f t="shared" si="26"/>
        <v>14.14</v>
      </c>
      <c r="I175" s="137"/>
      <c r="J175" s="241">
        <f t="shared" si="27"/>
        <v>4082</v>
      </c>
      <c r="K175" s="242">
        <f t="shared" si="28"/>
        <v>4288</v>
      </c>
      <c r="L175" s="242">
        <f t="shared" si="29"/>
        <v>4303</v>
      </c>
      <c r="M175" s="242">
        <f t="shared" si="30"/>
        <v>4303</v>
      </c>
      <c r="N175" s="242">
        <f t="shared" si="31"/>
        <v>3889</v>
      </c>
      <c r="O175" s="243">
        <f t="shared" si="32"/>
        <v>3886</v>
      </c>
      <c r="P175" s="139"/>
      <c r="Q175" s="241">
        <f t="shared" si="33"/>
        <v>13479</v>
      </c>
      <c r="R175" s="242">
        <f t="shared" si="38"/>
        <v>3886</v>
      </c>
      <c r="S175" s="242">
        <f t="shared" si="34"/>
        <v>0</v>
      </c>
      <c r="T175" s="242">
        <f t="shared" si="35"/>
        <v>893</v>
      </c>
      <c r="U175" s="242">
        <f t="shared" si="36"/>
        <v>18258</v>
      </c>
      <c r="V175" s="247">
        <f t="shared" si="37"/>
        <v>-3</v>
      </c>
    </row>
    <row r="176" spans="1:22" x14ac:dyDescent="0.3">
      <c r="A176" s="136">
        <v>429</v>
      </c>
      <c r="B176" s="136">
        <v>429163262</v>
      </c>
      <c r="C176" s="212" t="s">
        <v>114</v>
      </c>
      <c r="D176" s="211">
        <v>163</v>
      </c>
      <c r="E176" s="212" t="s">
        <v>27</v>
      </c>
      <c r="F176" s="211">
        <v>262</v>
      </c>
      <c r="G176" s="212" t="s">
        <v>31</v>
      </c>
      <c r="H176" s="235">
        <f t="shared" si="26"/>
        <v>5.92</v>
      </c>
      <c r="I176" s="137"/>
      <c r="J176" s="241">
        <f t="shared" si="27"/>
        <v>5415</v>
      </c>
      <c r="K176" s="242">
        <f t="shared" si="28"/>
        <v>5120</v>
      </c>
      <c r="L176" s="242">
        <f t="shared" si="29"/>
        <v>5135</v>
      </c>
      <c r="M176" s="242">
        <f t="shared" si="30"/>
        <v>5246</v>
      </c>
      <c r="N176" s="242">
        <f t="shared" si="31"/>
        <v>5224</v>
      </c>
      <c r="O176" s="243">
        <f t="shared" si="32"/>
        <v>5219</v>
      </c>
      <c r="P176" s="139"/>
      <c r="Q176" s="241">
        <f t="shared" si="33"/>
        <v>11137</v>
      </c>
      <c r="R176" s="242">
        <f t="shared" si="38"/>
        <v>5219</v>
      </c>
      <c r="S176" s="242">
        <f t="shared" si="34"/>
        <v>0</v>
      </c>
      <c r="T176" s="242">
        <f t="shared" si="35"/>
        <v>893</v>
      </c>
      <c r="U176" s="242">
        <f t="shared" si="36"/>
        <v>17249</v>
      </c>
      <c r="V176" s="247">
        <f t="shared" si="37"/>
        <v>-5</v>
      </c>
    </row>
    <row r="177" spans="1:22" x14ac:dyDescent="0.3">
      <c r="A177" s="136">
        <v>429</v>
      </c>
      <c r="B177" s="136">
        <v>429163291</v>
      </c>
      <c r="C177" s="212" t="s">
        <v>114</v>
      </c>
      <c r="D177" s="211">
        <v>163</v>
      </c>
      <c r="E177" s="212" t="s">
        <v>27</v>
      </c>
      <c r="F177" s="211">
        <v>291</v>
      </c>
      <c r="G177" s="212" t="s">
        <v>118</v>
      </c>
      <c r="H177" s="235">
        <f t="shared" si="26"/>
        <v>5.68</v>
      </c>
      <c r="I177" s="137"/>
      <c r="J177" s="241">
        <f t="shared" si="27"/>
        <v>7799</v>
      </c>
      <c r="K177" s="242">
        <f t="shared" si="28"/>
        <v>6177</v>
      </c>
      <c r="L177" s="242">
        <f t="shared" si="29"/>
        <v>6197</v>
      </c>
      <c r="M177" s="242">
        <f t="shared" si="30"/>
        <v>6197</v>
      </c>
      <c r="N177" s="242">
        <f t="shared" si="31"/>
        <v>5597</v>
      </c>
      <c r="O177" s="243">
        <f t="shared" si="32"/>
        <v>5592</v>
      </c>
      <c r="P177" s="139"/>
      <c r="Q177" s="241">
        <f t="shared" si="33"/>
        <v>10148</v>
      </c>
      <c r="R177" s="242">
        <f t="shared" si="38"/>
        <v>5592</v>
      </c>
      <c r="S177" s="242">
        <f t="shared" si="34"/>
        <v>0</v>
      </c>
      <c r="T177" s="242">
        <f t="shared" si="35"/>
        <v>893</v>
      </c>
      <c r="U177" s="242">
        <f t="shared" si="36"/>
        <v>16633</v>
      </c>
      <c r="V177" s="247">
        <f t="shared" si="37"/>
        <v>-5</v>
      </c>
    </row>
    <row r="178" spans="1:22" x14ac:dyDescent="0.3">
      <c r="A178" s="136">
        <v>430</v>
      </c>
      <c r="B178" s="136">
        <v>430170009</v>
      </c>
      <c r="C178" s="212" t="s">
        <v>119</v>
      </c>
      <c r="D178" s="211">
        <v>170</v>
      </c>
      <c r="E178" s="212" t="s">
        <v>87</v>
      </c>
      <c r="F178" s="211">
        <v>9</v>
      </c>
      <c r="G178" s="212" t="s">
        <v>108</v>
      </c>
      <c r="H178" s="235">
        <f t="shared" si="26"/>
        <v>1</v>
      </c>
      <c r="I178" s="137"/>
      <c r="J178" s="241">
        <f t="shared" si="27"/>
        <v>4785</v>
      </c>
      <c r="K178" s="242">
        <f t="shared" si="28"/>
        <v>5997</v>
      </c>
      <c r="L178" s="242">
        <f t="shared" si="29"/>
        <v>5997</v>
      </c>
      <c r="M178" s="242">
        <f t="shared" si="30"/>
        <v>6764</v>
      </c>
      <c r="N178" s="242">
        <f t="shared" si="31"/>
        <v>6766</v>
      </c>
      <c r="O178" s="243">
        <f t="shared" si="32"/>
        <v>6766</v>
      </c>
      <c r="P178" s="139"/>
      <c r="Q178" s="241">
        <f t="shared" si="33"/>
        <v>10588</v>
      </c>
      <c r="R178" s="242">
        <f t="shared" si="38"/>
        <v>6766</v>
      </c>
      <c r="S178" s="242">
        <f t="shared" si="34"/>
        <v>0</v>
      </c>
      <c r="T178" s="242">
        <f t="shared" si="35"/>
        <v>893</v>
      </c>
      <c r="U178" s="242">
        <f t="shared" si="36"/>
        <v>18247</v>
      </c>
      <c r="V178" s="247">
        <f t="shared" si="37"/>
        <v>0</v>
      </c>
    </row>
    <row r="179" spans="1:22" x14ac:dyDescent="0.3">
      <c r="A179" s="136">
        <v>430</v>
      </c>
      <c r="B179" s="136">
        <v>430170014</v>
      </c>
      <c r="C179" s="212" t="s">
        <v>119</v>
      </c>
      <c r="D179" s="211">
        <v>170</v>
      </c>
      <c r="E179" s="212" t="s">
        <v>87</v>
      </c>
      <c r="F179" s="211">
        <v>14</v>
      </c>
      <c r="G179" s="212" t="s">
        <v>83</v>
      </c>
      <c r="H179" s="235">
        <f t="shared" si="26"/>
        <v>12.55</v>
      </c>
      <c r="I179" s="137"/>
      <c r="J179" s="241">
        <f t="shared" si="27"/>
        <v>3398</v>
      </c>
      <c r="K179" s="242">
        <f t="shared" si="28"/>
        <v>3643</v>
      </c>
      <c r="L179" s="242">
        <f t="shared" si="29"/>
        <v>3674</v>
      </c>
      <c r="M179" s="242">
        <f t="shared" si="30"/>
        <v>3458</v>
      </c>
      <c r="N179" s="242">
        <f t="shared" si="31"/>
        <v>3441</v>
      </c>
      <c r="O179" s="243">
        <f t="shared" si="32"/>
        <v>3441</v>
      </c>
      <c r="P179" s="139"/>
      <c r="Q179" s="241">
        <f t="shared" si="33"/>
        <v>11021</v>
      </c>
      <c r="R179" s="242">
        <f t="shared" si="38"/>
        <v>3441</v>
      </c>
      <c r="S179" s="242">
        <f t="shared" si="34"/>
        <v>0</v>
      </c>
      <c r="T179" s="242">
        <f t="shared" si="35"/>
        <v>893</v>
      </c>
      <c r="U179" s="242">
        <f t="shared" si="36"/>
        <v>15355</v>
      </c>
      <c r="V179" s="247">
        <f t="shared" si="37"/>
        <v>0</v>
      </c>
    </row>
    <row r="180" spans="1:22" x14ac:dyDescent="0.3">
      <c r="A180" s="136">
        <v>430</v>
      </c>
      <c r="B180" s="136">
        <v>430170025</v>
      </c>
      <c r="C180" s="212" t="s">
        <v>119</v>
      </c>
      <c r="D180" s="211">
        <v>170</v>
      </c>
      <c r="E180" s="212" t="s">
        <v>87</v>
      </c>
      <c r="F180" s="211">
        <v>25</v>
      </c>
      <c r="G180" s="212" t="s">
        <v>120</v>
      </c>
      <c r="H180" s="235">
        <f t="shared" si="26"/>
        <v>3</v>
      </c>
      <c r="I180" s="137"/>
      <c r="J180" s="241">
        <f t="shared" si="27"/>
        <v>3407</v>
      </c>
      <c r="K180" s="242">
        <f t="shared" si="28"/>
        <v>3885</v>
      </c>
      <c r="L180" s="242">
        <f t="shared" si="29"/>
        <v>4298</v>
      </c>
      <c r="M180" s="242">
        <f t="shared" si="30"/>
        <v>4298</v>
      </c>
      <c r="N180" s="242">
        <f t="shared" si="31"/>
        <v>4907</v>
      </c>
      <c r="O180" s="243">
        <f t="shared" si="32"/>
        <v>4908</v>
      </c>
      <c r="P180" s="139"/>
      <c r="Q180" s="241">
        <f t="shared" si="33"/>
        <v>12413</v>
      </c>
      <c r="R180" s="242">
        <f t="shared" si="38"/>
        <v>4908</v>
      </c>
      <c r="S180" s="242">
        <f t="shared" si="34"/>
        <v>0</v>
      </c>
      <c r="T180" s="242">
        <f t="shared" si="35"/>
        <v>893</v>
      </c>
      <c r="U180" s="242">
        <f t="shared" si="36"/>
        <v>18214</v>
      </c>
      <c r="V180" s="247">
        <f t="shared" si="37"/>
        <v>1</v>
      </c>
    </row>
    <row r="181" spans="1:22" x14ac:dyDescent="0.3">
      <c r="A181" s="136">
        <v>430</v>
      </c>
      <c r="B181" s="136">
        <v>430170056</v>
      </c>
      <c r="C181" s="212" t="s">
        <v>119</v>
      </c>
      <c r="D181" s="211">
        <v>170</v>
      </c>
      <c r="E181" s="212" t="s">
        <v>87</v>
      </c>
      <c r="F181" s="211">
        <v>56</v>
      </c>
      <c r="G181" s="212" t="s">
        <v>153</v>
      </c>
      <c r="H181" s="235">
        <f t="shared" si="26"/>
        <v>0.97</v>
      </c>
      <c r="I181" s="137"/>
      <c r="J181" s="241" t="str">
        <f t="shared" si="27"/>
        <v/>
      </c>
      <c r="K181" s="242" t="str">
        <f t="shared" si="28"/>
        <v/>
      </c>
      <c r="L181" s="242" t="str">
        <f t="shared" si="29"/>
        <v/>
      </c>
      <c r="M181" s="242">
        <f t="shared" si="30"/>
        <v>3422</v>
      </c>
      <c r="N181" s="242">
        <f t="shared" si="31"/>
        <v>3404</v>
      </c>
      <c r="O181" s="243">
        <f t="shared" si="32"/>
        <v>3404</v>
      </c>
      <c r="P181" s="139"/>
      <c r="Q181" s="241">
        <f t="shared" si="33"/>
        <v>9986.1853672477428</v>
      </c>
      <c r="R181" s="242">
        <f t="shared" si="38"/>
        <v>3404</v>
      </c>
      <c r="S181" s="242">
        <f t="shared" si="34"/>
        <v>0</v>
      </c>
      <c r="T181" s="242">
        <f t="shared" si="35"/>
        <v>893</v>
      </c>
      <c r="U181" s="242">
        <f t="shared" si="36"/>
        <v>14283.185367247743</v>
      </c>
      <c r="V181" s="247">
        <f t="shared" si="37"/>
        <v>0</v>
      </c>
    </row>
    <row r="182" spans="1:22" x14ac:dyDescent="0.3">
      <c r="A182" s="136">
        <v>430</v>
      </c>
      <c r="B182" s="136">
        <v>430170064</v>
      </c>
      <c r="C182" s="212" t="s">
        <v>119</v>
      </c>
      <c r="D182" s="211">
        <v>170</v>
      </c>
      <c r="E182" s="212" t="s">
        <v>87</v>
      </c>
      <c r="F182" s="211">
        <v>64</v>
      </c>
      <c r="G182" s="212" t="s">
        <v>121</v>
      </c>
      <c r="H182" s="235">
        <f t="shared" si="26"/>
        <v>66.63000000000001</v>
      </c>
      <c r="I182" s="137"/>
      <c r="J182" s="241">
        <f t="shared" si="27"/>
        <v>1519</v>
      </c>
      <c r="K182" s="242">
        <f t="shared" si="28"/>
        <v>1600</v>
      </c>
      <c r="L182" s="242">
        <f t="shared" si="29"/>
        <v>1600</v>
      </c>
      <c r="M182" s="242">
        <f t="shared" si="30"/>
        <v>1684</v>
      </c>
      <c r="N182" s="242">
        <f t="shared" si="31"/>
        <v>1665</v>
      </c>
      <c r="O182" s="243">
        <f t="shared" si="32"/>
        <v>1663</v>
      </c>
      <c r="P182" s="139"/>
      <c r="Q182" s="241">
        <f t="shared" si="33"/>
        <v>10030</v>
      </c>
      <c r="R182" s="242">
        <f t="shared" si="38"/>
        <v>1663</v>
      </c>
      <c r="S182" s="242">
        <f t="shared" si="34"/>
        <v>0</v>
      </c>
      <c r="T182" s="242">
        <f t="shared" si="35"/>
        <v>893</v>
      </c>
      <c r="U182" s="242">
        <f t="shared" si="36"/>
        <v>12586</v>
      </c>
      <c r="V182" s="247">
        <f t="shared" si="37"/>
        <v>-2</v>
      </c>
    </row>
    <row r="183" spans="1:22" x14ac:dyDescent="0.3">
      <c r="A183" s="136">
        <v>430</v>
      </c>
      <c r="B183" s="136">
        <v>430170100</v>
      </c>
      <c r="C183" s="212" t="s">
        <v>119</v>
      </c>
      <c r="D183" s="211">
        <v>170</v>
      </c>
      <c r="E183" s="212" t="s">
        <v>87</v>
      </c>
      <c r="F183" s="211">
        <v>100</v>
      </c>
      <c r="G183" s="212" t="s">
        <v>79</v>
      </c>
      <c r="H183" s="235">
        <f t="shared" si="26"/>
        <v>13</v>
      </c>
      <c r="I183" s="137"/>
      <c r="J183" s="241">
        <f t="shared" si="27"/>
        <v>5079</v>
      </c>
      <c r="K183" s="242">
        <f t="shared" si="28"/>
        <v>5209</v>
      </c>
      <c r="L183" s="242">
        <f t="shared" si="29"/>
        <v>5210</v>
      </c>
      <c r="M183" s="242">
        <f t="shared" si="30"/>
        <v>5210</v>
      </c>
      <c r="N183" s="242">
        <f t="shared" si="31"/>
        <v>4598</v>
      </c>
      <c r="O183" s="243">
        <f t="shared" si="32"/>
        <v>4594</v>
      </c>
      <c r="P183" s="139"/>
      <c r="Q183" s="241">
        <f t="shared" si="33"/>
        <v>10137</v>
      </c>
      <c r="R183" s="242">
        <f t="shared" si="38"/>
        <v>4594</v>
      </c>
      <c r="S183" s="242">
        <f t="shared" si="34"/>
        <v>0</v>
      </c>
      <c r="T183" s="242">
        <f t="shared" si="35"/>
        <v>893</v>
      </c>
      <c r="U183" s="242">
        <f t="shared" si="36"/>
        <v>15624</v>
      </c>
      <c r="V183" s="247">
        <f t="shared" si="37"/>
        <v>-4</v>
      </c>
    </row>
    <row r="184" spans="1:22" x14ac:dyDescent="0.3">
      <c r="A184" s="136">
        <v>430</v>
      </c>
      <c r="B184" s="136">
        <v>430170110</v>
      </c>
      <c r="C184" s="212" t="s">
        <v>119</v>
      </c>
      <c r="D184" s="211">
        <v>170</v>
      </c>
      <c r="E184" s="212" t="s">
        <v>87</v>
      </c>
      <c r="F184" s="211">
        <v>110</v>
      </c>
      <c r="G184" s="212" t="s">
        <v>122</v>
      </c>
      <c r="H184" s="235">
        <f t="shared" si="26"/>
        <v>23.31</v>
      </c>
      <c r="I184" s="137"/>
      <c r="J184" s="241">
        <f t="shared" si="27"/>
        <v>1843</v>
      </c>
      <c r="K184" s="242">
        <f t="shared" si="28"/>
        <v>1917</v>
      </c>
      <c r="L184" s="242">
        <f t="shared" si="29"/>
        <v>1939</v>
      </c>
      <c r="M184" s="242">
        <f t="shared" si="30"/>
        <v>2147</v>
      </c>
      <c r="N184" s="242">
        <f t="shared" si="31"/>
        <v>2121</v>
      </c>
      <c r="O184" s="243">
        <f t="shared" si="32"/>
        <v>2120</v>
      </c>
      <c r="P184" s="139"/>
      <c r="Q184" s="241">
        <f t="shared" si="33"/>
        <v>10447</v>
      </c>
      <c r="R184" s="242">
        <f t="shared" si="38"/>
        <v>2120</v>
      </c>
      <c r="S184" s="242">
        <f t="shared" si="34"/>
        <v>0</v>
      </c>
      <c r="T184" s="242">
        <f t="shared" si="35"/>
        <v>893</v>
      </c>
      <c r="U184" s="242">
        <f t="shared" si="36"/>
        <v>13460</v>
      </c>
      <c r="V184" s="247">
        <f t="shared" si="37"/>
        <v>-1</v>
      </c>
    </row>
    <row r="185" spans="1:22" x14ac:dyDescent="0.3">
      <c r="A185" s="136">
        <v>430</v>
      </c>
      <c r="B185" s="136">
        <v>430170136</v>
      </c>
      <c r="C185" s="212" t="s">
        <v>119</v>
      </c>
      <c r="D185" s="211">
        <v>170</v>
      </c>
      <c r="E185" s="212" t="s">
        <v>87</v>
      </c>
      <c r="F185" s="211">
        <v>136</v>
      </c>
      <c r="G185" s="212" t="s">
        <v>85</v>
      </c>
      <c r="H185" s="235">
        <f t="shared" si="26"/>
        <v>1.97</v>
      </c>
      <c r="I185" s="137"/>
      <c r="J185" s="241">
        <f t="shared" si="27"/>
        <v>3355</v>
      </c>
      <c r="K185" s="242">
        <f t="shared" si="28"/>
        <v>3473</v>
      </c>
      <c r="L185" s="242">
        <f t="shared" si="29"/>
        <v>3474</v>
      </c>
      <c r="M185" s="242">
        <f t="shared" si="30"/>
        <v>3483</v>
      </c>
      <c r="N185" s="242">
        <f t="shared" si="31"/>
        <v>3484</v>
      </c>
      <c r="O185" s="243">
        <f t="shared" si="32"/>
        <v>3484</v>
      </c>
      <c r="P185" s="139"/>
      <c r="Q185" s="241">
        <f t="shared" si="33"/>
        <v>10588</v>
      </c>
      <c r="R185" s="242">
        <f t="shared" si="38"/>
        <v>3484</v>
      </c>
      <c r="S185" s="242">
        <f t="shared" si="34"/>
        <v>0</v>
      </c>
      <c r="T185" s="242">
        <f t="shared" si="35"/>
        <v>893</v>
      </c>
      <c r="U185" s="242">
        <f t="shared" si="36"/>
        <v>14965</v>
      </c>
      <c r="V185" s="247">
        <f t="shared" si="37"/>
        <v>0</v>
      </c>
    </row>
    <row r="186" spans="1:22" x14ac:dyDescent="0.3">
      <c r="A186" s="136">
        <v>430</v>
      </c>
      <c r="B186" s="136">
        <v>430170139</v>
      </c>
      <c r="C186" s="212" t="s">
        <v>119</v>
      </c>
      <c r="D186" s="211">
        <v>170</v>
      </c>
      <c r="E186" s="212" t="s">
        <v>87</v>
      </c>
      <c r="F186" s="211">
        <v>139</v>
      </c>
      <c r="G186" s="212" t="s">
        <v>86</v>
      </c>
      <c r="H186" s="235">
        <f t="shared" si="26"/>
        <v>6.97</v>
      </c>
      <c r="I186" s="137"/>
      <c r="J186" s="241">
        <f t="shared" si="27"/>
        <v>3978</v>
      </c>
      <c r="K186" s="242">
        <f t="shared" si="28"/>
        <v>4619</v>
      </c>
      <c r="L186" s="242">
        <f t="shared" si="29"/>
        <v>4619</v>
      </c>
      <c r="M186" s="242">
        <f t="shared" si="30"/>
        <v>3987</v>
      </c>
      <c r="N186" s="242">
        <f t="shared" si="31"/>
        <v>4010</v>
      </c>
      <c r="O186" s="243">
        <f t="shared" si="32"/>
        <v>4009</v>
      </c>
      <c r="P186" s="139"/>
      <c r="Q186" s="241">
        <f t="shared" si="33"/>
        <v>11580</v>
      </c>
      <c r="R186" s="242">
        <f t="shared" si="38"/>
        <v>4009</v>
      </c>
      <c r="S186" s="242">
        <f t="shared" si="34"/>
        <v>0</v>
      </c>
      <c r="T186" s="242">
        <f t="shared" si="35"/>
        <v>893</v>
      </c>
      <c r="U186" s="242">
        <f t="shared" si="36"/>
        <v>16482</v>
      </c>
      <c r="V186" s="247">
        <f t="shared" si="37"/>
        <v>-1</v>
      </c>
    </row>
    <row r="187" spans="1:22" x14ac:dyDescent="0.3">
      <c r="A187" s="136">
        <v>430</v>
      </c>
      <c r="B187" s="136">
        <v>430170141</v>
      </c>
      <c r="C187" s="212" t="s">
        <v>119</v>
      </c>
      <c r="D187" s="211">
        <v>170</v>
      </c>
      <c r="E187" s="212" t="s">
        <v>87</v>
      </c>
      <c r="F187" s="211">
        <v>141</v>
      </c>
      <c r="G187" s="212" t="s">
        <v>123</v>
      </c>
      <c r="H187" s="235">
        <f t="shared" si="26"/>
        <v>132.36000000000001</v>
      </c>
      <c r="I187" s="137"/>
      <c r="J187" s="241">
        <f t="shared" si="27"/>
        <v>4511</v>
      </c>
      <c r="K187" s="242">
        <f t="shared" si="28"/>
        <v>4683</v>
      </c>
      <c r="L187" s="242">
        <f t="shared" si="29"/>
        <v>4685</v>
      </c>
      <c r="M187" s="242">
        <f t="shared" si="30"/>
        <v>4512</v>
      </c>
      <c r="N187" s="242">
        <f t="shared" si="31"/>
        <v>4459</v>
      </c>
      <c r="O187" s="243">
        <f t="shared" si="32"/>
        <v>4456</v>
      </c>
      <c r="P187" s="139"/>
      <c r="Q187" s="241">
        <f t="shared" si="33"/>
        <v>10001</v>
      </c>
      <c r="R187" s="242">
        <f t="shared" si="38"/>
        <v>4456</v>
      </c>
      <c r="S187" s="242">
        <f t="shared" si="34"/>
        <v>0</v>
      </c>
      <c r="T187" s="242">
        <f t="shared" si="35"/>
        <v>893</v>
      </c>
      <c r="U187" s="242">
        <f t="shared" si="36"/>
        <v>15350</v>
      </c>
      <c r="V187" s="247">
        <f t="shared" si="37"/>
        <v>-3</v>
      </c>
    </row>
    <row r="188" spans="1:22" x14ac:dyDescent="0.3">
      <c r="A188" s="136">
        <v>430</v>
      </c>
      <c r="B188" s="136">
        <v>430170153</v>
      </c>
      <c r="C188" s="212" t="s">
        <v>119</v>
      </c>
      <c r="D188" s="211">
        <v>170</v>
      </c>
      <c r="E188" s="212" t="s">
        <v>87</v>
      </c>
      <c r="F188" s="211">
        <v>153</v>
      </c>
      <c r="G188" s="212" t="s">
        <v>124</v>
      </c>
      <c r="H188" s="235">
        <f t="shared" si="26"/>
        <v>2</v>
      </c>
      <c r="I188" s="137"/>
      <c r="J188" s="241">
        <f t="shared" si="27"/>
        <v>586</v>
      </c>
      <c r="K188" s="242">
        <f t="shared" si="28"/>
        <v>622</v>
      </c>
      <c r="L188" s="242">
        <f t="shared" si="29"/>
        <v>623</v>
      </c>
      <c r="M188" s="242">
        <f t="shared" si="30"/>
        <v>623</v>
      </c>
      <c r="N188" s="242">
        <f t="shared" si="31"/>
        <v>310</v>
      </c>
      <c r="O188" s="243">
        <f t="shared" si="32"/>
        <v>309</v>
      </c>
      <c r="P188" s="139"/>
      <c r="Q188" s="241">
        <f t="shared" si="33"/>
        <v>11778</v>
      </c>
      <c r="R188" s="242">
        <f t="shared" si="38"/>
        <v>309</v>
      </c>
      <c r="S188" s="242">
        <f t="shared" si="34"/>
        <v>0</v>
      </c>
      <c r="T188" s="242">
        <f t="shared" si="35"/>
        <v>893</v>
      </c>
      <c r="U188" s="242">
        <f t="shared" si="36"/>
        <v>12980</v>
      </c>
      <c r="V188" s="247">
        <f t="shared" si="37"/>
        <v>-1</v>
      </c>
    </row>
    <row r="189" spans="1:22" x14ac:dyDescent="0.3">
      <c r="A189" s="136">
        <v>430</v>
      </c>
      <c r="B189" s="136">
        <v>430170158</v>
      </c>
      <c r="C189" s="212" t="s">
        <v>119</v>
      </c>
      <c r="D189" s="211">
        <v>170</v>
      </c>
      <c r="E189" s="212" t="s">
        <v>87</v>
      </c>
      <c r="F189" s="211">
        <v>158</v>
      </c>
      <c r="G189" s="212" t="s">
        <v>125</v>
      </c>
      <c r="H189" s="235">
        <f t="shared" si="26"/>
        <v>2</v>
      </c>
      <c r="I189" s="137"/>
      <c r="J189" s="241">
        <f t="shared" si="27"/>
        <v>4600</v>
      </c>
      <c r="K189" s="242">
        <f t="shared" si="28"/>
        <v>4772</v>
      </c>
      <c r="L189" s="242">
        <f t="shared" si="29"/>
        <v>4773</v>
      </c>
      <c r="M189" s="242">
        <f t="shared" si="30"/>
        <v>4773</v>
      </c>
      <c r="N189" s="242">
        <f t="shared" si="31"/>
        <v>4931</v>
      </c>
      <c r="O189" s="243">
        <f t="shared" si="32"/>
        <v>4931</v>
      </c>
      <c r="P189" s="139"/>
      <c r="Q189" s="241">
        <f t="shared" si="33"/>
        <v>9687</v>
      </c>
      <c r="R189" s="242">
        <f t="shared" si="38"/>
        <v>4931</v>
      </c>
      <c r="S189" s="242">
        <f t="shared" si="34"/>
        <v>0</v>
      </c>
      <c r="T189" s="242">
        <f t="shared" si="35"/>
        <v>893</v>
      </c>
      <c r="U189" s="242">
        <f t="shared" si="36"/>
        <v>15511</v>
      </c>
      <c r="V189" s="247">
        <f t="shared" si="37"/>
        <v>0</v>
      </c>
    </row>
    <row r="190" spans="1:22" x14ac:dyDescent="0.3">
      <c r="A190" s="136">
        <v>430</v>
      </c>
      <c r="B190" s="136">
        <v>430170170</v>
      </c>
      <c r="C190" s="212" t="s">
        <v>119</v>
      </c>
      <c r="D190" s="211">
        <v>170</v>
      </c>
      <c r="E190" s="212" t="s">
        <v>87</v>
      </c>
      <c r="F190" s="211">
        <v>170</v>
      </c>
      <c r="G190" s="212" t="s">
        <v>87</v>
      </c>
      <c r="H190" s="235">
        <f t="shared" si="26"/>
        <v>541.00000000000011</v>
      </c>
      <c r="I190" s="137"/>
      <c r="J190" s="241">
        <f t="shared" si="27"/>
        <v>3780</v>
      </c>
      <c r="K190" s="242">
        <f t="shared" si="28"/>
        <v>4019</v>
      </c>
      <c r="L190" s="242">
        <f t="shared" si="29"/>
        <v>4033</v>
      </c>
      <c r="M190" s="242">
        <f t="shared" si="30"/>
        <v>4033</v>
      </c>
      <c r="N190" s="242">
        <f t="shared" si="31"/>
        <v>3504</v>
      </c>
      <c r="O190" s="243">
        <f t="shared" si="32"/>
        <v>3497</v>
      </c>
      <c r="P190" s="139"/>
      <c r="Q190" s="241">
        <f t="shared" si="33"/>
        <v>10325</v>
      </c>
      <c r="R190" s="242">
        <f t="shared" si="38"/>
        <v>3497</v>
      </c>
      <c r="S190" s="242">
        <f t="shared" si="34"/>
        <v>0</v>
      </c>
      <c r="T190" s="242">
        <f t="shared" si="35"/>
        <v>893</v>
      </c>
      <c r="U190" s="242">
        <f t="shared" si="36"/>
        <v>14715</v>
      </c>
      <c r="V190" s="247">
        <f t="shared" si="37"/>
        <v>-7</v>
      </c>
    </row>
    <row r="191" spans="1:22" x14ac:dyDescent="0.3">
      <c r="A191" s="136">
        <v>430</v>
      </c>
      <c r="B191" s="136">
        <v>430170174</v>
      </c>
      <c r="C191" s="212" t="s">
        <v>119</v>
      </c>
      <c r="D191" s="211">
        <v>170</v>
      </c>
      <c r="E191" s="212" t="s">
        <v>87</v>
      </c>
      <c r="F191" s="211">
        <v>174</v>
      </c>
      <c r="G191" s="212" t="s">
        <v>126</v>
      </c>
      <c r="H191" s="235">
        <f t="shared" si="26"/>
        <v>48.209999999999994</v>
      </c>
      <c r="I191" s="137"/>
      <c r="J191" s="241">
        <f t="shared" si="27"/>
        <v>3654</v>
      </c>
      <c r="K191" s="242">
        <f t="shared" si="28"/>
        <v>3899</v>
      </c>
      <c r="L191" s="242">
        <f t="shared" si="29"/>
        <v>3934</v>
      </c>
      <c r="M191" s="242">
        <f t="shared" si="30"/>
        <v>3934</v>
      </c>
      <c r="N191" s="242">
        <f t="shared" si="31"/>
        <v>4937</v>
      </c>
      <c r="O191" s="243">
        <f t="shared" si="32"/>
        <v>4940</v>
      </c>
      <c r="P191" s="139"/>
      <c r="Q191" s="241">
        <f t="shared" si="33"/>
        <v>9915</v>
      </c>
      <c r="R191" s="242">
        <f t="shared" si="38"/>
        <v>4940</v>
      </c>
      <c r="S191" s="242">
        <f t="shared" si="34"/>
        <v>0</v>
      </c>
      <c r="T191" s="242">
        <f t="shared" si="35"/>
        <v>893</v>
      </c>
      <c r="U191" s="242">
        <f t="shared" si="36"/>
        <v>15748</v>
      </c>
      <c r="V191" s="247">
        <f t="shared" si="37"/>
        <v>3</v>
      </c>
    </row>
    <row r="192" spans="1:22" x14ac:dyDescent="0.3">
      <c r="A192" s="136">
        <v>430</v>
      </c>
      <c r="B192" s="136">
        <v>430170177</v>
      </c>
      <c r="C192" s="212" t="s">
        <v>119</v>
      </c>
      <c r="D192" s="211">
        <v>170</v>
      </c>
      <c r="E192" s="212" t="s">
        <v>87</v>
      </c>
      <c r="F192" s="211">
        <v>177</v>
      </c>
      <c r="G192" s="212" t="s">
        <v>127</v>
      </c>
      <c r="H192" s="235">
        <f t="shared" si="26"/>
        <v>1</v>
      </c>
      <c r="I192" s="137"/>
      <c r="J192" s="241">
        <f t="shared" si="27"/>
        <v>3761</v>
      </c>
      <c r="K192" s="242">
        <f t="shared" si="28"/>
        <v>3894</v>
      </c>
      <c r="L192" s="242">
        <f t="shared" si="29"/>
        <v>3894</v>
      </c>
      <c r="M192" s="242">
        <f t="shared" si="30"/>
        <v>4440</v>
      </c>
      <c r="N192" s="242">
        <f t="shared" si="31"/>
        <v>4446</v>
      </c>
      <c r="O192" s="243">
        <f t="shared" si="32"/>
        <v>4445</v>
      </c>
      <c r="P192" s="139"/>
      <c r="Q192" s="241">
        <f t="shared" si="33"/>
        <v>10588</v>
      </c>
      <c r="R192" s="242">
        <f t="shared" si="38"/>
        <v>4445</v>
      </c>
      <c r="S192" s="242">
        <f t="shared" si="34"/>
        <v>0</v>
      </c>
      <c r="T192" s="242">
        <f t="shared" si="35"/>
        <v>893</v>
      </c>
      <c r="U192" s="242">
        <f t="shared" si="36"/>
        <v>15926</v>
      </c>
      <c r="V192" s="247">
        <f t="shared" si="37"/>
        <v>-1</v>
      </c>
    </row>
    <row r="193" spans="1:22" x14ac:dyDescent="0.3">
      <c r="A193" s="136">
        <v>430</v>
      </c>
      <c r="B193" s="136">
        <v>430170185</v>
      </c>
      <c r="C193" s="212" t="s">
        <v>119</v>
      </c>
      <c r="D193" s="211">
        <v>170</v>
      </c>
      <c r="E193" s="212" t="s">
        <v>87</v>
      </c>
      <c r="F193" s="211">
        <v>185</v>
      </c>
      <c r="G193" s="212" t="s">
        <v>88</v>
      </c>
      <c r="H193" s="235">
        <f t="shared" si="26"/>
        <v>1</v>
      </c>
      <c r="I193" s="137"/>
      <c r="J193" s="241">
        <f t="shared" si="27"/>
        <v>2048</v>
      </c>
      <c r="K193" s="242">
        <f t="shared" si="28"/>
        <v>1984</v>
      </c>
      <c r="L193" s="242">
        <f t="shared" si="29"/>
        <v>1984</v>
      </c>
      <c r="M193" s="242">
        <f t="shared" si="30"/>
        <v>1968</v>
      </c>
      <c r="N193" s="242">
        <f t="shared" si="31"/>
        <v>1972</v>
      </c>
      <c r="O193" s="243">
        <f t="shared" si="32"/>
        <v>1973</v>
      </c>
      <c r="P193" s="139"/>
      <c r="Q193" s="241">
        <f t="shared" si="33"/>
        <v>10588</v>
      </c>
      <c r="R193" s="242">
        <f t="shared" si="38"/>
        <v>1973</v>
      </c>
      <c r="S193" s="242">
        <f t="shared" si="34"/>
        <v>0</v>
      </c>
      <c r="T193" s="242">
        <f t="shared" si="35"/>
        <v>893</v>
      </c>
      <c r="U193" s="242">
        <f t="shared" si="36"/>
        <v>13454</v>
      </c>
      <c r="V193" s="247">
        <f t="shared" si="37"/>
        <v>1</v>
      </c>
    </row>
    <row r="194" spans="1:22" x14ac:dyDescent="0.3">
      <c r="A194" s="136">
        <v>430</v>
      </c>
      <c r="B194" s="136">
        <v>430170198</v>
      </c>
      <c r="C194" s="212" t="s">
        <v>119</v>
      </c>
      <c r="D194" s="211">
        <v>170</v>
      </c>
      <c r="E194" s="212" t="s">
        <v>87</v>
      </c>
      <c r="F194" s="211">
        <v>198</v>
      </c>
      <c r="G194" s="212" t="s">
        <v>39</v>
      </c>
      <c r="H194" s="235">
        <f t="shared" si="26"/>
        <v>2</v>
      </c>
      <c r="I194" s="137"/>
      <c r="J194" s="241">
        <f t="shared" si="27"/>
        <v>3933</v>
      </c>
      <c r="K194" s="242">
        <f t="shared" si="28"/>
        <v>3895</v>
      </c>
      <c r="L194" s="242">
        <f t="shared" si="29"/>
        <v>3895</v>
      </c>
      <c r="M194" s="242">
        <f t="shared" si="30"/>
        <v>3895</v>
      </c>
      <c r="N194" s="242">
        <f t="shared" si="31"/>
        <v>4015</v>
      </c>
      <c r="O194" s="243">
        <f t="shared" si="32"/>
        <v>4015</v>
      </c>
      <c r="P194" s="139"/>
      <c r="Q194" s="241">
        <f t="shared" si="33"/>
        <v>9687</v>
      </c>
      <c r="R194" s="242">
        <f t="shared" si="38"/>
        <v>4015</v>
      </c>
      <c r="S194" s="242">
        <f t="shared" si="34"/>
        <v>0</v>
      </c>
      <c r="T194" s="242">
        <f t="shared" si="35"/>
        <v>893</v>
      </c>
      <c r="U194" s="242">
        <f t="shared" si="36"/>
        <v>14595</v>
      </c>
      <c r="V194" s="247">
        <f t="shared" si="37"/>
        <v>0</v>
      </c>
    </row>
    <row r="195" spans="1:22" x14ac:dyDescent="0.3">
      <c r="A195" s="136">
        <v>430</v>
      </c>
      <c r="B195" s="136">
        <v>430170213</v>
      </c>
      <c r="C195" s="212" t="s">
        <v>119</v>
      </c>
      <c r="D195" s="211">
        <v>170</v>
      </c>
      <c r="E195" s="212" t="s">
        <v>87</v>
      </c>
      <c r="F195" s="211">
        <v>213</v>
      </c>
      <c r="G195" s="212" t="s">
        <v>128</v>
      </c>
      <c r="H195" s="235">
        <f t="shared" si="26"/>
        <v>2</v>
      </c>
      <c r="I195" s="137"/>
      <c r="J195" s="241">
        <f t="shared" si="27"/>
        <v>7104</v>
      </c>
      <c r="K195" s="242">
        <f t="shared" si="28"/>
        <v>8449</v>
      </c>
      <c r="L195" s="242">
        <f t="shared" si="29"/>
        <v>8449</v>
      </c>
      <c r="M195" s="242">
        <f t="shared" si="30"/>
        <v>8842</v>
      </c>
      <c r="N195" s="242">
        <f t="shared" si="31"/>
        <v>8841</v>
      </c>
      <c r="O195" s="243">
        <f t="shared" si="32"/>
        <v>8841</v>
      </c>
      <c r="P195" s="139"/>
      <c r="Q195" s="241">
        <f t="shared" si="33"/>
        <v>10877</v>
      </c>
      <c r="R195" s="242">
        <f t="shared" si="38"/>
        <v>8841</v>
      </c>
      <c r="S195" s="242">
        <f t="shared" si="34"/>
        <v>0</v>
      </c>
      <c r="T195" s="242">
        <f t="shared" si="35"/>
        <v>893</v>
      </c>
      <c r="U195" s="242">
        <f t="shared" si="36"/>
        <v>20611</v>
      </c>
      <c r="V195" s="247">
        <f t="shared" si="37"/>
        <v>0</v>
      </c>
    </row>
    <row r="196" spans="1:22" x14ac:dyDescent="0.3">
      <c r="A196" s="136">
        <v>430</v>
      </c>
      <c r="B196" s="136">
        <v>430170266</v>
      </c>
      <c r="C196" s="212" t="s">
        <v>119</v>
      </c>
      <c r="D196" s="211">
        <v>170</v>
      </c>
      <c r="E196" s="212" t="s">
        <v>87</v>
      </c>
      <c r="F196" s="211">
        <v>266</v>
      </c>
      <c r="G196" s="212" t="s">
        <v>195</v>
      </c>
      <c r="H196" s="235">
        <f t="shared" si="26"/>
        <v>0.77</v>
      </c>
      <c r="I196" s="137"/>
      <c r="J196" s="241" t="str">
        <f t="shared" si="27"/>
        <v/>
      </c>
      <c r="K196" s="242" t="str">
        <f t="shared" si="28"/>
        <v/>
      </c>
      <c r="L196" s="242" t="str">
        <f t="shared" si="29"/>
        <v/>
      </c>
      <c r="M196" s="242" t="str">
        <f t="shared" si="30"/>
        <v/>
      </c>
      <c r="N196" s="242" t="str">
        <f t="shared" si="31"/>
        <v/>
      </c>
      <c r="O196" s="243">
        <f t="shared" si="32"/>
        <v>5084</v>
      </c>
      <c r="P196" s="139"/>
      <c r="Q196" s="241">
        <f t="shared" si="33"/>
        <v>10101.463345349914</v>
      </c>
      <c r="R196" s="242">
        <f t="shared" si="38"/>
        <v>5084</v>
      </c>
      <c r="S196" s="242">
        <f t="shared" si="34"/>
        <v>0</v>
      </c>
      <c r="T196" s="242">
        <f t="shared" si="35"/>
        <v>893</v>
      </c>
      <c r="U196" s="242">
        <f t="shared" si="36"/>
        <v>16078.463345349914</v>
      </c>
      <c r="V196" s="247" t="str">
        <f t="shared" si="37"/>
        <v/>
      </c>
    </row>
    <row r="197" spans="1:22" x14ac:dyDescent="0.3">
      <c r="A197" s="136">
        <v>430</v>
      </c>
      <c r="B197" s="136">
        <v>430170271</v>
      </c>
      <c r="C197" s="212" t="s">
        <v>119</v>
      </c>
      <c r="D197" s="211">
        <v>170</v>
      </c>
      <c r="E197" s="212" t="s">
        <v>87</v>
      </c>
      <c r="F197" s="211">
        <v>271</v>
      </c>
      <c r="G197" s="212" t="s">
        <v>129</v>
      </c>
      <c r="H197" s="235">
        <f t="shared" si="26"/>
        <v>26.42</v>
      </c>
      <c r="I197" s="137"/>
      <c r="J197" s="241">
        <f t="shared" si="27"/>
        <v>2791</v>
      </c>
      <c r="K197" s="242">
        <f t="shared" si="28"/>
        <v>2955</v>
      </c>
      <c r="L197" s="242">
        <f t="shared" si="29"/>
        <v>2967</v>
      </c>
      <c r="M197" s="242">
        <f t="shared" si="30"/>
        <v>2986</v>
      </c>
      <c r="N197" s="242">
        <f t="shared" si="31"/>
        <v>2983</v>
      </c>
      <c r="O197" s="243">
        <f t="shared" si="32"/>
        <v>2983</v>
      </c>
      <c r="P197" s="139"/>
      <c r="Q197" s="241">
        <f t="shared" si="33"/>
        <v>10595</v>
      </c>
      <c r="R197" s="242">
        <f t="shared" si="38"/>
        <v>2983</v>
      </c>
      <c r="S197" s="242">
        <f t="shared" si="34"/>
        <v>0</v>
      </c>
      <c r="T197" s="242">
        <f t="shared" si="35"/>
        <v>893</v>
      </c>
      <c r="U197" s="242">
        <f t="shared" si="36"/>
        <v>14471</v>
      </c>
      <c r="V197" s="247">
        <f t="shared" si="37"/>
        <v>0</v>
      </c>
    </row>
    <row r="198" spans="1:22" x14ac:dyDescent="0.3">
      <c r="A198" s="136">
        <v>430</v>
      </c>
      <c r="B198" s="136">
        <v>430170276</v>
      </c>
      <c r="C198" s="212" t="s">
        <v>119</v>
      </c>
      <c r="D198" s="211">
        <v>170</v>
      </c>
      <c r="E198" s="212" t="s">
        <v>87</v>
      </c>
      <c r="F198" s="211">
        <v>276</v>
      </c>
      <c r="G198" s="212" t="s">
        <v>90</v>
      </c>
      <c r="H198" s="235">
        <f t="shared" si="26"/>
        <v>3</v>
      </c>
      <c r="I198" s="137"/>
      <c r="J198" s="241">
        <f t="shared" si="27"/>
        <v>8050</v>
      </c>
      <c r="K198" s="242">
        <f t="shared" si="28"/>
        <v>8371</v>
      </c>
      <c r="L198" s="242">
        <f t="shared" si="29"/>
        <v>8372</v>
      </c>
      <c r="M198" s="242">
        <f t="shared" si="30"/>
        <v>8586</v>
      </c>
      <c r="N198" s="242">
        <f t="shared" si="31"/>
        <v>8570</v>
      </c>
      <c r="O198" s="243">
        <f t="shared" si="32"/>
        <v>8570</v>
      </c>
      <c r="P198" s="139"/>
      <c r="Q198" s="241">
        <f t="shared" si="33"/>
        <v>8786</v>
      </c>
      <c r="R198" s="242">
        <f t="shared" si="38"/>
        <v>8570</v>
      </c>
      <c r="S198" s="242">
        <f t="shared" si="34"/>
        <v>0</v>
      </c>
      <c r="T198" s="242">
        <f t="shared" si="35"/>
        <v>893</v>
      </c>
      <c r="U198" s="242">
        <f t="shared" si="36"/>
        <v>18249</v>
      </c>
      <c r="V198" s="247">
        <f t="shared" si="37"/>
        <v>0</v>
      </c>
    </row>
    <row r="199" spans="1:22" x14ac:dyDescent="0.3">
      <c r="A199" s="136">
        <v>430</v>
      </c>
      <c r="B199" s="136">
        <v>430170288</v>
      </c>
      <c r="C199" s="212" t="s">
        <v>119</v>
      </c>
      <c r="D199" s="211">
        <v>170</v>
      </c>
      <c r="E199" s="212" t="s">
        <v>87</v>
      </c>
      <c r="F199" s="211">
        <v>288</v>
      </c>
      <c r="G199" s="212" t="s">
        <v>91</v>
      </c>
      <c r="H199" s="235">
        <f t="shared" si="26"/>
        <v>1.69</v>
      </c>
      <c r="I199" s="137"/>
      <c r="J199" s="241">
        <f t="shared" si="27"/>
        <v>5580</v>
      </c>
      <c r="K199" s="242">
        <f t="shared" si="28"/>
        <v>5366</v>
      </c>
      <c r="L199" s="242">
        <f t="shared" si="29"/>
        <v>5366</v>
      </c>
      <c r="M199" s="242">
        <f t="shared" si="30"/>
        <v>5366</v>
      </c>
      <c r="N199" s="242">
        <f t="shared" si="31"/>
        <v>5518</v>
      </c>
      <c r="O199" s="243">
        <f t="shared" si="32"/>
        <v>5580</v>
      </c>
      <c r="P199" s="139"/>
      <c r="Q199" s="241">
        <f t="shared" si="33"/>
        <v>8786</v>
      </c>
      <c r="R199" s="242">
        <f t="shared" si="38"/>
        <v>5580</v>
      </c>
      <c r="S199" s="242">
        <f t="shared" si="34"/>
        <v>0</v>
      </c>
      <c r="T199" s="242">
        <f t="shared" si="35"/>
        <v>893</v>
      </c>
      <c r="U199" s="242">
        <f t="shared" si="36"/>
        <v>15259</v>
      </c>
      <c r="V199" s="247">
        <f t="shared" si="37"/>
        <v>62</v>
      </c>
    </row>
    <row r="200" spans="1:22" x14ac:dyDescent="0.3">
      <c r="A200" s="136">
        <v>430</v>
      </c>
      <c r="B200" s="136">
        <v>430170321</v>
      </c>
      <c r="C200" s="212" t="s">
        <v>119</v>
      </c>
      <c r="D200" s="211">
        <v>170</v>
      </c>
      <c r="E200" s="212" t="s">
        <v>87</v>
      </c>
      <c r="F200" s="211">
        <v>321</v>
      </c>
      <c r="G200" s="212" t="s">
        <v>92</v>
      </c>
      <c r="H200" s="235">
        <f t="shared" si="26"/>
        <v>11</v>
      </c>
      <c r="I200" s="137"/>
      <c r="J200" s="241">
        <f t="shared" si="27"/>
        <v>4587</v>
      </c>
      <c r="K200" s="242">
        <f t="shared" si="28"/>
        <v>5005</v>
      </c>
      <c r="L200" s="242">
        <f t="shared" si="29"/>
        <v>5005</v>
      </c>
      <c r="M200" s="242">
        <f t="shared" si="30"/>
        <v>5627</v>
      </c>
      <c r="N200" s="242">
        <f t="shared" si="31"/>
        <v>5616</v>
      </c>
      <c r="O200" s="243">
        <f t="shared" si="32"/>
        <v>5615</v>
      </c>
      <c r="P200" s="139"/>
      <c r="Q200" s="241">
        <f t="shared" si="33"/>
        <v>10187</v>
      </c>
      <c r="R200" s="242">
        <f t="shared" si="38"/>
        <v>5615</v>
      </c>
      <c r="S200" s="242">
        <f t="shared" si="34"/>
        <v>0</v>
      </c>
      <c r="T200" s="242">
        <f t="shared" si="35"/>
        <v>893</v>
      </c>
      <c r="U200" s="242">
        <f t="shared" si="36"/>
        <v>16695</v>
      </c>
      <c r="V200" s="247">
        <f t="shared" si="37"/>
        <v>-1</v>
      </c>
    </row>
    <row r="201" spans="1:22" x14ac:dyDescent="0.3">
      <c r="A201" s="136">
        <v>430</v>
      </c>
      <c r="B201" s="136">
        <v>430170322</v>
      </c>
      <c r="C201" s="212" t="s">
        <v>119</v>
      </c>
      <c r="D201" s="211">
        <v>170</v>
      </c>
      <c r="E201" s="212" t="s">
        <v>87</v>
      </c>
      <c r="F201" s="211">
        <v>322</v>
      </c>
      <c r="G201" s="212" t="s">
        <v>131</v>
      </c>
      <c r="H201" s="235">
        <f t="shared" si="26"/>
        <v>4.1899999999999995</v>
      </c>
      <c r="I201" s="137"/>
      <c r="J201" s="241">
        <f t="shared" si="27"/>
        <v>4870</v>
      </c>
      <c r="K201" s="242">
        <f t="shared" si="28"/>
        <v>5011</v>
      </c>
      <c r="L201" s="242">
        <f t="shared" si="29"/>
        <v>5010</v>
      </c>
      <c r="M201" s="242">
        <f t="shared" si="30"/>
        <v>5412</v>
      </c>
      <c r="N201" s="242">
        <f t="shared" si="31"/>
        <v>5421</v>
      </c>
      <c r="O201" s="243">
        <f t="shared" si="32"/>
        <v>5421</v>
      </c>
      <c r="P201" s="139"/>
      <c r="Q201" s="241">
        <f t="shared" si="33"/>
        <v>10187</v>
      </c>
      <c r="R201" s="242">
        <f t="shared" si="38"/>
        <v>5421</v>
      </c>
      <c r="S201" s="242">
        <f t="shared" si="34"/>
        <v>0</v>
      </c>
      <c r="T201" s="242">
        <f t="shared" si="35"/>
        <v>893</v>
      </c>
      <c r="U201" s="242">
        <f t="shared" si="36"/>
        <v>16501</v>
      </c>
      <c r="V201" s="247">
        <f t="shared" si="37"/>
        <v>0</v>
      </c>
    </row>
    <row r="202" spans="1:22" x14ac:dyDescent="0.3">
      <c r="A202" s="136">
        <v>430</v>
      </c>
      <c r="B202" s="136">
        <v>430170348</v>
      </c>
      <c r="C202" s="212" t="s">
        <v>119</v>
      </c>
      <c r="D202" s="211">
        <v>170</v>
      </c>
      <c r="E202" s="212" t="s">
        <v>87</v>
      </c>
      <c r="F202" s="211">
        <v>348</v>
      </c>
      <c r="G202" s="212" t="s">
        <v>132</v>
      </c>
      <c r="H202" s="235">
        <f t="shared" ref="H202:H265" si="39">IFERROR(VLOOKUP($B202,_19Q4,7,FALSE),"")</f>
        <v>15.41</v>
      </c>
      <c r="I202" s="137"/>
      <c r="J202" s="241">
        <f t="shared" ref="J202:J265" si="40">IFERROR(VLOOKUP($B202,_18Q4,9,FALSE),"")</f>
        <v>88</v>
      </c>
      <c r="K202" s="242">
        <f t="shared" ref="K202:K265" si="41">IFERROR(VLOOKUP($B202,_19Q1c,9,FALSE),"")</f>
        <v>89</v>
      </c>
      <c r="L202" s="242">
        <f t="shared" ref="L202:L265" si="42">IFERROR(VLOOKUP($B202,_19Q1e,9,FALSE),"")</f>
        <v>94</v>
      </c>
      <c r="M202" s="242">
        <f t="shared" ref="M202:M265" si="43">IFERROR(VLOOKUP($B202,_19Q2,9,FALSE),"")</f>
        <v>94</v>
      </c>
      <c r="N202" s="242">
        <f t="shared" ref="N202:N265" si="44">IFERROR(VLOOKUP($B202,_19Q3,9,FALSE),"")</f>
        <v>108</v>
      </c>
      <c r="O202" s="243">
        <f t="shared" ref="O202:O265" si="45">IFERROR(VLOOKUP($B202,_19Q4,9,FALSE),"")</f>
        <v>108</v>
      </c>
      <c r="P202" s="139"/>
      <c r="Q202" s="241">
        <f t="shared" ref="Q202:Q265" si="46">IFERROR(VLOOKUP($B202,_19Q4,8,FALSE),"")</f>
        <v>11254</v>
      </c>
      <c r="R202" s="242">
        <f t="shared" si="38"/>
        <v>108</v>
      </c>
      <c r="S202" s="242">
        <f t="shared" ref="S202:S265" si="47">IFERROR(VLOOKUP($B202,_19Q4,10,FALSE),"")</f>
        <v>0</v>
      </c>
      <c r="T202" s="242">
        <f t="shared" ref="T202:T265" si="48">IFERROR(VLOOKUP($B202,_19Q4,11,FALSE),"")</f>
        <v>893</v>
      </c>
      <c r="U202" s="242">
        <f t="shared" ref="U202:U265" si="49">IFERROR(VLOOKUP($B202,_19Q4,12,FALSE),"")</f>
        <v>12255</v>
      </c>
      <c r="V202" s="247">
        <f t="shared" ref="V202:V265" si="50">IFERROR(U202-IFERROR(VLOOKUP($B202,_19Q3,12,FALSE),""),"")</f>
        <v>0</v>
      </c>
    </row>
    <row r="203" spans="1:22" x14ac:dyDescent="0.3">
      <c r="A203" s="136">
        <v>430</v>
      </c>
      <c r="B203" s="136">
        <v>430170616</v>
      </c>
      <c r="C203" s="212" t="s">
        <v>119</v>
      </c>
      <c r="D203" s="211">
        <v>170</v>
      </c>
      <c r="E203" s="212" t="s">
        <v>87</v>
      </c>
      <c r="F203" s="211">
        <v>616</v>
      </c>
      <c r="G203" s="212" t="s">
        <v>133</v>
      </c>
      <c r="H203" s="235">
        <f t="shared" si="39"/>
        <v>1</v>
      </c>
      <c r="I203" s="137"/>
      <c r="J203" s="241">
        <f t="shared" si="40"/>
        <v>3450</v>
      </c>
      <c r="K203" s="242">
        <f t="shared" si="41"/>
        <v>3570</v>
      </c>
      <c r="L203" s="242">
        <f t="shared" si="42"/>
        <v>3572</v>
      </c>
      <c r="M203" s="242">
        <f t="shared" si="43"/>
        <v>3550</v>
      </c>
      <c r="N203" s="242">
        <f t="shared" si="44"/>
        <v>3561</v>
      </c>
      <c r="O203" s="243">
        <f t="shared" si="45"/>
        <v>3562</v>
      </c>
      <c r="P203" s="139"/>
      <c r="Q203" s="241">
        <f t="shared" si="46"/>
        <v>10588</v>
      </c>
      <c r="R203" s="242">
        <f t="shared" ref="R203:R266" si="51">O203</f>
        <v>3562</v>
      </c>
      <c r="S203" s="242">
        <f t="shared" si="47"/>
        <v>0</v>
      </c>
      <c r="T203" s="242">
        <f t="shared" si="48"/>
        <v>893</v>
      </c>
      <c r="U203" s="242">
        <f t="shared" si="49"/>
        <v>15043</v>
      </c>
      <c r="V203" s="247">
        <f t="shared" si="50"/>
        <v>1</v>
      </c>
    </row>
    <row r="204" spans="1:22" x14ac:dyDescent="0.3">
      <c r="A204" s="136">
        <v>430</v>
      </c>
      <c r="B204" s="136">
        <v>430170620</v>
      </c>
      <c r="C204" s="212" t="s">
        <v>119</v>
      </c>
      <c r="D204" s="211">
        <v>170</v>
      </c>
      <c r="E204" s="212" t="s">
        <v>87</v>
      </c>
      <c r="F204" s="211">
        <v>620</v>
      </c>
      <c r="G204" s="212" t="s">
        <v>134</v>
      </c>
      <c r="H204" s="235">
        <f t="shared" si="39"/>
        <v>11.27</v>
      </c>
      <c r="I204" s="137"/>
      <c r="J204" s="241">
        <f t="shared" si="40"/>
        <v>4618</v>
      </c>
      <c r="K204" s="242">
        <f t="shared" si="41"/>
        <v>4653</v>
      </c>
      <c r="L204" s="242">
        <f t="shared" si="42"/>
        <v>4653</v>
      </c>
      <c r="M204" s="242">
        <f t="shared" si="43"/>
        <v>4371</v>
      </c>
      <c r="N204" s="242">
        <f t="shared" si="44"/>
        <v>4359</v>
      </c>
      <c r="O204" s="243">
        <f t="shared" si="45"/>
        <v>4358</v>
      </c>
      <c r="P204" s="139"/>
      <c r="Q204" s="241">
        <f t="shared" si="46"/>
        <v>10848</v>
      </c>
      <c r="R204" s="242">
        <f t="shared" si="51"/>
        <v>4358</v>
      </c>
      <c r="S204" s="242">
        <f t="shared" si="47"/>
        <v>0</v>
      </c>
      <c r="T204" s="242">
        <f t="shared" si="48"/>
        <v>893</v>
      </c>
      <c r="U204" s="242">
        <f t="shared" si="49"/>
        <v>16099</v>
      </c>
      <c r="V204" s="247">
        <f t="shared" si="50"/>
        <v>-1</v>
      </c>
    </row>
    <row r="205" spans="1:22" x14ac:dyDescent="0.3">
      <c r="A205" s="136">
        <v>430</v>
      </c>
      <c r="B205" s="136">
        <v>430170695</v>
      </c>
      <c r="C205" s="212" t="s">
        <v>119</v>
      </c>
      <c r="D205" s="211">
        <v>170</v>
      </c>
      <c r="E205" s="212" t="s">
        <v>87</v>
      </c>
      <c r="F205" s="211">
        <v>695</v>
      </c>
      <c r="G205" s="212" t="s">
        <v>135</v>
      </c>
      <c r="H205" s="235">
        <f t="shared" si="39"/>
        <v>1</v>
      </c>
      <c r="I205" s="137"/>
      <c r="J205" s="241">
        <f t="shared" si="40"/>
        <v>5771</v>
      </c>
      <c r="K205" s="242">
        <f t="shared" si="41"/>
        <v>5975</v>
      </c>
      <c r="L205" s="242">
        <f t="shared" si="42"/>
        <v>5975</v>
      </c>
      <c r="M205" s="242">
        <f t="shared" si="43"/>
        <v>6521</v>
      </c>
      <c r="N205" s="242">
        <f t="shared" si="44"/>
        <v>6521</v>
      </c>
      <c r="O205" s="243">
        <f t="shared" si="45"/>
        <v>6521</v>
      </c>
      <c r="P205" s="139"/>
      <c r="Q205" s="241">
        <f t="shared" si="46"/>
        <v>10588</v>
      </c>
      <c r="R205" s="242">
        <f t="shared" si="51"/>
        <v>6521</v>
      </c>
      <c r="S205" s="242">
        <f t="shared" si="47"/>
        <v>0</v>
      </c>
      <c r="T205" s="242">
        <f t="shared" si="48"/>
        <v>893</v>
      </c>
      <c r="U205" s="242">
        <f t="shared" si="49"/>
        <v>18002</v>
      </c>
      <c r="V205" s="247">
        <f t="shared" si="50"/>
        <v>0</v>
      </c>
    </row>
    <row r="206" spans="1:22" x14ac:dyDescent="0.3">
      <c r="A206" s="136">
        <v>430</v>
      </c>
      <c r="B206" s="136">
        <v>430170710</v>
      </c>
      <c r="C206" s="212" t="s">
        <v>119</v>
      </c>
      <c r="D206" s="211">
        <v>170</v>
      </c>
      <c r="E206" s="212" t="s">
        <v>87</v>
      </c>
      <c r="F206" s="211">
        <v>710</v>
      </c>
      <c r="G206" s="212" t="s">
        <v>93</v>
      </c>
      <c r="H206" s="235">
        <f t="shared" si="39"/>
        <v>4</v>
      </c>
      <c r="I206" s="137"/>
      <c r="J206" s="241">
        <f t="shared" si="40"/>
        <v>4620</v>
      </c>
      <c r="K206" s="242">
        <f t="shared" si="41"/>
        <v>4849</v>
      </c>
      <c r="L206" s="242">
        <f t="shared" si="42"/>
        <v>4849</v>
      </c>
      <c r="M206" s="242">
        <f t="shared" si="43"/>
        <v>4569</v>
      </c>
      <c r="N206" s="242">
        <f t="shared" si="44"/>
        <v>4557</v>
      </c>
      <c r="O206" s="243">
        <f t="shared" si="45"/>
        <v>4557</v>
      </c>
      <c r="P206" s="139"/>
      <c r="Q206" s="241">
        <f t="shared" si="46"/>
        <v>9987</v>
      </c>
      <c r="R206" s="242">
        <f t="shared" si="51"/>
        <v>4557</v>
      </c>
      <c r="S206" s="242">
        <f t="shared" si="47"/>
        <v>0</v>
      </c>
      <c r="T206" s="242">
        <f t="shared" si="48"/>
        <v>893</v>
      </c>
      <c r="U206" s="242">
        <f t="shared" si="49"/>
        <v>15437</v>
      </c>
      <c r="V206" s="247">
        <f t="shared" si="50"/>
        <v>0</v>
      </c>
    </row>
    <row r="207" spans="1:22" x14ac:dyDescent="0.3">
      <c r="A207" s="136">
        <v>430</v>
      </c>
      <c r="B207" s="136">
        <v>430170725</v>
      </c>
      <c r="C207" s="212" t="s">
        <v>119</v>
      </c>
      <c r="D207" s="211">
        <v>170</v>
      </c>
      <c r="E207" s="212" t="s">
        <v>87</v>
      </c>
      <c r="F207" s="211">
        <v>725</v>
      </c>
      <c r="G207" s="212" t="s">
        <v>136</v>
      </c>
      <c r="H207" s="235">
        <f t="shared" si="39"/>
        <v>13.31</v>
      </c>
      <c r="I207" s="137"/>
      <c r="J207" s="241">
        <f t="shared" si="40"/>
        <v>2934</v>
      </c>
      <c r="K207" s="242">
        <f t="shared" si="41"/>
        <v>2810</v>
      </c>
      <c r="L207" s="242">
        <f t="shared" si="42"/>
        <v>2810</v>
      </c>
      <c r="M207" s="242">
        <f t="shared" si="43"/>
        <v>3223</v>
      </c>
      <c r="N207" s="242">
        <f t="shared" si="44"/>
        <v>3213</v>
      </c>
      <c r="O207" s="243">
        <f t="shared" si="45"/>
        <v>3213</v>
      </c>
      <c r="P207" s="139"/>
      <c r="Q207" s="241">
        <f t="shared" si="46"/>
        <v>9791</v>
      </c>
      <c r="R207" s="242">
        <f t="shared" si="51"/>
        <v>3213</v>
      </c>
      <c r="S207" s="242">
        <f t="shared" si="47"/>
        <v>0</v>
      </c>
      <c r="T207" s="242">
        <f t="shared" si="48"/>
        <v>893</v>
      </c>
      <c r="U207" s="242">
        <f t="shared" si="49"/>
        <v>13897</v>
      </c>
      <c r="V207" s="247">
        <f t="shared" si="50"/>
        <v>0</v>
      </c>
    </row>
    <row r="208" spans="1:22" x14ac:dyDescent="0.3">
      <c r="A208" s="136">
        <v>430</v>
      </c>
      <c r="B208" s="136">
        <v>430170730</v>
      </c>
      <c r="C208" s="212" t="s">
        <v>119</v>
      </c>
      <c r="D208" s="211">
        <v>170</v>
      </c>
      <c r="E208" s="212" t="s">
        <v>87</v>
      </c>
      <c r="F208" s="211">
        <v>730</v>
      </c>
      <c r="G208" s="212" t="s">
        <v>137</v>
      </c>
      <c r="H208" s="235">
        <f t="shared" si="39"/>
        <v>14.67</v>
      </c>
      <c r="I208" s="137"/>
      <c r="J208" s="241">
        <f t="shared" si="40"/>
        <v>3575</v>
      </c>
      <c r="K208" s="242">
        <f t="shared" si="41"/>
        <v>3701</v>
      </c>
      <c r="L208" s="242">
        <f t="shared" si="42"/>
        <v>3701</v>
      </c>
      <c r="M208" s="242">
        <f t="shared" si="43"/>
        <v>3315</v>
      </c>
      <c r="N208" s="242">
        <f t="shared" si="44"/>
        <v>3324</v>
      </c>
      <c r="O208" s="243">
        <f t="shared" si="45"/>
        <v>3324</v>
      </c>
      <c r="P208" s="139"/>
      <c r="Q208" s="241">
        <f t="shared" si="46"/>
        <v>10588</v>
      </c>
      <c r="R208" s="242">
        <f t="shared" si="51"/>
        <v>3324</v>
      </c>
      <c r="S208" s="242">
        <f t="shared" si="47"/>
        <v>0</v>
      </c>
      <c r="T208" s="242">
        <f t="shared" si="48"/>
        <v>893</v>
      </c>
      <c r="U208" s="242">
        <f t="shared" si="49"/>
        <v>14805</v>
      </c>
      <c r="V208" s="247">
        <f t="shared" si="50"/>
        <v>0</v>
      </c>
    </row>
    <row r="209" spans="1:22" x14ac:dyDescent="0.3">
      <c r="A209" s="136">
        <v>430</v>
      </c>
      <c r="B209" s="136">
        <v>430170735</v>
      </c>
      <c r="C209" s="212" t="s">
        <v>119</v>
      </c>
      <c r="D209" s="211">
        <v>170</v>
      </c>
      <c r="E209" s="212" t="s">
        <v>87</v>
      </c>
      <c r="F209" s="211">
        <v>735</v>
      </c>
      <c r="G209" s="212" t="s">
        <v>138</v>
      </c>
      <c r="H209" s="235">
        <f t="shared" si="39"/>
        <v>2</v>
      </c>
      <c r="I209" s="137"/>
      <c r="J209" s="241">
        <f t="shared" si="40"/>
        <v>3737</v>
      </c>
      <c r="K209" s="242">
        <f t="shared" si="41"/>
        <v>3997</v>
      </c>
      <c r="L209" s="242">
        <f t="shared" si="42"/>
        <v>3997</v>
      </c>
      <c r="M209" s="242">
        <f t="shared" si="43"/>
        <v>4186</v>
      </c>
      <c r="N209" s="242">
        <f t="shared" si="44"/>
        <v>4151</v>
      </c>
      <c r="O209" s="243">
        <f t="shared" si="45"/>
        <v>4150</v>
      </c>
      <c r="P209" s="139"/>
      <c r="Q209" s="241">
        <f t="shared" si="46"/>
        <v>9987</v>
      </c>
      <c r="R209" s="242">
        <f t="shared" si="51"/>
        <v>4150</v>
      </c>
      <c r="S209" s="242">
        <f t="shared" si="47"/>
        <v>0</v>
      </c>
      <c r="T209" s="242">
        <f t="shared" si="48"/>
        <v>893</v>
      </c>
      <c r="U209" s="242">
        <f t="shared" si="49"/>
        <v>15030</v>
      </c>
      <c r="V209" s="247">
        <f t="shared" si="50"/>
        <v>-1</v>
      </c>
    </row>
    <row r="210" spans="1:22" x14ac:dyDescent="0.3">
      <c r="A210" s="136">
        <v>430</v>
      </c>
      <c r="B210" s="136">
        <v>430170775</v>
      </c>
      <c r="C210" s="212" t="s">
        <v>119</v>
      </c>
      <c r="D210" s="211">
        <v>170</v>
      </c>
      <c r="E210" s="212" t="s">
        <v>87</v>
      </c>
      <c r="F210" s="211">
        <v>775</v>
      </c>
      <c r="G210" s="212" t="s">
        <v>77</v>
      </c>
      <c r="H210" s="235">
        <f t="shared" si="39"/>
        <v>2</v>
      </c>
      <c r="I210" s="137"/>
      <c r="J210" s="241">
        <f t="shared" si="40"/>
        <v>1940</v>
      </c>
      <c r="K210" s="242">
        <f t="shared" si="41"/>
        <v>2008</v>
      </c>
      <c r="L210" s="242">
        <f t="shared" si="42"/>
        <v>2008</v>
      </c>
      <c r="M210" s="242">
        <f t="shared" si="43"/>
        <v>2261</v>
      </c>
      <c r="N210" s="242">
        <f t="shared" si="44"/>
        <v>2264</v>
      </c>
      <c r="O210" s="243">
        <f t="shared" si="45"/>
        <v>2264</v>
      </c>
      <c r="P210" s="139"/>
      <c r="Q210" s="241">
        <f t="shared" si="46"/>
        <v>10588</v>
      </c>
      <c r="R210" s="242">
        <f t="shared" si="51"/>
        <v>2264</v>
      </c>
      <c r="S210" s="242">
        <f t="shared" si="47"/>
        <v>0</v>
      </c>
      <c r="T210" s="242">
        <f t="shared" si="48"/>
        <v>893</v>
      </c>
      <c r="U210" s="242">
        <f t="shared" si="49"/>
        <v>13745</v>
      </c>
      <c r="V210" s="247">
        <f t="shared" si="50"/>
        <v>0</v>
      </c>
    </row>
    <row r="211" spans="1:22" x14ac:dyDescent="0.3">
      <c r="A211" s="136">
        <v>431</v>
      </c>
      <c r="B211" s="136">
        <v>431149128</v>
      </c>
      <c r="C211" s="212" t="s">
        <v>139</v>
      </c>
      <c r="D211" s="211">
        <v>149</v>
      </c>
      <c r="E211" s="212" t="s">
        <v>103</v>
      </c>
      <c r="F211" s="211">
        <v>128</v>
      </c>
      <c r="G211" s="212" t="s">
        <v>110</v>
      </c>
      <c r="H211" s="235">
        <f t="shared" si="39"/>
        <v>6</v>
      </c>
      <c r="I211" s="137"/>
      <c r="J211" s="241">
        <f t="shared" si="40"/>
        <v>430</v>
      </c>
      <c r="K211" s="242">
        <f t="shared" si="41"/>
        <v>436</v>
      </c>
      <c r="L211" s="242">
        <f t="shared" si="42"/>
        <v>437</v>
      </c>
      <c r="M211" s="242">
        <f t="shared" si="43"/>
        <v>453</v>
      </c>
      <c r="N211" s="242">
        <f t="shared" si="44"/>
        <v>434</v>
      </c>
      <c r="O211" s="243">
        <f t="shared" si="45"/>
        <v>434</v>
      </c>
      <c r="P211" s="139"/>
      <c r="Q211" s="241">
        <f t="shared" si="46"/>
        <v>8580</v>
      </c>
      <c r="R211" s="242">
        <f t="shared" si="51"/>
        <v>434</v>
      </c>
      <c r="S211" s="242">
        <f t="shared" si="47"/>
        <v>0</v>
      </c>
      <c r="T211" s="242">
        <f t="shared" si="48"/>
        <v>893</v>
      </c>
      <c r="U211" s="242">
        <f t="shared" si="49"/>
        <v>9907</v>
      </c>
      <c r="V211" s="247">
        <f t="shared" si="50"/>
        <v>0</v>
      </c>
    </row>
    <row r="212" spans="1:22" x14ac:dyDescent="0.3">
      <c r="A212" s="136">
        <v>431</v>
      </c>
      <c r="B212" s="136">
        <v>431149149</v>
      </c>
      <c r="C212" s="212" t="s">
        <v>139</v>
      </c>
      <c r="D212" s="211">
        <v>149</v>
      </c>
      <c r="E212" s="212" t="s">
        <v>103</v>
      </c>
      <c r="F212" s="211">
        <v>149</v>
      </c>
      <c r="G212" s="212" t="s">
        <v>103</v>
      </c>
      <c r="H212" s="235">
        <f t="shared" si="39"/>
        <v>335.91</v>
      </c>
      <c r="I212" s="137"/>
      <c r="J212" s="241">
        <f t="shared" si="40"/>
        <v>14</v>
      </c>
      <c r="K212" s="242">
        <f t="shared" si="41"/>
        <v>15</v>
      </c>
      <c r="L212" s="242">
        <f t="shared" si="42"/>
        <v>14</v>
      </c>
      <c r="M212" s="242">
        <f t="shared" si="43"/>
        <v>117</v>
      </c>
      <c r="N212" s="242">
        <f t="shared" si="44"/>
        <v>177</v>
      </c>
      <c r="O212" s="243">
        <f t="shared" si="45"/>
        <v>173</v>
      </c>
      <c r="P212" s="139"/>
      <c r="Q212" s="241">
        <f t="shared" si="46"/>
        <v>11658</v>
      </c>
      <c r="R212" s="242">
        <f t="shared" si="51"/>
        <v>173</v>
      </c>
      <c r="S212" s="242">
        <f t="shared" si="47"/>
        <v>840.06727992617061</v>
      </c>
      <c r="T212" s="242">
        <f t="shared" si="48"/>
        <v>893</v>
      </c>
      <c r="U212" s="242">
        <f t="shared" si="49"/>
        <v>13564.06727992617</v>
      </c>
      <c r="V212" s="247">
        <f t="shared" si="50"/>
        <v>836.06727992617016</v>
      </c>
    </row>
    <row r="213" spans="1:22" x14ac:dyDescent="0.3">
      <c r="A213" s="136">
        <v>431</v>
      </c>
      <c r="B213" s="136">
        <v>431149181</v>
      </c>
      <c r="C213" s="212" t="s">
        <v>139</v>
      </c>
      <c r="D213" s="211">
        <v>149</v>
      </c>
      <c r="E213" s="212" t="s">
        <v>103</v>
      </c>
      <c r="F213" s="211">
        <v>181</v>
      </c>
      <c r="G213" s="212" t="s">
        <v>105</v>
      </c>
      <c r="H213" s="235">
        <f t="shared" si="39"/>
        <v>18</v>
      </c>
      <c r="I213" s="137"/>
      <c r="J213" s="241">
        <f t="shared" si="40"/>
        <v>666</v>
      </c>
      <c r="K213" s="242">
        <f t="shared" si="41"/>
        <v>759</v>
      </c>
      <c r="L213" s="242">
        <f t="shared" si="42"/>
        <v>759</v>
      </c>
      <c r="M213" s="242">
        <f t="shared" si="43"/>
        <v>759</v>
      </c>
      <c r="N213" s="242">
        <f t="shared" si="44"/>
        <v>727</v>
      </c>
      <c r="O213" s="243">
        <f t="shared" si="45"/>
        <v>727</v>
      </c>
      <c r="P213" s="139"/>
      <c r="Q213" s="241">
        <f t="shared" si="46"/>
        <v>11255</v>
      </c>
      <c r="R213" s="242">
        <f t="shared" si="51"/>
        <v>727</v>
      </c>
      <c r="S213" s="242">
        <f t="shared" si="47"/>
        <v>0</v>
      </c>
      <c r="T213" s="242">
        <f t="shared" si="48"/>
        <v>893</v>
      </c>
      <c r="U213" s="242">
        <f t="shared" si="49"/>
        <v>12875</v>
      </c>
      <c r="V213" s="247">
        <f t="shared" si="50"/>
        <v>0</v>
      </c>
    </row>
    <row r="214" spans="1:22" x14ac:dyDescent="0.3">
      <c r="A214" s="136">
        <v>432</v>
      </c>
      <c r="B214" s="136">
        <v>432712020</v>
      </c>
      <c r="C214" s="212" t="s">
        <v>140</v>
      </c>
      <c r="D214" s="211">
        <v>712</v>
      </c>
      <c r="E214" s="212" t="s">
        <v>141</v>
      </c>
      <c r="F214" s="211">
        <v>20</v>
      </c>
      <c r="G214" s="212" t="s">
        <v>142</v>
      </c>
      <c r="H214" s="235">
        <f t="shared" si="39"/>
        <v>60.230000000000004</v>
      </c>
      <c r="I214" s="137"/>
      <c r="J214" s="241">
        <f t="shared" si="40"/>
        <v>2437</v>
      </c>
      <c r="K214" s="242">
        <f t="shared" si="41"/>
        <v>2557</v>
      </c>
      <c r="L214" s="242">
        <f t="shared" si="42"/>
        <v>2558</v>
      </c>
      <c r="M214" s="242">
        <f t="shared" si="43"/>
        <v>2558</v>
      </c>
      <c r="N214" s="242">
        <f t="shared" si="44"/>
        <v>2255</v>
      </c>
      <c r="O214" s="243">
        <f t="shared" si="45"/>
        <v>2250</v>
      </c>
      <c r="P214" s="139"/>
      <c r="Q214" s="241">
        <f t="shared" si="46"/>
        <v>8845</v>
      </c>
      <c r="R214" s="242">
        <f t="shared" si="51"/>
        <v>2250</v>
      </c>
      <c r="S214" s="242">
        <f t="shared" si="47"/>
        <v>0</v>
      </c>
      <c r="T214" s="242">
        <f t="shared" si="48"/>
        <v>893</v>
      </c>
      <c r="U214" s="242">
        <f t="shared" si="49"/>
        <v>11988</v>
      </c>
      <c r="V214" s="247">
        <f t="shared" si="50"/>
        <v>-5</v>
      </c>
    </row>
    <row r="215" spans="1:22" x14ac:dyDescent="0.3">
      <c r="A215" s="136">
        <v>432</v>
      </c>
      <c r="B215" s="136">
        <v>432712036</v>
      </c>
      <c r="C215" s="212" t="s">
        <v>140</v>
      </c>
      <c r="D215" s="211">
        <v>712</v>
      </c>
      <c r="E215" s="212" t="s">
        <v>141</v>
      </c>
      <c r="F215" s="211">
        <v>36</v>
      </c>
      <c r="G215" s="212" t="s">
        <v>143</v>
      </c>
      <c r="H215" s="235">
        <f t="shared" si="39"/>
        <v>1</v>
      </c>
      <c r="I215" s="137"/>
      <c r="J215" s="241">
        <f t="shared" si="40"/>
        <v>3564</v>
      </c>
      <c r="K215" s="242">
        <f t="shared" si="41"/>
        <v>3700</v>
      </c>
      <c r="L215" s="242">
        <f t="shared" si="42"/>
        <v>3703</v>
      </c>
      <c r="M215" s="242">
        <f t="shared" si="43"/>
        <v>3703</v>
      </c>
      <c r="N215" s="242">
        <f t="shared" si="44"/>
        <v>3335</v>
      </c>
      <c r="O215" s="243">
        <f t="shared" si="45"/>
        <v>3327</v>
      </c>
      <c r="P215" s="139"/>
      <c r="Q215" s="241">
        <f t="shared" si="46"/>
        <v>8410</v>
      </c>
      <c r="R215" s="242">
        <f t="shared" si="51"/>
        <v>3327</v>
      </c>
      <c r="S215" s="242">
        <f t="shared" si="47"/>
        <v>0</v>
      </c>
      <c r="T215" s="242">
        <f t="shared" si="48"/>
        <v>893</v>
      </c>
      <c r="U215" s="242">
        <f t="shared" si="49"/>
        <v>12630</v>
      </c>
      <c r="V215" s="247">
        <f t="shared" si="50"/>
        <v>-8</v>
      </c>
    </row>
    <row r="216" spans="1:22" x14ac:dyDescent="0.3">
      <c r="A216" s="136">
        <v>432</v>
      </c>
      <c r="B216" s="136">
        <v>432712096</v>
      </c>
      <c r="C216" s="212" t="s">
        <v>140</v>
      </c>
      <c r="D216" s="211">
        <v>712</v>
      </c>
      <c r="E216" s="212" t="s">
        <v>141</v>
      </c>
      <c r="F216" s="211">
        <v>96</v>
      </c>
      <c r="G216" s="212" t="s">
        <v>234</v>
      </c>
      <c r="H216" s="235">
        <f t="shared" si="39"/>
        <v>2</v>
      </c>
      <c r="I216" s="137"/>
      <c r="J216" s="241" t="str">
        <f t="shared" si="40"/>
        <v/>
      </c>
      <c r="K216" s="242" t="str">
        <f t="shared" si="41"/>
        <v/>
      </c>
      <c r="L216" s="242" t="str">
        <f t="shared" si="42"/>
        <v/>
      </c>
      <c r="M216" s="242">
        <f t="shared" si="43"/>
        <v>5921</v>
      </c>
      <c r="N216" s="242">
        <f t="shared" si="44"/>
        <v>6005</v>
      </c>
      <c r="O216" s="243">
        <f t="shared" si="45"/>
        <v>5818</v>
      </c>
      <c r="P216" s="139"/>
      <c r="Q216" s="241">
        <f t="shared" si="46"/>
        <v>10952.118463350018</v>
      </c>
      <c r="R216" s="242">
        <f t="shared" si="51"/>
        <v>5818</v>
      </c>
      <c r="S216" s="242">
        <f t="shared" si="47"/>
        <v>0</v>
      </c>
      <c r="T216" s="242">
        <f t="shared" si="48"/>
        <v>893</v>
      </c>
      <c r="U216" s="242">
        <f t="shared" si="49"/>
        <v>17663.118463350016</v>
      </c>
      <c r="V216" s="247">
        <f t="shared" si="50"/>
        <v>-187</v>
      </c>
    </row>
    <row r="217" spans="1:22" x14ac:dyDescent="0.3">
      <c r="A217" s="136">
        <v>432</v>
      </c>
      <c r="B217" s="136">
        <v>432712172</v>
      </c>
      <c r="C217" s="212" t="s">
        <v>140</v>
      </c>
      <c r="D217" s="211">
        <v>712</v>
      </c>
      <c r="E217" s="212" t="s">
        <v>141</v>
      </c>
      <c r="F217" s="211">
        <v>172</v>
      </c>
      <c r="G217" s="212" t="s">
        <v>144</v>
      </c>
      <c r="H217" s="235">
        <f t="shared" si="39"/>
        <v>1</v>
      </c>
      <c r="I217" s="137"/>
      <c r="J217" s="241">
        <f t="shared" si="40"/>
        <v>6771</v>
      </c>
      <c r="K217" s="242" t="str">
        <f t="shared" si="41"/>
        <v/>
      </c>
      <c r="L217" s="242" t="str">
        <f t="shared" si="42"/>
        <v/>
      </c>
      <c r="M217" s="242">
        <f t="shared" si="43"/>
        <v>7184</v>
      </c>
      <c r="N217" s="242">
        <f t="shared" si="44"/>
        <v>7270</v>
      </c>
      <c r="O217" s="243">
        <f t="shared" si="45"/>
        <v>7269</v>
      </c>
      <c r="P217" s="139"/>
      <c r="Q217" s="241">
        <f t="shared" si="46"/>
        <v>12390</v>
      </c>
      <c r="R217" s="242">
        <f t="shared" si="51"/>
        <v>7269</v>
      </c>
      <c r="S217" s="242">
        <f t="shared" si="47"/>
        <v>0</v>
      </c>
      <c r="T217" s="242">
        <f t="shared" si="48"/>
        <v>893</v>
      </c>
      <c r="U217" s="242">
        <f t="shared" si="49"/>
        <v>20552</v>
      </c>
      <c r="V217" s="247">
        <f t="shared" si="50"/>
        <v>-1</v>
      </c>
    </row>
    <row r="218" spans="1:22" x14ac:dyDescent="0.3">
      <c r="A218" s="136">
        <v>432</v>
      </c>
      <c r="B218" s="136">
        <v>432712242</v>
      </c>
      <c r="C218" s="212" t="s">
        <v>140</v>
      </c>
      <c r="D218" s="211">
        <v>712</v>
      </c>
      <c r="E218" s="212" t="s">
        <v>141</v>
      </c>
      <c r="F218" s="211">
        <v>242</v>
      </c>
      <c r="G218" s="212" t="s">
        <v>145</v>
      </c>
      <c r="H218" s="235">
        <f t="shared" si="39"/>
        <v>1</v>
      </c>
      <c r="I218" s="137"/>
      <c r="J218" s="241">
        <f t="shared" si="40"/>
        <v>30836</v>
      </c>
      <c r="K218" s="242">
        <f t="shared" si="41"/>
        <v>22885</v>
      </c>
      <c r="L218" s="242">
        <f t="shared" si="42"/>
        <v>22932</v>
      </c>
      <c r="M218" s="242">
        <f t="shared" si="43"/>
        <v>22932</v>
      </c>
      <c r="N218" s="242">
        <f t="shared" si="44"/>
        <v>23707</v>
      </c>
      <c r="O218" s="243">
        <f t="shared" si="45"/>
        <v>23580</v>
      </c>
      <c r="P218" s="139"/>
      <c r="Q218" s="241">
        <f t="shared" si="46"/>
        <v>8410</v>
      </c>
      <c r="R218" s="242">
        <f t="shared" si="51"/>
        <v>23580</v>
      </c>
      <c r="S218" s="242">
        <f t="shared" si="47"/>
        <v>0</v>
      </c>
      <c r="T218" s="242">
        <f t="shared" si="48"/>
        <v>893</v>
      </c>
      <c r="U218" s="242">
        <f t="shared" si="49"/>
        <v>32883</v>
      </c>
      <c r="V218" s="247">
        <f t="shared" si="50"/>
        <v>-127</v>
      </c>
    </row>
    <row r="219" spans="1:22" x14ac:dyDescent="0.3">
      <c r="A219" s="136">
        <v>432</v>
      </c>
      <c r="B219" s="136">
        <v>432712261</v>
      </c>
      <c r="C219" s="212" t="s">
        <v>140</v>
      </c>
      <c r="D219" s="211">
        <v>712</v>
      </c>
      <c r="E219" s="212" t="s">
        <v>141</v>
      </c>
      <c r="F219" s="211">
        <v>261</v>
      </c>
      <c r="G219" s="212" t="s">
        <v>146</v>
      </c>
      <c r="H219" s="235">
        <f t="shared" si="39"/>
        <v>12</v>
      </c>
      <c r="I219" s="137"/>
      <c r="J219" s="241">
        <f t="shared" si="40"/>
        <v>4507</v>
      </c>
      <c r="K219" s="242">
        <f t="shared" si="41"/>
        <v>4732</v>
      </c>
      <c r="L219" s="242">
        <f t="shared" si="42"/>
        <v>4732</v>
      </c>
      <c r="M219" s="242">
        <f t="shared" si="43"/>
        <v>5467</v>
      </c>
      <c r="N219" s="242">
        <f t="shared" si="44"/>
        <v>5445</v>
      </c>
      <c r="O219" s="243">
        <f t="shared" si="45"/>
        <v>5442</v>
      </c>
      <c r="P219" s="139"/>
      <c r="Q219" s="241">
        <f t="shared" si="46"/>
        <v>8904</v>
      </c>
      <c r="R219" s="242">
        <f t="shared" si="51"/>
        <v>5442</v>
      </c>
      <c r="S219" s="242">
        <f t="shared" si="47"/>
        <v>0</v>
      </c>
      <c r="T219" s="242">
        <f t="shared" si="48"/>
        <v>893</v>
      </c>
      <c r="U219" s="242">
        <f t="shared" si="49"/>
        <v>15239</v>
      </c>
      <c r="V219" s="247">
        <f t="shared" si="50"/>
        <v>-3</v>
      </c>
    </row>
    <row r="220" spans="1:22" x14ac:dyDescent="0.3">
      <c r="A220" s="136">
        <v>432</v>
      </c>
      <c r="B220" s="136">
        <v>432712300</v>
      </c>
      <c r="C220" s="212" t="s">
        <v>140</v>
      </c>
      <c r="D220" s="211">
        <v>712</v>
      </c>
      <c r="E220" s="212" t="s">
        <v>141</v>
      </c>
      <c r="F220" s="211">
        <v>300</v>
      </c>
      <c r="G220" s="212" t="s">
        <v>147</v>
      </c>
      <c r="H220" s="235">
        <f t="shared" si="39"/>
        <v>3</v>
      </c>
      <c r="I220" s="137"/>
      <c r="J220" s="241">
        <f t="shared" si="40"/>
        <v>18812</v>
      </c>
      <c r="K220" s="242">
        <f t="shared" si="41"/>
        <v>17387</v>
      </c>
      <c r="L220" s="242">
        <f t="shared" si="42"/>
        <v>17387</v>
      </c>
      <c r="M220" s="242">
        <f t="shared" si="43"/>
        <v>18982</v>
      </c>
      <c r="N220" s="242">
        <f t="shared" si="44"/>
        <v>19038</v>
      </c>
      <c r="O220" s="243">
        <f t="shared" si="45"/>
        <v>19037</v>
      </c>
      <c r="P220" s="139"/>
      <c r="Q220" s="241">
        <f t="shared" si="46"/>
        <v>8410</v>
      </c>
      <c r="R220" s="242">
        <f t="shared" si="51"/>
        <v>19037</v>
      </c>
      <c r="S220" s="242">
        <f t="shared" si="47"/>
        <v>0</v>
      </c>
      <c r="T220" s="242">
        <f t="shared" si="48"/>
        <v>893</v>
      </c>
      <c r="U220" s="242">
        <f t="shared" si="49"/>
        <v>28340</v>
      </c>
      <c r="V220" s="247">
        <f t="shared" si="50"/>
        <v>-1</v>
      </c>
    </row>
    <row r="221" spans="1:22" x14ac:dyDescent="0.3">
      <c r="A221" s="136">
        <v>432</v>
      </c>
      <c r="B221" s="136">
        <v>432712645</v>
      </c>
      <c r="C221" s="212" t="s">
        <v>140</v>
      </c>
      <c r="D221" s="211">
        <v>712</v>
      </c>
      <c r="E221" s="212" t="s">
        <v>141</v>
      </c>
      <c r="F221" s="211">
        <v>645</v>
      </c>
      <c r="G221" s="212" t="s">
        <v>148</v>
      </c>
      <c r="H221" s="235">
        <f t="shared" si="39"/>
        <v>61.79</v>
      </c>
      <c r="I221" s="137"/>
      <c r="J221" s="241">
        <f t="shared" si="40"/>
        <v>3900</v>
      </c>
      <c r="K221" s="242">
        <f t="shared" si="41"/>
        <v>4045</v>
      </c>
      <c r="L221" s="242">
        <f t="shared" si="42"/>
        <v>4072</v>
      </c>
      <c r="M221" s="242">
        <f t="shared" si="43"/>
        <v>4072</v>
      </c>
      <c r="N221" s="242">
        <f t="shared" si="44"/>
        <v>4072</v>
      </c>
      <c r="O221" s="243">
        <f t="shared" si="45"/>
        <v>3862</v>
      </c>
      <c r="P221" s="139"/>
      <c r="Q221" s="241">
        <f t="shared" si="46"/>
        <v>9608</v>
      </c>
      <c r="R221" s="242">
        <f t="shared" si="51"/>
        <v>3862</v>
      </c>
      <c r="S221" s="242">
        <f t="shared" si="47"/>
        <v>0</v>
      </c>
      <c r="T221" s="242">
        <f t="shared" si="48"/>
        <v>893</v>
      </c>
      <c r="U221" s="242">
        <f t="shared" si="49"/>
        <v>14363</v>
      </c>
      <c r="V221" s="247">
        <f t="shared" si="50"/>
        <v>-210</v>
      </c>
    </row>
    <row r="222" spans="1:22" x14ac:dyDescent="0.3">
      <c r="A222" s="136">
        <v>432</v>
      </c>
      <c r="B222" s="136">
        <v>432712660</v>
      </c>
      <c r="C222" s="212" t="s">
        <v>140</v>
      </c>
      <c r="D222" s="211">
        <v>712</v>
      </c>
      <c r="E222" s="212" t="s">
        <v>141</v>
      </c>
      <c r="F222" s="211">
        <v>660</v>
      </c>
      <c r="G222" s="212" t="s">
        <v>149</v>
      </c>
      <c r="H222" s="235">
        <f t="shared" si="39"/>
        <v>55</v>
      </c>
      <c r="I222" s="137"/>
      <c r="J222" s="241">
        <f t="shared" si="40"/>
        <v>7635</v>
      </c>
      <c r="K222" s="242">
        <f t="shared" si="41"/>
        <v>8574</v>
      </c>
      <c r="L222" s="242">
        <f t="shared" si="42"/>
        <v>8575</v>
      </c>
      <c r="M222" s="242">
        <f t="shared" si="43"/>
        <v>8747</v>
      </c>
      <c r="N222" s="242">
        <f t="shared" si="44"/>
        <v>8625</v>
      </c>
      <c r="O222" s="243">
        <f t="shared" si="45"/>
        <v>8619</v>
      </c>
      <c r="P222" s="139"/>
      <c r="Q222" s="241">
        <f t="shared" si="46"/>
        <v>9362</v>
      </c>
      <c r="R222" s="242">
        <f t="shared" si="51"/>
        <v>8619</v>
      </c>
      <c r="S222" s="242">
        <f t="shared" si="47"/>
        <v>0</v>
      </c>
      <c r="T222" s="242">
        <f t="shared" si="48"/>
        <v>893</v>
      </c>
      <c r="U222" s="242">
        <f t="shared" si="49"/>
        <v>18874</v>
      </c>
      <c r="V222" s="247">
        <f t="shared" si="50"/>
        <v>-6</v>
      </c>
    </row>
    <row r="223" spans="1:22" x14ac:dyDescent="0.3">
      <c r="A223" s="136">
        <v>432</v>
      </c>
      <c r="B223" s="136">
        <v>432712712</v>
      </c>
      <c r="C223" s="212" t="s">
        <v>140</v>
      </c>
      <c r="D223" s="211">
        <v>712</v>
      </c>
      <c r="E223" s="212" t="s">
        <v>141</v>
      </c>
      <c r="F223" s="211">
        <v>712</v>
      </c>
      <c r="G223" s="212" t="s">
        <v>141</v>
      </c>
      <c r="H223" s="235">
        <f t="shared" si="39"/>
        <v>45.04</v>
      </c>
      <c r="I223" s="137"/>
      <c r="J223" s="241">
        <f t="shared" si="40"/>
        <v>6701</v>
      </c>
      <c r="K223" s="242">
        <f t="shared" si="41"/>
        <v>6800</v>
      </c>
      <c r="L223" s="242">
        <f t="shared" si="42"/>
        <v>6800</v>
      </c>
      <c r="M223" s="242">
        <f t="shared" si="43"/>
        <v>6800</v>
      </c>
      <c r="N223" s="242">
        <f t="shared" si="44"/>
        <v>6800</v>
      </c>
      <c r="O223" s="243">
        <f t="shared" si="45"/>
        <v>6901</v>
      </c>
      <c r="P223" s="139"/>
      <c r="Q223" s="241">
        <f t="shared" si="46"/>
        <v>9330</v>
      </c>
      <c r="R223" s="242">
        <f t="shared" si="51"/>
        <v>6901</v>
      </c>
      <c r="S223" s="242">
        <f t="shared" si="47"/>
        <v>0</v>
      </c>
      <c r="T223" s="242">
        <f t="shared" si="48"/>
        <v>893</v>
      </c>
      <c r="U223" s="242">
        <f t="shared" si="49"/>
        <v>17124</v>
      </c>
      <c r="V223" s="247">
        <f t="shared" si="50"/>
        <v>101</v>
      </c>
    </row>
    <row r="224" spans="1:22" x14ac:dyDescent="0.3">
      <c r="A224" s="136">
        <v>435</v>
      </c>
      <c r="B224" s="136">
        <v>435301031</v>
      </c>
      <c r="C224" s="212" t="s">
        <v>150</v>
      </c>
      <c r="D224" s="211">
        <v>301</v>
      </c>
      <c r="E224" s="212" t="s">
        <v>151</v>
      </c>
      <c r="F224" s="211">
        <v>31</v>
      </c>
      <c r="G224" s="212" t="s">
        <v>101</v>
      </c>
      <c r="H224" s="235">
        <f t="shared" si="39"/>
        <v>117.48</v>
      </c>
      <c r="I224" s="137"/>
      <c r="J224" s="241">
        <f t="shared" si="40"/>
        <v>4391</v>
      </c>
      <c r="K224" s="242">
        <f t="shared" si="41"/>
        <v>4528</v>
      </c>
      <c r="L224" s="242">
        <f t="shared" si="42"/>
        <v>4532</v>
      </c>
      <c r="M224" s="242">
        <f t="shared" si="43"/>
        <v>4679</v>
      </c>
      <c r="N224" s="242">
        <f t="shared" si="44"/>
        <v>4657</v>
      </c>
      <c r="O224" s="243">
        <f t="shared" si="45"/>
        <v>4656</v>
      </c>
      <c r="P224" s="139"/>
      <c r="Q224" s="241">
        <f t="shared" si="46"/>
        <v>9769</v>
      </c>
      <c r="R224" s="242">
        <f t="shared" si="51"/>
        <v>4656</v>
      </c>
      <c r="S224" s="242">
        <f t="shared" si="47"/>
        <v>0</v>
      </c>
      <c r="T224" s="242">
        <f t="shared" si="48"/>
        <v>893</v>
      </c>
      <c r="U224" s="242">
        <f t="shared" si="49"/>
        <v>15318</v>
      </c>
      <c r="V224" s="247">
        <f t="shared" si="50"/>
        <v>-1</v>
      </c>
    </row>
    <row r="225" spans="1:22" x14ac:dyDescent="0.3">
      <c r="A225" s="136">
        <v>435</v>
      </c>
      <c r="B225" s="136">
        <v>435301048</v>
      </c>
      <c r="C225" s="212" t="s">
        <v>150</v>
      </c>
      <c r="D225" s="211">
        <v>301</v>
      </c>
      <c r="E225" s="212" t="s">
        <v>151</v>
      </c>
      <c r="F225" s="211">
        <v>48</v>
      </c>
      <c r="G225" s="212" t="s">
        <v>152</v>
      </c>
      <c r="H225" s="235">
        <f t="shared" si="39"/>
        <v>2</v>
      </c>
      <c r="I225" s="137"/>
      <c r="J225" s="241">
        <f t="shared" si="40"/>
        <v>7783</v>
      </c>
      <c r="K225" s="242">
        <f t="shared" si="41"/>
        <v>8048</v>
      </c>
      <c r="L225" s="242">
        <f t="shared" si="42"/>
        <v>8048</v>
      </c>
      <c r="M225" s="242">
        <f t="shared" si="43"/>
        <v>8048</v>
      </c>
      <c r="N225" s="242">
        <f t="shared" si="44"/>
        <v>8165</v>
      </c>
      <c r="O225" s="243">
        <f t="shared" si="45"/>
        <v>8200</v>
      </c>
      <c r="P225" s="139"/>
      <c r="Q225" s="241">
        <f t="shared" si="46"/>
        <v>10127</v>
      </c>
      <c r="R225" s="242">
        <f t="shared" si="51"/>
        <v>8200</v>
      </c>
      <c r="S225" s="242">
        <f t="shared" si="47"/>
        <v>0</v>
      </c>
      <c r="T225" s="242">
        <f t="shared" si="48"/>
        <v>893</v>
      </c>
      <c r="U225" s="242">
        <f t="shared" si="49"/>
        <v>19220</v>
      </c>
      <c r="V225" s="247">
        <f t="shared" si="50"/>
        <v>35</v>
      </c>
    </row>
    <row r="226" spans="1:22" x14ac:dyDescent="0.3">
      <c r="A226" s="136">
        <v>435</v>
      </c>
      <c r="B226" s="136">
        <v>435301056</v>
      </c>
      <c r="C226" s="212" t="s">
        <v>150</v>
      </c>
      <c r="D226" s="211">
        <v>301</v>
      </c>
      <c r="E226" s="212" t="s">
        <v>151</v>
      </c>
      <c r="F226" s="211">
        <v>56</v>
      </c>
      <c r="G226" s="212" t="s">
        <v>153</v>
      </c>
      <c r="H226" s="235">
        <f t="shared" si="39"/>
        <v>101.64</v>
      </c>
      <c r="I226" s="137"/>
      <c r="J226" s="241">
        <f t="shared" si="40"/>
        <v>3558</v>
      </c>
      <c r="K226" s="242">
        <f t="shared" si="41"/>
        <v>3709</v>
      </c>
      <c r="L226" s="242">
        <f t="shared" si="42"/>
        <v>3709</v>
      </c>
      <c r="M226" s="242">
        <f t="shared" si="43"/>
        <v>3272</v>
      </c>
      <c r="N226" s="242">
        <f t="shared" si="44"/>
        <v>3255</v>
      </c>
      <c r="O226" s="243">
        <f t="shared" si="45"/>
        <v>3254</v>
      </c>
      <c r="P226" s="139"/>
      <c r="Q226" s="241">
        <f t="shared" si="46"/>
        <v>9548</v>
      </c>
      <c r="R226" s="242">
        <f t="shared" si="51"/>
        <v>3254</v>
      </c>
      <c r="S226" s="242">
        <f t="shared" si="47"/>
        <v>0</v>
      </c>
      <c r="T226" s="242">
        <f t="shared" si="48"/>
        <v>893</v>
      </c>
      <c r="U226" s="242">
        <f t="shared" si="49"/>
        <v>13695</v>
      </c>
      <c r="V226" s="247">
        <f t="shared" si="50"/>
        <v>-1</v>
      </c>
    </row>
    <row r="227" spans="1:22" x14ac:dyDescent="0.3">
      <c r="A227" s="136">
        <v>435</v>
      </c>
      <c r="B227" s="136">
        <v>435301079</v>
      </c>
      <c r="C227" s="212" t="s">
        <v>150</v>
      </c>
      <c r="D227" s="211">
        <v>301</v>
      </c>
      <c r="E227" s="212" t="s">
        <v>151</v>
      </c>
      <c r="F227" s="211">
        <v>79</v>
      </c>
      <c r="G227" s="212" t="s">
        <v>109</v>
      </c>
      <c r="H227" s="235">
        <f t="shared" si="39"/>
        <v>163.74000000000004</v>
      </c>
      <c r="I227" s="137"/>
      <c r="J227" s="241">
        <f t="shared" si="40"/>
        <v>930</v>
      </c>
      <c r="K227" s="242">
        <f t="shared" si="41"/>
        <v>977</v>
      </c>
      <c r="L227" s="242">
        <f t="shared" si="42"/>
        <v>978</v>
      </c>
      <c r="M227" s="242">
        <f t="shared" si="43"/>
        <v>604</v>
      </c>
      <c r="N227" s="242">
        <f t="shared" si="44"/>
        <v>602</v>
      </c>
      <c r="O227" s="243">
        <f t="shared" si="45"/>
        <v>601</v>
      </c>
      <c r="P227" s="139"/>
      <c r="Q227" s="241">
        <f t="shared" si="46"/>
        <v>9651</v>
      </c>
      <c r="R227" s="242">
        <f t="shared" si="51"/>
        <v>601</v>
      </c>
      <c r="S227" s="242">
        <f t="shared" si="47"/>
        <v>0</v>
      </c>
      <c r="T227" s="242">
        <f t="shared" si="48"/>
        <v>893</v>
      </c>
      <c r="U227" s="242">
        <f t="shared" si="49"/>
        <v>11145</v>
      </c>
      <c r="V227" s="247">
        <f t="shared" si="50"/>
        <v>-1</v>
      </c>
    </row>
    <row r="228" spans="1:22" x14ac:dyDescent="0.3">
      <c r="A228" s="136">
        <v>435</v>
      </c>
      <c r="B228" s="136">
        <v>435301128</v>
      </c>
      <c r="C228" s="212" t="s">
        <v>150</v>
      </c>
      <c r="D228" s="211">
        <v>301</v>
      </c>
      <c r="E228" s="212" t="s">
        <v>151</v>
      </c>
      <c r="F228" s="211">
        <v>128</v>
      </c>
      <c r="G228" s="212" t="s">
        <v>110</v>
      </c>
      <c r="H228" s="235">
        <f t="shared" si="39"/>
        <v>2</v>
      </c>
      <c r="I228" s="137"/>
      <c r="J228" s="241">
        <f t="shared" si="40"/>
        <v>561</v>
      </c>
      <c r="K228" s="242">
        <f t="shared" si="41"/>
        <v>515</v>
      </c>
      <c r="L228" s="242">
        <f t="shared" si="42"/>
        <v>515</v>
      </c>
      <c r="M228" s="242">
        <f t="shared" si="43"/>
        <v>535</v>
      </c>
      <c r="N228" s="242">
        <f t="shared" si="44"/>
        <v>512</v>
      </c>
      <c r="O228" s="243">
        <f t="shared" si="45"/>
        <v>512</v>
      </c>
      <c r="P228" s="139"/>
      <c r="Q228" s="241">
        <f t="shared" si="46"/>
        <v>10127</v>
      </c>
      <c r="R228" s="242">
        <f t="shared" si="51"/>
        <v>512</v>
      </c>
      <c r="S228" s="242">
        <f t="shared" si="47"/>
        <v>0</v>
      </c>
      <c r="T228" s="242">
        <f t="shared" si="48"/>
        <v>893</v>
      </c>
      <c r="U228" s="242">
        <f t="shared" si="49"/>
        <v>11532</v>
      </c>
      <c r="V228" s="247">
        <f t="shared" si="50"/>
        <v>0</v>
      </c>
    </row>
    <row r="229" spans="1:22" x14ac:dyDescent="0.3">
      <c r="A229" s="136">
        <v>435</v>
      </c>
      <c r="B229" s="136">
        <v>435301160</v>
      </c>
      <c r="C229" s="212" t="s">
        <v>150</v>
      </c>
      <c r="D229" s="211">
        <v>301</v>
      </c>
      <c r="E229" s="212" t="s">
        <v>151</v>
      </c>
      <c r="F229" s="211">
        <v>160</v>
      </c>
      <c r="G229" s="212" t="s">
        <v>104</v>
      </c>
      <c r="H229" s="235">
        <f t="shared" si="39"/>
        <v>240.38000000000002</v>
      </c>
      <c r="I229" s="137"/>
      <c r="J229" s="241">
        <f t="shared" si="40"/>
        <v>290</v>
      </c>
      <c r="K229" s="242">
        <f t="shared" si="41"/>
        <v>319</v>
      </c>
      <c r="L229" s="242">
        <f t="shared" si="42"/>
        <v>299</v>
      </c>
      <c r="M229" s="242">
        <f t="shared" si="43"/>
        <v>299</v>
      </c>
      <c r="N229" s="242">
        <f t="shared" si="44"/>
        <v>117</v>
      </c>
      <c r="O229" s="243">
        <f t="shared" si="45"/>
        <v>112</v>
      </c>
      <c r="P229" s="139"/>
      <c r="Q229" s="241">
        <f t="shared" si="46"/>
        <v>10166</v>
      </c>
      <c r="R229" s="242">
        <f t="shared" si="51"/>
        <v>112</v>
      </c>
      <c r="S229" s="242">
        <f t="shared" si="47"/>
        <v>0</v>
      </c>
      <c r="T229" s="242">
        <f t="shared" si="48"/>
        <v>893</v>
      </c>
      <c r="U229" s="242">
        <f t="shared" si="49"/>
        <v>11171</v>
      </c>
      <c r="V229" s="247">
        <f t="shared" si="50"/>
        <v>-5</v>
      </c>
    </row>
    <row r="230" spans="1:22" x14ac:dyDescent="0.3">
      <c r="A230" s="136">
        <v>435</v>
      </c>
      <c r="B230" s="136">
        <v>435301181</v>
      </c>
      <c r="C230" s="212" t="s">
        <v>150</v>
      </c>
      <c r="D230" s="211">
        <v>301</v>
      </c>
      <c r="E230" s="212" t="s">
        <v>151</v>
      </c>
      <c r="F230" s="211">
        <v>181</v>
      </c>
      <c r="G230" s="212" t="s">
        <v>105</v>
      </c>
      <c r="H230" s="235">
        <f t="shared" si="39"/>
        <v>0.39</v>
      </c>
      <c r="I230" s="137"/>
      <c r="J230" s="241">
        <f t="shared" si="40"/>
        <v>661</v>
      </c>
      <c r="K230" s="242">
        <f t="shared" si="41"/>
        <v>686</v>
      </c>
      <c r="L230" s="242">
        <f t="shared" si="42"/>
        <v>683</v>
      </c>
      <c r="M230" s="242">
        <f t="shared" si="43"/>
        <v>683</v>
      </c>
      <c r="N230" s="242">
        <f t="shared" si="44"/>
        <v>654</v>
      </c>
      <c r="O230" s="243">
        <f t="shared" si="45"/>
        <v>654</v>
      </c>
      <c r="P230" s="139"/>
      <c r="Q230" s="241">
        <f t="shared" si="46"/>
        <v>10127</v>
      </c>
      <c r="R230" s="242">
        <f t="shared" si="51"/>
        <v>654</v>
      </c>
      <c r="S230" s="242">
        <f t="shared" si="47"/>
        <v>0</v>
      </c>
      <c r="T230" s="242">
        <f t="shared" si="48"/>
        <v>893</v>
      </c>
      <c r="U230" s="242">
        <f t="shared" si="49"/>
        <v>11674</v>
      </c>
      <c r="V230" s="247">
        <f t="shared" si="50"/>
        <v>0</v>
      </c>
    </row>
    <row r="231" spans="1:22" x14ac:dyDescent="0.3">
      <c r="A231" s="136">
        <v>435</v>
      </c>
      <c r="B231" s="136">
        <v>435301211</v>
      </c>
      <c r="C231" s="212" t="s">
        <v>150</v>
      </c>
      <c r="D231" s="211">
        <v>301</v>
      </c>
      <c r="E231" s="212" t="s">
        <v>151</v>
      </c>
      <c r="F231" s="211">
        <v>211</v>
      </c>
      <c r="G231" s="212" t="s">
        <v>80</v>
      </c>
      <c r="H231" s="235">
        <f t="shared" si="39"/>
        <v>2</v>
      </c>
      <c r="I231" s="137"/>
      <c r="J231" s="241">
        <f t="shared" si="40"/>
        <v>1452</v>
      </c>
      <c r="K231" s="242">
        <f t="shared" si="41"/>
        <v>2019</v>
      </c>
      <c r="L231" s="242">
        <f t="shared" si="42"/>
        <v>2019</v>
      </c>
      <c r="M231" s="242">
        <f t="shared" si="43"/>
        <v>1912</v>
      </c>
      <c r="N231" s="242">
        <f t="shared" si="44"/>
        <v>1911</v>
      </c>
      <c r="O231" s="243">
        <f t="shared" si="45"/>
        <v>1911</v>
      </c>
      <c r="P231" s="139"/>
      <c r="Q231" s="241">
        <f t="shared" si="46"/>
        <v>11259</v>
      </c>
      <c r="R231" s="242">
        <f t="shared" si="51"/>
        <v>1911</v>
      </c>
      <c r="S231" s="242">
        <f t="shared" si="47"/>
        <v>0</v>
      </c>
      <c r="T231" s="242">
        <f t="shared" si="48"/>
        <v>893</v>
      </c>
      <c r="U231" s="242">
        <f t="shared" si="49"/>
        <v>14063</v>
      </c>
      <c r="V231" s="247">
        <f t="shared" si="50"/>
        <v>0</v>
      </c>
    </row>
    <row r="232" spans="1:22" x14ac:dyDescent="0.3">
      <c r="A232" s="136">
        <v>435</v>
      </c>
      <c r="B232" s="136">
        <v>435301295</v>
      </c>
      <c r="C232" s="212" t="s">
        <v>150</v>
      </c>
      <c r="D232" s="211">
        <v>301</v>
      </c>
      <c r="E232" s="212" t="s">
        <v>151</v>
      </c>
      <c r="F232" s="211">
        <v>295</v>
      </c>
      <c r="G232" s="212" t="s">
        <v>155</v>
      </c>
      <c r="H232" s="235">
        <f t="shared" si="39"/>
        <v>63.1</v>
      </c>
      <c r="I232" s="137"/>
      <c r="J232" s="241">
        <f t="shared" si="40"/>
        <v>4401</v>
      </c>
      <c r="K232" s="242">
        <f t="shared" si="41"/>
        <v>4591</v>
      </c>
      <c r="L232" s="242">
        <f t="shared" si="42"/>
        <v>4591</v>
      </c>
      <c r="M232" s="242">
        <f t="shared" si="43"/>
        <v>5212</v>
      </c>
      <c r="N232" s="242">
        <f t="shared" si="44"/>
        <v>5201</v>
      </c>
      <c r="O232" s="243">
        <f t="shared" si="45"/>
        <v>5201</v>
      </c>
      <c r="P232" s="139"/>
      <c r="Q232" s="241">
        <f t="shared" si="46"/>
        <v>9600</v>
      </c>
      <c r="R232" s="242">
        <f t="shared" si="51"/>
        <v>5201</v>
      </c>
      <c r="S232" s="242">
        <f t="shared" si="47"/>
        <v>0</v>
      </c>
      <c r="T232" s="242">
        <f t="shared" si="48"/>
        <v>893</v>
      </c>
      <c r="U232" s="242">
        <f t="shared" si="49"/>
        <v>15694</v>
      </c>
      <c r="V232" s="247">
        <f t="shared" si="50"/>
        <v>0</v>
      </c>
    </row>
    <row r="233" spans="1:22" x14ac:dyDescent="0.3">
      <c r="A233" s="136">
        <v>435</v>
      </c>
      <c r="B233" s="136">
        <v>435301301</v>
      </c>
      <c r="C233" s="212" t="s">
        <v>150</v>
      </c>
      <c r="D233" s="211">
        <v>301</v>
      </c>
      <c r="E233" s="212" t="s">
        <v>151</v>
      </c>
      <c r="F233" s="211">
        <v>301</v>
      </c>
      <c r="G233" s="212" t="s">
        <v>151</v>
      </c>
      <c r="H233" s="235">
        <f t="shared" si="39"/>
        <v>71.009999999999991</v>
      </c>
      <c r="I233" s="137"/>
      <c r="J233" s="241">
        <f t="shared" si="40"/>
        <v>3496</v>
      </c>
      <c r="K233" s="242">
        <f t="shared" si="41"/>
        <v>3515</v>
      </c>
      <c r="L233" s="242">
        <f t="shared" si="42"/>
        <v>3527</v>
      </c>
      <c r="M233" s="242">
        <f t="shared" si="43"/>
        <v>4239</v>
      </c>
      <c r="N233" s="242">
        <f t="shared" si="44"/>
        <v>4278</v>
      </c>
      <c r="O233" s="243">
        <f t="shared" si="45"/>
        <v>4276</v>
      </c>
      <c r="P233" s="139"/>
      <c r="Q233" s="241">
        <f t="shared" si="46"/>
        <v>9778</v>
      </c>
      <c r="R233" s="242">
        <f t="shared" si="51"/>
        <v>4276</v>
      </c>
      <c r="S233" s="242">
        <f t="shared" si="47"/>
        <v>0</v>
      </c>
      <c r="T233" s="242">
        <f t="shared" si="48"/>
        <v>893</v>
      </c>
      <c r="U233" s="242">
        <f t="shared" si="49"/>
        <v>14947</v>
      </c>
      <c r="V233" s="247">
        <f t="shared" si="50"/>
        <v>-2</v>
      </c>
    </row>
    <row r="234" spans="1:22" x14ac:dyDescent="0.3">
      <c r="A234" s="136">
        <v>435</v>
      </c>
      <c r="B234" s="136">
        <v>435301326</v>
      </c>
      <c r="C234" s="212" t="s">
        <v>150</v>
      </c>
      <c r="D234" s="211">
        <v>301</v>
      </c>
      <c r="E234" s="212" t="s">
        <v>151</v>
      </c>
      <c r="F234" s="211">
        <v>326</v>
      </c>
      <c r="G234" s="212" t="s">
        <v>156</v>
      </c>
      <c r="H234" s="235">
        <f t="shared" si="39"/>
        <v>9</v>
      </c>
      <c r="I234" s="137"/>
      <c r="J234" s="241">
        <f t="shared" si="40"/>
        <v>3823</v>
      </c>
      <c r="K234" s="242">
        <f t="shared" si="41"/>
        <v>3644</v>
      </c>
      <c r="L234" s="242">
        <f t="shared" si="42"/>
        <v>3644</v>
      </c>
      <c r="M234" s="242">
        <f t="shared" si="43"/>
        <v>3644</v>
      </c>
      <c r="N234" s="242">
        <f t="shared" si="44"/>
        <v>3557</v>
      </c>
      <c r="O234" s="243">
        <f t="shared" si="45"/>
        <v>3557</v>
      </c>
      <c r="P234" s="139"/>
      <c r="Q234" s="241">
        <f t="shared" si="46"/>
        <v>9630</v>
      </c>
      <c r="R234" s="242">
        <f t="shared" si="51"/>
        <v>3557</v>
      </c>
      <c r="S234" s="242">
        <f t="shared" si="47"/>
        <v>0</v>
      </c>
      <c r="T234" s="242">
        <f t="shared" si="48"/>
        <v>893</v>
      </c>
      <c r="U234" s="242">
        <f t="shared" si="49"/>
        <v>14080</v>
      </c>
      <c r="V234" s="247">
        <f t="shared" si="50"/>
        <v>0</v>
      </c>
    </row>
    <row r="235" spans="1:22" x14ac:dyDescent="0.3">
      <c r="A235" s="136">
        <v>435</v>
      </c>
      <c r="B235" s="136">
        <v>435301673</v>
      </c>
      <c r="C235" s="212" t="s">
        <v>150</v>
      </c>
      <c r="D235" s="211">
        <v>301</v>
      </c>
      <c r="E235" s="212" t="s">
        <v>151</v>
      </c>
      <c r="F235" s="211">
        <v>673</v>
      </c>
      <c r="G235" s="212" t="s">
        <v>159</v>
      </c>
      <c r="H235" s="235">
        <f t="shared" si="39"/>
        <v>17.28</v>
      </c>
      <c r="I235" s="137"/>
      <c r="J235" s="241">
        <f t="shared" si="40"/>
        <v>4244</v>
      </c>
      <c r="K235" s="242">
        <f t="shared" si="41"/>
        <v>4448</v>
      </c>
      <c r="L235" s="242">
        <f t="shared" si="42"/>
        <v>4448</v>
      </c>
      <c r="M235" s="242">
        <f t="shared" si="43"/>
        <v>4775</v>
      </c>
      <c r="N235" s="242">
        <f t="shared" si="44"/>
        <v>4751</v>
      </c>
      <c r="O235" s="243">
        <f t="shared" si="45"/>
        <v>4751</v>
      </c>
      <c r="P235" s="139"/>
      <c r="Q235" s="241">
        <f t="shared" si="46"/>
        <v>9370</v>
      </c>
      <c r="R235" s="242">
        <f t="shared" si="51"/>
        <v>4751</v>
      </c>
      <c r="S235" s="242">
        <f t="shared" si="47"/>
        <v>0</v>
      </c>
      <c r="T235" s="242">
        <f t="shared" si="48"/>
        <v>893</v>
      </c>
      <c r="U235" s="242">
        <f t="shared" si="49"/>
        <v>15014</v>
      </c>
      <c r="V235" s="247">
        <f t="shared" si="50"/>
        <v>0</v>
      </c>
    </row>
    <row r="236" spans="1:22" x14ac:dyDescent="0.3">
      <c r="A236" s="136">
        <v>435</v>
      </c>
      <c r="B236" s="136">
        <v>435301725</v>
      </c>
      <c r="C236" s="212" t="s">
        <v>150</v>
      </c>
      <c r="D236" s="211">
        <v>301</v>
      </c>
      <c r="E236" s="212" t="s">
        <v>151</v>
      </c>
      <c r="F236" s="211">
        <v>725</v>
      </c>
      <c r="G236" s="212" t="s">
        <v>136</v>
      </c>
      <c r="H236" s="235">
        <f t="shared" si="39"/>
        <v>1</v>
      </c>
      <c r="I236" s="137"/>
      <c r="J236" s="241">
        <f t="shared" si="40"/>
        <v>2785</v>
      </c>
      <c r="K236" s="242">
        <f t="shared" si="41"/>
        <v>2511</v>
      </c>
      <c r="L236" s="242">
        <f t="shared" si="42"/>
        <v>2511</v>
      </c>
      <c r="M236" s="242">
        <f t="shared" si="43"/>
        <v>2880</v>
      </c>
      <c r="N236" s="242">
        <f t="shared" si="44"/>
        <v>2871</v>
      </c>
      <c r="O236" s="243">
        <f t="shared" si="45"/>
        <v>2871</v>
      </c>
      <c r="P236" s="139"/>
      <c r="Q236" s="241">
        <f t="shared" si="46"/>
        <v>8749</v>
      </c>
      <c r="R236" s="242">
        <f t="shared" si="51"/>
        <v>2871</v>
      </c>
      <c r="S236" s="242">
        <f t="shared" si="47"/>
        <v>0</v>
      </c>
      <c r="T236" s="242">
        <f t="shared" si="48"/>
        <v>893</v>
      </c>
      <c r="U236" s="242">
        <f t="shared" si="49"/>
        <v>12513</v>
      </c>
      <c r="V236" s="247">
        <f t="shared" si="50"/>
        <v>0</v>
      </c>
    </row>
    <row r="237" spans="1:22" x14ac:dyDescent="0.3">
      <c r="A237" s="136">
        <v>435</v>
      </c>
      <c r="B237" s="136">
        <v>435301735</v>
      </c>
      <c r="C237" s="212" t="s">
        <v>150</v>
      </c>
      <c r="D237" s="211">
        <v>301</v>
      </c>
      <c r="E237" s="212" t="s">
        <v>151</v>
      </c>
      <c r="F237" s="211">
        <v>735</v>
      </c>
      <c r="G237" s="212" t="s">
        <v>138</v>
      </c>
      <c r="H237" s="235">
        <f t="shared" si="39"/>
        <v>2.67</v>
      </c>
      <c r="I237" s="137"/>
      <c r="J237" s="241">
        <f t="shared" si="40"/>
        <v>3806</v>
      </c>
      <c r="K237" s="242">
        <f t="shared" si="41"/>
        <v>3824</v>
      </c>
      <c r="L237" s="242">
        <f t="shared" si="42"/>
        <v>3824</v>
      </c>
      <c r="M237" s="242">
        <f t="shared" si="43"/>
        <v>4005</v>
      </c>
      <c r="N237" s="242">
        <f t="shared" si="44"/>
        <v>3971</v>
      </c>
      <c r="O237" s="243">
        <f t="shared" si="45"/>
        <v>3971</v>
      </c>
      <c r="P237" s="139"/>
      <c r="Q237" s="241">
        <f t="shared" si="46"/>
        <v>9555</v>
      </c>
      <c r="R237" s="242">
        <f t="shared" si="51"/>
        <v>3971</v>
      </c>
      <c r="S237" s="242">
        <f t="shared" si="47"/>
        <v>0</v>
      </c>
      <c r="T237" s="242">
        <f t="shared" si="48"/>
        <v>893</v>
      </c>
      <c r="U237" s="242">
        <f t="shared" si="49"/>
        <v>14419</v>
      </c>
      <c r="V237" s="247">
        <f t="shared" si="50"/>
        <v>0</v>
      </c>
    </row>
    <row r="238" spans="1:22" x14ac:dyDescent="0.3">
      <c r="A238" s="136">
        <v>436</v>
      </c>
      <c r="B238" s="136">
        <v>436049001</v>
      </c>
      <c r="C238" s="212" t="s">
        <v>160</v>
      </c>
      <c r="D238" s="211">
        <v>49</v>
      </c>
      <c r="E238" s="212" t="s">
        <v>96</v>
      </c>
      <c r="F238" s="211">
        <v>1</v>
      </c>
      <c r="G238" s="212" t="s">
        <v>161</v>
      </c>
      <c r="H238" s="235">
        <f t="shared" si="39"/>
        <v>1</v>
      </c>
      <c r="I238" s="137"/>
      <c r="J238" s="241">
        <f t="shared" si="40"/>
        <v>3000</v>
      </c>
      <c r="K238" s="242">
        <f t="shared" si="41"/>
        <v>2806</v>
      </c>
      <c r="L238" s="242">
        <f t="shared" si="42"/>
        <v>3094</v>
      </c>
      <c r="M238" s="242">
        <f t="shared" si="43"/>
        <v>2567</v>
      </c>
      <c r="N238" s="242">
        <f t="shared" si="44"/>
        <v>2558</v>
      </c>
      <c r="O238" s="243">
        <f t="shared" si="45"/>
        <v>2557</v>
      </c>
      <c r="P238" s="139"/>
      <c r="Q238" s="241">
        <f t="shared" si="46"/>
        <v>10922</v>
      </c>
      <c r="R238" s="242">
        <f t="shared" si="51"/>
        <v>2557</v>
      </c>
      <c r="S238" s="242">
        <f t="shared" si="47"/>
        <v>0</v>
      </c>
      <c r="T238" s="242">
        <f t="shared" si="48"/>
        <v>893</v>
      </c>
      <c r="U238" s="242">
        <f t="shared" si="49"/>
        <v>14372</v>
      </c>
      <c r="V238" s="247">
        <f t="shared" si="50"/>
        <v>-1</v>
      </c>
    </row>
    <row r="239" spans="1:22" x14ac:dyDescent="0.3">
      <c r="A239" s="136">
        <v>436</v>
      </c>
      <c r="B239" s="136">
        <v>436049035</v>
      </c>
      <c r="C239" s="212" t="s">
        <v>160</v>
      </c>
      <c r="D239" s="211">
        <v>49</v>
      </c>
      <c r="E239" s="212" t="s">
        <v>96</v>
      </c>
      <c r="F239" s="211">
        <v>35</v>
      </c>
      <c r="G239" s="212" t="s">
        <v>22</v>
      </c>
      <c r="H239" s="235">
        <f t="shared" si="39"/>
        <v>51.57</v>
      </c>
      <c r="I239" s="137"/>
      <c r="J239" s="241">
        <f t="shared" si="40"/>
        <v>4200</v>
      </c>
      <c r="K239" s="242">
        <f t="shared" si="41"/>
        <v>4308</v>
      </c>
      <c r="L239" s="242">
        <f t="shared" si="42"/>
        <v>4314</v>
      </c>
      <c r="M239" s="242">
        <f t="shared" si="43"/>
        <v>4306</v>
      </c>
      <c r="N239" s="242">
        <f t="shared" si="44"/>
        <v>4238</v>
      </c>
      <c r="O239" s="243">
        <f t="shared" si="45"/>
        <v>4232</v>
      </c>
      <c r="P239" s="139"/>
      <c r="Q239" s="241">
        <f t="shared" si="46"/>
        <v>12272</v>
      </c>
      <c r="R239" s="242">
        <f t="shared" si="51"/>
        <v>4232</v>
      </c>
      <c r="S239" s="242">
        <f t="shared" si="47"/>
        <v>0</v>
      </c>
      <c r="T239" s="242">
        <f t="shared" si="48"/>
        <v>893</v>
      </c>
      <c r="U239" s="242">
        <f t="shared" si="49"/>
        <v>17397</v>
      </c>
      <c r="V239" s="247">
        <f t="shared" si="50"/>
        <v>-6</v>
      </c>
    </row>
    <row r="240" spans="1:22" x14ac:dyDescent="0.3">
      <c r="A240" s="136">
        <v>436</v>
      </c>
      <c r="B240" s="136">
        <v>436049044</v>
      </c>
      <c r="C240" s="212" t="s">
        <v>160</v>
      </c>
      <c r="D240" s="211">
        <v>49</v>
      </c>
      <c r="E240" s="212" t="s">
        <v>96</v>
      </c>
      <c r="F240" s="211">
        <v>44</v>
      </c>
      <c r="G240" s="212" t="s">
        <v>35</v>
      </c>
      <c r="H240" s="235">
        <f t="shared" si="39"/>
        <v>3</v>
      </c>
      <c r="I240" s="137"/>
      <c r="J240" s="241">
        <f t="shared" si="40"/>
        <v>243</v>
      </c>
      <c r="K240" s="242">
        <f t="shared" si="41"/>
        <v>319</v>
      </c>
      <c r="L240" s="242">
        <f t="shared" si="42"/>
        <v>314</v>
      </c>
      <c r="M240" s="242">
        <f t="shared" si="43"/>
        <v>314</v>
      </c>
      <c r="N240" s="242">
        <f t="shared" si="44"/>
        <v>314</v>
      </c>
      <c r="O240" s="243">
        <f t="shared" si="45"/>
        <v>276</v>
      </c>
      <c r="P240" s="139"/>
      <c r="Q240" s="241">
        <f t="shared" si="46"/>
        <v>13702</v>
      </c>
      <c r="R240" s="242">
        <f t="shared" si="51"/>
        <v>276</v>
      </c>
      <c r="S240" s="242">
        <f t="shared" si="47"/>
        <v>0</v>
      </c>
      <c r="T240" s="242">
        <f t="shared" si="48"/>
        <v>893</v>
      </c>
      <c r="U240" s="242">
        <f t="shared" si="49"/>
        <v>14871</v>
      </c>
      <c r="V240" s="247">
        <f t="shared" si="50"/>
        <v>-38</v>
      </c>
    </row>
    <row r="241" spans="1:22" x14ac:dyDescent="0.3">
      <c r="A241" s="136">
        <v>436</v>
      </c>
      <c r="B241" s="136">
        <v>436049049</v>
      </c>
      <c r="C241" s="212" t="s">
        <v>160</v>
      </c>
      <c r="D241" s="211">
        <v>49</v>
      </c>
      <c r="E241" s="212" t="s">
        <v>96</v>
      </c>
      <c r="F241" s="211">
        <v>49</v>
      </c>
      <c r="G241" s="212" t="s">
        <v>96</v>
      </c>
      <c r="H241" s="235">
        <f t="shared" si="39"/>
        <v>177.42000000000004</v>
      </c>
      <c r="I241" s="137"/>
      <c r="J241" s="241">
        <f t="shared" si="40"/>
        <v>15632</v>
      </c>
      <c r="K241" s="242">
        <f t="shared" si="41"/>
        <v>15536</v>
      </c>
      <c r="L241" s="242">
        <f t="shared" si="42"/>
        <v>15564</v>
      </c>
      <c r="M241" s="242">
        <f t="shared" si="43"/>
        <v>15626</v>
      </c>
      <c r="N241" s="242">
        <f t="shared" si="44"/>
        <v>15497</v>
      </c>
      <c r="O241" s="243">
        <f t="shared" si="45"/>
        <v>15494</v>
      </c>
      <c r="P241" s="139"/>
      <c r="Q241" s="241">
        <f t="shared" si="46"/>
        <v>12298</v>
      </c>
      <c r="R241" s="242">
        <f t="shared" si="51"/>
        <v>15494</v>
      </c>
      <c r="S241" s="242">
        <f t="shared" si="47"/>
        <v>0</v>
      </c>
      <c r="T241" s="242">
        <f t="shared" si="48"/>
        <v>893</v>
      </c>
      <c r="U241" s="242">
        <f t="shared" si="49"/>
        <v>28685</v>
      </c>
      <c r="V241" s="247">
        <f t="shared" si="50"/>
        <v>-3</v>
      </c>
    </row>
    <row r="242" spans="1:22" x14ac:dyDescent="0.3">
      <c r="A242" s="136">
        <v>436</v>
      </c>
      <c r="B242" s="136">
        <v>436049057</v>
      </c>
      <c r="C242" s="212" t="s">
        <v>160</v>
      </c>
      <c r="D242" s="211">
        <v>49</v>
      </c>
      <c r="E242" s="212" t="s">
        <v>96</v>
      </c>
      <c r="F242" s="211">
        <v>57</v>
      </c>
      <c r="G242" s="212" t="s">
        <v>23</v>
      </c>
      <c r="H242" s="235">
        <f t="shared" si="39"/>
        <v>4</v>
      </c>
      <c r="I242" s="137"/>
      <c r="J242" s="241">
        <f t="shared" si="40"/>
        <v>706</v>
      </c>
      <c r="K242" s="242">
        <f t="shared" si="41"/>
        <v>542</v>
      </c>
      <c r="L242" s="242">
        <f t="shared" si="42"/>
        <v>544</v>
      </c>
      <c r="M242" s="242">
        <f t="shared" si="43"/>
        <v>544</v>
      </c>
      <c r="N242" s="242">
        <f t="shared" si="44"/>
        <v>269</v>
      </c>
      <c r="O242" s="243">
        <f t="shared" si="45"/>
        <v>259</v>
      </c>
      <c r="P242" s="139"/>
      <c r="Q242" s="241">
        <f t="shared" si="46"/>
        <v>10686</v>
      </c>
      <c r="R242" s="242">
        <f t="shared" si="51"/>
        <v>259</v>
      </c>
      <c r="S242" s="242">
        <f t="shared" si="47"/>
        <v>0</v>
      </c>
      <c r="T242" s="242">
        <f t="shared" si="48"/>
        <v>893</v>
      </c>
      <c r="U242" s="242">
        <f t="shared" si="49"/>
        <v>11838</v>
      </c>
      <c r="V242" s="247">
        <f t="shared" si="50"/>
        <v>-10</v>
      </c>
    </row>
    <row r="243" spans="1:22" x14ac:dyDescent="0.3">
      <c r="A243" s="136">
        <v>436</v>
      </c>
      <c r="B243" s="136">
        <v>436049093</v>
      </c>
      <c r="C243" s="212" t="s">
        <v>160</v>
      </c>
      <c r="D243" s="211">
        <v>49</v>
      </c>
      <c r="E243" s="212" t="s">
        <v>96</v>
      </c>
      <c r="F243" s="211">
        <v>93</v>
      </c>
      <c r="G243" s="212" t="s">
        <v>25</v>
      </c>
      <c r="H243" s="235">
        <f t="shared" si="39"/>
        <v>10.1</v>
      </c>
      <c r="I243" s="137"/>
      <c r="J243" s="241">
        <f t="shared" si="40"/>
        <v>302</v>
      </c>
      <c r="K243" s="242">
        <f t="shared" si="41"/>
        <v>343</v>
      </c>
      <c r="L243" s="242">
        <f t="shared" si="42"/>
        <v>346</v>
      </c>
      <c r="M243" s="242">
        <f t="shared" si="43"/>
        <v>346</v>
      </c>
      <c r="N243" s="242">
        <f t="shared" si="44"/>
        <v>594</v>
      </c>
      <c r="O243" s="243">
        <f t="shared" si="45"/>
        <v>600</v>
      </c>
      <c r="P243" s="139"/>
      <c r="Q243" s="241">
        <f t="shared" si="46"/>
        <v>12087</v>
      </c>
      <c r="R243" s="242">
        <f t="shared" si="51"/>
        <v>600</v>
      </c>
      <c r="S243" s="242">
        <f t="shared" si="47"/>
        <v>0</v>
      </c>
      <c r="T243" s="242">
        <f t="shared" si="48"/>
        <v>893</v>
      </c>
      <c r="U243" s="242">
        <f t="shared" si="49"/>
        <v>13580</v>
      </c>
      <c r="V243" s="247">
        <f t="shared" si="50"/>
        <v>6</v>
      </c>
    </row>
    <row r="244" spans="1:22" x14ac:dyDescent="0.3">
      <c r="A244" s="136">
        <v>436</v>
      </c>
      <c r="B244" s="136">
        <v>436049133</v>
      </c>
      <c r="C244" s="212" t="s">
        <v>160</v>
      </c>
      <c r="D244" s="211">
        <v>49</v>
      </c>
      <c r="E244" s="212" t="s">
        <v>96</v>
      </c>
      <c r="F244" s="211">
        <v>133</v>
      </c>
      <c r="G244" s="212" t="s">
        <v>73</v>
      </c>
      <c r="H244" s="235">
        <f t="shared" si="39"/>
        <v>2</v>
      </c>
      <c r="I244" s="137"/>
      <c r="J244" s="241">
        <f t="shared" si="40"/>
        <v>2741</v>
      </c>
      <c r="K244" s="242">
        <f t="shared" si="41"/>
        <v>3422</v>
      </c>
      <c r="L244" s="242">
        <f t="shared" si="42"/>
        <v>3423</v>
      </c>
      <c r="M244" s="242">
        <f t="shared" si="43"/>
        <v>2741</v>
      </c>
      <c r="N244" s="242">
        <f t="shared" si="44"/>
        <v>2723</v>
      </c>
      <c r="O244" s="243">
        <f t="shared" si="45"/>
        <v>2720</v>
      </c>
      <c r="P244" s="139"/>
      <c r="Q244" s="241">
        <f t="shared" si="46"/>
        <v>10922</v>
      </c>
      <c r="R244" s="242">
        <f t="shared" si="51"/>
        <v>2720</v>
      </c>
      <c r="S244" s="242">
        <f t="shared" si="47"/>
        <v>0</v>
      </c>
      <c r="T244" s="242">
        <f t="shared" si="48"/>
        <v>893</v>
      </c>
      <c r="U244" s="242">
        <f t="shared" si="49"/>
        <v>14535</v>
      </c>
      <c r="V244" s="247">
        <f t="shared" si="50"/>
        <v>-3</v>
      </c>
    </row>
    <row r="245" spans="1:22" x14ac:dyDescent="0.3">
      <c r="A245" s="136">
        <v>436</v>
      </c>
      <c r="B245" s="136">
        <v>436049149</v>
      </c>
      <c r="C245" s="212" t="s">
        <v>160</v>
      </c>
      <c r="D245" s="211">
        <v>49</v>
      </c>
      <c r="E245" s="212" t="s">
        <v>96</v>
      </c>
      <c r="F245" s="211">
        <v>149</v>
      </c>
      <c r="G245" s="212" t="s">
        <v>103</v>
      </c>
      <c r="H245" s="235">
        <f t="shared" si="39"/>
        <v>1</v>
      </c>
      <c r="I245" s="137"/>
      <c r="J245" s="241">
        <f t="shared" si="40"/>
        <v>12</v>
      </c>
      <c r="K245" s="242">
        <f t="shared" si="41"/>
        <v>13</v>
      </c>
      <c r="L245" s="242">
        <f t="shared" si="42"/>
        <v>12</v>
      </c>
      <c r="M245" s="242">
        <f t="shared" si="43"/>
        <v>101</v>
      </c>
      <c r="N245" s="242">
        <f t="shared" si="44"/>
        <v>151</v>
      </c>
      <c r="O245" s="243">
        <f t="shared" si="45"/>
        <v>148</v>
      </c>
      <c r="P245" s="139"/>
      <c r="Q245" s="241">
        <f t="shared" si="46"/>
        <v>9991</v>
      </c>
      <c r="R245" s="242">
        <f t="shared" si="51"/>
        <v>148</v>
      </c>
      <c r="S245" s="242">
        <f t="shared" si="47"/>
        <v>0</v>
      </c>
      <c r="T245" s="242">
        <f t="shared" si="48"/>
        <v>893</v>
      </c>
      <c r="U245" s="242">
        <f t="shared" si="49"/>
        <v>11032</v>
      </c>
      <c r="V245" s="247">
        <f t="shared" si="50"/>
        <v>-3</v>
      </c>
    </row>
    <row r="246" spans="1:22" x14ac:dyDescent="0.3">
      <c r="A246" s="136">
        <v>436</v>
      </c>
      <c r="B246" s="136">
        <v>436049155</v>
      </c>
      <c r="C246" s="212" t="s">
        <v>160</v>
      </c>
      <c r="D246" s="211">
        <v>49</v>
      </c>
      <c r="E246" s="212" t="s">
        <v>96</v>
      </c>
      <c r="F246" s="211">
        <v>155</v>
      </c>
      <c r="G246" s="212" t="s">
        <v>26</v>
      </c>
      <c r="H246" s="235">
        <f t="shared" si="39"/>
        <v>1</v>
      </c>
      <c r="I246" s="137"/>
      <c r="J246" s="241" t="str">
        <f t="shared" si="40"/>
        <v/>
      </c>
      <c r="K246" s="242" t="str">
        <f t="shared" si="41"/>
        <v/>
      </c>
      <c r="L246" s="242" t="str">
        <f t="shared" si="42"/>
        <v/>
      </c>
      <c r="M246" s="242">
        <f t="shared" si="43"/>
        <v>6910</v>
      </c>
      <c r="N246" s="242">
        <f t="shared" si="44"/>
        <v>7304</v>
      </c>
      <c r="O246" s="243">
        <f t="shared" si="45"/>
        <v>7304</v>
      </c>
      <c r="P246" s="139"/>
      <c r="Q246" s="241">
        <f t="shared" si="46"/>
        <v>10438.823776541147</v>
      </c>
      <c r="R246" s="242">
        <f t="shared" si="51"/>
        <v>7304</v>
      </c>
      <c r="S246" s="242">
        <f t="shared" si="47"/>
        <v>0</v>
      </c>
      <c r="T246" s="242">
        <f t="shared" si="48"/>
        <v>893</v>
      </c>
      <c r="U246" s="242">
        <f t="shared" si="49"/>
        <v>18635.823776541147</v>
      </c>
      <c r="V246" s="247">
        <f t="shared" si="50"/>
        <v>0</v>
      </c>
    </row>
    <row r="247" spans="1:22" x14ac:dyDescent="0.3">
      <c r="A247" s="136">
        <v>436</v>
      </c>
      <c r="B247" s="136">
        <v>436049163</v>
      </c>
      <c r="C247" s="212" t="s">
        <v>160</v>
      </c>
      <c r="D247" s="211">
        <v>49</v>
      </c>
      <c r="E247" s="212" t="s">
        <v>96</v>
      </c>
      <c r="F247" s="211">
        <v>163</v>
      </c>
      <c r="G247" s="212" t="s">
        <v>27</v>
      </c>
      <c r="H247" s="235">
        <f t="shared" si="39"/>
        <v>2</v>
      </c>
      <c r="I247" s="137"/>
      <c r="J247" s="241">
        <f t="shared" si="40"/>
        <v>505</v>
      </c>
      <c r="K247" s="242">
        <f t="shared" si="41"/>
        <v>237</v>
      </c>
      <c r="L247" s="242">
        <f t="shared" si="42"/>
        <v>513</v>
      </c>
      <c r="M247" s="242">
        <f t="shared" si="43"/>
        <v>513</v>
      </c>
      <c r="N247" s="242">
        <f t="shared" si="44"/>
        <v>145</v>
      </c>
      <c r="O247" s="243">
        <f t="shared" si="45"/>
        <v>136</v>
      </c>
      <c r="P247" s="139"/>
      <c r="Q247" s="241">
        <f t="shared" si="46"/>
        <v>12155</v>
      </c>
      <c r="R247" s="242">
        <f t="shared" si="51"/>
        <v>136</v>
      </c>
      <c r="S247" s="242">
        <f t="shared" si="47"/>
        <v>0</v>
      </c>
      <c r="T247" s="242">
        <f t="shared" si="48"/>
        <v>893</v>
      </c>
      <c r="U247" s="242">
        <f t="shared" si="49"/>
        <v>13184</v>
      </c>
      <c r="V247" s="247">
        <f t="shared" si="50"/>
        <v>-9</v>
      </c>
    </row>
    <row r="248" spans="1:22" x14ac:dyDescent="0.3">
      <c r="A248" s="136">
        <v>436</v>
      </c>
      <c r="B248" s="136">
        <v>436049165</v>
      </c>
      <c r="C248" s="212" t="s">
        <v>160</v>
      </c>
      <c r="D248" s="211">
        <v>49</v>
      </c>
      <c r="E248" s="212" t="s">
        <v>96</v>
      </c>
      <c r="F248" s="211">
        <v>165</v>
      </c>
      <c r="G248" s="212" t="s">
        <v>28</v>
      </c>
      <c r="H248" s="235">
        <f t="shared" si="39"/>
        <v>27.28</v>
      </c>
      <c r="I248" s="137"/>
      <c r="J248" s="241">
        <f t="shared" si="40"/>
        <v>602</v>
      </c>
      <c r="K248" s="242">
        <f t="shared" si="41"/>
        <v>608</v>
      </c>
      <c r="L248" s="242">
        <f t="shared" si="42"/>
        <v>610</v>
      </c>
      <c r="M248" s="242">
        <f t="shared" si="43"/>
        <v>392</v>
      </c>
      <c r="N248" s="242">
        <f t="shared" si="44"/>
        <v>421</v>
      </c>
      <c r="O248" s="243">
        <f t="shared" si="45"/>
        <v>420</v>
      </c>
      <c r="P248" s="139"/>
      <c r="Q248" s="241">
        <f t="shared" si="46"/>
        <v>11193</v>
      </c>
      <c r="R248" s="242">
        <f t="shared" si="51"/>
        <v>420</v>
      </c>
      <c r="S248" s="242">
        <f t="shared" si="47"/>
        <v>0</v>
      </c>
      <c r="T248" s="242">
        <f t="shared" si="48"/>
        <v>893</v>
      </c>
      <c r="U248" s="242">
        <f t="shared" si="49"/>
        <v>12506</v>
      </c>
      <c r="V248" s="247">
        <f t="shared" si="50"/>
        <v>-1</v>
      </c>
    </row>
    <row r="249" spans="1:22" x14ac:dyDescent="0.3">
      <c r="A249" s="136">
        <v>436</v>
      </c>
      <c r="B249" s="136">
        <v>436049176</v>
      </c>
      <c r="C249" s="212" t="s">
        <v>160</v>
      </c>
      <c r="D249" s="211">
        <v>49</v>
      </c>
      <c r="E249" s="212" t="s">
        <v>96</v>
      </c>
      <c r="F249" s="211">
        <v>176</v>
      </c>
      <c r="G249" s="212" t="s">
        <v>29</v>
      </c>
      <c r="H249" s="235">
        <f t="shared" si="39"/>
        <v>17</v>
      </c>
      <c r="I249" s="137"/>
      <c r="J249" s="241">
        <f t="shared" si="40"/>
        <v>3597</v>
      </c>
      <c r="K249" s="242">
        <f t="shared" si="41"/>
        <v>3719</v>
      </c>
      <c r="L249" s="242">
        <f t="shared" si="42"/>
        <v>3720</v>
      </c>
      <c r="M249" s="242">
        <f t="shared" si="43"/>
        <v>3720</v>
      </c>
      <c r="N249" s="242">
        <f t="shared" si="44"/>
        <v>4034</v>
      </c>
      <c r="O249" s="243">
        <f t="shared" si="45"/>
        <v>4034</v>
      </c>
      <c r="P249" s="139"/>
      <c r="Q249" s="241">
        <f t="shared" si="46"/>
        <v>11263</v>
      </c>
      <c r="R249" s="242">
        <f t="shared" si="51"/>
        <v>4034</v>
      </c>
      <c r="S249" s="242">
        <f t="shared" si="47"/>
        <v>0</v>
      </c>
      <c r="T249" s="242">
        <f t="shared" si="48"/>
        <v>893</v>
      </c>
      <c r="U249" s="242">
        <f t="shared" si="49"/>
        <v>16190</v>
      </c>
      <c r="V249" s="247">
        <f t="shared" si="50"/>
        <v>0</v>
      </c>
    </row>
    <row r="250" spans="1:22" x14ac:dyDescent="0.3">
      <c r="A250" s="136">
        <v>436</v>
      </c>
      <c r="B250" s="136">
        <v>436049199</v>
      </c>
      <c r="C250" s="212" t="s">
        <v>160</v>
      </c>
      <c r="D250" s="211">
        <v>49</v>
      </c>
      <c r="E250" s="212" t="s">
        <v>96</v>
      </c>
      <c r="F250" s="211">
        <v>199</v>
      </c>
      <c r="G250" s="212" t="s">
        <v>162</v>
      </c>
      <c r="H250" s="235">
        <f t="shared" si="39"/>
        <v>1</v>
      </c>
      <c r="I250" s="137"/>
      <c r="J250" s="241">
        <f t="shared" si="40"/>
        <v>6359</v>
      </c>
      <c r="K250" s="242">
        <f t="shared" si="41"/>
        <v>8587</v>
      </c>
      <c r="L250" s="242">
        <f t="shared" si="42"/>
        <v>8587</v>
      </c>
      <c r="M250" s="242">
        <f t="shared" si="43"/>
        <v>9002</v>
      </c>
      <c r="N250" s="242">
        <f t="shared" si="44"/>
        <v>8997</v>
      </c>
      <c r="O250" s="243">
        <f t="shared" si="45"/>
        <v>8997</v>
      </c>
      <c r="P250" s="139"/>
      <c r="Q250" s="241">
        <f t="shared" si="46"/>
        <v>13387</v>
      </c>
      <c r="R250" s="242">
        <f t="shared" si="51"/>
        <v>8997</v>
      </c>
      <c r="S250" s="242">
        <f t="shared" si="47"/>
        <v>0</v>
      </c>
      <c r="T250" s="242">
        <f t="shared" si="48"/>
        <v>893</v>
      </c>
      <c r="U250" s="242">
        <f t="shared" si="49"/>
        <v>23277</v>
      </c>
      <c r="V250" s="247">
        <f t="shared" si="50"/>
        <v>0</v>
      </c>
    </row>
    <row r="251" spans="1:22" x14ac:dyDescent="0.3">
      <c r="A251" s="136">
        <v>436</v>
      </c>
      <c r="B251" s="136">
        <v>436049243</v>
      </c>
      <c r="C251" s="212" t="s">
        <v>160</v>
      </c>
      <c r="D251" s="211">
        <v>49</v>
      </c>
      <c r="E251" s="212" t="s">
        <v>96</v>
      </c>
      <c r="F251" s="211">
        <v>243</v>
      </c>
      <c r="G251" s="212" t="s">
        <v>74</v>
      </c>
      <c r="H251" s="235">
        <f t="shared" si="39"/>
        <v>1</v>
      </c>
      <c r="I251" s="137"/>
      <c r="J251" s="241" t="str">
        <f t="shared" si="40"/>
        <v/>
      </c>
      <c r="K251" s="242" t="str">
        <f t="shared" si="41"/>
        <v/>
      </c>
      <c r="L251" s="242" t="str">
        <f t="shared" si="42"/>
        <v/>
      </c>
      <c r="M251" s="242">
        <f t="shared" si="43"/>
        <v>2600</v>
      </c>
      <c r="N251" s="242">
        <f t="shared" si="44"/>
        <v>2595</v>
      </c>
      <c r="O251" s="243">
        <f t="shared" si="45"/>
        <v>2595</v>
      </c>
      <c r="P251" s="139"/>
      <c r="Q251" s="241">
        <f t="shared" si="46"/>
        <v>12488.506008868042</v>
      </c>
      <c r="R251" s="242">
        <f t="shared" si="51"/>
        <v>2595</v>
      </c>
      <c r="S251" s="242">
        <f t="shared" si="47"/>
        <v>0</v>
      </c>
      <c r="T251" s="242">
        <f t="shared" si="48"/>
        <v>893</v>
      </c>
      <c r="U251" s="242">
        <f t="shared" si="49"/>
        <v>15976.506008868042</v>
      </c>
      <c r="V251" s="247">
        <f t="shared" si="50"/>
        <v>0</v>
      </c>
    </row>
    <row r="252" spans="1:22" x14ac:dyDescent="0.3">
      <c r="A252" s="136">
        <v>436</v>
      </c>
      <c r="B252" s="136">
        <v>436049244</v>
      </c>
      <c r="C252" s="212" t="s">
        <v>160</v>
      </c>
      <c r="D252" s="211">
        <v>49</v>
      </c>
      <c r="E252" s="212" t="s">
        <v>96</v>
      </c>
      <c r="F252" s="211">
        <v>244</v>
      </c>
      <c r="G252" s="212" t="s">
        <v>43</v>
      </c>
      <c r="H252" s="235">
        <f t="shared" si="39"/>
        <v>7.21</v>
      </c>
      <c r="I252" s="137"/>
      <c r="J252" s="241">
        <f t="shared" si="40"/>
        <v>4698</v>
      </c>
      <c r="K252" s="242">
        <f t="shared" si="41"/>
        <v>4868</v>
      </c>
      <c r="L252" s="242">
        <f t="shared" si="42"/>
        <v>4872</v>
      </c>
      <c r="M252" s="242">
        <f t="shared" si="43"/>
        <v>4759</v>
      </c>
      <c r="N252" s="242">
        <f t="shared" si="44"/>
        <v>4695</v>
      </c>
      <c r="O252" s="243">
        <f t="shared" si="45"/>
        <v>4684</v>
      </c>
      <c r="P252" s="139"/>
      <c r="Q252" s="241">
        <f t="shared" si="46"/>
        <v>12023</v>
      </c>
      <c r="R252" s="242">
        <f t="shared" si="51"/>
        <v>4684</v>
      </c>
      <c r="S252" s="242">
        <f t="shared" si="47"/>
        <v>0</v>
      </c>
      <c r="T252" s="242">
        <f t="shared" si="48"/>
        <v>893</v>
      </c>
      <c r="U252" s="242">
        <f t="shared" si="49"/>
        <v>17600</v>
      </c>
      <c r="V252" s="247">
        <f t="shared" si="50"/>
        <v>-11</v>
      </c>
    </row>
    <row r="253" spans="1:22" x14ac:dyDescent="0.3">
      <c r="A253" s="136">
        <v>436</v>
      </c>
      <c r="B253" s="136">
        <v>436049248</v>
      </c>
      <c r="C253" s="212" t="s">
        <v>160</v>
      </c>
      <c r="D253" s="211">
        <v>49</v>
      </c>
      <c r="E253" s="212" t="s">
        <v>96</v>
      </c>
      <c r="F253" s="211">
        <v>248</v>
      </c>
      <c r="G253" s="212" t="s">
        <v>30</v>
      </c>
      <c r="H253" s="235">
        <f t="shared" si="39"/>
        <v>5</v>
      </c>
      <c r="I253" s="137"/>
      <c r="J253" s="241">
        <f t="shared" si="40"/>
        <v>1096</v>
      </c>
      <c r="K253" s="242">
        <f t="shared" si="41"/>
        <v>1081</v>
      </c>
      <c r="L253" s="242">
        <f t="shared" si="42"/>
        <v>1089</v>
      </c>
      <c r="M253" s="242">
        <f t="shared" si="43"/>
        <v>878</v>
      </c>
      <c r="N253" s="242">
        <f t="shared" si="44"/>
        <v>854</v>
      </c>
      <c r="O253" s="243">
        <f t="shared" si="45"/>
        <v>850</v>
      </c>
      <c r="P253" s="139"/>
      <c r="Q253" s="241">
        <f t="shared" si="46"/>
        <v>11019</v>
      </c>
      <c r="R253" s="242">
        <f t="shared" si="51"/>
        <v>850</v>
      </c>
      <c r="S253" s="242">
        <f t="shared" si="47"/>
        <v>0</v>
      </c>
      <c r="T253" s="242">
        <f t="shared" si="48"/>
        <v>893</v>
      </c>
      <c r="U253" s="242">
        <f t="shared" si="49"/>
        <v>12762</v>
      </c>
      <c r="V253" s="247">
        <f t="shared" si="50"/>
        <v>-4</v>
      </c>
    </row>
    <row r="254" spans="1:22" x14ac:dyDescent="0.3">
      <c r="A254" s="136">
        <v>436</v>
      </c>
      <c r="B254" s="136">
        <v>436049262</v>
      </c>
      <c r="C254" s="212" t="s">
        <v>160</v>
      </c>
      <c r="D254" s="211">
        <v>49</v>
      </c>
      <c r="E254" s="212" t="s">
        <v>96</v>
      </c>
      <c r="F254" s="211">
        <v>262</v>
      </c>
      <c r="G254" s="212" t="s">
        <v>31</v>
      </c>
      <c r="H254" s="235">
        <f t="shared" si="39"/>
        <v>1.1800000000000002</v>
      </c>
      <c r="I254" s="137"/>
      <c r="J254" s="241">
        <f t="shared" si="40"/>
        <v>5509</v>
      </c>
      <c r="K254" s="242">
        <f t="shared" si="41"/>
        <v>5604</v>
      </c>
      <c r="L254" s="242">
        <f t="shared" si="42"/>
        <v>5604</v>
      </c>
      <c r="M254" s="242">
        <f t="shared" si="43"/>
        <v>5725</v>
      </c>
      <c r="N254" s="242">
        <f t="shared" si="44"/>
        <v>5702</v>
      </c>
      <c r="O254" s="243">
        <f t="shared" si="45"/>
        <v>5696</v>
      </c>
      <c r="P254" s="139"/>
      <c r="Q254" s="241">
        <f t="shared" si="46"/>
        <v>12155</v>
      </c>
      <c r="R254" s="242">
        <f t="shared" si="51"/>
        <v>5696</v>
      </c>
      <c r="S254" s="242">
        <f t="shared" si="47"/>
        <v>0</v>
      </c>
      <c r="T254" s="242">
        <f t="shared" si="48"/>
        <v>893</v>
      </c>
      <c r="U254" s="242">
        <f t="shared" si="49"/>
        <v>18744</v>
      </c>
      <c r="V254" s="247">
        <f t="shared" si="50"/>
        <v>-6</v>
      </c>
    </row>
    <row r="255" spans="1:22" x14ac:dyDescent="0.3">
      <c r="A255" s="136">
        <v>436</v>
      </c>
      <c r="B255" s="136">
        <v>436049274</v>
      </c>
      <c r="C255" s="212" t="s">
        <v>160</v>
      </c>
      <c r="D255" s="211">
        <v>49</v>
      </c>
      <c r="E255" s="212" t="s">
        <v>96</v>
      </c>
      <c r="F255" s="211">
        <v>274</v>
      </c>
      <c r="G255" s="212" t="s">
        <v>81</v>
      </c>
      <c r="H255" s="235">
        <f t="shared" si="39"/>
        <v>6.38</v>
      </c>
      <c r="I255" s="137"/>
      <c r="J255" s="241">
        <f t="shared" si="40"/>
        <v>4452</v>
      </c>
      <c r="K255" s="242">
        <f t="shared" si="41"/>
        <v>5524</v>
      </c>
      <c r="L255" s="242">
        <f t="shared" si="42"/>
        <v>5525</v>
      </c>
      <c r="M255" s="242">
        <f t="shared" si="43"/>
        <v>5525</v>
      </c>
      <c r="N255" s="242">
        <f t="shared" si="44"/>
        <v>5471</v>
      </c>
      <c r="O255" s="243">
        <f t="shared" si="45"/>
        <v>5467</v>
      </c>
      <c r="P255" s="139"/>
      <c r="Q255" s="241">
        <f t="shared" si="46"/>
        <v>11428</v>
      </c>
      <c r="R255" s="242">
        <f t="shared" si="51"/>
        <v>5467</v>
      </c>
      <c r="S255" s="242">
        <f t="shared" si="47"/>
        <v>0</v>
      </c>
      <c r="T255" s="242">
        <f t="shared" si="48"/>
        <v>893</v>
      </c>
      <c r="U255" s="242">
        <f t="shared" si="49"/>
        <v>17788</v>
      </c>
      <c r="V255" s="247">
        <f t="shared" si="50"/>
        <v>-4</v>
      </c>
    </row>
    <row r="256" spans="1:22" x14ac:dyDescent="0.3">
      <c r="A256" s="136">
        <v>436</v>
      </c>
      <c r="B256" s="136">
        <v>436049284</v>
      </c>
      <c r="C256" s="212" t="s">
        <v>160</v>
      </c>
      <c r="D256" s="211">
        <v>49</v>
      </c>
      <c r="E256" s="212" t="s">
        <v>96</v>
      </c>
      <c r="F256" s="211">
        <v>284</v>
      </c>
      <c r="G256" s="212" t="s">
        <v>163</v>
      </c>
      <c r="H256" s="235">
        <f t="shared" si="39"/>
        <v>1</v>
      </c>
      <c r="I256" s="137"/>
      <c r="J256" s="241">
        <f t="shared" si="40"/>
        <v>3606</v>
      </c>
      <c r="K256" s="242">
        <f t="shared" si="41"/>
        <v>3718</v>
      </c>
      <c r="L256" s="242">
        <f t="shared" si="42"/>
        <v>3718</v>
      </c>
      <c r="M256" s="242">
        <f t="shared" si="43"/>
        <v>3718</v>
      </c>
      <c r="N256" s="242">
        <f t="shared" si="44"/>
        <v>4741</v>
      </c>
      <c r="O256" s="243">
        <f t="shared" si="45"/>
        <v>4744</v>
      </c>
      <c r="P256" s="139"/>
      <c r="Q256" s="241">
        <f t="shared" si="46"/>
        <v>10922</v>
      </c>
      <c r="R256" s="242">
        <f t="shared" si="51"/>
        <v>4744</v>
      </c>
      <c r="S256" s="242">
        <f t="shared" si="47"/>
        <v>0</v>
      </c>
      <c r="T256" s="242">
        <f t="shared" si="48"/>
        <v>893</v>
      </c>
      <c r="U256" s="242">
        <f t="shared" si="49"/>
        <v>16559</v>
      </c>
      <c r="V256" s="247">
        <f t="shared" si="50"/>
        <v>3</v>
      </c>
    </row>
    <row r="257" spans="1:22" x14ac:dyDescent="0.3">
      <c r="A257" s="136">
        <v>436</v>
      </c>
      <c r="B257" s="136">
        <v>436049308</v>
      </c>
      <c r="C257" s="212" t="s">
        <v>160</v>
      </c>
      <c r="D257" s="211">
        <v>49</v>
      </c>
      <c r="E257" s="212" t="s">
        <v>96</v>
      </c>
      <c r="F257" s="211">
        <v>308</v>
      </c>
      <c r="G257" s="212" t="s">
        <v>32</v>
      </c>
      <c r="H257" s="235">
        <f t="shared" si="39"/>
        <v>4</v>
      </c>
      <c r="I257" s="137"/>
      <c r="J257" s="241">
        <f t="shared" si="40"/>
        <v>6515</v>
      </c>
      <c r="K257" s="242">
        <f t="shared" si="41"/>
        <v>7324</v>
      </c>
      <c r="L257" s="242">
        <f t="shared" si="42"/>
        <v>7324</v>
      </c>
      <c r="M257" s="242">
        <f t="shared" si="43"/>
        <v>7324</v>
      </c>
      <c r="N257" s="242">
        <f t="shared" si="44"/>
        <v>6777</v>
      </c>
      <c r="O257" s="243">
        <f t="shared" si="45"/>
        <v>6776</v>
      </c>
      <c r="P257" s="139"/>
      <c r="Q257" s="241">
        <f t="shared" si="46"/>
        <v>12621</v>
      </c>
      <c r="R257" s="242">
        <f t="shared" si="51"/>
        <v>6776</v>
      </c>
      <c r="S257" s="242">
        <f t="shared" si="47"/>
        <v>0</v>
      </c>
      <c r="T257" s="242">
        <f t="shared" si="48"/>
        <v>893</v>
      </c>
      <c r="U257" s="242">
        <f t="shared" si="49"/>
        <v>20290</v>
      </c>
      <c r="V257" s="247">
        <f t="shared" si="50"/>
        <v>-1</v>
      </c>
    </row>
    <row r="258" spans="1:22" x14ac:dyDescent="0.3">
      <c r="A258" s="136">
        <v>436</v>
      </c>
      <c r="B258" s="136">
        <v>436049336</v>
      </c>
      <c r="C258" s="212" t="s">
        <v>160</v>
      </c>
      <c r="D258" s="211">
        <v>49</v>
      </c>
      <c r="E258" s="212" t="s">
        <v>96</v>
      </c>
      <c r="F258" s="211">
        <v>336</v>
      </c>
      <c r="G258" s="212" t="s">
        <v>48</v>
      </c>
      <c r="H258" s="235">
        <f t="shared" si="39"/>
        <v>2</v>
      </c>
      <c r="I258" s="137"/>
      <c r="J258" s="241">
        <f t="shared" si="40"/>
        <v>2000</v>
      </c>
      <c r="K258" s="242">
        <f t="shared" si="41"/>
        <v>1880</v>
      </c>
      <c r="L258" s="242">
        <f t="shared" si="42"/>
        <v>1886</v>
      </c>
      <c r="M258" s="242">
        <f t="shared" si="43"/>
        <v>1886</v>
      </c>
      <c r="N258" s="242">
        <f t="shared" si="44"/>
        <v>2638</v>
      </c>
      <c r="O258" s="243">
        <f t="shared" si="45"/>
        <v>2641</v>
      </c>
      <c r="P258" s="139"/>
      <c r="Q258" s="241">
        <f t="shared" si="46"/>
        <v>9991</v>
      </c>
      <c r="R258" s="242">
        <f t="shared" si="51"/>
        <v>2641</v>
      </c>
      <c r="S258" s="242">
        <f t="shared" si="47"/>
        <v>0</v>
      </c>
      <c r="T258" s="242">
        <f t="shared" si="48"/>
        <v>893</v>
      </c>
      <c r="U258" s="242">
        <f t="shared" si="49"/>
        <v>13525</v>
      </c>
      <c r="V258" s="247">
        <f t="shared" si="50"/>
        <v>3</v>
      </c>
    </row>
    <row r="259" spans="1:22" x14ac:dyDescent="0.3">
      <c r="A259" s="136">
        <v>436</v>
      </c>
      <c r="B259" s="136">
        <v>436049346</v>
      </c>
      <c r="C259" s="212" t="s">
        <v>160</v>
      </c>
      <c r="D259" s="211">
        <v>49</v>
      </c>
      <c r="E259" s="212" t="s">
        <v>96</v>
      </c>
      <c r="F259" s="211">
        <v>346</v>
      </c>
      <c r="G259" s="212" t="s">
        <v>33</v>
      </c>
      <c r="H259" s="235">
        <f t="shared" si="39"/>
        <v>1</v>
      </c>
      <c r="I259" s="137"/>
      <c r="J259" s="241">
        <f t="shared" si="40"/>
        <v>1179</v>
      </c>
      <c r="K259" s="242">
        <f t="shared" si="41"/>
        <v>1215</v>
      </c>
      <c r="L259" s="242">
        <f t="shared" si="42"/>
        <v>1215</v>
      </c>
      <c r="M259" s="242">
        <f t="shared" si="43"/>
        <v>1215</v>
      </c>
      <c r="N259" s="242">
        <f t="shared" si="44"/>
        <v>1215</v>
      </c>
      <c r="O259" s="243">
        <f t="shared" si="45"/>
        <v>1035</v>
      </c>
      <c r="P259" s="139"/>
      <c r="Q259" s="241">
        <f t="shared" si="46"/>
        <v>10922</v>
      </c>
      <c r="R259" s="242">
        <f t="shared" si="51"/>
        <v>1035</v>
      </c>
      <c r="S259" s="242">
        <f t="shared" si="47"/>
        <v>0</v>
      </c>
      <c r="T259" s="242">
        <f t="shared" si="48"/>
        <v>893</v>
      </c>
      <c r="U259" s="242">
        <f t="shared" si="49"/>
        <v>12850</v>
      </c>
      <c r="V259" s="247">
        <f t="shared" si="50"/>
        <v>-180</v>
      </c>
    </row>
    <row r="260" spans="1:22" x14ac:dyDescent="0.3">
      <c r="A260" s="136">
        <v>436</v>
      </c>
      <c r="B260" s="136">
        <v>436049347</v>
      </c>
      <c r="C260" s="212" t="s">
        <v>160</v>
      </c>
      <c r="D260" s="211">
        <v>49</v>
      </c>
      <c r="E260" s="212" t="s">
        <v>96</v>
      </c>
      <c r="F260" s="211">
        <v>347</v>
      </c>
      <c r="G260" s="212" t="s">
        <v>106</v>
      </c>
      <c r="H260" s="235">
        <f t="shared" si="39"/>
        <v>0.93</v>
      </c>
      <c r="I260" s="137"/>
      <c r="J260" s="241">
        <f t="shared" si="40"/>
        <v>4659</v>
      </c>
      <c r="K260" s="242">
        <f t="shared" si="41"/>
        <v>3925</v>
      </c>
      <c r="L260" s="242">
        <f t="shared" si="42"/>
        <v>3925</v>
      </c>
      <c r="M260" s="242" t="str">
        <f t="shared" si="43"/>
        <v/>
      </c>
      <c r="N260" s="242" t="str">
        <f t="shared" si="44"/>
        <v/>
      </c>
      <c r="O260" s="243">
        <f t="shared" si="45"/>
        <v>4094</v>
      </c>
      <c r="P260" s="139"/>
      <c r="Q260" s="241">
        <f t="shared" si="46"/>
        <v>9060</v>
      </c>
      <c r="R260" s="242">
        <f t="shared" si="51"/>
        <v>4094</v>
      </c>
      <c r="S260" s="242">
        <f t="shared" si="47"/>
        <v>0</v>
      </c>
      <c r="T260" s="242">
        <f t="shared" si="48"/>
        <v>893</v>
      </c>
      <c r="U260" s="242">
        <f t="shared" si="49"/>
        <v>14047</v>
      </c>
      <c r="V260" s="247" t="str">
        <f t="shared" si="50"/>
        <v/>
      </c>
    </row>
    <row r="261" spans="1:22" x14ac:dyDescent="0.3">
      <c r="A261" s="136">
        <v>436</v>
      </c>
      <c r="B261" s="136">
        <v>436049625</v>
      </c>
      <c r="C261" s="212" t="s">
        <v>160</v>
      </c>
      <c r="D261" s="211">
        <v>49</v>
      </c>
      <c r="E261" s="212" t="s">
        <v>96</v>
      </c>
      <c r="F261" s="211">
        <v>625</v>
      </c>
      <c r="G261" s="212" t="s">
        <v>49</v>
      </c>
      <c r="H261" s="235">
        <f t="shared" si="39"/>
        <v>2</v>
      </c>
      <c r="I261" s="137"/>
      <c r="J261" s="241" t="str">
        <f t="shared" si="40"/>
        <v/>
      </c>
      <c r="K261" s="242" t="str">
        <f t="shared" si="41"/>
        <v/>
      </c>
      <c r="L261" s="242" t="str">
        <f t="shared" si="42"/>
        <v/>
      </c>
      <c r="M261" s="242">
        <f t="shared" si="43"/>
        <v>1723</v>
      </c>
      <c r="N261" s="242">
        <f t="shared" si="44"/>
        <v>1748</v>
      </c>
      <c r="O261" s="243">
        <f t="shared" si="45"/>
        <v>1748</v>
      </c>
      <c r="P261" s="139"/>
      <c r="Q261" s="241">
        <f t="shared" si="46"/>
        <v>10048.638756043141</v>
      </c>
      <c r="R261" s="242">
        <f t="shared" si="51"/>
        <v>1748</v>
      </c>
      <c r="S261" s="242">
        <f t="shared" si="47"/>
        <v>0</v>
      </c>
      <c r="T261" s="242">
        <f t="shared" si="48"/>
        <v>893</v>
      </c>
      <c r="U261" s="242">
        <f t="shared" si="49"/>
        <v>12689.638756043141</v>
      </c>
      <c r="V261" s="247">
        <f t="shared" si="50"/>
        <v>0</v>
      </c>
    </row>
    <row r="262" spans="1:22" x14ac:dyDescent="0.3">
      <c r="A262" s="136">
        <v>437</v>
      </c>
      <c r="B262" s="136">
        <v>437035035</v>
      </c>
      <c r="C262" s="212" t="s">
        <v>164</v>
      </c>
      <c r="D262" s="211">
        <v>35</v>
      </c>
      <c r="E262" s="212" t="s">
        <v>22</v>
      </c>
      <c r="F262" s="211">
        <v>35</v>
      </c>
      <c r="G262" s="212" t="s">
        <v>22</v>
      </c>
      <c r="H262" s="235">
        <f t="shared" si="39"/>
        <v>252.63000000000002</v>
      </c>
      <c r="I262" s="137"/>
      <c r="J262" s="241">
        <f t="shared" si="40"/>
        <v>4663</v>
      </c>
      <c r="K262" s="242">
        <f t="shared" si="41"/>
        <v>4776</v>
      </c>
      <c r="L262" s="242">
        <f t="shared" si="42"/>
        <v>4841</v>
      </c>
      <c r="M262" s="242">
        <f t="shared" si="43"/>
        <v>4832</v>
      </c>
      <c r="N262" s="242">
        <f t="shared" si="44"/>
        <v>4756</v>
      </c>
      <c r="O262" s="243">
        <f t="shared" si="45"/>
        <v>4748</v>
      </c>
      <c r="P262" s="139"/>
      <c r="Q262" s="241">
        <f t="shared" si="46"/>
        <v>13770</v>
      </c>
      <c r="R262" s="242">
        <f t="shared" si="51"/>
        <v>4748</v>
      </c>
      <c r="S262" s="242">
        <f t="shared" si="47"/>
        <v>654.55804932114154</v>
      </c>
      <c r="T262" s="242">
        <f t="shared" si="48"/>
        <v>893</v>
      </c>
      <c r="U262" s="242">
        <f t="shared" si="49"/>
        <v>20065.558049321142</v>
      </c>
      <c r="V262" s="247">
        <f t="shared" si="50"/>
        <v>646.55804932114188</v>
      </c>
    </row>
    <row r="263" spans="1:22" x14ac:dyDescent="0.3">
      <c r="A263" s="136">
        <v>437</v>
      </c>
      <c r="B263" s="136">
        <v>437035093</v>
      </c>
      <c r="C263" s="212" t="s">
        <v>164</v>
      </c>
      <c r="D263" s="211">
        <v>35</v>
      </c>
      <c r="E263" s="212" t="s">
        <v>22</v>
      </c>
      <c r="F263" s="211">
        <v>93</v>
      </c>
      <c r="G263" s="212" t="s">
        <v>25</v>
      </c>
      <c r="H263" s="235">
        <f t="shared" si="39"/>
        <v>1</v>
      </c>
      <c r="I263" s="137"/>
      <c r="J263" s="241">
        <f t="shared" si="40"/>
        <v>340</v>
      </c>
      <c r="K263" s="242">
        <f t="shared" si="41"/>
        <v>351</v>
      </c>
      <c r="L263" s="242">
        <f t="shared" si="42"/>
        <v>356</v>
      </c>
      <c r="M263" s="242">
        <f t="shared" si="43"/>
        <v>356</v>
      </c>
      <c r="N263" s="242">
        <f t="shared" si="44"/>
        <v>612</v>
      </c>
      <c r="O263" s="243">
        <f t="shared" si="45"/>
        <v>618</v>
      </c>
      <c r="P263" s="139"/>
      <c r="Q263" s="241">
        <f t="shared" si="46"/>
        <v>12450.756626890934</v>
      </c>
      <c r="R263" s="242">
        <f t="shared" si="51"/>
        <v>618</v>
      </c>
      <c r="S263" s="242">
        <f t="shared" si="47"/>
        <v>0</v>
      </c>
      <c r="T263" s="242">
        <f t="shared" si="48"/>
        <v>893</v>
      </c>
      <c r="U263" s="242">
        <f t="shared" si="49"/>
        <v>13961.756626890934</v>
      </c>
      <c r="V263" s="247">
        <f t="shared" si="50"/>
        <v>6</v>
      </c>
    </row>
    <row r="264" spans="1:22" x14ac:dyDescent="0.3">
      <c r="A264" s="136">
        <v>437</v>
      </c>
      <c r="B264" s="136">
        <v>437035100</v>
      </c>
      <c r="C264" s="212" t="s">
        <v>164</v>
      </c>
      <c r="D264" s="211">
        <v>35</v>
      </c>
      <c r="E264" s="212" t="s">
        <v>22</v>
      </c>
      <c r="F264" s="211">
        <v>100</v>
      </c>
      <c r="G264" s="212" t="s">
        <v>79</v>
      </c>
      <c r="H264" s="235">
        <f t="shared" si="39"/>
        <v>1</v>
      </c>
      <c r="I264" s="137"/>
      <c r="J264" s="241">
        <f t="shared" si="40"/>
        <v>7669</v>
      </c>
      <c r="K264" s="242">
        <f t="shared" si="41"/>
        <v>7731</v>
      </c>
      <c r="L264" s="242">
        <f t="shared" si="42"/>
        <v>7732</v>
      </c>
      <c r="M264" s="242">
        <f t="shared" si="43"/>
        <v>7732</v>
      </c>
      <c r="N264" s="242">
        <f t="shared" si="44"/>
        <v>6824</v>
      </c>
      <c r="O264" s="243">
        <f t="shared" si="45"/>
        <v>6818</v>
      </c>
      <c r="P264" s="139"/>
      <c r="Q264" s="241">
        <f t="shared" si="46"/>
        <v>15045</v>
      </c>
      <c r="R264" s="242">
        <f t="shared" si="51"/>
        <v>6818</v>
      </c>
      <c r="S264" s="242">
        <f t="shared" si="47"/>
        <v>0</v>
      </c>
      <c r="T264" s="242">
        <f t="shared" si="48"/>
        <v>893</v>
      </c>
      <c r="U264" s="242">
        <f t="shared" si="49"/>
        <v>22756</v>
      </c>
      <c r="V264" s="247">
        <f t="shared" si="50"/>
        <v>-6</v>
      </c>
    </row>
    <row r="265" spans="1:22" x14ac:dyDescent="0.3">
      <c r="A265" s="136">
        <v>437</v>
      </c>
      <c r="B265" s="136">
        <v>437035189</v>
      </c>
      <c r="C265" s="212" t="s">
        <v>164</v>
      </c>
      <c r="D265" s="211">
        <v>35</v>
      </c>
      <c r="E265" s="212" t="s">
        <v>22</v>
      </c>
      <c r="F265" s="211">
        <v>189</v>
      </c>
      <c r="G265" s="212" t="s">
        <v>38</v>
      </c>
      <c r="H265" s="235">
        <f t="shared" si="39"/>
        <v>1.1000000000000001</v>
      </c>
      <c r="I265" s="137"/>
      <c r="J265" s="241">
        <f t="shared" si="40"/>
        <v>3886</v>
      </c>
      <c r="K265" s="242">
        <f t="shared" si="41"/>
        <v>6028</v>
      </c>
      <c r="L265" s="242">
        <f t="shared" si="42"/>
        <v>6028</v>
      </c>
      <c r="M265" s="242">
        <f t="shared" si="43"/>
        <v>6028</v>
      </c>
      <c r="N265" s="242">
        <f t="shared" si="44"/>
        <v>5785</v>
      </c>
      <c r="O265" s="243">
        <f t="shared" si="45"/>
        <v>5784</v>
      </c>
      <c r="P265" s="139"/>
      <c r="Q265" s="241">
        <f t="shared" si="46"/>
        <v>15045</v>
      </c>
      <c r="R265" s="242">
        <f t="shared" si="51"/>
        <v>5784</v>
      </c>
      <c r="S265" s="242">
        <f t="shared" si="47"/>
        <v>0</v>
      </c>
      <c r="T265" s="242">
        <f t="shared" si="48"/>
        <v>893</v>
      </c>
      <c r="U265" s="242">
        <f t="shared" si="49"/>
        <v>21722</v>
      </c>
      <c r="V265" s="247">
        <f t="shared" si="50"/>
        <v>-1</v>
      </c>
    </row>
    <row r="266" spans="1:22" x14ac:dyDescent="0.3">
      <c r="A266" s="136">
        <v>437</v>
      </c>
      <c r="B266" s="136">
        <v>437035243</v>
      </c>
      <c r="C266" s="212" t="s">
        <v>164</v>
      </c>
      <c r="D266" s="211">
        <v>35</v>
      </c>
      <c r="E266" s="212" t="s">
        <v>22</v>
      </c>
      <c r="F266" s="211">
        <v>243</v>
      </c>
      <c r="G266" s="212" t="s">
        <v>74</v>
      </c>
      <c r="H266" s="235">
        <f t="shared" ref="H266:H329" si="52">IFERROR(VLOOKUP($B266,_19Q4,7,FALSE),"")</f>
        <v>0.97</v>
      </c>
      <c r="I266" s="137"/>
      <c r="J266" s="241" t="str">
        <f t="shared" ref="J266:J329" si="53">IFERROR(VLOOKUP($B266,_18Q4,9,FALSE),"")</f>
        <v/>
      </c>
      <c r="K266" s="242" t="str">
        <f t="shared" ref="K266:K329" si="54">IFERROR(VLOOKUP($B266,_19Q1c,9,FALSE),"")</f>
        <v/>
      </c>
      <c r="L266" s="242" t="str">
        <f t="shared" ref="L266:L329" si="55">IFERROR(VLOOKUP($B266,_19Q1e,9,FALSE),"")</f>
        <v/>
      </c>
      <c r="M266" s="242">
        <f t="shared" ref="M266:M329" si="56">IFERROR(VLOOKUP($B266,_19Q2,9,FALSE),"")</f>
        <v>2600</v>
      </c>
      <c r="N266" s="242">
        <f t="shared" ref="N266:N329" si="57">IFERROR(VLOOKUP($B266,_19Q3,9,FALSE),"")</f>
        <v>2595</v>
      </c>
      <c r="O266" s="243">
        <f t="shared" ref="O266:O329" si="58">IFERROR(VLOOKUP($B266,_19Q4,9,FALSE),"")</f>
        <v>2595</v>
      </c>
      <c r="P266" s="139"/>
      <c r="Q266" s="241">
        <f t="shared" ref="Q266:Q329" si="59">IFERROR(VLOOKUP($B266,_19Q4,8,FALSE),"")</f>
        <v>12488.506008868042</v>
      </c>
      <c r="R266" s="242">
        <f t="shared" si="51"/>
        <v>2595</v>
      </c>
      <c r="S266" s="242">
        <f t="shared" ref="S266:S329" si="60">IFERROR(VLOOKUP($B266,_19Q4,10,FALSE),"")</f>
        <v>0</v>
      </c>
      <c r="T266" s="242">
        <f t="shared" ref="T266:T329" si="61">IFERROR(VLOOKUP($B266,_19Q4,11,FALSE),"")</f>
        <v>893</v>
      </c>
      <c r="U266" s="242">
        <f t="shared" ref="U266:U329" si="62">IFERROR(VLOOKUP($B266,_19Q4,12,FALSE),"")</f>
        <v>15976.506008868042</v>
      </c>
      <c r="V266" s="247">
        <f t="shared" ref="V266:V329" si="63">IFERROR(U266-IFERROR(VLOOKUP($B266,_19Q3,12,FALSE),""),"")</f>
        <v>0</v>
      </c>
    </row>
    <row r="267" spans="1:22" x14ac:dyDescent="0.3">
      <c r="A267" s="136">
        <v>437</v>
      </c>
      <c r="B267" s="136">
        <v>437035244</v>
      </c>
      <c r="C267" s="212" t="s">
        <v>164</v>
      </c>
      <c r="D267" s="211">
        <v>35</v>
      </c>
      <c r="E267" s="212" t="s">
        <v>22</v>
      </c>
      <c r="F267" s="211">
        <v>244</v>
      </c>
      <c r="G267" s="212" t="s">
        <v>43</v>
      </c>
      <c r="H267" s="235">
        <f t="shared" si="52"/>
        <v>0.12</v>
      </c>
      <c r="I267" s="137"/>
      <c r="J267" s="241">
        <f t="shared" si="53"/>
        <v>6047</v>
      </c>
      <c r="K267" s="242">
        <f t="shared" si="54"/>
        <v>6091</v>
      </c>
      <c r="L267" s="242">
        <f t="shared" si="55"/>
        <v>6096</v>
      </c>
      <c r="M267" s="242">
        <f t="shared" si="56"/>
        <v>5956</v>
      </c>
      <c r="N267" s="242">
        <f t="shared" si="57"/>
        <v>5875</v>
      </c>
      <c r="O267" s="243">
        <f t="shared" si="58"/>
        <v>5862</v>
      </c>
      <c r="P267" s="139"/>
      <c r="Q267" s="241">
        <f t="shared" si="59"/>
        <v>15045</v>
      </c>
      <c r="R267" s="242">
        <f t="shared" ref="R267:R330" si="64">O267</f>
        <v>5862</v>
      </c>
      <c r="S267" s="242">
        <f t="shared" si="60"/>
        <v>0</v>
      </c>
      <c r="T267" s="242">
        <f t="shared" si="61"/>
        <v>893</v>
      </c>
      <c r="U267" s="242">
        <f t="shared" si="62"/>
        <v>21800</v>
      </c>
      <c r="V267" s="247">
        <f t="shared" si="63"/>
        <v>-13</v>
      </c>
    </row>
    <row r="268" spans="1:22" x14ac:dyDescent="0.3">
      <c r="A268" s="136">
        <v>437</v>
      </c>
      <c r="B268" s="136">
        <v>437035285</v>
      </c>
      <c r="C268" s="212" t="s">
        <v>164</v>
      </c>
      <c r="D268" s="211">
        <v>35</v>
      </c>
      <c r="E268" s="212" t="s">
        <v>22</v>
      </c>
      <c r="F268" s="211">
        <v>285</v>
      </c>
      <c r="G268" s="212" t="s">
        <v>44</v>
      </c>
      <c r="H268" s="235">
        <f t="shared" si="52"/>
        <v>1</v>
      </c>
      <c r="I268" s="137"/>
      <c r="J268" s="241" t="str">
        <f t="shared" si="53"/>
        <v/>
      </c>
      <c r="K268" s="242" t="str">
        <f t="shared" si="54"/>
        <v/>
      </c>
      <c r="L268" s="242" t="str">
        <f t="shared" si="55"/>
        <v/>
      </c>
      <c r="M268" s="242" t="str">
        <f t="shared" si="56"/>
        <v/>
      </c>
      <c r="N268" s="242" t="str">
        <f t="shared" si="57"/>
        <v/>
      </c>
      <c r="O268" s="243">
        <f t="shared" si="58"/>
        <v>3128</v>
      </c>
      <c r="P268" s="139"/>
      <c r="Q268" s="241">
        <f t="shared" si="59"/>
        <v>11088.295368529887</v>
      </c>
      <c r="R268" s="242">
        <f t="shared" si="64"/>
        <v>3128</v>
      </c>
      <c r="S268" s="242">
        <f t="shared" si="60"/>
        <v>0</v>
      </c>
      <c r="T268" s="242">
        <f t="shared" si="61"/>
        <v>893</v>
      </c>
      <c r="U268" s="242">
        <f t="shared" si="62"/>
        <v>15109.295368529887</v>
      </c>
      <c r="V268" s="247" t="str">
        <f t="shared" si="63"/>
        <v/>
      </c>
    </row>
    <row r="269" spans="1:22" x14ac:dyDescent="0.3">
      <c r="A269" s="136">
        <v>438</v>
      </c>
      <c r="B269" s="136">
        <v>438035035</v>
      </c>
      <c r="C269" s="212" t="s">
        <v>165</v>
      </c>
      <c r="D269" s="211">
        <v>35</v>
      </c>
      <c r="E269" s="212" t="s">
        <v>22</v>
      </c>
      <c r="F269" s="211">
        <v>35</v>
      </c>
      <c r="G269" s="212" t="s">
        <v>22</v>
      </c>
      <c r="H269" s="235">
        <f t="shared" si="52"/>
        <v>335.51999999999992</v>
      </c>
      <c r="I269" s="137"/>
      <c r="J269" s="241">
        <f t="shared" si="53"/>
        <v>4302</v>
      </c>
      <c r="K269" s="242">
        <f t="shared" si="54"/>
        <v>4417</v>
      </c>
      <c r="L269" s="242">
        <f t="shared" si="55"/>
        <v>4433</v>
      </c>
      <c r="M269" s="242">
        <f t="shared" si="56"/>
        <v>4425</v>
      </c>
      <c r="N269" s="242">
        <f t="shared" si="57"/>
        <v>4355</v>
      </c>
      <c r="O269" s="243">
        <f t="shared" si="58"/>
        <v>4348</v>
      </c>
      <c r="P269" s="139"/>
      <c r="Q269" s="241">
        <f t="shared" si="59"/>
        <v>12611</v>
      </c>
      <c r="R269" s="242">
        <f t="shared" si="64"/>
        <v>4348</v>
      </c>
      <c r="S269" s="242">
        <f t="shared" si="60"/>
        <v>86.599904625655725</v>
      </c>
      <c r="T269" s="242">
        <f t="shared" si="61"/>
        <v>893</v>
      </c>
      <c r="U269" s="242">
        <f t="shared" si="62"/>
        <v>17938.599904625655</v>
      </c>
      <c r="V269" s="247">
        <f t="shared" si="63"/>
        <v>79.599904625654744</v>
      </c>
    </row>
    <row r="270" spans="1:22" x14ac:dyDescent="0.3">
      <c r="A270" s="136">
        <v>438</v>
      </c>
      <c r="B270" s="136">
        <v>438035050</v>
      </c>
      <c r="C270" s="212" t="s">
        <v>165</v>
      </c>
      <c r="D270" s="211">
        <v>35</v>
      </c>
      <c r="E270" s="212" t="s">
        <v>22</v>
      </c>
      <c r="F270" s="211">
        <v>50</v>
      </c>
      <c r="G270" s="212" t="s">
        <v>112</v>
      </c>
      <c r="H270" s="235">
        <f t="shared" si="52"/>
        <v>0.98</v>
      </c>
      <c r="I270" s="137"/>
      <c r="J270" s="241" t="str">
        <f t="shared" si="53"/>
        <v/>
      </c>
      <c r="K270" s="242" t="str">
        <f t="shared" si="54"/>
        <v/>
      </c>
      <c r="L270" s="242" t="str">
        <f t="shared" si="55"/>
        <v/>
      </c>
      <c r="M270" s="242" t="str">
        <f t="shared" si="56"/>
        <v/>
      </c>
      <c r="N270" s="242" t="str">
        <f t="shared" si="57"/>
        <v/>
      </c>
      <c r="O270" s="243">
        <f t="shared" si="58"/>
        <v>4470</v>
      </c>
      <c r="P270" s="139"/>
      <c r="Q270" s="241">
        <f t="shared" si="59"/>
        <v>10507.816296890631</v>
      </c>
      <c r="R270" s="242">
        <f t="shared" si="64"/>
        <v>4470</v>
      </c>
      <c r="S270" s="242">
        <f t="shared" si="60"/>
        <v>0</v>
      </c>
      <c r="T270" s="242">
        <f t="shared" si="61"/>
        <v>893</v>
      </c>
      <c r="U270" s="242">
        <f t="shared" si="62"/>
        <v>15870.816296890631</v>
      </c>
      <c r="V270" s="247" t="str">
        <f t="shared" si="63"/>
        <v/>
      </c>
    </row>
    <row r="271" spans="1:22" x14ac:dyDescent="0.3">
      <c r="A271" s="136">
        <v>438</v>
      </c>
      <c r="B271" s="136">
        <v>438035057</v>
      </c>
      <c r="C271" s="212" t="s">
        <v>165</v>
      </c>
      <c r="D271" s="211">
        <v>35</v>
      </c>
      <c r="E271" s="212" t="s">
        <v>22</v>
      </c>
      <c r="F271" s="211">
        <v>57</v>
      </c>
      <c r="G271" s="212" t="s">
        <v>23</v>
      </c>
      <c r="H271" s="235">
        <f t="shared" si="52"/>
        <v>2</v>
      </c>
      <c r="I271" s="137"/>
      <c r="J271" s="241">
        <f t="shared" si="53"/>
        <v>202</v>
      </c>
      <c r="K271" s="242">
        <f t="shared" si="54"/>
        <v>462</v>
      </c>
      <c r="L271" s="242">
        <f t="shared" si="55"/>
        <v>463</v>
      </c>
      <c r="M271" s="242">
        <f t="shared" si="56"/>
        <v>463</v>
      </c>
      <c r="N271" s="242">
        <f t="shared" si="57"/>
        <v>229</v>
      </c>
      <c r="O271" s="243">
        <f t="shared" si="58"/>
        <v>221</v>
      </c>
      <c r="P271" s="139"/>
      <c r="Q271" s="241">
        <f t="shared" si="59"/>
        <v>9103</v>
      </c>
      <c r="R271" s="242">
        <f t="shared" si="64"/>
        <v>221</v>
      </c>
      <c r="S271" s="242">
        <f t="shared" si="60"/>
        <v>0</v>
      </c>
      <c r="T271" s="242">
        <f t="shared" si="61"/>
        <v>893</v>
      </c>
      <c r="U271" s="242">
        <f t="shared" si="62"/>
        <v>10217</v>
      </c>
      <c r="V271" s="247">
        <f t="shared" si="63"/>
        <v>-8</v>
      </c>
    </row>
    <row r="272" spans="1:22" x14ac:dyDescent="0.3">
      <c r="A272" s="136">
        <v>438</v>
      </c>
      <c r="B272" s="136">
        <v>438035244</v>
      </c>
      <c r="C272" s="212" t="s">
        <v>165</v>
      </c>
      <c r="D272" s="211">
        <v>35</v>
      </c>
      <c r="E272" s="212" t="s">
        <v>22</v>
      </c>
      <c r="F272" s="211">
        <v>244</v>
      </c>
      <c r="G272" s="212" t="s">
        <v>43</v>
      </c>
      <c r="H272" s="235">
        <f t="shared" si="52"/>
        <v>5</v>
      </c>
      <c r="I272" s="137"/>
      <c r="J272" s="241">
        <f t="shared" si="53"/>
        <v>4725</v>
      </c>
      <c r="K272" s="242">
        <f t="shared" si="54"/>
        <v>3859</v>
      </c>
      <c r="L272" s="242">
        <f t="shared" si="55"/>
        <v>3862</v>
      </c>
      <c r="M272" s="242">
        <f t="shared" si="56"/>
        <v>3773</v>
      </c>
      <c r="N272" s="242">
        <f t="shared" si="57"/>
        <v>3722</v>
      </c>
      <c r="O272" s="243">
        <f t="shared" si="58"/>
        <v>3714</v>
      </c>
      <c r="P272" s="139"/>
      <c r="Q272" s="241">
        <f t="shared" si="59"/>
        <v>9532</v>
      </c>
      <c r="R272" s="242">
        <f t="shared" si="64"/>
        <v>3714</v>
      </c>
      <c r="S272" s="242">
        <f t="shared" si="60"/>
        <v>0</v>
      </c>
      <c r="T272" s="242">
        <f t="shared" si="61"/>
        <v>893</v>
      </c>
      <c r="U272" s="242">
        <f t="shared" si="62"/>
        <v>14139</v>
      </c>
      <c r="V272" s="247">
        <f t="shared" si="63"/>
        <v>-8</v>
      </c>
    </row>
    <row r="273" spans="1:22" x14ac:dyDescent="0.3">
      <c r="A273" s="136">
        <v>438</v>
      </c>
      <c r="B273" s="136">
        <v>438035336</v>
      </c>
      <c r="C273" s="212" t="s">
        <v>165</v>
      </c>
      <c r="D273" s="211">
        <v>35</v>
      </c>
      <c r="E273" s="212" t="s">
        <v>22</v>
      </c>
      <c r="F273" s="211">
        <v>336</v>
      </c>
      <c r="G273" s="212" t="s">
        <v>48</v>
      </c>
      <c r="H273" s="235">
        <f t="shared" si="52"/>
        <v>1</v>
      </c>
      <c r="I273" s="137"/>
      <c r="J273" s="241">
        <f t="shared" si="53"/>
        <v>1700</v>
      </c>
      <c r="K273" s="242">
        <f t="shared" si="54"/>
        <v>1752</v>
      </c>
      <c r="L273" s="242">
        <f t="shared" si="55"/>
        <v>1758</v>
      </c>
      <c r="M273" s="242" t="str">
        <f t="shared" si="56"/>
        <v/>
      </c>
      <c r="N273" s="242" t="str">
        <f t="shared" si="57"/>
        <v/>
      </c>
      <c r="O273" s="243">
        <f t="shared" si="58"/>
        <v>2461</v>
      </c>
      <c r="P273" s="139"/>
      <c r="Q273" s="241">
        <f t="shared" si="59"/>
        <v>9311</v>
      </c>
      <c r="R273" s="242">
        <f t="shared" si="64"/>
        <v>2461</v>
      </c>
      <c r="S273" s="242">
        <f t="shared" si="60"/>
        <v>0</v>
      </c>
      <c r="T273" s="242">
        <f t="shared" si="61"/>
        <v>893</v>
      </c>
      <c r="U273" s="242">
        <f t="shared" si="62"/>
        <v>12665</v>
      </c>
      <c r="V273" s="247" t="str">
        <f t="shared" si="63"/>
        <v/>
      </c>
    </row>
    <row r="274" spans="1:22" x14ac:dyDescent="0.3">
      <c r="A274" s="136">
        <v>439</v>
      </c>
      <c r="B274" s="136">
        <v>439035035</v>
      </c>
      <c r="C274" s="212" t="s">
        <v>166</v>
      </c>
      <c r="D274" s="211">
        <v>35</v>
      </c>
      <c r="E274" s="212" t="s">
        <v>22</v>
      </c>
      <c r="F274" s="211">
        <v>35</v>
      </c>
      <c r="G274" s="212" t="s">
        <v>22</v>
      </c>
      <c r="H274" s="235">
        <f t="shared" si="52"/>
        <v>439.95999999999992</v>
      </c>
      <c r="I274" s="137"/>
      <c r="J274" s="241">
        <f t="shared" si="53"/>
        <v>3965</v>
      </c>
      <c r="K274" s="242">
        <f t="shared" si="54"/>
        <v>4095</v>
      </c>
      <c r="L274" s="242">
        <f t="shared" si="55"/>
        <v>4111</v>
      </c>
      <c r="M274" s="242">
        <f t="shared" si="56"/>
        <v>4103</v>
      </c>
      <c r="N274" s="242">
        <f t="shared" si="57"/>
        <v>4038</v>
      </c>
      <c r="O274" s="243">
        <f t="shared" si="58"/>
        <v>4032</v>
      </c>
      <c r="P274" s="139"/>
      <c r="Q274" s="241">
        <f t="shared" si="59"/>
        <v>11693</v>
      </c>
      <c r="R274" s="242">
        <f t="shared" si="64"/>
        <v>4032</v>
      </c>
      <c r="S274" s="242">
        <f t="shared" si="60"/>
        <v>0</v>
      </c>
      <c r="T274" s="242">
        <f t="shared" si="61"/>
        <v>893</v>
      </c>
      <c r="U274" s="242">
        <f t="shared" si="62"/>
        <v>16618</v>
      </c>
      <c r="V274" s="247">
        <f t="shared" si="63"/>
        <v>-6</v>
      </c>
    </row>
    <row r="275" spans="1:22" x14ac:dyDescent="0.3">
      <c r="A275" s="136">
        <v>439</v>
      </c>
      <c r="B275" s="136">
        <v>439035049</v>
      </c>
      <c r="C275" s="212" t="s">
        <v>166</v>
      </c>
      <c r="D275" s="211">
        <v>35</v>
      </c>
      <c r="E275" s="212" t="s">
        <v>22</v>
      </c>
      <c r="F275" s="211">
        <v>49</v>
      </c>
      <c r="G275" s="212" t="s">
        <v>96</v>
      </c>
      <c r="H275" s="235">
        <f t="shared" si="52"/>
        <v>0.43</v>
      </c>
      <c r="I275" s="137"/>
      <c r="J275" s="241" t="str">
        <f t="shared" si="53"/>
        <v/>
      </c>
      <c r="K275" s="242" t="str">
        <f t="shared" si="54"/>
        <v/>
      </c>
      <c r="L275" s="242" t="str">
        <f t="shared" si="55"/>
        <v/>
      </c>
      <c r="M275" s="242" t="str">
        <f t="shared" si="56"/>
        <v/>
      </c>
      <c r="N275" s="242" t="str">
        <f t="shared" si="57"/>
        <v/>
      </c>
      <c r="O275" s="243">
        <f t="shared" si="58"/>
        <v>15201</v>
      </c>
      <c r="P275" s="139"/>
      <c r="Q275" s="241">
        <f t="shared" si="59"/>
        <v>12065.782334362619</v>
      </c>
      <c r="R275" s="242">
        <f t="shared" si="64"/>
        <v>15201</v>
      </c>
      <c r="S275" s="242">
        <f t="shared" si="60"/>
        <v>0</v>
      </c>
      <c r="T275" s="242">
        <f t="shared" si="61"/>
        <v>893</v>
      </c>
      <c r="U275" s="242">
        <f t="shared" si="62"/>
        <v>28159.782334362619</v>
      </c>
      <c r="V275" s="247" t="str">
        <f t="shared" si="63"/>
        <v/>
      </c>
    </row>
    <row r="276" spans="1:22" x14ac:dyDescent="0.3">
      <c r="A276" s="136">
        <v>439</v>
      </c>
      <c r="B276" s="136">
        <v>439035133</v>
      </c>
      <c r="C276" s="212" t="s">
        <v>166</v>
      </c>
      <c r="D276" s="211">
        <v>35</v>
      </c>
      <c r="E276" s="212" t="s">
        <v>22</v>
      </c>
      <c r="F276" s="211">
        <v>133</v>
      </c>
      <c r="G276" s="212" t="s">
        <v>73</v>
      </c>
      <c r="H276" s="235">
        <f t="shared" si="52"/>
        <v>2</v>
      </c>
      <c r="I276" s="137"/>
      <c r="J276" s="241">
        <f t="shared" si="53"/>
        <v>4167</v>
      </c>
      <c r="K276" s="242" t="str">
        <f t="shared" si="54"/>
        <v/>
      </c>
      <c r="L276" s="242" t="str">
        <f t="shared" si="55"/>
        <v/>
      </c>
      <c r="M276" s="242">
        <f t="shared" si="56"/>
        <v>2244</v>
      </c>
      <c r="N276" s="242">
        <f t="shared" si="57"/>
        <v>2230</v>
      </c>
      <c r="O276" s="243">
        <f t="shared" si="58"/>
        <v>2228</v>
      </c>
      <c r="P276" s="139"/>
      <c r="Q276" s="241">
        <f t="shared" si="59"/>
        <v>8944</v>
      </c>
      <c r="R276" s="242">
        <f t="shared" si="64"/>
        <v>2228</v>
      </c>
      <c r="S276" s="242">
        <f t="shared" si="60"/>
        <v>0</v>
      </c>
      <c r="T276" s="242">
        <f t="shared" si="61"/>
        <v>893</v>
      </c>
      <c r="U276" s="242">
        <f t="shared" si="62"/>
        <v>12065</v>
      </c>
      <c r="V276" s="247">
        <f t="shared" si="63"/>
        <v>-2</v>
      </c>
    </row>
    <row r="277" spans="1:22" x14ac:dyDescent="0.3">
      <c r="A277" s="136">
        <v>439</v>
      </c>
      <c r="B277" s="136">
        <v>439035220</v>
      </c>
      <c r="C277" s="212" t="s">
        <v>166</v>
      </c>
      <c r="D277" s="211">
        <v>35</v>
      </c>
      <c r="E277" s="212" t="s">
        <v>22</v>
      </c>
      <c r="F277" s="211">
        <v>220</v>
      </c>
      <c r="G277" s="212" t="s">
        <v>42</v>
      </c>
      <c r="H277" s="235">
        <f t="shared" si="52"/>
        <v>0.09</v>
      </c>
      <c r="I277" s="137"/>
      <c r="J277" s="241" t="str">
        <f t="shared" si="53"/>
        <v/>
      </c>
      <c r="K277" s="242" t="str">
        <f t="shared" si="54"/>
        <v/>
      </c>
      <c r="L277" s="242" t="str">
        <f t="shared" si="55"/>
        <v/>
      </c>
      <c r="M277" s="242" t="str">
        <f t="shared" si="56"/>
        <v/>
      </c>
      <c r="N277" s="242" t="str">
        <f t="shared" si="57"/>
        <v/>
      </c>
      <c r="O277" s="243">
        <f t="shared" si="58"/>
        <v>4419</v>
      </c>
      <c r="P277" s="139"/>
      <c r="Q277" s="241">
        <f t="shared" si="59"/>
        <v>11093.762837015447</v>
      </c>
      <c r="R277" s="242">
        <f t="shared" si="64"/>
        <v>4419</v>
      </c>
      <c r="S277" s="242">
        <f t="shared" si="60"/>
        <v>0</v>
      </c>
      <c r="T277" s="242">
        <f t="shared" si="61"/>
        <v>893</v>
      </c>
      <c r="U277" s="242">
        <f t="shared" si="62"/>
        <v>16405.762837015449</v>
      </c>
      <c r="V277" s="247" t="str">
        <f t="shared" si="63"/>
        <v/>
      </c>
    </row>
    <row r="278" spans="1:22" x14ac:dyDescent="0.3">
      <c r="A278" s="136">
        <v>439</v>
      </c>
      <c r="B278" s="136">
        <v>439035244</v>
      </c>
      <c r="C278" s="212" t="s">
        <v>166</v>
      </c>
      <c r="D278" s="211">
        <v>35</v>
      </c>
      <c r="E278" s="212" t="s">
        <v>22</v>
      </c>
      <c r="F278" s="211">
        <v>244</v>
      </c>
      <c r="G278" s="212" t="s">
        <v>43</v>
      </c>
      <c r="H278" s="235">
        <f t="shared" si="52"/>
        <v>1</v>
      </c>
      <c r="I278" s="137"/>
      <c r="J278" s="241">
        <f t="shared" si="53"/>
        <v>4501</v>
      </c>
      <c r="K278" s="242" t="str">
        <f t="shared" si="54"/>
        <v/>
      </c>
      <c r="L278" s="242" t="str">
        <f t="shared" si="55"/>
        <v/>
      </c>
      <c r="M278" s="242">
        <f t="shared" si="56"/>
        <v>4627</v>
      </c>
      <c r="N278" s="242">
        <f t="shared" si="57"/>
        <v>4565</v>
      </c>
      <c r="O278" s="243">
        <f t="shared" si="58"/>
        <v>4554</v>
      </c>
      <c r="P278" s="139"/>
      <c r="Q278" s="241">
        <f t="shared" si="59"/>
        <v>11689</v>
      </c>
      <c r="R278" s="242">
        <f t="shared" si="64"/>
        <v>4554</v>
      </c>
      <c r="S278" s="242">
        <f t="shared" si="60"/>
        <v>0</v>
      </c>
      <c r="T278" s="242">
        <f t="shared" si="61"/>
        <v>893</v>
      </c>
      <c r="U278" s="242">
        <f t="shared" si="62"/>
        <v>17136</v>
      </c>
      <c r="V278" s="247">
        <f t="shared" si="63"/>
        <v>-11</v>
      </c>
    </row>
    <row r="279" spans="1:22" x14ac:dyDescent="0.3">
      <c r="A279" s="136">
        <v>439</v>
      </c>
      <c r="B279" s="136">
        <v>439035665</v>
      </c>
      <c r="C279" s="212" t="s">
        <v>166</v>
      </c>
      <c r="D279" s="211">
        <v>35</v>
      </c>
      <c r="E279" s="212" t="s">
        <v>22</v>
      </c>
      <c r="F279" s="211">
        <v>665</v>
      </c>
      <c r="G279" s="212" t="s">
        <v>278</v>
      </c>
      <c r="H279" s="235">
        <f t="shared" si="52"/>
        <v>2</v>
      </c>
      <c r="I279" s="137"/>
      <c r="J279" s="241" t="str">
        <f t="shared" si="53"/>
        <v/>
      </c>
      <c r="K279" s="242" t="str">
        <f t="shared" si="54"/>
        <v/>
      </c>
      <c r="L279" s="242" t="str">
        <f t="shared" si="55"/>
        <v/>
      </c>
      <c r="M279" s="242">
        <f t="shared" si="56"/>
        <v>1862</v>
      </c>
      <c r="N279" s="242">
        <f t="shared" si="57"/>
        <v>1781</v>
      </c>
      <c r="O279" s="243">
        <f t="shared" si="58"/>
        <v>1781</v>
      </c>
      <c r="P279" s="139"/>
      <c r="Q279" s="241">
        <f t="shared" si="59"/>
        <v>10076.643913196895</v>
      </c>
      <c r="R279" s="242">
        <f t="shared" si="64"/>
        <v>1781</v>
      </c>
      <c r="S279" s="242">
        <f t="shared" si="60"/>
        <v>0</v>
      </c>
      <c r="T279" s="242">
        <f t="shared" si="61"/>
        <v>893</v>
      </c>
      <c r="U279" s="242">
        <f t="shared" si="62"/>
        <v>12750.643913196895</v>
      </c>
      <c r="V279" s="247">
        <f t="shared" si="63"/>
        <v>0</v>
      </c>
    </row>
    <row r="280" spans="1:22" x14ac:dyDescent="0.3">
      <c r="A280" s="136">
        <v>440</v>
      </c>
      <c r="B280" s="136">
        <v>440149009</v>
      </c>
      <c r="C280" s="212" t="s">
        <v>167</v>
      </c>
      <c r="D280" s="211">
        <v>149</v>
      </c>
      <c r="E280" s="212" t="s">
        <v>103</v>
      </c>
      <c r="F280" s="211">
        <v>9</v>
      </c>
      <c r="G280" s="212" t="s">
        <v>108</v>
      </c>
      <c r="H280" s="235">
        <f t="shared" si="52"/>
        <v>0.94</v>
      </c>
      <c r="I280" s="137"/>
      <c r="J280" s="241">
        <f t="shared" si="53"/>
        <v>5675</v>
      </c>
      <c r="K280" s="242">
        <f t="shared" si="54"/>
        <v>7114</v>
      </c>
      <c r="L280" s="242">
        <f t="shared" si="55"/>
        <v>7114</v>
      </c>
      <c r="M280" s="242">
        <f t="shared" si="56"/>
        <v>8023</v>
      </c>
      <c r="N280" s="242">
        <f t="shared" si="57"/>
        <v>8026</v>
      </c>
      <c r="O280" s="243">
        <f t="shared" si="58"/>
        <v>8025</v>
      </c>
      <c r="P280" s="139"/>
      <c r="Q280" s="241">
        <f t="shared" si="59"/>
        <v>12559</v>
      </c>
      <c r="R280" s="242">
        <f t="shared" si="64"/>
        <v>8025</v>
      </c>
      <c r="S280" s="242">
        <f t="shared" si="60"/>
        <v>0</v>
      </c>
      <c r="T280" s="242">
        <f t="shared" si="61"/>
        <v>893</v>
      </c>
      <c r="U280" s="242">
        <f t="shared" si="62"/>
        <v>21477</v>
      </c>
      <c r="V280" s="247">
        <f t="shared" si="63"/>
        <v>-1</v>
      </c>
    </row>
    <row r="281" spans="1:22" x14ac:dyDescent="0.3">
      <c r="A281" s="136">
        <v>440</v>
      </c>
      <c r="B281" s="136">
        <v>440149128</v>
      </c>
      <c r="C281" s="212" t="s">
        <v>167</v>
      </c>
      <c r="D281" s="211">
        <v>149</v>
      </c>
      <c r="E281" s="212" t="s">
        <v>103</v>
      </c>
      <c r="F281" s="211">
        <v>128</v>
      </c>
      <c r="G281" s="212" t="s">
        <v>110</v>
      </c>
      <c r="H281" s="235">
        <f t="shared" si="52"/>
        <v>2.58</v>
      </c>
      <c r="I281" s="137"/>
      <c r="J281" s="241">
        <f t="shared" si="53"/>
        <v>625</v>
      </c>
      <c r="K281" s="242" t="str">
        <f t="shared" si="54"/>
        <v/>
      </c>
      <c r="L281" s="242" t="str">
        <f t="shared" si="55"/>
        <v/>
      </c>
      <c r="M281" s="242" t="str">
        <f t="shared" si="56"/>
        <v/>
      </c>
      <c r="N281" s="242" t="str">
        <f t="shared" si="57"/>
        <v/>
      </c>
      <c r="O281" s="243">
        <f t="shared" si="58"/>
        <v>756</v>
      </c>
      <c r="P281" s="139"/>
      <c r="Q281" s="241">
        <f t="shared" si="59"/>
        <v>14961</v>
      </c>
      <c r="R281" s="242">
        <f t="shared" si="64"/>
        <v>756</v>
      </c>
      <c r="S281" s="242">
        <f t="shared" si="60"/>
        <v>0</v>
      </c>
      <c r="T281" s="242">
        <f t="shared" si="61"/>
        <v>893</v>
      </c>
      <c r="U281" s="242">
        <f t="shared" si="62"/>
        <v>16610</v>
      </c>
      <c r="V281" s="247" t="str">
        <f t="shared" si="63"/>
        <v/>
      </c>
    </row>
    <row r="282" spans="1:22" x14ac:dyDescent="0.3">
      <c r="A282" s="136">
        <v>440</v>
      </c>
      <c r="B282" s="136">
        <v>440149149</v>
      </c>
      <c r="C282" s="212" t="s">
        <v>167</v>
      </c>
      <c r="D282" s="211">
        <v>149</v>
      </c>
      <c r="E282" s="212" t="s">
        <v>103</v>
      </c>
      <c r="F282" s="211">
        <v>149</v>
      </c>
      <c r="G282" s="212" t="s">
        <v>103</v>
      </c>
      <c r="H282" s="235">
        <f t="shared" si="52"/>
        <v>373.45000000000005</v>
      </c>
      <c r="I282" s="137"/>
      <c r="J282" s="241">
        <f t="shared" si="53"/>
        <v>14</v>
      </c>
      <c r="K282" s="242">
        <f t="shared" si="54"/>
        <v>15</v>
      </c>
      <c r="L282" s="242">
        <f t="shared" si="55"/>
        <v>14</v>
      </c>
      <c r="M282" s="242">
        <f t="shared" si="56"/>
        <v>120</v>
      </c>
      <c r="N282" s="242">
        <f t="shared" si="57"/>
        <v>180</v>
      </c>
      <c r="O282" s="243">
        <f t="shared" si="58"/>
        <v>176</v>
      </c>
      <c r="P282" s="139"/>
      <c r="Q282" s="241">
        <f t="shared" si="59"/>
        <v>11907</v>
      </c>
      <c r="R282" s="242">
        <f t="shared" si="64"/>
        <v>176</v>
      </c>
      <c r="S282" s="242">
        <f t="shared" si="60"/>
        <v>335.15597804257595</v>
      </c>
      <c r="T282" s="242">
        <f t="shared" si="61"/>
        <v>893</v>
      </c>
      <c r="U282" s="242">
        <f t="shared" si="62"/>
        <v>13311.155978042576</v>
      </c>
      <c r="V282" s="247">
        <f t="shared" si="63"/>
        <v>331.15597804257595</v>
      </c>
    </row>
    <row r="283" spans="1:22" x14ac:dyDescent="0.3">
      <c r="A283" s="136">
        <v>440</v>
      </c>
      <c r="B283" s="136">
        <v>440149160</v>
      </c>
      <c r="C283" s="212" t="s">
        <v>167</v>
      </c>
      <c r="D283" s="211">
        <v>149</v>
      </c>
      <c r="E283" s="212" t="s">
        <v>103</v>
      </c>
      <c r="F283" s="211">
        <v>160</v>
      </c>
      <c r="G283" s="212" t="s">
        <v>104</v>
      </c>
      <c r="H283" s="235">
        <f t="shared" si="52"/>
        <v>1</v>
      </c>
      <c r="I283" s="137"/>
      <c r="J283" s="241">
        <f t="shared" si="53"/>
        <v>348</v>
      </c>
      <c r="K283" s="242">
        <f t="shared" si="54"/>
        <v>384</v>
      </c>
      <c r="L283" s="242">
        <f t="shared" si="55"/>
        <v>360</v>
      </c>
      <c r="M283" s="242">
        <f t="shared" si="56"/>
        <v>360</v>
      </c>
      <c r="N283" s="242">
        <f t="shared" si="57"/>
        <v>141</v>
      </c>
      <c r="O283" s="243">
        <f t="shared" si="58"/>
        <v>135</v>
      </c>
      <c r="P283" s="139"/>
      <c r="Q283" s="241">
        <f t="shared" si="59"/>
        <v>12255.087011245676</v>
      </c>
      <c r="R283" s="242">
        <f t="shared" si="64"/>
        <v>135</v>
      </c>
      <c r="S283" s="242">
        <f t="shared" si="60"/>
        <v>0</v>
      </c>
      <c r="T283" s="242">
        <f t="shared" si="61"/>
        <v>893</v>
      </c>
      <c r="U283" s="242">
        <f t="shared" si="62"/>
        <v>13283.087011245676</v>
      </c>
      <c r="V283" s="247">
        <f t="shared" si="63"/>
        <v>-6</v>
      </c>
    </row>
    <row r="284" spans="1:22" x14ac:dyDescent="0.3">
      <c r="A284" s="136">
        <v>440</v>
      </c>
      <c r="B284" s="136">
        <v>440149181</v>
      </c>
      <c r="C284" s="212" t="s">
        <v>167</v>
      </c>
      <c r="D284" s="211">
        <v>149</v>
      </c>
      <c r="E284" s="212" t="s">
        <v>103</v>
      </c>
      <c r="F284" s="211">
        <v>181</v>
      </c>
      <c r="G284" s="212" t="s">
        <v>105</v>
      </c>
      <c r="H284" s="235">
        <f t="shared" si="52"/>
        <v>21</v>
      </c>
      <c r="I284" s="137"/>
      <c r="J284" s="241">
        <f t="shared" si="53"/>
        <v>678</v>
      </c>
      <c r="K284" s="242">
        <f t="shared" si="54"/>
        <v>722</v>
      </c>
      <c r="L284" s="242">
        <f t="shared" si="55"/>
        <v>722</v>
      </c>
      <c r="M284" s="242">
        <f t="shared" si="56"/>
        <v>722</v>
      </c>
      <c r="N284" s="242">
        <f t="shared" si="57"/>
        <v>692</v>
      </c>
      <c r="O284" s="243">
        <f t="shared" si="58"/>
        <v>691</v>
      </c>
      <c r="P284" s="139"/>
      <c r="Q284" s="241">
        <f t="shared" si="59"/>
        <v>10710</v>
      </c>
      <c r="R284" s="242">
        <f t="shared" si="64"/>
        <v>691</v>
      </c>
      <c r="S284" s="242">
        <f t="shared" si="60"/>
        <v>0</v>
      </c>
      <c r="T284" s="242">
        <f t="shared" si="61"/>
        <v>893</v>
      </c>
      <c r="U284" s="242">
        <f t="shared" si="62"/>
        <v>12294</v>
      </c>
      <c r="V284" s="247">
        <f t="shared" si="63"/>
        <v>-1</v>
      </c>
    </row>
    <row r="285" spans="1:22" x14ac:dyDescent="0.3">
      <c r="A285" s="136">
        <v>440</v>
      </c>
      <c r="B285" s="136">
        <v>440149745</v>
      </c>
      <c r="C285" s="212" t="s">
        <v>167</v>
      </c>
      <c r="D285" s="211">
        <v>149</v>
      </c>
      <c r="E285" s="212" t="s">
        <v>103</v>
      </c>
      <c r="F285" s="211">
        <v>745</v>
      </c>
      <c r="G285" s="212" t="s">
        <v>225</v>
      </c>
      <c r="H285" s="235">
        <f t="shared" si="52"/>
        <v>1</v>
      </c>
      <c r="I285" s="137"/>
      <c r="J285" s="241" t="str">
        <f t="shared" si="53"/>
        <v/>
      </c>
      <c r="K285" s="242" t="str">
        <f t="shared" si="54"/>
        <v/>
      </c>
      <c r="L285" s="242" t="str">
        <f t="shared" si="55"/>
        <v/>
      </c>
      <c r="M285" s="242" t="str">
        <f t="shared" si="56"/>
        <v/>
      </c>
      <c r="N285" s="242" t="str">
        <f t="shared" si="57"/>
        <v/>
      </c>
      <c r="O285" s="243">
        <f t="shared" si="58"/>
        <v>4496</v>
      </c>
      <c r="P285" s="139"/>
      <c r="Q285" s="241">
        <f t="shared" si="59"/>
        <v>9841.0216139907279</v>
      </c>
      <c r="R285" s="242">
        <f t="shared" si="64"/>
        <v>4496</v>
      </c>
      <c r="S285" s="242">
        <f t="shared" si="60"/>
        <v>0</v>
      </c>
      <c r="T285" s="242">
        <f t="shared" si="61"/>
        <v>893</v>
      </c>
      <c r="U285" s="242">
        <f t="shared" si="62"/>
        <v>15230.021613990728</v>
      </c>
      <c r="V285" s="247" t="str">
        <f t="shared" si="63"/>
        <v/>
      </c>
    </row>
    <row r="286" spans="1:22" x14ac:dyDescent="0.3">
      <c r="A286" s="136">
        <v>441</v>
      </c>
      <c r="B286" s="136">
        <v>441281005</v>
      </c>
      <c r="C286" s="212" t="s">
        <v>168</v>
      </c>
      <c r="D286" s="211">
        <v>281</v>
      </c>
      <c r="E286" s="212" t="s">
        <v>169</v>
      </c>
      <c r="F286" s="211">
        <v>5</v>
      </c>
      <c r="G286" s="212" t="s">
        <v>219</v>
      </c>
      <c r="H286" s="235">
        <f t="shared" si="52"/>
        <v>4.59</v>
      </c>
      <c r="I286" s="137"/>
      <c r="J286" s="241">
        <f t="shared" si="53"/>
        <v>3941</v>
      </c>
      <c r="K286" s="242">
        <f t="shared" si="54"/>
        <v>4401</v>
      </c>
      <c r="L286" s="242">
        <f t="shared" si="55"/>
        <v>4408</v>
      </c>
      <c r="M286" s="242">
        <f t="shared" si="56"/>
        <v>4714</v>
      </c>
      <c r="N286" s="242">
        <f t="shared" si="57"/>
        <v>4696</v>
      </c>
      <c r="O286" s="243">
        <f t="shared" si="58"/>
        <v>4693</v>
      </c>
      <c r="P286" s="139"/>
      <c r="Q286" s="241">
        <f t="shared" si="59"/>
        <v>10953.106366286775</v>
      </c>
      <c r="R286" s="242">
        <f t="shared" si="64"/>
        <v>4693</v>
      </c>
      <c r="S286" s="242">
        <f t="shared" si="60"/>
        <v>0</v>
      </c>
      <c r="T286" s="242">
        <f t="shared" si="61"/>
        <v>893</v>
      </c>
      <c r="U286" s="242">
        <f t="shared" si="62"/>
        <v>16539.106366286775</v>
      </c>
      <c r="V286" s="247">
        <f t="shared" si="63"/>
        <v>-3</v>
      </c>
    </row>
    <row r="287" spans="1:22" x14ac:dyDescent="0.3">
      <c r="A287" s="136">
        <v>441</v>
      </c>
      <c r="B287" s="136">
        <v>441281061</v>
      </c>
      <c r="C287" s="212" t="s">
        <v>168</v>
      </c>
      <c r="D287" s="211">
        <v>281</v>
      </c>
      <c r="E287" s="212" t="s">
        <v>169</v>
      </c>
      <c r="F287" s="211">
        <v>61</v>
      </c>
      <c r="G287" s="212" t="s">
        <v>170</v>
      </c>
      <c r="H287" s="235">
        <f t="shared" si="52"/>
        <v>2.67</v>
      </c>
      <c r="I287" s="137"/>
      <c r="J287" s="241">
        <f t="shared" si="53"/>
        <v>410</v>
      </c>
      <c r="K287" s="242">
        <f t="shared" si="54"/>
        <v>449</v>
      </c>
      <c r="L287" s="242">
        <f t="shared" si="55"/>
        <v>449</v>
      </c>
      <c r="M287" s="242">
        <f t="shared" si="56"/>
        <v>783</v>
      </c>
      <c r="N287" s="242">
        <f t="shared" si="57"/>
        <v>776</v>
      </c>
      <c r="O287" s="243">
        <f t="shared" si="58"/>
        <v>775</v>
      </c>
      <c r="P287" s="139"/>
      <c r="Q287" s="241">
        <f t="shared" si="59"/>
        <v>10739</v>
      </c>
      <c r="R287" s="242">
        <f t="shared" si="64"/>
        <v>775</v>
      </c>
      <c r="S287" s="242">
        <f t="shared" si="60"/>
        <v>0</v>
      </c>
      <c r="T287" s="242">
        <f t="shared" si="61"/>
        <v>893</v>
      </c>
      <c r="U287" s="242">
        <f t="shared" si="62"/>
        <v>12407</v>
      </c>
      <c r="V287" s="247">
        <f t="shared" si="63"/>
        <v>-1</v>
      </c>
    </row>
    <row r="288" spans="1:22" x14ac:dyDescent="0.3">
      <c r="A288" s="136">
        <v>441</v>
      </c>
      <c r="B288" s="136">
        <v>441281087</v>
      </c>
      <c r="C288" s="212" t="s">
        <v>168</v>
      </c>
      <c r="D288" s="211">
        <v>281</v>
      </c>
      <c r="E288" s="212" t="s">
        <v>169</v>
      </c>
      <c r="F288" s="211">
        <v>87</v>
      </c>
      <c r="G288" s="212" t="s">
        <v>171</v>
      </c>
      <c r="H288" s="235">
        <f t="shared" si="52"/>
        <v>4.5</v>
      </c>
      <c r="I288" s="137"/>
      <c r="J288" s="241">
        <f t="shared" si="53"/>
        <v>3578</v>
      </c>
      <c r="K288" s="242">
        <f t="shared" si="54"/>
        <v>4195</v>
      </c>
      <c r="L288" s="242">
        <f t="shared" si="55"/>
        <v>4195</v>
      </c>
      <c r="M288" s="242">
        <f t="shared" si="56"/>
        <v>3851</v>
      </c>
      <c r="N288" s="242">
        <f t="shared" si="57"/>
        <v>3832</v>
      </c>
      <c r="O288" s="243">
        <f t="shared" si="58"/>
        <v>3832</v>
      </c>
      <c r="P288" s="139"/>
      <c r="Q288" s="241">
        <f t="shared" si="59"/>
        <v>10955</v>
      </c>
      <c r="R288" s="242">
        <f t="shared" si="64"/>
        <v>3832</v>
      </c>
      <c r="S288" s="242">
        <f t="shared" si="60"/>
        <v>0</v>
      </c>
      <c r="T288" s="242">
        <f t="shared" si="61"/>
        <v>893</v>
      </c>
      <c r="U288" s="242">
        <f t="shared" si="62"/>
        <v>15680</v>
      </c>
      <c r="V288" s="247">
        <f t="shared" si="63"/>
        <v>0</v>
      </c>
    </row>
    <row r="289" spans="1:22" x14ac:dyDescent="0.3">
      <c r="A289" s="136">
        <v>441</v>
      </c>
      <c r="B289" s="136">
        <v>441281137</v>
      </c>
      <c r="C289" s="212" t="s">
        <v>168</v>
      </c>
      <c r="D289" s="211">
        <v>281</v>
      </c>
      <c r="E289" s="212" t="s">
        <v>169</v>
      </c>
      <c r="F289" s="211">
        <v>137</v>
      </c>
      <c r="G289" s="212" t="s">
        <v>210</v>
      </c>
      <c r="H289" s="235">
        <f t="shared" si="52"/>
        <v>4.37</v>
      </c>
      <c r="I289" s="137"/>
      <c r="J289" s="241">
        <f t="shared" si="53"/>
        <v>21</v>
      </c>
      <c r="K289" s="242">
        <f t="shared" si="54"/>
        <v>238</v>
      </c>
      <c r="L289" s="242">
        <f t="shared" si="55"/>
        <v>22</v>
      </c>
      <c r="M289" s="242">
        <f t="shared" si="56"/>
        <v>22</v>
      </c>
      <c r="N289" s="242">
        <f t="shared" si="57"/>
        <v>20</v>
      </c>
      <c r="O289" s="243">
        <f t="shared" si="58"/>
        <v>17</v>
      </c>
      <c r="P289" s="139"/>
      <c r="Q289" s="241">
        <f t="shared" si="59"/>
        <v>13005.842612954186</v>
      </c>
      <c r="R289" s="242">
        <f t="shared" si="64"/>
        <v>17</v>
      </c>
      <c r="S289" s="242">
        <f t="shared" si="60"/>
        <v>0</v>
      </c>
      <c r="T289" s="242">
        <f t="shared" si="61"/>
        <v>893</v>
      </c>
      <c r="U289" s="242">
        <f t="shared" si="62"/>
        <v>13915.842612954186</v>
      </c>
      <c r="V289" s="247">
        <f t="shared" si="63"/>
        <v>-3</v>
      </c>
    </row>
    <row r="290" spans="1:22" x14ac:dyDescent="0.3">
      <c r="A290" s="136">
        <v>441</v>
      </c>
      <c r="B290" s="136">
        <v>441281159</v>
      </c>
      <c r="C290" s="212" t="s">
        <v>168</v>
      </c>
      <c r="D290" s="211">
        <v>281</v>
      </c>
      <c r="E290" s="212" t="s">
        <v>169</v>
      </c>
      <c r="F290" s="211">
        <v>159</v>
      </c>
      <c r="G290" s="212" t="s">
        <v>172</v>
      </c>
      <c r="H290" s="235">
        <f t="shared" si="52"/>
        <v>2.44</v>
      </c>
      <c r="I290" s="137"/>
      <c r="J290" s="241">
        <f t="shared" si="53"/>
        <v>5971</v>
      </c>
      <c r="K290" s="242">
        <f t="shared" si="54"/>
        <v>5857</v>
      </c>
      <c r="L290" s="242">
        <f t="shared" si="55"/>
        <v>5857</v>
      </c>
      <c r="M290" s="242">
        <f t="shared" si="56"/>
        <v>5659</v>
      </c>
      <c r="N290" s="242">
        <f t="shared" si="57"/>
        <v>5655</v>
      </c>
      <c r="O290" s="243">
        <f t="shared" si="58"/>
        <v>5655</v>
      </c>
      <c r="P290" s="139"/>
      <c r="Q290" s="241">
        <f t="shared" si="59"/>
        <v>12390</v>
      </c>
      <c r="R290" s="242">
        <f t="shared" si="64"/>
        <v>5655</v>
      </c>
      <c r="S290" s="242">
        <f t="shared" si="60"/>
        <v>0</v>
      </c>
      <c r="T290" s="242">
        <f t="shared" si="61"/>
        <v>893</v>
      </c>
      <c r="U290" s="242">
        <f t="shared" si="62"/>
        <v>18938</v>
      </c>
      <c r="V290" s="247">
        <f t="shared" si="63"/>
        <v>0</v>
      </c>
    </row>
    <row r="291" spans="1:22" x14ac:dyDescent="0.3">
      <c r="A291" s="136">
        <v>441</v>
      </c>
      <c r="B291" s="136">
        <v>441281161</v>
      </c>
      <c r="C291" s="212" t="s">
        <v>168</v>
      </c>
      <c r="D291" s="211">
        <v>281</v>
      </c>
      <c r="E291" s="212" t="s">
        <v>169</v>
      </c>
      <c r="F291" s="211">
        <v>161</v>
      </c>
      <c r="G291" s="212" t="s">
        <v>173</v>
      </c>
      <c r="H291" s="235">
        <f t="shared" si="52"/>
        <v>3</v>
      </c>
      <c r="I291" s="137"/>
      <c r="J291" s="241">
        <f t="shared" si="53"/>
        <v>5389</v>
      </c>
      <c r="K291" s="242">
        <f t="shared" si="54"/>
        <v>5430</v>
      </c>
      <c r="L291" s="242">
        <f t="shared" si="55"/>
        <v>5430</v>
      </c>
      <c r="M291" s="242">
        <f t="shared" si="56"/>
        <v>5288</v>
      </c>
      <c r="N291" s="242">
        <f t="shared" si="57"/>
        <v>5308</v>
      </c>
      <c r="O291" s="243">
        <f t="shared" si="58"/>
        <v>5309</v>
      </c>
      <c r="P291" s="139"/>
      <c r="Q291" s="241">
        <f t="shared" si="59"/>
        <v>12729</v>
      </c>
      <c r="R291" s="242">
        <f t="shared" si="64"/>
        <v>5309</v>
      </c>
      <c r="S291" s="242">
        <f t="shared" si="60"/>
        <v>0</v>
      </c>
      <c r="T291" s="242">
        <f t="shared" si="61"/>
        <v>893</v>
      </c>
      <c r="U291" s="242">
        <f t="shared" si="62"/>
        <v>18931</v>
      </c>
      <c r="V291" s="247">
        <f t="shared" si="63"/>
        <v>1</v>
      </c>
    </row>
    <row r="292" spans="1:22" x14ac:dyDescent="0.3">
      <c r="A292" s="136">
        <v>441</v>
      </c>
      <c r="B292" s="136">
        <v>441281227</v>
      </c>
      <c r="C292" s="212" t="s">
        <v>168</v>
      </c>
      <c r="D292" s="211">
        <v>281</v>
      </c>
      <c r="E292" s="212" t="s">
        <v>169</v>
      </c>
      <c r="F292" s="211">
        <v>227</v>
      </c>
      <c r="G292" s="212" t="s">
        <v>255</v>
      </c>
      <c r="H292" s="235">
        <f t="shared" si="52"/>
        <v>3</v>
      </c>
      <c r="I292" s="137"/>
      <c r="J292" s="241" t="str">
        <f t="shared" si="53"/>
        <v/>
      </c>
      <c r="K292" s="242" t="str">
        <f t="shared" si="54"/>
        <v/>
      </c>
      <c r="L292" s="242" t="str">
        <f t="shared" si="55"/>
        <v/>
      </c>
      <c r="M292" s="242">
        <f t="shared" si="56"/>
        <v>2488</v>
      </c>
      <c r="N292" s="242">
        <f t="shared" si="57"/>
        <v>3218</v>
      </c>
      <c r="O292" s="243">
        <f t="shared" si="58"/>
        <v>3218</v>
      </c>
      <c r="P292" s="139"/>
      <c r="Q292" s="241">
        <f t="shared" si="59"/>
        <v>11118.78403806934</v>
      </c>
      <c r="R292" s="242">
        <f t="shared" si="64"/>
        <v>3218</v>
      </c>
      <c r="S292" s="242">
        <f t="shared" si="60"/>
        <v>0</v>
      </c>
      <c r="T292" s="242">
        <f t="shared" si="61"/>
        <v>893</v>
      </c>
      <c r="U292" s="242">
        <f t="shared" si="62"/>
        <v>15229.78403806934</v>
      </c>
      <c r="V292" s="247">
        <f t="shared" si="63"/>
        <v>0</v>
      </c>
    </row>
    <row r="293" spans="1:22" x14ac:dyDescent="0.3">
      <c r="A293" s="136">
        <v>441</v>
      </c>
      <c r="B293" s="136">
        <v>441281281</v>
      </c>
      <c r="C293" s="212" t="s">
        <v>168</v>
      </c>
      <c r="D293" s="211">
        <v>281</v>
      </c>
      <c r="E293" s="212" t="s">
        <v>169</v>
      </c>
      <c r="F293" s="211">
        <v>281</v>
      </c>
      <c r="G293" s="212" t="s">
        <v>169</v>
      </c>
      <c r="H293" s="235">
        <f t="shared" si="52"/>
        <v>1544.4800000000002</v>
      </c>
      <c r="I293" s="137"/>
      <c r="J293" s="241">
        <f t="shared" si="53"/>
        <v>17</v>
      </c>
      <c r="K293" s="242">
        <f t="shared" si="54"/>
        <v>16</v>
      </c>
      <c r="L293" s="242">
        <f t="shared" si="55"/>
        <v>17</v>
      </c>
      <c r="M293" s="242">
        <f t="shared" si="56"/>
        <v>17</v>
      </c>
      <c r="N293" s="242">
        <f t="shared" si="57"/>
        <v>0</v>
      </c>
      <c r="O293" s="243">
        <f t="shared" si="58"/>
        <v>84</v>
      </c>
      <c r="P293" s="139"/>
      <c r="Q293" s="241">
        <f t="shared" si="59"/>
        <v>10930</v>
      </c>
      <c r="R293" s="242">
        <f t="shared" si="64"/>
        <v>84</v>
      </c>
      <c r="S293" s="242">
        <f t="shared" si="60"/>
        <v>0</v>
      </c>
      <c r="T293" s="242">
        <f t="shared" si="61"/>
        <v>893</v>
      </c>
      <c r="U293" s="242">
        <f t="shared" si="62"/>
        <v>11907</v>
      </c>
      <c r="V293" s="247">
        <f t="shared" si="63"/>
        <v>84</v>
      </c>
    </row>
    <row r="294" spans="1:22" x14ac:dyDescent="0.3">
      <c r="A294" s="136">
        <v>441</v>
      </c>
      <c r="B294" s="136">
        <v>441281332</v>
      </c>
      <c r="C294" s="212" t="s">
        <v>168</v>
      </c>
      <c r="D294" s="211">
        <v>281</v>
      </c>
      <c r="E294" s="212" t="s">
        <v>169</v>
      </c>
      <c r="F294" s="211">
        <v>332</v>
      </c>
      <c r="G294" s="212" t="s">
        <v>221</v>
      </c>
      <c r="H294" s="235">
        <f t="shared" si="52"/>
        <v>1</v>
      </c>
      <c r="I294" s="137"/>
      <c r="J294" s="241" t="str">
        <f t="shared" si="53"/>
        <v/>
      </c>
      <c r="K294" s="242">
        <f t="shared" si="54"/>
        <v>1073</v>
      </c>
      <c r="L294" s="242">
        <f t="shared" si="55"/>
        <v>1077</v>
      </c>
      <c r="M294" s="242">
        <f t="shared" si="56"/>
        <v>1099</v>
      </c>
      <c r="N294" s="242">
        <f t="shared" si="57"/>
        <v>1091</v>
      </c>
      <c r="O294" s="243">
        <f t="shared" si="58"/>
        <v>1089</v>
      </c>
      <c r="P294" s="139"/>
      <c r="Q294" s="241">
        <f t="shared" si="59"/>
        <v>11778.006631758404</v>
      </c>
      <c r="R294" s="242">
        <f t="shared" si="64"/>
        <v>1089</v>
      </c>
      <c r="S294" s="242">
        <f t="shared" si="60"/>
        <v>0</v>
      </c>
      <c r="T294" s="242">
        <f t="shared" si="61"/>
        <v>893</v>
      </c>
      <c r="U294" s="242">
        <f t="shared" si="62"/>
        <v>13760.006631758404</v>
      </c>
      <c r="V294" s="247">
        <f t="shared" si="63"/>
        <v>-2</v>
      </c>
    </row>
    <row r="295" spans="1:22" x14ac:dyDescent="0.3">
      <c r="A295" s="136">
        <v>441</v>
      </c>
      <c r="B295" s="136">
        <v>441281680</v>
      </c>
      <c r="C295" s="212" t="s">
        <v>168</v>
      </c>
      <c r="D295" s="211">
        <v>281</v>
      </c>
      <c r="E295" s="212" t="s">
        <v>169</v>
      </c>
      <c r="F295" s="211">
        <v>680</v>
      </c>
      <c r="G295" s="212" t="s">
        <v>174</v>
      </c>
      <c r="H295" s="235">
        <f t="shared" si="52"/>
        <v>2</v>
      </c>
      <c r="I295" s="137"/>
      <c r="J295" s="241">
        <f t="shared" si="53"/>
        <v>4400</v>
      </c>
      <c r="K295" s="242">
        <f t="shared" si="54"/>
        <v>4434</v>
      </c>
      <c r="L295" s="242">
        <f t="shared" si="55"/>
        <v>4434</v>
      </c>
      <c r="M295" s="242">
        <f t="shared" si="56"/>
        <v>4792</v>
      </c>
      <c r="N295" s="242">
        <f t="shared" si="57"/>
        <v>4831</v>
      </c>
      <c r="O295" s="243">
        <f t="shared" si="58"/>
        <v>4831</v>
      </c>
      <c r="P295" s="139"/>
      <c r="Q295" s="241">
        <f t="shared" si="59"/>
        <v>12729</v>
      </c>
      <c r="R295" s="242">
        <f t="shared" si="64"/>
        <v>4831</v>
      </c>
      <c r="S295" s="242">
        <f t="shared" si="60"/>
        <v>0</v>
      </c>
      <c r="T295" s="242">
        <f t="shared" si="61"/>
        <v>893</v>
      </c>
      <c r="U295" s="242">
        <f t="shared" si="62"/>
        <v>18453</v>
      </c>
      <c r="V295" s="247">
        <f t="shared" si="63"/>
        <v>0</v>
      </c>
    </row>
    <row r="296" spans="1:22" x14ac:dyDescent="0.3">
      <c r="A296" s="136">
        <v>444</v>
      </c>
      <c r="B296" s="136">
        <v>444035001</v>
      </c>
      <c r="C296" s="212" t="s">
        <v>175</v>
      </c>
      <c r="D296" s="211">
        <v>35</v>
      </c>
      <c r="E296" s="212" t="s">
        <v>22</v>
      </c>
      <c r="F296" s="211">
        <v>1</v>
      </c>
      <c r="G296" s="212" t="s">
        <v>161</v>
      </c>
      <c r="H296" s="235">
        <f t="shared" si="52"/>
        <v>1</v>
      </c>
      <c r="I296" s="137"/>
      <c r="J296" s="241">
        <f t="shared" si="53"/>
        <v>2550</v>
      </c>
      <c r="K296" s="242">
        <f t="shared" si="54"/>
        <v>2297</v>
      </c>
      <c r="L296" s="242">
        <f t="shared" si="55"/>
        <v>2533</v>
      </c>
      <c r="M296" s="242">
        <f t="shared" si="56"/>
        <v>2102</v>
      </c>
      <c r="N296" s="242">
        <f t="shared" si="57"/>
        <v>2095</v>
      </c>
      <c r="O296" s="243">
        <f t="shared" si="58"/>
        <v>2094</v>
      </c>
      <c r="P296" s="139"/>
      <c r="Q296" s="241">
        <f t="shared" si="59"/>
        <v>8944</v>
      </c>
      <c r="R296" s="242">
        <f t="shared" si="64"/>
        <v>2094</v>
      </c>
      <c r="S296" s="242">
        <f t="shared" si="60"/>
        <v>0</v>
      </c>
      <c r="T296" s="242">
        <f t="shared" si="61"/>
        <v>893</v>
      </c>
      <c r="U296" s="242">
        <f t="shared" si="62"/>
        <v>11931</v>
      </c>
      <c r="V296" s="247">
        <f t="shared" si="63"/>
        <v>-1</v>
      </c>
    </row>
    <row r="297" spans="1:22" x14ac:dyDescent="0.3">
      <c r="A297" s="136">
        <v>444</v>
      </c>
      <c r="B297" s="136">
        <v>444035035</v>
      </c>
      <c r="C297" s="212" t="s">
        <v>175</v>
      </c>
      <c r="D297" s="211">
        <v>35</v>
      </c>
      <c r="E297" s="212" t="s">
        <v>22</v>
      </c>
      <c r="F297" s="211">
        <v>35</v>
      </c>
      <c r="G297" s="212" t="s">
        <v>22</v>
      </c>
      <c r="H297" s="235">
        <f t="shared" si="52"/>
        <v>627.78999999999985</v>
      </c>
      <c r="I297" s="137"/>
      <c r="J297" s="241">
        <f t="shared" si="53"/>
        <v>3776</v>
      </c>
      <c r="K297" s="242">
        <f t="shared" si="54"/>
        <v>3973</v>
      </c>
      <c r="L297" s="242">
        <f t="shared" si="55"/>
        <v>3986</v>
      </c>
      <c r="M297" s="242">
        <f t="shared" si="56"/>
        <v>3978</v>
      </c>
      <c r="N297" s="242">
        <f t="shared" si="57"/>
        <v>3916</v>
      </c>
      <c r="O297" s="243">
        <f t="shared" si="58"/>
        <v>3910</v>
      </c>
      <c r="P297" s="139"/>
      <c r="Q297" s="241">
        <f t="shared" si="59"/>
        <v>11338</v>
      </c>
      <c r="R297" s="242">
        <f t="shared" si="64"/>
        <v>3910</v>
      </c>
      <c r="S297" s="242">
        <f t="shared" si="60"/>
        <v>0</v>
      </c>
      <c r="T297" s="242">
        <f t="shared" si="61"/>
        <v>893</v>
      </c>
      <c r="U297" s="242">
        <f t="shared" si="62"/>
        <v>16141</v>
      </c>
      <c r="V297" s="247">
        <f t="shared" si="63"/>
        <v>-6</v>
      </c>
    </row>
    <row r="298" spans="1:22" x14ac:dyDescent="0.3">
      <c r="A298" s="136">
        <v>444</v>
      </c>
      <c r="B298" s="136">
        <v>444035044</v>
      </c>
      <c r="C298" s="212" t="s">
        <v>175</v>
      </c>
      <c r="D298" s="211">
        <v>35</v>
      </c>
      <c r="E298" s="212" t="s">
        <v>22</v>
      </c>
      <c r="F298" s="211">
        <v>44</v>
      </c>
      <c r="G298" s="212" t="s">
        <v>35</v>
      </c>
      <c r="H298" s="235">
        <f t="shared" si="52"/>
        <v>2</v>
      </c>
      <c r="I298" s="137"/>
      <c r="J298" s="241">
        <f t="shared" si="53"/>
        <v>256</v>
      </c>
      <c r="K298" s="242">
        <f t="shared" si="54"/>
        <v>240</v>
      </c>
      <c r="L298" s="242">
        <f t="shared" si="55"/>
        <v>236</v>
      </c>
      <c r="M298" s="242">
        <f t="shared" si="56"/>
        <v>236</v>
      </c>
      <c r="N298" s="242">
        <f t="shared" si="57"/>
        <v>236</v>
      </c>
      <c r="O298" s="243">
        <f t="shared" si="58"/>
        <v>208</v>
      </c>
      <c r="P298" s="139"/>
      <c r="Q298" s="241">
        <f t="shared" si="59"/>
        <v>10323</v>
      </c>
      <c r="R298" s="242">
        <f t="shared" si="64"/>
        <v>208</v>
      </c>
      <c r="S298" s="242">
        <f t="shared" si="60"/>
        <v>0</v>
      </c>
      <c r="T298" s="242">
        <f t="shared" si="61"/>
        <v>893</v>
      </c>
      <c r="U298" s="242">
        <f t="shared" si="62"/>
        <v>11424</v>
      </c>
      <c r="V298" s="247">
        <f t="shared" si="63"/>
        <v>-28</v>
      </c>
    </row>
    <row r="299" spans="1:22" x14ac:dyDescent="0.3">
      <c r="A299" s="136">
        <v>444</v>
      </c>
      <c r="B299" s="136">
        <v>444035199</v>
      </c>
      <c r="C299" s="212" t="s">
        <v>175</v>
      </c>
      <c r="D299" s="211">
        <v>35</v>
      </c>
      <c r="E299" s="212" t="s">
        <v>22</v>
      </c>
      <c r="F299" s="211">
        <v>199</v>
      </c>
      <c r="G299" s="212" t="s">
        <v>162</v>
      </c>
      <c r="H299" s="235">
        <f t="shared" si="52"/>
        <v>1</v>
      </c>
      <c r="I299" s="137"/>
      <c r="J299" s="241" t="str">
        <f t="shared" si="53"/>
        <v/>
      </c>
      <c r="K299" s="242" t="str">
        <f t="shared" si="54"/>
        <v/>
      </c>
      <c r="L299" s="242" t="str">
        <f t="shared" si="55"/>
        <v/>
      </c>
      <c r="M299" s="242">
        <f t="shared" si="56"/>
        <v>6906</v>
      </c>
      <c r="N299" s="242">
        <f t="shared" si="57"/>
        <v>6902</v>
      </c>
      <c r="O299" s="243">
        <f t="shared" si="58"/>
        <v>6902</v>
      </c>
      <c r="P299" s="139"/>
      <c r="Q299" s="241">
        <f t="shared" si="59"/>
        <v>10270.273693743404</v>
      </c>
      <c r="R299" s="242">
        <f t="shared" si="64"/>
        <v>6902</v>
      </c>
      <c r="S299" s="242">
        <f t="shared" si="60"/>
        <v>0</v>
      </c>
      <c r="T299" s="242">
        <f t="shared" si="61"/>
        <v>893</v>
      </c>
      <c r="U299" s="242">
        <f t="shared" si="62"/>
        <v>18065.273693743402</v>
      </c>
      <c r="V299" s="247">
        <f t="shared" si="63"/>
        <v>0</v>
      </c>
    </row>
    <row r="300" spans="1:22" x14ac:dyDescent="0.3">
      <c r="A300" s="136">
        <v>444</v>
      </c>
      <c r="B300" s="136">
        <v>444035220</v>
      </c>
      <c r="C300" s="212" t="s">
        <v>175</v>
      </c>
      <c r="D300" s="211">
        <v>35</v>
      </c>
      <c r="E300" s="212" t="s">
        <v>22</v>
      </c>
      <c r="F300" s="211">
        <v>220</v>
      </c>
      <c r="G300" s="212" t="s">
        <v>42</v>
      </c>
      <c r="H300" s="235">
        <f t="shared" si="52"/>
        <v>1.95</v>
      </c>
      <c r="I300" s="137"/>
      <c r="J300" s="241" t="str">
        <f t="shared" si="53"/>
        <v/>
      </c>
      <c r="K300" s="242">
        <f t="shared" si="54"/>
        <v>4496</v>
      </c>
      <c r="L300" s="242">
        <f t="shared" si="55"/>
        <v>4516</v>
      </c>
      <c r="M300" s="242">
        <f t="shared" si="56"/>
        <v>4440</v>
      </c>
      <c r="N300" s="242">
        <f t="shared" si="57"/>
        <v>4420</v>
      </c>
      <c r="O300" s="243">
        <f t="shared" si="58"/>
        <v>4419</v>
      </c>
      <c r="P300" s="139"/>
      <c r="Q300" s="241">
        <f t="shared" si="59"/>
        <v>11093.762837015447</v>
      </c>
      <c r="R300" s="242">
        <f t="shared" si="64"/>
        <v>4419</v>
      </c>
      <c r="S300" s="242">
        <f t="shared" si="60"/>
        <v>0</v>
      </c>
      <c r="T300" s="242">
        <f t="shared" si="61"/>
        <v>893</v>
      </c>
      <c r="U300" s="242">
        <f t="shared" si="62"/>
        <v>16405.762837015449</v>
      </c>
      <c r="V300" s="247">
        <f t="shared" si="63"/>
        <v>-1</v>
      </c>
    </row>
    <row r="301" spans="1:22" x14ac:dyDescent="0.3">
      <c r="A301" s="136">
        <v>444</v>
      </c>
      <c r="B301" s="136">
        <v>444035244</v>
      </c>
      <c r="C301" s="212" t="s">
        <v>175</v>
      </c>
      <c r="D301" s="211">
        <v>35</v>
      </c>
      <c r="E301" s="212" t="s">
        <v>22</v>
      </c>
      <c r="F301" s="211">
        <v>244</v>
      </c>
      <c r="G301" s="212" t="s">
        <v>43</v>
      </c>
      <c r="H301" s="235">
        <f t="shared" si="52"/>
        <v>6.37</v>
      </c>
      <c r="I301" s="137"/>
      <c r="J301" s="241">
        <f t="shared" si="53"/>
        <v>3648</v>
      </c>
      <c r="K301" s="242">
        <f t="shared" si="54"/>
        <v>4321</v>
      </c>
      <c r="L301" s="242">
        <f t="shared" si="55"/>
        <v>4325</v>
      </c>
      <c r="M301" s="242">
        <f t="shared" si="56"/>
        <v>4225</v>
      </c>
      <c r="N301" s="242">
        <f t="shared" si="57"/>
        <v>4168</v>
      </c>
      <c r="O301" s="243">
        <f t="shared" si="58"/>
        <v>4158</v>
      </c>
      <c r="P301" s="139"/>
      <c r="Q301" s="241">
        <f t="shared" si="59"/>
        <v>10673</v>
      </c>
      <c r="R301" s="242">
        <f t="shared" si="64"/>
        <v>4158</v>
      </c>
      <c r="S301" s="242">
        <f t="shared" si="60"/>
        <v>0</v>
      </c>
      <c r="T301" s="242">
        <f t="shared" si="61"/>
        <v>893</v>
      </c>
      <c r="U301" s="242">
        <f t="shared" si="62"/>
        <v>15724</v>
      </c>
      <c r="V301" s="247">
        <f t="shared" si="63"/>
        <v>-10</v>
      </c>
    </row>
    <row r="302" spans="1:22" x14ac:dyDescent="0.3">
      <c r="A302" s="136">
        <v>444</v>
      </c>
      <c r="B302" s="136">
        <v>444035336</v>
      </c>
      <c r="C302" s="212" t="s">
        <v>175</v>
      </c>
      <c r="D302" s="211">
        <v>35</v>
      </c>
      <c r="E302" s="212" t="s">
        <v>22</v>
      </c>
      <c r="F302" s="211">
        <v>336</v>
      </c>
      <c r="G302" s="212" t="s">
        <v>48</v>
      </c>
      <c r="H302" s="235">
        <f t="shared" si="52"/>
        <v>2</v>
      </c>
      <c r="I302" s="137"/>
      <c r="J302" s="241">
        <f t="shared" si="53"/>
        <v>1898</v>
      </c>
      <c r="K302" s="242">
        <f t="shared" si="54"/>
        <v>1917</v>
      </c>
      <c r="L302" s="242">
        <f t="shared" si="55"/>
        <v>1948</v>
      </c>
      <c r="M302" s="242">
        <f t="shared" si="56"/>
        <v>1948</v>
      </c>
      <c r="N302" s="242">
        <f t="shared" si="57"/>
        <v>2724</v>
      </c>
      <c r="O302" s="243">
        <f t="shared" si="58"/>
        <v>2727</v>
      </c>
      <c r="P302" s="139"/>
      <c r="Q302" s="241">
        <f t="shared" si="59"/>
        <v>10317</v>
      </c>
      <c r="R302" s="242">
        <f t="shared" si="64"/>
        <v>2727</v>
      </c>
      <c r="S302" s="242">
        <f t="shared" si="60"/>
        <v>0</v>
      </c>
      <c r="T302" s="242">
        <f t="shared" si="61"/>
        <v>893</v>
      </c>
      <c r="U302" s="242">
        <f t="shared" si="62"/>
        <v>13937</v>
      </c>
      <c r="V302" s="247">
        <f t="shared" si="63"/>
        <v>3</v>
      </c>
    </row>
    <row r="303" spans="1:22" x14ac:dyDescent="0.3">
      <c r="A303" s="136">
        <v>445</v>
      </c>
      <c r="B303" s="136">
        <v>445348017</v>
      </c>
      <c r="C303" s="212" t="s">
        <v>176</v>
      </c>
      <c r="D303" s="211">
        <v>348</v>
      </c>
      <c r="E303" s="212" t="s">
        <v>132</v>
      </c>
      <c r="F303" s="211">
        <v>17</v>
      </c>
      <c r="G303" s="212" t="s">
        <v>177</v>
      </c>
      <c r="H303" s="235">
        <f t="shared" si="52"/>
        <v>15</v>
      </c>
      <c r="I303" s="137"/>
      <c r="J303" s="241">
        <f t="shared" si="53"/>
        <v>3095</v>
      </c>
      <c r="K303" s="242">
        <f t="shared" si="54"/>
        <v>3217</v>
      </c>
      <c r="L303" s="242">
        <f t="shared" si="55"/>
        <v>3217</v>
      </c>
      <c r="M303" s="242">
        <f t="shared" si="56"/>
        <v>2887</v>
      </c>
      <c r="N303" s="242">
        <f t="shared" si="57"/>
        <v>2829</v>
      </c>
      <c r="O303" s="243">
        <f t="shared" si="58"/>
        <v>2834</v>
      </c>
      <c r="P303" s="139"/>
      <c r="Q303" s="241">
        <f t="shared" si="59"/>
        <v>11172</v>
      </c>
      <c r="R303" s="242">
        <f t="shared" si="64"/>
        <v>2834</v>
      </c>
      <c r="S303" s="242">
        <f t="shared" si="60"/>
        <v>0</v>
      </c>
      <c r="T303" s="242">
        <f t="shared" si="61"/>
        <v>893</v>
      </c>
      <c r="U303" s="242">
        <f t="shared" si="62"/>
        <v>14899</v>
      </c>
      <c r="V303" s="247">
        <f t="shared" si="63"/>
        <v>5</v>
      </c>
    </row>
    <row r="304" spans="1:22" x14ac:dyDescent="0.3">
      <c r="A304" s="136">
        <v>445</v>
      </c>
      <c r="B304" s="136">
        <v>445348064</v>
      </c>
      <c r="C304" s="212" t="s">
        <v>176</v>
      </c>
      <c r="D304" s="211">
        <v>348</v>
      </c>
      <c r="E304" s="212" t="s">
        <v>132</v>
      </c>
      <c r="F304" s="211">
        <v>64</v>
      </c>
      <c r="G304" s="212" t="s">
        <v>121</v>
      </c>
      <c r="H304" s="235">
        <f t="shared" si="52"/>
        <v>2</v>
      </c>
      <c r="I304" s="137"/>
      <c r="J304" s="241">
        <f t="shared" si="53"/>
        <v>1427</v>
      </c>
      <c r="K304" s="242">
        <f t="shared" si="54"/>
        <v>1479</v>
      </c>
      <c r="L304" s="242">
        <f t="shared" si="55"/>
        <v>1479</v>
      </c>
      <c r="M304" s="242">
        <f t="shared" si="56"/>
        <v>1556</v>
      </c>
      <c r="N304" s="242">
        <f t="shared" si="57"/>
        <v>1538</v>
      </c>
      <c r="O304" s="243">
        <f t="shared" si="58"/>
        <v>1537</v>
      </c>
      <c r="P304" s="139"/>
      <c r="Q304" s="241">
        <f t="shared" si="59"/>
        <v>9269</v>
      </c>
      <c r="R304" s="242">
        <f t="shared" si="64"/>
        <v>1537</v>
      </c>
      <c r="S304" s="242">
        <f t="shared" si="60"/>
        <v>0</v>
      </c>
      <c r="T304" s="242">
        <f t="shared" si="61"/>
        <v>893</v>
      </c>
      <c r="U304" s="242">
        <f t="shared" si="62"/>
        <v>11699</v>
      </c>
      <c r="V304" s="247">
        <f t="shared" si="63"/>
        <v>-1</v>
      </c>
    </row>
    <row r="305" spans="1:22" x14ac:dyDescent="0.3">
      <c r="A305" s="136">
        <v>445</v>
      </c>
      <c r="B305" s="136">
        <v>445348110</v>
      </c>
      <c r="C305" s="212" t="s">
        <v>176</v>
      </c>
      <c r="D305" s="211">
        <v>348</v>
      </c>
      <c r="E305" s="212" t="s">
        <v>132</v>
      </c>
      <c r="F305" s="211">
        <v>110</v>
      </c>
      <c r="G305" s="212" t="s">
        <v>122</v>
      </c>
      <c r="H305" s="235">
        <f t="shared" si="52"/>
        <v>4</v>
      </c>
      <c r="I305" s="137"/>
      <c r="J305" s="241">
        <f t="shared" si="53"/>
        <v>1768</v>
      </c>
      <c r="K305" s="242">
        <f t="shared" si="54"/>
        <v>1622</v>
      </c>
      <c r="L305" s="242">
        <f t="shared" si="55"/>
        <v>1624</v>
      </c>
      <c r="M305" s="242">
        <f t="shared" si="56"/>
        <v>1798</v>
      </c>
      <c r="N305" s="242">
        <f t="shared" si="57"/>
        <v>1776</v>
      </c>
      <c r="O305" s="243">
        <f t="shared" si="58"/>
        <v>1776</v>
      </c>
      <c r="P305" s="139"/>
      <c r="Q305" s="241">
        <f t="shared" si="59"/>
        <v>8749</v>
      </c>
      <c r="R305" s="242">
        <f t="shared" si="64"/>
        <v>1776</v>
      </c>
      <c r="S305" s="242">
        <f t="shared" si="60"/>
        <v>0</v>
      </c>
      <c r="T305" s="242">
        <f t="shared" si="61"/>
        <v>893</v>
      </c>
      <c r="U305" s="242">
        <f t="shared" si="62"/>
        <v>11418</v>
      </c>
      <c r="V305" s="247">
        <f t="shared" si="63"/>
        <v>0</v>
      </c>
    </row>
    <row r="306" spans="1:22" x14ac:dyDescent="0.3">
      <c r="A306" s="136">
        <v>445</v>
      </c>
      <c r="B306" s="136">
        <v>445348151</v>
      </c>
      <c r="C306" s="212" t="s">
        <v>176</v>
      </c>
      <c r="D306" s="211">
        <v>348</v>
      </c>
      <c r="E306" s="212" t="s">
        <v>132</v>
      </c>
      <c r="F306" s="211">
        <v>151</v>
      </c>
      <c r="G306" s="212" t="s">
        <v>178</v>
      </c>
      <c r="H306" s="235">
        <f t="shared" si="52"/>
        <v>14</v>
      </c>
      <c r="I306" s="137"/>
      <c r="J306" s="241">
        <f t="shared" si="53"/>
        <v>2099</v>
      </c>
      <c r="K306" s="242">
        <f t="shared" si="54"/>
        <v>2318</v>
      </c>
      <c r="L306" s="242">
        <f t="shared" si="55"/>
        <v>2318</v>
      </c>
      <c r="M306" s="242">
        <f t="shared" si="56"/>
        <v>1733</v>
      </c>
      <c r="N306" s="242">
        <f t="shared" si="57"/>
        <v>1744</v>
      </c>
      <c r="O306" s="243">
        <f t="shared" si="58"/>
        <v>1732</v>
      </c>
      <c r="P306" s="139"/>
      <c r="Q306" s="241">
        <f t="shared" si="59"/>
        <v>10838</v>
      </c>
      <c r="R306" s="242">
        <f t="shared" si="64"/>
        <v>1732</v>
      </c>
      <c r="S306" s="242">
        <f t="shared" si="60"/>
        <v>0</v>
      </c>
      <c r="T306" s="242">
        <f t="shared" si="61"/>
        <v>893</v>
      </c>
      <c r="U306" s="242">
        <f t="shared" si="62"/>
        <v>13463</v>
      </c>
      <c r="V306" s="247">
        <f t="shared" si="63"/>
        <v>-12</v>
      </c>
    </row>
    <row r="307" spans="1:22" x14ac:dyDescent="0.3">
      <c r="A307" s="136">
        <v>445</v>
      </c>
      <c r="B307" s="136">
        <v>445348153</v>
      </c>
      <c r="C307" s="212" t="s">
        <v>176</v>
      </c>
      <c r="D307" s="211">
        <v>348</v>
      </c>
      <c r="E307" s="212" t="s">
        <v>132</v>
      </c>
      <c r="F307" s="211">
        <v>153</v>
      </c>
      <c r="G307" s="212" t="s">
        <v>124</v>
      </c>
      <c r="H307" s="235">
        <f t="shared" si="52"/>
        <v>0.04</v>
      </c>
      <c r="I307" s="137"/>
      <c r="J307" s="241">
        <f t="shared" si="53"/>
        <v>473</v>
      </c>
      <c r="K307" s="242">
        <f t="shared" si="54"/>
        <v>444</v>
      </c>
      <c r="L307" s="242">
        <f t="shared" si="55"/>
        <v>445</v>
      </c>
      <c r="M307" s="242">
        <f t="shared" si="56"/>
        <v>445</v>
      </c>
      <c r="N307" s="242">
        <f t="shared" si="57"/>
        <v>221</v>
      </c>
      <c r="O307" s="243">
        <f t="shared" si="58"/>
        <v>220</v>
      </c>
      <c r="P307" s="139"/>
      <c r="Q307" s="241">
        <f t="shared" si="59"/>
        <v>8410</v>
      </c>
      <c r="R307" s="242">
        <f t="shared" si="64"/>
        <v>220</v>
      </c>
      <c r="S307" s="242">
        <f t="shared" si="60"/>
        <v>0</v>
      </c>
      <c r="T307" s="242">
        <f t="shared" si="61"/>
        <v>893</v>
      </c>
      <c r="U307" s="242">
        <f t="shared" si="62"/>
        <v>9523</v>
      </c>
      <c r="V307" s="247">
        <f t="shared" si="63"/>
        <v>-1</v>
      </c>
    </row>
    <row r="308" spans="1:22" x14ac:dyDescent="0.3">
      <c r="A308" s="136">
        <v>445</v>
      </c>
      <c r="B308" s="136">
        <v>445348186</v>
      </c>
      <c r="C308" s="212" t="s">
        <v>176</v>
      </c>
      <c r="D308" s="211">
        <v>348</v>
      </c>
      <c r="E308" s="212" t="s">
        <v>132</v>
      </c>
      <c r="F308" s="211">
        <v>186</v>
      </c>
      <c r="G308" s="212" t="s">
        <v>180</v>
      </c>
      <c r="H308" s="235">
        <f t="shared" si="52"/>
        <v>5.9399999999999995</v>
      </c>
      <c r="I308" s="137"/>
      <c r="J308" s="241">
        <f t="shared" si="53"/>
        <v>4279</v>
      </c>
      <c r="K308" s="242">
        <f t="shared" si="54"/>
        <v>4527</v>
      </c>
      <c r="L308" s="242">
        <f t="shared" si="55"/>
        <v>4527</v>
      </c>
      <c r="M308" s="242">
        <f t="shared" si="56"/>
        <v>4309</v>
      </c>
      <c r="N308" s="242">
        <f t="shared" si="57"/>
        <v>4286</v>
      </c>
      <c r="O308" s="243">
        <f t="shared" si="58"/>
        <v>4286</v>
      </c>
      <c r="P308" s="139"/>
      <c r="Q308" s="241">
        <f t="shared" si="59"/>
        <v>10361</v>
      </c>
      <c r="R308" s="242">
        <f t="shared" si="64"/>
        <v>4286</v>
      </c>
      <c r="S308" s="242">
        <f t="shared" si="60"/>
        <v>0</v>
      </c>
      <c r="T308" s="242">
        <f t="shared" si="61"/>
        <v>893</v>
      </c>
      <c r="U308" s="242">
        <f t="shared" si="62"/>
        <v>15540</v>
      </c>
      <c r="V308" s="247">
        <f t="shared" si="63"/>
        <v>0</v>
      </c>
    </row>
    <row r="309" spans="1:22" x14ac:dyDescent="0.3">
      <c r="A309" s="136">
        <v>445</v>
      </c>
      <c r="B309" s="136">
        <v>445348214</v>
      </c>
      <c r="C309" s="212" t="s">
        <v>176</v>
      </c>
      <c r="D309" s="211">
        <v>348</v>
      </c>
      <c r="E309" s="212" t="s">
        <v>132</v>
      </c>
      <c r="F309" s="211">
        <v>214</v>
      </c>
      <c r="G309" s="212" t="s">
        <v>203</v>
      </c>
      <c r="H309" s="235">
        <f t="shared" si="52"/>
        <v>2</v>
      </c>
      <c r="I309" s="137"/>
      <c r="J309" s="241" t="str">
        <f t="shared" si="53"/>
        <v/>
      </c>
      <c r="K309" s="242">
        <f t="shared" si="54"/>
        <v>1943</v>
      </c>
      <c r="L309" s="242">
        <f t="shared" si="55"/>
        <v>1945</v>
      </c>
      <c r="M309" s="242" t="str">
        <f t="shared" si="56"/>
        <v/>
      </c>
      <c r="N309" s="242" t="str">
        <f t="shared" si="57"/>
        <v/>
      </c>
      <c r="O309" s="243">
        <f t="shared" si="58"/>
        <v>2021</v>
      </c>
      <c r="P309" s="139"/>
      <c r="Q309" s="241">
        <f t="shared" si="59"/>
        <v>10575.507690582961</v>
      </c>
      <c r="R309" s="242">
        <f t="shared" si="64"/>
        <v>2021</v>
      </c>
      <c r="S309" s="242">
        <f t="shared" si="60"/>
        <v>0</v>
      </c>
      <c r="T309" s="242">
        <f t="shared" si="61"/>
        <v>893</v>
      </c>
      <c r="U309" s="242">
        <f t="shared" si="62"/>
        <v>13489.507690582961</v>
      </c>
      <c r="V309" s="247" t="str">
        <f t="shared" si="63"/>
        <v/>
      </c>
    </row>
    <row r="310" spans="1:22" x14ac:dyDescent="0.3">
      <c r="A310" s="136">
        <v>445</v>
      </c>
      <c r="B310" s="136">
        <v>445348226</v>
      </c>
      <c r="C310" s="212" t="s">
        <v>176</v>
      </c>
      <c r="D310" s="211">
        <v>348</v>
      </c>
      <c r="E310" s="212" t="s">
        <v>132</v>
      </c>
      <c r="F310" s="211">
        <v>226</v>
      </c>
      <c r="G310" s="212" t="s">
        <v>181</v>
      </c>
      <c r="H310" s="235">
        <f t="shared" si="52"/>
        <v>28</v>
      </c>
      <c r="I310" s="137"/>
      <c r="J310" s="241">
        <f t="shared" si="53"/>
        <v>647</v>
      </c>
      <c r="K310" s="242">
        <f t="shared" si="54"/>
        <v>663</v>
      </c>
      <c r="L310" s="242">
        <f t="shared" si="55"/>
        <v>662</v>
      </c>
      <c r="M310" s="242">
        <f t="shared" si="56"/>
        <v>662</v>
      </c>
      <c r="N310" s="242">
        <f t="shared" si="57"/>
        <v>1257</v>
      </c>
      <c r="O310" s="243">
        <f t="shared" si="58"/>
        <v>1263</v>
      </c>
      <c r="P310" s="139"/>
      <c r="Q310" s="241">
        <f t="shared" si="59"/>
        <v>10768</v>
      </c>
      <c r="R310" s="242">
        <f t="shared" si="64"/>
        <v>1263</v>
      </c>
      <c r="S310" s="242">
        <f t="shared" si="60"/>
        <v>0</v>
      </c>
      <c r="T310" s="242">
        <f t="shared" si="61"/>
        <v>893</v>
      </c>
      <c r="U310" s="242">
        <f t="shared" si="62"/>
        <v>12924</v>
      </c>
      <c r="V310" s="247">
        <f t="shared" si="63"/>
        <v>6</v>
      </c>
    </row>
    <row r="311" spans="1:22" x14ac:dyDescent="0.3">
      <c r="A311" s="136">
        <v>445</v>
      </c>
      <c r="B311" s="136">
        <v>445348271</v>
      </c>
      <c r="C311" s="212" t="s">
        <v>176</v>
      </c>
      <c r="D311" s="211">
        <v>348</v>
      </c>
      <c r="E311" s="212" t="s">
        <v>132</v>
      </c>
      <c r="F311" s="211">
        <v>271</v>
      </c>
      <c r="G311" s="212" t="s">
        <v>129</v>
      </c>
      <c r="H311" s="235">
        <f t="shared" si="52"/>
        <v>2.82</v>
      </c>
      <c r="I311" s="137"/>
      <c r="J311" s="241">
        <f t="shared" si="53"/>
        <v>2495</v>
      </c>
      <c r="K311" s="242" t="str">
        <f t="shared" si="54"/>
        <v/>
      </c>
      <c r="L311" s="242" t="str">
        <f t="shared" si="55"/>
        <v/>
      </c>
      <c r="M311" s="242">
        <f t="shared" si="56"/>
        <v>3121</v>
      </c>
      <c r="N311" s="242">
        <f t="shared" si="57"/>
        <v>3117</v>
      </c>
      <c r="O311" s="243">
        <f t="shared" si="58"/>
        <v>3117</v>
      </c>
      <c r="P311" s="139"/>
      <c r="Q311" s="241">
        <f t="shared" si="59"/>
        <v>11072</v>
      </c>
      <c r="R311" s="242">
        <f t="shared" si="64"/>
        <v>3117</v>
      </c>
      <c r="S311" s="242">
        <f t="shared" si="60"/>
        <v>0</v>
      </c>
      <c r="T311" s="242">
        <f t="shared" si="61"/>
        <v>893</v>
      </c>
      <c r="U311" s="242">
        <f t="shared" si="62"/>
        <v>15082</v>
      </c>
      <c r="V311" s="247">
        <f t="shared" si="63"/>
        <v>0</v>
      </c>
    </row>
    <row r="312" spans="1:22" x14ac:dyDescent="0.3">
      <c r="A312" s="136">
        <v>445</v>
      </c>
      <c r="B312" s="136">
        <v>445348316</v>
      </c>
      <c r="C312" s="212" t="s">
        <v>176</v>
      </c>
      <c r="D312" s="211">
        <v>348</v>
      </c>
      <c r="E312" s="212" t="s">
        <v>132</v>
      </c>
      <c r="F312" s="211">
        <v>316</v>
      </c>
      <c r="G312" s="212" t="s">
        <v>182</v>
      </c>
      <c r="H312" s="235">
        <f t="shared" si="52"/>
        <v>5</v>
      </c>
      <c r="I312" s="137"/>
      <c r="J312" s="241">
        <f t="shared" si="53"/>
        <v>1392</v>
      </c>
      <c r="K312" s="242">
        <f t="shared" si="54"/>
        <v>1432</v>
      </c>
      <c r="L312" s="242">
        <f t="shared" si="55"/>
        <v>1432</v>
      </c>
      <c r="M312" s="242">
        <f t="shared" si="56"/>
        <v>1432</v>
      </c>
      <c r="N312" s="242">
        <f t="shared" si="57"/>
        <v>1456</v>
      </c>
      <c r="O312" s="243">
        <f t="shared" si="58"/>
        <v>1456</v>
      </c>
      <c r="P312" s="139"/>
      <c r="Q312" s="241">
        <f t="shared" si="59"/>
        <v>10458</v>
      </c>
      <c r="R312" s="242">
        <f t="shared" si="64"/>
        <v>1456</v>
      </c>
      <c r="S312" s="242">
        <f t="shared" si="60"/>
        <v>0</v>
      </c>
      <c r="T312" s="242">
        <f t="shared" si="61"/>
        <v>893</v>
      </c>
      <c r="U312" s="242">
        <f t="shared" si="62"/>
        <v>12807</v>
      </c>
      <c r="V312" s="247">
        <f t="shared" si="63"/>
        <v>0</v>
      </c>
    </row>
    <row r="313" spans="1:22" x14ac:dyDescent="0.3">
      <c r="A313" s="136">
        <v>445</v>
      </c>
      <c r="B313" s="136">
        <v>445348322</v>
      </c>
      <c r="C313" s="212" t="s">
        <v>176</v>
      </c>
      <c r="D313" s="211">
        <v>348</v>
      </c>
      <c r="E313" s="212" t="s">
        <v>132</v>
      </c>
      <c r="F313" s="211">
        <v>322</v>
      </c>
      <c r="G313" s="212" t="s">
        <v>131</v>
      </c>
      <c r="H313" s="235">
        <f t="shared" si="52"/>
        <v>4.09</v>
      </c>
      <c r="I313" s="137"/>
      <c r="J313" s="241">
        <f t="shared" si="53"/>
        <v>4548</v>
      </c>
      <c r="K313" s="242">
        <f t="shared" si="54"/>
        <v>4304</v>
      </c>
      <c r="L313" s="242">
        <f t="shared" si="55"/>
        <v>4303</v>
      </c>
      <c r="M313" s="242">
        <f t="shared" si="56"/>
        <v>4648</v>
      </c>
      <c r="N313" s="242">
        <f t="shared" si="57"/>
        <v>4656</v>
      </c>
      <c r="O313" s="243">
        <f t="shared" si="58"/>
        <v>4656</v>
      </c>
      <c r="P313" s="139"/>
      <c r="Q313" s="241">
        <f t="shared" si="59"/>
        <v>8749</v>
      </c>
      <c r="R313" s="242">
        <f t="shared" si="64"/>
        <v>4656</v>
      </c>
      <c r="S313" s="242">
        <f t="shared" si="60"/>
        <v>0</v>
      </c>
      <c r="T313" s="242">
        <f t="shared" si="61"/>
        <v>893</v>
      </c>
      <c r="U313" s="242">
        <f t="shared" si="62"/>
        <v>14298</v>
      </c>
      <c r="V313" s="247">
        <f t="shared" si="63"/>
        <v>0</v>
      </c>
    </row>
    <row r="314" spans="1:22" x14ac:dyDescent="0.3">
      <c r="A314" s="136">
        <v>445</v>
      </c>
      <c r="B314" s="136">
        <v>445348348</v>
      </c>
      <c r="C314" s="212" t="s">
        <v>176</v>
      </c>
      <c r="D314" s="211">
        <v>348</v>
      </c>
      <c r="E314" s="212" t="s">
        <v>132</v>
      </c>
      <c r="F314" s="211">
        <v>348</v>
      </c>
      <c r="G314" s="212" t="s">
        <v>132</v>
      </c>
      <c r="H314" s="235">
        <f t="shared" si="52"/>
        <v>1323.0899999999992</v>
      </c>
      <c r="I314" s="137"/>
      <c r="J314" s="241">
        <f t="shared" si="53"/>
        <v>89</v>
      </c>
      <c r="K314" s="242">
        <f t="shared" si="54"/>
        <v>90</v>
      </c>
      <c r="L314" s="242">
        <f t="shared" si="55"/>
        <v>93</v>
      </c>
      <c r="M314" s="242">
        <f t="shared" si="56"/>
        <v>93</v>
      </c>
      <c r="N314" s="242">
        <f t="shared" si="57"/>
        <v>107</v>
      </c>
      <c r="O314" s="243">
        <f t="shared" si="58"/>
        <v>107</v>
      </c>
      <c r="P314" s="139"/>
      <c r="Q314" s="241">
        <f t="shared" si="59"/>
        <v>11141</v>
      </c>
      <c r="R314" s="242">
        <f t="shared" si="64"/>
        <v>107</v>
      </c>
      <c r="S314" s="242">
        <f t="shared" si="60"/>
        <v>838.72147775283668</v>
      </c>
      <c r="T314" s="242">
        <f t="shared" si="61"/>
        <v>893</v>
      </c>
      <c r="U314" s="242">
        <f t="shared" si="62"/>
        <v>12979.721477752837</v>
      </c>
      <c r="V314" s="247">
        <f t="shared" si="63"/>
        <v>838.72147775283702</v>
      </c>
    </row>
    <row r="315" spans="1:22" x14ac:dyDescent="0.3">
      <c r="A315" s="136">
        <v>445</v>
      </c>
      <c r="B315" s="136">
        <v>445348615</v>
      </c>
      <c r="C315" s="212" t="s">
        <v>176</v>
      </c>
      <c r="D315" s="211">
        <v>348</v>
      </c>
      <c r="E315" s="212" t="s">
        <v>132</v>
      </c>
      <c r="F315" s="211">
        <v>615</v>
      </c>
      <c r="G315" s="212" t="s">
        <v>257</v>
      </c>
      <c r="H315" s="235">
        <f t="shared" si="52"/>
        <v>1.44</v>
      </c>
      <c r="I315" s="137"/>
      <c r="J315" s="241" t="str">
        <f t="shared" si="53"/>
        <v/>
      </c>
      <c r="K315" s="242" t="str">
        <f t="shared" si="54"/>
        <v/>
      </c>
      <c r="L315" s="242" t="str">
        <f t="shared" si="55"/>
        <v/>
      </c>
      <c r="M315" s="242" t="str">
        <f t="shared" si="56"/>
        <v/>
      </c>
      <c r="N315" s="242" t="str">
        <f t="shared" si="57"/>
        <v/>
      </c>
      <c r="O315" s="243">
        <f t="shared" si="58"/>
        <v>1372</v>
      </c>
      <c r="P315" s="139"/>
      <c r="Q315" s="241">
        <f t="shared" si="59"/>
        <v>11211.879177215191</v>
      </c>
      <c r="R315" s="242">
        <f t="shared" si="64"/>
        <v>1372</v>
      </c>
      <c r="S315" s="242">
        <f t="shared" si="60"/>
        <v>0</v>
      </c>
      <c r="T315" s="242">
        <f t="shared" si="61"/>
        <v>893</v>
      </c>
      <c r="U315" s="242">
        <f t="shared" si="62"/>
        <v>13476.879177215191</v>
      </c>
      <c r="V315" s="247" t="str">
        <f t="shared" si="63"/>
        <v/>
      </c>
    </row>
    <row r="316" spans="1:22" x14ac:dyDescent="0.3">
      <c r="A316" s="136">
        <v>445</v>
      </c>
      <c r="B316" s="136">
        <v>445348658</v>
      </c>
      <c r="C316" s="212" t="s">
        <v>176</v>
      </c>
      <c r="D316" s="211">
        <v>348</v>
      </c>
      <c r="E316" s="212" t="s">
        <v>132</v>
      </c>
      <c r="F316" s="211">
        <v>658</v>
      </c>
      <c r="G316" s="212" t="s">
        <v>183</v>
      </c>
      <c r="H316" s="235">
        <f t="shared" si="52"/>
        <v>1</v>
      </c>
      <c r="I316" s="137"/>
      <c r="J316" s="241">
        <f t="shared" si="53"/>
        <v>1251</v>
      </c>
      <c r="K316" s="242">
        <f t="shared" si="54"/>
        <v>1103</v>
      </c>
      <c r="L316" s="242">
        <f t="shared" si="55"/>
        <v>1103</v>
      </c>
      <c r="M316" s="242" t="str">
        <f t="shared" si="56"/>
        <v/>
      </c>
      <c r="N316" s="242" t="str">
        <f t="shared" si="57"/>
        <v/>
      </c>
      <c r="O316" s="243">
        <f t="shared" si="58"/>
        <v>1215</v>
      </c>
      <c r="P316" s="139"/>
      <c r="Q316" s="241">
        <f t="shared" si="59"/>
        <v>8749</v>
      </c>
      <c r="R316" s="242">
        <f t="shared" si="64"/>
        <v>1215</v>
      </c>
      <c r="S316" s="242">
        <f t="shared" si="60"/>
        <v>0</v>
      </c>
      <c r="T316" s="242">
        <f t="shared" si="61"/>
        <v>893</v>
      </c>
      <c r="U316" s="242">
        <f t="shared" si="62"/>
        <v>10857</v>
      </c>
      <c r="V316" s="247" t="str">
        <f t="shared" si="63"/>
        <v/>
      </c>
    </row>
    <row r="317" spans="1:22" x14ac:dyDescent="0.3">
      <c r="A317" s="136">
        <v>445</v>
      </c>
      <c r="B317" s="136">
        <v>445348753</v>
      </c>
      <c r="C317" s="212" t="s">
        <v>176</v>
      </c>
      <c r="D317" s="211">
        <v>348</v>
      </c>
      <c r="E317" s="212" t="s">
        <v>132</v>
      </c>
      <c r="F317" s="211">
        <v>753</v>
      </c>
      <c r="G317" s="212" t="s">
        <v>248</v>
      </c>
      <c r="H317" s="235">
        <f t="shared" si="52"/>
        <v>1</v>
      </c>
      <c r="I317" s="137"/>
      <c r="J317" s="241">
        <f t="shared" si="53"/>
        <v>3994</v>
      </c>
      <c r="K317" s="242">
        <f t="shared" si="54"/>
        <v>4132</v>
      </c>
      <c r="L317" s="242">
        <f t="shared" si="55"/>
        <v>4132</v>
      </c>
      <c r="M317" s="242" t="str">
        <f t="shared" si="56"/>
        <v/>
      </c>
      <c r="N317" s="242" t="str">
        <f t="shared" si="57"/>
        <v/>
      </c>
      <c r="O317" s="243">
        <f t="shared" si="58"/>
        <v>4011</v>
      </c>
      <c r="P317" s="139"/>
      <c r="Q317" s="241">
        <f t="shared" si="59"/>
        <v>10576.332244208495</v>
      </c>
      <c r="R317" s="242">
        <f t="shared" si="64"/>
        <v>4011</v>
      </c>
      <c r="S317" s="242">
        <f t="shared" si="60"/>
        <v>0</v>
      </c>
      <c r="T317" s="242">
        <f t="shared" si="61"/>
        <v>893</v>
      </c>
      <c r="U317" s="242">
        <f t="shared" si="62"/>
        <v>15480.332244208495</v>
      </c>
      <c r="V317" s="247" t="str">
        <f t="shared" si="63"/>
        <v/>
      </c>
    </row>
    <row r="318" spans="1:22" x14ac:dyDescent="0.3">
      <c r="A318" s="136">
        <v>445</v>
      </c>
      <c r="B318" s="136">
        <v>445348767</v>
      </c>
      <c r="C318" s="212" t="s">
        <v>176</v>
      </c>
      <c r="D318" s="211">
        <v>348</v>
      </c>
      <c r="E318" s="212" t="s">
        <v>132</v>
      </c>
      <c r="F318" s="211">
        <v>767</v>
      </c>
      <c r="G318" s="212" t="s">
        <v>184</v>
      </c>
      <c r="H318" s="235">
        <f t="shared" si="52"/>
        <v>3</v>
      </c>
      <c r="I318" s="137"/>
      <c r="J318" s="241">
        <f t="shared" si="53"/>
        <v>2051</v>
      </c>
      <c r="K318" s="242">
        <f t="shared" si="54"/>
        <v>2064</v>
      </c>
      <c r="L318" s="242">
        <f t="shared" si="55"/>
        <v>2080</v>
      </c>
      <c r="M318" s="242">
        <f t="shared" si="56"/>
        <v>2055</v>
      </c>
      <c r="N318" s="242">
        <f t="shared" si="57"/>
        <v>1991</v>
      </c>
      <c r="O318" s="243">
        <f t="shared" si="58"/>
        <v>1990</v>
      </c>
      <c r="P318" s="139"/>
      <c r="Q318" s="241">
        <f t="shared" si="59"/>
        <v>9009</v>
      </c>
      <c r="R318" s="242">
        <f t="shared" si="64"/>
        <v>1990</v>
      </c>
      <c r="S318" s="242">
        <f t="shared" si="60"/>
        <v>0</v>
      </c>
      <c r="T318" s="242">
        <f t="shared" si="61"/>
        <v>893</v>
      </c>
      <c r="U318" s="242">
        <f t="shared" si="62"/>
        <v>11892</v>
      </c>
      <c r="V318" s="247">
        <f t="shared" si="63"/>
        <v>-1</v>
      </c>
    </row>
    <row r="319" spans="1:22" x14ac:dyDescent="0.3">
      <c r="A319" s="136">
        <v>445</v>
      </c>
      <c r="B319" s="136">
        <v>445348775</v>
      </c>
      <c r="C319" s="212" t="s">
        <v>176</v>
      </c>
      <c r="D319" s="211">
        <v>348</v>
      </c>
      <c r="E319" s="212" t="s">
        <v>132</v>
      </c>
      <c r="F319" s="211">
        <v>775</v>
      </c>
      <c r="G319" s="212" t="s">
        <v>77</v>
      </c>
      <c r="H319" s="235">
        <f t="shared" si="52"/>
        <v>13</v>
      </c>
      <c r="I319" s="137"/>
      <c r="J319" s="241">
        <f t="shared" si="53"/>
        <v>1866</v>
      </c>
      <c r="K319" s="242">
        <f t="shared" si="54"/>
        <v>1902</v>
      </c>
      <c r="L319" s="242">
        <f t="shared" si="55"/>
        <v>1906</v>
      </c>
      <c r="M319" s="242">
        <f t="shared" si="56"/>
        <v>2146</v>
      </c>
      <c r="N319" s="242">
        <f t="shared" si="57"/>
        <v>2148</v>
      </c>
      <c r="O319" s="243">
        <f t="shared" si="58"/>
        <v>2148</v>
      </c>
      <c r="P319" s="139"/>
      <c r="Q319" s="241">
        <f t="shared" si="59"/>
        <v>10048</v>
      </c>
      <c r="R319" s="242">
        <f t="shared" si="64"/>
        <v>2148</v>
      </c>
      <c r="S319" s="242">
        <f t="shared" si="60"/>
        <v>0</v>
      </c>
      <c r="T319" s="242">
        <f t="shared" si="61"/>
        <v>893</v>
      </c>
      <c r="U319" s="242">
        <f t="shared" si="62"/>
        <v>13089</v>
      </c>
      <c r="V319" s="247">
        <f t="shared" si="63"/>
        <v>0</v>
      </c>
    </row>
    <row r="320" spans="1:22" x14ac:dyDescent="0.3">
      <c r="A320" s="136">
        <v>446</v>
      </c>
      <c r="B320" s="136">
        <v>446099016</v>
      </c>
      <c r="C320" s="212" t="s">
        <v>185</v>
      </c>
      <c r="D320" s="211">
        <v>99</v>
      </c>
      <c r="E320" s="212" t="s">
        <v>186</v>
      </c>
      <c r="F320" s="211">
        <v>16</v>
      </c>
      <c r="G320" s="212" t="s">
        <v>187</v>
      </c>
      <c r="H320" s="235">
        <f t="shared" si="52"/>
        <v>341.96</v>
      </c>
      <c r="I320" s="137"/>
      <c r="J320" s="241">
        <f t="shared" si="53"/>
        <v>405</v>
      </c>
      <c r="K320" s="242">
        <f t="shared" si="54"/>
        <v>425</v>
      </c>
      <c r="L320" s="242">
        <f t="shared" si="55"/>
        <v>426</v>
      </c>
      <c r="M320" s="242">
        <f t="shared" si="56"/>
        <v>426</v>
      </c>
      <c r="N320" s="242">
        <f t="shared" si="57"/>
        <v>420</v>
      </c>
      <c r="O320" s="243">
        <f t="shared" si="58"/>
        <v>418</v>
      </c>
      <c r="P320" s="139"/>
      <c r="Q320" s="241">
        <f t="shared" si="59"/>
        <v>10089</v>
      </c>
      <c r="R320" s="242">
        <f t="shared" si="64"/>
        <v>418</v>
      </c>
      <c r="S320" s="242">
        <f t="shared" si="60"/>
        <v>0</v>
      </c>
      <c r="T320" s="242">
        <f t="shared" si="61"/>
        <v>893</v>
      </c>
      <c r="U320" s="242">
        <f t="shared" si="62"/>
        <v>11400</v>
      </c>
      <c r="V320" s="247">
        <f t="shared" si="63"/>
        <v>-2</v>
      </c>
    </row>
    <row r="321" spans="1:22" x14ac:dyDescent="0.3">
      <c r="A321" s="136">
        <v>446</v>
      </c>
      <c r="B321" s="136">
        <v>446099018</v>
      </c>
      <c r="C321" s="212" t="s">
        <v>185</v>
      </c>
      <c r="D321" s="211">
        <v>99</v>
      </c>
      <c r="E321" s="212" t="s">
        <v>186</v>
      </c>
      <c r="F321" s="211">
        <v>18</v>
      </c>
      <c r="G321" s="212" t="s">
        <v>188</v>
      </c>
      <c r="H321" s="235">
        <f t="shared" si="52"/>
        <v>5.91</v>
      </c>
      <c r="I321" s="137"/>
      <c r="J321" s="241">
        <f t="shared" si="53"/>
        <v>10501</v>
      </c>
      <c r="K321" s="242">
        <f t="shared" si="54"/>
        <v>10723</v>
      </c>
      <c r="L321" s="242">
        <f t="shared" si="55"/>
        <v>10727</v>
      </c>
      <c r="M321" s="242">
        <f t="shared" si="56"/>
        <v>7886</v>
      </c>
      <c r="N321" s="242">
        <f t="shared" si="57"/>
        <v>7807</v>
      </c>
      <c r="O321" s="243">
        <f t="shared" si="58"/>
        <v>7806</v>
      </c>
      <c r="P321" s="139"/>
      <c r="Q321" s="241">
        <f t="shared" si="59"/>
        <v>11283</v>
      </c>
      <c r="R321" s="242">
        <f t="shared" si="64"/>
        <v>7806</v>
      </c>
      <c r="S321" s="242">
        <f t="shared" si="60"/>
        <v>0</v>
      </c>
      <c r="T321" s="242">
        <f t="shared" si="61"/>
        <v>893</v>
      </c>
      <c r="U321" s="242">
        <f t="shared" si="62"/>
        <v>19982</v>
      </c>
      <c r="V321" s="247">
        <f t="shared" si="63"/>
        <v>-1</v>
      </c>
    </row>
    <row r="322" spans="1:22" x14ac:dyDescent="0.3">
      <c r="A322" s="136">
        <v>446</v>
      </c>
      <c r="B322" s="136">
        <v>446099035</v>
      </c>
      <c r="C322" s="212" t="s">
        <v>185</v>
      </c>
      <c r="D322" s="211">
        <v>99</v>
      </c>
      <c r="E322" s="212" t="s">
        <v>186</v>
      </c>
      <c r="F322" s="211">
        <v>35</v>
      </c>
      <c r="G322" s="212" t="s">
        <v>22</v>
      </c>
      <c r="H322" s="235">
        <f t="shared" si="52"/>
        <v>7.3100000000000005</v>
      </c>
      <c r="I322" s="137"/>
      <c r="J322" s="241">
        <f t="shared" si="53"/>
        <v>5371</v>
      </c>
      <c r="K322" s="242">
        <f t="shared" si="54"/>
        <v>4387</v>
      </c>
      <c r="L322" s="242">
        <f t="shared" si="55"/>
        <v>4396</v>
      </c>
      <c r="M322" s="242">
        <f t="shared" si="56"/>
        <v>4388</v>
      </c>
      <c r="N322" s="242">
        <f t="shared" si="57"/>
        <v>4318</v>
      </c>
      <c r="O322" s="243">
        <f t="shared" si="58"/>
        <v>4312</v>
      </c>
      <c r="P322" s="139"/>
      <c r="Q322" s="241">
        <f t="shared" si="59"/>
        <v>12504</v>
      </c>
      <c r="R322" s="242">
        <f t="shared" si="64"/>
        <v>4312</v>
      </c>
      <c r="S322" s="242">
        <f t="shared" si="60"/>
        <v>0</v>
      </c>
      <c r="T322" s="242">
        <f t="shared" si="61"/>
        <v>893</v>
      </c>
      <c r="U322" s="242">
        <f t="shared" si="62"/>
        <v>17709</v>
      </c>
      <c r="V322" s="247">
        <f t="shared" si="63"/>
        <v>-6</v>
      </c>
    </row>
    <row r="323" spans="1:22" x14ac:dyDescent="0.3">
      <c r="A323" s="136">
        <v>446</v>
      </c>
      <c r="B323" s="136">
        <v>446099044</v>
      </c>
      <c r="C323" s="212" t="s">
        <v>185</v>
      </c>
      <c r="D323" s="211">
        <v>99</v>
      </c>
      <c r="E323" s="212" t="s">
        <v>186</v>
      </c>
      <c r="F323" s="211">
        <v>44</v>
      </c>
      <c r="G323" s="212" t="s">
        <v>35</v>
      </c>
      <c r="H323" s="235">
        <f t="shared" si="52"/>
        <v>513.7299999999999</v>
      </c>
      <c r="I323" s="137"/>
      <c r="J323" s="241">
        <f t="shared" si="53"/>
        <v>252</v>
      </c>
      <c r="K323" s="242">
        <f t="shared" si="54"/>
        <v>264</v>
      </c>
      <c r="L323" s="242">
        <f t="shared" si="55"/>
        <v>261</v>
      </c>
      <c r="M323" s="242">
        <f t="shared" si="56"/>
        <v>261</v>
      </c>
      <c r="N323" s="242">
        <f t="shared" si="57"/>
        <v>261</v>
      </c>
      <c r="O323" s="243">
        <f t="shared" si="58"/>
        <v>230</v>
      </c>
      <c r="P323" s="139"/>
      <c r="Q323" s="241">
        <f t="shared" si="59"/>
        <v>11413</v>
      </c>
      <c r="R323" s="242">
        <f t="shared" si="64"/>
        <v>230</v>
      </c>
      <c r="S323" s="242">
        <f t="shared" si="60"/>
        <v>0</v>
      </c>
      <c r="T323" s="242">
        <f t="shared" si="61"/>
        <v>893</v>
      </c>
      <c r="U323" s="242">
        <f t="shared" si="62"/>
        <v>12536</v>
      </c>
      <c r="V323" s="247">
        <f t="shared" si="63"/>
        <v>-31</v>
      </c>
    </row>
    <row r="324" spans="1:22" x14ac:dyDescent="0.3">
      <c r="A324" s="136">
        <v>446</v>
      </c>
      <c r="B324" s="136">
        <v>446099050</v>
      </c>
      <c r="C324" s="212" t="s">
        <v>185</v>
      </c>
      <c r="D324" s="211">
        <v>99</v>
      </c>
      <c r="E324" s="212" t="s">
        <v>186</v>
      </c>
      <c r="F324" s="211">
        <v>50</v>
      </c>
      <c r="G324" s="212" t="s">
        <v>112</v>
      </c>
      <c r="H324" s="235">
        <f t="shared" si="52"/>
        <v>7.54</v>
      </c>
      <c r="I324" s="137"/>
      <c r="J324" s="241">
        <f t="shared" si="53"/>
        <v>4549</v>
      </c>
      <c r="K324" s="242">
        <f t="shared" si="54"/>
        <v>4870</v>
      </c>
      <c r="L324" s="242">
        <f t="shared" si="55"/>
        <v>4891</v>
      </c>
      <c r="M324" s="242">
        <f t="shared" si="56"/>
        <v>4422</v>
      </c>
      <c r="N324" s="242">
        <f t="shared" si="57"/>
        <v>4417</v>
      </c>
      <c r="O324" s="243">
        <f t="shared" si="58"/>
        <v>4417</v>
      </c>
      <c r="P324" s="139"/>
      <c r="Q324" s="241">
        <f t="shared" si="59"/>
        <v>10383</v>
      </c>
      <c r="R324" s="242">
        <f t="shared" si="64"/>
        <v>4417</v>
      </c>
      <c r="S324" s="242">
        <f t="shared" si="60"/>
        <v>0</v>
      </c>
      <c r="T324" s="242">
        <f t="shared" si="61"/>
        <v>893</v>
      </c>
      <c r="U324" s="242">
        <f t="shared" si="62"/>
        <v>15693</v>
      </c>
      <c r="V324" s="247">
        <f t="shared" si="63"/>
        <v>0</v>
      </c>
    </row>
    <row r="325" spans="1:22" x14ac:dyDescent="0.3">
      <c r="A325" s="136">
        <v>446</v>
      </c>
      <c r="B325" s="136">
        <v>446099073</v>
      </c>
      <c r="C325" s="212" t="s">
        <v>185</v>
      </c>
      <c r="D325" s="211">
        <v>99</v>
      </c>
      <c r="E325" s="212" t="s">
        <v>186</v>
      </c>
      <c r="F325" s="211">
        <v>73</v>
      </c>
      <c r="G325" s="212" t="s">
        <v>37</v>
      </c>
      <c r="H325" s="235">
        <f t="shared" si="52"/>
        <v>3</v>
      </c>
      <c r="I325" s="137"/>
      <c r="J325" s="241">
        <f t="shared" si="53"/>
        <v>8051</v>
      </c>
      <c r="K325" s="242" t="str">
        <f t="shared" si="54"/>
        <v/>
      </c>
      <c r="L325" s="242" t="str">
        <f t="shared" si="55"/>
        <v/>
      </c>
      <c r="M325" s="242">
        <f t="shared" si="56"/>
        <v>7486</v>
      </c>
      <c r="N325" s="242">
        <f t="shared" si="57"/>
        <v>7492</v>
      </c>
      <c r="O325" s="243">
        <f t="shared" si="58"/>
        <v>7492</v>
      </c>
      <c r="P325" s="139"/>
      <c r="Q325" s="241">
        <f t="shared" si="59"/>
        <v>10755.2580295355</v>
      </c>
      <c r="R325" s="242">
        <f t="shared" si="64"/>
        <v>7492</v>
      </c>
      <c r="S325" s="242">
        <f t="shared" si="60"/>
        <v>0</v>
      </c>
      <c r="T325" s="242">
        <f t="shared" si="61"/>
        <v>893</v>
      </c>
      <c r="U325" s="242">
        <f t="shared" si="62"/>
        <v>19140.2580295355</v>
      </c>
      <c r="V325" s="247">
        <f t="shared" si="63"/>
        <v>0</v>
      </c>
    </row>
    <row r="326" spans="1:22" x14ac:dyDescent="0.3">
      <c r="A326" s="136">
        <v>446</v>
      </c>
      <c r="B326" s="136">
        <v>446099083</v>
      </c>
      <c r="C326" s="212" t="s">
        <v>185</v>
      </c>
      <c r="D326" s="211">
        <v>99</v>
      </c>
      <c r="E326" s="212" t="s">
        <v>186</v>
      </c>
      <c r="F326" s="211">
        <v>83</v>
      </c>
      <c r="G326" s="212" t="s">
        <v>189</v>
      </c>
      <c r="H326" s="235">
        <f t="shared" si="52"/>
        <v>4</v>
      </c>
      <c r="I326" s="137"/>
      <c r="J326" s="241">
        <f t="shared" si="53"/>
        <v>1696</v>
      </c>
      <c r="K326" s="242">
        <f t="shared" si="54"/>
        <v>1913</v>
      </c>
      <c r="L326" s="242">
        <f t="shared" si="55"/>
        <v>1928</v>
      </c>
      <c r="M326" s="242">
        <f t="shared" si="56"/>
        <v>1891</v>
      </c>
      <c r="N326" s="242">
        <f t="shared" si="57"/>
        <v>1871</v>
      </c>
      <c r="O326" s="243">
        <f t="shared" si="58"/>
        <v>1871</v>
      </c>
      <c r="P326" s="139"/>
      <c r="Q326" s="241">
        <f t="shared" si="59"/>
        <v>11147</v>
      </c>
      <c r="R326" s="242">
        <f t="shared" si="64"/>
        <v>1871</v>
      </c>
      <c r="S326" s="242">
        <f t="shared" si="60"/>
        <v>0</v>
      </c>
      <c r="T326" s="242">
        <f t="shared" si="61"/>
        <v>893</v>
      </c>
      <c r="U326" s="242">
        <f t="shared" si="62"/>
        <v>13911</v>
      </c>
      <c r="V326" s="247">
        <f t="shared" si="63"/>
        <v>0</v>
      </c>
    </row>
    <row r="327" spans="1:22" x14ac:dyDescent="0.3">
      <c r="A327" s="136">
        <v>446</v>
      </c>
      <c r="B327" s="136">
        <v>446099088</v>
      </c>
      <c r="C327" s="212" t="s">
        <v>185</v>
      </c>
      <c r="D327" s="211">
        <v>99</v>
      </c>
      <c r="E327" s="212" t="s">
        <v>186</v>
      </c>
      <c r="F327" s="211">
        <v>88</v>
      </c>
      <c r="G327" s="212" t="s">
        <v>190</v>
      </c>
      <c r="H327" s="235">
        <f t="shared" si="52"/>
        <v>21.72</v>
      </c>
      <c r="I327" s="137"/>
      <c r="J327" s="241">
        <f t="shared" si="53"/>
        <v>2998</v>
      </c>
      <c r="K327" s="242">
        <f t="shared" si="54"/>
        <v>3244</v>
      </c>
      <c r="L327" s="242">
        <f t="shared" si="55"/>
        <v>3271</v>
      </c>
      <c r="M327" s="242">
        <f t="shared" si="56"/>
        <v>3243</v>
      </c>
      <c r="N327" s="242">
        <f t="shared" si="57"/>
        <v>3298</v>
      </c>
      <c r="O327" s="243">
        <f t="shared" si="58"/>
        <v>3297</v>
      </c>
      <c r="P327" s="139"/>
      <c r="Q327" s="241">
        <f t="shared" si="59"/>
        <v>10879</v>
      </c>
      <c r="R327" s="242">
        <f t="shared" si="64"/>
        <v>3297</v>
      </c>
      <c r="S327" s="242">
        <f t="shared" si="60"/>
        <v>0</v>
      </c>
      <c r="T327" s="242">
        <f t="shared" si="61"/>
        <v>893</v>
      </c>
      <c r="U327" s="242">
        <f t="shared" si="62"/>
        <v>15069</v>
      </c>
      <c r="V327" s="247">
        <f t="shared" si="63"/>
        <v>-1</v>
      </c>
    </row>
    <row r="328" spans="1:22" x14ac:dyDescent="0.3">
      <c r="A328" s="136">
        <v>446</v>
      </c>
      <c r="B328" s="136">
        <v>446099099</v>
      </c>
      <c r="C328" s="212" t="s">
        <v>185</v>
      </c>
      <c r="D328" s="211">
        <v>99</v>
      </c>
      <c r="E328" s="212" t="s">
        <v>186</v>
      </c>
      <c r="F328" s="211">
        <v>99</v>
      </c>
      <c r="G328" s="212" t="s">
        <v>186</v>
      </c>
      <c r="H328" s="235">
        <f t="shared" si="52"/>
        <v>111.75999999999999</v>
      </c>
      <c r="I328" s="137"/>
      <c r="J328" s="241">
        <f t="shared" si="53"/>
        <v>5619</v>
      </c>
      <c r="K328" s="242">
        <f t="shared" si="54"/>
        <v>5936</v>
      </c>
      <c r="L328" s="242">
        <f t="shared" si="55"/>
        <v>5950</v>
      </c>
      <c r="M328" s="242">
        <f t="shared" si="56"/>
        <v>5716</v>
      </c>
      <c r="N328" s="242">
        <f t="shared" si="57"/>
        <v>5664</v>
      </c>
      <c r="O328" s="243">
        <f t="shared" si="58"/>
        <v>5663</v>
      </c>
      <c r="P328" s="139"/>
      <c r="Q328" s="241">
        <f t="shared" si="59"/>
        <v>10319</v>
      </c>
      <c r="R328" s="242">
        <f t="shared" si="64"/>
        <v>5663</v>
      </c>
      <c r="S328" s="242">
        <f t="shared" si="60"/>
        <v>0</v>
      </c>
      <c r="T328" s="242">
        <f t="shared" si="61"/>
        <v>893</v>
      </c>
      <c r="U328" s="242">
        <f t="shared" si="62"/>
        <v>16875</v>
      </c>
      <c r="V328" s="247">
        <f t="shared" si="63"/>
        <v>-1</v>
      </c>
    </row>
    <row r="329" spans="1:22" x14ac:dyDescent="0.3">
      <c r="A329" s="136">
        <v>446</v>
      </c>
      <c r="B329" s="136">
        <v>446099101</v>
      </c>
      <c r="C329" s="212" t="s">
        <v>185</v>
      </c>
      <c r="D329" s="211">
        <v>99</v>
      </c>
      <c r="E329" s="212" t="s">
        <v>186</v>
      </c>
      <c r="F329" s="211">
        <v>101</v>
      </c>
      <c r="G329" s="212" t="s">
        <v>84</v>
      </c>
      <c r="H329" s="235">
        <f t="shared" si="52"/>
        <v>0.68</v>
      </c>
      <c r="I329" s="137"/>
      <c r="J329" s="241" t="str">
        <f t="shared" si="53"/>
        <v/>
      </c>
      <c r="K329" s="242" t="str">
        <f t="shared" si="54"/>
        <v/>
      </c>
      <c r="L329" s="242" t="str">
        <f t="shared" si="55"/>
        <v/>
      </c>
      <c r="M329" s="242" t="str">
        <f t="shared" si="56"/>
        <v/>
      </c>
      <c r="N329" s="242" t="str">
        <f t="shared" si="57"/>
        <v/>
      </c>
      <c r="O329" s="243">
        <f t="shared" si="58"/>
        <v>2707</v>
      </c>
      <c r="P329" s="139"/>
      <c r="Q329" s="241">
        <f t="shared" si="59"/>
        <v>10193.545552140467</v>
      </c>
      <c r="R329" s="242">
        <f t="shared" si="64"/>
        <v>2707</v>
      </c>
      <c r="S329" s="242">
        <f t="shared" si="60"/>
        <v>0</v>
      </c>
      <c r="T329" s="242">
        <f t="shared" si="61"/>
        <v>893</v>
      </c>
      <c r="U329" s="242">
        <f t="shared" si="62"/>
        <v>13793.545552140467</v>
      </c>
      <c r="V329" s="247" t="str">
        <f t="shared" si="63"/>
        <v/>
      </c>
    </row>
    <row r="330" spans="1:22" x14ac:dyDescent="0.3">
      <c r="A330" s="136">
        <v>446</v>
      </c>
      <c r="B330" s="136">
        <v>446099133</v>
      </c>
      <c r="C330" s="212" t="s">
        <v>185</v>
      </c>
      <c r="D330" s="211">
        <v>99</v>
      </c>
      <c r="E330" s="212" t="s">
        <v>186</v>
      </c>
      <c r="F330" s="211">
        <v>133</v>
      </c>
      <c r="G330" s="212" t="s">
        <v>73</v>
      </c>
      <c r="H330" s="235">
        <f t="shared" ref="H330:H393" si="65">IFERROR(VLOOKUP($B330,_19Q4,7,FALSE),"")</f>
        <v>4</v>
      </c>
      <c r="I330" s="137"/>
      <c r="J330" s="241">
        <f t="shared" ref="J330:J393" si="66">IFERROR(VLOOKUP($B330,_18Q4,9,FALSE),"")</f>
        <v>2650</v>
      </c>
      <c r="K330" s="242">
        <f t="shared" ref="K330:K393" si="67">IFERROR(VLOOKUP($B330,_19Q1c,9,FALSE),"")</f>
        <v>4660</v>
      </c>
      <c r="L330" s="242">
        <f t="shared" ref="L330:L393" si="68">IFERROR(VLOOKUP($B330,_19Q1e,9,FALSE),"")</f>
        <v>4777</v>
      </c>
      <c r="M330" s="242">
        <f t="shared" ref="M330:M393" si="69">IFERROR(VLOOKUP($B330,_19Q2,9,FALSE),"")</f>
        <v>3824</v>
      </c>
      <c r="N330" s="242">
        <f t="shared" ref="N330:N393" si="70">IFERROR(VLOOKUP($B330,_19Q3,9,FALSE),"")</f>
        <v>3800</v>
      </c>
      <c r="O330" s="243">
        <f t="shared" ref="O330:O393" si="71">IFERROR(VLOOKUP($B330,_19Q4,9,FALSE),"")</f>
        <v>3796</v>
      </c>
      <c r="P330" s="139"/>
      <c r="Q330" s="241">
        <f t="shared" ref="Q330:Q393" si="72">IFERROR(VLOOKUP($B330,_19Q4,8,FALSE),"")</f>
        <v>15241</v>
      </c>
      <c r="R330" s="242">
        <f t="shared" si="64"/>
        <v>3796</v>
      </c>
      <c r="S330" s="242">
        <f t="shared" ref="S330:S393" si="73">IFERROR(VLOOKUP($B330,_19Q4,10,FALSE),"")</f>
        <v>0</v>
      </c>
      <c r="T330" s="242">
        <f t="shared" ref="T330:T393" si="74">IFERROR(VLOOKUP($B330,_19Q4,11,FALSE),"")</f>
        <v>893</v>
      </c>
      <c r="U330" s="242">
        <f t="shared" ref="U330:U393" si="75">IFERROR(VLOOKUP($B330,_19Q4,12,FALSE),"")</f>
        <v>19930</v>
      </c>
      <c r="V330" s="247">
        <f t="shared" ref="V330:V393" si="76">IFERROR(U330-IFERROR(VLOOKUP($B330,_19Q3,12,FALSE),""),"")</f>
        <v>-4</v>
      </c>
    </row>
    <row r="331" spans="1:22" x14ac:dyDescent="0.3">
      <c r="A331" s="136">
        <v>446</v>
      </c>
      <c r="B331" s="136">
        <v>446099167</v>
      </c>
      <c r="C331" s="212" t="s">
        <v>185</v>
      </c>
      <c r="D331" s="211">
        <v>99</v>
      </c>
      <c r="E331" s="212" t="s">
        <v>186</v>
      </c>
      <c r="F331" s="211">
        <v>167</v>
      </c>
      <c r="G331" s="212" t="s">
        <v>191</v>
      </c>
      <c r="H331" s="235">
        <f t="shared" si="65"/>
        <v>76.489999999999995</v>
      </c>
      <c r="I331" s="137"/>
      <c r="J331" s="241">
        <f t="shared" si="66"/>
        <v>3678</v>
      </c>
      <c r="K331" s="242">
        <f t="shared" si="67"/>
        <v>3831</v>
      </c>
      <c r="L331" s="242">
        <f t="shared" si="68"/>
        <v>3844</v>
      </c>
      <c r="M331" s="242">
        <f t="shared" si="69"/>
        <v>4044</v>
      </c>
      <c r="N331" s="242">
        <f t="shared" si="70"/>
        <v>4007</v>
      </c>
      <c r="O331" s="243">
        <f t="shared" si="71"/>
        <v>4006</v>
      </c>
      <c r="P331" s="139"/>
      <c r="Q331" s="241">
        <f t="shared" si="72"/>
        <v>10398</v>
      </c>
      <c r="R331" s="242">
        <f t="shared" ref="R331:R394" si="77">O331</f>
        <v>4006</v>
      </c>
      <c r="S331" s="242">
        <f t="shared" si="73"/>
        <v>0</v>
      </c>
      <c r="T331" s="242">
        <f t="shared" si="74"/>
        <v>893</v>
      </c>
      <c r="U331" s="242">
        <f t="shared" si="75"/>
        <v>15297</v>
      </c>
      <c r="V331" s="247">
        <f t="shared" si="76"/>
        <v>-1</v>
      </c>
    </row>
    <row r="332" spans="1:22" x14ac:dyDescent="0.3">
      <c r="A332" s="136">
        <v>446</v>
      </c>
      <c r="B332" s="136">
        <v>446099170</v>
      </c>
      <c r="C332" s="212" t="s">
        <v>185</v>
      </c>
      <c r="D332" s="211">
        <v>99</v>
      </c>
      <c r="E332" s="212" t="s">
        <v>186</v>
      </c>
      <c r="F332" s="211">
        <v>170</v>
      </c>
      <c r="G332" s="212" t="s">
        <v>87</v>
      </c>
      <c r="H332" s="235">
        <f t="shared" si="65"/>
        <v>1</v>
      </c>
      <c r="I332" s="137"/>
      <c r="J332" s="241">
        <f t="shared" si="66"/>
        <v>4364</v>
      </c>
      <c r="K332" s="242">
        <f t="shared" si="67"/>
        <v>3568</v>
      </c>
      <c r="L332" s="242">
        <f t="shared" si="68"/>
        <v>3570</v>
      </c>
      <c r="M332" s="242">
        <f t="shared" si="69"/>
        <v>3570</v>
      </c>
      <c r="N332" s="242">
        <f t="shared" si="70"/>
        <v>3101</v>
      </c>
      <c r="O332" s="243">
        <f t="shared" si="71"/>
        <v>3095</v>
      </c>
      <c r="P332" s="139"/>
      <c r="Q332" s="241">
        <f t="shared" si="72"/>
        <v>9138</v>
      </c>
      <c r="R332" s="242">
        <f t="shared" si="77"/>
        <v>3095</v>
      </c>
      <c r="S332" s="242">
        <f t="shared" si="73"/>
        <v>0</v>
      </c>
      <c r="T332" s="242">
        <f t="shared" si="74"/>
        <v>893</v>
      </c>
      <c r="U332" s="242">
        <f t="shared" si="75"/>
        <v>13126</v>
      </c>
      <c r="V332" s="247">
        <f t="shared" si="76"/>
        <v>-6</v>
      </c>
    </row>
    <row r="333" spans="1:22" x14ac:dyDescent="0.3">
      <c r="A333" s="136">
        <v>446</v>
      </c>
      <c r="B333" s="136">
        <v>446099177</v>
      </c>
      <c r="C333" s="212" t="s">
        <v>185</v>
      </c>
      <c r="D333" s="211">
        <v>99</v>
      </c>
      <c r="E333" s="212" t="s">
        <v>186</v>
      </c>
      <c r="F333" s="211">
        <v>177</v>
      </c>
      <c r="G333" s="212" t="s">
        <v>127</v>
      </c>
      <c r="H333" s="235">
        <f t="shared" si="65"/>
        <v>2</v>
      </c>
      <c r="I333" s="137"/>
      <c r="J333" s="241">
        <f t="shared" si="66"/>
        <v>3371</v>
      </c>
      <c r="K333" s="242">
        <f t="shared" si="67"/>
        <v>4537</v>
      </c>
      <c r="L333" s="242">
        <f t="shared" si="68"/>
        <v>4537</v>
      </c>
      <c r="M333" s="242">
        <f t="shared" si="69"/>
        <v>5174</v>
      </c>
      <c r="N333" s="242">
        <f t="shared" si="70"/>
        <v>5180</v>
      </c>
      <c r="O333" s="243">
        <f t="shared" si="71"/>
        <v>5179</v>
      </c>
      <c r="P333" s="139"/>
      <c r="Q333" s="241">
        <f t="shared" si="72"/>
        <v>12336</v>
      </c>
      <c r="R333" s="242">
        <f t="shared" si="77"/>
        <v>5179</v>
      </c>
      <c r="S333" s="242">
        <f t="shared" si="73"/>
        <v>0</v>
      </c>
      <c r="T333" s="242">
        <f t="shared" si="74"/>
        <v>893</v>
      </c>
      <c r="U333" s="242">
        <f t="shared" si="75"/>
        <v>18408</v>
      </c>
      <c r="V333" s="247">
        <f t="shared" si="76"/>
        <v>-1</v>
      </c>
    </row>
    <row r="334" spans="1:22" x14ac:dyDescent="0.3">
      <c r="A334" s="136">
        <v>446</v>
      </c>
      <c r="B334" s="136">
        <v>446099182</v>
      </c>
      <c r="C334" s="212" t="s">
        <v>185</v>
      </c>
      <c r="D334" s="211">
        <v>99</v>
      </c>
      <c r="E334" s="212" t="s">
        <v>186</v>
      </c>
      <c r="F334" s="211">
        <v>182</v>
      </c>
      <c r="G334" s="212" t="s">
        <v>273</v>
      </c>
      <c r="H334" s="235">
        <f t="shared" si="65"/>
        <v>1</v>
      </c>
      <c r="I334" s="137"/>
      <c r="J334" s="241" t="str">
        <f t="shared" si="66"/>
        <v/>
      </c>
      <c r="K334" s="242" t="str">
        <f t="shared" si="67"/>
        <v/>
      </c>
      <c r="L334" s="242" t="str">
        <f t="shared" si="68"/>
        <v/>
      </c>
      <c r="M334" s="242">
        <f t="shared" si="69"/>
        <v>2488</v>
      </c>
      <c r="N334" s="242">
        <f t="shared" si="70"/>
        <v>2487</v>
      </c>
      <c r="O334" s="243">
        <f t="shared" si="71"/>
        <v>2486</v>
      </c>
      <c r="P334" s="139"/>
      <c r="Q334" s="241">
        <f t="shared" si="72"/>
        <v>10563.654929066313</v>
      </c>
      <c r="R334" s="242">
        <f t="shared" si="77"/>
        <v>2486</v>
      </c>
      <c r="S334" s="242">
        <f t="shared" si="73"/>
        <v>0</v>
      </c>
      <c r="T334" s="242">
        <f t="shared" si="74"/>
        <v>893</v>
      </c>
      <c r="U334" s="242">
        <f t="shared" si="75"/>
        <v>13942.654929066313</v>
      </c>
      <c r="V334" s="247">
        <f t="shared" si="76"/>
        <v>-1</v>
      </c>
    </row>
    <row r="335" spans="1:22" x14ac:dyDescent="0.3">
      <c r="A335" s="136">
        <v>446</v>
      </c>
      <c r="B335" s="136">
        <v>446099208</v>
      </c>
      <c r="C335" s="212" t="s">
        <v>185</v>
      </c>
      <c r="D335" s="211">
        <v>99</v>
      </c>
      <c r="E335" s="212" t="s">
        <v>186</v>
      </c>
      <c r="F335" s="211">
        <v>208</v>
      </c>
      <c r="G335" s="212" t="s">
        <v>192</v>
      </c>
      <c r="H335" s="235">
        <f t="shared" si="65"/>
        <v>2</v>
      </c>
      <c r="I335" s="137"/>
      <c r="J335" s="241">
        <f t="shared" si="66"/>
        <v>5224</v>
      </c>
      <c r="K335" s="242">
        <f t="shared" si="67"/>
        <v>5617</v>
      </c>
      <c r="L335" s="242">
        <f t="shared" si="68"/>
        <v>5617</v>
      </c>
      <c r="M335" s="242">
        <f t="shared" si="69"/>
        <v>5324</v>
      </c>
      <c r="N335" s="242">
        <f t="shared" si="70"/>
        <v>5338</v>
      </c>
      <c r="O335" s="243">
        <f t="shared" si="71"/>
        <v>5337</v>
      </c>
      <c r="P335" s="139"/>
      <c r="Q335" s="241">
        <f t="shared" si="72"/>
        <v>9090</v>
      </c>
      <c r="R335" s="242">
        <f t="shared" si="77"/>
        <v>5337</v>
      </c>
      <c r="S335" s="242">
        <f t="shared" si="73"/>
        <v>0</v>
      </c>
      <c r="T335" s="242">
        <f t="shared" si="74"/>
        <v>893</v>
      </c>
      <c r="U335" s="242">
        <f t="shared" si="75"/>
        <v>15320</v>
      </c>
      <c r="V335" s="247">
        <f t="shared" si="76"/>
        <v>-1</v>
      </c>
    </row>
    <row r="336" spans="1:22" x14ac:dyDescent="0.3">
      <c r="A336" s="136">
        <v>446</v>
      </c>
      <c r="B336" s="136">
        <v>446099212</v>
      </c>
      <c r="C336" s="212" t="s">
        <v>185</v>
      </c>
      <c r="D336" s="211">
        <v>99</v>
      </c>
      <c r="E336" s="212" t="s">
        <v>186</v>
      </c>
      <c r="F336" s="211">
        <v>212</v>
      </c>
      <c r="G336" s="212" t="s">
        <v>41</v>
      </c>
      <c r="H336" s="235">
        <f t="shared" si="65"/>
        <v>141.13</v>
      </c>
      <c r="I336" s="137"/>
      <c r="J336" s="241">
        <f t="shared" si="66"/>
        <v>1591</v>
      </c>
      <c r="K336" s="242">
        <f t="shared" si="67"/>
        <v>1705</v>
      </c>
      <c r="L336" s="242">
        <f t="shared" si="68"/>
        <v>1708</v>
      </c>
      <c r="M336" s="242">
        <f t="shared" si="69"/>
        <v>1708</v>
      </c>
      <c r="N336" s="242">
        <f t="shared" si="70"/>
        <v>2331</v>
      </c>
      <c r="O336" s="243">
        <f t="shared" si="71"/>
        <v>2333</v>
      </c>
      <c r="P336" s="139"/>
      <c r="Q336" s="241">
        <f t="shared" si="72"/>
        <v>10322</v>
      </c>
      <c r="R336" s="242">
        <f t="shared" si="77"/>
        <v>2333</v>
      </c>
      <c r="S336" s="242">
        <f t="shared" si="73"/>
        <v>0</v>
      </c>
      <c r="T336" s="242">
        <f t="shared" si="74"/>
        <v>893</v>
      </c>
      <c r="U336" s="242">
        <f t="shared" si="75"/>
        <v>13548</v>
      </c>
      <c r="V336" s="247">
        <f t="shared" si="76"/>
        <v>2</v>
      </c>
    </row>
    <row r="337" spans="1:22" x14ac:dyDescent="0.3">
      <c r="A337" s="136">
        <v>446</v>
      </c>
      <c r="B337" s="136">
        <v>446099218</v>
      </c>
      <c r="C337" s="212" t="s">
        <v>185</v>
      </c>
      <c r="D337" s="211">
        <v>99</v>
      </c>
      <c r="E337" s="212" t="s">
        <v>186</v>
      </c>
      <c r="F337" s="211">
        <v>218</v>
      </c>
      <c r="G337" s="212" t="s">
        <v>193</v>
      </c>
      <c r="H337" s="235">
        <f t="shared" si="65"/>
        <v>93.04</v>
      </c>
      <c r="I337" s="137"/>
      <c r="J337" s="241">
        <f t="shared" si="66"/>
        <v>3088</v>
      </c>
      <c r="K337" s="242">
        <f t="shared" si="67"/>
        <v>3242</v>
      </c>
      <c r="L337" s="242">
        <f t="shared" si="68"/>
        <v>3247</v>
      </c>
      <c r="M337" s="242">
        <f t="shared" si="69"/>
        <v>3161</v>
      </c>
      <c r="N337" s="242">
        <f t="shared" si="70"/>
        <v>3108</v>
      </c>
      <c r="O337" s="243">
        <f t="shared" si="71"/>
        <v>3106</v>
      </c>
      <c r="P337" s="139"/>
      <c r="Q337" s="241">
        <f t="shared" si="72"/>
        <v>9827</v>
      </c>
      <c r="R337" s="242">
        <f t="shared" si="77"/>
        <v>3106</v>
      </c>
      <c r="S337" s="242">
        <f t="shared" si="73"/>
        <v>0</v>
      </c>
      <c r="T337" s="242">
        <f t="shared" si="74"/>
        <v>893</v>
      </c>
      <c r="U337" s="242">
        <f t="shared" si="75"/>
        <v>13826</v>
      </c>
      <c r="V337" s="247">
        <f t="shared" si="76"/>
        <v>-2</v>
      </c>
    </row>
    <row r="338" spans="1:22" x14ac:dyDescent="0.3">
      <c r="A338" s="136">
        <v>446</v>
      </c>
      <c r="B338" s="136">
        <v>446099220</v>
      </c>
      <c r="C338" s="212" t="s">
        <v>185</v>
      </c>
      <c r="D338" s="211">
        <v>99</v>
      </c>
      <c r="E338" s="212" t="s">
        <v>186</v>
      </c>
      <c r="F338" s="211">
        <v>220</v>
      </c>
      <c r="G338" s="212" t="s">
        <v>42</v>
      </c>
      <c r="H338" s="235">
        <f t="shared" si="65"/>
        <v>29.96</v>
      </c>
      <c r="I338" s="137"/>
      <c r="J338" s="241">
        <f t="shared" si="66"/>
        <v>4775</v>
      </c>
      <c r="K338" s="242">
        <f t="shared" si="67"/>
        <v>4315</v>
      </c>
      <c r="L338" s="242">
        <f t="shared" si="68"/>
        <v>4330</v>
      </c>
      <c r="M338" s="242">
        <f t="shared" si="69"/>
        <v>4256</v>
      </c>
      <c r="N338" s="242">
        <f t="shared" si="70"/>
        <v>4238</v>
      </c>
      <c r="O338" s="243">
        <f t="shared" si="71"/>
        <v>4236</v>
      </c>
      <c r="P338" s="139"/>
      <c r="Q338" s="241">
        <f t="shared" si="72"/>
        <v>10636</v>
      </c>
      <c r="R338" s="242">
        <f t="shared" si="77"/>
        <v>4236</v>
      </c>
      <c r="S338" s="242">
        <f t="shared" si="73"/>
        <v>0</v>
      </c>
      <c r="T338" s="242">
        <f t="shared" si="74"/>
        <v>893</v>
      </c>
      <c r="U338" s="242">
        <f t="shared" si="75"/>
        <v>15765</v>
      </c>
      <c r="V338" s="247">
        <f t="shared" si="76"/>
        <v>-2</v>
      </c>
    </row>
    <row r="339" spans="1:22" x14ac:dyDescent="0.3">
      <c r="A339" s="136">
        <v>446</v>
      </c>
      <c r="B339" s="136">
        <v>446099238</v>
      </c>
      <c r="C339" s="212" t="s">
        <v>185</v>
      </c>
      <c r="D339" s="211">
        <v>99</v>
      </c>
      <c r="E339" s="212" t="s">
        <v>186</v>
      </c>
      <c r="F339" s="211">
        <v>238</v>
      </c>
      <c r="G339" s="212" t="s">
        <v>194</v>
      </c>
      <c r="H339" s="235">
        <f t="shared" si="65"/>
        <v>27.95</v>
      </c>
      <c r="I339" s="137"/>
      <c r="J339" s="241">
        <f t="shared" si="66"/>
        <v>6671</v>
      </c>
      <c r="K339" s="242">
        <f t="shared" si="67"/>
        <v>6519</v>
      </c>
      <c r="L339" s="242">
        <f t="shared" si="68"/>
        <v>6552</v>
      </c>
      <c r="M339" s="242">
        <f t="shared" si="69"/>
        <v>7101</v>
      </c>
      <c r="N339" s="242">
        <f t="shared" si="70"/>
        <v>7104</v>
      </c>
      <c r="O339" s="243">
        <f t="shared" si="71"/>
        <v>7098</v>
      </c>
      <c r="P339" s="139"/>
      <c r="Q339" s="241">
        <f t="shared" si="72"/>
        <v>10546</v>
      </c>
      <c r="R339" s="242">
        <f t="shared" si="77"/>
        <v>7098</v>
      </c>
      <c r="S339" s="242">
        <f t="shared" si="73"/>
        <v>0</v>
      </c>
      <c r="T339" s="242">
        <f t="shared" si="74"/>
        <v>893</v>
      </c>
      <c r="U339" s="242">
        <f t="shared" si="75"/>
        <v>18537</v>
      </c>
      <c r="V339" s="247">
        <f t="shared" si="76"/>
        <v>-6</v>
      </c>
    </row>
    <row r="340" spans="1:22" x14ac:dyDescent="0.3">
      <c r="A340" s="136">
        <v>446</v>
      </c>
      <c r="B340" s="136">
        <v>446099244</v>
      </c>
      <c r="C340" s="212" t="s">
        <v>185</v>
      </c>
      <c r="D340" s="211">
        <v>99</v>
      </c>
      <c r="E340" s="212" t="s">
        <v>186</v>
      </c>
      <c r="F340" s="211">
        <v>244</v>
      </c>
      <c r="G340" s="212" t="s">
        <v>43</v>
      </c>
      <c r="H340" s="235">
        <f t="shared" si="65"/>
        <v>31.080000000000002</v>
      </c>
      <c r="I340" s="137"/>
      <c r="J340" s="241">
        <f t="shared" si="66"/>
        <v>4745</v>
      </c>
      <c r="K340" s="242">
        <f t="shared" si="67"/>
        <v>5033</v>
      </c>
      <c r="L340" s="242">
        <f t="shared" si="68"/>
        <v>5047</v>
      </c>
      <c r="M340" s="242">
        <f t="shared" si="69"/>
        <v>4930</v>
      </c>
      <c r="N340" s="242">
        <f t="shared" si="70"/>
        <v>4864</v>
      </c>
      <c r="O340" s="243">
        <f t="shared" si="71"/>
        <v>4853</v>
      </c>
      <c r="P340" s="139"/>
      <c r="Q340" s="241">
        <f t="shared" si="72"/>
        <v>12455</v>
      </c>
      <c r="R340" s="242">
        <f t="shared" si="77"/>
        <v>4853</v>
      </c>
      <c r="S340" s="242">
        <f t="shared" si="73"/>
        <v>0</v>
      </c>
      <c r="T340" s="242">
        <f t="shared" si="74"/>
        <v>893</v>
      </c>
      <c r="U340" s="242">
        <f t="shared" si="75"/>
        <v>18201</v>
      </c>
      <c r="V340" s="247">
        <f t="shared" si="76"/>
        <v>-11</v>
      </c>
    </row>
    <row r="341" spans="1:22" x14ac:dyDescent="0.3">
      <c r="A341" s="136">
        <v>446</v>
      </c>
      <c r="B341" s="136">
        <v>446099266</v>
      </c>
      <c r="C341" s="212" t="s">
        <v>185</v>
      </c>
      <c r="D341" s="211">
        <v>99</v>
      </c>
      <c r="E341" s="212" t="s">
        <v>186</v>
      </c>
      <c r="F341" s="211">
        <v>266</v>
      </c>
      <c r="G341" s="212" t="s">
        <v>195</v>
      </c>
      <c r="H341" s="235">
        <f t="shared" si="65"/>
        <v>5</v>
      </c>
      <c r="I341" s="137"/>
      <c r="J341" s="241">
        <f t="shared" si="66"/>
        <v>4863</v>
      </c>
      <c r="K341" s="242">
        <f t="shared" si="67"/>
        <v>4770</v>
      </c>
      <c r="L341" s="242">
        <f t="shared" si="68"/>
        <v>4770</v>
      </c>
      <c r="M341" s="242">
        <f t="shared" si="69"/>
        <v>4538</v>
      </c>
      <c r="N341" s="242">
        <f t="shared" si="70"/>
        <v>4539</v>
      </c>
      <c r="O341" s="243">
        <f t="shared" si="71"/>
        <v>4539</v>
      </c>
      <c r="P341" s="139"/>
      <c r="Q341" s="241">
        <f t="shared" si="72"/>
        <v>9018</v>
      </c>
      <c r="R341" s="242">
        <f t="shared" si="77"/>
        <v>4539</v>
      </c>
      <c r="S341" s="242">
        <f t="shared" si="73"/>
        <v>0</v>
      </c>
      <c r="T341" s="242">
        <f t="shared" si="74"/>
        <v>893</v>
      </c>
      <c r="U341" s="242">
        <f t="shared" si="75"/>
        <v>14450</v>
      </c>
      <c r="V341" s="247">
        <f t="shared" si="76"/>
        <v>0</v>
      </c>
    </row>
    <row r="342" spans="1:22" x14ac:dyDescent="0.3">
      <c r="A342" s="136">
        <v>446</v>
      </c>
      <c r="B342" s="136">
        <v>446099285</v>
      </c>
      <c r="C342" s="212" t="s">
        <v>185</v>
      </c>
      <c r="D342" s="211">
        <v>99</v>
      </c>
      <c r="E342" s="212" t="s">
        <v>186</v>
      </c>
      <c r="F342" s="211">
        <v>285</v>
      </c>
      <c r="G342" s="212" t="s">
        <v>44</v>
      </c>
      <c r="H342" s="235">
        <f t="shared" si="65"/>
        <v>110.64999999999999</v>
      </c>
      <c r="I342" s="137"/>
      <c r="J342" s="241">
        <f t="shared" si="66"/>
        <v>3048</v>
      </c>
      <c r="K342" s="242">
        <f t="shared" si="67"/>
        <v>3238</v>
      </c>
      <c r="L342" s="242">
        <f t="shared" si="68"/>
        <v>3248</v>
      </c>
      <c r="M342" s="242">
        <f t="shared" si="69"/>
        <v>3248</v>
      </c>
      <c r="N342" s="242">
        <f t="shared" si="70"/>
        <v>2995</v>
      </c>
      <c r="O342" s="243">
        <f t="shared" si="71"/>
        <v>2991</v>
      </c>
      <c r="P342" s="139"/>
      <c r="Q342" s="241">
        <f t="shared" si="72"/>
        <v>10605</v>
      </c>
      <c r="R342" s="242">
        <f t="shared" si="77"/>
        <v>2991</v>
      </c>
      <c r="S342" s="242">
        <f t="shared" si="73"/>
        <v>0</v>
      </c>
      <c r="T342" s="242">
        <f t="shared" si="74"/>
        <v>893</v>
      </c>
      <c r="U342" s="242">
        <f t="shared" si="75"/>
        <v>14489</v>
      </c>
      <c r="V342" s="247">
        <f t="shared" si="76"/>
        <v>-4</v>
      </c>
    </row>
    <row r="343" spans="1:22" x14ac:dyDescent="0.3">
      <c r="A343" s="136">
        <v>446</v>
      </c>
      <c r="B343" s="136">
        <v>446099293</v>
      </c>
      <c r="C343" s="212" t="s">
        <v>185</v>
      </c>
      <c r="D343" s="211">
        <v>99</v>
      </c>
      <c r="E343" s="212" t="s">
        <v>186</v>
      </c>
      <c r="F343" s="211">
        <v>293</v>
      </c>
      <c r="G343" s="212" t="s">
        <v>45</v>
      </c>
      <c r="H343" s="235">
        <f t="shared" si="65"/>
        <v>17.919999999999998</v>
      </c>
      <c r="I343" s="137"/>
      <c r="J343" s="241">
        <f t="shared" si="66"/>
        <v>886</v>
      </c>
      <c r="K343" s="242">
        <f t="shared" si="67"/>
        <v>983</v>
      </c>
      <c r="L343" s="242">
        <f t="shared" si="68"/>
        <v>983</v>
      </c>
      <c r="M343" s="242">
        <f t="shared" si="69"/>
        <v>983</v>
      </c>
      <c r="N343" s="242">
        <f t="shared" si="70"/>
        <v>883</v>
      </c>
      <c r="O343" s="243">
        <f t="shared" si="71"/>
        <v>882</v>
      </c>
      <c r="P343" s="139"/>
      <c r="Q343" s="241">
        <f t="shared" si="72"/>
        <v>11452</v>
      </c>
      <c r="R343" s="242">
        <f t="shared" si="77"/>
        <v>882</v>
      </c>
      <c r="S343" s="242">
        <f t="shared" si="73"/>
        <v>0</v>
      </c>
      <c r="T343" s="242">
        <f t="shared" si="74"/>
        <v>893</v>
      </c>
      <c r="U343" s="242">
        <f t="shared" si="75"/>
        <v>13227</v>
      </c>
      <c r="V343" s="247">
        <f t="shared" si="76"/>
        <v>-1</v>
      </c>
    </row>
    <row r="344" spans="1:22" x14ac:dyDescent="0.3">
      <c r="A344" s="136">
        <v>446</v>
      </c>
      <c r="B344" s="136">
        <v>446099307</v>
      </c>
      <c r="C344" s="212" t="s">
        <v>185</v>
      </c>
      <c r="D344" s="211">
        <v>99</v>
      </c>
      <c r="E344" s="212" t="s">
        <v>186</v>
      </c>
      <c r="F344" s="211">
        <v>307</v>
      </c>
      <c r="G344" s="212" t="s">
        <v>76</v>
      </c>
      <c r="H344" s="235">
        <f t="shared" si="65"/>
        <v>26.439999999999998</v>
      </c>
      <c r="I344" s="137"/>
      <c r="J344" s="241">
        <f t="shared" si="66"/>
        <v>3950</v>
      </c>
      <c r="K344" s="242">
        <f t="shared" si="67"/>
        <v>4212</v>
      </c>
      <c r="L344" s="242">
        <f t="shared" si="68"/>
        <v>4220</v>
      </c>
      <c r="M344" s="242">
        <f t="shared" si="69"/>
        <v>4340</v>
      </c>
      <c r="N344" s="242">
        <f t="shared" si="70"/>
        <v>4326</v>
      </c>
      <c r="O344" s="243">
        <f t="shared" si="71"/>
        <v>4326</v>
      </c>
      <c r="P344" s="139"/>
      <c r="Q344" s="241">
        <f t="shared" si="72"/>
        <v>11016</v>
      </c>
      <c r="R344" s="242">
        <f t="shared" si="77"/>
        <v>4326</v>
      </c>
      <c r="S344" s="242">
        <f t="shared" si="73"/>
        <v>0</v>
      </c>
      <c r="T344" s="242">
        <f t="shared" si="74"/>
        <v>893</v>
      </c>
      <c r="U344" s="242">
        <f t="shared" si="75"/>
        <v>16235</v>
      </c>
      <c r="V344" s="247">
        <f t="shared" si="76"/>
        <v>0</v>
      </c>
    </row>
    <row r="345" spans="1:22" x14ac:dyDescent="0.3">
      <c r="A345" s="136">
        <v>446</v>
      </c>
      <c r="B345" s="136">
        <v>446099323</v>
      </c>
      <c r="C345" s="212" t="s">
        <v>185</v>
      </c>
      <c r="D345" s="211">
        <v>99</v>
      </c>
      <c r="E345" s="212" t="s">
        <v>186</v>
      </c>
      <c r="F345" s="211">
        <v>323</v>
      </c>
      <c r="G345" s="212" t="s">
        <v>196</v>
      </c>
      <c r="H345" s="235">
        <f t="shared" si="65"/>
        <v>3</v>
      </c>
      <c r="I345" s="137"/>
      <c r="J345" s="241">
        <f t="shared" si="66"/>
        <v>4390</v>
      </c>
      <c r="K345" s="242">
        <f t="shared" si="67"/>
        <v>4674</v>
      </c>
      <c r="L345" s="242">
        <f t="shared" si="68"/>
        <v>4704</v>
      </c>
      <c r="M345" s="242">
        <f t="shared" si="69"/>
        <v>4704</v>
      </c>
      <c r="N345" s="242">
        <f t="shared" si="70"/>
        <v>5002</v>
      </c>
      <c r="O345" s="243">
        <f t="shared" si="71"/>
        <v>5001</v>
      </c>
      <c r="P345" s="139"/>
      <c r="Q345" s="241">
        <f t="shared" si="72"/>
        <v>13181</v>
      </c>
      <c r="R345" s="242">
        <f t="shared" si="77"/>
        <v>5001</v>
      </c>
      <c r="S345" s="242">
        <f t="shared" si="73"/>
        <v>0</v>
      </c>
      <c r="T345" s="242">
        <f t="shared" si="74"/>
        <v>893</v>
      </c>
      <c r="U345" s="242">
        <f t="shared" si="75"/>
        <v>19075</v>
      </c>
      <c r="V345" s="247">
        <f t="shared" si="76"/>
        <v>-1</v>
      </c>
    </row>
    <row r="346" spans="1:22" x14ac:dyDescent="0.3">
      <c r="A346" s="136">
        <v>446</v>
      </c>
      <c r="B346" s="136">
        <v>446099336</v>
      </c>
      <c r="C346" s="212" t="s">
        <v>185</v>
      </c>
      <c r="D346" s="211">
        <v>99</v>
      </c>
      <c r="E346" s="212" t="s">
        <v>186</v>
      </c>
      <c r="F346" s="211">
        <v>336</v>
      </c>
      <c r="G346" s="212" t="s">
        <v>48</v>
      </c>
      <c r="H346" s="235">
        <f t="shared" si="65"/>
        <v>3</v>
      </c>
      <c r="I346" s="137"/>
      <c r="J346" s="241">
        <f t="shared" si="66"/>
        <v>2085</v>
      </c>
      <c r="K346" s="242">
        <f t="shared" si="67"/>
        <v>2506</v>
      </c>
      <c r="L346" s="242">
        <f t="shared" si="68"/>
        <v>2514</v>
      </c>
      <c r="M346" s="242">
        <f t="shared" si="69"/>
        <v>2514</v>
      </c>
      <c r="N346" s="242">
        <f t="shared" si="70"/>
        <v>3516</v>
      </c>
      <c r="O346" s="243">
        <f t="shared" si="71"/>
        <v>3519</v>
      </c>
      <c r="P346" s="139"/>
      <c r="Q346" s="241">
        <f t="shared" si="72"/>
        <v>13315</v>
      </c>
      <c r="R346" s="242">
        <f t="shared" si="77"/>
        <v>3519</v>
      </c>
      <c r="S346" s="242">
        <f t="shared" si="73"/>
        <v>0</v>
      </c>
      <c r="T346" s="242">
        <f t="shared" si="74"/>
        <v>893</v>
      </c>
      <c r="U346" s="242">
        <f t="shared" si="75"/>
        <v>17727</v>
      </c>
      <c r="V346" s="247">
        <f t="shared" si="76"/>
        <v>3</v>
      </c>
    </row>
    <row r="347" spans="1:22" x14ac:dyDescent="0.3">
      <c r="A347" s="136">
        <v>446</v>
      </c>
      <c r="B347" s="136">
        <v>446099350</v>
      </c>
      <c r="C347" s="212" t="s">
        <v>185</v>
      </c>
      <c r="D347" s="211">
        <v>99</v>
      </c>
      <c r="E347" s="212" t="s">
        <v>186</v>
      </c>
      <c r="F347" s="211">
        <v>350</v>
      </c>
      <c r="G347" s="212" t="s">
        <v>197</v>
      </c>
      <c r="H347" s="235">
        <f t="shared" si="65"/>
        <v>6</v>
      </c>
      <c r="I347" s="137"/>
      <c r="J347" s="241">
        <f t="shared" si="66"/>
        <v>7092</v>
      </c>
      <c r="K347" s="242">
        <f t="shared" si="67"/>
        <v>6989</v>
      </c>
      <c r="L347" s="242">
        <f t="shared" si="68"/>
        <v>6990</v>
      </c>
      <c r="M347" s="242">
        <f t="shared" si="69"/>
        <v>6886</v>
      </c>
      <c r="N347" s="242">
        <f t="shared" si="70"/>
        <v>6879</v>
      </c>
      <c r="O347" s="243">
        <f t="shared" si="71"/>
        <v>6875</v>
      </c>
      <c r="P347" s="139"/>
      <c r="Q347" s="241">
        <f t="shared" si="72"/>
        <v>11923</v>
      </c>
      <c r="R347" s="242">
        <f t="shared" si="77"/>
        <v>6875</v>
      </c>
      <c r="S347" s="242">
        <f t="shared" si="73"/>
        <v>0</v>
      </c>
      <c r="T347" s="242">
        <f t="shared" si="74"/>
        <v>893</v>
      </c>
      <c r="U347" s="242">
        <f t="shared" si="75"/>
        <v>19691</v>
      </c>
      <c r="V347" s="247">
        <f t="shared" si="76"/>
        <v>-4</v>
      </c>
    </row>
    <row r="348" spans="1:22" x14ac:dyDescent="0.3">
      <c r="A348" s="136">
        <v>446</v>
      </c>
      <c r="B348" s="136">
        <v>446099625</v>
      </c>
      <c r="C348" s="212" t="s">
        <v>185</v>
      </c>
      <c r="D348" s="211">
        <v>99</v>
      </c>
      <c r="E348" s="212" t="s">
        <v>186</v>
      </c>
      <c r="F348" s="211">
        <v>625</v>
      </c>
      <c r="G348" s="212" t="s">
        <v>49</v>
      </c>
      <c r="H348" s="235">
        <f t="shared" si="65"/>
        <v>11</v>
      </c>
      <c r="I348" s="137"/>
      <c r="J348" s="241">
        <f t="shared" si="66"/>
        <v>2150</v>
      </c>
      <c r="K348" s="242">
        <f t="shared" si="67"/>
        <v>2166</v>
      </c>
      <c r="L348" s="242">
        <f t="shared" si="68"/>
        <v>2176</v>
      </c>
      <c r="M348" s="242">
        <f t="shared" si="69"/>
        <v>1977</v>
      </c>
      <c r="N348" s="242">
        <f t="shared" si="70"/>
        <v>2005</v>
      </c>
      <c r="O348" s="243">
        <f t="shared" si="71"/>
        <v>2005</v>
      </c>
      <c r="P348" s="139"/>
      <c r="Q348" s="241">
        <f t="shared" si="72"/>
        <v>11528</v>
      </c>
      <c r="R348" s="242">
        <f t="shared" si="77"/>
        <v>2005</v>
      </c>
      <c r="S348" s="242">
        <f t="shared" si="73"/>
        <v>0</v>
      </c>
      <c r="T348" s="242">
        <f t="shared" si="74"/>
        <v>893</v>
      </c>
      <c r="U348" s="242">
        <f t="shared" si="75"/>
        <v>14426</v>
      </c>
      <c r="V348" s="247">
        <f t="shared" si="76"/>
        <v>0</v>
      </c>
    </row>
    <row r="349" spans="1:22" x14ac:dyDescent="0.3">
      <c r="A349" s="136">
        <v>446</v>
      </c>
      <c r="B349" s="136">
        <v>446099650</v>
      </c>
      <c r="C349" s="212" t="s">
        <v>185</v>
      </c>
      <c r="D349" s="211">
        <v>99</v>
      </c>
      <c r="E349" s="212" t="s">
        <v>186</v>
      </c>
      <c r="F349" s="211">
        <v>650</v>
      </c>
      <c r="G349" s="212" t="s">
        <v>199</v>
      </c>
      <c r="H349" s="235">
        <f t="shared" si="65"/>
        <v>2</v>
      </c>
      <c r="I349" s="137"/>
      <c r="J349" s="241">
        <f t="shared" si="66"/>
        <v>2825</v>
      </c>
      <c r="K349" s="242">
        <f t="shared" si="67"/>
        <v>3760</v>
      </c>
      <c r="L349" s="242">
        <f t="shared" si="68"/>
        <v>3760</v>
      </c>
      <c r="M349" s="242">
        <f t="shared" si="69"/>
        <v>3760</v>
      </c>
      <c r="N349" s="242">
        <f t="shared" si="70"/>
        <v>4182</v>
      </c>
      <c r="O349" s="243">
        <f t="shared" si="71"/>
        <v>4182</v>
      </c>
      <c r="P349" s="139"/>
      <c r="Q349" s="241">
        <f t="shared" si="72"/>
        <v>13315</v>
      </c>
      <c r="R349" s="242">
        <f t="shared" si="77"/>
        <v>4182</v>
      </c>
      <c r="S349" s="242">
        <f t="shared" si="73"/>
        <v>0</v>
      </c>
      <c r="T349" s="242">
        <f t="shared" si="74"/>
        <v>893</v>
      </c>
      <c r="U349" s="242">
        <f t="shared" si="75"/>
        <v>18390</v>
      </c>
      <c r="V349" s="247">
        <f t="shared" si="76"/>
        <v>0</v>
      </c>
    </row>
    <row r="350" spans="1:22" x14ac:dyDescent="0.3">
      <c r="A350" s="136">
        <v>446</v>
      </c>
      <c r="B350" s="136">
        <v>446099690</v>
      </c>
      <c r="C350" s="212" t="s">
        <v>185</v>
      </c>
      <c r="D350" s="211">
        <v>99</v>
      </c>
      <c r="E350" s="212" t="s">
        <v>186</v>
      </c>
      <c r="F350" s="211">
        <v>690</v>
      </c>
      <c r="G350" s="212" t="s">
        <v>200</v>
      </c>
      <c r="H350" s="235">
        <f t="shared" si="65"/>
        <v>7</v>
      </c>
      <c r="I350" s="137"/>
      <c r="J350" s="241">
        <f t="shared" si="66"/>
        <v>3326</v>
      </c>
      <c r="K350" s="242">
        <f t="shared" si="67"/>
        <v>3219</v>
      </c>
      <c r="L350" s="242">
        <f t="shared" si="68"/>
        <v>3220</v>
      </c>
      <c r="M350" s="242">
        <f t="shared" si="69"/>
        <v>3410</v>
      </c>
      <c r="N350" s="242">
        <f t="shared" si="70"/>
        <v>3400</v>
      </c>
      <c r="O350" s="243">
        <f t="shared" si="71"/>
        <v>3413</v>
      </c>
      <c r="P350" s="139"/>
      <c r="Q350" s="241">
        <f t="shared" si="72"/>
        <v>11075</v>
      </c>
      <c r="R350" s="242">
        <f t="shared" si="77"/>
        <v>3413</v>
      </c>
      <c r="S350" s="242">
        <f t="shared" si="73"/>
        <v>0</v>
      </c>
      <c r="T350" s="242">
        <f t="shared" si="74"/>
        <v>893</v>
      </c>
      <c r="U350" s="242">
        <f t="shared" si="75"/>
        <v>15381</v>
      </c>
      <c r="V350" s="247">
        <f t="shared" si="76"/>
        <v>13</v>
      </c>
    </row>
    <row r="351" spans="1:22" x14ac:dyDescent="0.3">
      <c r="A351" s="136">
        <v>447</v>
      </c>
      <c r="B351" s="136">
        <v>447101016</v>
      </c>
      <c r="C351" s="212" t="s">
        <v>201</v>
      </c>
      <c r="D351" s="211">
        <v>101</v>
      </c>
      <c r="E351" s="212" t="s">
        <v>84</v>
      </c>
      <c r="F351" s="211">
        <v>16</v>
      </c>
      <c r="G351" s="212" t="s">
        <v>187</v>
      </c>
      <c r="H351" s="235">
        <f t="shared" si="65"/>
        <v>1</v>
      </c>
      <c r="I351" s="137"/>
      <c r="J351" s="241">
        <f t="shared" si="66"/>
        <v>469</v>
      </c>
      <c r="K351" s="242" t="str">
        <f t="shared" si="67"/>
        <v/>
      </c>
      <c r="L351" s="242" t="str">
        <f t="shared" si="68"/>
        <v/>
      </c>
      <c r="M351" s="242">
        <f t="shared" si="69"/>
        <v>370</v>
      </c>
      <c r="N351" s="242">
        <f t="shared" si="70"/>
        <v>365</v>
      </c>
      <c r="O351" s="243">
        <f t="shared" si="71"/>
        <v>364</v>
      </c>
      <c r="P351" s="139"/>
      <c r="Q351" s="241">
        <f t="shared" si="72"/>
        <v>8773</v>
      </c>
      <c r="R351" s="242">
        <f t="shared" si="77"/>
        <v>364</v>
      </c>
      <c r="S351" s="242">
        <f t="shared" si="73"/>
        <v>0</v>
      </c>
      <c r="T351" s="242">
        <f t="shared" si="74"/>
        <v>893</v>
      </c>
      <c r="U351" s="242">
        <f t="shared" si="75"/>
        <v>10030</v>
      </c>
      <c r="V351" s="247">
        <f t="shared" si="76"/>
        <v>-1</v>
      </c>
    </row>
    <row r="352" spans="1:22" x14ac:dyDescent="0.3">
      <c r="A352" s="136">
        <v>447</v>
      </c>
      <c r="B352" s="136">
        <v>447101020</v>
      </c>
      <c r="C352" s="212" t="s">
        <v>201</v>
      </c>
      <c r="D352" s="211">
        <v>101</v>
      </c>
      <c r="E352" s="212" t="s">
        <v>84</v>
      </c>
      <c r="F352" s="211">
        <v>20</v>
      </c>
      <c r="G352" s="212" t="s">
        <v>142</v>
      </c>
      <c r="H352" s="235">
        <f t="shared" si="65"/>
        <v>0.5</v>
      </c>
      <c r="I352" s="137"/>
      <c r="J352" s="241">
        <f t="shared" si="66"/>
        <v>3064</v>
      </c>
      <c r="K352" s="242" t="str">
        <f t="shared" si="67"/>
        <v/>
      </c>
      <c r="L352" s="242" t="str">
        <f t="shared" si="68"/>
        <v/>
      </c>
      <c r="M352" s="242" t="str">
        <f t="shared" si="69"/>
        <v/>
      </c>
      <c r="N352" s="242" t="str">
        <f t="shared" si="70"/>
        <v/>
      </c>
      <c r="O352" s="243">
        <f t="shared" si="71"/>
        <v>2804</v>
      </c>
      <c r="P352" s="139"/>
      <c r="Q352" s="241">
        <f t="shared" si="72"/>
        <v>11020.794423357667</v>
      </c>
      <c r="R352" s="242">
        <f t="shared" si="77"/>
        <v>2804</v>
      </c>
      <c r="S352" s="242">
        <f t="shared" si="73"/>
        <v>0</v>
      </c>
      <c r="T352" s="242">
        <f t="shared" si="74"/>
        <v>893</v>
      </c>
      <c r="U352" s="242">
        <f t="shared" si="75"/>
        <v>14717.794423357667</v>
      </c>
      <c r="V352" s="247" t="str">
        <f t="shared" si="76"/>
        <v/>
      </c>
    </row>
    <row r="353" spans="1:22" x14ac:dyDescent="0.3">
      <c r="A353" s="136">
        <v>447</v>
      </c>
      <c r="B353" s="136">
        <v>447101025</v>
      </c>
      <c r="C353" s="212" t="s">
        <v>201</v>
      </c>
      <c r="D353" s="211">
        <v>101</v>
      </c>
      <c r="E353" s="212" t="s">
        <v>84</v>
      </c>
      <c r="F353" s="211">
        <v>25</v>
      </c>
      <c r="G353" s="212" t="s">
        <v>120</v>
      </c>
      <c r="H353" s="235">
        <f t="shared" si="65"/>
        <v>49.489999999999995</v>
      </c>
      <c r="I353" s="137"/>
      <c r="J353" s="241">
        <f t="shared" si="66"/>
        <v>3350</v>
      </c>
      <c r="K353" s="242">
        <f t="shared" si="67"/>
        <v>3448</v>
      </c>
      <c r="L353" s="242">
        <f t="shared" si="68"/>
        <v>3455</v>
      </c>
      <c r="M353" s="242">
        <f t="shared" si="69"/>
        <v>3455</v>
      </c>
      <c r="N353" s="242">
        <f t="shared" si="70"/>
        <v>3945</v>
      </c>
      <c r="O353" s="243">
        <f t="shared" si="71"/>
        <v>3945</v>
      </c>
      <c r="P353" s="139"/>
      <c r="Q353" s="241">
        <f t="shared" si="72"/>
        <v>9978</v>
      </c>
      <c r="R353" s="242">
        <f t="shared" si="77"/>
        <v>3945</v>
      </c>
      <c r="S353" s="242">
        <f t="shared" si="73"/>
        <v>0</v>
      </c>
      <c r="T353" s="242">
        <f t="shared" si="74"/>
        <v>893</v>
      </c>
      <c r="U353" s="242">
        <f t="shared" si="75"/>
        <v>14816</v>
      </c>
      <c r="V353" s="247">
        <f t="shared" si="76"/>
        <v>0</v>
      </c>
    </row>
    <row r="354" spans="1:22" x14ac:dyDescent="0.3">
      <c r="A354" s="136">
        <v>447</v>
      </c>
      <c r="B354" s="136">
        <v>447101100</v>
      </c>
      <c r="C354" s="212" t="s">
        <v>201</v>
      </c>
      <c r="D354" s="211">
        <v>101</v>
      </c>
      <c r="E354" s="212" t="s">
        <v>84</v>
      </c>
      <c r="F354" s="211">
        <v>100</v>
      </c>
      <c r="G354" s="212" t="s">
        <v>79</v>
      </c>
      <c r="H354" s="235">
        <f t="shared" si="65"/>
        <v>2</v>
      </c>
      <c r="I354" s="137"/>
      <c r="J354" s="241" t="str">
        <f t="shared" si="66"/>
        <v/>
      </c>
      <c r="K354" s="242" t="str">
        <f t="shared" si="67"/>
        <v/>
      </c>
      <c r="L354" s="242" t="str">
        <f t="shared" si="68"/>
        <v/>
      </c>
      <c r="M354" s="242" t="str">
        <f t="shared" si="69"/>
        <v/>
      </c>
      <c r="N354" s="242" t="str">
        <f t="shared" si="70"/>
        <v/>
      </c>
      <c r="O354" s="243">
        <f t="shared" si="71"/>
        <v>5303</v>
      </c>
      <c r="P354" s="139"/>
      <c r="Q354" s="241">
        <f t="shared" si="72"/>
        <v>11702.677558601861</v>
      </c>
      <c r="R354" s="242">
        <f t="shared" si="77"/>
        <v>5303</v>
      </c>
      <c r="S354" s="242">
        <f t="shared" si="73"/>
        <v>0</v>
      </c>
      <c r="T354" s="242">
        <f t="shared" si="74"/>
        <v>893</v>
      </c>
      <c r="U354" s="242">
        <f t="shared" si="75"/>
        <v>17898.677558601863</v>
      </c>
      <c r="V354" s="247" t="str">
        <f t="shared" si="76"/>
        <v/>
      </c>
    </row>
    <row r="355" spans="1:22" x14ac:dyDescent="0.3">
      <c r="A355" s="136">
        <v>447</v>
      </c>
      <c r="B355" s="136">
        <v>447101101</v>
      </c>
      <c r="C355" s="212" t="s">
        <v>201</v>
      </c>
      <c r="D355" s="211">
        <v>101</v>
      </c>
      <c r="E355" s="212" t="s">
        <v>84</v>
      </c>
      <c r="F355" s="211">
        <v>101</v>
      </c>
      <c r="G355" s="212" t="s">
        <v>84</v>
      </c>
      <c r="H355" s="235">
        <f t="shared" si="65"/>
        <v>309.23</v>
      </c>
      <c r="I355" s="137"/>
      <c r="J355" s="241">
        <f t="shared" si="66"/>
        <v>2043</v>
      </c>
      <c r="K355" s="242">
        <f t="shared" si="67"/>
        <v>2131</v>
      </c>
      <c r="L355" s="242">
        <f t="shared" si="68"/>
        <v>2139</v>
      </c>
      <c r="M355" s="242">
        <f t="shared" si="69"/>
        <v>2489</v>
      </c>
      <c r="N355" s="242">
        <f t="shared" si="70"/>
        <v>2482</v>
      </c>
      <c r="O355" s="243">
        <f t="shared" si="71"/>
        <v>2481</v>
      </c>
      <c r="P355" s="139"/>
      <c r="Q355" s="241">
        <f t="shared" si="72"/>
        <v>9344</v>
      </c>
      <c r="R355" s="242">
        <f t="shared" si="77"/>
        <v>2481</v>
      </c>
      <c r="S355" s="242">
        <f t="shared" si="73"/>
        <v>0</v>
      </c>
      <c r="T355" s="242">
        <f t="shared" si="74"/>
        <v>893</v>
      </c>
      <c r="U355" s="242">
        <f t="shared" si="75"/>
        <v>12718</v>
      </c>
      <c r="V355" s="247">
        <f t="shared" si="76"/>
        <v>-1</v>
      </c>
    </row>
    <row r="356" spans="1:22" x14ac:dyDescent="0.3">
      <c r="A356" s="136">
        <v>447</v>
      </c>
      <c r="B356" s="136">
        <v>447101136</v>
      </c>
      <c r="C356" s="212" t="s">
        <v>201</v>
      </c>
      <c r="D356" s="211">
        <v>101</v>
      </c>
      <c r="E356" s="212" t="s">
        <v>84</v>
      </c>
      <c r="F356" s="211">
        <v>136</v>
      </c>
      <c r="G356" s="212" t="s">
        <v>85</v>
      </c>
      <c r="H356" s="235">
        <f t="shared" si="65"/>
        <v>1</v>
      </c>
      <c r="I356" s="137"/>
      <c r="J356" s="241" t="str">
        <f t="shared" si="66"/>
        <v/>
      </c>
      <c r="K356" s="242">
        <f t="shared" si="67"/>
        <v>3310</v>
      </c>
      <c r="L356" s="242">
        <f t="shared" si="68"/>
        <v>3313</v>
      </c>
      <c r="M356" s="242">
        <f t="shared" si="69"/>
        <v>3321</v>
      </c>
      <c r="N356" s="242">
        <f t="shared" si="70"/>
        <v>3323</v>
      </c>
      <c r="O356" s="243">
        <f t="shared" si="71"/>
        <v>3323</v>
      </c>
      <c r="P356" s="139"/>
      <c r="Q356" s="241">
        <f t="shared" si="72"/>
        <v>10097.50430895213</v>
      </c>
      <c r="R356" s="242">
        <f t="shared" si="77"/>
        <v>3323</v>
      </c>
      <c r="S356" s="242">
        <f t="shared" si="73"/>
        <v>0</v>
      </c>
      <c r="T356" s="242">
        <f t="shared" si="74"/>
        <v>893</v>
      </c>
      <c r="U356" s="242">
        <f t="shared" si="75"/>
        <v>14313.50430895213</v>
      </c>
      <c r="V356" s="247">
        <f t="shared" si="76"/>
        <v>0</v>
      </c>
    </row>
    <row r="357" spans="1:22" x14ac:dyDescent="0.3">
      <c r="A357" s="136">
        <v>447</v>
      </c>
      <c r="B357" s="136">
        <v>447101138</v>
      </c>
      <c r="C357" s="212" t="s">
        <v>201</v>
      </c>
      <c r="D357" s="211">
        <v>101</v>
      </c>
      <c r="E357" s="212" t="s">
        <v>84</v>
      </c>
      <c r="F357" s="211">
        <v>138</v>
      </c>
      <c r="G357" s="212" t="s">
        <v>202</v>
      </c>
      <c r="H357" s="235">
        <f t="shared" si="65"/>
        <v>2</v>
      </c>
      <c r="I357" s="137"/>
      <c r="J357" s="241">
        <f t="shared" si="66"/>
        <v>3855</v>
      </c>
      <c r="K357" s="242">
        <f t="shared" si="67"/>
        <v>3944</v>
      </c>
      <c r="L357" s="242">
        <f t="shared" si="68"/>
        <v>3944</v>
      </c>
      <c r="M357" s="242">
        <f t="shared" si="69"/>
        <v>3783</v>
      </c>
      <c r="N357" s="242">
        <f t="shared" si="70"/>
        <v>3749</v>
      </c>
      <c r="O357" s="243">
        <f t="shared" si="71"/>
        <v>3749</v>
      </c>
      <c r="P357" s="139"/>
      <c r="Q357" s="241">
        <f t="shared" si="72"/>
        <v>9041</v>
      </c>
      <c r="R357" s="242">
        <f t="shared" si="77"/>
        <v>3749</v>
      </c>
      <c r="S357" s="242">
        <f t="shared" si="73"/>
        <v>0</v>
      </c>
      <c r="T357" s="242">
        <f t="shared" si="74"/>
        <v>893</v>
      </c>
      <c r="U357" s="242">
        <f t="shared" si="75"/>
        <v>13683</v>
      </c>
      <c r="V357" s="247">
        <f t="shared" si="76"/>
        <v>0</v>
      </c>
    </row>
    <row r="358" spans="1:22" x14ac:dyDescent="0.3">
      <c r="A358" s="136">
        <v>447</v>
      </c>
      <c r="B358" s="136">
        <v>447101139</v>
      </c>
      <c r="C358" s="212" t="s">
        <v>201</v>
      </c>
      <c r="D358" s="211">
        <v>101</v>
      </c>
      <c r="E358" s="212" t="s">
        <v>84</v>
      </c>
      <c r="F358" s="211">
        <v>139</v>
      </c>
      <c r="G358" s="212" t="s">
        <v>86</v>
      </c>
      <c r="H358" s="235">
        <f t="shared" si="65"/>
        <v>1</v>
      </c>
      <c r="I358" s="137"/>
      <c r="J358" s="241" t="str">
        <f t="shared" si="66"/>
        <v/>
      </c>
      <c r="K358" s="242" t="str">
        <f t="shared" si="67"/>
        <v/>
      </c>
      <c r="L358" s="242" t="str">
        <f t="shared" si="68"/>
        <v/>
      </c>
      <c r="M358" s="242">
        <f t="shared" si="69"/>
        <v>3635</v>
      </c>
      <c r="N358" s="242">
        <f t="shared" si="70"/>
        <v>3655</v>
      </c>
      <c r="O358" s="243">
        <f t="shared" si="71"/>
        <v>3655</v>
      </c>
      <c r="P358" s="139"/>
      <c r="Q358" s="241">
        <f t="shared" si="72"/>
        <v>10557.027273223794</v>
      </c>
      <c r="R358" s="242">
        <f t="shared" si="77"/>
        <v>3655</v>
      </c>
      <c r="S358" s="242">
        <f t="shared" si="73"/>
        <v>0</v>
      </c>
      <c r="T358" s="242">
        <f t="shared" si="74"/>
        <v>893</v>
      </c>
      <c r="U358" s="242">
        <f t="shared" si="75"/>
        <v>15105.027273223794</v>
      </c>
      <c r="V358" s="247">
        <f t="shared" si="76"/>
        <v>0</v>
      </c>
    </row>
    <row r="359" spans="1:22" x14ac:dyDescent="0.3">
      <c r="A359" s="136">
        <v>447</v>
      </c>
      <c r="B359" s="136">
        <v>447101177</v>
      </c>
      <c r="C359" s="212" t="s">
        <v>201</v>
      </c>
      <c r="D359" s="211">
        <v>101</v>
      </c>
      <c r="E359" s="212" t="s">
        <v>84</v>
      </c>
      <c r="F359" s="211">
        <v>177</v>
      </c>
      <c r="G359" s="212" t="s">
        <v>127</v>
      </c>
      <c r="H359" s="235">
        <f t="shared" si="65"/>
        <v>10</v>
      </c>
      <c r="I359" s="137"/>
      <c r="J359" s="241">
        <f t="shared" si="66"/>
        <v>3434</v>
      </c>
      <c r="K359" s="242">
        <f t="shared" si="67"/>
        <v>3486</v>
      </c>
      <c r="L359" s="242">
        <f t="shared" si="68"/>
        <v>3486</v>
      </c>
      <c r="M359" s="242">
        <f t="shared" si="69"/>
        <v>3976</v>
      </c>
      <c r="N359" s="242">
        <f t="shared" si="70"/>
        <v>3981</v>
      </c>
      <c r="O359" s="243">
        <f t="shared" si="71"/>
        <v>3980</v>
      </c>
      <c r="P359" s="139"/>
      <c r="Q359" s="241">
        <f t="shared" si="72"/>
        <v>9480</v>
      </c>
      <c r="R359" s="242">
        <f t="shared" si="77"/>
        <v>3980</v>
      </c>
      <c r="S359" s="242">
        <f t="shared" si="73"/>
        <v>0</v>
      </c>
      <c r="T359" s="242">
        <f t="shared" si="74"/>
        <v>893</v>
      </c>
      <c r="U359" s="242">
        <f t="shared" si="75"/>
        <v>14353</v>
      </c>
      <c r="V359" s="247">
        <f t="shared" si="76"/>
        <v>-1</v>
      </c>
    </row>
    <row r="360" spans="1:22" x14ac:dyDescent="0.3">
      <c r="A360" s="136">
        <v>447</v>
      </c>
      <c r="B360" s="136">
        <v>447101185</v>
      </c>
      <c r="C360" s="212" t="s">
        <v>201</v>
      </c>
      <c r="D360" s="211">
        <v>101</v>
      </c>
      <c r="E360" s="212" t="s">
        <v>84</v>
      </c>
      <c r="F360" s="211">
        <v>185</v>
      </c>
      <c r="G360" s="212" t="s">
        <v>88</v>
      </c>
      <c r="H360" s="235">
        <f t="shared" si="65"/>
        <v>25.57</v>
      </c>
      <c r="I360" s="137"/>
      <c r="J360" s="241">
        <f t="shared" si="66"/>
        <v>1752</v>
      </c>
      <c r="K360" s="242">
        <f t="shared" si="67"/>
        <v>1895</v>
      </c>
      <c r="L360" s="242">
        <f t="shared" si="68"/>
        <v>1899</v>
      </c>
      <c r="M360" s="242">
        <f t="shared" si="69"/>
        <v>1884</v>
      </c>
      <c r="N360" s="242">
        <f t="shared" si="70"/>
        <v>1887</v>
      </c>
      <c r="O360" s="243">
        <f t="shared" si="71"/>
        <v>1888</v>
      </c>
      <c r="P360" s="139"/>
      <c r="Q360" s="241">
        <f t="shared" si="72"/>
        <v>10134</v>
      </c>
      <c r="R360" s="242">
        <f t="shared" si="77"/>
        <v>1888</v>
      </c>
      <c r="S360" s="242">
        <f t="shared" si="73"/>
        <v>0</v>
      </c>
      <c r="T360" s="242">
        <f t="shared" si="74"/>
        <v>893</v>
      </c>
      <c r="U360" s="242">
        <f t="shared" si="75"/>
        <v>12915</v>
      </c>
      <c r="V360" s="247">
        <f t="shared" si="76"/>
        <v>1</v>
      </c>
    </row>
    <row r="361" spans="1:22" x14ac:dyDescent="0.3">
      <c r="A361" s="136">
        <v>447</v>
      </c>
      <c r="B361" s="136">
        <v>447101187</v>
      </c>
      <c r="C361" s="212" t="s">
        <v>201</v>
      </c>
      <c r="D361" s="211">
        <v>101</v>
      </c>
      <c r="E361" s="212" t="s">
        <v>84</v>
      </c>
      <c r="F361" s="211">
        <v>187</v>
      </c>
      <c r="G361" s="212" t="s">
        <v>89</v>
      </c>
      <c r="H361" s="235">
        <f t="shared" si="65"/>
        <v>3</v>
      </c>
      <c r="I361" s="137"/>
      <c r="J361" s="241">
        <f t="shared" si="66"/>
        <v>4573</v>
      </c>
      <c r="K361" s="242">
        <f t="shared" si="67"/>
        <v>4688</v>
      </c>
      <c r="L361" s="242">
        <f t="shared" si="68"/>
        <v>4688</v>
      </c>
      <c r="M361" s="242">
        <f t="shared" si="69"/>
        <v>4484</v>
      </c>
      <c r="N361" s="242">
        <f t="shared" si="70"/>
        <v>4477</v>
      </c>
      <c r="O361" s="243">
        <f t="shared" si="71"/>
        <v>4477</v>
      </c>
      <c r="P361" s="139"/>
      <c r="Q361" s="241">
        <f t="shared" si="72"/>
        <v>9853</v>
      </c>
      <c r="R361" s="242">
        <f t="shared" si="77"/>
        <v>4477</v>
      </c>
      <c r="S361" s="242">
        <f t="shared" si="73"/>
        <v>0</v>
      </c>
      <c r="T361" s="242">
        <f t="shared" si="74"/>
        <v>893</v>
      </c>
      <c r="U361" s="242">
        <f t="shared" si="75"/>
        <v>15223</v>
      </c>
      <c r="V361" s="247">
        <f t="shared" si="76"/>
        <v>0</v>
      </c>
    </row>
    <row r="362" spans="1:22" x14ac:dyDescent="0.3">
      <c r="A362" s="136">
        <v>447</v>
      </c>
      <c r="B362" s="136">
        <v>447101198</v>
      </c>
      <c r="C362" s="212" t="s">
        <v>201</v>
      </c>
      <c r="D362" s="211">
        <v>101</v>
      </c>
      <c r="E362" s="212" t="s">
        <v>84</v>
      </c>
      <c r="F362" s="211">
        <v>198</v>
      </c>
      <c r="G362" s="212" t="s">
        <v>39</v>
      </c>
      <c r="H362" s="235">
        <f t="shared" si="65"/>
        <v>1</v>
      </c>
      <c r="I362" s="137"/>
      <c r="J362" s="241" t="str">
        <f t="shared" si="66"/>
        <v/>
      </c>
      <c r="K362" s="242" t="str">
        <f t="shared" si="67"/>
        <v/>
      </c>
      <c r="L362" s="242" t="str">
        <f t="shared" si="68"/>
        <v/>
      </c>
      <c r="M362" s="242">
        <f t="shared" si="69"/>
        <v>4084</v>
      </c>
      <c r="N362" s="242">
        <f t="shared" si="70"/>
        <v>4209</v>
      </c>
      <c r="O362" s="243">
        <f t="shared" si="71"/>
        <v>4209</v>
      </c>
      <c r="P362" s="139"/>
      <c r="Q362" s="241">
        <f t="shared" si="72"/>
        <v>10156.281639000543</v>
      </c>
      <c r="R362" s="242">
        <f t="shared" si="77"/>
        <v>4209</v>
      </c>
      <c r="S362" s="242">
        <f t="shared" si="73"/>
        <v>0</v>
      </c>
      <c r="T362" s="242">
        <f t="shared" si="74"/>
        <v>893</v>
      </c>
      <c r="U362" s="242">
        <f t="shared" si="75"/>
        <v>15258.281639000543</v>
      </c>
      <c r="V362" s="247">
        <f t="shared" si="76"/>
        <v>0</v>
      </c>
    </row>
    <row r="363" spans="1:22" x14ac:dyDescent="0.3">
      <c r="A363" s="136">
        <v>447</v>
      </c>
      <c r="B363" s="136">
        <v>447101208</v>
      </c>
      <c r="C363" s="212" t="s">
        <v>201</v>
      </c>
      <c r="D363" s="211">
        <v>101</v>
      </c>
      <c r="E363" s="212" t="s">
        <v>84</v>
      </c>
      <c r="F363" s="211">
        <v>208</v>
      </c>
      <c r="G363" s="212" t="s">
        <v>192</v>
      </c>
      <c r="H363" s="235">
        <f t="shared" si="65"/>
        <v>1</v>
      </c>
      <c r="I363" s="137"/>
      <c r="J363" s="241" t="str">
        <f t="shared" si="66"/>
        <v/>
      </c>
      <c r="K363" s="242" t="str">
        <f t="shared" si="67"/>
        <v/>
      </c>
      <c r="L363" s="242" t="str">
        <f t="shared" si="68"/>
        <v/>
      </c>
      <c r="M363" s="242">
        <f t="shared" si="69"/>
        <v>5605</v>
      </c>
      <c r="N363" s="242">
        <f t="shared" si="70"/>
        <v>5619</v>
      </c>
      <c r="O363" s="243">
        <f t="shared" si="71"/>
        <v>5619</v>
      </c>
      <c r="P363" s="139"/>
      <c r="Q363" s="241">
        <f t="shared" si="72"/>
        <v>9569.3387698781826</v>
      </c>
      <c r="R363" s="242">
        <f t="shared" si="77"/>
        <v>5619</v>
      </c>
      <c r="S363" s="242">
        <f t="shared" si="73"/>
        <v>0</v>
      </c>
      <c r="T363" s="242">
        <f t="shared" si="74"/>
        <v>893</v>
      </c>
      <c r="U363" s="242">
        <f t="shared" si="75"/>
        <v>16081.338769878183</v>
      </c>
      <c r="V363" s="247">
        <f t="shared" si="76"/>
        <v>0</v>
      </c>
    </row>
    <row r="364" spans="1:22" x14ac:dyDescent="0.3">
      <c r="A364" s="136">
        <v>447</v>
      </c>
      <c r="B364" s="136">
        <v>447101212</v>
      </c>
      <c r="C364" s="212" t="s">
        <v>201</v>
      </c>
      <c r="D364" s="211">
        <v>101</v>
      </c>
      <c r="E364" s="212" t="s">
        <v>84</v>
      </c>
      <c r="F364" s="211">
        <v>212</v>
      </c>
      <c r="G364" s="212" t="s">
        <v>41</v>
      </c>
      <c r="H364" s="235">
        <f t="shared" si="65"/>
        <v>1</v>
      </c>
      <c r="I364" s="137"/>
      <c r="J364" s="241">
        <f t="shared" si="66"/>
        <v>1400</v>
      </c>
      <c r="K364" s="242">
        <f t="shared" si="67"/>
        <v>1511</v>
      </c>
      <c r="L364" s="242">
        <f t="shared" si="68"/>
        <v>1511</v>
      </c>
      <c r="M364" s="242">
        <f t="shared" si="69"/>
        <v>1511</v>
      </c>
      <c r="N364" s="242">
        <f t="shared" si="70"/>
        <v>2062</v>
      </c>
      <c r="O364" s="243">
        <f t="shared" si="71"/>
        <v>2064</v>
      </c>
      <c r="P364" s="139"/>
      <c r="Q364" s="241">
        <f t="shared" si="72"/>
        <v>9131</v>
      </c>
      <c r="R364" s="242">
        <f t="shared" si="77"/>
        <v>2064</v>
      </c>
      <c r="S364" s="242">
        <f t="shared" si="73"/>
        <v>0</v>
      </c>
      <c r="T364" s="242">
        <f t="shared" si="74"/>
        <v>893</v>
      </c>
      <c r="U364" s="242">
        <f t="shared" si="75"/>
        <v>12088</v>
      </c>
      <c r="V364" s="247">
        <f t="shared" si="76"/>
        <v>2</v>
      </c>
    </row>
    <row r="365" spans="1:22" x14ac:dyDescent="0.3">
      <c r="A365" s="136">
        <v>447</v>
      </c>
      <c r="B365" s="136">
        <v>447101214</v>
      </c>
      <c r="C365" s="212" t="s">
        <v>201</v>
      </c>
      <c r="D365" s="211">
        <v>101</v>
      </c>
      <c r="E365" s="212" t="s">
        <v>84</v>
      </c>
      <c r="F365" s="211">
        <v>214</v>
      </c>
      <c r="G365" s="212" t="s">
        <v>203</v>
      </c>
      <c r="H365" s="235">
        <f t="shared" si="65"/>
        <v>1</v>
      </c>
      <c r="I365" s="137"/>
      <c r="J365" s="241">
        <f t="shared" si="66"/>
        <v>1556</v>
      </c>
      <c r="K365" s="242">
        <f t="shared" si="67"/>
        <v>1613</v>
      </c>
      <c r="L365" s="242">
        <f t="shared" si="68"/>
        <v>1613</v>
      </c>
      <c r="M365" s="242">
        <f t="shared" si="69"/>
        <v>1613</v>
      </c>
      <c r="N365" s="242">
        <f t="shared" si="70"/>
        <v>1668</v>
      </c>
      <c r="O365" s="243">
        <f t="shared" si="71"/>
        <v>1676</v>
      </c>
      <c r="P365" s="139"/>
      <c r="Q365" s="241">
        <f t="shared" si="72"/>
        <v>8773</v>
      </c>
      <c r="R365" s="242">
        <f t="shared" si="77"/>
        <v>1676</v>
      </c>
      <c r="S365" s="242">
        <f t="shared" si="73"/>
        <v>0</v>
      </c>
      <c r="T365" s="242">
        <f t="shared" si="74"/>
        <v>893</v>
      </c>
      <c r="U365" s="242">
        <f t="shared" si="75"/>
        <v>11342</v>
      </c>
      <c r="V365" s="247">
        <f t="shared" si="76"/>
        <v>8</v>
      </c>
    </row>
    <row r="366" spans="1:22" x14ac:dyDescent="0.3">
      <c r="A366" s="136">
        <v>447</v>
      </c>
      <c r="B366" s="136">
        <v>447101220</v>
      </c>
      <c r="C366" s="212" t="s">
        <v>201</v>
      </c>
      <c r="D366" s="211">
        <v>101</v>
      </c>
      <c r="E366" s="212" t="s">
        <v>84</v>
      </c>
      <c r="F366" s="211">
        <v>220</v>
      </c>
      <c r="G366" s="212" t="s">
        <v>42</v>
      </c>
      <c r="H366" s="235">
        <f t="shared" si="65"/>
        <v>4</v>
      </c>
      <c r="I366" s="137"/>
      <c r="J366" s="241">
        <f t="shared" si="66"/>
        <v>4328</v>
      </c>
      <c r="K366" s="242">
        <f t="shared" si="67"/>
        <v>4496</v>
      </c>
      <c r="L366" s="242">
        <f t="shared" si="68"/>
        <v>4516</v>
      </c>
      <c r="M366" s="242">
        <f t="shared" si="69"/>
        <v>4440</v>
      </c>
      <c r="N366" s="242">
        <f t="shared" si="70"/>
        <v>4420</v>
      </c>
      <c r="O366" s="243">
        <f t="shared" si="71"/>
        <v>4419</v>
      </c>
      <c r="P366" s="139"/>
      <c r="Q366" s="241">
        <f t="shared" si="72"/>
        <v>11093.762837015447</v>
      </c>
      <c r="R366" s="242">
        <f t="shared" si="77"/>
        <v>4419</v>
      </c>
      <c r="S366" s="242">
        <f t="shared" si="73"/>
        <v>0</v>
      </c>
      <c r="T366" s="242">
        <f t="shared" si="74"/>
        <v>893</v>
      </c>
      <c r="U366" s="242">
        <f t="shared" si="75"/>
        <v>16405.762837015449</v>
      </c>
      <c r="V366" s="247">
        <f t="shared" si="76"/>
        <v>-1</v>
      </c>
    </row>
    <row r="367" spans="1:22" x14ac:dyDescent="0.3">
      <c r="A367" s="136">
        <v>447</v>
      </c>
      <c r="B367" s="136">
        <v>447101238</v>
      </c>
      <c r="C367" s="212" t="s">
        <v>201</v>
      </c>
      <c r="D367" s="211">
        <v>101</v>
      </c>
      <c r="E367" s="212" t="s">
        <v>84</v>
      </c>
      <c r="F367" s="211">
        <v>238</v>
      </c>
      <c r="G367" s="212" t="s">
        <v>194</v>
      </c>
      <c r="H367" s="235">
        <f t="shared" si="65"/>
        <v>6.4399999999999995</v>
      </c>
      <c r="I367" s="137"/>
      <c r="J367" s="241">
        <f t="shared" si="66"/>
        <v>5945</v>
      </c>
      <c r="K367" s="242">
        <f t="shared" si="67"/>
        <v>6032</v>
      </c>
      <c r="L367" s="242">
        <f t="shared" si="68"/>
        <v>6033</v>
      </c>
      <c r="M367" s="242">
        <f t="shared" si="69"/>
        <v>6538</v>
      </c>
      <c r="N367" s="242">
        <f t="shared" si="70"/>
        <v>6541</v>
      </c>
      <c r="O367" s="243">
        <f t="shared" si="71"/>
        <v>6535</v>
      </c>
      <c r="P367" s="139"/>
      <c r="Q367" s="241">
        <f t="shared" si="72"/>
        <v>9710</v>
      </c>
      <c r="R367" s="242">
        <f t="shared" si="77"/>
        <v>6535</v>
      </c>
      <c r="S367" s="242">
        <f t="shared" si="73"/>
        <v>0</v>
      </c>
      <c r="T367" s="242">
        <f t="shared" si="74"/>
        <v>893</v>
      </c>
      <c r="U367" s="242">
        <f t="shared" si="75"/>
        <v>17138</v>
      </c>
      <c r="V367" s="247">
        <f t="shared" si="76"/>
        <v>-6</v>
      </c>
    </row>
    <row r="368" spans="1:22" x14ac:dyDescent="0.3">
      <c r="A368" s="136">
        <v>447</v>
      </c>
      <c r="B368" s="136">
        <v>447101265</v>
      </c>
      <c r="C368" s="212" t="s">
        <v>201</v>
      </c>
      <c r="D368" s="211">
        <v>101</v>
      </c>
      <c r="E368" s="212" t="s">
        <v>84</v>
      </c>
      <c r="F368" s="211">
        <v>265</v>
      </c>
      <c r="G368" s="212" t="s">
        <v>509</v>
      </c>
      <c r="H368" s="235">
        <f t="shared" si="65"/>
        <v>1</v>
      </c>
      <c r="I368" s="137"/>
      <c r="J368" s="241" t="str">
        <f t="shared" si="66"/>
        <v/>
      </c>
      <c r="K368" s="242" t="str">
        <f t="shared" si="67"/>
        <v/>
      </c>
      <c r="L368" s="242" t="str">
        <f t="shared" si="68"/>
        <v/>
      </c>
      <c r="M368" s="242">
        <f t="shared" si="69"/>
        <v>5575</v>
      </c>
      <c r="N368" s="242">
        <f t="shared" si="70"/>
        <v>4689</v>
      </c>
      <c r="O368" s="243">
        <f t="shared" si="71"/>
        <v>4689</v>
      </c>
      <c r="P368" s="139"/>
      <c r="Q368" s="241">
        <f t="shared" si="72"/>
        <v>10061.185593812374</v>
      </c>
      <c r="R368" s="242">
        <f t="shared" si="77"/>
        <v>4689</v>
      </c>
      <c r="S368" s="242">
        <f t="shared" si="73"/>
        <v>0</v>
      </c>
      <c r="T368" s="242">
        <f t="shared" si="74"/>
        <v>893</v>
      </c>
      <c r="U368" s="242">
        <f t="shared" si="75"/>
        <v>15643.185593812374</v>
      </c>
      <c r="V368" s="247">
        <f t="shared" si="76"/>
        <v>0</v>
      </c>
    </row>
    <row r="369" spans="1:22" x14ac:dyDescent="0.3">
      <c r="A369" s="136">
        <v>447</v>
      </c>
      <c r="B369" s="136">
        <v>447101304</v>
      </c>
      <c r="C369" s="212" t="s">
        <v>201</v>
      </c>
      <c r="D369" s="211">
        <v>101</v>
      </c>
      <c r="E369" s="212" t="s">
        <v>84</v>
      </c>
      <c r="F369" s="211">
        <v>304</v>
      </c>
      <c r="G369" s="212" t="s">
        <v>130</v>
      </c>
      <c r="H369" s="235">
        <f t="shared" si="65"/>
        <v>0.55000000000000004</v>
      </c>
      <c r="I369" s="137"/>
      <c r="J369" s="241" t="str">
        <f t="shared" si="66"/>
        <v/>
      </c>
      <c r="K369" s="242" t="str">
        <f t="shared" si="67"/>
        <v/>
      </c>
      <c r="L369" s="242" t="str">
        <f t="shared" si="68"/>
        <v/>
      </c>
      <c r="M369" s="242" t="str">
        <f t="shared" si="69"/>
        <v/>
      </c>
      <c r="N369" s="242" t="str">
        <f t="shared" si="70"/>
        <v/>
      </c>
      <c r="O369" s="243">
        <f t="shared" si="71"/>
        <v>3920</v>
      </c>
      <c r="P369" s="139"/>
      <c r="Q369" s="241">
        <f t="shared" si="72"/>
        <v>10341.318060708265</v>
      </c>
      <c r="R369" s="242">
        <f t="shared" si="77"/>
        <v>3920</v>
      </c>
      <c r="S369" s="242">
        <f t="shared" si="73"/>
        <v>0</v>
      </c>
      <c r="T369" s="242">
        <f t="shared" si="74"/>
        <v>893</v>
      </c>
      <c r="U369" s="242">
        <f t="shared" si="75"/>
        <v>15154.318060708265</v>
      </c>
      <c r="V369" s="247" t="str">
        <f t="shared" si="76"/>
        <v/>
      </c>
    </row>
    <row r="370" spans="1:22" x14ac:dyDescent="0.3">
      <c r="A370" s="136">
        <v>447</v>
      </c>
      <c r="B370" s="136">
        <v>447101307</v>
      </c>
      <c r="C370" s="212" t="s">
        <v>201</v>
      </c>
      <c r="D370" s="211">
        <v>101</v>
      </c>
      <c r="E370" s="212" t="s">
        <v>84</v>
      </c>
      <c r="F370" s="211">
        <v>307</v>
      </c>
      <c r="G370" s="212" t="s">
        <v>76</v>
      </c>
      <c r="H370" s="235">
        <f t="shared" si="65"/>
        <v>3</v>
      </c>
      <c r="I370" s="137"/>
      <c r="J370" s="241">
        <f t="shared" si="66"/>
        <v>3286</v>
      </c>
      <c r="K370" s="242">
        <f t="shared" si="67"/>
        <v>3612</v>
      </c>
      <c r="L370" s="242">
        <f t="shared" si="68"/>
        <v>3612</v>
      </c>
      <c r="M370" s="242">
        <f t="shared" si="69"/>
        <v>3714</v>
      </c>
      <c r="N370" s="242">
        <f t="shared" si="70"/>
        <v>3703</v>
      </c>
      <c r="O370" s="243">
        <f t="shared" si="71"/>
        <v>3703</v>
      </c>
      <c r="P370" s="139"/>
      <c r="Q370" s="241">
        <f t="shared" si="72"/>
        <v>9429</v>
      </c>
      <c r="R370" s="242">
        <f t="shared" si="77"/>
        <v>3703</v>
      </c>
      <c r="S370" s="242">
        <f t="shared" si="73"/>
        <v>0</v>
      </c>
      <c r="T370" s="242">
        <f t="shared" si="74"/>
        <v>893</v>
      </c>
      <c r="U370" s="242">
        <f t="shared" si="75"/>
        <v>14025</v>
      </c>
      <c r="V370" s="247">
        <f t="shared" si="76"/>
        <v>0</v>
      </c>
    </row>
    <row r="371" spans="1:22" x14ac:dyDescent="0.3">
      <c r="A371" s="136">
        <v>447</v>
      </c>
      <c r="B371" s="136">
        <v>447101350</v>
      </c>
      <c r="C371" s="212" t="s">
        <v>201</v>
      </c>
      <c r="D371" s="211">
        <v>101</v>
      </c>
      <c r="E371" s="212" t="s">
        <v>84</v>
      </c>
      <c r="F371" s="211">
        <v>350</v>
      </c>
      <c r="G371" s="212" t="s">
        <v>197</v>
      </c>
      <c r="H371" s="235">
        <f t="shared" si="65"/>
        <v>21.63</v>
      </c>
      <c r="I371" s="137"/>
      <c r="J371" s="241">
        <f t="shared" si="66"/>
        <v>5259</v>
      </c>
      <c r="K371" s="242">
        <f t="shared" si="67"/>
        <v>5451</v>
      </c>
      <c r="L371" s="242">
        <f t="shared" si="68"/>
        <v>5463</v>
      </c>
      <c r="M371" s="242">
        <f t="shared" si="69"/>
        <v>5382</v>
      </c>
      <c r="N371" s="242">
        <f t="shared" si="70"/>
        <v>5376</v>
      </c>
      <c r="O371" s="243">
        <f t="shared" si="71"/>
        <v>5373</v>
      </c>
      <c r="P371" s="139"/>
      <c r="Q371" s="241">
        <f t="shared" si="72"/>
        <v>9318</v>
      </c>
      <c r="R371" s="242">
        <f t="shared" si="77"/>
        <v>5373</v>
      </c>
      <c r="S371" s="242">
        <f t="shared" si="73"/>
        <v>0</v>
      </c>
      <c r="T371" s="242">
        <f t="shared" si="74"/>
        <v>893</v>
      </c>
      <c r="U371" s="242">
        <f t="shared" si="75"/>
        <v>15584</v>
      </c>
      <c r="V371" s="247">
        <f t="shared" si="76"/>
        <v>-3</v>
      </c>
    </row>
    <row r="372" spans="1:22" x14ac:dyDescent="0.3">
      <c r="A372" s="136">
        <v>447</v>
      </c>
      <c r="B372" s="136">
        <v>447101622</v>
      </c>
      <c r="C372" s="212" t="s">
        <v>201</v>
      </c>
      <c r="D372" s="211">
        <v>101</v>
      </c>
      <c r="E372" s="212" t="s">
        <v>84</v>
      </c>
      <c r="F372" s="211">
        <v>622</v>
      </c>
      <c r="G372" s="212" t="s">
        <v>204</v>
      </c>
      <c r="H372" s="235">
        <f t="shared" si="65"/>
        <v>5</v>
      </c>
      <c r="I372" s="137"/>
      <c r="J372" s="241">
        <f t="shared" si="66"/>
        <v>1634</v>
      </c>
      <c r="K372" s="242">
        <f t="shared" si="67"/>
        <v>1693</v>
      </c>
      <c r="L372" s="242">
        <f t="shared" si="68"/>
        <v>1693</v>
      </c>
      <c r="M372" s="242">
        <f t="shared" si="69"/>
        <v>1611</v>
      </c>
      <c r="N372" s="242">
        <f t="shared" si="70"/>
        <v>1600</v>
      </c>
      <c r="O372" s="243">
        <f t="shared" si="71"/>
        <v>1600</v>
      </c>
      <c r="P372" s="139"/>
      <c r="Q372" s="241">
        <f t="shared" si="72"/>
        <v>9107</v>
      </c>
      <c r="R372" s="242">
        <f t="shared" si="77"/>
        <v>1600</v>
      </c>
      <c r="S372" s="242">
        <f t="shared" si="73"/>
        <v>0</v>
      </c>
      <c r="T372" s="242">
        <f t="shared" si="74"/>
        <v>893</v>
      </c>
      <c r="U372" s="242">
        <f t="shared" si="75"/>
        <v>11600</v>
      </c>
      <c r="V372" s="247">
        <f t="shared" si="76"/>
        <v>0</v>
      </c>
    </row>
    <row r="373" spans="1:22" x14ac:dyDescent="0.3">
      <c r="A373" s="136">
        <v>447</v>
      </c>
      <c r="B373" s="136">
        <v>447101690</v>
      </c>
      <c r="C373" s="212" t="s">
        <v>201</v>
      </c>
      <c r="D373" s="211">
        <v>101</v>
      </c>
      <c r="E373" s="212" t="s">
        <v>84</v>
      </c>
      <c r="F373" s="211">
        <v>690</v>
      </c>
      <c r="G373" s="212" t="s">
        <v>200</v>
      </c>
      <c r="H373" s="235">
        <f t="shared" si="65"/>
        <v>5.46</v>
      </c>
      <c r="I373" s="137"/>
      <c r="J373" s="241">
        <f t="shared" si="66"/>
        <v>2460</v>
      </c>
      <c r="K373" s="242">
        <f t="shared" si="67"/>
        <v>2780</v>
      </c>
      <c r="L373" s="242">
        <f t="shared" si="68"/>
        <v>2781</v>
      </c>
      <c r="M373" s="242">
        <f t="shared" si="69"/>
        <v>2945</v>
      </c>
      <c r="N373" s="242">
        <f t="shared" si="70"/>
        <v>2937</v>
      </c>
      <c r="O373" s="243">
        <f t="shared" si="71"/>
        <v>2947</v>
      </c>
      <c r="P373" s="139"/>
      <c r="Q373" s="241">
        <f t="shared" si="72"/>
        <v>9565</v>
      </c>
      <c r="R373" s="242">
        <f t="shared" si="77"/>
        <v>2947</v>
      </c>
      <c r="S373" s="242">
        <f t="shared" si="73"/>
        <v>0</v>
      </c>
      <c r="T373" s="242">
        <f t="shared" si="74"/>
        <v>893</v>
      </c>
      <c r="U373" s="242">
        <f t="shared" si="75"/>
        <v>13405</v>
      </c>
      <c r="V373" s="247">
        <f t="shared" si="76"/>
        <v>10</v>
      </c>
    </row>
    <row r="374" spans="1:22" x14ac:dyDescent="0.3">
      <c r="A374" s="136">
        <v>447</v>
      </c>
      <c r="B374" s="136">
        <v>447101710</v>
      </c>
      <c r="C374" s="212" t="s">
        <v>201</v>
      </c>
      <c r="D374" s="211">
        <v>101</v>
      </c>
      <c r="E374" s="212" t="s">
        <v>84</v>
      </c>
      <c r="F374" s="211">
        <v>710</v>
      </c>
      <c r="G374" s="212" t="s">
        <v>93</v>
      </c>
      <c r="H374" s="235">
        <f t="shared" si="65"/>
        <v>2</v>
      </c>
      <c r="I374" s="137"/>
      <c r="J374" s="241" t="str">
        <f t="shared" si="66"/>
        <v/>
      </c>
      <c r="K374" s="242" t="str">
        <f t="shared" si="67"/>
        <v/>
      </c>
      <c r="L374" s="242" t="str">
        <f t="shared" si="68"/>
        <v/>
      </c>
      <c r="M374" s="242">
        <f t="shared" si="69"/>
        <v>4468</v>
      </c>
      <c r="N374" s="242">
        <f t="shared" si="70"/>
        <v>4457</v>
      </c>
      <c r="O374" s="243">
        <f t="shared" si="71"/>
        <v>4457</v>
      </c>
      <c r="P374" s="139"/>
      <c r="Q374" s="241">
        <f t="shared" si="72"/>
        <v>9767.3675448275862</v>
      </c>
      <c r="R374" s="242">
        <f t="shared" si="77"/>
        <v>4457</v>
      </c>
      <c r="S374" s="242">
        <f t="shared" si="73"/>
        <v>0</v>
      </c>
      <c r="T374" s="242">
        <f t="shared" si="74"/>
        <v>893</v>
      </c>
      <c r="U374" s="242">
        <f t="shared" si="75"/>
        <v>15117.367544827586</v>
      </c>
      <c r="V374" s="247">
        <f t="shared" si="76"/>
        <v>0</v>
      </c>
    </row>
    <row r="375" spans="1:22" x14ac:dyDescent="0.3">
      <c r="A375" s="136">
        <v>449</v>
      </c>
      <c r="B375" s="136">
        <v>449035035</v>
      </c>
      <c r="C375" s="212" t="s">
        <v>205</v>
      </c>
      <c r="D375" s="211">
        <v>35</v>
      </c>
      <c r="E375" s="212" t="s">
        <v>22</v>
      </c>
      <c r="F375" s="211">
        <v>35</v>
      </c>
      <c r="G375" s="212" t="s">
        <v>22</v>
      </c>
      <c r="H375" s="235">
        <f t="shared" si="65"/>
        <v>668.72000000000014</v>
      </c>
      <c r="I375" s="137"/>
      <c r="J375" s="241">
        <f t="shared" si="66"/>
        <v>3847</v>
      </c>
      <c r="K375" s="242">
        <f t="shared" si="67"/>
        <v>3989</v>
      </c>
      <c r="L375" s="242">
        <f t="shared" si="68"/>
        <v>4003</v>
      </c>
      <c r="M375" s="242">
        <f t="shared" si="69"/>
        <v>3996</v>
      </c>
      <c r="N375" s="242">
        <f t="shared" si="70"/>
        <v>3933</v>
      </c>
      <c r="O375" s="243">
        <f t="shared" si="71"/>
        <v>3927</v>
      </c>
      <c r="P375" s="139"/>
      <c r="Q375" s="241">
        <f t="shared" si="72"/>
        <v>11388</v>
      </c>
      <c r="R375" s="242">
        <f t="shared" si="77"/>
        <v>3927</v>
      </c>
      <c r="S375" s="242">
        <f t="shared" si="73"/>
        <v>0</v>
      </c>
      <c r="T375" s="242">
        <f t="shared" si="74"/>
        <v>893</v>
      </c>
      <c r="U375" s="242">
        <f t="shared" si="75"/>
        <v>16208</v>
      </c>
      <c r="V375" s="247">
        <f t="shared" si="76"/>
        <v>-6</v>
      </c>
    </row>
    <row r="376" spans="1:22" x14ac:dyDescent="0.3">
      <c r="A376" s="136">
        <v>449</v>
      </c>
      <c r="B376" s="136">
        <v>449035044</v>
      </c>
      <c r="C376" s="212" t="s">
        <v>205</v>
      </c>
      <c r="D376" s="211">
        <v>35</v>
      </c>
      <c r="E376" s="212" t="s">
        <v>22</v>
      </c>
      <c r="F376" s="211">
        <v>44</v>
      </c>
      <c r="G376" s="212" t="s">
        <v>35</v>
      </c>
      <c r="H376" s="235">
        <f t="shared" si="65"/>
        <v>5.99</v>
      </c>
      <c r="I376" s="137"/>
      <c r="J376" s="241">
        <f t="shared" si="66"/>
        <v>357</v>
      </c>
      <c r="K376" s="242">
        <f t="shared" si="67"/>
        <v>284</v>
      </c>
      <c r="L376" s="242">
        <f t="shared" si="68"/>
        <v>281</v>
      </c>
      <c r="M376" s="242">
        <f t="shared" si="69"/>
        <v>281</v>
      </c>
      <c r="N376" s="242">
        <f t="shared" si="70"/>
        <v>281</v>
      </c>
      <c r="O376" s="243">
        <f t="shared" si="71"/>
        <v>248</v>
      </c>
      <c r="P376" s="139"/>
      <c r="Q376" s="241">
        <f t="shared" si="72"/>
        <v>12284.372571797174</v>
      </c>
      <c r="R376" s="242">
        <f t="shared" si="77"/>
        <v>248</v>
      </c>
      <c r="S376" s="242">
        <f t="shared" si="73"/>
        <v>0</v>
      </c>
      <c r="T376" s="242">
        <f t="shared" si="74"/>
        <v>893</v>
      </c>
      <c r="U376" s="242">
        <f t="shared" si="75"/>
        <v>13425.372571797174</v>
      </c>
      <c r="V376" s="247">
        <f t="shared" si="76"/>
        <v>-33</v>
      </c>
    </row>
    <row r="377" spans="1:22" x14ac:dyDescent="0.3">
      <c r="A377" s="136">
        <v>449</v>
      </c>
      <c r="B377" s="136">
        <v>449035073</v>
      </c>
      <c r="C377" s="212" t="s">
        <v>205</v>
      </c>
      <c r="D377" s="211">
        <v>35</v>
      </c>
      <c r="E377" s="212" t="s">
        <v>22</v>
      </c>
      <c r="F377" s="211">
        <v>73</v>
      </c>
      <c r="G377" s="212" t="s">
        <v>37</v>
      </c>
      <c r="H377" s="235">
        <f t="shared" si="65"/>
        <v>2</v>
      </c>
      <c r="I377" s="137"/>
      <c r="J377" s="241" t="str">
        <f t="shared" si="66"/>
        <v/>
      </c>
      <c r="K377" s="242">
        <f t="shared" si="67"/>
        <v>8347</v>
      </c>
      <c r="L377" s="242">
        <f t="shared" si="68"/>
        <v>8369</v>
      </c>
      <c r="M377" s="242">
        <f t="shared" si="69"/>
        <v>7486</v>
      </c>
      <c r="N377" s="242">
        <f t="shared" si="70"/>
        <v>7492</v>
      </c>
      <c r="O377" s="243">
        <f t="shared" si="71"/>
        <v>7492</v>
      </c>
      <c r="P377" s="139"/>
      <c r="Q377" s="241">
        <f t="shared" si="72"/>
        <v>10755.2580295355</v>
      </c>
      <c r="R377" s="242">
        <f t="shared" si="77"/>
        <v>7492</v>
      </c>
      <c r="S377" s="242">
        <f t="shared" si="73"/>
        <v>0</v>
      </c>
      <c r="T377" s="242">
        <f t="shared" si="74"/>
        <v>893</v>
      </c>
      <c r="U377" s="242">
        <f t="shared" si="75"/>
        <v>19140.2580295355</v>
      </c>
      <c r="V377" s="247">
        <f t="shared" si="76"/>
        <v>0</v>
      </c>
    </row>
    <row r="378" spans="1:22" x14ac:dyDescent="0.3">
      <c r="A378" s="136">
        <v>449</v>
      </c>
      <c r="B378" s="136">
        <v>449035133</v>
      </c>
      <c r="C378" s="212" t="s">
        <v>205</v>
      </c>
      <c r="D378" s="211">
        <v>35</v>
      </c>
      <c r="E378" s="212" t="s">
        <v>22</v>
      </c>
      <c r="F378" s="211">
        <v>133</v>
      </c>
      <c r="G378" s="212" t="s">
        <v>73</v>
      </c>
      <c r="H378" s="235">
        <f t="shared" si="65"/>
        <v>1</v>
      </c>
      <c r="I378" s="137"/>
      <c r="J378" s="241" t="str">
        <f t="shared" si="66"/>
        <v/>
      </c>
      <c r="K378" s="242" t="str">
        <f t="shared" si="67"/>
        <v/>
      </c>
      <c r="L378" s="242" t="str">
        <f t="shared" si="68"/>
        <v/>
      </c>
      <c r="M378" s="242">
        <f t="shared" si="69"/>
        <v>2804</v>
      </c>
      <c r="N378" s="242">
        <f t="shared" si="70"/>
        <v>2786</v>
      </c>
      <c r="O378" s="243">
        <f t="shared" si="71"/>
        <v>2783</v>
      </c>
      <c r="P378" s="139"/>
      <c r="Q378" s="241">
        <f t="shared" si="72"/>
        <v>11175.497163151911</v>
      </c>
      <c r="R378" s="242">
        <f t="shared" si="77"/>
        <v>2783</v>
      </c>
      <c r="S378" s="242">
        <f t="shared" si="73"/>
        <v>0</v>
      </c>
      <c r="T378" s="242">
        <f t="shared" si="74"/>
        <v>893</v>
      </c>
      <c r="U378" s="242">
        <f t="shared" si="75"/>
        <v>14851.497163151911</v>
      </c>
      <c r="V378" s="247">
        <f t="shared" si="76"/>
        <v>-3</v>
      </c>
    </row>
    <row r="379" spans="1:22" x14ac:dyDescent="0.3">
      <c r="A379" s="136">
        <v>449</v>
      </c>
      <c r="B379" s="136">
        <v>449035243</v>
      </c>
      <c r="C379" s="212" t="s">
        <v>205</v>
      </c>
      <c r="D379" s="211">
        <v>35</v>
      </c>
      <c r="E379" s="212" t="s">
        <v>22</v>
      </c>
      <c r="F379" s="211">
        <v>243</v>
      </c>
      <c r="G379" s="212" t="s">
        <v>74</v>
      </c>
      <c r="H379" s="235">
        <f t="shared" si="65"/>
        <v>5</v>
      </c>
      <c r="I379" s="137"/>
      <c r="J379" s="241">
        <f t="shared" si="66"/>
        <v>2865</v>
      </c>
      <c r="K379" s="242">
        <f t="shared" si="67"/>
        <v>3181</v>
      </c>
      <c r="L379" s="242">
        <f t="shared" si="68"/>
        <v>3181</v>
      </c>
      <c r="M379" s="242">
        <f t="shared" si="69"/>
        <v>2806</v>
      </c>
      <c r="N379" s="242">
        <f t="shared" si="70"/>
        <v>2801</v>
      </c>
      <c r="O379" s="243">
        <f t="shared" si="71"/>
        <v>2801</v>
      </c>
      <c r="P379" s="139"/>
      <c r="Q379" s="241">
        <f t="shared" si="72"/>
        <v>13477</v>
      </c>
      <c r="R379" s="242">
        <f t="shared" si="77"/>
        <v>2801</v>
      </c>
      <c r="S379" s="242">
        <f t="shared" si="73"/>
        <v>0</v>
      </c>
      <c r="T379" s="242">
        <f t="shared" si="74"/>
        <v>893</v>
      </c>
      <c r="U379" s="242">
        <f t="shared" si="75"/>
        <v>17171</v>
      </c>
      <c r="V379" s="247">
        <f t="shared" si="76"/>
        <v>0</v>
      </c>
    </row>
    <row r="380" spans="1:22" x14ac:dyDescent="0.3">
      <c r="A380" s="136">
        <v>449</v>
      </c>
      <c r="B380" s="136">
        <v>449035244</v>
      </c>
      <c r="C380" s="212" t="s">
        <v>205</v>
      </c>
      <c r="D380" s="211">
        <v>35</v>
      </c>
      <c r="E380" s="212" t="s">
        <v>22</v>
      </c>
      <c r="F380" s="211">
        <v>244</v>
      </c>
      <c r="G380" s="212" t="s">
        <v>43</v>
      </c>
      <c r="H380" s="235">
        <f t="shared" si="65"/>
        <v>7</v>
      </c>
      <c r="I380" s="137"/>
      <c r="J380" s="241">
        <f t="shared" si="66"/>
        <v>3790</v>
      </c>
      <c r="K380" s="242">
        <f t="shared" si="67"/>
        <v>4179</v>
      </c>
      <c r="L380" s="242">
        <f t="shared" si="68"/>
        <v>4182</v>
      </c>
      <c r="M380" s="242">
        <f t="shared" si="69"/>
        <v>4086</v>
      </c>
      <c r="N380" s="242">
        <f t="shared" si="70"/>
        <v>4030</v>
      </c>
      <c r="O380" s="243">
        <f t="shared" si="71"/>
        <v>4021</v>
      </c>
      <c r="P380" s="139"/>
      <c r="Q380" s="241">
        <f t="shared" si="72"/>
        <v>10321</v>
      </c>
      <c r="R380" s="242">
        <f t="shared" si="77"/>
        <v>4021</v>
      </c>
      <c r="S380" s="242">
        <f t="shared" si="73"/>
        <v>0</v>
      </c>
      <c r="T380" s="242">
        <f t="shared" si="74"/>
        <v>893</v>
      </c>
      <c r="U380" s="242">
        <f t="shared" si="75"/>
        <v>15235</v>
      </c>
      <c r="V380" s="247">
        <f t="shared" si="76"/>
        <v>-9</v>
      </c>
    </row>
    <row r="381" spans="1:22" x14ac:dyDescent="0.3">
      <c r="A381" s="136">
        <v>449</v>
      </c>
      <c r="B381" s="136">
        <v>449035285</v>
      </c>
      <c r="C381" s="212" t="s">
        <v>205</v>
      </c>
      <c r="D381" s="211">
        <v>35</v>
      </c>
      <c r="E381" s="212" t="s">
        <v>22</v>
      </c>
      <c r="F381" s="211">
        <v>285</v>
      </c>
      <c r="G381" s="212" t="s">
        <v>44</v>
      </c>
      <c r="H381" s="235">
        <f t="shared" si="65"/>
        <v>6</v>
      </c>
      <c r="I381" s="137"/>
      <c r="J381" s="241">
        <f t="shared" si="66"/>
        <v>3050</v>
      </c>
      <c r="K381" s="242">
        <f t="shared" si="67"/>
        <v>3020</v>
      </c>
      <c r="L381" s="242">
        <f t="shared" si="68"/>
        <v>3020</v>
      </c>
      <c r="M381" s="242">
        <f t="shared" si="69"/>
        <v>3020</v>
      </c>
      <c r="N381" s="242">
        <f t="shared" si="70"/>
        <v>2785</v>
      </c>
      <c r="O381" s="243">
        <f t="shared" si="71"/>
        <v>2782</v>
      </c>
      <c r="P381" s="139"/>
      <c r="Q381" s="241">
        <f t="shared" si="72"/>
        <v>9862</v>
      </c>
      <c r="R381" s="242">
        <f t="shared" si="77"/>
        <v>2782</v>
      </c>
      <c r="S381" s="242">
        <f t="shared" si="73"/>
        <v>0</v>
      </c>
      <c r="T381" s="242">
        <f t="shared" si="74"/>
        <v>893</v>
      </c>
      <c r="U381" s="242">
        <f t="shared" si="75"/>
        <v>13537</v>
      </c>
      <c r="V381" s="247">
        <f t="shared" si="76"/>
        <v>-3</v>
      </c>
    </row>
    <row r="382" spans="1:22" x14ac:dyDescent="0.3">
      <c r="A382" s="136">
        <v>449</v>
      </c>
      <c r="B382" s="136">
        <v>449035336</v>
      </c>
      <c r="C382" s="212" t="s">
        <v>205</v>
      </c>
      <c r="D382" s="211">
        <v>35</v>
      </c>
      <c r="E382" s="212" t="s">
        <v>22</v>
      </c>
      <c r="F382" s="211">
        <v>336</v>
      </c>
      <c r="G382" s="212" t="s">
        <v>48</v>
      </c>
      <c r="H382" s="235">
        <f t="shared" si="65"/>
        <v>3</v>
      </c>
      <c r="I382" s="137"/>
      <c r="J382" s="241">
        <f t="shared" si="66"/>
        <v>2817</v>
      </c>
      <c r="K382" s="242">
        <f t="shared" si="67"/>
        <v>2831</v>
      </c>
      <c r="L382" s="242">
        <f t="shared" si="68"/>
        <v>2840</v>
      </c>
      <c r="M382" s="242">
        <f t="shared" si="69"/>
        <v>2840</v>
      </c>
      <c r="N382" s="242">
        <f t="shared" si="70"/>
        <v>3973</v>
      </c>
      <c r="O382" s="243">
        <f t="shared" si="71"/>
        <v>3977</v>
      </c>
      <c r="P382" s="139"/>
      <c r="Q382" s="241">
        <f t="shared" si="72"/>
        <v>15045</v>
      </c>
      <c r="R382" s="242">
        <f t="shared" si="77"/>
        <v>3977</v>
      </c>
      <c r="S382" s="242">
        <f t="shared" si="73"/>
        <v>0</v>
      </c>
      <c r="T382" s="242">
        <f t="shared" si="74"/>
        <v>893</v>
      </c>
      <c r="U382" s="242">
        <f t="shared" si="75"/>
        <v>19915</v>
      </c>
      <c r="V382" s="247">
        <f t="shared" si="76"/>
        <v>4</v>
      </c>
    </row>
    <row r="383" spans="1:22" x14ac:dyDescent="0.3">
      <c r="A383" s="136">
        <v>450</v>
      </c>
      <c r="B383" s="136">
        <v>450086008</v>
      </c>
      <c r="C383" s="212" t="s">
        <v>206</v>
      </c>
      <c r="D383" s="211">
        <v>86</v>
      </c>
      <c r="E383" s="212" t="s">
        <v>207</v>
      </c>
      <c r="F383" s="211">
        <v>8</v>
      </c>
      <c r="G383" s="212" t="s">
        <v>208</v>
      </c>
      <c r="H383" s="235">
        <f t="shared" si="65"/>
        <v>5.92</v>
      </c>
      <c r="I383" s="137"/>
      <c r="J383" s="241">
        <f t="shared" si="66"/>
        <v>8524</v>
      </c>
      <c r="K383" s="242">
        <f t="shared" si="67"/>
        <v>8789</v>
      </c>
      <c r="L383" s="242">
        <f t="shared" si="68"/>
        <v>8790</v>
      </c>
      <c r="M383" s="242">
        <f t="shared" si="69"/>
        <v>9110</v>
      </c>
      <c r="N383" s="242">
        <f t="shared" si="70"/>
        <v>9112</v>
      </c>
      <c r="O383" s="243">
        <f t="shared" si="71"/>
        <v>9109</v>
      </c>
      <c r="P383" s="139"/>
      <c r="Q383" s="241">
        <f t="shared" si="72"/>
        <v>8640</v>
      </c>
      <c r="R383" s="242">
        <f t="shared" si="77"/>
        <v>9109</v>
      </c>
      <c r="S383" s="242">
        <f t="shared" si="73"/>
        <v>0</v>
      </c>
      <c r="T383" s="242">
        <f t="shared" si="74"/>
        <v>893</v>
      </c>
      <c r="U383" s="242">
        <f t="shared" si="75"/>
        <v>18642</v>
      </c>
      <c r="V383" s="247">
        <f t="shared" si="76"/>
        <v>-3</v>
      </c>
    </row>
    <row r="384" spans="1:22" x14ac:dyDescent="0.3">
      <c r="A384" s="136">
        <v>450</v>
      </c>
      <c r="B384" s="136">
        <v>450086074</v>
      </c>
      <c r="C384" s="212" t="s">
        <v>206</v>
      </c>
      <c r="D384" s="211">
        <v>86</v>
      </c>
      <c r="E384" s="212" t="s">
        <v>207</v>
      </c>
      <c r="F384" s="211">
        <v>74</v>
      </c>
      <c r="G384" s="212" t="s">
        <v>308</v>
      </c>
      <c r="H384" s="235">
        <f t="shared" si="65"/>
        <v>1</v>
      </c>
      <c r="I384" s="137"/>
      <c r="J384" s="241" t="str">
        <f t="shared" si="66"/>
        <v/>
      </c>
      <c r="K384" s="242" t="str">
        <f t="shared" si="67"/>
        <v/>
      </c>
      <c r="L384" s="242" t="str">
        <f t="shared" si="68"/>
        <v/>
      </c>
      <c r="M384" s="242" t="str">
        <f t="shared" si="69"/>
        <v/>
      </c>
      <c r="N384" s="242" t="str">
        <f t="shared" si="70"/>
        <v/>
      </c>
      <c r="O384" s="243">
        <f t="shared" si="71"/>
        <v>8254</v>
      </c>
      <c r="P384" s="139"/>
      <c r="Q384" s="241">
        <f t="shared" si="72"/>
        <v>10031.563706070287</v>
      </c>
      <c r="R384" s="242">
        <f t="shared" si="77"/>
        <v>8254</v>
      </c>
      <c r="S384" s="242">
        <f t="shared" si="73"/>
        <v>0</v>
      </c>
      <c r="T384" s="242">
        <f t="shared" si="74"/>
        <v>893</v>
      </c>
      <c r="U384" s="242">
        <f t="shared" si="75"/>
        <v>19178.563706070287</v>
      </c>
      <c r="V384" s="247" t="str">
        <f t="shared" si="76"/>
        <v/>
      </c>
    </row>
    <row r="385" spans="1:22" x14ac:dyDescent="0.3">
      <c r="A385" s="136">
        <v>450</v>
      </c>
      <c r="B385" s="136">
        <v>450086086</v>
      </c>
      <c r="C385" s="212" t="s">
        <v>206</v>
      </c>
      <c r="D385" s="211">
        <v>86</v>
      </c>
      <c r="E385" s="212" t="s">
        <v>207</v>
      </c>
      <c r="F385" s="211">
        <v>86</v>
      </c>
      <c r="G385" s="212" t="s">
        <v>207</v>
      </c>
      <c r="H385" s="235">
        <f t="shared" si="65"/>
        <v>69.5</v>
      </c>
      <c r="I385" s="137"/>
      <c r="J385" s="241">
        <f t="shared" si="66"/>
        <v>1375</v>
      </c>
      <c r="K385" s="242">
        <f t="shared" si="67"/>
        <v>1500</v>
      </c>
      <c r="L385" s="242">
        <f t="shared" si="68"/>
        <v>1501</v>
      </c>
      <c r="M385" s="242">
        <f t="shared" si="69"/>
        <v>1501</v>
      </c>
      <c r="N385" s="242">
        <f t="shared" si="70"/>
        <v>1828</v>
      </c>
      <c r="O385" s="243">
        <f t="shared" si="71"/>
        <v>1829</v>
      </c>
      <c r="P385" s="139"/>
      <c r="Q385" s="241">
        <f t="shared" si="72"/>
        <v>9685</v>
      </c>
      <c r="R385" s="242">
        <f t="shared" si="77"/>
        <v>1829</v>
      </c>
      <c r="S385" s="242">
        <f t="shared" si="73"/>
        <v>0</v>
      </c>
      <c r="T385" s="242">
        <f t="shared" si="74"/>
        <v>893</v>
      </c>
      <c r="U385" s="242">
        <f t="shared" si="75"/>
        <v>12407</v>
      </c>
      <c r="V385" s="247">
        <f t="shared" si="76"/>
        <v>1</v>
      </c>
    </row>
    <row r="386" spans="1:22" x14ac:dyDescent="0.3">
      <c r="A386" s="136">
        <v>450</v>
      </c>
      <c r="B386" s="136">
        <v>450086117</v>
      </c>
      <c r="C386" s="212" t="s">
        <v>206</v>
      </c>
      <c r="D386" s="211">
        <v>86</v>
      </c>
      <c r="E386" s="212" t="s">
        <v>207</v>
      </c>
      <c r="F386" s="211">
        <v>117</v>
      </c>
      <c r="G386" s="212" t="s">
        <v>53</v>
      </c>
      <c r="H386" s="235">
        <f t="shared" si="65"/>
        <v>1</v>
      </c>
      <c r="I386" s="137"/>
      <c r="J386" s="241">
        <f t="shared" si="66"/>
        <v>4656</v>
      </c>
      <c r="K386" s="242">
        <f t="shared" si="67"/>
        <v>4934</v>
      </c>
      <c r="L386" s="242">
        <f t="shared" si="68"/>
        <v>4940</v>
      </c>
      <c r="M386" s="242">
        <f t="shared" si="69"/>
        <v>4716</v>
      </c>
      <c r="N386" s="242">
        <f t="shared" si="70"/>
        <v>4762</v>
      </c>
      <c r="O386" s="243">
        <f t="shared" si="71"/>
        <v>4765</v>
      </c>
      <c r="P386" s="139"/>
      <c r="Q386" s="241">
        <f t="shared" si="72"/>
        <v>10570</v>
      </c>
      <c r="R386" s="242">
        <f t="shared" si="77"/>
        <v>4765</v>
      </c>
      <c r="S386" s="242">
        <f t="shared" si="73"/>
        <v>0</v>
      </c>
      <c r="T386" s="242">
        <f t="shared" si="74"/>
        <v>893</v>
      </c>
      <c r="U386" s="242">
        <f t="shared" si="75"/>
        <v>16228</v>
      </c>
      <c r="V386" s="247">
        <f t="shared" si="76"/>
        <v>3</v>
      </c>
    </row>
    <row r="387" spans="1:22" x14ac:dyDescent="0.3">
      <c r="A387" s="136">
        <v>450</v>
      </c>
      <c r="B387" s="136">
        <v>450086127</v>
      </c>
      <c r="C387" s="212" t="s">
        <v>206</v>
      </c>
      <c r="D387" s="211">
        <v>86</v>
      </c>
      <c r="E387" s="212" t="s">
        <v>207</v>
      </c>
      <c r="F387" s="211">
        <v>127</v>
      </c>
      <c r="G387" s="212" t="s">
        <v>209</v>
      </c>
      <c r="H387" s="235">
        <f t="shared" si="65"/>
        <v>6.5</v>
      </c>
      <c r="I387" s="137"/>
      <c r="J387" s="241">
        <f t="shared" si="66"/>
        <v>3531</v>
      </c>
      <c r="K387" s="242">
        <f t="shared" si="67"/>
        <v>3837</v>
      </c>
      <c r="L387" s="242">
        <f t="shared" si="68"/>
        <v>3836</v>
      </c>
      <c r="M387" s="242">
        <f t="shared" si="69"/>
        <v>4289</v>
      </c>
      <c r="N387" s="242">
        <f t="shared" si="70"/>
        <v>4325</v>
      </c>
      <c r="O387" s="243">
        <f t="shared" si="71"/>
        <v>4322</v>
      </c>
      <c r="P387" s="139"/>
      <c r="Q387" s="241">
        <f t="shared" si="72"/>
        <v>9127</v>
      </c>
      <c r="R387" s="242">
        <f t="shared" si="77"/>
        <v>4322</v>
      </c>
      <c r="S387" s="242">
        <f t="shared" si="73"/>
        <v>0</v>
      </c>
      <c r="T387" s="242">
        <f t="shared" si="74"/>
        <v>893</v>
      </c>
      <c r="U387" s="242">
        <f t="shared" si="75"/>
        <v>14342</v>
      </c>
      <c r="V387" s="247">
        <f t="shared" si="76"/>
        <v>-3</v>
      </c>
    </row>
    <row r="388" spans="1:22" x14ac:dyDescent="0.3">
      <c r="A388" s="136">
        <v>450</v>
      </c>
      <c r="B388" s="136">
        <v>450086137</v>
      </c>
      <c r="C388" s="212" t="s">
        <v>206</v>
      </c>
      <c r="D388" s="211">
        <v>86</v>
      </c>
      <c r="E388" s="212" t="s">
        <v>207</v>
      </c>
      <c r="F388" s="211">
        <v>137</v>
      </c>
      <c r="G388" s="212" t="s">
        <v>210</v>
      </c>
      <c r="H388" s="235">
        <f t="shared" si="65"/>
        <v>1</v>
      </c>
      <c r="I388" s="137"/>
      <c r="J388" s="241">
        <f t="shared" si="66"/>
        <v>21</v>
      </c>
      <c r="K388" s="242">
        <f t="shared" si="67"/>
        <v>228</v>
      </c>
      <c r="L388" s="242">
        <f t="shared" si="68"/>
        <v>21</v>
      </c>
      <c r="M388" s="242">
        <f t="shared" si="69"/>
        <v>21</v>
      </c>
      <c r="N388" s="242">
        <f t="shared" si="70"/>
        <v>19</v>
      </c>
      <c r="O388" s="243">
        <f t="shared" si="71"/>
        <v>16</v>
      </c>
      <c r="P388" s="139"/>
      <c r="Q388" s="241">
        <f t="shared" si="72"/>
        <v>12390</v>
      </c>
      <c r="R388" s="242">
        <f t="shared" si="77"/>
        <v>16</v>
      </c>
      <c r="S388" s="242">
        <f t="shared" si="73"/>
        <v>0</v>
      </c>
      <c r="T388" s="242">
        <f t="shared" si="74"/>
        <v>893</v>
      </c>
      <c r="U388" s="242">
        <f t="shared" si="75"/>
        <v>13299</v>
      </c>
      <c r="V388" s="247">
        <f t="shared" si="76"/>
        <v>-3</v>
      </c>
    </row>
    <row r="389" spans="1:22" x14ac:dyDescent="0.3">
      <c r="A389" s="136">
        <v>450</v>
      </c>
      <c r="B389" s="136">
        <v>450086210</v>
      </c>
      <c r="C389" s="212" t="s">
        <v>206</v>
      </c>
      <c r="D389" s="211">
        <v>86</v>
      </c>
      <c r="E389" s="212" t="s">
        <v>207</v>
      </c>
      <c r="F389" s="211">
        <v>210</v>
      </c>
      <c r="G389" s="212" t="s">
        <v>54</v>
      </c>
      <c r="H389" s="235">
        <f t="shared" si="65"/>
        <v>93.54</v>
      </c>
      <c r="I389" s="137"/>
      <c r="J389" s="241">
        <f t="shared" si="66"/>
        <v>2911</v>
      </c>
      <c r="K389" s="242">
        <f t="shared" si="67"/>
        <v>3149</v>
      </c>
      <c r="L389" s="242">
        <f t="shared" si="68"/>
        <v>3138</v>
      </c>
      <c r="M389" s="242">
        <f t="shared" si="69"/>
        <v>2980</v>
      </c>
      <c r="N389" s="242">
        <f t="shared" si="70"/>
        <v>2973</v>
      </c>
      <c r="O389" s="243">
        <f t="shared" si="71"/>
        <v>2972</v>
      </c>
      <c r="P389" s="139"/>
      <c r="Q389" s="241">
        <f t="shared" si="72"/>
        <v>9270</v>
      </c>
      <c r="R389" s="242">
        <f t="shared" si="77"/>
        <v>2972</v>
      </c>
      <c r="S389" s="242">
        <f t="shared" si="73"/>
        <v>0</v>
      </c>
      <c r="T389" s="242">
        <f t="shared" si="74"/>
        <v>893</v>
      </c>
      <c r="U389" s="242">
        <f t="shared" si="75"/>
        <v>13135</v>
      </c>
      <c r="V389" s="247">
        <f t="shared" si="76"/>
        <v>-1</v>
      </c>
    </row>
    <row r="390" spans="1:22" x14ac:dyDescent="0.3">
      <c r="A390" s="136">
        <v>450</v>
      </c>
      <c r="B390" s="136">
        <v>450086275</v>
      </c>
      <c r="C390" s="212" t="s">
        <v>206</v>
      </c>
      <c r="D390" s="211">
        <v>86</v>
      </c>
      <c r="E390" s="212" t="s">
        <v>207</v>
      </c>
      <c r="F390" s="211">
        <v>275</v>
      </c>
      <c r="G390" s="212" t="s">
        <v>211</v>
      </c>
      <c r="H390" s="235">
        <f t="shared" si="65"/>
        <v>4</v>
      </c>
      <c r="I390" s="137"/>
      <c r="J390" s="241">
        <f t="shared" si="66"/>
        <v>1856</v>
      </c>
      <c r="K390" s="242">
        <f t="shared" si="67"/>
        <v>1982</v>
      </c>
      <c r="L390" s="242">
        <f t="shared" si="68"/>
        <v>1977</v>
      </c>
      <c r="M390" s="242">
        <f t="shared" si="69"/>
        <v>2698</v>
      </c>
      <c r="N390" s="242">
        <f t="shared" si="70"/>
        <v>2709</v>
      </c>
      <c r="O390" s="243">
        <f t="shared" si="71"/>
        <v>2709</v>
      </c>
      <c r="P390" s="139"/>
      <c r="Q390" s="241">
        <f t="shared" si="72"/>
        <v>8749</v>
      </c>
      <c r="R390" s="242">
        <f t="shared" si="77"/>
        <v>2709</v>
      </c>
      <c r="S390" s="242">
        <f t="shared" si="73"/>
        <v>0</v>
      </c>
      <c r="T390" s="242">
        <f t="shared" si="74"/>
        <v>893</v>
      </c>
      <c r="U390" s="242">
        <f t="shared" si="75"/>
        <v>12351</v>
      </c>
      <c r="V390" s="247">
        <f t="shared" si="76"/>
        <v>0</v>
      </c>
    </row>
    <row r="391" spans="1:22" x14ac:dyDescent="0.3">
      <c r="A391" s="136">
        <v>450</v>
      </c>
      <c r="B391" s="136">
        <v>450086278</v>
      </c>
      <c r="C391" s="212" t="s">
        <v>206</v>
      </c>
      <c r="D391" s="211">
        <v>86</v>
      </c>
      <c r="E391" s="212" t="s">
        <v>207</v>
      </c>
      <c r="F391" s="211">
        <v>278</v>
      </c>
      <c r="G391" s="212" t="s">
        <v>212</v>
      </c>
      <c r="H391" s="235">
        <f t="shared" si="65"/>
        <v>9</v>
      </c>
      <c r="I391" s="137"/>
      <c r="J391" s="241">
        <f t="shared" si="66"/>
        <v>2631</v>
      </c>
      <c r="K391" s="242">
        <f t="shared" si="67"/>
        <v>2617</v>
      </c>
      <c r="L391" s="242">
        <f t="shared" si="68"/>
        <v>2617</v>
      </c>
      <c r="M391" s="242">
        <f t="shared" si="69"/>
        <v>2463</v>
      </c>
      <c r="N391" s="242">
        <f t="shared" si="70"/>
        <v>2424</v>
      </c>
      <c r="O391" s="243">
        <f t="shared" si="71"/>
        <v>2421</v>
      </c>
      <c r="P391" s="139"/>
      <c r="Q391" s="241">
        <f t="shared" si="72"/>
        <v>9084</v>
      </c>
      <c r="R391" s="242">
        <f t="shared" si="77"/>
        <v>2421</v>
      </c>
      <c r="S391" s="242">
        <f t="shared" si="73"/>
        <v>0</v>
      </c>
      <c r="T391" s="242">
        <f t="shared" si="74"/>
        <v>893</v>
      </c>
      <c r="U391" s="242">
        <f t="shared" si="75"/>
        <v>12398</v>
      </c>
      <c r="V391" s="247">
        <f t="shared" si="76"/>
        <v>-3</v>
      </c>
    </row>
    <row r="392" spans="1:22" x14ac:dyDescent="0.3">
      <c r="A392" s="136">
        <v>450</v>
      </c>
      <c r="B392" s="136">
        <v>450086327</v>
      </c>
      <c r="C392" s="212" t="s">
        <v>206</v>
      </c>
      <c r="D392" s="211">
        <v>86</v>
      </c>
      <c r="E392" s="212" t="s">
        <v>207</v>
      </c>
      <c r="F392" s="211">
        <v>327</v>
      </c>
      <c r="G392" s="212" t="s">
        <v>213</v>
      </c>
      <c r="H392" s="235">
        <f t="shared" si="65"/>
        <v>2.7800000000000002</v>
      </c>
      <c r="I392" s="137"/>
      <c r="J392" s="241">
        <f t="shared" si="66"/>
        <v>6949</v>
      </c>
      <c r="K392" s="242">
        <f t="shared" si="67"/>
        <v>7114</v>
      </c>
      <c r="L392" s="242">
        <f t="shared" si="68"/>
        <v>7114</v>
      </c>
      <c r="M392" s="242">
        <f t="shared" si="69"/>
        <v>7216</v>
      </c>
      <c r="N392" s="242">
        <f t="shared" si="70"/>
        <v>7215</v>
      </c>
      <c r="O392" s="243">
        <f t="shared" si="71"/>
        <v>7215</v>
      </c>
      <c r="P392" s="139"/>
      <c r="Q392" s="241">
        <f t="shared" si="72"/>
        <v>8636</v>
      </c>
      <c r="R392" s="242">
        <f t="shared" si="77"/>
        <v>7215</v>
      </c>
      <c r="S392" s="242">
        <f t="shared" si="73"/>
        <v>0</v>
      </c>
      <c r="T392" s="242">
        <f t="shared" si="74"/>
        <v>893</v>
      </c>
      <c r="U392" s="242">
        <f t="shared" si="75"/>
        <v>16744</v>
      </c>
      <c r="V392" s="247">
        <f t="shared" si="76"/>
        <v>0</v>
      </c>
    </row>
    <row r="393" spans="1:22" x14ac:dyDescent="0.3">
      <c r="A393" s="136">
        <v>450</v>
      </c>
      <c r="B393" s="136">
        <v>450086337</v>
      </c>
      <c r="C393" s="212" t="s">
        <v>206</v>
      </c>
      <c r="D393" s="211">
        <v>86</v>
      </c>
      <c r="E393" s="212" t="s">
        <v>207</v>
      </c>
      <c r="F393" s="211">
        <v>337</v>
      </c>
      <c r="G393" s="212" t="s">
        <v>214</v>
      </c>
      <c r="H393" s="235">
        <f t="shared" si="65"/>
        <v>1.22</v>
      </c>
      <c r="I393" s="137"/>
      <c r="J393" s="241">
        <f t="shared" si="66"/>
        <v>10525</v>
      </c>
      <c r="K393" s="242">
        <f t="shared" si="67"/>
        <v>15944</v>
      </c>
      <c r="L393" s="242">
        <f t="shared" si="68"/>
        <v>15938</v>
      </c>
      <c r="M393" s="242" t="str">
        <f t="shared" si="69"/>
        <v/>
      </c>
      <c r="N393" s="242" t="str">
        <f t="shared" si="70"/>
        <v/>
      </c>
      <c r="O393" s="243">
        <f t="shared" si="71"/>
        <v>13489</v>
      </c>
      <c r="P393" s="139"/>
      <c r="Q393" s="241">
        <f t="shared" si="72"/>
        <v>12729</v>
      </c>
      <c r="R393" s="242">
        <f t="shared" si="77"/>
        <v>13489</v>
      </c>
      <c r="S393" s="242">
        <f t="shared" si="73"/>
        <v>0</v>
      </c>
      <c r="T393" s="242">
        <f t="shared" si="74"/>
        <v>893</v>
      </c>
      <c r="U393" s="242">
        <f t="shared" si="75"/>
        <v>27111</v>
      </c>
      <c r="V393" s="247" t="str">
        <f t="shared" si="76"/>
        <v/>
      </c>
    </row>
    <row r="394" spans="1:22" x14ac:dyDescent="0.3">
      <c r="A394" s="136">
        <v>450</v>
      </c>
      <c r="B394" s="136">
        <v>450086340</v>
      </c>
      <c r="C394" s="212" t="s">
        <v>206</v>
      </c>
      <c r="D394" s="211">
        <v>86</v>
      </c>
      <c r="E394" s="212" t="s">
        <v>207</v>
      </c>
      <c r="F394" s="211">
        <v>340</v>
      </c>
      <c r="G394" s="212" t="s">
        <v>215</v>
      </c>
      <c r="H394" s="235">
        <f t="shared" ref="H394:H457" si="78">IFERROR(VLOOKUP($B394,_19Q4,7,FALSE),"")</f>
        <v>10.72</v>
      </c>
      <c r="I394" s="137"/>
      <c r="J394" s="241">
        <f t="shared" ref="J394:J457" si="79">IFERROR(VLOOKUP($B394,_18Q4,9,FALSE),"")</f>
        <v>6735</v>
      </c>
      <c r="K394" s="242">
        <f t="shared" ref="K394:K457" si="80">IFERROR(VLOOKUP($B394,_19Q1c,9,FALSE),"")</f>
        <v>6997</v>
      </c>
      <c r="L394" s="242">
        <f t="shared" ref="L394:L457" si="81">IFERROR(VLOOKUP($B394,_19Q1e,9,FALSE),"")</f>
        <v>6990</v>
      </c>
      <c r="M394" s="242">
        <f t="shared" ref="M394:M457" si="82">IFERROR(VLOOKUP($B394,_19Q2,9,FALSE),"")</f>
        <v>4443</v>
      </c>
      <c r="N394" s="242">
        <f t="shared" ref="N394:N457" si="83">IFERROR(VLOOKUP($B394,_19Q3,9,FALSE),"")</f>
        <v>4150</v>
      </c>
      <c r="O394" s="243">
        <f t="shared" ref="O394:O457" si="84">IFERROR(VLOOKUP($B394,_19Q4,9,FALSE),"")</f>
        <v>4131</v>
      </c>
      <c r="P394" s="139"/>
      <c r="Q394" s="241">
        <f t="shared" ref="Q394:Q457" si="85">IFERROR(VLOOKUP($B394,_19Q4,8,FALSE),"")</f>
        <v>8714</v>
      </c>
      <c r="R394" s="242">
        <f t="shared" si="77"/>
        <v>4131</v>
      </c>
      <c r="S394" s="242">
        <f t="shared" ref="S394:S457" si="86">IFERROR(VLOOKUP($B394,_19Q4,10,FALSE),"")</f>
        <v>0</v>
      </c>
      <c r="T394" s="242">
        <f t="shared" ref="T394:T457" si="87">IFERROR(VLOOKUP($B394,_19Q4,11,FALSE),"")</f>
        <v>893</v>
      </c>
      <c r="U394" s="242">
        <f t="shared" ref="U394:U457" si="88">IFERROR(VLOOKUP($B394,_19Q4,12,FALSE),"")</f>
        <v>13738</v>
      </c>
      <c r="V394" s="247">
        <f t="shared" ref="V394:V457" si="89">IFERROR(U394-IFERROR(VLOOKUP($B394,_19Q3,12,FALSE),""),"")</f>
        <v>-19</v>
      </c>
    </row>
    <row r="395" spans="1:22" x14ac:dyDescent="0.3">
      <c r="A395" s="136">
        <v>450</v>
      </c>
      <c r="B395" s="136">
        <v>450086605</v>
      </c>
      <c r="C395" s="212" t="s">
        <v>206</v>
      </c>
      <c r="D395" s="211">
        <v>86</v>
      </c>
      <c r="E395" s="212" t="s">
        <v>207</v>
      </c>
      <c r="F395" s="211">
        <v>605</v>
      </c>
      <c r="G395" s="212" t="s">
        <v>216</v>
      </c>
      <c r="H395" s="235">
        <f t="shared" si="78"/>
        <v>1</v>
      </c>
      <c r="I395" s="137"/>
      <c r="J395" s="241">
        <f t="shared" si="79"/>
        <v>7599</v>
      </c>
      <c r="K395" s="242">
        <f t="shared" si="80"/>
        <v>6285</v>
      </c>
      <c r="L395" s="242">
        <f t="shared" si="81"/>
        <v>6274</v>
      </c>
      <c r="M395" s="242">
        <f t="shared" si="82"/>
        <v>6369</v>
      </c>
      <c r="N395" s="242">
        <f t="shared" si="83"/>
        <v>6271</v>
      </c>
      <c r="O395" s="243">
        <f t="shared" si="84"/>
        <v>6265</v>
      </c>
      <c r="P395" s="139"/>
      <c r="Q395" s="241">
        <f t="shared" si="85"/>
        <v>8410</v>
      </c>
      <c r="R395" s="242">
        <f t="shared" ref="R395:R458" si="90">O395</f>
        <v>6265</v>
      </c>
      <c r="S395" s="242">
        <f t="shared" si="86"/>
        <v>0</v>
      </c>
      <c r="T395" s="242">
        <f t="shared" si="87"/>
        <v>893</v>
      </c>
      <c r="U395" s="242">
        <f t="shared" si="88"/>
        <v>15568</v>
      </c>
      <c r="V395" s="247">
        <f t="shared" si="89"/>
        <v>-6</v>
      </c>
    </row>
    <row r="396" spans="1:22" x14ac:dyDescent="0.3">
      <c r="A396" s="136">
        <v>450</v>
      </c>
      <c r="B396" s="136">
        <v>450086632</v>
      </c>
      <c r="C396" s="212" t="s">
        <v>206</v>
      </c>
      <c r="D396" s="211">
        <v>86</v>
      </c>
      <c r="E396" s="212" t="s">
        <v>207</v>
      </c>
      <c r="F396" s="211">
        <v>632</v>
      </c>
      <c r="G396" s="212" t="s">
        <v>217</v>
      </c>
      <c r="H396" s="235">
        <f t="shared" si="78"/>
        <v>0.64</v>
      </c>
      <c r="I396" s="137"/>
      <c r="J396" s="241">
        <f t="shared" si="79"/>
        <v>8008</v>
      </c>
      <c r="K396" s="242">
        <f t="shared" si="80"/>
        <v>8408</v>
      </c>
      <c r="L396" s="242">
        <f t="shared" si="81"/>
        <v>8409</v>
      </c>
      <c r="M396" s="242">
        <f t="shared" si="82"/>
        <v>7464</v>
      </c>
      <c r="N396" s="242">
        <f t="shared" si="83"/>
        <v>7242</v>
      </c>
      <c r="O396" s="243">
        <f t="shared" si="84"/>
        <v>7239</v>
      </c>
      <c r="P396" s="139"/>
      <c r="Q396" s="241">
        <f t="shared" si="85"/>
        <v>8749</v>
      </c>
      <c r="R396" s="242">
        <f t="shared" si="90"/>
        <v>7239</v>
      </c>
      <c r="S396" s="242">
        <f t="shared" si="86"/>
        <v>0</v>
      </c>
      <c r="T396" s="242">
        <f t="shared" si="87"/>
        <v>893</v>
      </c>
      <c r="U396" s="242">
        <f t="shared" si="88"/>
        <v>16881</v>
      </c>
      <c r="V396" s="247">
        <f t="shared" si="89"/>
        <v>-3</v>
      </c>
    </row>
    <row r="397" spans="1:22" x14ac:dyDescent="0.3">
      <c r="A397" s="136">
        <v>450</v>
      </c>
      <c r="B397" s="136">
        <v>450086674</v>
      </c>
      <c r="C397" s="212" t="s">
        <v>206</v>
      </c>
      <c r="D397" s="211">
        <v>86</v>
      </c>
      <c r="E397" s="212" t="s">
        <v>207</v>
      </c>
      <c r="F397" s="211">
        <v>674</v>
      </c>
      <c r="G397" s="212" t="s">
        <v>57</v>
      </c>
      <c r="H397" s="235">
        <f t="shared" si="78"/>
        <v>1</v>
      </c>
      <c r="I397" s="137"/>
      <c r="J397" s="241">
        <f t="shared" si="79"/>
        <v>4787</v>
      </c>
      <c r="K397" s="242" t="str">
        <f t="shared" si="80"/>
        <v/>
      </c>
      <c r="L397" s="242" t="str">
        <f t="shared" si="81"/>
        <v/>
      </c>
      <c r="M397" s="242" t="str">
        <f t="shared" si="82"/>
        <v/>
      </c>
      <c r="N397" s="242" t="str">
        <f t="shared" si="83"/>
        <v/>
      </c>
      <c r="O397" s="243">
        <f t="shared" si="84"/>
        <v>4125</v>
      </c>
      <c r="P397" s="139"/>
      <c r="Q397" s="241">
        <f t="shared" si="85"/>
        <v>11126.026242038219</v>
      </c>
      <c r="R397" s="242">
        <f t="shared" si="90"/>
        <v>4125</v>
      </c>
      <c r="S397" s="242">
        <f t="shared" si="86"/>
        <v>0</v>
      </c>
      <c r="T397" s="242">
        <f t="shared" si="87"/>
        <v>893</v>
      </c>
      <c r="U397" s="242">
        <f t="shared" si="88"/>
        <v>16144.026242038219</v>
      </c>
      <c r="V397" s="247" t="str">
        <f t="shared" si="89"/>
        <v/>
      </c>
    </row>
    <row r="398" spans="1:22" x14ac:dyDescent="0.3">
      <c r="A398" s="136">
        <v>450</v>
      </c>
      <c r="B398" s="136">
        <v>450086683</v>
      </c>
      <c r="C398" s="212" t="s">
        <v>206</v>
      </c>
      <c r="D398" s="211">
        <v>86</v>
      </c>
      <c r="E398" s="212" t="s">
        <v>207</v>
      </c>
      <c r="F398" s="211">
        <v>683</v>
      </c>
      <c r="G398" s="212" t="s">
        <v>58</v>
      </c>
      <c r="H398" s="235">
        <f t="shared" si="78"/>
        <v>9</v>
      </c>
      <c r="I398" s="137"/>
      <c r="J398" s="241">
        <f t="shared" si="79"/>
        <v>5650</v>
      </c>
      <c r="K398" s="242">
        <f t="shared" si="80"/>
        <v>6102</v>
      </c>
      <c r="L398" s="242">
        <f t="shared" si="81"/>
        <v>6104</v>
      </c>
      <c r="M398" s="242">
        <f t="shared" si="82"/>
        <v>6654</v>
      </c>
      <c r="N398" s="242">
        <f t="shared" si="83"/>
        <v>6675</v>
      </c>
      <c r="O398" s="243">
        <f t="shared" si="84"/>
        <v>6676</v>
      </c>
      <c r="P398" s="139"/>
      <c r="Q398" s="241">
        <f t="shared" si="85"/>
        <v>8743</v>
      </c>
      <c r="R398" s="242">
        <f t="shared" si="90"/>
        <v>6676</v>
      </c>
      <c r="S398" s="242">
        <f t="shared" si="86"/>
        <v>0</v>
      </c>
      <c r="T398" s="242">
        <f t="shared" si="87"/>
        <v>893</v>
      </c>
      <c r="U398" s="242">
        <f t="shared" si="88"/>
        <v>16312</v>
      </c>
      <c r="V398" s="247">
        <f t="shared" si="89"/>
        <v>1</v>
      </c>
    </row>
    <row r="399" spans="1:22" x14ac:dyDescent="0.3">
      <c r="A399" s="136">
        <v>450</v>
      </c>
      <c r="B399" s="136">
        <v>450086750</v>
      </c>
      <c r="C399" s="212" t="s">
        <v>206</v>
      </c>
      <c r="D399" s="211">
        <v>86</v>
      </c>
      <c r="E399" s="212" t="s">
        <v>207</v>
      </c>
      <c r="F399" s="211">
        <v>750</v>
      </c>
      <c r="G399" s="212" t="s">
        <v>61</v>
      </c>
      <c r="H399" s="235">
        <f t="shared" si="78"/>
        <v>0.5</v>
      </c>
      <c r="I399" s="137"/>
      <c r="J399" s="241" t="str">
        <f t="shared" si="79"/>
        <v/>
      </c>
      <c r="K399" s="242" t="str">
        <f t="shared" si="80"/>
        <v/>
      </c>
      <c r="L399" s="242" t="str">
        <f t="shared" si="81"/>
        <v/>
      </c>
      <c r="M399" s="242" t="str">
        <f t="shared" si="82"/>
        <v/>
      </c>
      <c r="N399" s="242" t="str">
        <f t="shared" si="83"/>
        <v/>
      </c>
      <c r="O399" s="243">
        <f t="shared" si="84"/>
        <v>7591</v>
      </c>
      <c r="P399" s="139"/>
      <c r="Q399" s="241">
        <f t="shared" si="85"/>
        <v>10476.143233618233</v>
      </c>
      <c r="R399" s="242">
        <f t="shared" si="90"/>
        <v>7591</v>
      </c>
      <c r="S399" s="242">
        <f t="shared" si="86"/>
        <v>0</v>
      </c>
      <c r="T399" s="242">
        <f t="shared" si="87"/>
        <v>893</v>
      </c>
      <c r="U399" s="242">
        <f t="shared" si="88"/>
        <v>18960.143233618233</v>
      </c>
      <c r="V399" s="247" t="str">
        <f t="shared" si="89"/>
        <v/>
      </c>
    </row>
    <row r="400" spans="1:22" x14ac:dyDescent="0.3">
      <c r="A400" s="136">
        <v>453</v>
      </c>
      <c r="B400" s="136">
        <v>453137005</v>
      </c>
      <c r="C400" s="212" t="s">
        <v>218</v>
      </c>
      <c r="D400" s="211">
        <v>137</v>
      </c>
      <c r="E400" s="212" t="s">
        <v>210</v>
      </c>
      <c r="F400" s="211">
        <v>5</v>
      </c>
      <c r="G400" s="212" t="s">
        <v>219</v>
      </c>
      <c r="H400" s="235">
        <f t="shared" si="78"/>
        <v>1.87</v>
      </c>
      <c r="I400" s="137"/>
      <c r="J400" s="241">
        <f t="shared" si="79"/>
        <v>4260</v>
      </c>
      <c r="K400" s="242">
        <f t="shared" si="80"/>
        <v>5123</v>
      </c>
      <c r="L400" s="242">
        <f t="shared" si="81"/>
        <v>5123</v>
      </c>
      <c r="M400" s="242">
        <f t="shared" si="82"/>
        <v>5479</v>
      </c>
      <c r="N400" s="242">
        <f t="shared" si="83"/>
        <v>5458</v>
      </c>
      <c r="O400" s="243">
        <f t="shared" si="84"/>
        <v>5454</v>
      </c>
      <c r="P400" s="139"/>
      <c r="Q400" s="241">
        <f t="shared" si="85"/>
        <v>12729</v>
      </c>
      <c r="R400" s="242">
        <f t="shared" si="90"/>
        <v>5454</v>
      </c>
      <c r="S400" s="242">
        <f t="shared" si="86"/>
        <v>0</v>
      </c>
      <c r="T400" s="242">
        <f t="shared" si="87"/>
        <v>893</v>
      </c>
      <c r="U400" s="242">
        <f t="shared" si="88"/>
        <v>19076</v>
      </c>
      <c r="V400" s="247">
        <f t="shared" si="89"/>
        <v>-4</v>
      </c>
    </row>
    <row r="401" spans="1:22" x14ac:dyDescent="0.3">
      <c r="A401" s="136">
        <v>453</v>
      </c>
      <c r="B401" s="136">
        <v>453137061</v>
      </c>
      <c r="C401" s="212" t="s">
        <v>218</v>
      </c>
      <c r="D401" s="211">
        <v>137</v>
      </c>
      <c r="E401" s="212" t="s">
        <v>210</v>
      </c>
      <c r="F401" s="211">
        <v>61</v>
      </c>
      <c r="G401" s="212" t="s">
        <v>170</v>
      </c>
      <c r="H401" s="235">
        <f t="shared" si="78"/>
        <v>57.12</v>
      </c>
      <c r="I401" s="137"/>
      <c r="J401" s="241">
        <f t="shared" si="79"/>
        <v>494</v>
      </c>
      <c r="K401" s="242">
        <f t="shared" si="80"/>
        <v>492</v>
      </c>
      <c r="L401" s="242">
        <f t="shared" si="81"/>
        <v>493</v>
      </c>
      <c r="M401" s="242">
        <f t="shared" si="82"/>
        <v>861</v>
      </c>
      <c r="N401" s="242">
        <f t="shared" si="83"/>
        <v>854</v>
      </c>
      <c r="O401" s="243">
        <f t="shared" si="84"/>
        <v>852</v>
      </c>
      <c r="P401" s="139"/>
      <c r="Q401" s="241">
        <f t="shared" si="85"/>
        <v>11809</v>
      </c>
      <c r="R401" s="242">
        <f t="shared" si="90"/>
        <v>852</v>
      </c>
      <c r="S401" s="242">
        <f t="shared" si="86"/>
        <v>0</v>
      </c>
      <c r="T401" s="242">
        <f t="shared" si="87"/>
        <v>893</v>
      </c>
      <c r="U401" s="242">
        <f t="shared" si="88"/>
        <v>13554</v>
      </c>
      <c r="V401" s="247">
        <f t="shared" si="89"/>
        <v>-2</v>
      </c>
    </row>
    <row r="402" spans="1:22" x14ac:dyDescent="0.3">
      <c r="A402" s="136">
        <v>453</v>
      </c>
      <c r="B402" s="136">
        <v>453137086</v>
      </c>
      <c r="C402" s="212" t="s">
        <v>218</v>
      </c>
      <c r="D402" s="211">
        <v>137</v>
      </c>
      <c r="E402" s="212" t="s">
        <v>210</v>
      </c>
      <c r="F402" s="211">
        <v>86</v>
      </c>
      <c r="G402" s="212" t="s">
        <v>207</v>
      </c>
      <c r="H402" s="235">
        <f t="shared" si="78"/>
        <v>4</v>
      </c>
      <c r="I402" s="137"/>
      <c r="J402" s="241">
        <f t="shared" si="79"/>
        <v>1622</v>
      </c>
      <c r="K402" s="242">
        <f t="shared" si="80"/>
        <v>1727</v>
      </c>
      <c r="L402" s="242">
        <f t="shared" si="81"/>
        <v>1738</v>
      </c>
      <c r="M402" s="242">
        <f t="shared" si="82"/>
        <v>1738</v>
      </c>
      <c r="N402" s="242">
        <f t="shared" si="83"/>
        <v>2117</v>
      </c>
      <c r="O402" s="243">
        <f t="shared" si="84"/>
        <v>2117</v>
      </c>
      <c r="P402" s="139"/>
      <c r="Q402" s="241">
        <f t="shared" si="85"/>
        <v>11213</v>
      </c>
      <c r="R402" s="242">
        <f t="shared" si="90"/>
        <v>2117</v>
      </c>
      <c r="S402" s="242">
        <f t="shared" si="86"/>
        <v>0</v>
      </c>
      <c r="T402" s="242">
        <f t="shared" si="87"/>
        <v>893</v>
      </c>
      <c r="U402" s="242">
        <f t="shared" si="88"/>
        <v>14223</v>
      </c>
      <c r="V402" s="247">
        <f t="shared" si="89"/>
        <v>0</v>
      </c>
    </row>
    <row r="403" spans="1:22" x14ac:dyDescent="0.3">
      <c r="A403" s="136">
        <v>453</v>
      </c>
      <c r="B403" s="136">
        <v>453137137</v>
      </c>
      <c r="C403" s="212" t="s">
        <v>218</v>
      </c>
      <c r="D403" s="211">
        <v>137</v>
      </c>
      <c r="E403" s="212" t="s">
        <v>210</v>
      </c>
      <c r="F403" s="211">
        <v>137</v>
      </c>
      <c r="G403" s="212" t="s">
        <v>210</v>
      </c>
      <c r="H403" s="235">
        <f t="shared" si="78"/>
        <v>538.82000000000005</v>
      </c>
      <c r="I403" s="137"/>
      <c r="J403" s="241">
        <f t="shared" si="79"/>
        <v>19</v>
      </c>
      <c r="K403" s="242">
        <f t="shared" si="80"/>
        <v>222</v>
      </c>
      <c r="L403" s="242">
        <f t="shared" si="81"/>
        <v>20</v>
      </c>
      <c r="M403" s="242">
        <f t="shared" si="82"/>
        <v>20</v>
      </c>
      <c r="N403" s="242">
        <f t="shared" si="83"/>
        <v>19</v>
      </c>
      <c r="O403" s="243">
        <f t="shared" si="84"/>
        <v>16</v>
      </c>
      <c r="P403" s="139"/>
      <c r="Q403" s="241">
        <f t="shared" si="85"/>
        <v>12107</v>
      </c>
      <c r="R403" s="242">
        <f t="shared" si="90"/>
        <v>16</v>
      </c>
      <c r="S403" s="242">
        <f t="shared" si="86"/>
        <v>885.21584202516601</v>
      </c>
      <c r="T403" s="242">
        <f t="shared" si="87"/>
        <v>893</v>
      </c>
      <c r="U403" s="242">
        <f t="shared" si="88"/>
        <v>13901.215842025165</v>
      </c>
      <c r="V403" s="247">
        <f t="shared" si="89"/>
        <v>882.21584202516533</v>
      </c>
    </row>
    <row r="404" spans="1:22" x14ac:dyDescent="0.3">
      <c r="A404" s="136">
        <v>453</v>
      </c>
      <c r="B404" s="136">
        <v>453137161</v>
      </c>
      <c r="C404" s="212" t="s">
        <v>218</v>
      </c>
      <c r="D404" s="211">
        <v>137</v>
      </c>
      <c r="E404" s="212" t="s">
        <v>210</v>
      </c>
      <c r="F404" s="211">
        <v>161</v>
      </c>
      <c r="G404" s="212" t="s">
        <v>173</v>
      </c>
      <c r="H404" s="235">
        <f t="shared" si="78"/>
        <v>1.33</v>
      </c>
      <c r="I404" s="137"/>
      <c r="J404" s="241">
        <f t="shared" si="79"/>
        <v>4444</v>
      </c>
      <c r="K404" s="242" t="str">
        <f t="shared" si="80"/>
        <v/>
      </c>
      <c r="L404" s="242" t="str">
        <f t="shared" si="81"/>
        <v/>
      </c>
      <c r="M404" s="242" t="str">
        <f t="shared" si="82"/>
        <v/>
      </c>
      <c r="N404" s="242" t="str">
        <f t="shared" si="83"/>
        <v/>
      </c>
      <c r="O404" s="243">
        <f t="shared" si="84"/>
        <v>4484</v>
      </c>
      <c r="P404" s="139"/>
      <c r="Q404" s="241">
        <f t="shared" si="85"/>
        <v>10752.401097276263</v>
      </c>
      <c r="R404" s="242">
        <f t="shared" si="90"/>
        <v>4484</v>
      </c>
      <c r="S404" s="242">
        <f t="shared" si="86"/>
        <v>0</v>
      </c>
      <c r="T404" s="242">
        <f t="shared" si="87"/>
        <v>893</v>
      </c>
      <c r="U404" s="242">
        <f t="shared" si="88"/>
        <v>16129.401097276263</v>
      </c>
      <c r="V404" s="247" t="str">
        <f t="shared" si="89"/>
        <v/>
      </c>
    </row>
    <row r="405" spans="1:22" x14ac:dyDescent="0.3">
      <c r="A405" s="136">
        <v>453</v>
      </c>
      <c r="B405" s="136">
        <v>453137210</v>
      </c>
      <c r="C405" s="212" t="s">
        <v>218</v>
      </c>
      <c r="D405" s="211">
        <v>137</v>
      </c>
      <c r="E405" s="212" t="s">
        <v>210</v>
      </c>
      <c r="F405" s="211">
        <v>210</v>
      </c>
      <c r="G405" s="212" t="s">
        <v>54</v>
      </c>
      <c r="H405" s="235">
        <f t="shared" si="78"/>
        <v>3</v>
      </c>
      <c r="I405" s="137"/>
      <c r="J405" s="241">
        <f t="shared" si="79"/>
        <v>3799</v>
      </c>
      <c r="K405" s="242">
        <f t="shared" si="80"/>
        <v>3873</v>
      </c>
      <c r="L405" s="242">
        <f t="shared" si="81"/>
        <v>3860</v>
      </c>
      <c r="M405" s="242">
        <f t="shared" si="82"/>
        <v>3665</v>
      </c>
      <c r="N405" s="242">
        <f t="shared" si="83"/>
        <v>3657</v>
      </c>
      <c r="O405" s="243">
        <f t="shared" si="84"/>
        <v>3655</v>
      </c>
      <c r="P405" s="139"/>
      <c r="Q405" s="241">
        <f t="shared" si="85"/>
        <v>11402</v>
      </c>
      <c r="R405" s="242">
        <f t="shared" si="90"/>
        <v>3655</v>
      </c>
      <c r="S405" s="242">
        <f t="shared" si="86"/>
        <v>0</v>
      </c>
      <c r="T405" s="242">
        <f t="shared" si="87"/>
        <v>893</v>
      </c>
      <c r="U405" s="242">
        <f t="shared" si="88"/>
        <v>15950</v>
      </c>
      <c r="V405" s="247">
        <f t="shared" si="89"/>
        <v>-2</v>
      </c>
    </row>
    <row r="406" spans="1:22" x14ac:dyDescent="0.3">
      <c r="A406" s="136">
        <v>453</v>
      </c>
      <c r="B406" s="136">
        <v>453137227</v>
      </c>
      <c r="C406" s="212" t="s">
        <v>218</v>
      </c>
      <c r="D406" s="211">
        <v>137</v>
      </c>
      <c r="E406" s="212" t="s">
        <v>210</v>
      </c>
      <c r="F406" s="211">
        <v>227</v>
      </c>
      <c r="G406" s="212" t="s">
        <v>255</v>
      </c>
      <c r="H406" s="235">
        <f t="shared" si="78"/>
        <v>4</v>
      </c>
      <c r="I406" s="137"/>
      <c r="J406" s="241">
        <f t="shared" si="79"/>
        <v>2385</v>
      </c>
      <c r="K406" s="242">
        <f t="shared" si="80"/>
        <v>2486</v>
      </c>
      <c r="L406" s="242">
        <f t="shared" si="81"/>
        <v>2488</v>
      </c>
      <c r="M406" s="242">
        <f t="shared" si="82"/>
        <v>2488</v>
      </c>
      <c r="N406" s="242">
        <f t="shared" si="83"/>
        <v>3218</v>
      </c>
      <c r="O406" s="243">
        <f t="shared" si="84"/>
        <v>3218</v>
      </c>
      <c r="P406" s="139"/>
      <c r="Q406" s="241">
        <f t="shared" si="85"/>
        <v>11118.78403806934</v>
      </c>
      <c r="R406" s="242">
        <f t="shared" si="90"/>
        <v>3218</v>
      </c>
      <c r="S406" s="242">
        <f t="shared" si="86"/>
        <v>0</v>
      </c>
      <c r="T406" s="242">
        <f t="shared" si="87"/>
        <v>893</v>
      </c>
      <c r="U406" s="242">
        <f t="shared" si="88"/>
        <v>15229.78403806934</v>
      </c>
      <c r="V406" s="247">
        <f t="shared" si="89"/>
        <v>0</v>
      </c>
    </row>
    <row r="407" spans="1:22" x14ac:dyDescent="0.3">
      <c r="A407" s="136">
        <v>453</v>
      </c>
      <c r="B407" s="136">
        <v>453137278</v>
      </c>
      <c r="C407" s="212" t="s">
        <v>218</v>
      </c>
      <c r="D407" s="211">
        <v>137</v>
      </c>
      <c r="E407" s="212" t="s">
        <v>210</v>
      </c>
      <c r="F407" s="211">
        <v>278</v>
      </c>
      <c r="G407" s="212" t="s">
        <v>212</v>
      </c>
      <c r="H407" s="235">
        <f t="shared" si="78"/>
        <v>7.1999999999999993</v>
      </c>
      <c r="I407" s="137"/>
      <c r="J407" s="241">
        <f t="shared" si="79"/>
        <v>2698</v>
      </c>
      <c r="K407" s="242">
        <f t="shared" si="80"/>
        <v>3487</v>
      </c>
      <c r="L407" s="242">
        <f t="shared" si="81"/>
        <v>3521</v>
      </c>
      <c r="M407" s="242">
        <f t="shared" si="82"/>
        <v>3313</v>
      </c>
      <c r="N407" s="242">
        <f t="shared" si="83"/>
        <v>3261</v>
      </c>
      <c r="O407" s="243">
        <f t="shared" si="84"/>
        <v>3256</v>
      </c>
      <c r="P407" s="139"/>
      <c r="Q407" s="241">
        <f t="shared" si="85"/>
        <v>12220</v>
      </c>
      <c r="R407" s="242">
        <f t="shared" si="90"/>
        <v>3256</v>
      </c>
      <c r="S407" s="242">
        <f t="shared" si="86"/>
        <v>0</v>
      </c>
      <c r="T407" s="242">
        <f t="shared" si="87"/>
        <v>893</v>
      </c>
      <c r="U407" s="242">
        <f t="shared" si="88"/>
        <v>16369</v>
      </c>
      <c r="V407" s="247">
        <f t="shared" si="89"/>
        <v>-5</v>
      </c>
    </row>
    <row r="408" spans="1:22" x14ac:dyDescent="0.3">
      <c r="A408" s="136">
        <v>453</v>
      </c>
      <c r="B408" s="136">
        <v>453137281</v>
      </c>
      <c r="C408" s="212" t="s">
        <v>218</v>
      </c>
      <c r="D408" s="211">
        <v>137</v>
      </c>
      <c r="E408" s="212" t="s">
        <v>210</v>
      </c>
      <c r="F408" s="211">
        <v>281</v>
      </c>
      <c r="G408" s="212" t="s">
        <v>169</v>
      </c>
      <c r="H408" s="235">
        <f t="shared" si="78"/>
        <v>77.72</v>
      </c>
      <c r="I408" s="137"/>
      <c r="J408" s="241">
        <f t="shared" si="79"/>
        <v>18</v>
      </c>
      <c r="K408" s="242">
        <f t="shared" si="80"/>
        <v>17</v>
      </c>
      <c r="L408" s="242">
        <f t="shared" si="81"/>
        <v>19</v>
      </c>
      <c r="M408" s="242">
        <f t="shared" si="82"/>
        <v>19</v>
      </c>
      <c r="N408" s="242">
        <f t="shared" si="83"/>
        <v>0</v>
      </c>
      <c r="O408" s="243">
        <f t="shared" si="84"/>
        <v>93</v>
      </c>
      <c r="P408" s="139"/>
      <c r="Q408" s="241">
        <f t="shared" si="85"/>
        <v>12116</v>
      </c>
      <c r="R408" s="242">
        <f t="shared" si="90"/>
        <v>93</v>
      </c>
      <c r="S408" s="242">
        <f t="shared" si="86"/>
        <v>0</v>
      </c>
      <c r="T408" s="242">
        <f t="shared" si="87"/>
        <v>893</v>
      </c>
      <c r="U408" s="242">
        <f t="shared" si="88"/>
        <v>13102</v>
      </c>
      <c r="V408" s="247">
        <f t="shared" si="89"/>
        <v>93</v>
      </c>
    </row>
    <row r="409" spans="1:22" x14ac:dyDescent="0.3">
      <c r="A409" s="136">
        <v>453</v>
      </c>
      <c r="B409" s="136">
        <v>453137309</v>
      </c>
      <c r="C409" s="212" t="s">
        <v>218</v>
      </c>
      <c r="D409" s="211">
        <v>137</v>
      </c>
      <c r="E409" s="212" t="s">
        <v>210</v>
      </c>
      <c r="F409" s="211">
        <v>309</v>
      </c>
      <c r="G409" s="212" t="s">
        <v>256</v>
      </c>
      <c r="H409" s="235">
        <f t="shared" si="78"/>
        <v>1</v>
      </c>
      <c r="I409" s="137"/>
      <c r="J409" s="241" t="str">
        <f t="shared" si="79"/>
        <v/>
      </c>
      <c r="K409" s="242" t="str">
        <f t="shared" si="80"/>
        <v/>
      </c>
      <c r="L409" s="242" t="str">
        <f t="shared" si="81"/>
        <v/>
      </c>
      <c r="M409" s="242">
        <f t="shared" si="82"/>
        <v>1540</v>
      </c>
      <c r="N409" s="242">
        <f t="shared" si="83"/>
        <v>1601</v>
      </c>
      <c r="O409" s="243">
        <f t="shared" si="84"/>
        <v>1597</v>
      </c>
      <c r="P409" s="139"/>
      <c r="Q409" s="241">
        <f t="shared" si="85"/>
        <v>11310.051521406729</v>
      </c>
      <c r="R409" s="242">
        <f t="shared" si="90"/>
        <v>1597</v>
      </c>
      <c r="S409" s="242">
        <f t="shared" si="86"/>
        <v>0</v>
      </c>
      <c r="T409" s="242">
        <f t="shared" si="87"/>
        <v>893</v>
      </c>
      <c r="U409" s="242">
        <f t="shared" si="88"/>
        <v>13800.051521406729</v>
      </c>
      <c r="V409" s="247">
        <f t="shared" si="89"/>
        <v>-4</v>
      </c>
    </row>
    <row r="410" spans="1:22" x14ac:dyDescent="0.3">
      <c r="A410" s="136">
        <v>453</v>
      </c>
      <c r="B410" s="136">
        <v>453137325</v>
      </c>
      <c r="C410" s="212" t="s">
        <v>218</v>
      </c>
      <c r="D410" s="211">
        <v>137</v>
      </c>
      <c r="E410" s="212" t="s">
        <v>210</v>
      </c>
      <c r="F410" s="211">
        <v>325</v>
      </c>
      <c r="G410" s="212" t="s">
        <v>220</v>
      </c>
      <c r="H410" s="235">
        <f t="shared" si="78"/>
        <v>1</v>
      </c>
      <c r="I410" s="137"/>
      <c r="J410" s="241">
        <f t="shared" si="79"/>
        <v>1051</v>
      </c>
      <c r="K410" s="242">
        <f t="shared" si="80"/>
        <v>1094</v>
      </c>
      <c r="L410" s="242">
        <f t="shared" si="81"/>
        <v>1094</v>
      </c>
      <c r="M410" s="242">
        <f t="shared" si="82"/>
        <v>1094</v>
      </c>
      <c r="N410" s="242">
        <f t="shared" si="83"/>
        <v>1213</v>
      </c>
      <c r="O410" s="243">
        <f t="shared" si="84"/>
        <v>1212</v>
      </c>
      <c r="P410" s="139"/>
      <c r="Q410" s="241">
        <f t="shared" si="85"/>
        <v>8749</v>
      </c>
      <c r="R410" s="242">
        <f t="shared" si="90"/>
        <v>1212</v>
      </c>
      <c r="S410" s="242">
        <f t="shared" si="86"/>
        <v>0</v>
      </c>
      <c r="T410" s="242">
        <f t="shared" si="87"/>
        <v>893</v>
      </c>
      <c r="U410" s="242">
        <f t="shared" si="88"/>
        <v>10854</v>
      </c>
      <c r="V410" s="247">
        <f t="shared" si="89"/>
        <v>-1</v>
      </c>
    </row>
    <row r="411" spans="1:22" x14ac:dyDescent="0.3">
      <c r="A411" s="136">
        <v>453</v>
      </c>
      <c r="B411" s="136">
        <v>453137332</v>
      </c>
      <c r="C411" s="212" t="s">
        <v>218</v>
      </c>
      <c r="D411" s="211">
        <v>137</v>
      </c>
      <c r="E411" s="212" t="s">
        <v>210</v>
      </c>
      <c r="F411" s="211">
        <v>332</v>
      </c>
      <c r="G411" s="212" t="s">
        <v>221</v>
      </c>
      <c r="H411" s="235">
        <f t="shared" si="78"/>
        <v>5.2299999999999995</v>
      </c>
      <c r="I411" s="137"/>
      <c r="J411" s="241">
        <f t="shared" si="79"/>
        <v>954</v>
      </c>
      <c r="K411" s="242">
        <f t="shared" si="80"/>
        <v>1050</v>
      </c>
      <c r="L411" s="242">
        <f t="shared" si="81"/>
        <v>1052</v>
      </c>
      <c r="M411" s="242">
        <f t="shared" si="82"/>
        <v>1074</v>
      </c>
      <c r="N411" s="242">
        <f t="shared" si="83"/>
        <v>1066</v>
      </c>
      <c r="O411" s="243">
        <f t="shared" si="84"/>
        <v>1065</v>
      </c>
      <c r="P411" s="139"/>
      <c r="Q411" s="241">
        <f t="shared" si="85"/>
        <v>11510</v>
      </c>
      <c r="R411" s="242">
        <f t="shared" si="90"/>
        <v>1065</v>
      </c>
      <c r="S411" s="242">
        <f t="shared" si="86"/>
        <v>0</v>
      </c>
      <c r="T411" s="242">
        <f t="shared" si="87"/>
        <v>893</v>
      </c>
      <c r="U411" s="242">
        <f t="shared" si="88"/>
        <v>13468</v>
      </c>
      <c r="V411" s="247">
        <f t="shared" si="89"/>
        <v>-1</v>
      </c>
    </row>
    <row r="412" spans="1:22" x14ac:dyDescent="0.3">
      <c r="A412" s="136">
        <v>454</v>
      </c>
      <c r="B412" s="136">
        <v>454149009</v>
      </c>
      <c r="C412" s="212" t="s">
        <v>222</v>
      </c>
      <c r="D412" s="211">
        <v>149</v>
      </c>
      <c r="E412" s="212" t="s">
        <v>103</v>
      </c>
      <c r="F412" s="211">
        <v>9</v>
      </c>
      <c r="G412" s="212" t="s">
        <v>108</v>
      </c>
      <c r="H412" s="235">
        <f t="shared" si="78"/>
        <v>1</v>
      </c>
      <c r="I412" s="137"/>
      <c r="J412" s="241">
        <f t="shared" si="79"/>
        <v>7003</v>
      </c>
      <c r="K412" s="242" t="str">
        <f t="shared" si="80"/>
        <v/>
      </c>
      <c r="L412" s="242">
        <f t="shared" si="81"/>
        <v>6455</v>
      </c>
      <c r="M412" s="242">
        <f t="shared" si="82"/>
        <v>7279</v>
      </c>
      <c r="N412" s="242">
        <f t="shared" si="83"/>
        <v>7282</v>
      </c>
      <c r="O412" s="243">
        <f t="shared" si="84"/>
        <v>7282</v>
      </c>
      <c r="P412" s="139"/>
      <c r="Q412" s="241">
        <f t="shared" si="85"/>
        <v>11395</v>
      </c>
      <c r="R412" s="242">
        <f t="shared" si="90"/>
        <v>7282</v>
      </c>
      <c r="S412" s="242">
        <f t="shared" si="86"/>
        <v>0</v>
      </c>
      <c r="T412" s="242">
        <f t="shared" si="87"/>
        <v>893</v>
      </c>
      <c r="U412" s="242">
        <f t="shared" si="88"/>
        <v>19570</v>
      </c>
      <c r="V412" s="247">
        <f t="shared" si="89"/>
        <v>0</v>
      </c>
    </row>
    <row r="413" spans="1:22" x14ac:dyDescent="0.3">
      <c r="A413" s="136">
        <v>454</v>
      </c>
      <c r="B413" s="136">
        <v>454149128</v>
      </c>
      <c r="C413" s="212" t="s">
        <v>222</v>
      </c>
      <c r="D413" s="211">
        <v>149</v>
      </c>
      <c r="E413" s="212" t="s">
        <v>103</v>
      </c>
      <c r="F413" s="211">
        <v>128</v>
      </c>
      <c r="G413" s="212" t="s">
        <v>110</v>
      </c>
      <c r="H413" s="235">
        <f t="shared" si="78"/>
        <v>17.25</v>
      </c>
      <c r="I413" s="137"/>
      <c r="J413" s="241">
        <f t="shared" si="79"/>
        <v>515</v>
      </c>
      <c r="K413" s="242" t="str">
        <f t="shared" si="80"/>
        <v/>
      </c>
      <c r="L413" s="242">
        <f t="shared" si="81"/>
        <v>624</v>
      </c>
      <c r="M413" s="242">
        <f t="shared" si="82"/>
        <v>647</v>
      </c>
      <c r="N413" s="242">
        <f t="shared" si="83"/>
        <v>620</v>
      </c>
      <c r="O413" s="243">
        <f t="shared" si="84"/>
        <v>620</v>
      </c>
      <c r="P413" s="139"/>
      <c r="Q413" s="241">
        <f t="shared" si="85"/>
        <v>12260</v>
      </c>
      <c r="R413" s="242">
        <f t="shared" si="90"/>
        <v>620</v>
      </c>
      <c r="S413" s="242">
        <f t="shared" si="86"/>
        <v>0</v>
      </c>
      <c r="T413" s="242">
        <f t="shared" si="87"/>
        <v>893</v>
      </c>
      <c r="U413" s="242">
        <f t="shared" si="88"/>
        <v>13773</v>
      </c>
      <c r="V413" s="247">
        <f t="shared" si="89"/>
        <v>0</v>
      </c>
    </row>
    <row r="414" spans="1:22" x14ac:dyDescent="0.3">
      <c r="A414" s="136">
        <v>454</v>
      </c>
      <c r="B414" s="136">
        <v>454149149</v>
      </c>
      <c r="C414" s="212" t="s">
        <v>222</v>
      </c>
      <c r="D414" s="211">
        <v>149</v>
      </c>
      <c r="E414" s="212" t="s">
        <v>103</v>
      </c>
      <c r="F414" s="211">
        <v>149</v>
      </c>
      <c r="G414" s="212" t="s">
        <v>103</v>
      </c>
      <c r="H414" s="235">
        <f t="shared" si="78"/>
        <v>683.69</v>
      </c>
      <c r="I414" s="137"/>
      <c r="J414" s="241">
        <f t="shared" si="79"/>
        <v>14</v>
      </c>
      <c r="K414" s="242">
        <f t="shared" si="80"/>
        <v>15</v>
      </c>
      <c r="L414" s="242">
        <f t="shared" si="81"/>
        <v>14</v>
      </c>
      <c r="M414" s="242">
        <f t="shared" si="82"/>
        <v>121</v>
      </c>
      <c r="N414" s="242">
        <f t="shared" si="83"/>
        <v>182</v>
      </c>
      <c r="O414" s="243">
        <f t="shared" si="84"/>
        <v>178</v>
      </c>
      <c r="P414" s="139"/>
      <c r="Q414" s="241">
        <f t="shared" si="85"/>
        <v>11990</v>
      </c>
      <c r="R414" s="242">
        <f t="shared" si="90"/>
        <v>178</v>
      </c>
      <c r="S414" s="242">
        <f t="shared" si="86"/>
        <v>294.62621948543926</v>
      </c>
      <c r="T414" s="242">
        <f t="shared" si="87"/>
        <v>893</v>
      </c>
      <c r="U414" s="242">
        <f t="shared" si="88"/>
        <v>13355.626219485439</v>
      </c>
      <c r="V414" s="247">
        <f t="shared" si="89"/>
        <v>290.62621948543892</v>
      </c>
    </row>
    <row r="415" spans="1:22" x14ac:dyDescent="0.3">
      <c r="A415" s="136">
        <v>454</v>
      </c>
      <c r="B415" s="136">
        <v>454149160</v>
      </c>
      <c r="C415" s="212" t="s">
        <v>222</v>
      </c>
      <c r="D415" s="211">
        <v>149</v>
      </c>
      <c r="E415" s="212" t="s">
        <v>103</v>
      </c>
      <c r="F415" s="211">
        <v>160</v>
      </c>
      <c r="G415" s="212" t="s">
        <v>104</v>
      </c>
      <c r="H415" s="235">
        <f t="shared" si="78"/>
        <v>0.46</v>
      </c>
      <c r="I415" s="137"/>
      <c r="J415" s="241">
        <f t="shared" si="79"/>
        <v>348</v>
      </c>
      <c r="K415" s="242" t="str">
        <f t="shared" si="80"/>
        <v/>
      </c>
      <c r="L415" s="242">
        <f t="shared" si="81"/>
        <v>360</v>
      </c>
      <c r="M415" s="242" t="str">
        <f t="shared" si="82"/>
        <v/>
      </c>
      <c r="N415" s="242" t="str">
        <f t="shared" si="83"/>
        <v/>
      </c>
      <c r="O415" s="243">
        <f t="shared" si="84"/>
        <v>135</v>
      </c>
      <c r="P415" s="139"/>
      <c r="Q415" s="241">
        <f t="shared" si="85"/>
        <v>12255.087011245676</v>
      </c>
      <c r="R415" s="242">
        <f t="shared" si="90"/>
        <v>135</v>
      </c>
      <c r="S415" s="242">
        <f t="shared" si="86"/>
        <v>0</v>
      </c>
      <c r="T415" s="242">
        <f t="shared" si="87"/>
        <v>893</v>
      </c>
      <c r="U415" s="242">
        <f t="shared" si="88"/>
        <v>13283.087011245676</v>
      </c>
      <c r="V415" s="247" t="str">
        <f t="shared" si="89"/>
        <v/>
      </c>
    </row>
    <row r="416" spans="1:22" x14ac:dyDescent="0.3">
      <c r="A416" s="136">
        <v>454</v>
      </c>
      <c r="B416" s="136">
        <v>454149181</v>
      </c>
      <c r="C416" s="212" t="s">
        <v>222</v>
      </c>
      <c r="D416" s="211">
        <v>149</v>
      </c>
      <c r="E416" s="212" t="s">
        <v>103</v>
      </c>
      <c r="F416" s="211">
        <v>181</v>
      </c>
      <c r="G416" s="212" t="s">
        <v>105</v>
      </c>
      <c r="H416" s="235">
        <f t="shared" si="78"/>
        <v>55.96</v>
      </c>
      <c r="I416" s="137"/>
      <c r="J416" s="241">
        <f t="shared" si="79"/>
        <v>739</v>
      </c>
      <c r="K416" s="242" t="str">
        <f t="shared" si="80"/>
        <v/>
      </c>
      <c r="L416" s="242">
        <f t="shared" si="81"/>
        <v>729</v>
      </c>
      <c r="M416" s="242">
        <f t="shared" si="82"/>
        <v>729</v>
      </c>
      <c r="N416" s="242">
        <f t="shared" si="83"/>
        <v>698</v>
      </c>
      <c r="O416" s="243">
        <f t="shared" si="84"/>
        <v>698</v>
      </c>
      <c r="P416" s="139"/>
      <c r="Q416" s="241">
        <f t="shared" si="85"/>
        <v>10803</v>
      </c>
      <c r="R416" s="242">
        <f t="shared" si="90"/>
        <v>698</v>
      </c>
      <c r="S416" s="242">
        <f t="shared" si="86"/>
        <v>0</v>
      </c>
      <c r="T416" s="242">
        <f t="shared" si="87"/>
        <v>893</v>
      </c>
      <c r="U416" s="242">
        <f t="shared" si="88"/>
        <v>12394</v>
      </c>
      <c r="V416" s="247">
        <f t="shared" si="89"/>
        <v>0</v>
      </c>
    </row>
    <row r="417" spans="1:23" x14ac:dyDescent="0.3">
      <c r="A417" s="136">
        <v>454</v>
      </c>
      <c r="B417" s="136">
        <v>454149211</v>
      </c>
      <c r="C417" s="212" t="s">
        <v>222</v>
      </c>
      <c r="D417" s="211">
        <v>149</v>
      </c>
      <c r="E417" s="212" t="s">
        <v>103</v>
      </c>
      <c r="F417" s="211">
        <v>211</v>
      </c>
      <c r="G417" s="212" t="s">
        <v>80</v>
      </c>
      <c r="H417" s="235">
        <f t="shared" si="78"/>
        <v>1</v>
      </c>
      <c r="I417" s="137"/>
      <c r="J417" s="241">
        <f t="shared" si="79"/>
        <v>1727</v>
      </c>
      <c r="K417" s="242" t="str">
        <f t="shared" si="80"/>
        <v/>
      </c>
      <c r="L417" s="242">
        <f t="shared" si="81"/>
        <v>1801</v>
      </c>
      <c r="M417" s="242" t="str">
        <f t="shared" si="82"/>
        <v/>
      </c>
      <c r="N417" s="242" t="str">
        <f t="shared" si="83"/>
        <v/>
      </c>
      <c r="O417" s="243">
        <f t="shared" si="84"/>
        <v>1704</v>
      </c>
      <c r="P417" s="139"/>
      <c r="Q417" s="241">
        <f t="shared" si="85"/>
        <v>10042.307039405818</v>
      </c>
      <c r="R417" s="242">
        <f t="shared" si="90"/>
        <v>1704</v>
      </c>
      <c r="S417" s="242">
        <f t="shared" si="86"/>
        <v>0</v>
      </c>
      <c r="T417" s="242">
        <f t="shared" si="87"/>
        <v>893</v>
      </c>
      <c r="U417" s="242">
        <f t="shared" si="88"/>
        <v>12639.307039405818</v>
      </c>
      <c r="V417" s="247" t="str">
        <f t="shared" si="89"/>
        <v/>
      </c>
    </row>
    <row r="418" spans="1:23" x14ac:dyDescent="0.3">
      <c r="A418" s="136">
        <v>455</v>
      </c>
      <c r="B418" s="136">
        <v>455128007</v>
      </c>
      <c r="C418" s="212" t="s">
        <v>223</v>
      </c>
      <c r="D418" s="211">
        <v>128</v>
      </c>
      <c r="E418" s="212" t="s">
        <v>110</v>
      </c>
      <c r="F418" s="211">
        <v>7</v>
      </c>
      <c r="G418" s="212" t="s">
        <v>224</v>
      </c>
      <c r="H418" s="235">
        <f t="shared" si="78"/>
        <v>2</v>
      </c>
      <c r="I418" s="137"/>
      <c r="J418" s="241">
        <f t="shared" si="79"/>
        <v>3244</v>
      </c>
      <c r="K418" s="242">
        <f t="shared" si="80"/>
        <v>3274</v>
      </c>
      <c r="L418" s="242">
        <f t="shared" si="81"/>
        <v>3274</v>
      </c>
      <c r="M418" s="242">
        <f t="shared" si="82"/>
        <v>3329</v>
      </c>
      <c r="N418" s="242">
        <f t="shared" si="83"/>
        <v>3328</v>
      </c>
      <c r="O418" s="243">
        <f t="shared" si="84"/>
        <v>3327</v>
      </c>
      <c r="P418" s="139"/>
      <c r="Q418" s="241">
        <f t="shared" si="85"/>
        <v>8410</v>
      </c>
      <c r="R418" s="242">
        <f t="shared" si="90"/>
        <v>3327</v>
      </c>
      <c r="S418" s="242">
        <f t="shared" si="86"/>
        <v>0</v>
      </c>
      <c r="T418" s="242">
        <f t="shared" si="87"/>
        <v>893</v>
      </c>
      <c r="U418" s="242">
        <f t="shared" si="88"/>
        <v>12630</v>
      </c>
      <c r="V418" s="247">
        <f t="shared" si="89"/>
        <v>-1</v>
      </c>
    </row>
    <row r="419" spans="1:23" x14ac:dyDescent="0.3">
      <c r="A419" s="136">
        <v>455</v>
      </c>
      <c r="B419" s="136">
        <v>455128128</v>
      </c>
      <c r="C419" s="212" t="s">
        <v>223</v>
      </c>
      <c r="D419" s="211">
        <v>128</v>
      </c>
      <c r="E419" s="212" t="s">
        <v>110</v>
      </c>
      <c r="F419" s="211">
        <v>128</v>
      </c>
      <c r="G419" s="212" t="s">
        <v>110</v>
      </c>
      <c r="H419" s="235">
        <f t="shared" si="78"/>
        <v>302.28999999999996</v>
      </c>
      <c r="I419" s="137"/>
      <c r="J419" s="241">
        <f t="shared" si="79"/>
        <v>466</v>
      </c>
      <c r="K419" s="242">
        <f t="shared" si="80"/>
        <v>484</v>
      </c>
      <c r="L419" s="242">
        <f t="shared" si="81"/>
        <v>484</v>
      </c>
      <c r="M419" s="242">
        <f t="shared" si="82"/>
        <v>503</v>
      </c>
      <c r="N419" s="242">
        <f t="shared" si="83"/>
        <v>482</v>
      </c>
      <c r="O419" s="243">
        <f t="shared" si="84"/>
        <v>481</v>
      </c>
      <c r="P419" s="139"/>
      <c r="Q419" s="241">
        <f t="shared" si="85"/>
        <v>9523</v>
      </c>
      <c r="R419" s="242">
        <f t="shared" si="90"/>
        <v>481</v>
      </c>
      <c r="S419" s="242">
        <f t="shared" si="86"/>
        <v>0</v>
      </c>
      <c r="T419" s="242">
        <f t="shared" si="87"/>
        <v>893</v>
      </c>
      <c r="U419" s="242">
        <f t="shared" si="88"/>
        <v>10897</v>
      </c>
      <c r="V419" s="247">
        <f t="shared" si="89"/>
        <v>-1</v>
      </c>
    </row>
    <row r="420" spans="1:23" x14ac:dyDescent="0.3">
      <c r="A420" s="136">
        <v>455</v>
      </c>
      <c r="B420" s="136">
        <v>455128745</v>
      </c>
      <c r="C420" s="212" t="s">
        <v>223</v>
      </c>
      <c r="D420" s="211">
        <v>128</v>
      </c>
      <c r="E420" s="212" t="s">
        <v>110</v>
      </c>
      <c r="F420" s="211">
        <v>745</v>
      </c>
      <c r="G420" s="212" t="s">
        <v>225</v>
      </c>
      <c r="H420" s="235">
        <f t="shared" si="78"/>
        <v>1</v>
      </c>
      <c r="I420" s="137"/>
      <c r="J420" s="241">
        <f t="shared" si="79"/>
        <v>5745</v>
      </c>
      <c r="K420" s="242" t="str">
        <f t="shared" si="80"/>
        <v/>
      </c>
      <c r="L420" s="242" t="str">
        <f t="shared" si="81"/>
        <v/>
      </c>
      <c r="M420" s="242">
        <f t="shared" si="82"/>
        <v>5789</v>
      </c>
      <c r="N420" s="242">
        <f t="shared" si="83"/>
        <v>5815</v>
      </c>
      <c r="O420" s="243">
        <f t="shared" si="84"/>
        <v>5815</v>
      </c>
      <c r="P420" s="139"/>
      <c r="Q420" s="241">
        <f t="shared" si="85"/>
        <v>12729</v>
      </c>
      <c r="R420" s="242">
        <f t="shared" si="90"/>
        <v>5815</v>
      </c>
      <c r="S420" s="242">
        <f t="shared" si="86"/>
        <v>0</v>
      </c>
      <c r="T420" s="242">
        <f t="shared" si="87"/>
        <v>893</v>
      </c>
      <c r="U420" s="242">
        <f t="shared" si="88"/>
        <v>19437</v>
      </c>
      <c r="V420" s="247">
        <f t="shared" si="89"/>
        <v>0</v>
      </c>
    </row>
    <row r="421" spans="1:23" x14ac:dyDescent="0.3">
      <c r="A421" s="136">
        <v>456</v>
      </c>
      <c r="B421" s="136">
        <v>456160009</v>
      </c>
      <c r="C421" s="212" t="s">
        <v>226</v>
      </c>
      <c r="D421" s="211">
        <v>160</v>
      </c>
      <c r="E421" s="212" t="s">
        <v>104</v>
      </c>
      <c r="F421" s="211">
        <v>9</v>
      </c>
      <c r="G421" s="212" t="s">
        <v>108</v>
      </c>
      <c r="H421" s="235">
        <f t="shared" si="78"/>
        <v>1</v>
      </c>
      <c r="I421" s="137"/>
      <c r="J421" s="241">
        <f t="shared" si="79"/>
        <v>4786</v>
      </c>
      <c r="K421" s="242">
        <f t="shared" si="80"/>
        <v>4956</v>
      </c>
      <c r="L421" s="242">
        <f t="shared" si="81"/>
        <v>4956</v>
      </c>
      <c r="M421" s="242">
        <f t="shared" si="82"/>
        <v>5589</v>
      </c>
      <c r="N421" s="242">
        <f t="shared" si="83"/>
        <v>5591</v>
      </c>
      <c r="O421" s="243">
        <f t="shared" si="84"/>
        <v>5591</v>
      </c>
      <c r="P421" s="139"/>
      <c r="Q421" s="241">
        <f t="shared" si="85"/>
        <v>8749</v>
      </c>
      <c r="R421" s="242">
        <f t="shared" si="90"/>
        <v>5591</v>
      </c>
      <c r="S421" s="242">
        <f t="shared" si="86"/>
        <v>0</v>
      </c>
      <c r="T421" s="242">
        <f t="shared" si="87"/>
        <v>893</v>
      </c>
      <c r="U421" s="242">
        <f t="shared" si="88"/>
        <v>15233</v>
      </c>
      <c r="V421" s="247">
        <f t="shared" si="89"/>
        <v>0</v>
      </c>
      <c r="W421" s="142"/>
    </row>
    <row r="422" spans="1:23" x14ac:dyDescent="0.3">
      <c r="A422" s="136">
        <v>456</v>
      </c>
      <c r="B422" s="136">
        <v>456160031</v>
      </c>
      <c r="C422" s="212" t="s">
        <v>226</v>
      </c>
      <c r="D422" s="211">
        <v>160</v>
      </c>
      <c r="E422" s="212" t="s">
        <v>104</v>
      </c>
      <c r="F422" s="211">
        <v>31</v>
      </c>
      <c r="G422" s="212" t="s">
        <v>101</v>
      </c>
      <c r="H422" s="235">
        <f t="shared" si="78"/>
        <v>3</v>
      </c>
      <c r="I422" s="137"/>
      <c r="J422" s="241">
        <f t="shared" si="79"/>
        <v>5805</v>
      </c>
      <c r="K422" s="242">
        <f t="shared" si="80"/>
        <v>5135</v>
      </c>
      <c r="L422" s="242">
        <f t="shared" si="81"/>
        <v>5135</v>
      </c>
      <c r="M422" s="242">
        <f t="shared" si="82"/>
        <v>5301</v>
      </c>
      <c r="N422" s="242">
        <f t="shared" si="83"/>
        <v>5277</v>
      </c>
      <c r="O422" s="243">
        <f t="shared" si="84"/>
        <v>5276</v>
      </c>
      <c r="P422" s="139"/>
      <c r="Q422" s="241">
        <f t="shared" si="85"/>
        <v>11069</v>
      </c>
      <c r="R422" s="242">
        <f t="shared" si="90"/>
        <v>5276</v>
      </c>
      <c r="S422" s="242">
        <f t="shared" si="86"/>
        <v>0</v>
      </c>
      <c r="T422" s="242">
        <f t="shared" si="87"/>
        <v>893</v>
      </c>
      <c r="U422" s="242">
        <f t="shared" si="88"/>
        <v>17238</v>
      </c>
      <c r="V422" s="247">
        <f t="shared" si="89"/>
        <v>-1</v>
      </c>
    </row>
    <row r="423" spans="1:23" x14ac:dyDescent="0.3">
      <c r="A423" s="136">
        <v>456</v>
      </c>
      <c r="B423" s="136">
        <v>456160056</v>
      </c>
      <c r="C423" s="212" t="s">
        <v>226</v>
      </c>
      <c r="D423" s="211">
        <v>160</v>
      </c>
      <c r="E423" s="212" t="s">
        <v>104</v>
      </c>
      <c r="F423" s="211">
        <v>56</v>
      </c>
      <c r="G423" s="212" t="s">
        <v>153</v>
      </c>
      <c r="H423" s="235">
        <f t="shared" si="78"/>
        <v>6.4799999999999995</v>
      </c>
      <c r="I423" s="137"/>
      <c r="J423" s="241">
        <f t="shared" si="79"/>
        <v>5073</v>
      </c>
      <c r="K423" s="242">
        <f t="shared" si="80"/>
        <v>4167</v>
      </c>
      <c r="L423" s="242">
        <f t="shared" si="81"/>
        <v>4266</v>
      </c>
      <c r="M423" s="242">
        <f t="shared" si="82"/>
        <v>3764</v>
      </c>
      <c r="N423" s="242">
        <f t="shared" si="83"/>
        <v>3744</v>
      </c>
      <c r="O423" s="243">
        <f t="shared" si="84"/>
        <v>3743</v>
      </c>
      <c r="P423" s="139"/>
      <c r="Q423" s="241">
        <f t="shared" si="85"/>
        <v>10982</v>
      </c>
      <c r="R423" s="242">
        <f t="shared" si="90"/>
        <v>3743</v>
      </c>
      <c r="S423" s="242">
        <f t="shared" si="86"/>
        <v>0</v>
      </c>
      <c r="T423" s="242">
        <f t="shared" si="87"/>
        <v>893</v>
      </c>
      <c r="U423" s="242">
        <f t="shared" si="88"/>
        <v>15618</v>
      </c>
      <c r="V423" s="247">
        <f t="shared" si="89"/>
        <v>-1</v>
      </c>
    </row>
    <row r="424" spans="1:23" x14ac:dyDescent="0.3">
      <c r="A424" s="136">
        <v>456</v>
      </c>
      <c r="B424" s="136">
        <v>456160079</v>
      </c>
      <c r="C424" s="212" t="s">
        <v>226</v>
      </c>
      <c r="D424" s="211">
        <v>160</v>
      </c>
      <c r="E424" s="212" t="s">
        <v>104</v>
      </c>
      <c r="F424" s="211">
        <v>79</v>
      </c>
      <c r="G424" s="212" t="s">
        <v>109</v>
      </c>
      <c r="H424" s="235">
        <f t="shared" si="78"/>
        <v>32.130000000000003</v>
      </c>
      <c r="I424" s="137"/>
      <c r="J424" s="241">
        <f t="shared" si="79"/>
        <v>1033</v>
      </c>
      <c r="K424" s="242">
        <f t="shared" si="80"/>
        <v>987</v>
      </c>
      <c r="L424" s="242">
        <f t="shared" si="81"/>
        <v>992</v>
      </c>
      <c r="M424" s="242">
        <f t="shared" si="82"/>
        <v>613</v>
      </c>
      <c r="N424" s="242">
        <f t="shared" si="83"/>
        <v>611</v>
      </c>
      <c r="O424" s="243">
        <f t="shared" si="84"/>
        <v>610</v>
      </c>
      <c r="P424" s="139"/>
      <c r="Q424" s="241">
        <f t="shared" si="85"/>
        <v>9788</v>
      </c>
      <c r="R424" s="242">
        <f t="shared" si="90"/>
        <v>610</v>
      </c>
      <c r="S424" s="242">
        <f t="shared" si="86"/>
        <v>0</v>
      </c>
      <c r="T424" s="242">
        <f t="shared" si="87"/>
        <v>893</v>
      </c>
      <c r="U424" s="242">
        <f t="shared" si="88"/>
        <v>11291</v>
      </c>
      <c r="V424" s="247">
        <f t="shared" si="89"/>
        <v>-1</v>
      </c>
    </row>
    <row r="425" spans="1:23" x14ac:dyDescent="0.3">
      <c r="A425" s="136">
        <v>456</v>
      </c>
      <c r="B425" s="136">
        <v>456160128</v>
      </c>
      <c r="C425" s="212" t="s">
        <v>226</v>
      </c>
      <c r="D425" s="211">
        <v>160</v>
      </c>
      <c r="E425" s="212" t="s">
        <v>104</v>
      </c>
      <c r="F425" s="211">
        <v>128</v>
      </c>
      <c r="G425" s="212" t="s">
        <v>110</v>
      </c>
      <c r="H425" s="235">
        <f t="shared" si="78"/>
        <v>1.45</v>
      </c>
      <c r="I425" s="137"/>
      <c r="J425" s="241">
        <f t="shared" si="79"/>
        <v>561</v>
      </c>
      <c r="K425" s="242">
        <f t="shared" si="80"/>
        <v>445</v>
      </c>
      <c r="L425" s="242">
        <f t="shared" si="81"/>
        <v>445</v>
      </c>
      <c r="M425" s="242">
        <f t="shared" si="82"/>
        <v>462</v>
      </c>
      <c r="N425" s="242">
        <f t="shared" si="83"/>
        <v>443</v>
      </c>
      <c r="O425" s="243">
        <f t="shared" si="84"/>
        <v>442</v>
      </c>
      <c r="P425" s="139"/>
      <c r="Q425" s="241">
        <f t="shared" si="85"/>
        <v>8749</v>
      </c>
      <c r="R425" s="242">
        <f t="shared" si="90"/>
        <v>442</v>
      </c>
      <c r="S425" s="242">
        <f t="shared" si="86"/>
        <v>0</v>
      </c>
      <c r="T425" s="242">
        <f t="shared" si="87"/>
        <v>893</v>
      </c>
      <c r="U425" s="242">
        <f t="shared" si="88"/>
        <v>10084</v>
      </c>
      <c r="V425" s="247">
        <f t="shared" si="89"/>
        <v>-1</v>
      </c>
    </row>
    <row r="426" spans="1:23" x14ac:dyDescent="0.3">
      <c r="A426" s="136">
        <v>456</v>
      </c>
      <c r="B426" s="136">
        <v>456160149</v>
      </c>
      <c r="C426" s="212" t="s">
        <v>226</v>
      </c>
      <c r="D426" s="211">
        <v>160</v>
      </c>
      <c r="E426" s="212" t="s">
        <v>104</v>
      </c>
      <c r="F426" s="211">
        <v>149</v>
      </c>
      <c r="G426" s="212" t="s">
        <v>103</v>
      </c>
      <c r="H426" s="235">
        <f t="shared" si="78"/>
        <v>2</v>
      </c>
      <c r="I426" s="137"/>
      <c r="J426" s="241">
        <f t="shared" si="79"/>
        <v>16</v>
      </c>
      <c r="K426" s="242">
        <f t="shared" si="80"/>
        <v>14</v>
      </c>
      <c r="L426" s="242">
        <f t="shared" si="81"/>
        <v>13</v>
      </c>
      <c r="M426" s="242">
        <f t="shared" si="82"/>
        <v>110</v>
      </c>
      <c r="N426" s="242">
        <f t="shared" si="83"/>
        <v>165</v>
      </c>
      <c r="O426" s="243">
        <f t="shared" si="84"/>
        <v>161</v>
      </c>
      <c r="P426" s="139"/>
      <c r="Q426" s="241">
        <f t="shared" si="85"/>
        <v>10873</v>
      </c>
      <c r="R426" s="242">
        <f t="shared" si="90"/>
        <v>161</v>
      </c>
      <c r="S426" s="242">
        <f t="shared" si="86"/>
        <v>0</v>
      </c>
      <c r="T426" s="242">
        <f t="shared" si="87"/>
        <v>893</v>
      </c>
      <c r="U426" s="242">
        <f t="shared" si="88"/>
        <v>11927</v>
      </c>
      <c r="V426" s="247">
        <f t="shared" si="89"/>
        <v>-4</v>
      </c>
    </row>
    <row r="427" spans="1:23" x14ac:dyDescent="0.3">
      <c r="A427" s="136">
        <v>456</v>
      </c>
      <c r="B427" s="136">
        <v>456160160</v>
      </c>
      <c r="C427" s="212" t="s">
        <v>226</v>
      </c>
      <c r="D427" s="211">
        <v>160</v>
      </c>
      <c r="E427" s="212" t="s">
        <v>104</v>
      </c>
      <c r="F427" s="211">
        <v>160</v>
      </c>
      <c r="G427" s="212" t="s">
        <v>104</v>
      </c>
      <c r="H427" s="235">
        <f t="shared" si="78"/>
        <v>746.38</v>
      </c>
      <c r="I427" s="137"/>
      <c r="J427" s="241">
        <f t="shared" si="79"/>
        <v>344</v>
      </c>
      <c r="K427" s="242">
        <f t="shared" si="80"/>
        <v>380</v>
      </c>
      <c r="L427" s="242">
        <f t="shared" si="81"/>
        <v>358</v>
      </c>
      <c r="M427" s="242">
        <f t="shared" si="82"/>
        <v>358</v>
      </c>
      <c r="N427" s="242">
        <f t="shared" si="83"/>
        <v>141</v>
      </c>
      <c r="O427" s="243">
        <f t="shared" si="84"/>
        <v>134</v>
      </c>
      <c r="P427" s="139"/>
      <c r="Q427" s="241">
        <f t="shared" si="85"/>
        <v>12183</v>
      </c>
      <c r="R427" s="242">
        <f t="shared" si="90"/>
        <v>134</v>
      </c>
      <c r="S427" s="242">
        <f t="shared" si="86"/>
        <v>0</v>
      </c>
      <c r="T427" s="242">
        <f t="shared" si="87"/>
        <v>893</v>
      </c>
      <c r="U427" s="242">
        <f t="shared" si="88"/>
        <v>13210</v>
      </c>
      <c r="V427" s="247">
        <f t="shared" si="89"/>
        <v>-7</v>
      </c>
    </row>
    <row r="428" spans="1:23" x14ac:dyDescent="0.3">
      <c r="A428" s="136">
        <v>456</v>
      </c>
      <c r="B428" s="136">
        <v>456160170</v>
      </c>
      <c r="C428" s="212" t="s">
        <v>226</v>
      </c>
      <c r="D428" s="211">
        <v>160</v>
      </c>
      <c r="E428" s="212" t="s">
        <v>104</v>
      </c>
      <c r="F428" s="211">
        <v>170</v>
      </c>
      <c r="G428" s="212" t="s">
        <v>87</v>
      </c>
      <c r="H428" s="235">
        <f t="shared" si="78"/>
        <v>3</v>
      </c>
      <c r="I428" s="137"/>
      <c r="J428" s="241">
        <f t="shared" si="79"/>
        <v>4068</v>
      </c>
      <c r="K428" s="242">
        <f t="shared" si="80"/>
        <v>4188</v>
      </c>
      <c r="L428" s="242">
        <f t="shared" si="81"/>
        <v>4247</v>
      </c>
      <c r="M428" s="242">
        <f t="shared" si="82"/>
        <v>4247</v>
      </c>
      <c r="N428" s="242">
        <f t="shared" si="83"/>
        <v>3690</v>
      </c>
      <c r="O428" s="243">
        <f t="shared" si="84"/>
        <v>3683</v>
      </c>
      <c r="P428" s="139"/>
      <c r="Q428" s="241">
        <f t="shared" si="85"/>
        <v>10873</v>
      </c>
      <c r="R428" s="242">
        <f t="shared" si="90"/>
        <v>3683</v>
      </c>
      <c r="S428" s="242">
        <f t="shared" si="86"/>
        <v>0</v>
      </c>
      <c r="T428" s="242">
        <f t="shared" si="87"/>
        <v>893</v>
      </c>
      <c r="U428" s="242">
        <f t="shared" si="88"/>
        <v>15449</v>
      </c>
      <c r="V428" s="247">
        <f t="shared" si="89"/>
        <v>-7</v>
      </c>
    </row>
    <row r="429" spans="1:23" x14ac:dyDescent="0.3">
      <c r="A429" s="136">
        <v>456</v>
      </c>
      <c r="B429" s="136">
        <v>456160181</v>
      </c>
      <c r="C429" s="212" t="s">
        <v>226</v>
      </c>
      <c r="D429" s="211">
        <v>160</v>
      </c>
      <c r="E429" s="212" t="s">
        <v>104</v>
      </c>
      <c r="F429" s="211">
        <v>181</v>
      </c>
      <c r="G429" s="212" t="s">
        <v>105</v>
      </c>
      <c r="H429" s="235">
        <f t="shared" si="78"/>
        <v>1</v>
      </c>
      <c r="I429" s="137"/>
      <c r="J429" s="241">
        <f t="shared" si="79"/>
        <v>731</v>
      </c>
      <c r="K429" s="242">
        <f t="shared" si="80"/>
        <v>769</v>
      </c>
      <c r="L429" s="242">
        <f t="shared" si="81"/>
        <v>767</v>
      </c>
      <c r="M429" s="242">
        <f t="shared" si="82"/>
        <v>767</v>
      </c>
      <c r="N429" s="242">
        <f t="shared" si="83"/>
        <v>735</v>
      </c>
      <c r="O429" s="243">
        <f t="shared" si="84"/>
        <v>735</v>
      </c>
      <c r="P429" s="139"/>
      <c r="Q429" s="241">
        <f t="shared" si="85"/>
        <v>11377.02377179523</v>
      </c>
      <c r="R429" s="242">
        <f t="shared" si="90"/>
        <v>735</v>
      </c>
      <c r="S429" s="242">
        <f t="shared" si="86"/>
        <v>0</v>
      </c>
      <c r="T429" s="242">
        <f t="shared" si="87"/>
        <v>893</v>
      </c>
      <c r="U429" s="242">
        <f t="shared" si="88"/>
        <v>13005.02377179523</v>
      </c>
      <c r="V429" s="247">
        <f t="shared" si="89"/>
        <v>0</v>
      </c>
    </row>
    <row r="430" spans="1:23" x14ac:dyDescent="0.3">
      <c r="A430" s="136">
        <v>456</v>
      </c>
      <c r="B430" s="136">
        <v>456160262</v>
      </c>
      <c r="C430" s="212" t="s">
        <v>226</v>
      </c>
      <c r="D430" s="211">
        <v>160</v>
      </c>
      <c r="E430" s="212" t="s">
        <v>104</v>
      </c>
      <c r="F430" s="211">
        <v>262</v>
      </c>
      <c r="G430" s="212" t="s">
        <v>31</v>
      </c>
      <c r="H430" s="235">
        <f t="shared" si="78"/>
        <v>0.62</v>
      </c>
      <c r="I430" s="137"/>
      <c r="J430" s="241">
        <f t="shared" si="79"/>
        <v>4770</v>
      </c>
      <c r="K430" s="242">
        <f t="shared" si="80"/>
        <v>4946</v>
      </c>
      <c r="L430" s="242">
        <f t="shared" si="81"/>
        <v>5049</v>
      </c>
      <c r="M430" s="242">
        <f t="shared" si="82"/>
        <v>5159</v>
      </c>
      <c r="N430" s="242">
        <f t="shared" si="83"/>
        <v>5137</v>
      </c>
      <c r="O430" s="243">
        <f t="shared" si="84"/>
        <v>5132</v>
      </c>
      <c r="P430" s="139"/>
      <c r="Q430" s="241">
        <f t="shared" si="85"/>
        <v>10952</v>
      </c>
      <c r="R430" s="242">
        <f t="shared" si="90"/>
        <v>5132</v>
      </c>
      <c r="S430" s="242">
        <f t="shared" si="86"/>
        <v>0</v>
      </c>
      <c r="T430" s="242">
        <f t="shared" si="87"/>
        <v>893</v>
      </c>
      <c r="U430" s="242">
        <f t="shared" si="88"/>
        <v>16977</v>
      </c>
      <c r="V430" s="247">
        <f t="shared" si="89"/>
        <v>-5</v>
      </c>
    </row>
    <row r="431" spans="1:23" x14ac:dyDescent="0.3">
      <c r="A431" s="136">
        <v>456</v>
      </c>
      <c r="B431" s="136">
        <v>456160295</v>
      </c>
      <c r="C431" s="212" t="s">
        <v>226</v>
      </c>
      <c r="D431" s="211">
        <v>160</v>
      </c>
      <c r="E431" s="212" t="s">
        <v>104</v>
      </c>
      <c r="F431" s="211">
        <v>295</v>
      </c>
      <c r="G431" s="212" t="s">
        <v>155</v>
      </c>
      <c r="H431" s="235">
        <f t="shared" si="78"/>
        <v>7</v>
      </c>
      <c r="I431" s="137"/>
      <c r="J431" s="241">
        <f t="shared" si="79"/>
        <v>5093</v>
      </c>
      <c r="K431" s="242">
        <f t="shared" si="80"/>
        <v>5373</v>
      </c>
      <c r="L431" s="242">
        <f t="shared" si="81"/>
        <v>5426</v>
      </c>
      <c r="M431" s="242">
        <f t="shared" si="82"/>
        <v>6160</v>
      </c>
      <c r="N431" s="242">
        <f t="shared" si="83"/>
        <v>6147</v>
      </c>
      <c r="O431" s="243">
        <f t="shared" si="84"/>
        <v>6147</v>
      </c>
      <c r="P431" s="139"/>
      <c r="Q431" s="241">
        <f t="shared" si="85"/>
        <v>11346</v>
      </c>
      <c r="R431" s="242">
        <f t="shared" si="90"/>
        <v>6147</v>
      </c>
      <c r="S431" s="242">
        <f t="shared" si="86"/>
        <v>0</v>
      </c>
      <c r="T431" s="242">
        <f t="shared" si="87"/>
        <v>893</v>
      </c>
      <c r="U431" s="242">
        <f t="shared" si="88"/>
        <v>18386</v>
      </c>
      <c r="V431" s="247">
        <f t="shared" si="89"/>
        <v>0</v>
      </c>
    </row>
    <row r="432" spans="1:23" x14ac:dyDescent="0.3">
      <c r="A432" s="136">
        <v>456</v>
      </c>
      <c r="B432" s="136">
        <v>456160301</v>
      </c>
      <c r="C432" s="212" t="s">
        <v>226</v>
      </c>
      <c r="D432" s="211">
        <v>160</v>
      </c>
      <c r="E432" s="212" t="s">
        <v>104</v>
      </c>
      <c r="F432" s="211">
        <v>301</v>
      </c>
      <c r="G432" s="212" t="s">
        <v>151</v>
      </c>
      <c r="H432" s="235">
        <f t="shared" si="78"/>
        <v>3.45</v>
      </c>
      <c r="I432" s="137"/>
      <c r="J432" s="241">
        <f t="shared" si="79"/>
        <v>2920</v>
      </c>
      <c r="K432" s="242">
        <f t="shared" si="80"/>
        <v>3804</v>
      </c>
      <c r="L432" s="242">
        <f t="shared" si="81"/>
        <v>3805</v>
      </c>
      <c r="M432" s="242">
        <f t="shared" si="82"/>
        <v>4572</v>
      </c>
      <c r="N432" s="242">
        <f t="shared" si="83"/>
        <v>4614</v>
      </c>
      <c r="O432" s="243">
        <f t="shared" si="84"/>
        <v>4612</v>
      </c>
      <c r="P432" s="139"/>
      <c r="Q432" s="241">
        <f t="shared" si="85"/>
        <v>10547</v>
      </c>
      <c r="R432" s="242">
        <f t="shared" si="90"/>
        <v>4612</v>
      </c>
      <c r="S432" s="242">
        <f t="shared" si="86"/>
        <v>0</v>
      </c>
      <c r="T432" s="242">
        <f t="shared" si="87"/>
        <v>893</v>
      </c>
      <c r="U432" s="242">
        <f t="shared" si="88"/>
        <v>16052</v>
      </c>
      <c r="V432" s="247">
        <f t="shared" si="89"/>
        <v>-2</v>
      </c>
    </row>
    <row r="433" spans="1:22" x14ac:dyDescent="0.3">
      <c r="A433" s="136">
        <v>456</v>
      </c>
      <c r="B433" s="136">
        <v>456160616</v>
      </c>
      <c r="C433" s="212" t="s">
        <v>226</v>
      </c>
      <c r="D433" s="211">
        <v>160</v>
      </c>
      <c r="E433" s="212" t="s">
        <v>104</v>
      </c>
      <c r="F433" s="211">
        <v>616</v>
      </c>
      <c r="G433" s="212" t="s">
        <v>133</v>
      </c>
      <c r="H433" s="235">
        <f t="shared" si="78"/>
        <v>1</v>
      </c>
      <c r="I433" s="137"/>
      <c r="J433" s="241">
        <f t="shared" si="79"/>
        <v>3513</v>
      </c>
      <c r="K433" s="242">
        <f t="shared" si="80"/>
        <v>3617</v>
      </c>
      <c r="L433" s="242">
        <f t="shared" si="81"/>
        <v>3631</v>
      </c>
      <c r="M433" s="242">
        <f t="shared" si="82"/>
        <v>3610</v>
      </c>
      <c r="N433" s="242">
        <f t="shared" si="83"/>
        <v>3621</v>
      </c>
      <c r="O433" s="243">
        <f t="shared" si="84"/>
        <v>3621</v>
      </c>
      <c r="P433" s="139"/>
      <c r="Q433" s="241">
        <f t="shared" si="85"/>
        <v>10765</v>
      </c>
      <c r="R433" s="242">
        <f t="shared" si="90"/>
        <v>3621</v>
      </c>
      <c r="S433" s="242">
        <f t="shared" si="86"/>
        <v>0</v>
      </c>
      <c r="T433" s="242">
        <f t="shared" si="87"/>
        <v>893</v>
      </c>
      <c r="U433" s="242">
        <f t="shared" si="88"/>
        <v>15279</v>
      </c>
      <c r="V433" s="247">
        <f t="shared" si="89"/>
        <v>0</v>
      </c>
    </row>
    <row r="434" spans="1:22" x14ac:dyDescent="0.3">
      <c r="A434" s="136">
        <v>456</v>
      </c>
      <c r="B434" s="136">
        <v>456160673</v>
      </c>
      <c r="C434" s="212" t="s">
        <v>226</v>
      </c>
      <c r="D434" s="211">
        <v>160</v>
      </c>
      <c r="E434" s="212" t="s">
        <v>104</v>
      </c>
      <c r="F434" s="211">
        <v>673</v>
      </c>
      <c r="G434" s="212" t="s">
        <v>159</v>
      </c>
      <c r="H434" s="235">
        <f t="shared" si="78"/>
        <v>1</v>
      </c>
      <c r="I434" s="137"/>
      <c r="J434" s="241">
        <f t="shared" si="79"/>
        <v>4453</v>
      </c>
      <c r="K434" s="242">
        <f t="shared" si="80"/>
        <v>4607</v>
      </c>
      <c r="L434" s="242">
        <f t="shared" si="81"/>
        <v>4610</v>
      </c>
      <c r="M434" s="242">
        <f t="shared" si="82"/>
        <v>4949</v>
      </c>
      <c r="N434" s="242">
        <f t="shared" si="83"/>
        <v>4924</v>
      </c>
      <c r="O434" s="243">
        <f t="shared" si="84"/>
        <v>4924</v>
      </c>
      <c r="P434" s="139"/>
      <c r="Q434" s="241">
        <f t="shared" si="85"/>
        <v>9711.8824778761082</v>
      </c>
      <c r="R434" s="242">
        <f t="shared" si="90"/>
        <v>4924</v>
      </c>
      <c r="S434" s="242">
        <f t="shared" si="86"/>
        <v>0</v>
      </c>
      <c r="T434" s="242">
        <f t="shared" si="87"/>
        <v>893</v>
      </c>
      <c r="U434" s="242">
        <f t="shared" si="88"/>
        <v>15528.882477876108</v>
      </c>
      <c r="V434" s="247">
        <f t="shared" si="89"/>
        <v>0</v>
      </c>
    </row>
    <row r="435" spans="1:22" x14ac:dyDescent="0.3">
      <c r="A435" s="136">
        <v>456</v>
      </c>
      <c r="B435" s="136">
        <v>456160735</v>
      </c>
      <c r="C435" s="212" t="s">
        <v>226</v>
      </c>
      <c r="D435" s="211">
        <v>160</v>
      </c>
      <c r="E435" s="212" t="s">
        <v>104</v>
      </c>
      <c r="F435" s="211">
        <v>735</v>
      </c>
      <c r="G435" s="212" t="s">
        <v>138</v>
      </c>
      <c r="H435" s="235">
        <f t="shared" si="78"/>
        <v>0.75</v>
      </c>
      <c r="I435" s="137"/>
      <c r="J435" s="241" t="str">
        <f t="shared" si="79"/>
        <v/>
      </c>
      <c r="K435" s="242" t="str">
        <f t="shared" si="80"/>
        <v/>
      </c>
      <c r="L435" s="242" t="str">
        <f t="shared" si="81"/>
        <v/>
      </c>
      <c r="M435" s="242" t="str">
        <f t="shared" si="82"/>
        <v/>
      </c>
      <c r="N435" s="242" t="str">
        <f t="shared" si="83"/>
        <v/>
      </c>
      <c r="O435" s="243">
        <f t="shared" si="84"/>
        <v>4231</v>
      </c>
      <c r="P435" s="139"/>
      <c r="Q435" s="241">
        <f t="shared" si="85"/>
        <v>10182.492406704618</v>
      </c>
      <c r="R435" s="242">
        <f t="shared" si="90"/>
        <v>4231</v>
      </c>
      <c r="S435" s="242">
        <f t="shared" si="86"/>
        <v>0</v>
      </c>
      <c r="T435" s="242">
        <f t="shared" si="87"/>
        <v>893</v>
      </c>
      <c r="U435" s="242">
        <f t="shared" si="88"/>
        <v>15306.492406704618</v>
      </c>
      <c r="V435" s="247" t="str">
        <f t="shared" si="89"/>
        <v/>
      </c>
    </row>
    <row r="436" spans="1:22" x14ac:dyDescent="0.3">
      <c r="A436" s="136">
        <v>458</v>
      </c>
      <c r="B436" s="136">
        <v>458160031</v>
      </c>
      <c r="C436" s="212" t="s">
        <v>227</v>
      </c>
      <c r="D436" s="211">
        <v>160</v>
      </c>
      <c r="E436" s="212" t="s">
        <v>104</v>
      </c>
      <c r="F436" s="211">
        <v>31</v>
      </c>
      <c r="G436" s="212" t="s">
        <v>101</v>
      </c>
      <c r="H436" s="235">
        <f t="shared" si="78"/>
        <v>1</v>
      </c>
      <c r="I436" s="137"/>
      <c r="J436" s="241">
        <f t="shared" si="79"/>
        <v>4550</v>
      </c>
      <c r="K436" s="242">
        <f t="shared" si="80"/>
        <v>4698</v>
      </c>
      <c r="L436" s="242">
        <f t="shared" si="81"/>
        <v>4698</v>
      </c>
      <c r="M436" s="242">
        <f t="shared" si="82"/>
        <v>4850</v>
      </c>
      <c r="N436" s="242">
        <f t="shared" si="83"/>
        <v>4828</v>
      </c>
      <c r="O436" s="243">
        <f t="shared" si="84"/>
        <v>4827</v>
      </c>
      <c r="P436" s="139"/>
      <c r="Q436" s="241">
        <f t="shared" si="85"/>
        <v>10127</v>
      </c>
      <c r="R436" s="242">
        <f t="shared" si="90"/>
        <v>4827</v>
      </c>
      <c r="S436" s="242">
        <f t="shared" si="86"/>
        <v>0</v>
      </c>
      <c r="T436" s="242">
        <f t="shared" si="87"/>
        <v>893</v>
      </c>
      <c r="U436" s="242">
        <f t="shared" si="88"/>
        <v>15847</v>
      </c>
      <c r="V436" s="247">
        <f t="shared" si="89"/>
        <v>-1</v>
      </c>
    </row>
    <row r="437" spans="1:22" x14ac:dyDescent="0.3">
      <c r="A437" s="136">
        <v>458</v>
      </c>
      <c r="B437" s="136">
        <v>458160056</v>
      </c>
      <c r="C437" s="212" t="s">
        <v>227</v>
      </c>
      <c r="D437" s="211">
        <v>160</v>
      </c>
      <c r="E437" s="212" t="s">
        <v>104</v>
      </c>
      <c r="F437" s="211">
        <v>56</v>
      </c>
      <c r="G437" s="212" t="s">
        <v>153</v>
      </c>
      <c r="H437" s="235">
        <f t="shared" si="78"/>
        <v>1</v>
      </c>
      <c r="I437" s="137"/>
      <c r="J437" s="241">
        <f t="shared" si="79"/>
        <v>5429</v>
      </c>
      <c r="K437" s="242">
        <f t="shared" si="80"/>
        <v>5480</v>
      </c>
      <c r="L437" s="242">
        <f t="shared" si="81"/>
        <v>5480</v>
      </c>
      <c r="M437" s="242" t="str">
        <f t="shared" si="82"/>
        <v/>
      </c>
      <c r="N437" s="242" t="str">
        <f t="shared" si="83"/>
        <v/>
      </c>
      <c r="O437" s="243">
        <f t="shared" si="84"/>
        <v>4808</v>
      </c>
      <c r="P437" s="139"/>
      <c r="Q437" s="241">
        <f t="shared" si="85"/>
        <v>14107</v>
      </c>
      <c r="R437" s="242">
        <f t="shared" si="90"/>
        <v>4808</v>
      </c>
      <c r="S437" s="242">
        <f t="shared" si="86"/>
        <v>0</v>
      </c>
      <c r="T437" s="242">
        <f t="shared" si="87"/>
        <v>893</v>
      </c>
      <c r="U437" s="242">
        <f t="shared" si="88"/>
        <v>19808</v>
      </c>
      <c r="V437" s="247" t="str">
        <f t="shared" si="89"/>
        <v/>
      </c>
    </row>
    <row r="438" spans="1:22" x14ac:dyDescent="0.3">
      <c r="A438" s="136">
        <v>458</v>
      </c>
      <c r="B438" s="136">
        <v>458160079</v>
      </c>
      <c r="C438" s="212" t="s">
        <v>227</v>
      </c>
      <c r="D438" s="211">
        <v>160</v>
      </c>
      <c r="E438" s="212" t="s">
        <v>104</v>
      </c>
      <c r="F438" s="211">
        <v>79</v>
      </c>
      <c r="G438" s="212" t="s">
        <v>109</v>
      </c>
      <c r="H438" s="235">
        <f t="shared" si="78"/>
        <v>5.6499999999999995</v>
      </c>
      <c r="I438" s="137"/>
      <c r="J438" s="241">
        <f t="shared" si="79"/>
        <v>1140</v>
      </c>
      <c r="K438" s="242">
        <f t="shared" si="80"/>
        <v>1313</v>
      </c>
      <c r="L438" s="242">
        <f t="shared" si="81"/>
        <v>1314</v>
      </c>
      <c r="M438" s="242">
        <f t="shared" si="82"/>
        <v>812</v>
      </c>
      <c r="N438" s="242">
        <f t="shared" si="83"/>
        <v>809</v>
      </c>
      <c r="O438" s="243">
        <f t="shared" si="84"/>
        <v>808</v>
      </c>
      <c r="P438" s="139"/>
      <c r="Q438" s="241">
        <f t="shared" si="85"/>
        <v>12970</v>
      </c>
      <c r="R438" s="242">
        <f t="shared" si="90"/>
        <v>808</v>
      </c>
      <c r="S438" s="242">
        <f t="shared" si="86"/>
        <v>0</v>
      </c>
      <c r="T438" s="242">
        <f t="shared" si="87"/>
        <v>893</v>
      </c>
      <c r="U438" s="242">
        <f t="shared" si="88"/>
        <v>14671</v>
      </c>
      <c r="V438" s="247">
        <f t="shared" si="89"/>
        <v>-1</v>
      </c>
    </row>
    <row r="439" spans="1:22" x14ac:dyDescent="0.3">
      <c r="A439" s="136">
        <v>458</v>
      </c>
      <c r="B439" s="136">
        <v>458160149</v>
      </c>
      <c r="C439" s="212" t="s">
        <v>227</v>
      </c>
      <c r="D439" s="211">
        <v>160</v>
      </c>
      <c r="E439" s="212" t="s">
        <v>104</v>
      </c>
      <c r="F439" s="211">
        <v>149</v>
      </c>
      <c r="G439" s="212" t="s">
        <v>103</v>
      </c>
      <c r="H439" s="235">
        <f t="shared" si="78"/>
        <v>0.09</v>
      </c>
      <c r="I439" s="137"/>
      <c r="J439" s="241">
        <f t="shared" si="79"/>
        <v>15</v>
      </c>
      <c r="K439" s="242">
        <f t="shared" si="80"/>
        <v>18</v>
      </c>
      <c r="L439" s="242">
        <f t="shared" si="81"/>
        <v>17</v>
      </c>
      <c r="M439" s="242" t="str">
        <f t="shared" si="82"/>
        <v/>
      </c>
      <c r="N439" s="242" t="str">
        <f t="shared" si="83"/>
        <v/>
      </c>
      <c r="O439" s="243">
        <f t="shared" si="84"/>
        <v>209</v>
      </c>
      <c r="P439" s="139"/>
      <c r="Q439" s="241">
        <f t="shared" si="85"/>
        <v>14107</v>
      </c>
      <c r="R439" s="242">
        <f t="shared" si="90"/>
        <v>209</v>
      </c>
      <c r="S439" s="242">
        <f t="shared" si="86"/>
        <v>0</v>
      </c>
      <c r="T439" s="242">
        <f t="shared" si="87"/>
        <v>893</v>
      </c>
      <c r="U439" s="242">
        <f t="shared" si="88"/>
        <v>15209</v>
      </c>
      <c r="V439" s="247" t="str">
        <f t="shared" si="89"/>
        <v/>
      </c>
    </row>
    <row r="440" spans="1:22" x14ac:dyDescent="0.3">
      <c r="A440" s="136">
        <v>458</v>
      </c>
      <c r="B440" s="136">
        <v>458160160</v>
      </c>
      <c r="C440" s="212" t="s">
        <v>227</v>
      </c>
      <c r="D440" s="211">
        <v>160</v>
      </c>
      <c r="E440" s="212" t="s">
        <v>104</v>
      </c>
      <c r="F440" s="211">
        <v>160</v>
      </c>
      <c r="G440" s="212" t="s">
        <v>104</v>
      </c>
      <c r="H440" s="235">
        <f t="shared" si="78"/>
        <v>77.970000000000013</v>
      </c>
      <c r="I440" s="137"/>
      <c r="J440" s="241">
        <f t="shared" si="79"/>
        <v>389</v>
      </c>
      <c r="K440" s="242">
        <f t="shared" si="80"/>
        <v>420</v>
      </c>
      <c r="L440" s="242">
        <f t="shared" si="81"/>
        <v>394</v>
      </c>
      <c r="M440" s="242">
        <f t="shared" si="82"/>
        <v>394</v>
      </c>
      <c r="N440" s="242">
        <f t="shared" si="83"/>
        <v>155</v>
      </c>
      <c r="O440" s="243">
        <f t="shared" si="84"/>
        <v>148</v>
      </c>
      <c r="P440" s="139"/>
      <c r="Q440" s="241">
        <f t="shared" si="85"/>
        <v>13395</v>
      </c>
      <c r="R440" s="242">
        <f t="shared" si="90"/>
        <v>148</v>
      </c>
      <c r="S440" s="242">
        <f t="shared" si="86"/>
        <v>0</v>
      </c>
      <c r="T440" s="242">
        <f t="shared" si="87"/>
        <v>893</v>
      </c>
      <c r="U440" s="242">
        <f t="shared" si="88"/>
        <v>14436</v>
      </c>
      <c r="V440" s="247">
        <f t="shared" si="89"/>
        <v>-7</v>
      </c>
    </row>
    <row r="441" spans="1:22" x14ac:dyDescent="0.3">
      <c r="A441" s="136">
        <v>458</v>
      </c>
      <c r="B441" s="136">
        <v>458160181</v>
      </c>
      <c r="C441" s="212" t="s">
        <v>227</v>
      </c>
      <c r="D441" s="211">
        <v>160</v>
      </c>
      <c r="E441" s="212" t="s">
        <v>104</v>
      </c>
      <c r="F441" s="211">
        <v>181</v>
      </c>
      <c r="G441" s="212" t="s">
        <v>105</v>
      </c>
      <c r="H441" s="235">
        <f t="shared" si="78"/>
        <v>1.0900000000000001</v>
      </c>
      <c r="I441" s="137"/>
      <c r="J441" s="241">
        <f t="shared" si="79"/>
        <v>802</v>
      </c>
      <c r="K441" s="242">
        <f t="shared" si="80"/>
        <v>773</v>
      </c>
      <c r="L441" s="242">
        <f t="shared" si="81"/>
        <v>770</v>
      </c>
      <c r="M441" s="242">
        <f t="shared" si="82"/>
        <v>770</v>
      </c>
      <c r="N441" s="242">
        <f t="shared" si="83"/>
        <v>737</v>
      </c>
      <c r="O441" s="243">
        <f t="shared" si="84"/>
        <v>737</v>
      </c>
      <c r="P441" s="139"/>
      <c r="Q441" s="241">
        <f t="shared" si="85"/>
        <v>11414</v>
      </c>
      <c r="R441" s="242">
        <f t="shared" si="90"/>
        <v>737</v>
      </c>
      <c r="S441" s="242">
        <f t="shared" si="86"/>
        <v>0</v>
      </c>
      <c r="T441" s="242">
        <f t="shared" si="87"/>
        <v>893</v>
      </c>
      <c r="U441" s="242">
        <f t="shared" si="88"/>
        <v>13044</v>
      </c>
      <c r="V441" s="247">
        <f t="shared" si="89"/>
        <v>0</v>
      </c>
    </row>
    <row r="442" spans="1:22" x14ac:dyDescent="0.3">
      <c r="A442" s="136">
        <v>458</v>
      </c>
      <c r="B442" s="136">
        <v>458160301</v>
      </c>
      <c r="C442" s="212" t="s">
        <v>227</v>
      </c>
      <c r="D442" s="211">
        <v>160</v>
      </c>
      <c r="E442" s="212" t="s">
        <v>104</v>
      </c>
      <c r="F442" s="211">
        <v>301</v>
      </c>
      <c r="G442" s="212" t="s">
        <v>151</v>
      </c>
      <c r="H442" s="235">
        <f t="shared" si="78"/>
        <v>2.86</v>
      </c>
      <c r="I442" s="137"/>
      <c r="J442" s="241">
        <f t="shared" si="79"/>
        <v>4287</v>
      </c>
      <c r="K442" s="242">
        <f t="shared" si="80"/>
        <v>4117</v>
      </c>
      <c r="L442" s="242">
        <f t="shared" si="81"/>
        <v>4118</v>
      </c>
      <c r="M442" s="242">
        <f t="shared" si="82"/>
        <v>4948</v>
      </c>
      <c r="N442" s="242">
        <f t="shared" si="83"/>
        <v>4994</v>
      </c>
      <c r="O442" s="243">
        <f t="shared" si="84"/>
        <v>4992</v>
      </c>
      <c r="P442" s="139"/>
      <c r="Q442" s="241">
        <f t="shared" si="85"/>
        <v>11414</v>
      </c>
      <c r="R442" s="242">
        <f t="shared" si="90"/>
        <v>4992</v>
      </c>
      <c r="S442" s="242">
        <f t="shared" si="86"/>
        <v>0</v>
      </c>
      <c r="T442" s="242">
        <f t="shared" si="87"/>
        <v>893</v>
      </c>
      <c r="U442" s="242">
        <f t="shared" si="88"/>
        <v>17299</v>
      </c>
      <c r="V442" s="247">
        <f t="shared" si="89"/>
        <v>-2</v>
      </c>
    </row>
    <row r="443" spans="1:22" x14ac:dyDescent="0.3">
      <c r="A443" s="136">
        <v>463</v>
      </c>
      <c r="B443" s="136">
        <v>463035035</v>
      </c>
      <c r="C443" s="212" t="s">
        <v>229</v>
      </c>
      <c r="D443" s="211">
        <v>35</v>
      </c>
      <c r="E443" s="212" t="s">
        <v>22</v>
      </c>
      <c r="F443" s="211">
        <v>35</v>
      </c>
      <c r="G443" s="212" t="s">
        <v>22</v>
      </c>
      <c r="H443" s="235">
        <f t="shared" si="78"/>
        <v>589.04999999999995</v>
      </c>
      <c r="I443" s="137"/>
      <c r="J443" s="241">
        <f t="shared" si="79"/>
        <v>4416</v>
      </c>
      <c r="K443" s="242">
        <f t="shared" si="80"/>
        <v>4571</v>
      </c>
      <c r="L443" s="242">
        <f t="shared" si="81"/>
        <v>4598</v>
      </c>
      <c r="M443" s="242">
        <f t="shared" si="82"/>
        <v>4589</v>
      </c>
      <c r="N443" s="242">
        <f t="shared" si="83"/>
        <v>4517</v>
      </c>
      <c r="O443" s="243">
        <f t="shared" si="84"/>
        <v>4510</v>
      </c>
      <c r="P443" s="139"/>
      <c r="Q443" s="241">
        <f t="shared" si="85"/>
        <v>13079</v>
      </c>
      <c r="R443" s="242">
        <f t="shared" si="90"/>
        <v>4510</v>
      </c>
      <c r="S443" s="242">
        <f t="shared" si="86"/>
        <v>0</v>
      </c>
      <c r="T443" s="242">
        <f t="shared" si="87"/>
        <v>893</v>
      </c>
      <c r="U443" s="242">
        <f t="shared" si="88"/>
        <v>18482</v>
      </c>
      <c r="V443" s="247">
        <f t="shared" si="89"/>
        <v>-7</v>
      </c>
    </row>
    <row r="444" spans="1:22" x14ac:dyDescent="0.3">
      <c r="A444" s="136">
        <v>463</v>
      </c>
      <c r="B444" s="136">
        <v>463035057</v>
      </c>
      <c r="C444" s="212" t="s">
        <v>229</v>
      </c>
      <c r="D444" s="211">
        <v>35</v>
      </c>
      <c r="E444" s="212" t="s">
        <v>22</v>
      </c>
      <c r="F444" s="211">
        <v>57</v>
      </c>
      <c r="G444" s="212" t="s">
        <v>23</v>
      </c>
      <c r="H444" s="235">
        <f t="shared" si="78"/>
        <v>1</v>
      </c>
      <c r="I444" s="137"/>
      <c r="J444" s="241" t="str">
        <f t="shared" si="79"/>
        <v/>
      </c>
      <c r="K444" s="242">
        <f t="shared" si="80"/>
        <v>659</v>
      </c>
      <c r="L444" s="242">
        <f t="shared" si="81"/>
        <v>669</v>
      </c>
      <c r="M444" s="242">
        <f t="shared" si="82"/>
        <v>669</v>
      </c>
      <c r="N444" s="242">
        <f t="shared" si="83"/>
        <v>331</v>
      </c>
      <c r="O444" s="243">
        <f t="shared" si="84"/>
        <v>319</v>
      </c>
      <c r="P444" s="139"/>
      <c r="Q444" s="241">
        <f t="shared" si="85"/>
        <v>13137.504749174874</v>
      </c>
      <c r="R444" s="242">
        <f t="shared" si="90"/>
        <v>319</v>
      </c>
      <c r="S444" s="242">
        <f t="shared" si="86"/>
        <v>0</v>
      </c>
      <c r="T444" s="242">
        <f t="shared" si="87"/>
        <v>893</v>
      </c>
      <c r="U444" s="242">
        <f t="shared" si="88"/>
        <v>14349.504749174874</v>
      </c>
      <c r="V444" s="247">
        <f t="shared" si="89"/>
        <v>-12</v>
      </c>
    </row>
    <row r="445" spans="1:22" x14ac:dyDescent="0.3">
      <c r="A445" s="136">
        <v>463</v>
      </c>
      <c r="B445" s="136">
        <v>463035244</v>
      </c>
      <c r="C445" s="212" t="s">
        <v>229</v>
      </c>
      <c r="D445" s="211">
        <v>35</v>
      </c>
      <c r="E445" s="212" t="s">
        <v>22</v>
      </c>
      <c r="F445" s="211">
        <v>244</v>
      </c>
      <c r="G445" s="212" t="s">
        <v>43</v>
      </c>
      <c r="H445" s="235">
        <f t="shared" si="78"/>
        <v>2</v>
      </c>
      <c r="I445" s="137"/>
      <c r="J445" s="241" t="str">
        <f t="shared" si="79"/>
        <v/>
      </c>
      <c r="K445" s="242">
        <f t="shared" si="80"/>
        <v>4771</v>
      </c>
      <c r="L445" s="242">
        <f t="shared" si="81"/>
        <v>4799</v>
      </c>
      <c r="M445" s="242">
        <f t="shared" si="82"/>
        <v>4689</v>
      </c>
      <c r="N445" s="242">
        <f t="shared" si="83"/>
        <v>4626</v>
      </c>
      <c r="O445" s="243">
        <f t="shared" si="84"/>
        <v>4615</v>
      </c>
      <c r="P445" s="139"/>
      <c r="Q445" s="241">
        <f t="shared" si="85"/>
        <v>11844.935916589331</v>
      </c>
      <c r="R445" s="242">
        <f t="shared" si="90"/>
        <v>4615</v>
      </c>
      <c r="S445" s="242">
        <f t="shared" si="86"/>
        <v>0</v>
      </c>
      <c r="T445" s="242">
        <f t="shared" si="87"/>
        <v>893</v>
      </c>
      <c r="U445" s="242">
        <f t="shared" si="88"/>
        <v>17352.935916589333</v>
      </c>
      <c r="V445" s="247">
        <f t="shared" si="89"/>
        <v>-11</v>
      </c>
    </row>
    <row r="446" spans="1:22" x14ac:dyDescent="0.3">
      <c r="A446" s="136">
        <v>464</v>
      </c>
      <c r="B446" s="136">
        <v>464168030</v>
      </c>
      <c r="C446" s="212" t="s">
        <v>230</v>
      </c>
      <c r="D446" s="211">
        <v>168</v>
      </c>
      <c r="E446" s="212" t="s">
        <v>117</v>
      </c>
      <c r="F446" s="211">
        <v>30</v>
      </c>
      <c r="G446" s="212" t="s">
        <v>115</v>
      </c>
      <c r="H446" s="235">
        <f t="shared" si="78"/>
        <v>1</v>
      </c>
      <c r="I446" s="137"/>
      <c r="J446" s="241" t="str">
        <f t="shared" si="79"/>
        <v/>
      </c>
      <c r="K446" s="242">
        <f t="shared" si="80"/>
        <v>2584</v>
      </c>
      <c r="L446" s="242">
        <f t="shared" si="81"/>
        <v>2588</v>
      </c>
      <c r="M446" s="242">
        <f t="shared" si="82"/>
        <v>2899</v>
      </c>
      <c r="N446" s="242">
        <f t="shared" si="83"/>
        <v>2911</v>
      </c>
      <c r="O446" s="243">
        <f t="shared" si="84"/>
        <v>2911</v>
      </c>
      <c r="P446" s="139"/>
      <c r="Q446" s="241">
        <f t="shared" si="85"/>
        <v>10570.794427012277</v>
      </c>
      <c r="R446" s="242">
        <f t="shared" si="90"/>
        <v>2911</v>
      </c>
      <c r="S446" s="242">
        <f t="shared" si="86"/>
        <v>0</v>
      </c>
      <c r="T446" s="242">
        <f t="shared" si="87"/>
        <v>893</v>
      </c>
      <c r="U446" s="242">
        <f t="shared" si="88"/>
        <v>14374.794427012277</v>
      </c>
      <c r="V446" s="247">
        <f t="shared" si="89"/>
        <v>0</v>
      </c>
    </row>
    <row r="447" spans="1:22" x14ac:dyDescent="0.3">
      <c r="A447" s="136">
        <v>464</v>
      </c>
      <c r="B447" s="136">
        <v>464168071</v>
      </c>
      <c r="C447" s="212" t="s">
        <v>230</v>
      </c>
      <c r="D447" s="211">
        <v>168</v>
      </c>
      <c r="E447" s="212" t="s">
        <v>117</v>
      </c>
      <c r="F447" s="211">
        <v>71</v>
      </c>
      <c r="G447" s="212" t="s">
        <v>24</v>
      </c>
      <c r="H447" s="235">
        <f t="shared" si="78"/>
        <v>1</v>
      </c>
      <c r="I447" s="137"/>
      <c r="J447" s="241" t="str">
        <f t="shared" si="79"/>
        <v/>
      </c>
      <c r="K447" s="242" t="str">
        <f t="shared" si="80"/>
        <v/>
      </c>
      <c r="L447" s="242" t="str">
        <f t="shared" si="81"/>
        <v/>
      </c>
      <c r="M447" s="242">
        <f t="shared" si="82"/>
        <v>4745</v>
      </c>
      <c r="N447" s="242">
        <f t="shared" si="83"/>
        <v>4731</v>
      </c>
      <c r="O447" s="243">
        <f t="shared" si="84"/>
        <v>4843</v>
      </c>
      <c r="P447" s="139"/>
      <c r="Q447" s="241">
        <f t="shared" si="85"/>
        <v>10052.9479778157</v>
      </c>
      <c r="R447" s="242">
        <f t="shared" si="90"/>
        <v>4843</v>
      </c>
      <c r="S447" s="242">
        <f t="shared" si="86"/>
        <v>0</v>
      </c>
      <c r="T447" s="242">
        <f t="shared" si="87"/>
        <v>893</v>
      </c>
      <c r="U447" s="242">
        <f t="shared" si="88"/>
        <v>15788.9479778157</v>
      </c>
      <c r="V447" s="247">
        <f t="shared" si="89"/>
        <v>112</v>
      </c>
    </row>
    <row r="448" spans="1:22" x14ac:dyDescent="0.3">
      <c r="A448" s="136">
        <v>464</v>
      </c>
      <c r="B448" s="136">
        <v>464168163</v>
      </c>
      <c r="C448" s="212" t="s">
        <v>230</v>
      </c>
      <c r="D448" s="211">
        <v>168</v>
      </c>
      <c r="E448" s="212" t="s">
        <v>117</v>
      </c>
      <c r="F448" s="211">
        <v>163</v>
      </c>
      <c r="G448" s="212" t="s">
        <v>27</v>
      </c>
      <c r="H448" s="235">
        <f t="shared" si="78"/>
        <v>16.229999999999997</v>
      </c>
      <c r="I448" s="137"/>
      <c r="J448" s="241">
        <f t="shared" si="79"/>
        <v>411</v>
      </c>
      <c r="K448" s="242">
        <f t="shared" si="80"/>
        <v>180</v>
      </c>
      <c r="L448" s="242">
        <f t="shared" si="81"/>
        <v>391</v>
      </c>
      <c r="M448" s="242">
        <f t="shared" si="82"/>
        <v>391</v>
      </c>
      <c r="N448" s="242">
        <f t="shared" si="83"/>
        <v>111</v>
      </c>
      <c r="O448" s="243">
        <f t="shared" si="84"/>
        <v>104</v>
      </c>
      <c r="P448" s="139"/>
      <c r="Q448" s="241">
        <f t="shared" si="85"/>
        <v>9249</v>
      </c>
      <c r="R448" s="242">
        <f t="shared" si="90"/>
        <v>104</v>
      </c>
      <c r="S448" s="242">
        <f t="shared" si="86"/>
        <v>0</v>
      </c>
      <c r="T448" s="242">
        <f t="shared" si="87"/>
        <v>893</v>
      </c>
      <c r="U448" s="242">
        <f t="shared" si="88"/>
        <v>10246</v>
      </c>
      <c r="V448" s="247">
        <f t="shared" si="89"/>
        <v>-7</v>
      </c>
    </row>
    <row r="449" spans="1:22" x14ac:dyDescent="0.3">
      <c r="A449" s="136">
        <v>464</v>
      </c>
      <c r="B449" s="136">
        <v>464168168</v>
      </c>
      <c r="C449" s="212" t="s">
        <v>230</v>
      </c>
      <c r="D449" s="211">
        <v>168</v>
      </c>
      <c r="E449" s="212" t="s">
        <v>117</v>
      </c>
      <c r="F449" s="211">
        <v>168</v>
      </c>
      <c r="G449" s="212" t="s">
        <v>117</v>
      </c>
      <c r="H449" s="235">
        <f t="shared" si="78"/>
        <v>161.74000000000004</v>
      </c>
      <c r="I449" s="137"/>
      <c r="J449" s="241">
        <f t="shared" si="79"/>
        <v>4356</v>
      </c>
      <c r="K449" s="242">
        <f t="shared" si="80"/>
        <v>4435</v>
      </c>
      <c r="L449" s="242">
        <f t="shared" si="81"/>
        <v>4580</v>
      </c>
      <c r="M449" s="242">
        <f t="shared" si="82"/>
        <v>4802</v>
      </c>
      <c r="N449" s="242">
        <f t="shared" si="83"/>
        <v>4785</v>
      </c>
      <c r="O449" s="243">
        <f t="shared" si="84"/>
        <v>4784</v>
      </c>
      <c r="P449" s="139"/>
      <c r="Q449" s="241">
        <f t="shared" si="85"/>
        <v>8868</v>
      </c>
      <c r="R449" s="242">
        <f t="shared" si="90"/>
        <v>4784</v>
      </c>
      <c r="S449" s="242">
        <f t="shared" si="86"/>
        <v>0</v>
      </c>
      <c r="T449" s="242">
        <f t="shared" si="87"/>
        <v>893</v>
      </c>
      <c r="U449" s="242">
        <f t="shared" si="88"/>
        <v>14545</v>
      </c>
      <c r="V449" s="247">
        <f t="shared" si="89"/>
        <v>-1</v>
      </c>
    </row>
    <row r="450" spans="1:22" x14ac:dyDescent="0.3">
      <c r="A450" s="136">
        <v>464</v>
      </c>
      <c r="B450" s="136">
        <v>464168196</v>
      </c>
      <c r="C450" s="212" t="s">
        <v>230</v>
      </c>
      <c r="D450" s="211">
        <v>168</v>
      </c>
      <c r="E450" s="212" t="s">
        <v>117</v>
      </c>
      <c r="F450" s="211">
        <v>196</v>
      </c>
      <c r="G450" s="212" t="s">
        <v>231</v>
      </c>
      <c r="H450" s="235">
        <f t="shared" si="78"/>
        <v>1.92</v>
      </c>
      <c r="I450" s="137"/>
      <c r="J450" s="241">
        <f t="shared" si="79"/>
        <v>4171</v>
      </c>
      <c r="K450" s="242">
        <f t="shared" si="80"/>
        <v>4374</v>
      </c>
      <c r="L450" s="242">
        <f t="shared" si="81"/>
        <v>4374</v>
      </c>
      <c r="M450" s="242">
        <f t="shared" si="82"/>
        <v>4719</v>
      </c>
      <c r="N450" s="242">
        <f t="shared" si="83"/>
        <v>4746</v>
      </c>
      <c r="O450" s="243">
        <f t="shared" si="84"/>
        <v>4745</v>
      </c>
      <c r="P450" s="139"/>
      <c r="Q450" s="241">
        <f t="shared" si="85"/>
        <v>8580</v>
      </c>
      <c r="R450" s="242">
        <f t="shared" si="90"/>
        <v>4745</v>
      </c>
      <c r="S450" s="242">
        <f t="shared" si="86"/>
        <v>0</v>
      </c>
      <c r="T450" s="242">
        <f t="shared" si="87"/>
        <v>893</v>
      </c>
      <c r="U450" s="242">
        <f t="shared" si="88"/>
        <v>14218</v>
      </c>
      <c r="V450" s="247">
        <f t="shared" si="89"/>
        <v>-1</v>
      </c>
    </row>
    <row r="451" spans="1:22" x14ac:dyDescent="0.3">
      <c r="A451" s="136">
        <v>464</v>
      </c>
      <c r="B451" s="136">
        <v>464168229</v>
      </c>
      <c r="C451" s="212" t="s">
        <v>230</v>
      </c>
      <c r="D451" s="211">
        <v>168</v>
      </c>
      <c r="E451" s="212" t="s">
        <v>117</v>
      </c>
      <c r="F451" s="211">
        <v>229</v>
      </c>
      <c r="G451" s="212" t="s">
        <v>113</v>
      </c>
      <c r="H451" s="235">
        <f t="shared" si="78"/>
        <v>9.6999999999999993</v>
      </c>
      <c r="I451" s="137"/>
      <c r="J451" s="241">
        <f t="shared" si="79"/>
        <v>1533</v>
      </c>
      <c r="K451" s="242">
        <f t="shared" si="80"/>
        <v>879</v>
      </c>
      <c r="L451" s="242">
        <f t="shared" si="81"/>
        <v>1601</v>
      </c>
      <c r="M451" s="242">
        <f t="shared" si="82"/>
        <v>1601</v>
      </c>
      <c r="N451" s="242">
        <f t="shared" si="83"/>
        <v>1716</v>
      </c>
      <c r="O451" s="243">
        <f t="shared" si="84"/>
        <v>1779</v>
      </c>
      <c r="P451" s="139"/>
      <c r="Q451" s="241">
        <f t="shared" si="85"/>
        <v>9288</v>
      </c>
      <c r="R451" s="242">
        <f t="shared" si="90"/>
        <v>1779</v>
      </c>
      <c r="S451" s="242">
        <f t="shared" si="86"/>
        <v>0</v>
      </c>
      <c r="T451" s="242">
        <f t="shared" si="87"/>
        <v>893</v>
      </c>
      <c r="U451" s="242">
        <f t="shared" si="88"/>
        <v>11960</v>
      </c>
      <c r="V451" s="247">
        <f t="shared" si="89"/>
        <v>63</v>
      </c>
    </row>
    <row r="452" spans="1:22" x14ac:dyDescent="0.3">
      <c r="A452" s="136">
        <v>464</v>
      </c>
      <c r="B452" s="136">
        <v>464168258</v>
      </c>
      <c r="C452" s="212" t="s">
        <v>230</v>
      </c>
      <c r="D452" s="211">
        <v>168</v>
      </c>
      <c r="E452" s="212" t="s">
        <v>117</v>
      </c>
      <c r="F452" s="211">
        <v>258</v>
      </c>
      <c r="G452" s="212" t="s">
        <v>97</v>
      </c>
      <c r="H452" s="235">
        <f t="shared" si="78"/>
        <v>17</v>
      </c>
      <c r="I452" s="137"/>
      <c r="J452" s="241">
        <f t="shared" si="79"/>
        <v>2761</v>
      </c>
      <c r="K452" s="242">
        <f t="shared" si="80"/>
        <v>3205</v>
      </c>
      <c r="L452" s="242">
        <f t="shared" si="81"/>
        <v>3214</v>
      </c>
      <c r="M452" s="242">
        <f t="shared" si="82"/>
        <v>3214</v>
      </c>
      <c r="N452" s="242">
        <f t="shared" si="83"/>
        <v>2905</v>
      </c>
      <c r="O452" s="243">
        <f t="shared" si="84"/>
        <v>2902</v>
      </c>
      <c r="P452" s="139"/>
      <c r="Q452" s="241">
        <f t="shared" si="85"/>
        <v>10068</v>
      </c>
      <c r="R452" s="242">
        <f t="shared" si="90"/>
        <v>2902</v>
      </c>
      <c r="S452" s="242">
        <f t="shared" si="86"/>
        <v>0</v>
      </c>
      <c r="T452" s="242">
        <f t="shared" si="87"/>
        <v>893</v>
      </c>
      <c r="U452" s="242">
        <f t="shared" si="88"/>
        <v>13863</v>
      </c>
      <c r="V452" s="247">
        <f t="shared" si="89"/>
        <v>-3</v>
      </c>
    </row>
    <row r="453" spans="1:22" x14ac:dyDescent="0.3">
      <c r="A453" s="136">
        <v>464</v>
      </c>
      <c r="B453" s="136">
        <v>464168291</v>
      </c>
      <c r="C453" s="212" t="s">
        <v>230</v>
      </c>
      <c r="D453" s="211">
        <v>168</v>
      </c>
      <c r="E453" s="212" t="s">
        <v>117</v>
      </c>
      <c r="F453" s="211">
        <v>291</v>
      </c>
      <c r="G453" s="212" t="s">
        <v>118</v>
      </c>
      <c r="H453" s="235">
        <f t="shared" si="78"/>
        <v>18.759999999999998</v>
      </c>
      <c r="I453" s="137"/>
      <c r="J453" s="241">
        <f t="shared" si="79"/>
        <v>4991</v>
      </c>
      <c r="K453" s="242">
        <f t="shared" si="80"/>
        <v>5257</v>
      </c>
      <c r="L453" s="242">
        <f t="shared" si="81"/>
        <v>5258</v>
      </c>
      <c r="M453" s="242">
        <f t="shared" si="82"/>
        <v>5258</v>
      </c>
      <c r="N453" s="242">
        <f t="shared" si="83"/>
        <v>4749</v>
      </c>
      <c r="O453" s="243">
        <f t="shared" si="84"/>
        <v>4744</v>
      </c>
      <c r="P453" s="139"/>
      <c r="Q453" s="241">
        <f t="shared" si="85"/>
        <v>8610</v>
      </c>
      <c r="R453" s="242">
        <f t="shared" si="90"/>
        <v>4744</v>
      </c>
      <c r="S453" s="242">
        <f t="shared" si="86"/>
        <v>0</v>
      </c>
      <c r="T453" s="242">
        <f t="shared" si="87"/>
        <v>893</v>
      </c>
      <c r="U453" s="242">
        <f t="shared" si="88"/>
        <v>14247</v>
      </c>
      <c r="V453" s="247">
        <f t="shared" si="89"/>
        <v>-5</v>
      </c>
    </row>
    <row r="454" spans="1:22" x14ac:dyDescent="0.3">
      <c r="A454" s="136">
        <v>466</v>
      </c>
      <c r="B454" s="136">
        <v>466700096</v>
      </c>
      <c r="C454" s="212" t="s">
        <v>232</v>
      </c>
      <c r="D454" s="211">
        <v>700</v>
      </c>
      <c r="E454" s="212" t="s">
        <v>233</v>
      </c>
      <c r="F454" s="211">
        <v>96</v>
      </c>
      <c r="G454" s="212" t="s">
        <v>234</v>
      </c>
      <c r="H454" s="235">
        <f t="shared" si="78"/>
        <v>1.46</v>
      </c>
      <c r="I454" s="137"/>
      <c r="J454" s="241">
        <f t="shared" si="79"/>
        <v>5295</v>
      </c>
      <c r="K454" s="242">
        <f t="shared" si="80"/>
        <v>5474</v>
      </c>
      <c r="L454" s="242">
        <f t="shared" si="81"/>
        <v>5475</v>
      </c>
      <c r="M454" s="242">
        <f t="shared" si="82"/>
        <v>5475</v>
      </c>
      <c r="N454" s="242">
        <f t="shared" si="83"/>
        <v>5552</v>
      </c>
      <c r="O454" s="243">
        <f t="shared" si="84"/>
        <v>5379</v>
      </c>
      <c r="P454" s="139"/>
      <c r="Q454" s="241">
        <f t="shared" si="85"/>
        <v>10127</v>
      </c>
      <c r="R454" s="242">
        <f t="shared" si="90"/>
        <v>5379</v>
      </c>
      <c r="S454" s="242">
        <f t="shared" si="86"/>
        <v>0</v>
      </c>
      <c r="T454" s="242">
        <f t="shared" si="87"/>
        <v>893</v>
      </c>
      <c r="U454" s="242">
        <f t="shared" si="88"/>
        <v>16399</v>
      </c>
      <c r="V454" s="247">
        <f t="shared" si="89"/>
        <v>-173</v>
      </c>
    </row>
    <row r="455" spans="1:22" x14ac:dyDescent="0.3">
      <c r="A455" s="136">
        <v>466</v>
      </c>
      <c r="B455" s="136">
        <v>466700700</v>
      </c>
      <c r="C455" s="212" t="s">
        <v>232</v>
      </c>
      <c r="D455" s="211">
        <v>700</v>
      </c>
      <c r="E455" s="212" t="s">
        <v>233</v>
      </c>
      <c r="F455" s="211">
        <v>700</v>
      </c>
      <c r="G455" s="212" t="s">
        <v>233</v>
      </c>
      <c r="H455" s="235">
        <f t="shared" si="78"/>
        <v>29.26</v>
      </c>
      <c r="I455" s="137"/>
      <c r="J455" s="241">
        <f t="shared" si="79"/>
        <v>12488</v>
      </c>
      <c r="K455" s="242">
        <f t="shared" si="80"/>
        <v>13022</v>
      </c>
      <c r="L455" s="242">
        <f t="shared" si="81"/>
        <v>13060</v>
      </c>
      <c r="M455" s="242">
        <f t="shared" si="82"/>
        <v>14201</v>
      </c>
      <c r="N455" s="242">
        <f t="shared" si="83"/>
        <v>13772</v>
      </c>
      <c r="O455" s="243">
        <f t="shared" si="84"/>
        <v>13755</v>
      </c>
      <c r="P455" s="139"/>
      <c r="Q455" s="241">
        <f t="shared" si="85"/>
        <v>11757</v>
      </c>
      <c r="R455" s="242">
        <f t="shared" si="90"/>
        <v>13755</v>
      </c>
      <c r="S455" s="242">
        <f t="shared" si="86"/>
        <v>0</v>
      </c>
      <c r="T455" s="242">
        <f t="shared" si="87"/>
        <v>893</v>
      </c>
      <c r="U455" s="242">
        <f t="shared" si="88"/>
        <v>26405</v>
      </c>
      <c r="V455" s="247">
        <f t="shared" si="89"/>
        <v>-17</v>
      </c>
    </row>
    <row r="456" spans="1:22" x14ac:dyDescent="0.3">
      <c r="A456" s="136">
        <v>466</v>
      </c>
      <c r="B456" s="136">
        <v>466774089</v>
      </c>
      <c r="C456" s="212" t="s">
        <v>232</v>
      </c>
      <c r="D456" s="211">
        <v>774</v>
      </c>
      <c r="E456" s="212" t="s">
        <v>235</v>
      </c>
      <c r="F456" s="211">
        <v>89</v>
      </c>
      <c r="G456" s="212" t="s">
        <v>236</v>
      </c>
      <c r="H456" s="235">
        <f t="shared" si="78"/>
        <v>42</v>
      </c>
      <c r="I456" s="137"/>
      <c r="J456" s="241">
        <f t="shared" si="79"/>
        <v>15675</v>
      </c>
      <c r="K456" s="242">
        <f t="shared" si="80"/>
        <v>17167</v>
      </c>
      <c r="L456" s="242">
        <f t="shared" si="81"/>
        <v>17213</v>
      </c>
      <c r="M456" s="242">
        <f t="shared" si="82"/>
        <v>17213</v>
      </c>
      <c r="N456" s="242">
        <f t="shared" si="83"/>
        <v>16948</v>
      </c>
      <c r="O456" s="243">
        <f t="shared" si="84"/>
        <v>16947</v>
      </c>
      <c r="P456" s="139"/>
      <c r="Q456" s="241">
        <f t="shared" si="85"/>
        <v>10697</v>
      </c>
      <c r="R456" s="242">
        <f t="shared" si="90"/>
        <v>16947</v>
      </c>
      <c r="S456" s="242">
        <f t="shared" si="86"/>
        <v>0</v>
      </c>
      <c r="T456" s="242">
        <f t="shared" si="87"/>
        <v>893</v>
      </c>
      <c r="U456" s="242">
        <f t="shared" si="88"/>
        <v>28537</v>
      </c>
      <c r="V456" s="247">
        <f t="shared" si="89"/>
        <v>-1</v>
      </c>
    </row>
    <row r="457" spans="1:22" x14ac:dyDescent="0.3">
      <c r="A457" s="136">
        <v>466</v>
      </c>
      <c r="B457" s="136">
        <v>466774221</v>
      </c>
      <c r="C457" s="212" t="s">
        <v>232</v>
      </c>
      <c r="D457" s="211">
        <v>774</v>
      </c>
      <c r="E457" s="212" t="s">
        <v>235</v>
      </c>
      <c r="F457" s="211">
        <v>221</v>
      </c>
      <c r="G457" s="212" t="s">
        <v>237</v>
      </c>
      <c r="H457" s="235">
        <f t="shared" si="78"/>
        <v>30.4</v>
      </c>
      <c r="I457" s="137"/>
      <c r="J457" s="241">
        <f t="shared" si="79"/>
        <v>11579</v>
      </c>
      <c r="K457" s="242">
        <f t="shared" si="80"/>
        <v>12012</v>
      </c>
      <c r="L457" s="242">
        <f t="shared" si="81"/>
        <v>12035</v>
      </c>
      <c r="M457" s="242">
        <f t="shared" si="82"/>
        <v>12035</v>
      </c>
      <c r="N457" s="242">
        <f t="shared" si="83"/>
        <v>13553</v>
      </c>
      <c r="O457" s="243">
        <f t="shared" si="84"/>
        <v>13599</v>
      </c>
      <c r="P457" s="139"/>
      <c r="Q457" s="241">
        <f t="shared" si="85"/>
        <v>10882</v>
      </c>
      <c r="R457" s="242">
        <f t="shared" si="90"/>
        <v>13599</v>
      </c>
      <c r="S457" s="242">
        <f t="shared" si="86"/>
        <v>0</v>
      </c>
      <c r="T457" s="242">
        <f t="shared" si="87"/>
        <v>893</v>
      </c>
      <c r="U457" s="242">
        <f t="shared" si="88"/>
        <v>25374</v>
      </c>
      <c r="V457" s="247">
        <f t="shared" si="89"/>
        <v>46</v>
      </c>
    </row>
    <row r="458" spans="1:22" x14ac:dyDescent="0.3">
      <c r="A458" s="136">
        <v>466</v>
      </c>
      <c r="B458" s="136">
        <v>466774296</v>
      </c>
      <c r="C458" s="212" t="s">
        <v>232</v>
      </c>
      <c r="D458" s="211">
        <v>774</v>
      </c>
      <c r="E458" s="212" t="s">
        <v>235</v>
      </c>
      <c r="F458" s="211">
        <v>296</v>
      </c>
      <c r="G458" s="212" t="s">
        <v>238</v>
      </c>
      <c r="H458" s="235">
        <f t="shared" ref="H458:H521" si="91">IFERROR(VLOOKUP($B458,_19Q4,7,FALSE),"")</f>
        <v>26.06</v>
      </c>
      <c r="I458" s="137"/>
      <c r="J458" s="241">
        <f t="shared" ref="J458:J521" si="92">IFERROR(VLOOKUP($B458,_18Q4,9,FALSE),"")</f>
        <v>12022</v>
      </c>
      <c r="K458" s="242">
        <f t="shared" ref="K458:K521" si="93">IFERROR(VLOOKUP($B458,_19Q1c,9,FALSE),"")</f>
        <v>13125</v>
      </c>
      <c r="L458" s="242">
        <f t="shared" ref="L458:L521" si="94">IFERROR(VLOOKUP($B458,_19Q1e,9,FALSE),"")</f>
        <v>13166</v>
      </c>
      <c r="M458" s="242">
        <f t="shared" ref="M458:M521" si="95">IFERROR(VLOOKUP($B458,_19Q2,9,FALSE),"")</f>
        <v>13166</v>
      </c>
      <c r="N458" s="242">
        <f t="shared" ref="N458:N521" si="96">IFERROR(VLOOKUP($B458,_19Q3,9,FALSE),"")</f>
        <v>13493</v>
      </c>
      <c r="O458" s="243">
        <f t="shared" ref="O458:O521" si="97">IFERROR(VLOOKUP($B458,_19Q4,9,FALSE),"")</f>
        <v>13516</v>
      </c>
      <c r="P458" s="139"/>
      <c r="Q458" s="241">
        <f t="shared" ref="Q458:Q521" si="98">IFERROR(VLOOKUP($B458,_19Q4,8,FALSE),"")</f>
        <v>10264</v>
      </c>
      <c r="R458" s="242">
        <f t="shared" si="90"/>
        <v>13516</v>
      </c>
      <c r="S458" s="242">
        <f t="shared" ref="S458:S521" si="99">IFERROR(VLOOKUP($B458,_19Q4,10,FALSE),"")</f>
        <v>0</v>
      </c>
      <c r="T458" s="242">
        <f t="shared" ref="T458:T521" si="100">IFERROR(VLOOKUP($B458,_19Q4,11,FALSE),"")</f>
        <v>893</v>
      </c>
      <c r="U458" s="242">
        <f t="shared" ref="U458:U521" si="101">IFERROR(VLOOKUP($B458,_19Q4,12,FALSE),"")</f>
        <v>24673</v>
      </c>
      <c r="V458" s="247">
        <f t="shared" ref="V458:V521" si="102">IFERROR(U458-IFERROR(VLOOKUP($B458,_19Q3,12,FALSE),""),"")</f>
        <v>23</v>
      </c>
    </row>
    <row r="459" spans="1:22" x14ac:dyDescent="0.3">
      <c r="A459" s="136">
        <v>466</v>
      </c>
      <c r="B459" s="136">
        <v>466774774</v>
      </c>
      <c r="C459" s="212" t="s">
        <v>232</v>
      </c>
      <c r="D459" s="211">
        <v>774</v>
      </c>
      <c r="E459" s="212" t="s">
        <v>235</v>
      </c>
      <c r="F459" s="211">
        <v>774</v>
      </c>
      <c r="G459" s="212" t="s">
        <v>235</v>
      </c>
      <c r="H459" s="235">
        <f t="shared" si="91"/>
        <v>49</v>
      </c>
      <c r="I459" s="137"/>
      <c r="J459" s="241">
        <f t="shared" si="92"/>
        <v>20044</v>
      </c>
      <c r="K459" s="242">
        <f t="shared" si="93"/>
        <v>20866</v>
      </c>
      <c r="L459" s="242">
        <f t="shared" si="94"/>
        <v>20891</v>
      </c>
      <c r="M459" s="242">
        <f t="shared" si="95"/>
        <v>20891</v>
      </c>
      <c r="N459" s="242">
        <f t="shared" si="96"/>
        <v>19011</v>
      </c>
      <c r="O459" s="243">
        <f t="shared" si="97"/>
        <v>19122</v>
      </c>
      <c r="P459" s="139"/>
      <c r="Q459" s="241">
        <f t="shared" si="98"/>
        <v>10012</v>
      </c>
      <c r="R459" s="242">
        <f t="shared" ref="R459:R522" si="103">O459</f>
        <v>19122</v>
      </c>
      <c r="S459" s="242">
        <f t="shared" si="99"/>
        <v>0</v>
      </c>
      <c r="T459" s="242">
        <f t="shared" si="100"/>
        <v>893</v>
      </c>
      <c r="U459" s="242">
        <f t="shared" si="101"/>
        <v>30027</v>
      </c>
      <c r="V459" s="247">
        <f t="shared" si="102"/>
        <v>111</v>
      </c>
    </row>
    <row r="460" spans="1:22" x14ac:dyDescent="0.3">
      <c r="A460" s="136">
        <v>469</v>
      </c>
      <c r="B460" s="136">
        <v>469035035</v>
      </c>
      <c r="C460" s="212" t="s">
        <v>239</v>
      </c>
      <c r="D460" s="211">
        <v>35</v>
      </c>
      <c r="E460" s="212" t="s">
        <v>22</v>
      </c>
      <c r="F460" s="211">
        <v>35</v>
      </c>
      <c r="G460" s="212" t="s">
        <v>22</v>
      </c>
      <c r="H460" s="235">
        <f t="shared" si="91"/>
        <v>1197.25</v>
      </c>
      <c r="I460" s="137"/>
      <c r="J460" s="241">
        <f t="shared" si="92"/>
        <v>4499</v>
      </c>
      <c r="K460" s="242">
        <f t="shared" si="93"/>
        <v>4600</v>
      </c>
      <c r="L460" s="242">
        <f t="shared" si="94"/>
        <v>4636</v>
      </c>
      <c r="M460" s="242">
        <f t="shared" si="95"/>
        <v>4627</v>
      </c>
      <c r="N460" s="242">
        <f t="shared" si="96"/>
        <v>4554</v>
      </c>
      <c r="O460" s="243">
        <f t="shared" si="97"/>
        <v>4547</v>
      </c>
      <c r="P460" s="139"/>
      <c r="Q460" s="241">
        <f t="shared" si="98"/>
        <v>13186</v>
      </c>
      <c r="R460" s="242">
        <f t="shared" si="103"/>
        <v>4547</v>
      </c>
      <c r="S460" s="242">
        <f t="shared" si="99"/>
        <v>0</v>
      </c>
      <c r="T460" s="242">
        <f t="shared" si="100"/>
        <v>893</v>
      </c>
      <c r="U460" s="242">
        <f t="shared" si="101"/>
        <v>18626</v>
      </c>
      <c r="V460" s="247">
        <f t="shared" si="102"/>
        <v>-7</v>
      </c>
    </row>
    <row r="461" spans="1:22" x14ac:dyDescent="0.3">
      <c r="A461" s="136">
        <v>469</v>
      </c>
      <c r="B461" s="136">
        <v>469035044</v>
      </c>
      <c r="C461" s="212" t="s">
        <v>239</v>
      </c>
      <c r="D461" s="211">
        <v>35</v>
      </c>
      <c r="E461" s="212" t="s">
        <v>22</v>
      </c>
      <c r="F461" s="211">
        <v>44</v>
      </c>
      <c r="G461" s="212" t="s">
        <v>35</v>
      </c>
      <c r="H461" s="235">
        <f t="shared" si="91"/>
        <v>4</v>
      </c>
      <c r="I461" s="137"/>
      <c r="J461" s="241">
        <f t="shared" si="92"/>
        <v>270</v>
      </c>
      <c r="K461" s="242">
        <f t="shared" si="93"/>
        <v>284</v>
      </c>
      <c r="L461" s="242">
        <f t="shared" si="94"/>
        <v>281</v>
      </c>
      <c r="M461" s="242">
        <f t="shared" si="95"/>
        <v>281</v>
      </c>
      <c r="N461" s="242">
        <f t="shared" si="96"/>
        <v>281</v>
      </c>
      <c r="O461" s="243">
        <f t="shared" si="97"/>
        <v>248</v>
      </c>
      <c r="P461" s="139"/>
      <c r="Q461" s="241">
        <f t="shared" si="98"/>
        <v>12284.372571797174</v>
      </c>
      <c r="R461" s="242">
        <f t="shared" si="103"/>
        <v>248</v>
      </c>
      <c r="S461" s="242">
        <f t="shared" si="99"/>
        <v>0</v>
      </c>
      <c r="T461" s="242">
        <f t="shared" si="100"/>
        <v>893</v>
      </c>
      <c r="U461" s="242">
        <f t="shared" si="101"/>
        <v>13425.372571797174</v>
      </c>
      <c r="V461" s="247">
        <f t="shared" si="102"/>
        <v>-33</v>
      </c>
    </row>
    <row r="462" spans="1:22" x14ac:dyDescent="0.3">
      <c r="A462" s="136">
        <v>469</v>
      </c>
      <c r="B462" s="136">
        <v>469035050</v>
      </c>
      <c r="C462" s="212" t="s">
        <v>239</v>
      </c>
      <c r="D462" s="211">
        <v>35</v>
      </c>
      <c r="E462" s="212" t="s">
        <v>22</v>
      </c>
      <c r="F462" s="211">
        <v>50</v>
      </c>
      <c r="G462" s="212" t="s">
        <v>112</v>
      </c>
      <c r="H462" s="235">
        <f t="shared" si="91"/>
        <v>2</v>
      </c>
      <c r="I462" s="137"/>
      <c r="J462" s="241">
        <f t="shared" si="92"/>
        <v>4770</v>
      </c>
      <c r="K462" s="242">
        <f t="shared" si="93"/>
        <v>4947</v>
      </c>
      <c r="L462" s="242">
        <f t="shared" si="94"/>
        <v>4950</v>
      </c>
      <c r="M462" s="242">
        <f t="shared" si="95"/>
        <v>4475</v>
      </c>
      <c r="N462" s="242">
        <f t="shared" si="96"/>
        <v>4470</v>
      </c>
      <c r="O462" s="243">
        <f t="shared" si="97"/>
        <v>4470</v>
      </c>
      <c r="P462" s="139"/>
      <c r="Q462" s="241">
        <f t="shared" si="98"/>
        <v>10507.816296890631</v>
      </c>
      <c r="R462" s="242">
        <f t="shared" si="103"/>
        <v>4470</v>
      </c>
      <c r="S462" s="242">
        <f t="shared" si="99"/>
        <v>0</v>
      </c>
      <c r="T462" s="242">
        <f t="shared" si="100"/>
        <v>893</v>
      </c>
      <c r="U462" s="242">
        <f t="shared" si="101"/>
        <v>15870.816296890631</v>
      </c>
      <c r="V462" s="247">
        <f t="shared" si="102"/>
        <v>0</v>
      </c>
    </row>
    <row r="463" spans="1:22" x14ac:dyDescent="0.3">
      <c r="A463" s="136">
        <v>469</v>
      </c>
      <c r="B463" s="136">
        <v>469035073</v>
      </c>
      <c r="C463" s="212" t="s">
        <v>239</v>
      </c>
      <c r="D463" s="211">
        <v>35</v>
      </c>
      <c r="E463" s="212" t="s">
        <v>22</v>
      </c>
      <c r="F463" s="211">
        <v>73</v>
      </c>
      <c r="G463" s="212" t="s">
        <v>37</v>
      </c>
      <c r="H463" s="235">
        <f t="shared" si="91"/>
        <v>1</v>
      </c>
      <c r="I463" s="137"/>
      <c r="J463" s="241">
        <f t="shared" si="92"/>
        <v>8051</v>
      </c>
      <c r="K463" s="242">
        <f t="shared" si="93"/>
        <v>8347</v>
      </c>
      <c r="L463" s="242">
        <f t="shared" si="94"/>
        <v>8369</v>
      </c>
      <c r="M463" s="242">
        <f t="shared" si="95"/>
        <v>7486</v>
      </c>
      <c r="N463" s="242">
        <f t="shared" si="96"/>
        <v>7492</v>
      </c>
      <c r="O463" s="243">
        <f t="shared" si="97"/>
        <v>7492</v>
      </c>
      <c r="P463" s="139"/>
      <c r="Q463" s="241">
        <f t="shared" si="98"/>
        <v>10755.2580295355</v>
      </c>
      <c r="R463" s="242">
        <f t="shared" si="103"/>
        <v>7492</v>
      </c>
      <c r="S463" s="242">
        <f t="shared" si="99"/>
        <v>0</v>
      </c>
      <c r="T463" s="242">
        <f t="shared" si="100"/>
        <v>893</v>
      </c>
      <c r="U463" s="242">
        <f t="shared" si="101"/>
        <v>19140.2580295355</v>
      </c>
      <c r="V463" s="247">
        <f t="shared" si="102"/>
        <v>0</v>
      </c>
    </row>
    <row r="464" spans="1:22" x14ac:dyDescent="0.3">
      <c r="A464" s="136">
        <v>469</v>
      </c>
      <c r="B464" s="136">
        <v>469035093</v>
      </c>
      <c r="C464" s="212" t="s">
        <v>239</v>
      </c>
      <c r="D464" s="211">
        <v>35</v>
      </c>
      <c r="E464" s="212" t="s">
        <v>22</v>
      </c>
      <c r="F464" s="211">
        <v>93</v>
      </c>
      <c r="G464" s="212" t="s">
        <v>25</v>
      </c>
      <c r="H464" s="235">
        <f t="shared" si="91"/>
        <v>1</v>
      </c>
      <c r="I464" s="137"/>
      <c r="J464" s="241">
        <f t="shared" si="92"/>
        <v>446</v>
      </c>
      <c r="K464" s="242">
        <f t="shared" si="93"/>
        <v>306</v>
      </c>
      <c r="L464" s="242">
        <f t="shared" si="94"/>
        <v>309</v>
      </c>
      <c r="M464" s="242">
        <f t="shared" si="95"/>
        <v>309</v>
      </c>
      <c r="N464" s="242">
        <f t="shared" si="96"/>
        <v>530</v>
      </c>
      <c r="O464" s="243">
        <f t="shared" si="97"/>
        <v>535</v>
      </c>
      <c r="P464" s="139"/>
      <c r="Q464" s="241">
        <f t="shared" si="98"/>
        <v>10780</v>
      </c>
      <c r="R464" s="242">
        <f t="shared" si="103"/>
        <v>535</v>
      </c>
      <c r="S464" s="242">
        <f t="shared" si="99"/>
        <v>0</v>
      </c>
      <c r="T464" s="242">
        <f t="shared" si="100"/>
        <v>893</v>
      </c>
      <c r="U464" s="242">
        <f t="shared" si="101"/>
        <v>12208</v>
      </c>
      <c r="V464" s="247">
        <f t="shared" si="102"/>
        <v>5</v>
      </c>
    </row>
    <row r="465" spans="1:22" x14ac:dyDescent="0.3">
      <c r="A465" s="136">
        <v>469</v>
      </c>
      <c r="B465" s="136">
        <v>469035163</v>
      </c>
      <c r="C465" s="212" t="s">
        <v>239</v>
      </c>
      <c r="D465" s="211">
        <v>35</v>
      </c>
      <c r="E465" s="212" t="s">
        <v>22</v>
      </c>
      <c r="F465" s="211">
        <v>163</v>
      </c>
      <c r="G465" s="212" t="s">
        <v>27</v>
      </c>
      <c r="H465" s="235">
        <f t="shared" si="91"/>
        <v>1</v>
      </c>
      <c r="I465" s="137"/>
      <c r="J465" s="241">
        <f t="shared" si="92"/>
        <v>505</v>
      </c>
      <c r="K465" s="242">
        <f t="shared" si="93"/>
        <v>244</v>
      </c>
      <c r="L465" s="242">
        <f t="shared" si="94"/>
        <v>533</v>
      </c>
      <c r="M465" s="242">
        <f t="shared" si="95"/>
        <v>533</v>
      </c>
      <c r="N465" s="242">
        <f t="shared" si="96"/>
        <v>151</v>
      </c>
      <c r="O465" s="243">
        <f t="shared" si="97"/>
        <v>142</v>
      </c>
      <c r="P465" s="139"/>
      <c r="Q465" s="241">
        <f t="shared" si="98"/>
        <v>12625.091753212768</v>
      </c>
      <c r="R465" s="242">
        <f t="shared" si="103"/>
        <v>142</v>
      </c>
      <c r="S465" s="242">
        <f t="shared" si="99"/>
        <v>0</v>
      </c>
      <c r="T465" s="242">
        <f t="shared" si="100"/>
        <v>893</v>
      </c>
      <c r="U465" s="242">
        <f t="shared" si="101"/>
        <v>13660.091753212768</v>
      </c>
      <c r="V465" s="247">
        <f t="shared" si="102"/>
        <v>-9</v>
      </c>
    </row>
    <row r="466" spans="1:22" x14ac:dyDescent="0.3">
      <c r="A466" s="136">
        <v>469</v>
      </c>
      <c r="B466" s="136">
        <v>469035165</v>
      </c>
      <c r="C466" s="212" t="s">
        <v>239</v>
      </c>
      <c r="D466" s="211">
        <v>35</v>
      </c>
      <c r="E466" s="212" t="s">
        <v>22</v>
      </c>
      <c r="F466" s="211">
        <v>165</v>
      </c>
      <c r="G466" s="212" t="s">
        <v>28</v>
      </c>
      <c r="H466" s="235">
        <f t="shared" si="91"/>
        <v>1</v>
      </c>
      <c r="I466" s="137"/>
      <c r="J466" s="241">
        <f t="shared" si="92"/>
        <v>632</v>
      </c>
      <c r="K466" s="242">
        <f t="shared" si="93"/>
        <v>650</v>
      </c>
      <c r="L466" s="242">
        <f t="shared" si="94"/>
        <v>656</v>
      </c>
      <c r="M466" s="242">
        <f t="shared" si="95"/>
        <v>421</v>
      </c>
      <c r="N466" s="242">
        <f t="shared" si="96"/>
        <v>452</v>
      </c>
      <c r="O466" s="243">
        <f t="shared" si="97"/>
        <v>452</v>
      </c>
      <c r="P466" s="139"/>
      <c r="Q466" s="241">
        <f t="shared" si="98"/>
        <v>12035.764419431875</v>
      </c>
      <c r="R466" s="242">
        <f t="shared" si="103"/>
        <v>452</v>
      </c>
      <c r="S466" s="242">
        <f t="shared" si="99"/>
        <v>0</v>
      </c>
      <c r="T466" s="242">
        <f t="shared" si="100"/>
        <v>893</v>
      </c>
      <c r="U466" s="242">
        <f t="shared" si="101"/>
        <v>13380.764419431875</v>
      </c>
      <c r="V466" s="247">
        <f t="shared" si="102"/>
        <v>0</v>
      </c>
    </row>
    <row r="467" spans="1:22" x14ac:dyDescent="0.3">
      <c r="A467" s="136">
        <v>469</v>
      </c>
      <c r="B467" s="136">
        <v>469035176</v>
      </c>
      <c r="C467" s="212" t="s">
        <v>239</v>
      </c>
      <c r="D467" s="211">
        <v>35</v>
      </c>
      <c r="E467" s="212" t="s">
        <v>22</v>
      </c>
      <c r="F467" s="211">
        <v>176</v>
      </c>
      <c r="G467" s="212" t="s">
        <v>29</v>
      </c>
      <c r="H467" s="235">
        <f t="shared" si="91"/>
        <v>1</v>
      </c>
      <c r="I467" s="137"/>
      <c r="J467" s="241" t="str">
        <f t="shared" si="92"/>
        <v/>
      </c>
      <c r="K467" s="242" t="str">
        <f t="shared" si="93"/>
        <v/>
      </c>
      <c r="L467" s="242" t="str">
        <f t="shared" si="94"/>
        <v/>
      </c>
      <c r="M467" s="242" t="str">
        <f t="shared" si="95"/>
        <v/>
      </c>
      <c r="N467" s="242" t="str">
        <f t="shared" si="96"/>
        <v/>
      </c>
      <c r="O467" s="243">
        <f t="shared" si="97"/>
        <v>4262</v>
      </c>
      <c r="P467" s="139"/>
      <c r="Q467" s="241">
        <f t="shared" si="98"/>
        <v>11899.363152788852</v>
      </c>
      <c r="R467" s="242">
        <f t="shared" si="103"/>
        <v>4262</v>
      </c>
      <c r="S467" s="242">
        <f t="shared" si="99"/>
        <v>0</v>
      </c>
      <c r="T467" s="242">
        <f t="shared" si="100"/>
        <v>893</v>
      </c>
      <c r="U467" s="242">
        <f t="shared" si="101"/>
        <v>17054.36315278885</v>
      </c>
      <c r="V467" s="247" t="str">
        <f t="shared" si="102"/>
        <v/>
      </c>
    </row>
    <row r="468" spans="1:22" x14ac:dyDescent="0.3">
      <c r="A468" s="136">
        <v>469</v>
      </c>
      <c r="B468" s="136">
        <v>469035207</v>
      </c>
      <c r="C468" s="212" t="s">
        <v>239</v>
      </c>
      <c r="D468" s="211">
        <v>35</v>
      </c>
      <c r="E468" s="212" t="s">
        <v>22</v>
      </c>
      <c r="F468" s="211">
        <v>207</v>
      </c>
      <c r="G468" s="212" t="s">
        <v>40</v>
      </c>
      <c r="H468" s="235">
        <f t="shared" si="91"/>
        <v>1</v>
      </c>
      <c r="I468" s="137"/>
      <c r="J468" s="241" t="str">
        <f t="shared" si="92"/>
        <v/>
      </c>
      <c r="K468" s="242" t="str">
        <f t="shared" si="93"/>
        <v/>
      </c>
      <c r="L468" s="242" t="str">
        <f t="shared" si="94"/>
        <v/>
      </c>
      <c r="M468" s="242">
        <f t="shared" si="95"/>
        <v>6742</v>
      </c>
      <c r="N468" s="242">
        <f t="shared" si="96"/>
        <v>6741</v>
      </c>
      <c r="O468" s="243">
        <f t="shared" si="97"/>
        <v>6741</v>
      </c>
      <c r="P468" s="139"/>
      <c r="Q468" s="241">
        <f t="shared" si="98"/>
        <v>10604.003495667283</v>
      </c>
      <c r="R468" s="242">
        <f t="shared" si="103"/>
        <v>6741</v>
      </c>
      <c r="S468" s="242">
        <f t="shared" si="99"/>
        <v>0</v>
      </c>
      <c r="T468" s="242">
        <f t="shared" si="100"/>
        <v>893</v>
      </c>
      <c r="U468" s="242">
        <f t="shared" si="101"/>
        <v>18238.003495667283</v>
      </c>
      <c r="V468" s="247">
        <f t="shared" si="102"/>
        <v>0</v>
      </c>
    </row>
    <row r="469" spans="1:22" x14ac:dyDescent="0.3">
      <c r="A469" s="136">
        <v>469</v>
      </c>
      <c r="B469" s="136">
        <v>469035220</v>
      </c>
      <c r="C469" s="212" t="s">
        <v>239</v>
      </c>
      <c r="D469" s="211">
        <v>35</v>
      </c>
      <c r="E469" s="212" t="s">
        <v>22</v>
      </c>
      <c r="F469" s="211">
        <v>220</v>
      </c>
      <c r="G469" s="212" t="s">
        <v>42</v>
      </c>
      <c r="H469" s="235">
        <f t="shared" si="91"/>
        <v>1</v>
      </c>
      <c r="I469" s="137"/>
      <c r="J469" s="241" t="str">
        <f t="shared" si="92"/>
        <v/>
      </c>
      <c r="K469" s="242" t="str">
        <f t="shared" si="93"/>
        <v/>
      </c>
      <c r="L469" s="242" t="str">
        <f t="shared" si="94"/>
        <v/>
      </c>
      <c r="M469" s="242">
        <f t="shared" si="95"/>
        <v>4440</v>
      </c>
      <c r="N469" s="242">
        <f t="shared" si="96"/>
        <v>4420</v>
      </c>
      <c r="O469" s="243">
        <f t="shared" si="97"/>
        <v>4419</v>
      </c>
      <c r="P469" s="139"/>
      <c r="Q469" s="241">
        <f t="shared" si="98"/>
        <v>11093.762837015447</v>
      </c>
      <c r="R469" s="242">
        <f t="shared" si="103"/>
        <v>4419</v>
      </c>
      <c r="S469" s="242">
        <f t="shared" si="99"/>
        <v>0</v>
      </c>
      <c r="T469" s="242">
        <f t="shared" si="100"/>
        <v>893</v>
      </c>
      <c r="U469" s="242">
        <f t="shared" si="101"/>
        <v>16405.762837015449</v>
      </c>
      <c r="V469" s="247">
        <f t="shared" si="102"/>
        <v>-1</v>
      </c>
    </row>
    <row r="470" spans="1:22" x14ac:dyDescent="0.3">
      <c r="A470" s="136">
        <v>469</v>
      </c>
      <c r="B470" s="136">
        <v>469035243</v>
      </c>
      <c r="C470" s="212" t="s">
        <v>239</v>
      </c>
      <c r="D470" s="211">
        <v>35</v>
      </c>
      <c r="E470" s="212" t="s">
        <v>22</v>
      </c>
      <c r="F470" s="211">
        <v>243</v>
      </c>
      <c r="G470" s="212" t="s">
        <v>74</v>
      </c>
      <c r="H470" s="235">
        <f t="shared" si="91"/>
        <v>1</v>
      </c>
      <c r="I470" s="137"/>
      <c r="J470" s="241">
        <f t="shared" si="92"/>
        <v>3522</v>
      </c>
      <c r="K470" s="242">
        <f t="shared" si="93"/>
        <v>3551</v>
      </c>
      <c r="L470" s="242">
        <f t="shared" si="94"/>
        <v>3551</v>
      </c>
      <c r="M470" s="242">
        <f t="shared" si="95"/>
        <v>3133</v>
      </c>
      <c r="N470" s="242">
        <f t="shared" si="96"/>
        <v>3126</v>
      </c>
      <c r="O470" s="243">
        <f t="shared" si="97"/>
        <v>3126</v>
      </c>
      <c r="P470" s="139"/>
      <c r="Q470" s="241">
        <f t="shared" si="98"/>
        <v>15045</v>
      </c>
      <c r="R470" s="242">
        <f t="shared" si="103"/>
        <v>3126</v>
      </c>
      <c r="S470" s="242">
        <f t="shared" si="99"/>
        <v>0</v>
      </c>
      <c r="T470" s="242">
        <f t="shared" si="100"/>
        <v>893</v>
      </c>
      <c r="U470" s="242">
        <f t="shared" si="101"/>
        <v>19064</v>
      </c>
      <c r="V470" s="247">
        <f t="shared" si="102"/>
        <v>0</v>
      </c>
    </row>
    <row r="471" spans="1:22" x14ac:dyDescent="0.3">
      <c r="A471" s="136">
        <v>469</v>
      </c>
      <c r="B471" s="136">
        <v>469035244</v>
      </c>
      <c r="C471" s="212" t="s">
        <v>239</v>
      </c>
      <c r="D471" s="211">
        <v>35</v>
      </c>
      <c r="E471" s="212" t="s">
        <v>22</v>
      </c>
      <c r="F471" s="211">
        <v>244</v>
      </c>
      <c r="G471" s="212" t="s">
        <v>43</v>
      </c>
      <c r="H471" s="235">
        <f t="shared" si="91"/>
        <v>7.46</v>
      </c>
      <c r="I471" s="137"/>
      <c r="J471" s="241">
        <f t="shared" si="92"/>
        <v>3493</v>
      </c>
      <c r="K471" s="242">
        <f t="shared" si="93"/>
        <v>3621</v>
      </c>
      <c r="L471" s="242">
        <f t="shared" si="94"/>
        <v>3624</v>
      </c>
      <c r="M471" s="242">
        <f t="shared" si="95"/>
        <v>3540</v>
      </c>
      <c r="N471" s="242">
        <f t="shared" si="96"/>
        <v>3493</v>
      </c>
      <c r="O471" s="243">
        <f t="shared" si="97"/>
        <v>3485</v>
      </c>
      <c r="P471" s="139"/>
      <c r="Q471" s="241">
        <f t="shared" si="98"/>
        <v>8944</v>
      </c>
      <c r="R471" s="242">
        <f t="shared" si="103"/>
        <v>3485</v>
      </c>
      <c r="S471" s="242">
        <f t="shared" si="99"/>
        <v>0</v>
      </c>
      <c r="T471" s="242">
        <f t="shared" si="100"/>
        <v>893</v>
      </c>
      <c r="U471" s="242">
        <f t="shared" si="101"/>
        <v>13322</v>
      </c>
      <c r="V471" s="247">
        <f t="shared" si="102"/>
        <v>-8</v>
      </c>
    </row>
    <row r="472" spans="1:22" x14ac:dyDescent="0.3">
      <c r="A472" s="136">
        <v>469</v>
      </c>
      <c r="B472" s="136">
        <v>469035285</v>
      </c>
      <c r="C472" s="212" t="s">
        <v>239</v>
      </c>
      <c r="D472" s="211">
        <v>35</v>
      </c>
      <c r="E472" s="212" t="s">
        <v>22</v>
      </c>
      <c r="F472" s="211">
        <v>285</v>
      </c>
      <c r="G472" s="212" t="s">
        <v>44</v>
      </c>
      <c r="H472" s="235">
        <f t="shared" si="91"/>
        <v>1.5699999999999998</v>
      </c>
      <c r="I472" s="137"/>
      <c r="J472" s="241">
        <f t="shared" si="92"/>
        <v>3258</v>
      </c>
      <c r="K472" s="242">
        <f t="shared" si="93"/>
        <v>3388</v>
      </c>
      <c r="L472" s="242">
        <f t="shared" si="94"/>
        <v>3396</v>
      </c>
      <c r="M472" s="242">
        <f t="shared" si="95"/>
        <v>3396</v>
      </c>
      <c r="N472" s="242">
        <f t="shared" si="96"/>
        <v>3131</v>
      </c>
      <c r="O472" s="243">
        <f t="shared" si="97"/>
        <v>3128</v>
      </c>
      <c r="P472" s="139"/>
      <c r="Q472" s="241">
        <f t="shared" si="98"/>
        <v>11088.295368529887</v>
      </c>
      <c r="R472" s="242">
        <f t="shared" si="103"/>
        <v>3128</v>
      </c>
      <c r="S472" s="242">
        <f t="shared" si="99"/>
        <v>0</v>
      </c>
      <c r="T472" s="242">
        <f t="shared" si="100"/>
        <v>893</v>
      </c>
      <c r="U472" s="242">
        <f t="shared" si="101"/>
        <v>15109.295368529887</v>
      </c>
      <c r="V472" s="247">
        <f t="shared" si="102"/>
        <v>-3</v>
      </c>
    </row>
    <row r="473" spans="1:22" x14ac:dyDescent="0.3">
      <c r="A473" s="136">
        <v>470</v>
      </c>
      <c r="B473" s="136">
        <v>470165009</v>
      </c>
      <c r="C473" s="212" t="s">
        <v>240</v>
      </c>
      <c r="D473" s="211">
        <v>165</v>
      </c>
      <c r="E473" s="212" t="s">
        <v>28</v>
      </c>
      <c r="F473" s="211">
        <v>9</v>
      </c>
      <c r="G473" s="212" t="s">
        <v>108</v>
      </c>
      <c r="H473" s="235">
        <f t="shared" si="91"/>
        <v>4</v>
      </c>
      <c r="I473" s="137"/>
      <c r="J473" s="241">
        <f t="shared" si="92"/>
        <v>5675</v>
      </c>
      <c r="K473" s="242">
        <f t="shared" si="93"/>
        <v>5901</v>
      </c>
      <c r="L473" s="242">
        <f t="shared" si="94"/>
        <v>5908</v>
      </c>
      <c r="M473" s="242">
        <f t="shared" si="95"/>
        <v>6663</v>
      </c>
      <c r="N473" s="242">
        <f t="shared" si="96"/>
        <v>6665</v>
      </c>
      <c r="O473" s="243">
        <f t="shared" si="97"/>
        <v>6665</v>
      </c>
      <c r="P473" s="139"/>
      <c r="Q473" s="241">
        <f t="shared" si="98"/>
        <v>10430.084590823428</v>
      </c>
      <c r="R473" s="242">
        <f t="shared" si="103"/>
        <v>6665</v>
      </c>
      <c r="S473" s="242">
        <f t="shared" si="99"/>
        <v>0</v>
      </c>
      <c r="T473" s="242">
        <f t="shared" si="100"/>
        <v>893</v>
      </c>
      <c r="U473" s="242">
        <f t="shared" si="101"/>
        <v>17988.084590823426</v>
      </c>
      <c r="V473" s="247">
        <f t="shared" si="102"/>
        <v>0</v>
      </c>
    </row>
    <row r="474" spans="1:22" x14ac:dyDescent="0.3">
      <c r="A474" s="136">
        <v>470</v>
      </c>
      <c r="B474" s="136">
        <v>470165035</v>
      </c>
      <c r="C474" s="212" t="s">
        <v>240</v>
      </c>
      <c r="D474" s="211">
        <v>165</v>
      </c>
      <c r="E474" s="212" t="s">
        <v>28</v>
      </c>
      <c r="F474" s="211">
        <v>35</v>
      </c>
      <c r="G474" s="212" t="s">
        <v>22</v>
      </c>
      <c r="H474" s="235">
        <f t="shared" si="91"/>
        <v>3</v>
      </c>
      <c r="I474" s="137"/>
      <c r="J474" s="241">
        <f t="shared" si="92"/>
        <v>3060</v>
      </c>
      <c r="K474" s="242">
        <f t="shared" si="93"/>
        <v>3160</v>
      </c>
      <c r="L474" s="242">
        <f t="shared" si="94"/>
        <v>3164</v>
      </c>
      <c r="M474" s="242">
        <f t="shared" si="95"/>
        <v>3158</v>
      </c>
      <c r="N474" s="242">
        <f t="shared" si="96"/>
        <v>3109</v>
      </c>
      <c r="O474" s="243">
        <f t="shared" si="97"/>
        <v>3104</v>
      </c>
      <c r="P474" s="139"/>
      <c r="Q474" s="241">
        <f t="shared" si="98"/>
        <v>9001</v>
      </c>
      <c r="R474" s="242">
        <f t="shared" si="103"/>
        <v>3104</v>
      </c>
      <c r="S474" s="242">
        <f t="shared" si="99"/>
        <v>0</v>
      </c>
      <c r="T474" s="242">
        <f t="shared" si="100"/>
        <v>893</v>
      </c>
      <c r="U474" s="242">
        <f t="shared" si="101"/>
        <v>12998</v>
      </c>
      <c r="V474" s="247">
        <f t="shared" si="102"/>
        <v>-5</v>
      </c>
    </row>
    <row r="475" spans="1:22" x14ac:dyDescent="0.3">
      <c r="A475" s="136">
        <v>470</v>
      </c>
      <c r="B475" s="136">
        <v>470165057</v>
      </c>
      <c r="C475" s="212" t="s">
        <v>240</v>
      </c>
      <c r="D475" s="211">
        <v>165</v>
      </c>
      <c r="E475" s="212" t="s">
        <v>28</v>
      </c>
      <c r="F475" s="211">
        <v>57</v>
      </c>
      <c r="G475" s="212" t="s">
        <v>23</v>
      </c>
      <c r="H475" s="235">
        <f t="shared" si="91"/>
        <v>3</v>
      </c>
      <c r="I475" s="137"/>
      <c r="J475" s="241">
        <f t="shared" si="92"/>
        <v>607</v>
      </c>
      <c r="K475" s="242">
        <f t="shared" si="93"/>
        <v>538</v>
      </c>
      <c r="L475" s="242">
        <f t="shared" si="94"/>
        <v>539</v>
      </c>
      <c r="M475" s="242">
        <f t="shared" si="95"/>
        <v>539</v>
      </c>
      <c r="N475" s="242">
        <f t="shared" si="96"/>
        <v>267</v>
      </c>
      <c r="O475" s="243">
        <f t="shared" si="97"/>
        <v>257</v>
      </c>
      <c r="P475" s="139"/>
      <c r="Q475" s="241">
        <f t="shared" si="98"/>
        <v>10598</v>
      </c>
      <c r="R475" s="242">
        <f t="shared" si="103"/>
        <v>257</v>
      </c>
      <c r="S475" s="242">
        <f t="shared" si="99"/>
        <v>0</v>
      </c>
      <c r="T475" s="242">
        <f t="shared" si="100"/>
        <v>893</v>
      </c>
      <c r="U475" s="242">
        <f t="shared" si="101"/>
        <v>11748</v>
      </c>
      <c r="V475" s="247">
        <f t="shared" si="102"/>
        <v>-10</v>
      </c>
    </row>
    <row r="476" spans="1:22" x14ac:dyDescent="0.3">
      <c r="A476" s="136">
        <v>470</v>
      </c>
      <c r="B476" s="136">
        <v>470165093</v>
      </c>
      <c r="C476" s="212" t="s">
        <v>240</v>
      </c>
      <c r="D476" s="211">
        <v>165</v>
      </c>
      <c r="E476" s="212" t="s">
        <v>28</v>
      </c>
      <c r="F476" s="211">
        <v>93</v>
      </c>
      <c r="G476" s="212" t="s">
        <v>25</v>
      </c>
      <c r="H476" s="235">
        <f t="shared" si="91"/>
        <v>179.24999999999997</v>
      </c>
      <c r="I476" s="137"/>
      <c r="J476" s="241">
        <f t="shared" si="92"/>
        <v>300</v>
      </c>
      <c r="K476" s="242">
        <f t="shared" si="93"/>
        <v>303</v>
      </c>
      <c r="L476" s="242">
        <f t="shared" si="94"/>
        <v>306</v>
      </c>
      <c r="M476" s="242">
        <f t="shared" si="95"/>
        <v>306</v>
      </c>
      <c r="N476" s="242">
        <f t="shared" si="96"/>
        <v>526</v>
      </c>
      <c r="O476" s="243">
        <f t="shared" si="97"/>
        <v>531</v>
      </c>
      <c r="P476" s="139"/>
      <c r="Q476" s="241">
        <f t="shared" si="98"/>
        <v>10700</v>
      </c>
      <c r="R476" s="242">
        <f t="shared" si="103"/>
        <v>531</v>
      </c>
      <c r="S476" s="242">
        <f t="shared" si="99"/>
        <v>0</v>
      </c>
      <c r="T476" s="242">
        <f t="shared" si="100"/>
        <v>893</v>
      </c>
      <c r="U476" s="242">
        <f t="shared" si="101"/>
        <v>12124</v>
      </c>
      <c r="V476" s="247">
        <f t="shared" si="102"/>
        <v>5</v>
      </c>
    </row>
    <row r="477" spans="1:22" x14ac:dyDescent="0.3">
      <c r="A477" s="136">
        <v>470</v>
      </c>
      <c r="B477" s="136">
        <v>470165128</v>
      </c>
      <c r="C477" s="212" t="s">
        <v>240</v>
      </c>
      <c r="D477" s="211">
        <v>165</v>
      </c>
      <c r="E477" s="212" t="s">
        <v>28</v>
      </c>
      <c r="F477" s="211">
        <v>128</v>
      </c>
      <c r="G477" s="212" t="s">
        <v>110</v>
      </c>
      <c r="H477" s="235">
        <f t="shared" si="91"/>
        <v>0.79</v>
      </c>
      <c r="I477" s="137"/>
      <c r="J477" s="241" t="str">
        <f t="shared" si="92"/>
        <v/>
      </c>
      <c r="K477" s="242" t="str">
        <f t="shared" si="93"/>
        <v/>
      </c>
      <c r="L477" s="242" t="str">
        <f t="shared" si="94"/>
        <v/>
      </c>
      <c r="M477" s="242" t="str">
        <f t="shared" si="95"/>
        <v/>
      </c>
      <c r="N477" s="242" t="str">
        <f t="shared" si="96"/>
        <v/>
      </c>
      <c r="O477" s="243">
        <f t="shared" si="97"/>
        <v>579</v>
      </c>
      <c r="P477" s="139"/>
      <c r="Q477" s="241">
        <f t="shared" si="98"/>
        <v>11456.836107503608</v>
      </c>
      <c r="R477" s="242">
        <f t="shared" si="103"/>
        <v>579</v>
      </c>
      <c r="S477" s="242">
        <f t="shared" si="99"/>
        <v>0</v>
      </c>
      <c r="T477" s="242">
        <f t="shared" si="100"/>
        <v>893</v>
      </c>
      <c r="U477" s="242">
        <f t="shared" si="101"/>
        <v>12928.836107503608</v>
      </c>
      <c r="V477" s="247" t="str">
        <f t="shared" si="102"/>
        <v/>
      </c>
    </row>
    <row r="478" spans="1:22" x14ac:dyDescent="0.3">
      <c r="A478" s="136">
        <v>470</v>
      </c>
      <c r="B478" s="136">
        <v>470165149</v>
      </c>
      <c r="C478" s="212" t="s">
        <v>240</v>
      </c>
      <c r="D478" s="211">
        <v>165</v>
      </c>
      <c r="E478" s="212" t="s">
        <v>28</v>
      </c>
      <c r="F478" s="211">
        <v>149</v>
      </c>
      <c r="G478" s="212" t="s">
        <v>103</v>
      </c>
      <c r="H478" s="235">
        <f t="shared" si="91"/>
        <v>1.84</v>
      </c>
      <c r="I478" s="137"/>
      <c r="J478" s="241" t="str">
        <f t="shared" si="92"/>
        <v/>
      </c>
      <c r="K478" s="242" t="str">
        <f t="shared" si="93"/>
        <v/>
      </c>
      <c r="L478" s="242" t="str">
        <f t="shared" si="94"/>
        <v/>
      </c>
      <c r="M478" s="242" t="str">
        <f t="shared" si="95"/>
        <v/>
      </c>
      <c r="N478" s="242" t="str">
        <f t="shared" si="96"/>
        <v/>
      </c>
      <c r="O478" s="243">
        <f t="shared" si="97"/>
        <v>190</v>
      </c>
      <c r="P478" s="139"/>
      <c r="Q478" s="241">
        <f t="shared" si="98"/>
        <v>12808.462003253087</v>
      </c>
      <c r="R478" s="242">
        <f t="shared" si="103"/>
        <v>190</v>
      </c>
      <c r="S478" s="242">
        <f t="shared" si="99"/>
        <v>0</v>
      </c>
      <c r="T478" s="242">
        <f t="shared" si="100"/>
        <v>893</v>
      </c>
      <c r="U478" s="242">
        <f t="shared" si="101"/>
        <v>13891.462003253087</v>
      </c>
      <c r="V478" s="247" t="str">
        <f t="shared" si="102"/>
        <v/>
      </c>
    </row>
    <row r="479" spans="1:22" x14ac:dyDescent="0.3">
      <c r="A479" s="136">
        <v>470</v>
      </c>
      <c r="B479" s="136">
        <v>470165163</v>
      </c>
      <c r="C479" s="212" t="s">
        <v>240</v>
      </c>
      <c r="D479" s="211">
        <v>165</v>
      </c>
      <c r="E479" s="212" t="s">
        <v>28</v>
      </c>
      <c r="F479" s="211">
        <v>163</v>
      </c>
      <c r="G479" s="212" t="s">
        <v>27</v>
      </c>
      <c r="H479" s="235">
        <f t="shared" si="91"/>
        <v>30.939999999999998</v>
      </c>
      <c r="I479" s="137"/>
      <c r="J479" s="241">
        <f t="shared" si="92"/>
        <v>478</v>
      </c>
      <c r="K479" s="242">
        <f t="shared" si="93"/>
        <v>223</v>
      </c>
      <c r="L479" s="242">
        <f t="shared" si="94"/>
        <v>483</v>
      </c>
      <c r="M479" s="242">
        <f t="shared" si="95"/>
        <v>483</v>
      </c>
      <c r="N479" s="242">
        <f t="shared" si="96"/>
        <v>137</v>
      </c>
      <c r="O479" s="243">
        <f t="shared" si="97"/>
        <v>128</v>
      </c>
      <c r="P479" s="139"/>
      <c r="Q479" s="241">
        <f t="shared" si="98"/>
        <v>11440</v>
      </c>
      <c r="R479" s="242">
        <f t="shared" si="103"/>
        <v>128</v>
      </c>
      <c r="S479" s="242">
        <f t="shared" si="99"/>
        <v>0</v>
      </c>
      <c r="T479" s="242">
        <f t="shared" si="100"/>
        <v>893</v>
      </c>
      <c r="U479" s="242">
        <f t="shared" si="101"/>
        <v>12461</v>
      </c>
      <c r="V479" s="247">
        <f t="shared" si="102"/>
        <v>-9</v>
      </c>
    </row>
    <row r="480" spans="1:22" x14ac:dyDescent="0.3">
      <c r="A480" s="136">
        <v>470</v>
      </c>
      <c r="B480" s="136">
        <v>470165164</v>
      </c>
      <c r="C480" s="212" t="s">
        <v>240</v>
      </c>
      <c r="D480" s="211">
        <v>165</v>
      </c>
      <c r="E480" s="212" t="s">
        <v>28</v>
      </c>
      <c r="F480" s="211">
        <v>164</v>
      </c>
      <c r="G480" s="212" t="s">
        <v>116</v>
      </c>
      <c r="H480" s="235">
        <f t="shared" si="91"/>
        <v>4.82</v>
      </c>
      <c r="I480" s="137"/>
      <c r="J480" s="241">
        <f t="shared" si="92"/>
        <v>4581</v>
      </c>
      <c r="K480" s="242">
        <f t="shared" si="93"/>
        <v>4752</v>
      </c>
      <c r="L480" s="242">
        <f t="shared" si="94"/>
        <v>4753</v>
      </c>
      <c r="M480" s="242">
        <f t="shared" si="95"/>
        <v>4586</v>
      </c>
      <c r="N480" s="242">
        <f t="shared" si="96"/>
        <v>4595</v>
      </c>
      <c r="O480" s="243">
        <f t="shared" si="97"/>
        <v>4594</v>
      </c>
      <c r="P480" s="139"/>
      <c r="Q480" s="241">
        <f t="shared" si="98"/>
        <v>9980.0885387927956</v>
      </c>
      <c r="R480" s="242">
        <f t="shared" si="103"/>
        <v>4594</v>
      </c>
      <c r="S480" s="242">
        <f t="shared" si="99"/>
        <v>0</v>
      </c>
      <c r="T480" s="242">
        <f t="shared" si="100"/>
        <v>893</v>
      </c>
      <c r="U480" s="242">
        <f t="shared" si="101"/>
        <v>15467.088538792796</v>
      </c>
      <c r="V480" s="247">
        <f t="shared" si="102"/>
        <v>-1</v>
      </c>
    </row>
    <row r="481" spans="1:22" x14ac:dyDescent="0.3">
      <c r="A481" s="136">
        <v>470</v>
      </c>
      <c r="B481" s="136">
        <v>470165165</v>
      </c>
      <c r="C481" s="212" t="s">
        <v>240</v>
      </c>
      <c r="D481" s="211">
        <v>165</v>
      </c>
      <c r="E481" s="212" t="s">
        <v>28</v>
      </c>
      <c r="F481" s="211">
        <v>165</v>
      </c>
      <c r="G481" s="212" t="s">
        <v>28</v>
      </c>
      <c r="H481" s="235">
        <f t="shared" si="91"/>
        <v>646.96999999999991</v>
      </c>
      <c r="I481" s="137"/>
      <c r="J481" s="241">
        <f t="shared" si="92"/>
        <v>546</v>
      </c>
      <c r="K481" s="242">
        <f t="shared" si="93"/>
        <v>560</v>
      </c>
      <c r="L481" s="242">
        <f t="shared" si="94"/>
        <v>563</v>
      </c>
      <c r="M481" s="242">
        <f t="shared" si="95"/>
        <v>361</v>
      </c>
      <c r="N481" s="242">
        <f t="shared" si="96"/>
        <v>388</v>
      </c>
      <c r="O481" s="243">
        <f t="shared" si="97"/>
        <v>388</v>
      </c>
      <c r="P481" s="139"/>
      <c r="Q481" s="241">
        <f t="shared" si="98"/>
        <v>10324</v>
      </c>
      <c r="R481" s="242">
        <f t="shared" si="103"/>
        <v>388</v>
      </c>
      <c r="S481" s="242">
        <f t="shared" si="99"/>
        <v>129.91792509699061</v>
      </c>
      <c r="T481" s="242">
        <f t="shared" si="100"/>
        <v>893</v>
      </c>
      <c r="U481" s="242">
        <f t="shared" si="101"/>
        <v>11734.91792509699</v>
      </c>
      <c r="V481" s="247">
        <f t="shared" si="102"/>
        <v>129.91792509699007</v>
      </c>
    </row>
    <row r="482" spans="1:22" x14ac:dyDescent="0.3">
      <c r="A482" s="136">
        <v>470</v>
      </c>
      <c r="B482" s="136">
        <v>470165176</v>
      </c>
      <c r="C482" s="212" t="s">
        <v>240</v>
      </c>
      <c r="D482" s="211">
        <v>165</v>
      </c>
      <c r="E482" s="212" t="s">
        <v>28</v>
      </c>
      <c r="F482" s="211">
        <v>176</v>
      </c>
      <c r="G482" s="212" t="s">
        <v>29</v>
      </c>
      <c r="H482" s="235">
        <f t="shared" si="91"/>
        <v>232.89000000000001</v>
      </c>
      <c r="I482" s="137"/>
      <c r="J482" s="241">
        <f t="shared" si="92"/>
        <v>3218</v>
      </c>
      <c r="K482" s="242">
        <f t="shared" si="93"/>
        <v>3276</v>
      </c>
      <c r="L482" s="242">
        <f t="shared" si="94"/>
        <v>3278</v>
      </c>
      <c r="M482" s="242">
        <f t="shared" si="95"/>
        <v>3278</v>
      </c>
      <c r="N482" s="242">
        <f t="shared" si="96"/>
        <v>3555</v>
      </c>
      <c r="O482" s="243">
        <f t="shared" si="97"/>
        <v>3555</v>
      </c>
      <c r="P482" s="139"/>
      <c r="Q482" s="241">
        <f t="shared" si="98"/>
        <v>9925</v>
      </c>
      <c r="R482" s="242">
        <f t="shared" si="103"/>
        <v>3555</v>
      </c>
      <c r="S482" s="242">
        <f t="shared" si="99"/>
        <v>0</v>
      </c>
      <c r="T482" s="242">
        <f t="shared" si="100"/>
        <v>893</v>
      </c>
      <c r="U482" s="242">
        <f t="shared" si="101"/>
        <v>14373</v>
      </c>
      <c r="V482" s="247">
        <f t="shared" si="102"/>
        <v>0</v>
      </c>
    </row>
    <row r="483" spans="1:22" x14ac:dyDescent="0.3">
      <c r="A483" s="136">
        <v>470</v>
      </c>
      <c r="B483" s="136">
        <v>470165178</v>
      </c>
      <c r="C483" s="212" t="s">
        <v>240</v>
      </c>
      <c r="D483" s="211">
        <v>165</v>
      </c>
      <c r="E483" s="212" t="s">
        <v>28</v>
      </c>
      <c r="F483" s="211">
        <v>178</v>
      </c>
      <c r="G483" s="212" t="s">
        <v>241</v>
      </c>
      <c r="H483" s="235">
        <f t="shared" si="91"/>
        <v>218.19999999999996</v>
      </c>
      <c r="I483" s="137"/>
      <c r="J483" s="241">
        <f t="shared" si="92"/>
        <v>972</v>
      </c>
      <c r="K483" s="242">
        <f t="shared" si="93"/>
        <v>1010</v>
      </c>
      <c r="L483" s="242">
        <f t="shared" si="94"/>
        <v>1011</v>
      </c>
      <c r="M483" s="242">
        <f t="shared" si="95"/>
        <v>1011</v>
      </c>
      <c r="N483" s="242">
        <f t="shared" si="96"/>
        <v>531</v>
      </c>
      <c r="O483" s="243">
        <f t="shared" si="97"/>
        <v>506</v>
      </c>
      <c r="P483" s="139"/>
      <c r="Q483" s="241">
        <f t="shared" si="98"/>
        <v>9698</v>
      </c>
      <c r="R483" s="242">
        <f t="shared" si="103"/>
        <v>506</v>
      </c>
      <c r="S483" s="242">
        <f t="shared" si="99"/>
        <v>0</v>
      </c>
      <c r="T483" s="242">
        <f t="shared" si="100"/>
        <v>893</v>
      </c>
      <c r="U483" s="242">
        <f t="shared" si="101"/>
        <v>11097</v>
      </c>
      <c r="V483" s="247">
        <f t="shared" si="102"/>
        <v>-25</v>
      </c>
    </row>
    <row r="484" spans="1:22" x14ac:dyDescent="0.3">
      <c r="A484" s="136">
        <v>470</v>
      </c>
      <c r="B484" s="136">
        <v>470165184</v>
      </c>
      <c r="C484" s="212" t="s">
        <v>240</v>
      </c>
      <c r="D484" s="211">
        <v>165</v>
      </c>
      <c r="E484" s="212" t="s">
        <v>28</v>
      </c>
      <c r="F484" s="211">
        <v>184</v>
      </c>
      <c r="G484" s="212" t="s">
        <v>476</v>
      </c>
      <c r="H484" s="235">
        <f t="shared" si="91"/>
        <v>1.88</v>
      </c>
      <c r="I484" s="137"/>
      <c r="J484" s="241" t="str">
        <f t="shared" si="92"/>
        <v/>
      </c>
      <c r="K484" s="242" t="str">
        <f t="shared" si="93"/>
        <v/>
      </c>
      <c r="L484" s="242" t="str">
        <f t="shared" si="94"/>
        <v/>
      </c>
      <c r="M484" s="242" t="str">
        <f t="shared" si="95"/>
        <v/>
      </c>
      <c r="N484" s="242" t="str">
        <f t="shared" si="96"/>
        <v/>
      </c>
      <c r="O484" s="243">
        <f t="shared" si="97"/>
        <v>8138</v>
      </c>
      <c r="P484" s="139"/>
      <c r="Q484" s="241">
        <f t="shared" si="98"/>
        <v>9629.1435430321599</v>
      </c>
      <c r="R484" s="242">
        <f t="shared" si="103"/>
        <v>8138</v>
      </c>
      <c r="S484" s="242">
        <f t="shared" si="99"/>
        <v>0</v>
      </c>
      <c r="T484" s="242">
        <f t="shared" si="100"/>
        <v>893</v>
      </c>
      <c r="U484" s="242">
        <f t="shared" si="101"/>
        <v>18660.143543032158</v>
      </c>
      <c r="V484" s="247" t="str">
        <f t="shared" si="102"/>
        <v/>
      </c>
    </row>
    <row r="485" spans="1:22" x14ac:dyDescent="0.3">
      <c r="A485" s="136">
        <v>470</v>
      </c>
      <c r="B485" s="136">
        <v>470165229</v>
      </c>
      <c r="C485" s="212" t="s">
        <v>240</v>
      </c>
      <c r="D485" s="211">
        <v>165</v>
      </c>
      <c r="E485" s="212" t="s">
        <v>28</v>
      </c>
      <c r="F485" s="211">
        <v>229</v>
      </c>
      <c r="G485" s="212" t="s">
        <v>113</v>
      </c>
      <c r="H485" s="235">
        <f t="shared" si="91"/>
        <v>8.11</v>
      </c>
      <c r="I485" s="137"/>
      <c r="J485" s="241">
        <f t="shared" si="92"/>
        <v>1969</v>
      </c>
      <c r="K485" s="242">
        <f t="shared" si="93"/>
        <v>938</v>
      </c>
      <c r="L485" s="242">
        <f t="shared" si="94"/>
        <v>1709</v>
      </c>
      <c r="M485" s="242">
        <f t="shared" si="95"/>
        <v>1709</v>
      </c>
      <c r="N485" s="242">
        <f t="shared" si="96"/>
        <v>1832</v>
      </c>
      <c r="O485" s="243">
        <f t="shared" si="97"/>
        <v>1899</v>
      </c>
      <c r="P485" s="139"/>
      <c r="Q485" s="241">
        <f t="shared" si="98"/>
        <v>9914</v>
      </c>
      <c r="R485" s="242">
        <f t="shared" si="103"/>
        <v>1899</v>
      </c>
      <c r="S485" s="242">
        <f t="shared" si="99"/>
        <v>0</v>
      </c>
      <c r="T485" s="242">
        <f t="shared" si="100"/>
        <v>893</v>
      </c>
      <c r="U485" s="242">
        <f t="shared" si="101"/>
        <v>12706</v>
      </c>
      <c r="V485" s="247">
        <f t="shared" si="102"/>
        <v>67</v>
      </c>
    </row>
    <row r="486" spans="1:22" x14ac:dyDescent="0.3">
      <c r="A486" s="136">
        <v>470</v>
      </c>
      <c r="B486" s="136">
        <v>470165246</v>
      </c>
      <c r="C486" s="212" t="s">
        <v>240</v>
      </c>
      <c r="D486" s="211">
        <v>165</v>
      </c>
      <c r="E486" s="212" t="s">
        <v>28</v>
      </c>
      <c r="F486" s="211">
        <v>246</v>
      </c>
      <c r="G486" s="212" t="s">
        <v>242</v>
      </c>
      <c r="H486" s="235">
        <f t="shared" si="91"/>
        <v>1</v>
      </c>
      <c r="I486" s="137"/>
      <c r="J486" s="241">
        <f t="shared" si="92"/>
        <v>2849</v>
      </c>
      <c r="K486" s="242">
        <f t="shared" si="93"/>
        <v>2943</v>
      </c>
      <c r="L486" s="242">
        <f t="shared" si="94"/>
        <v>2943</v>
      </c>
      <c r="M486" s="242">
        <f t="shared" si="95"/>
        <v>3816</v>
      </c>
      <c r="N486" s="242">
        <f t="shared" si="96"/>
        <v>3823</v>
      </c>
      <c r="O486" s="243">
        <f t="shared" si="97"/>
        <v>3823</v>
      </c>
      <c r="P486" s="139"/>
      <c r="Q486" s="241">
        <f t="shared" si="98"/>
        <v>10420</v>
      </c>
      <c r="R486" s="242">
        <f t="shared" si="103"/>
        <v>3823</v>
      </c>
      <c r="S486" s="242">
        <f t="shared" si="99"/>
        <v>0</v>
      </c>
      <c r="T486" s="242">
        <f t="shared" si="100"/>
        <v>893</v>
      </c>
      <c r="U486" s="242">
        <f t="shared" si="101"/>
        <v>15136</v>
      </c>
      <c r="V486" s="247">
        <f t="shared" si="102"/>
        <v>0</v>
      </c>
    </row>
    <row r="487" spans="1:22" x14ac:dyDescent="0.3">
      <c r="A487" s="136">
        <v>470</v>
      </c>
      <c r="B487" s="136">
        <v>470165248</v>
      </c>
      <c r="C487" s="212" t="s">
        <v>240</v>
      </c>
      <c r="D487" s="211">
        <v>165</v>
      </c>
      <c r="E487" s="212" t="s">
        <v>28</v>
      </c>
      <c r="F487" s="211">
        <v>248</v>
      </c>
      <c r="G487" s="212" t="s">
        <v>30</v>
      </c>
      <c r="H487" s="235">
        <f t="shared" si="91"/>
        <v>24.56</v>
      </c>
      <c r="I487" s="137"/>
      <c r="J487" s="241">
        <f t="shared" si="92"/>
        <v>999</v>
      </c>
      <c r="K487" s="242">
        <f t="shared" si="93"/>
        <v>994</v>
      </c>
      <c r="L487" s="242">
        <f t="shared" si="94"/>
        <v>1002</v>
      </c>
      <c r="M487" s="242">
        <f t="shared" si="95"/>
        <v>808</v>
      </c>
      <c r="N487" s="242">
        <f t="shared" si="96"/>
        <v>785</v>
      </c>
      <c r="O487" s="243">
        <f t="shared" si="97"/>
        <v>782</v>
      </c>
      <c r="P487" s="139"/>
      <c r="Q487" s="241">
        <f t="shared" si="98"/>
        <v>10136</v>
      </c>
      <c r="R487" s="242">
        <f t="shared" si="103"/>
        <v>782</v>
      </c>
      <c r="S487" s="242">
        <f t="shared" si="99"/>
        <v>0</v>
      </c>
      <c r="T487" s="242">
        <f t="shared" si="100"/>
        <v>893</v>
      </c>
      <c r="U487" s="242">
        <f t="shared" si="101"/>
        <v>11811</v>
      </c>
      <c r="V487" s="247">
        <f t="shared" si="102"/>
        <v>-3</v>
      </c>
    </row>
    <row r="488" spans="1:22" x14ac:dyDescent="0.3">
      <c r="A488" s="136">
        <v>470</v>
      </c>
      <c r="B488" s="136">
        <v>470165262</v>
      </c>
      <c r="C488" s="212" t="s">
        <v>240</v>
      </c>
      <c r="D488" s="211">
        <v>165</v>
      </c>
      <c r="E488" s="212" t="s">
        <v>28</v>
      </c>
      <c r="F488" s="211">
        <v>262</v>
      </c>
      <c r="G488" s="212" t="s">
        <v>31</v>
      </c>
      <c r="H488" s="235">
        <f t="shared" si="91"/>
        <v>62.110000000000014</v>
      </c>
      <c r="I488" s="137"/>
      <c r="J488" s="241">
        <f t="shared" si="92"/>
        <v>4620</v>
      </c>
      <c r="K488" s="242">
        <f t="shared" si="93"/>
        <v>4641</v>
      </c>
      <c r="L488" s="242">
        <f t="shared" si="94"/>
        <v>4640</v>
      </c>
      <c r="M488" s="242">
        <f t="shared" si="95"/>
        <v>4741</v>
      </c>
      <c r="N488" s="242">
        <f t="shared" si="96"/>
        <v>4721</v>
      </c>
      <c r="O488" s="243">
        <f t="shared" si="97"/>
        <v>4717</v>
      </c>
      <c r="P488" s="139"/>
      <c r="Q488" s="241">
        <f t="shared" si="98"/>
        <v>10065</v>
      </c>
      <c r="R488" s="242">
        <f t="shared" si="103"/>
        <v>4717</v>
      </c>
      <c r="S488" s="242">
        <f t="shared" si="99"/>
        <v>0</v>
      </c>
      <c r="T488" s="242">
        <f t="shared" si="100"/>
        <v>893</v>
      </c>
      <c r="U488" s="242">
        <f t="shared" si="101"/>
        <v>15675</v>
      </c>
      <c r="V488" s="247">
        <f t="shared" si="102"/>
        <v>-4</v>
      </c>
    </row>
    <row r="489" spans="1:22" x14ac:dyDescent="0.3">
      <c r="A489" s="136">
        <v>470</v>
      </c>
      <c r="B489" s="136">
        <v>470165284</v>
      </c>
      <c r="C489" s="212" t="s">
        <v>240</v>
      </c>
      <c r="D489" s="211">
        <v>165</v>
      </c>
      <c r="E489" s="212" t="s">
        <v>28</v>
      </c>
      <c r="F489" s="211">
        <v>284</v>
      </c>
      <c r="G489" s="212" t="s">
        <v>163</v>
      </c>
      <c r="H489" s="235">
        <f t="shared" si="91"/>
        <v>78.23</v>
      </c>
      <c r="I489" s="137"/>
      <c r="J489" s="241">
        <f t="shared" si="92"/>
        <v>3071</v>
      </c>
      <c r="K489" s="242">
        <f t="shared" si="93"/>
        <v>3220</v>
      </c>
      <c r="L489" s="242">
        <f t="shared" si="94"/>
        <v>3220</v>
      </c>
      <c r="M489" s="242">
        <f t="shared" si="95"/>
        <v>3220</v>
      </c>
      <c r="N489" s="242">
        <f t="shared" si="96"/>
        <v>4106</v>
      </c>
      <c r="O489" s="243">
        <f t="shared" si="97"/>
        <v>4109</v>
      </c>
      <c r="P489" s="139"/>
      <c r="Q489" s="241">
        <f t="shared" si="98"/>
        <v>9459</v>
      </c>
      <c r="R489" s="242">
        <f t="shared" si="103"/>
        <v>4109</v>
      </c>
      <c r="S489" s="242">
        <f t="shared" si="99"/>
        <v>0</v>
      </c>
      <c r="T489" s="242">
        <f t="shared" si="100"/>
        <v>893</v>
      </c>
      <c r="U489" s="242">
        <f t="shared" si="101"/>
        <v>14461</v>
      </c>
      <c r="V489" s="247">
        <f t="shared" si="102"/>
        <v>3</v>
      </c>
    </row>
    <row r="490" spans="1:22" x14ac:dyDescent="0.3">
      <c r="A490" s="136">
        <v>470</v>
      </c>
      <c r="B490" s="136">
        <v>470165305</v>
      </c>
      <c r="C490" s="212" t="s">
        <v>240</v>
      </c>
      <c r="D490" s="211">
        <v>165</v>
      </c>
      <c r="E490" s="212" t="s">
        <v>28</v>
      </c>
      <c r="F490" s="211">
        <v>305</v>
      </c>
      <c r="G490" s="212" t="s">
        <v>75</v>
      </c>
      <c r="H490" s="235">
        <f t="shared" si="91"/>
        <v>60.160000000000011</v>
      </c>
      <c r="I490" s="137"/>
      <c r="J490" s="241">
        <f t="shared" si="92"/>
        <v>3066</v>
      </c>
      <c r="K490" s="242">
        <f t="shared" si="93"/>
        <v>3136</v>
      </c>
      <c r="L490" s="242">
        <f t="shared" si="94"/>
        <v>3138</v>
      </c>
      <c r="M490" s="242">
        <f t="shared" si="95"/>
        <v>3472</v>
      </c>
      <c r="N490" s="242">
        <f t="shared" si="96"/>
        <v>3468</v>
      </c>
      <c r="O490" s="243">
        <f t="shared" si="97"/>
        <v>3467</v>
      </c>
      <c r="P490" s="139"/>
      <c r="Q490" s="241">
        <f t="shared" si="98"/>
        <v>9621</v>
      </c>
      <c r="R490" s="242">
        <f t="shared" si="103"/>
        <v>3467</v>
      </c>
      <c r="S490" s="242">
        <f t="shared" si="99"/>
        <v>0</v>
      </c>
      <c r="T490" s="242">
        <f t="shared" si="100"/>
        <v>893</v>
      </c>
      <c r="U490" s="242">
        <f t="shared" si="101"/>
        <v>13981</v>
      </c>
      <c r="V490" s="247">
        <f t="shared" si="102"/>
        <v>-1</v>
      </c>
    </row>
    <row r="491" spans="1:22" x14ac:dyDescent="0.3">
      <c r="A491" s="136">
        <v>470</v>
      </c>
      <c r="B491" s="136">
        <v>470165314</v>
      </c>
      <c r="C491" s="212" t="s">
        <v>240</v>
      </c>
      <c r="D491" s="211">
        <v>165</v>
      </c>
      <c r="E491" s="212" t="s">
        <v>28</v>
      </c>
      <c r="F491" s="211">
        <v>314</v>
      </c>
      <c r="G491" s="212" t="s">
        <v>46</v>
      </c>
      <c r="H491" s="235">
        <f t="shared" si="91"/>
        <v>1</v>
      </c>
      <c r="I491" s="137"/>
      <c r="J491" s="241">
        <f t="shared" si="92"/>
        <v>11177</v>
      </c>
      <c r="K491" s="242">
        <f t="shared" si="93"/>
        <v>11271</v>
      </c>
      <c r="L491" s="242">
        <f t="shared" si="94"/>
        <v>11271</v>
      </c>
      <c r="M491" s="242">
        <f t="shared" si="95"/>
        <v>11271</v>
      </c>
      <c r="N491" s="242">
        <f t="shared" si="96"/>
        <v>12081</v>
      </c>
      <c r="O491" s="243">
        <f t="shared" si="97"/>
        <v>12083</v>
      </c>
      <c r="P491" s="139"/>
      <c r="Q491" s="241">
        <f t="shared" si="98"/>
        <v>14528</v>
      </c>
      <c r="R491" s="242">
        <f t="shared" si="103"/>
        <v>12083</v>
      </c>
      <c r="S491" s="242">
        <f t="shared" si="99"/>
        <v>0</v>
      </c>
      <c r="T491" s="242">
        <f t="shared" si="100"/>
        <v>893</v>
      </c>
      <c r="U491" s="242">
        <f t="shared" si="101"/>
        <v>27504</v>
      </c>
      <c r="V491" s="247">
        <f t="shared" si="102"/>
        <v>2</v>
      </c>
    </row>
    <row r="492" spans="1:22" x14ac:dyDescent="0.3">
      <c r="A492" s="136">
        <v>470</v>
      </c>
      <c r="B492" s="136">
        <v>470165342</v>
      </c>
      <c r="C492" s="212" t="s">
        <v>240</v>
      </c>
      <c r="D492" s="211">
        <v>165</v>
      </c>
      <c r="E492" s="212" t="s">
        <v>28</v>
      </c>
      <c r="F492" s="211">
        <v>342</v>
      </c>
      <c r="G492" s="212" t="s">
        <v>228</v>
      </c>
      <c r="H492" s="235">
        <f t="shared" si="91"/>
        <v>5</v>
      </c>
      <c r="I492" s="137"/>
      <c r="J492" s="241">
        <f t="shared" si="92"/>
        <v>5213</v>
      </c>
      <c r="K492" s="242">
        <f t="shared" si="93"/>
        <v>5136</v>
      </c>
      <c r="L492" s="242">
        <f t="shared" si="94"/>
        <v>5136</v>
      </c>
      <c r="M492" s="242">
        <f t="shared" si="95"/>
        <v>5212</v>
      </c>
      <c r="N492" s="242">
        <f t="shared" si="96"/>
        <v>5215</v>
      </c>
      <c r="O492" s="243">
        <f t="shared" si="97"/>
        <v>5215</v>
      </c>
      <c r="P492" s="139"/>
      <c r="Q492" s="241">
        <f t="shared" si="98"/>
        <v>9256</v>
      </c>
      <c r="R492" s="242">
        <f t="shared" si="103"/>
        <v>5215</v>
      </c>
      <c r="S492" s="242">
        <f t="shared" si="99"/>
        <v>0</v>
      </c>
      <c r="T492" s="242">
        <f t="shared" si="100"/>
        <v>893</v>
      </c>
      <c r="U492" s="242">
        <f t="shared" si="101"/>
        <v>15364</v>
      </c>
      <c r="V492" s="247">
        <f t="shared" si="102"/>
        <v>0</v>
      </c>
    </row>
    <row r="493" spans="1:22" x14ac:dyDescent="0.3">
      <c r="A493" s="136">
        <v>470</v>
      </c>
      <c r="B493" s="136">
        <v>470165344</v>
      </c>
      <c r="C493" s="212" t="s">
        <v>240</v>
      </c>
      <c r="D493" s="211">
        <v>165</v>
      </c>
      <c r="E493" s="212" t="s">
        <v>28</v>
      </c>
      <c r="F493" s="211">
        <v>344</v>
      </c>
      <c r="G493" s="212" t="s">
        <v>243</v>
      </c>
      <c r="H493" s="235">
        <f t="shared" si="91"/>
        <v>1</v>
      </c>
      <c r="I493" s="137"/>
      <c r="J493" s="241">
        <f t="shared" si="92"/>
        <v>2914</v>
      </c>
      <c r="K493" s="242">
        <f t="shared" si="93"/>
        <v>3013</v>
      </c>
      <c r="L493" s="242">
        <f t="shared" si="94"/>
        <v>3013</v>
      </c>
      <c r="M493" s="242">
        <f t="shared" si="95"/>
        <v>2722</v>
      </c>
      <c r="N493" s="242">
        <f t="shared" si="96"/>
        <v>2717</v>
      </c>
      <c r="O493" s="243">
        <f t="shared" si="97"/>
        <v>2717</v>
      </c>
      <c r="P493" s="139"/>
      <c r="Q493" s="241">
        <f t="shared" si="98"/>
        <v>9001</v>
      </c>
      <c r="R493" s="242">
        <f t="shared" si="103"/>
        <v>2717</v>
      </c>
      <c r="S493" s="242">
        <f t="shared" si="99"/>
        <v>0</v>
      </c>
      <c r="T493" s="242">
        <f t="shared" si="100"/>
        <v>893</v>
      </c>
      <c r="U493" s="242">
        <f t="shared" si="101"/>
        <v>12611</v>
      </c>
      <c r="V493" s="247">
        <f t="shared" si="102"/>
        <v>0</v>
      </c>
    </row>
    <row r="494" spans="1:22" x14ac:dyDescent="0.3">
      <c r="A494" s="136">
        <v>470</v>
      </c>
      <c r="B494" s="136">
        <v>470165347</v>
      </c>
      <c r="C494" s="212" t="s">
        <v>240</v>
      </c>
      <c r="D494" s="211">
        <v>165</v>
      </c>
      <c r="E494" s="212" t="s">
        <v>28</v>
      </c>
      <c r="F494" s="211">
        <v>347</v>
      </c>
      <c r="G494" s="212" t="s">
        <v>106</v>
      </c>
      <c r="H494" s="235">
        <f t="shared" si="91"/>
        <v>2.44</v>
      </c>
      <c r="I494" s="137"/>
      <c r="J494" s="241">
        <f t="shared" si="92"/>
        <v>4839</v>
      </c>
      <c r="K494" s="242">
        <f t="shared" si="93"/>
        <v>5404</v>
      </c>
      <c r="L494" s="242">
        <f t="shared" si="94"/>
        <v>5404</v>
      </c>
      <c r="M494" s="242">
        <f t="shared" si="95"/>
        <v>5631</v>
      </c>
      <c r="N494" s="242">
        <f t="shared" si="96"/>
        <v>5637</v>
      </c>
      <c r="O494" s="243">
        <f t="shared" si="97"/>
        <v>5637</v>
      </c>
      <c r="P494" s="139"/>
      <c r="Q494" s="241">
        <f t="shared" si="98"/>
        <v>12474</v>
      </c>
      <c r="R494" s="242">
        <f t="shared" si="103"/>
        <v>5637</v>
      </c>
      <c r="S494" s="242">
        <f t="shared" si="99"/>
        <v>0</v>
      </c>
      <c r="T494" s="242">
        <f t="shared" si="100"/>
        <v>893</v>
      </c>
      <c r="U494" s="242">
        <f t="shared" si="101"/>
        <v>19004</v>
      </c>
      <c r="V494" s="247">
        <f t="shared" si="102"/>
        <v>0</v>
      </c>
    </row>
    <row r="495" spans="1:22" x14ac:dyDescent="0.3">
      <c r="A495" s="136">
        <v>470</v>
      </c>
      <c r="B495" s="136">
        <v>470165705</v>
      </c>
      <c r="C495" s="212" t="s">
        <v>240</v>
      </c>
      <c r="D495" s="211">
        <v>165</v>
      </c>
      <c r="E495" s="212" t="s">
        <v>28</v>
      </c>
      <c r="F495" s="211">
        <v>705</v>
      </c>
      <c r="G495" s="212" t="s">
        <v>550</v>
      </c>
      <c r="H495" s="235">
        <f t="shared" si="91"/>
        <v>0.94</v>
      </c>
      <c r="I495" s="137"/>
      <c r="J495" s="241" t="str">
        <f t="shared" si="92"/>
        <v/>
      </c>
      <c r="K495" s="242" t="str">
        <f t="shared" si="93"/>
        <v/>
      </c>
      <c r="L495" s="242" t="str">
        <f t="shared" si="94"/>
        <v/>
      </c>
      <c r="M495" s="242" t="str">
        <f t="shared" si="95"/>
        <v/>
      </c>
      <c r="N495" s="242" t="str">
        <f t="shared" si="96"/>
        <v/>
      </c>
      <c r="O495" s="243">
        <f t="shared" si="97"/>
        <v>6018</v>
      </c>
      <c r="P495" s="139"/>
      <c r="Q495" s="241">
        <f t="shared" si="98"/>
        <v>10391.859272806067</v>
      </c>
      <c r="R495" s="242">
        <f t="shared" si="103"/>
        <v>6018</v>
      </c>
      <c r="S495" s="242">
        <f t="shared" si="99"/>
        <v>0</v>
      </c>
      <c r="T495" s="242">
        <f t="shared" si="100"/>
        <v>893</v>
      </c>
      <c r="U495" s="242">
        <f t="shared" si="101"/>
        <v>17302.859272806068</v>
      </c>
      <c r="V495" s="247" t="str">
        <f t="shared" si="102"/>
        <v/>
      </c>
    </row>
    <row r="496" spans="1:22" x14ac:dyDescent="0.3">
      <c r="A496" s="136">
        <v>474</v>
      </c>
      <c r="B496" s="136">
        <v>474097046</v>
      </c>
      <c r="C496" s="212" t="s">
        <v>244</v>
      </c>
      <c r="D496" s="211">
        <v>97</v>
      </c>
      <c r="E496" s="212" t="s">
        <v>245</v>
      </c>
      <c r="F496" s="211">
        <v>46</v>
      </c>
      <c r="G496" s="212" t="s">
        <v>36</v>
      </c>
      <c r="H496" s="235">
        <f t="shared" si="91"/>
        <v>0.5</v>
      </c>
      <c r="I496" s="137"/>
      <c r="J496" s="241" t="str">
        <f t="shared" si="92"/>
        <v/>
      </c>
      <c r="K496" s="242" t="str">
        <f t="shared" si="93"/>
        <v/>
      </c>
      <c r="L496" s="242" t="str">
        <f t="shared" si="94"/>
        <v/>
      </c>
      <c r="M496" s="242" t="str">
        <f t="shared" si="95"/>
        <v/>
      </c>
      <c r="N496" s="242" t="str">
        <f t="shared" si="96"/>
        <v/>
      </c>
      <c r="O496" s="243">
        <f t="shared" si="97"/>
        <v>8260</v>
      </c>
      <c r="P496" s="139"/>
      <c r="Q496" s="241">
        <f t="shared" si="98"/>
        <v>10386.124905016961</v>
      </c>
      <c r="R496" s="242">
        <f t="shared" si="103"/>
        <v>8260</v>
      </c>
      <c r="S496" s="242">
        <f t="shared" si="99"/>
        <v>0</v>
      </c>
      <c r="T496" s="242">
        <f t="shared" si="100"/>
        <v>893</v>
      </c>
      <c r="U496" s="242">
        <f t="shared" si="101"/>
        <v>19539.124905016961</v>
      </c>
      <c r="V496" s="247" t="str">
        <f t="shared" si="102"/>
        <v/>
      </c>
    </row>
    <row r="497" spans="1:22" x14ac:dyDescent="0.3">
      <c r="A497" s="136">
        <v>474</v>
      </c>
      <c r="B497" s="136">
        <v>474097057</v>
      </c>
      <c r="C497" s="212" t="s">
        <v>244</v>
      </c>
      <c r="D497" s="211">
        <v>97</v>
      </c>
      <c r="E497" s="212" t="s">
        <v>245</v>
      </c>
      <c r="F497" s="211">
        <v>57</v>
      </c>
      <c r="G497" s="212" t="s">
        <v>23</v>
      </c>
      <c r="H497" s="235">
        <f t="shared" si="91"/>
        <v>1</v>
      </c>
      <c r="I497" s="137"/>
      <c r="J497" s="241">
        <f t="shared" si="92"/>
        <v>625</v>
      </c>
      <c r="K497" s="242">
        <f t="shared" si="93"/>
        <v>716</v>
      </c>
      <c r="L497" s="242">
        <f t="shared" si="94"/>
        <v>718</v>
      </c>
      <c r="M497" s="242">
        <f t="shared" si="95"/>
        <v>718</v>
      </c>
      <c r="N497" s="242">
        <f t="shared" si="96"/>
        <v>355</v>
      </c>
      <c r="O497" s="243">
        <f t="shared" si="97"/>
        <v>342</v>
      </c>
      <c r="P497" s="139"/>
      <c r="Q497" s="241">
        <f t="shared" si="98"/>
        <v>14107</v>
      </c>
      <c r="R497" s="242">
        <f t="shared" si="103"/>
        <v>342</v>
      </c>
      <c r="S497" s="242">
        <f t="shared" si="99"/>
        <v>0</v>
      </c>
      <c r="T497" s="242">
        <f t="shared" si="100"/>
        <v>893</v>
      </c>
      <c r="U497" s="242">
        <f t="shared" si="101"/>
        <v>15342</v>
      </c>
      <c r="V497" s="247">
        <f t="shared" si="102"/>
        <v>-13</v>
      </c>
    </row>
    <row r="498" spans="1:22" x14ac:dyDescent="0.3">
      <c r="A498" s="136">
        <v>474</v>
      </c>
      <c r="B498" s="136">
        <v>474097097</v>
      </c>
      <c r="C498" s="212" t="s">
        <v>244</v>
      </c>
      <c r="D498" s="211">
        <v>97</v>
      </c>
      <c r="E498" s="212" t="s">
        <v>245</v>
      </c>
      <c r="F498" s="211">
        <v>97</v>
      </c>
      <c r="G498" s="212" t="s">
        <v>245</v>
      </c>
      <c r="H498" s="235">
        <f t="shared" si="91"/>
        <v>202.17</v>
      </c>
      <c r="I498" s="137"/>
      <c r="J498" s="241">
        <f t="shared" si="92"/>
        <v>5</v>
      </c>
      <c r="K498" s="242">
        <f t="shared" si="93"/>
        <v>5</v>
      </c>
      <c r="L498" s="242">
        <f t="shared" si="94"/>
        <v>5</v>
      </c>
      <c r="M498" s="242">
        <f t="shared" si="95"/>
        <v>5</v>
      </c>
      <c r="N498" s="242">
        <f t="shared" si="96"/>
        <v>0</v>
      </c>
      <c r="O498" s="243">
        <f t="shared" si="97"/>
        <v>0</v>
      </c>
      <c r="P498" s="139"/>
      <c r="Q498" s="241">
        <f t="shared" si="98"/>
        <v>11575</v>
      </c>
      <c r="R498" s="242">
        <f t="shared" si="103"/>
        <v>0</v>
      </c>
      <c r="S498" s="242">
        <f t="shared" si="99"/>
        <v>0</v>
      </c>
      <c r="T498" s="242">
        <f t="shared" si="100"/>
        <v>893</v>
      </c>
      <c r="U498" s="242">
        <f t="shared" si="101"/>
        <v>12468</v>
      </c>
      <c r="V498" s="247">
        <f t="shared" si="102"/>
        <v>0</v>
      </c>
    </row>
    <row r="499" spans="1:22" x14ac:dyDescent="0.3">
      <c r="A499" s="136">
        <v>474</v>
      </c>
      <c r="B499" s="136">
        <v>474097103</v>
      </c>
      <c r="C499" s="212" t="s">
        <v>244</v>
      </c>
      <c r="D499" s="211">
        <v>97</v>
      </c>
      <c r="E499" s="212" t="s">
        <v>245</v>
      </c>
      <c r="F499" s="211">
        <v>103</v>
      </c>
      <c r="G499" s="212" t="s">
        <v>246</v>
      </c>
      <c r="H499" s="235">
        <f t="shared" si="91"/>
        <v>21.36</v>
      </c>
      <c r="I499" s="137"/>
      <c r="J499" s="241">
        <f t="shared" si="92"/>
        <v>275</v>
      </c>
      <c r="K499" s="242">
        <f t="shared" si="93"/>
        <v>273</v>
      </c>
      <c r="L499" s="242">
        <f t="shared" si="94"/>
        <v>273</v>
      </c>
      <c r="M499" s="242">
        <f t="shared" si="95"/>
        <v>473</v>
      </c>
      <c r="N499" s="242">
        <f t="shared" si="96"/>
        <v>432</v>
      </c>
      <c r="O499" s="243">
        <f t="shared" si="97"/>
        <v>431</v>
      </c>
      <c r="P499" s="139"/>
      <c r="Q499" s="241">
        <f t="shared" si="98"/>
        <v>10634</v>
      </c>
      <c r="R499" s="242">
        <f t="shared" si="103"/>
        <v>431</v>
      </c>
      <c r="S499" s="242">
        <f t="shared" si="99"/>
        <v>0</v>
      </c>
      <c r="T499" s="242">
        <f t="shared" si="100"/>
        <v>893</v>
      </c>
      <c r="U499" s="242">
        <f t="shared" si="101"/>
        <v>11958</v>
      </c>
      <c r="V499" s="247">
        <f t="shared" si="102"/>
        <v>-1</v>
      </c>
    </row>
    <row r="500" spans="1:22" x14ac:dyDescent="0.3">
      <c r="A500" s="136">
        <v>474</v>
      </c>
      <c r="B500" s="136">
        <v>474097153</v>
      </c>
      <c r="C500" s="212" t="s">
        <v>244</v>
      </c>
      <c r="D500" s="211">
        <v>97</v>
      </c>
      <c r="E500" s="212" t="s">
        <v>245</v>
      </c>
      <c r="F500" s="211">
        <v>153</v>
      </c>
      <c r="G500" s="212" t="s">
        <v>124</v>
      </c>
      <c r="H500" s="235">
        <f t="shared" si="91"/>
        <v>39.260000000000005</v>
      </c>
      <c r="I500" s="137"/>
      <c r="J500" s="241">
        <f t="shared" si="92"/>
        <v>561</v>
      </c>
      <c r="K500" s="242">
        <f t="shared" si="93"/>
        <v>561</v>
      </c>
      <c r="L500" s="242">
        <f t="shared" si="94"/>
        <v>564</v>
      </c>
      <c r="M500" s="242">
        <f t="shared" si="95"/>
        <v>564</v>
      </c>
      <c r="N500" s="242">
        <f t="shared" si="96"/>
        <v>280</v>
      </c>
      <c r="O500" s="243">
        <f t="shared" si="97"/>
        <v>280</v>
      </c>
      <c r="P500" s="139"/>
      <c r="Q500" s="241">
        <f t="shared" si="98"/>
        <v>10664</v>
      </c>
      <c r="R500" s="242">
        <f t="shared" si="103"/>
        <v>280</v>
      </c>
      <c r="S500" s="242">
        <f t="shared" si="99"/>
        <v>0</v>
      </c>
      <c r="T500" s="242">
        <f t="shared" si="100"/>
        <v>893</v>
      </c>
      <c r="U500" s="242">
        <f t="shared" si="101"/>
        <v>11837</v>
      </c>
      <c r="V500" s="247">
        <f t="shared" si="102"/>
        <v>0</v>
      </c>
    </row>
    <row r="501" spans="1:22" x14ac:dyDescent="0.3">
      <c r="A501" s="136">
        <v>474</v>
      </c>
      <c r="B501" s="136">
        <v>474097162</v>
      </c>
      <c r="C501" s="212" t="s">
        <v>244</v>
      </c>
      <c r="D501" s="211">
        <v>97</v>
      </c>
      <c r="E501" s="212" t="s">
        <v>245</v>
      </c>
      <c r="F501" s="211">
        <v>162</v>
      </c>
      <c r="G501" s="212" t="s">
        <v>179</v>
      </c>
      <c r="H501" s="235">
        <f t="shared" si="91"/>
        <v>16</v>
      </c>
      <c r="I501" s="137"/>
      <c r="J501" s="241">
        <f t="shared" si="92"/>
        <v>2639</v>
      </c>
      <c r="K501" s="242">
        <f t="shared" si="93"/>
        <v>2598</v>
      </c>
      <c r="L501" s="242">
        <f t="shared" si="94"/>
        <v>2597</v>
      </c>
      <c r="M501" s="242">
        <f t="shared" si="95"/>
        <v>2494</v>
      </c>
      <c r="N501" s="242">
        <f t="shared" si="96"/>
        <v>2443</v>
      </c>
      <c r="O501" s="243">
        <f t="shared" si="97"/>
        <v>2443</v>
      </c>
      <c r="P501" s="139"/>
      <c r="Q501" s="241">
        <f t="shared" si="98"/>
        <v>9819</v>
      </c>
      <c r="R501" s="242">
        <f t="shared" si="103"/>
        <v>2443</v>
      </c>
      <c r="S501" s="242">
        <f t="shared" si="99"/>
        <v>0</v>
      </c>
      <c r="T501" s="242">
        <f t="shared" si="100"/>
        <v>893</v>
      </c>
      <c r="U501" s="242">
        <f t="shared" si="101"/>
        <v>13155</v>
      </c>
      <c r="V501" s="247">
        <f t="shared" si="102"/>
        <v>0</v>
      </c>
    </row>
    <row r="502" spans="1:22" x14ac:dyDescent="0.3">
      <c r="A502" s="136">
        <v>474</v>
      </c>
      <c r="B502" s="136">
        <v>474097295</v>
      </c>
      <c r="C502" s="212" t="s">
        <v>244</v>
      </c>
      <c r="D502" s="211">
        <v>97</v>
      </c>
      <c r="E502" s="212" t="s">
        <v>245</v>
      </c>
      <c r="F502" s="211">
        <v>295</v>
      </c>
      <c r="G502" s="212" t="s">
        <v>155</v>
      </c>
      <c r="H502" s="235">
        <f t="shared" si="91"/>
        <v>0.5</v>
      </c>
      <c r="I502" s="137"/>
      <c r="J502" s="241" t="str">
        <f t="shared" si="92"/>
        <v/>
      </c>
      <c r="K502" s="242" t="str">
        <f t="shared" si="93"/>
        <v/>
      </c>
      <c r="L502" s="242" t="str">
        <f t="shared" si="94"/>
        <v/>
      </c>
      <c r="M502" s="242" t="str">
        <f t="shared" si="95"/>
        <v/>
      </c>
      <c r="N502" s="242" t="str">
        <f t="shared" si="96"/>
        <v/>
      </c>
      <c r="O502" s="243">
        <f t="shared" si="97"/>
        <v>5428</v>
      </c>
      <c r="P502" s="139"/>
      <c r="Q502" s="241">
        <f t="shared" si="98"/>
        <v>10019.359361151082</v>
      </c>
      <c r="R502" s="242">
        <f t="shared" si="103"/>
        <v>5428</v>
      </c>
      <c r="S502" s="242">
        <f t="shared" si="99"/>
        <v>0</v>
      </c>
      <c r="T502" s="242">
        <f t="shared" si="100"/>
        <v>893</v>
      </c>
      <c r="U502" s="242">
        <f t="shared" si="101"/>
        <v>16340.359361151082</v>
      </c>
      <c r="V502" s="247" t="str">
        <f t="shared" si="102"/>
        <v/>
      </c>
    </row>
    <row r="503" spans="1:22" x14ac:dyDescent="0.3">
      <c r="A503" s="136">
        <v>474</v>
      </c>
      <c r="B503" s="136">
        <v>474097307</v>
      </c>
      <c r="C503" s="212" t="s">
        <v>244</v>
      </c>
      <c r="D503" s="211">
        <v>97</v>
      </c>
      <c r="E503" s="212" t="s">
        <v>245</v>
      </c>
      <c r="F503" s="211">
        <v>307</v>
      </c>
      <c r="G503" s="212" t="s">
        <v>76</v>
      </c>
      <c r="H503" s="235">
        <f t="shared" si="91"/>
        <v>0.5</v>
      </c>
      <c r="I503" s="137"/>
      <c r="J503" s="241" t="str">
        <f t="shared" si="92"/>
        <v/>
      </c>
      <c r="K503" s="242" t="str">
        <f t="shared" si="93"/>
        <v/>
      </c>
      <c r="L503" s="242" t="str">
        <f t="shared" si="94"/>
        <v/>
      </c>
      <c r="M503" s="242" t="str">
        <f t="shared" si="95"/>
        <v/>
      </c>
      <c r="N503" s="242" t="str">
        <f t="shared" si="96"/>
        <v/>
      </c>
      <c r="O503" s="243">
        <f t="shared" si="97"/>
        <v>4023</v>
      </c>
      <c r="P503" s="139"/>
      <c r="Q503" s="241">
        <f t="shared" si="98"/>
        <v>10243.986503810289</v>
      </c>
      <c r="R503" s="242">
        <f t="shared" si="103"/>
        <v>4023</v>
      </c>
      <c r="S503" s="242">
        <f t="shared" si="99"/>
        <v>0</v>
      </c>
      <c r="T503" s="242">
        <f t="shared" si="100"/>
        <v>893</v>
      </c>
      <c r="U503" s="242">
        <f t="shared" si="101"/>
        <v>15159.986503810289</v>
      </c>
      <c r="V503" s="247" t="str">
        <f t="shared" si="102"/>
        <v/>
      </c>
    </row>
    <row r="504" spans="1:22" x14ac:dyDescent="0.3">
      <c r="A504" s="136">
        <v>474</v>
      </c>
      <c r="B504" s="136">
        <v>474097322</v>
      </c>
      <c r="C504" s="212" t="s">
        <v>244</v>
      </c>
      <c r="D504" s="211">
        <v>97</v>
      </c>
      <c r="E504" s="212" t="s">
        <v>245</v>
      </c>
      <c r="F504" s="211">
        <v>322</v>
      </c>
      <c r="G504" s="212" t="s">
        <v>131</v>
      </c>
      <c r="H504" s="235">
        <f t="shared" si="91"/>
        <v>1</v>
      </c>
      <c r="I504" s="137"/>
      <c r="J504" s="241" t="str">
        <f t="shared" si="92"/>
        <v/>
      </c>
      <c r="K504" s="242" t="str">
        <f t="shared" si="93"/>
        <v/>
      </c>
      <c r="L504" s="242" t="str">
        <f t="shared" si="94"/>
        <v/>
      </c>
      <c r="M504" s="242" t="str">
        <f t="shared" si="95"/>
        <v/>
      </c>
      <c r="N504" s="242" t="str">
        <f t="shared" si="96"/>
        <v/>
      </c>
      <c r="O504" s="243">
        <f t="shared" si="97"/>
        <v>5660</v>
      </c>
      <c r="P504" s="139"/>
      <c r="Q504" s="241">
        <f t="shared" si="98"/>
        <v>10636.216075205644</v>
      </c>
      <c r="R504" s="242">
        <f t="shared" si="103"/>
        <v>5660</v>
      </c>
      <c r="S504" s="242">
        <f t="shared" si="99"/>
        <v>0</v>
      </c>
      <c r="T504" s="242">
        <f t="shared" si="100"/>
        <v>893</v>
      </c>
      <c r="U504" s="242">
        <f t="shared" si="101"/>
        <v>17189.216075205644</v>
      </c>
      <c r="V504" s="247" t="str">
        <f t="shared" si="102"/>
        <v/>
      </c>
    </row>
    <row r="505" spans="1:22" x14ac:dyDescent="0.3">
      <c r="A505" s="136">
        <v>474</v>
      </c>
      <c r="B505" s="136">
        <v>474097326</v>
      </c>
      <c r="C505" s="212" t="s">
        <v>244</v>
      </c>
      <c r="D505" s="211">
        <v>97</v>
      </c>
      <c r="E505" s="212" t="s">
        <v>245</v>
      </c>
      <c r="F505" s="211">
        <v>326</v>
      </c>
      <c r="G505" s="212" t="s">
        <v>156</v>
      </c>
      <c r="H505" s="235">
        <f t="shared" si="91"/>
        <v>0.16</v>
      </c>
      <c r="I505" s="137"/>
      <c r="J505" s="241" t="str">
        <f t="shared" si="92"/>
        <v/>
      </c>
      <c r="K505" s="242" t="str">
        <f t="shared" si="93"/>
        <v/>
      </c>
      <c r="L505" s="242" t="str">
        <f t="shared" si="94"/>
        <v/>
      </c>
      <c r="M505" s="242">
        <f t="shared" si="95"/>
        <v>3732</v>
      </c>
      <c r="N505" s="242">
        <f t="shared" si="96"/>
        <v>3643</v>
      </c>
      <c r="O505" s="243">
        <f t="shared" si="97"/>
        <v>3642</v>
      </c>
      <c r="P505" s="139"/>
      <c r="Q505" s="241">
        <f t="shared" si="98"/>
        <v>9862.062967470627</v>
      </c>
      <c r="R505" s="242">
        <f t="shared" si="103"/>
        <v>3642</v>
      </c>
      <c r="S505" s="242">
        <f t="shared" si="99"/>
        <v>0</v>
      </c>
      <c r="T505" s="242">
        <f t="shared" si="100"/>
        <v>893</v>
      </c>
      <c r="U505" s="242">
        <f t="shared" si="101"/>
        <v>14397.062967470627</v>
      </c>
      <c r="V505" s="247">
        <f t="shared" si="102"/>
        <v>-1</v>
      </c>
    </row>
    <row r="506" spans="1:22" x14ac:dyDescent="0.3">
      <c r="A506" s="136">
        <v>474</v>
      </c>
      <c r="B506" s="136">
        <v>474097343</v>
      </c>
      <c r="C506" s="212" t="s">
        <v>244</v>
      </c>
      <c r="D506" s="211">
        <v>97</v>
      </c>
      <c r="E506" s="212" t="s">
        <v>245</v>
      </c>
      <c r="F506" s="211">
        <v>343</v>
      </c>
      <c r="G506" s="212" t="s">
        <v>247</v>
      </c>
      <c r="H506" s="235">
        <f t="shared" si="91"/>
        <v>24.68</v>
      </c>
      <c r="I506" s="137"/>
      <c r="J506" s="241">
        <f t="shared" si="92"/>
        <v>1087</v>
      </c>
      <c r="K506" s="242">
        <f t="shared" si="93"/>
        <v>1110</v>
      </c>
      <c r="L506" s="242">
        <f t="shared" si="94"/>
        <v>1111</v>
      </c>
      <c r="M506" s="242">
        <f t="shared" si="95"/>
        <v>1111</v>
      </c>
      <c r="N506" s="242">
        <f t="shared" si="96"/>
        <v>736</v>
      </c>
      <c r="O506" s="243">
        <f t="shared" si="97"/>
        <v>734</v>
      </c>
      <c r="P506" s="139"/>
      <c r="Q506" s="241">
        <f t="shared" si="98"/>
        <v>10574</v>
      </c>
      <c r="R506" s="242">
        <f t="shared" si="103"/>
        <v>734</v>
      </c>
      <c r="S506" s="242">
        <f t="shared" si="99"/>
        <v>0</v>
      </c>
      <c r="T506" s="242">
        <f t="shared" si="100"/>
        <v>893</v>
      </c>
      <c r="U506" s="242">
        <f t="shared" si="101"/>
        <v>12201</v>
      </c>
      <c r="V506" s="247">
        <f t="shared" si="102"/>
        <v>-2</v>
      </c>
    </row>
    <row r="507" spans="1:22" x14ac:dyDescent="0.3">
      <c r="A507" s="136">
        <v>474</v>
      </c>
      <c r="B507" s="136">
        <v>474097348</v>
      </c>
      <c r="C507" s="212" t="s">
        <v>244</v>
      </c>
      <c r="D507" s="211">
        <v>97</v>
      </c>
      <c r="E507" s="212" t="s">
        <v>245</v>
      </c>
      <c r="F507" s="211">
        <v>348</v>
      </c>
      <c r="G507" s="212" t="s">
        <v>132</v>
      </c>
      <c r="H507" s="235">
        <f t="shared" si="91"/>
        <v>0.5</v>
      </c>
      <c r="I507" s="137"/>
      <c r="J507" s="241">
        <f t="shared" si="92"/>
        <v>103</v>
      </c>
      <c r="K507" s="242" t="str">
        <f t="shared" si="93"/>
        <v/>
      </c>
      <c r="L507" s="242" t="str">
        <f t="shared" si="94"/>
        <v/>
      </c>
      <c r="M507" s="242" t="str">
        <f t="shared" si="95"/>
        <v/>
      </c>
      <c r="N507" s="242" t="str">
        <f t="shared" si="96"/>
        <v/>
      </c>
      <c r="O507" s="243">
        <f t="shared" si="97"/>
        <v>123</v>
      </c>
      <c r="P507" s="139"/>
      <c r="Q507" s="241">
        <f t="shared" si="98"/>
        <v>12808.738626634311</v>
      </c>
      <c r="R507" s="242">
        <f t="shared" si="103"/>
        <v>123</v>
      </c>
      <c r="S507" s="242">
        <f t="shared" si="99"/>
        <v>0</v>
      </c>
      <c r="T507" s="242">
        <f t="shared" si="100"/>
        <v>893</v>
      </c>
      <c r="U507" s="242">
        <f t="shared" si="101"/>
        <v>13824.738626634311</v>
      </c>
      <c r="V507" s="247" t="str">
        <f t="shared" si="102"/>
        <v/>
      </c>
    </row>
    <row r="508" spans="1:22" x14ac:dyDescent="0.3">
      <c r="A508" s="136">
        <v>474</v>
      </c>
      <c r="B508" s="136">
        <v>474097600</v>
      </c>
      <c r="C508" s="212" t="s">
        <v>244</v>
      </c>
      <c r="D508" s="211">
        <v>97</v>
      </c>
      <c r="E508" s="212" t="s">
        <v>245</v>
      </c>
      <c r="F508" s="211">
        <v>600</v>
      </c>
      <c r="G508" s="212" t="s">
        <v>157</v>
      </c>
      <c r="H508" s="235">
        <f t="shared" si="91"/>
        <v>1</v>
      </c>
      <c r="I508" s="137"/>
      <c r="J508" s="241">
        <f t="shared" si="92"/>
        <v>4014</v>
      </c>
      <c r="K508" s="242">
        <f t="shared" si="93"/>
        <v>3440</v>
      </c>
      <c r="L508" s="242">
        <f t="shared" si="94"/>
        <v>3440</v>
      </c>
      <c r="M508" s="242">
        <f t="shared" si="95"/>
        <v>3381</v>
      </c>
      <c r="N508" s="242">
        <f t="shared" si="96"/>
        <v>3378</v>
      </c>
      <c r="O508" s="243">
        <f t="shared" si="97"/>
        <v>3378</v>
      </c>
      <c r="P508" s="139"/>
      <c r="Q508" s="241">
        <f t="shared" si="98"/>
        <v>8410</v>
      </c>
      <c r="R508" s="242">
        <f t="shared" si="103"/>
        <v>3378</v>
      </c>
      <c r="S508" s="242">
        <f t="shared" si="99"/>
        <v>0</v>
      </c>
      <c r="T508" s="242">
        <f t="shared" si="100"/>
        <v>893</v>
      </c>
      <c r="U508" s="242">
        <f t="shared" si="101"/>
        <v>12681</v>
      </c>
      <c r="V508" s="247">
        <f t="shared" si="102"/>
        <v>0</v>
      </c>
    </row>
    <row r="509" spans="1:22" x14ac:dyDescent="0.3">
      <c r="A509" s="136">
        <v>474</v>
      </c>
      <c r="B509" s="136">
        <v>474097610</v>
      </c>
      <c r="C509" s="212" t="s">
        <v>244</v>
      </c>
      <c r="D509" s="211">
        <v>97</v>
      </c>
      <c r="E509" s="212" t="s">
        <v>245</v>
      </c>
      <c r="F509" s="211">
        <v>610</v>
      </c>
      <c r="G509" s="212" t="s">
        <v>158</v>
      </c>
      <c r="H509" s="235">
        <f t="shared" si="91"/>
        <v>7</v>
      </c>
      <c r="I509" s="137"/>
      <c r="J509" s="241">
        <f t="shared" si="92"/>
        <v>1864</v>
      </c>
      <c r="K509" s="242">
        <f t="shared" si="93"/>
        <v>2082</v>
      </c>
      <c r="L509" s="242">
        <f t="shared" si="94"/>
        <v>2082</v>
      </c>
      <c r="M509" s="242">
        <f t="shared" si="95"/>
        <v>1912</v>
      </c>
      <c r="N509" s="242">
        <f t="shared" si="96"/>
        <v>1924</v>
      </c>
      <c r="O509" s="243">
        <f t="shared" si="97"/>
        <v>1924</v>
      </c>
      <c r="P509" s="139"/>
      <c r="Q509" s="241">
        <f t="shared" si="98"/>
        <v>10744</v>
      </c>
      <c r="R509" s="242">
        <f t="shared" si="103"/>
        <v>1924</v>
      </c>
      <c r="S509" s="242">
        <f t="shared" si="99"/>
        <v>0</v>
      </c>
      <c r="T509" s="242">
        <f t="shared" si="100"/>
        <v>893</v>
      </c>
      <c r="U509" s="242">
        <f t="shared" si="101"/>
        <v>13561</v>
      </c>
      <c r="V509" s="247">
        <f t="shared" si="102"/>
        <v>0</v>
      </c>
    </row>
    <row r="510" spans="1:22" x14ac:dyDescent="0.3">
      <c r="A510" s="136">
        <v>474</v>
      </c>
      <c r="B510" s="136">
        <v>474097615</v>
      </c>
      <c r="C510" s="212" t="s">
        <v>244</v>
      </c>
      <c r="D510" s="211">
        <v>97</v>
      </c>
      <c r="E510" s="212" t="s">
        <v>245</v>
      </c>
      <c r="F510" s="211">
        <v>615</v>
      </c>
      <c r="G510" s="212" t="s">
        <v>257</v>
      </c>
      <c r="H510" s="235">
        <f t="shared" si="91"/>
        <v>1</v>
      </c>
      <c r="I510" s="137"/>
      <c r="J510" s="241" t="str">
        <f t="shared" si="92"/>
        <v/>
      </c>
      <c r="K510" s="242">
        <f t="shared" si="93"/>
        <v>1020</v>
      </c>
      <c r="L510" s="242">
        <f t="shared" si="94"/>
        <v>1021</v>
      </c>
      <c r="M510" s="242">
        <f t="shared" si="95"/>
        <v>1104</v>
      </c>
      <c r="N510" s="242">
        <f t="shared" si="96"/>
        <v>1372</v>
      </c>
      <c r="O510" s="243">
        <f t="shared" si="97"/>
        <v>1372</v>
      </c>
      <c r="P510" s="139"/>
      <c r="Q510" s="241">
        <f t="shared" si="98"/>
        <v>11211.879177215191</v>
      </c>
      <c r="R510" s="242">
        <f t="shared" si="103"/>
        <v>1372</v>
      </c>
      <c r="S510" s="242">
        <f t="shared" si="99"/>
        <v>0</v>
      </c>
      <c r="T510" s="242">
        <f t="shared" si="100"/>
        <v>893</v>
      </c>
      <c r="U510" s="242">
        <f t="shared" si="101"/>
        <v>13476.879177215191</v>
      </c>
      <c r="V510" s="247">
        <f t="shared" si="102"/>
        <v>0</v>
      </c>
    </row>
    <row r="511" spans="1:22" x14ac:dyDescent="0.3">
      <c r="A511" s="136">
        <v>474</v>
      </c>
      <c r="B511" s="136">
        <v>474097616</v>
      </c>
      <c r="C511" s="212" t="s">
        <v>244</v>
      </c>
      <c r="D511" s="211">
        <v>97</v>
      </c>
      <c r="E511" s="212" t="s">
        <v>245</v>
      </c>
      <c r="F511" s="211">
        <v>616</v>
      </c>
      <c r="G511" s="212" t="s">
        <v>133</v>
      </c>
      <c r="H511" s="235">
        <f t="shared" si="91"/>
        <v>2.5</v>
      </c>
      <c r="I511" s="137"/>
      <c r="J511" s="241">
        <f t="shared" si="92"/>
        <v>3304</v>
      </c>
      <c r="K511" s="242">
        <f t="shared" si="93"/>
        <v>3414</v>
      </c>
      <c r="L511" s="242">
        <f t="shared" si="94"/>
        <v>3416</v>
      </c>
      <c r="M511" s="242">
        <f t="shared" si="95"/>
        <v>3396</v>
      </c>
      <c r="N511" s="242">
        <f t="shared" si="96"/>
        <v>3406</v>
      </c>
      <c r="O511" s="243">
        <f t="shared" si="97"/>
        <v>3407</v>
      </c>
      <c r="P511" s="139"/>
      <c r="Q511" s="241">
        <f t="shared" si="98"/>
        <v>10127</v>
      </c>
      <c r="R511" s="242">
        <f t="shared" si="103"/>
        <v>3407</v>
      </c>
      <c r="S511" s="242">
        <f t="shared" si="99"/>
        <v>0</v>
      </c>
      <c r="T511" s="242">
        <f t="shared" si="100"/>
        <v>893</v>
      </c>
      <c r="U511" s="242">
        <f t="shared" si="101"/>
        <v>14427</v>
      </c>
      <c r="V511" s="247">
        <f t="shared" si="102"/>
        <v>1</v>
      </c>
    </row>
    <row r="512" spans="1:22" x14ac:dyDescent="0.3">
      <c r="A512" s="136">
        <v>474</v>
      </c>
      <c r="B512" s="136">
        <v>474097673</v>
      </c>
      <c r="C512" s="212" t="s">
        <v>244</v>
      </c>
      <c r="D512" s="211">
        <v>97</v>
      </c>
      <c r="E512" s="212" t="s">
        <v>245</v>
      </c>
      <c r="F512" s="211">
        <v>673</v>
      </c>
      <c r="G512" s="212" t="s">
        <v>159</v>
      </c>
      <c r="H512" s="235">
        <f t="shared" si="91"/>
        <v>1</v>
      </c>
      <c r="I512" s="137"/>
      <c r="J512" s="241" t="str">
        <f t="shared" si="92"/>
        <v/>
      </c>
      <c r="K512" s="242" t="str">
        <f t="shared" si="93"/>
        <v/>
      </c>
      <c r="L512" s="242" t="str">
        <f t="shared" si="94"/>
        <v/>
      </c>
      <c r="M512" s="242" t="str">
        <f t="shared" si="95"/>
        <v/>
      </c>
      <c r="N512" s="242" t="str">
        <f t="shared" si="96"/>
        <v/>
      </c>
      <c r="O512" s="243">
        <f t="shared" si="97"/>
        <v>4924</v>
      </c>
      <c r="P512" s="139"/>
      <c r="Q512" s="241">
        <f t="shared" si="98"/>
        <v>9711.8824778761082</v>
      </c>
      <c r="R512" s="242">
        <f t="shared" si="103"/>
        <v>4924</v>
      </c>
      <c r="S512" s="242">
        <f t="shared" si="99"/>
        <v>0</v>
      </c>
      <c r="T512" s="242">
        <f t="shared" si="100"/>
        <v>893</v>
      </c>
      <c r="U512" s="242">
        <f t="shared" si="101"/>
        <v>15528.882477876108</v>
      </c>
      <c r="V512" s="247" t="str">
        <f t="shared" si="102"/>
        <v/>
      </c>
    </row>
    <row r="513" spans="1:22" x14ac:dyDescent="0.3">
      <c r="A513" s="136">
        <v>474</v>
      </c>
      <c r="B513" s="136">
        <v>474097720</v>
      </c>
      <c r="C513" s="212" t="s">
        <v>244</v>
      </c>
      <c r="D513" s="211">
        <v>97</v>
      </c>
      <c r="E513" s="212" t="s">
        <v>245</v>
      </c>
      <c r="F513" s="211">
        <v>720</v>
      </c>
      <c r="G513" s="212" t="s">
        <v>60</v>
      </c>
      <c r="H513" s="235">
        <f t="shared" si="91"/>
        <v>10.27</v>
      </c>
      <c r="I513" s="137"/>
      <c r="J513" s="241">
        <f t="shared" si="92"/>
        <v>2310</v>
      </c>
      <c r="K513" s="242">
        <f t="shared" si="93"/>
        <v>2146</v>
      </c>
      <c r="L513" s="242">
        <f t="shared" si="94"/>
        <v>2145</v>
      </c>
      <c r="M513" s="242">
        <f t="shared" si="95"/>
        <v>2145</v>
      </c>
      <c r="N513" s="242">
        <f t="shared" si="96"/>
        <v>2305</v>
      </c>
      <c r="O513" s="243">
        <f t="shared" si="97"/>
        <v>2266</v>
      </c>
      <c r="P513" s="139"/>
      <c r="Q513" s="241">
        <f t="shared" si="98"/>
        <v>9946</v>
      </c>
      <c r="R513" s="242">
        <f t="shared" si="103"/>
        <v>2266</v>
      </c>
      <c r="S513" s="242">
        <f t="shared" si="99"/>
        <v>0</v>
      </c>
      <c r="T513" s="242">
        <f t="shared" si="100"/>
        <v>893</v>
      </c>
      <c r="U513" s="242">
        <f t="shared" si="101"/>
        <v>13105</v>
      </c>
      <c r="V513" s="247">
        <f t="shared" si="102"/>
        <v>-39</v>
      </c>
    </row>
    <row r="514" spans="1:22" x14ac:dyDescent="0.3">
      <c r="A514" s="136">
        <v>474</v>
      </c>
      <c r="B514" s="136">
        <v>474097725</v>
      </c>
      <c r="C514" s="212" t="s">
        <v>244</v>
      </c>
      <c r="D514" s="211">
        <v>97</v>
      </c>
      <c r="E514" s="212" t="s">
        <v>245</v>
      </c>
      <c r="F514" s="211">
        <v>725</v>
      </c>
      <c r="G514" s="212" t="s">
        <v>136</v>
      </c>
      <c r="H514" s="235">
        <f t="shared" si="91"/>
        <v>0.5</v>
      </c>
      <c r="I514" s="137"/>
      <c r="J514" s="241">
        <f t="shared" si="92"/>
        <v>2810</v>
      </c>
      <c r="K514" s="242" t="str">
        <f t="shared" si="93"/>
        <v/>
      </c>
      <c r="L514" s="242" t="str">
        <f t="shared" si="94"/>
        <v/>
      </c>
      <c r="M514" s="242" t="str">
        <f t="shared" si="95"/>
        <v/>
      </c>
      <c r="N514" s="242" t="str">
        <f t="shared" si="96"/>
        <v/>
      </c>
      <c r="O514" s="243">
        <f t="shared" si="97"/>
        <v>3323</v>
      </c>
      <c r="P514" s="139"/>
      <c r="Q514" s="241">
        <f t="shared" si="98"/>
        <v>10127</v>
      </c>
      <c r="R514" s="242">
        <f t="shared" si="103"/>
        <v>3323</v>
      </c>
      <c r="S514" s="242">
        <f t="shared" si="99"/>
        <v>0</v>
      </c>
      <c r="T514" s="242">
        <f t="shared" si="100"/>
        <v>893</v>
      </c>
      <c r="U514" s="242">
        <f t="shared" si="101"/>
        <v>14343</v>
      </c>
      <c r="V514" s="247" t="str">
        <f t="shared" si="102"/>
        <v/>
      </c>
    </row>
    <row r="515" spans="1:22" x14ac:dyDescent="0.3">
      <c r="A515" s="136">
        <v>474</v>
      </c>
      <c r="B515" s="136">
        <v>474097735</v>
      </c>
      <c r="C515" s="212" t="s">
        <v>244</v>
      </c>
      <c r="D515" s="211">
        <v>97</v>
      </c>
      <c r="E515" s="212" t="s">
        <v>245</v>
      </c>
      <c r="F515" s="211">
        <v>735</v>
      </c>
      <c r="G515" s="212" t="s">
        <v>138</v>
      </c>
      <c r="H515" s="235">
        <f t="shared" si="91"/>
        <v>16.619999999999997</v>
      </c>
      <c r="I515" s="137"/>
      <c r="J515" s="241">
        <f t="shared" si="92"/>
        <v>4172</v>
      </c>
      <c r="K515" s="242">
        <f t="shared" si="93"/>
        <v>3950</v>
      </c>
      <c r="L515" s="242">
        <f t="shared" si="94"/>
        <v>3950</v>
      </c>
      <c r="M515" s="242">
        <f t="shared" si="95"/>
        <v>4137</v>
      </c>
      <c r="N515" s="242">
        <f t="shared" si="96"/>
        <v>4103</v>
      </c>
      <c r="O515" s="243">
        <f t="shared" si="97"/>
        <v>4102</v>
      </c>
      <c r="P515" s="139"/>
      <c r="Q515" s="241">
        <f t="shared" si="98"/>
        <v>9871</v>
      </c>
      <c r="R515" s="242">
        <f t="shared" si="103"/>
        <v>4102</v>
      </c>
      <c r="S515" s="242">
        <f t="shared" si="99"/>
        <v>0</v>
      </c>
      <c r="T515" s="242">
        <f t="shared" si="100"/>
        <v>893</v>
      </c>
      <c r="U515" s="242">
        <f t="shared" si="101"/>
        <v>14866</v>
      </c>
      <c r="V515" s="247">
        <f t="shared" si="102"/>
        <v>-1</v>
      </c>
    </row>
    <row r="516" spans="1:22" x14ac:dyDescent="0.3">
      <c r="A516" s="136">
        <v>474</v>
      </c>
      <c r="B516" s="136">
        <v>474097753</v>
      </c>
      <c r="C516" s="212" t="s">
        <v>244</v>
      </c>
      <c r="D516" s="211">
        <v>97</v>
      </c>
      <c r="E516" s="212" t="s">
        <v>245</v>
      </c>
      <c r="F516" s="211">
        <v>753</v>
      </c>
      <c r="G516" s="212" t="s">
        <v>248</v>
      </c>
      <c r="H516" s="235">
        <f t="shared" si="91"/>
        <v>13.030000000000001</v>
      </c>
      <c r="I516" s="137"/>
      <c r="J516" s="241">
        <f t="shared" si="92"/>
        <v>3536</v>
      </c>
      <c r="K516" s="242">
        <f t="shared" si="93"/>
        <v>3855</v>
      </c>
      <c r="L516" s="242">
        <f t="shared" si="94"/>
        <v>3855</v>
      </c>
      <c r="M516" s="242">
        <f t="shared" si="95"/>
        <v>3734</v>
      </c>
      <c r="N516" s="242">
        <f t="shared" si="96"/>
        <v>3741</v>
      </c>
      <c r="O516" s="243">
        <f t="shared" si="97"/>
        <v>3741</v>
      </c>
      <c r="P516" s="139"/>
      <c r="Q516" s="241">
        <f t="shared" si="98"/>
        <v>9866</v>
      </c>
      <c r="R516" s="242">
        <f t="shared" si="103"/>
        <v>3741</v>
      </c>
      <c r="S516" s="242">
        <f t="shared" si="99"/>
        <v>0</v>
      </c>
      <c r="T516" s="242">
        <f t="shared" si="100"/>
        <v>893</v>
      </c>
      <c r="U516" s="242">
        <f t="shared" si="101"/>
        <v>14500</v>
      </c>
      <c r="V516" s="247">
        <f t="shared" si="102"/>
        <v>0</v>
      </c>
    </row>
    <row r="517" spans="1:22" x14ac:dyDescent="0.3">
      <c r="A517" s="136">
        <v>474</v>
      </c>
      <c r="B517" s="136">
        <v>474097775</v>
      </c>
      <c r="C517" s="212" t="s">
        <v>244</v>
      </c>
      <c r="D517" s="211">
        <v>97</v>
      </c>
      <c r="E517" s="212" t="s">
        <v>245</v>
      </c>
      <c r="F517" s="211">
        <v>775</v>
      </c>
      <c r="G517" s="212" t="s">
        <v>77</v>
      </c>
      <c r="H517" s="235">
        <f t="shared" si="91"/>
        <v>3.5</v>
      </c>
      <c r="I517" s="137"/>
      <c r="J517" s="241">
        <f t="shared" si="92"/>
        <v>1858</v>
      </c>
      <c r="K517" s="242">
        <f t="shared" si="93"/>
        <v>1856</v>
      </c>
      <c r="L517" s="242">
        <f t="shared" si="94"/>
        <v>1856</v>
      </c>
      <c r="M517" s="242">
        <f t="shared" si="95"/>
        <v>2090</v>
      </c>
      <c r="N517" s="242">
        <f t="shared" si="96"/>
        <v>2092</v>
      </c>
      <c r="O517" s="243">
        <f t="shared" si="97"/>
        <v>2092</v>
      </c>
      <c r="P517" s="139"/>
      <c r="Q517" s="241">
        <f t="shared" si="98"/>
        <v>9784</v>
      </c>
      <c r="R517" s="242">
        <f t="shared" si="103"/>
        <v>2092</v>
      </c>
      <c r="S517" s="242">
        <f t="shared" si="99"/>
        <v>0</v>
      </c>
      <c r="T517" s="242">
        <f t="shared" si="100"/>
        <v>893</v>
      </c>
      <c r="U517" s="242">
        <f t="shared" si="101"/>
        <v>12769</v>
      </c>
      <c r="V517" s="247">
        <f t="shared" si="102"/>
        <v>0</v>
      </c>
    </row>
    <row r="518" spans="1:22" x14ac:dyDescent="0.3">
      <c r="A518" s="136">
        <v>478</v>
      </c>
      <c r="B518" s="136">
        <v>478352064</v>
      </c>
      <c r="C518" s="212" t="s">
        <v>249</v>
      </c>
      <c r="D518" s="211">
        <v>352</v>
      </c>
      <c r="E518" s="212" t="s">
        <v>198</v>
      </c>
      <c r="F518" s="211">
        <v>64</v>
      </c>
      <c r="G518" s="212" t="s">
        <v>121</v>
      </c>
      <c r="H518" s="235">
        <f t="shared" si="91"/>
        <v>3</v>
      </c>
      <c r="I518" s="137"/>
      <c r="J518" s="241">
        <f t="shared" si="92"/>
        <v>1566</v>
      </c>
      <c r="K518" s="242">
        <f t="shared" si="93"/>
        <v>1435</v>
      </c>
      <c r="L518" s="242">
        <f t="shared" si="94"/>
        <v>1436</v>
      </c>
      <c r="M518" s="242">
        <f t="shared" si="95"/>
        <v>1511</v>
      </c>
      <c r="N518" s="242">
        <f t="shared" si="96"/>
        <v>1493</v>
      </c>
      <c r="O518" s="243">
        <f t="shared" si="97"/>
        <v>1492</v>
      </c>
      <c r="P518" s="139"/>
      <c r="Q518" s="241">
        <f t="shared" si="98"/>
        <v>8997</v>
      </c>
      <c r="R518" s="242">
        <f t="shared" si="103"/>
        <v>1492</v>
      </c>
      <c r="S518" s="242">
        <f t="shared" si="99"/>
        <v>0</v>
      </c>
      <c r="T518" s="242">
        <f t="shared" si="100"/>
        <v>893</v>
      </c>
      <c r="U518" s="242">
        <f t="shared" si="101"/>
        <v>11382</v>
      </c>
      <c r="V518" s="247">
        <f t="shared" si="102"/>
        <v>-1</v>
      </c>
    </row>
    <row r="519" spans="1:22" x14ac:dyDescent="0.3">
      <c r="A519" s="136">
        <v>478</v>
      </c>
      <c r="B519" s="136">
        <v>478352067</v>
      </c>
      <c r="C519" s="212" t="s">
        <v>249</v>
      </c>
      <c r="D519" s="211">
        <v>352</v>
      </c>
      <c r="E519" s="212" t="s">
        <v>198</v>
      </c>
      <c r="F519" s="211">
        <v>67</v>
      </c>
      <c r="G519" s="212" t="s">
        <v>102</v>
      </c>
      <c r="H519" s="235">
        <f t="shared" si="91"/>
        <v>1</v>
      </c>
      <c r="I519" s="137"/>
      <c r="J519" s="241" t="str">
        <f t="shared" si="92"/>
        <v/>
      </c>
      <c r="K519" s="242" t="str">
        <f t="shared" si="93"/>
        <v/>
      </c>
      <c r="L519" s="242" t="str">
        <f t="shared" si="94"/>
        <v/>
      </c>
      <c r="M519" s="242">
        <f t="shared" si="95"/>
        <v>9708</v>
      </c>
      <c r="N519" s="242">
        <f t="shared" si="96"/>
        <v>9662</v>
      </c>
      <c r="O519" s="243">
        <f t="shared" si="97"/>
        <v>9662</v>
      </c>
      <c r="P519" s="139"/>
      <c r="Q519" s="241">
        <f t="shared" si="98"/>
        <v>9648.3015481634666</v>
      </c>
      <c r="R519" s="242">
        <f t="shared" si="103"/>
        <v>9662</v>
      </c>
      <c r="S519" s="242">
        <f t="shared" si="99"/>
        <v>0</v>
      </c>
      <c r="T519" s="242">
        <f t="shared" si="100"/>
        <v>893</v>
      </c>
      <c r="U519" s="242">
        <f t="shared" si="101"/>
        <v>20203.301548163465</v>
      </c>
      <c r="V519" s="247">
        <f t="shared" si="102"/>
        <v>0</v>
      </c>
    </row>
    <row r="520" spans="1:22" x14ac:dyDescent="0.3">
      <c r="A520" s="136">
        <v>478</v>
      </c>
      <c r="B520" s="136">
        <v>478352097</v>
      </c>
      <c r="C520" s="212" t="s">
        <v>249</v>
      </c>
      <c r="D520" s="211">
        <v>352</v>
      </c>
      <c r="E520" s="212" t="s">
        <v>198</v>
      </c>
      <c r="F520" s="211">
        <v>97</v>
      </c>
      <c r="G520" s="212" t="s">
        <v>245</v>
      </c>
      <c r="H520" s="235">
        <f t="shared" si="91"/>
        <v>3</v>
      </c>
      <c r="I520" s="137"/>
      <c r="J520" s="241">
        <f t="shared" si="92"/>
        <v>6</v>
      </c>
      <c r="K520" s="242">
        <f t="shared" si="93"/>
        <v>5</v>
      </c>
      <c r="L520" s="242">
        <f t="shared" si="94"/>
        <v>5</v>
      </c>
      <c r="M520" s="242">
        <f t="shared" si="95"/>
        <v>5</v>
      </c>
      <c r="N520" s="242">
        <f t="shared" si="96"/>
        <v>0</v>
      </c>
      <c r="O520" s="243">
        <f t="shared" si="97"/>
        <v>0</v>
      </c>
      <c r="P520" s="139"/>
      <c r="Q520" s="241">
        <f t="shared" si="98"/>
        <v>11278</v>
      </c>
      <c r="R520" s="242">
        <f t="shared" si="103"/>
        <v>0</v>
      </c>
      <c r="S520" s="242">
        <f t="shared" si="99"/>
        <v>0</v>
      </c>
      <c r="T520" s="242">
        <f t="shared" si="100"/>
        <v>893</v>
      </c>
      <c r="U520" s="242">
        <f t="shared" si="101"/>
        <v>12171</v>
      </c>
      <c r="V520" s="247">
        <f t="shared" si="102"/>
        <v>0</v>
      </c>
    </row>
    <row r="521" spans="1:22" x14ac:dyDescent="0.3">
      <c r="A521" s="136">
        <v>478</v>
      </c>
      <c r="B521" s="136">
        <v>478352125</v>
      </c>
      <c r="C521" s="212" t="s">
        <v>249</v>
      </c>
      <c r="D521" s="211">
        <v>352</v>
      </c>
      <c r="E521" s="212" t="s">
        <v>198</v>
      </c>
      <c r="F521" s="211">
        <v>125</v>
      </c>
      <c r="G521" s="212" t="s">
        <v>154</v>
      </c>
      <c r="H521" s="235">
        <f t="shared" si="91"/>
        <v>16.899999999999999</v>
      </c>
      <c r="I521" s="137"/>
      <c r="J521" s="241">
        <f t="shared" si="92"/>
        <v>4583</v>
      </c>
      <c r="K521" s="242">
        <f t="shared" si="93"/>
        <v>4693</v>
      </c>
      <c r="L521" s="242">
        <f t="shared" si="94"/>
        <v>4693</v>
      </c>
      <c r="M521" s="242">
        <f t="shared" si="95"/>
        <v>5214</v>
      </c>
      <c r="N521" s="242">
        <f t="shared" si="96"/>
        <v>5236</v>
      </c>
      <c r="O521" s="243">
        <f t="shared" si="97"/>
        <v>5236</v>
      </c>
      <c r="P521" s="139"/>
      <c r="Q521" s="241">
        <f t="shared" si="98"/>
        <v>9537</v>
      </c>
      <c r="R521" s="242">
        <f t="shared" si="103"/>
        <v>5236</v>
      </c>
      <c r="S521" s="242">
        <f t="shared" si="99"/>
        <v>0</v>
      </c>
      <c r="T521" s="242">
        <f t="shared" si="100"/>
        <v>893</v>
      </c>
      <c r="U521" s="242">
        <f t="shared" si="101"/>
        <v>15666</v>
      </c>
      <c r="V521" s="247">
        <f t="shared" si="102"/>
        <v>0</v>
      </c>
    </row>
    <row r="522" spans="1:22" x14ac:dyDescent="0.3">
      <c r="A522" s="136">
        <v>478</v>
      </c>
      <c r="B522" s="136">
        <v>478352141</v>
      </c>
      <c r="C522" s="212" t="s">
        <v>249</v>
      </c>
      <c r="D522" s="211">
        <v>352</v>
      </c>
      <c r="E522" s="212" t="s">
        <v>198</v>
      </c>
      <c r="F522" s="211">
        <v>141</v>
      </c>
      <c r="G522" s="212" t="s">
        <v>123</v>
      </c>
      <c r="H522" s="235">
        <f t="shared" ref="H522:H585" si="104">IFERROR(VLOOKUP($B522,_19Q4,7,FALSE),"")</f>
        <v>0.42</v>
      </c>
      <c r="I522" s="137"/>
      <c r="J522" s="241">
        <f t="shared" ref="J522:J585" si="105">IFERROR(VLOOKUP($B522,_18Q4,9,FALSE),"")</f>
        <v>4854</v>
      </c>
      <c r="K522" s="242">
        <f t="shared" ref="K522:K585" si="106">IFERROR(VLOOKUP($B522,_19Q1c,9,FALSE),"")</f>
        <v>5044</v>
      </c>
      <c r="L522" s="242">
        <f t="shared" ref="L522:L585" si="107">IFERROR(VLOOKUP($B522,_19Q1e,9,FALSE),"")</f>
        <v>5061</v>
      </c>
      <c r="M522" s="242" t="str">
        <f t="shared" ref="M522:M585" si="108">IFERROR(VLOOKUP($B522,_19Q2,9,FALSE),"")</f>
        <v/>
      </c>
      <c r="N522" s="242" t="str">
        <f t="shared" ref="N522:N585" si="109">IFERROR(VLOOKUP($B522,_19Q3,9,FALSE),"")</f>
        <v/>
      </c>
      <c r="O522" s="243">
        <f t="shared" ref="O522:O585" si="110">IFERROR(VLOOKUP($B522,_19Q4,9,FALSE),"")</f>
        <v>4813</v>
      </c>
      <c r="P522" s="139"/>
      <c r="Q522" s="241">
        <f t="shared" ref="Q522:Q585" si="111">IFERROR(VLOOKUP($B522,_19Q4,8,FALSE),"")</f>
        <v>10802.922145222219</v>
      </c>
      <c r="R522" s="242">
        <f t="shared" si="103"/>
        <v>4813</v>
      </c>
      <c r="S522" s="242">
        <f t="shared" ref="S522:S585" si="112">IFERROR(VLOOKUP($B522,_19Q4,10,FALSE),"")</f>
        <v>0</v>
      </c>
      <c r="T522" s="242">
        <f t="shared" ref="T522:T585" si="113">IFERROR(VLOOKUP($B522,_19Q4,11,FALSE),"")</f>
        <v>893</v>
      </c>
      <c r="U522" s="242">
        <f t="shared" ref="U522:U585" si="114">IFERROR(VLOOKUP($B522,_19Q4,12,FALSE),"")</f>
        <v>16508.922145222219</v>
      </c>
      <c r="V522" s="247" t="str">
        <f t="shared" ref="V522:V585" si="115">IFERROR(U522-IFERROR(VLOOKUP($B522,_19Q3,12,FALSE),""),"")</f>
        <v/>
      </c>
    </row>
    <row r="523" spans="1:22" x14ac:dyDescent="0.3">
      <c r="A523" s="136">
        <v>478</v>
      </c>
      <c r="B523" s="136">
        <v>478352153</v>
      </c>
      <c r="C523" s="212" t="s">
        <v>249</v>
      </c>
      <c r="D523" s="211">
        <v>352</v>
      </c>
      <c r="E523" s="212" t="s">
        <v>198</v>
      </c>
      <c r="F523" s="211">
        <v>153</v>
      </c>
      <c r="G523" s="212" t="s">
        <v>124</v>
      </c>
      <c r="H523" s="235">
        <f t="shared" si="104"/>
        <v>51.52</v>
      </c>
      <c r="I523" s="137"/>
      <c r="J523" s="241">
        <f t="shared" si="105"/>
        <v>512</v>
      </c>
      <c r="K523" s="242">
        <f t="shared" si="106"/>
        <v>524</v>
      </c>
      <c r="L523" s="242">
        <f t="shared" si="107"/>
        <v>525</v>
      </c>
      <c r="M523" s="242">
        <f t="shared" si="108"/>
        <v>525</v>
      </c>
      <c r="N523" s="242">
        <f t="shared" si="109"/>
        <v>261</v>
      </c>
      <c r="O523" s="243">
        <f t="shared" si="110"/>
        <v>260</v>
      </c>
      <c r="P523" s="139"/>
      <c r="Q523" s="241">
        <f t="shared" si="111"/>
        <v>9920</v>
      </c>
      <c r="R523" s="242">
        <f t="shared" ref="R523:R586" si="116">O523</f>
        <v>260</v>
      </c>
      <c r="S523" s="242">
        <f t="shared" si="112"/>
        <v>0</v>
      </c>
      <c r="T523" s="242">
        <f t="shared" si="113"/>
        <v>893</v>
      </c>
      <c r="U523" s="242">
        <f t="shared" si="114"/>
        <v>11073</v>
      </c>
      <c r="V523" s="247">
        <f t="shared" si="115"/>
        <v>-1</v>
      </c>
    </row>
    <row r="524" spans="1:22" x14ac:dyDescent="0.3">
      <c r="A524" s="136">
        <v>478</v>
      </c>
      <c r="B524" s="136">
        <v>478352158</v>
      </c>
      <c r="C524" s="212" t="s">
        <v>249</v>
      </c>
      <c r="D524" s="211">
        <v>352</v>
      </c>
      <c r="E524" s="212" t="s">
        <v>198</v>
      </c>
      <c r="F524" s="211">
        <v>158</v>
      </c>
      <c r="G524" s="212" t="s">
        <v>125</v>
      </c>
      <c r="H524" s="235">
        <f t="shared" si="104"/>
        <v>56.780000000000008</v>
      </c>
      <c r="I524" s="137"/>
      <c r="J524" s="241">
        <f t="shared" si="105"/>
        <v>4674</v>
      </c>
      <c r="K524" s="242">
        <f t="shared" si="106"/>
        <v>4833</v>
      </c>
      <c r="L524" s="242">
        <f t="shared" si="107"/>
        <v>4833</v>
      </c>
      <c r="M524" s="242">
        <f t="shared" si="108"/>
        <v>4833</v>
      </c>
      <c r="N524" s="242">
        <f t="shared" si="109"/>
        <v>4994</v>
      </c>
      <c r="O524" s="243">
        <f t="shared" si="110"/>
        <v>4994</v>
      </c>
      <c r="P524" s="139"/>
      <c r="Q524" s="241">
        <f t="shared" si="111"/>
        <v>9810</v>
      </c>
      <c r="R524" s="242">
        <f t="shared" si="116"/>
        <v>4994</v>
      </c>
      <c r="S524" s="242">
        <f t="shared" si="112"/>
        <v>0</v>
      </c>
      <c r="T524" s="242">
        <f t="shared" si="113"/>
        <v>893</v>
      </c>
      <c r="U524" s="242">
        <f t="shared" si="114"/>
        <v>15697</v>
      </c>
      <c r="V524" s="247">
        <f t="shared" si="115"/>
        <v>0</v>
      </c>
    </row>
    <row r="525" spans="1:22" x14ac:dyDescent="0.3">
      <c r="A525" s="136">
        <v>478</v>
      </c>
      <c r="B525" s="136">
        <v>478352162</v>
      </c>
      <c r="C525" s="212" t="s">
        <v>249</v>
      </c>
      <c r="D525" s="211">
        <v>352</v>
      </c>
      <c r="E525" s="212" t="s">
        <v>198</v>
      </c>
      <c r="F525" s="211">
        <v>162</v>
      </c>
      <c r="G525" s="212" t="s">
        <v>179</v>
      </c>
      <c r="H525" s="235">
        <f t="shared" si="104"/>
        <v>11.04</v>
      </c>
      <c r="I525" s="137"/>
      <c r="J525" s="241">
        <f t="shared" si="105"/>
        <v>2482</v>
      </c>
      <c r="K525" s="242">
        <f t="shared" si="106"/>
        <v>2619</v>
      </c>
      <c r="L525" s="242">
        <f t="shared" si="107"/>
        <v>2618</v>
      </c>
      <c r="M525" s="242">
        <f t="shared" si="108"/>
        <v>2514</v>
      </c>
      <c r="N525" s="242">
        <f t="shared" si="109"/>
        <v>2463</v>
      </c>
      <c r="O525" s="243">
        <f t="shared" si="110"/>
        <v>2463</v>
      </c>
      <c r="P525" s="139"/>
      <c r="Q525" s="241">
        <f t="shared" si="111"/>
        <v>9898</v>
      </c>
      <c r="R525" s="242">
        <f t="shared" si="116"/>
        <v>2463</v>
      </c>
      <c r="S525" s="242">
        <f t="shared" si="112"/>
        <v>0</v>
      </c>
      <c r="T525" s="242">
        <f t="shared" si="113"/>
        <v>893</v>
      </c>
      <c r="U525" s="242">
        <f t="shared" si="114"/>
        <v>13254</v>
      </c>
      <c r="V525" s="247">
        <f t="shared" si="115"/>
        <v>0</v>
      </c>
    </row>
    <row r="526" spans="1:22" x14ac:dyDescent="0.3">
      <c r="A526" s="136">
        <v>478</v>
      </c>
      <c r="B526" s="136">
        <v>478352170</v>
      </c>
      <c r="C526" s="212" t="s">
        <v>249</v>
      </c>
      <c r="D526" s="211">
        <v>352</v>
      </c>
      <c r="E526" s="212" t="s">
        <v>198</v>
      </c>
      <c r="F526" s="211">
        <v>170</v>
      </c>
      <c r="G526" s="212" t="s">
        <v>87</v>
      </c>
      <c r="H526" s="235">
        <f t="shared" si="104"/>
        <v>1.92</v>
      </c>
      <c r="I526" s="137"/>
      <c r="J526" s="241">
        <f t="shared" si="105"/>
        <v>3168</v>
      </c>
      <c r="K526" s="242">
        <f t="shared" si="106"/>
        <v>3289</v>
      </c>
      <c r="L526" s="242">
        <f t="shared" si="107"/>
        <v>3291</v>
      </c>
      <c r="M526" s="242">
        <f t="shared" si="108"/>
        <v>3291</v>
      </c>
      <c r="N526" s="242">
        <f t="shared" si="109"/>
        <v>2859</v>
      </c>
      <c r="O526" s="243">
        <f t="shared" si="110"/>
        <v>2853</v>
      </c>
      <c r="P526" s="139"/>
      <c r="Q526" s="241">
        <f t="shared" si="111"/>
        <v>8424</v>
      </c>
      <c r="R526" s="242">
        <f t="shared" si="116"/>
        <v>2853</v>
      </c>
      <c r="S526" s="242">
        <f t="shared" si="112"/>
        <v>0</v>
      </c>
      <c r="T526" s="242">
        <f t="shared" si="113"/>
        <v>893</v>
      </c>
      <c r="U526" s="242">
        <f t="shared" si="114"/>
        <v>12170</v>
      </c>
      <c r="V526" s="247">
        <f t="shared" si="115"/>
        <v>-6</v>
      </c>
    </row>
    <row r="527" spans="1:22" x14ac:dyDescent="0.3">
      <c r="A527" s="136">
        <v>478</v>
      </c>
      <c r="B527" s="136">
        <v>478352174</v>
      </c>
      <c r="C527" s="212" t="s">
        <v>249</v>
      </c>
      <c r="D527" s="211">
        <v>352</v>
      </c>
      <c r="E527" s="212" t="s">
        <v>198</v>
      </c>
      <c r="F527" s="211">
        <v>174</v>
      </c>
      <c r="G527" s="212" t="s">
        <v>126</v>
      </c>
      <c r="H527" s="235">
        <f t="shared" si="104"/>
        <v>8.879999999999999</v>
      </c>
      <c r="I527" s="137"/>
      <c r="J527" s="241">
        <f t="shared" si="105"/>
        <v>3387</v>
      </c>
      <c r="K527" s="242">
        <f t="shared" si="106"/>
        <v>3886</v>
      </c>
      <c r="L527" s="242">
        <f t="shared" si="107"/>
        <v>3889</v>
      </c>
      <c r="M527" s="242">
        <f t="shared" si="108"/>
        <v>3889</v>
      </c>
      <c r="N527" s="242">
        <f t="shared" si="109"/>
        <v>4880</v>
      </c>
      <c r="O527" s="243">
        <f t="shared" si="110"/>
        <v>4883</v>
      </c>
      <c r="P527" s="139"/>
      <c r="Q527" s="241">
        <f t="shared" si="111"/>
        <v>9800</v>
      </c>
      <c r="R527" s="242">
        <f t="shared" si="116"/>
        <v>4883</v>
      </c>
      <c r="S527" s="242">
        <f t="shared" si="112"/>
        <v>0</v>
      </c>
      <c r="T527" s="242">
        <f t="shared" si="113"/>
        <v>893</v>
      </c>
      <c r="U527" s="242">
        <f t="shared" si="114"/>
        <v>15576</v>
      </c>
      <c r="V527" s="247">
        <f t="shared" si="115"/>
        <v>3</v>
      </c>
    </row>
    <row r="528" spans="1:22" x14ac:dyDescent="0.3">
      <c r="A528" s="136">
        <v>478</v>
      </c>
      <c r="B528" s="136">
        <v>478352288</v>
      </c>
      <c r="C528" s="212" t="s">
        <v>249</v>
      </c>
      <c r="D528" s="211">
        <v>352</v>
      </c>
      <c r="E528" s="212" t="s">
        <v>198</v>
      </c>
      <c r="F528" s="211">
        <v>288</v>
      </c>
      <c r="G528" s="212" t="s">
        <v>91</v>
      </c>
      <c r="H528" s="235">
        <f t="shared" si="104"/>
        <v>1</v>
      </c>
      <c r="I528" s="137"/>
      <c r="J528" s="241">
        <f t="shared" si="105"/>
        <v>5580</v>
      </c>
      <c r="K528" s="242">
        <f t="shared" si="106"/>
        <v>5145</v>
      </c>
      <c r="L528" s="242">
        <f t="shared" si="107"/>
        <v>5145</v>
      </c>
      <c r="M528" s="242">
        <f t="shared" si="108"/>
        <v>5145</v>
      </c>
      <c r="N528" s="242">
        <f t="shared" si="109"/>
        <v>5290</v>
      </c>
      <c r="O528" s="243">
        <f t="shared" si="110"/>
        <v>5350</v>
      </c>
      <c r="P528" s="139"/>
      <c r="Q528" s="241">
        <f t="shared" si="111"/>
        <v>8424</v>
      </c>
      <c r="R528" s="242">
        <f t="shared" si="116"/>
        <v>5350</v>
      </c>
      <c r="S528" s="242">
        <f t="shared" si="112"/>
        <v>0</v>
      </c>
      <c r="T528" s="242">
        <f t="shared" si="113"/>
        <v>893</v>
      </c>
      <c r="U528" s="242">
        <f t="shared" si="114"/>
        <v>14667</v>
      </c>
      <c r="V528" s="247">
        <f t="shared" si="115"/>
        <v>60</v>
      </c>
    </row>
    <row r="529" spans="1:22" x14ac:dyDescent="0.3">
      <c r="A529" s="136">
        <v>478</v>
      </c>
      <c r="B529" s="136">
        <v>478352326</v>
      </c>
      <c r="C529" s="212" t="s">
        <v>249</v>
      </c>
      <c r="D529" s="211">
        <v>352</v>
      </c>
      <c r="E529" s="212" t="s">
        <v>198</v>
      </c>
      <c r="F529" s="211">
        <v>326</v>
      </c>
      <c r="G529" s="212" t="s">
        <v>156</v>
      </c>
      <c r="H529" s="235">
        <f t="shared" si="104"/>
        <v>5</v>
      </c>
      <c r="I529" s="137"/>
      <c r="J529" s="241">
        <f t="shared" si="105"/>
        <v>3284</v>
      </c>
      <c r="K529" s="242">
        <f t="shared" si="106"/>
        <v>3318</v>
      </c>
      <c r="L529" s="242">
        <f t="shared" si="107"/>
        <v>3318</v>
      </c>
      <c r="M529" s="242">
        <f t="shared" si="108"/>
        <v>3318</v>
      </c>
      <c r="N529" s="242">
        <f t="shared" si="109"/>
        <v>3238</v>
      </c>
      <c r="O529" s="243">
        <f t="shared" si="110"/>
        <v>3238</v>
      </c>
      <c r="P529" s="139"/>
      <c r="Q529" s="241">
        <f t="shared" si="111"/>
        <v>8768</v>
      </c>
      <c r="R529" s="242">
        <f t="shared" si="116"/>
        <v>3238</v>
      </c>
      <c r="S529" s="242">
        <f t="shared" si="112"/>
        <v>0</v>
      </c>
      <c r="T529" s="242">
        <f t="shared" si="113"/>
        <v>893</v>
      </c>
      <c r="U529" s="242">
        <f t="shared" si="114"/>
        <v>12899</v>
      </c>
      <c r="V529" s="247">
        <f t="shared" si="115"/>
        <v>0</v>
      </c>
    </row>
    <row r="530" spans="1:22" x14ac:dyDescent="0.3">
      <c r="A530" s="136">
        <v>478</v>
      </c>
      <c r="B530" s="136">
        <v>478352348</v>
      </c>
      <c r="C530" s="212" t="s">
        <v>249</v>
      </c>
      <c r="D530" s="211">
        <v>352</v>
      </c>
      <c r="E530" s="212" t="s">
        <v>198</v>
      </c>
      <c r="F530" s="211">
        <v>348</v>
      </c>
      <c r="G530" s="212" t="s">
        <v>132</v>
      </c>
      <c r="H530" s="235">
        <f t="shared" si="104"/>
        <v>10.02</v>
      </c>
      <c r="I530" s="137"/>
      <c r="J530" s="241">
        <f t="shared" si="105"/>
        <v>82</v>
      </c>
      <c r="K530" s="242">
        <f t="shared" si="106"/>
        <v>81</v>
      </c>
      <c r="L530" s="242">
        <f t="shared" si="107"/>
        <v>84</v>
      </c>
      <c r="M530" s="242">
        <f t="shared" si="108"/>
        <v>84</v>
      </c>
      <c r="N530" s="242">
        <f t="shared" si="109"/>
        <v>97</v>
      </c>
      <c r="O530" s="243">
        <f t="shared" si="110"/>
        <v>96</v>
      </c>
      <c r="P530" s="139"/>
      <c r="Q530" s="241">
        <f t="shared" si="111"/>
        <v>10069</v>
      </c>
      <c r="R530" s="242">
        <f t="shared" si="116"/>
        <v>96</v>
      </c>
      <c r="S530" s="242">
        <f t="shared" si="112"/>
        <v>0</v>
      </c>
      <c r="T530" s="242">
        <f t="shared" si="113"/>
        <v>893</v>
      </c>
      <c r="U530" s="242">
        <f t="shared" si="114"/>
        <v>11058</v>
      </c>
      <c r="V530" s="247">
        <f t="shared" si="115"/>
        <v>-1</v>
      </c>
    </row>
    <row r="531" spans="1:22" x14ac:dyDescent="0.3">
      <c r="A531" s="136">
        <v>478</v>
      </c>
      <c r="B531" s="136">
        <v>478352352</v>
      </c>
      <c r="C531" s="212" t="s">
        <v>249</v>
      </c>
      <c r="D531" s="211">
        <v>352</v>
      </c>
      <c r="E531" s="212" t="s">
        <v>198</v>
      </c>
      <c r="F531" s="211">
        <v>352</v>
      </c>
      <c r="G531" s="212" t="s">
        <v>198</v>
      </c>
      <c r="H531" s="235">
        <f t="shared" si="104"/>
        <v>6.99</v>
      </c>
      <c r="I531" s="137"/>
      <c r="J531" s="241">
        <f t="shared" si="105"/>
        <v>4829</v>
      </c>
      <c r="K531" s="242">
        <f t="shared" si="106"/>
        <v>4484</v>
      </c>
      <c r="L531" s="242">
        <f t="shared" si="107"/>
        <v>4484</v>
      </c>
      <c r="M531" s="242">
        <f t="shared" si="108"/>
        <v>4981</v>
      </c>
      <c r="N531" s="242">
        <f t="shared" si="109"/>
        <v>5003</v>
      </c>
      <c r="O531" s="243">
        <f t="shared" si="110"/>
        <v>5003</v>
      </c>
      <c r="P531" s="139"/>
      <c r="Q531" s="241">
        <f t="shared" si="111"/>
        <v>9112</v>
      </c>
      <c r="R531" s="242">
        <f t="shared" si="116"/>
        <v>5003</v>
      </c>
      <c r="S531" s="242">
        <f t="shared" si="112"/>
        <v>0</v>
      </c>
      <c r="T531" s="242">
        <f t="shared" si="113"/>
        <v>893</v>
      </c>
      <c r="U531" s="242">
        <f t="shared" si="114"/>
        <v>15008</v>
      </c>
      <c r="V531" s="247">
        <f t="shared" si="115"/>
        <v>0</v>
      </c>
    </row>
    <row r="532" spans="1:22" x14ac:dyDescent="0.3">
      <c r="A532" s="136">
        <v>478</v>
      </c>
      <c r="B532" s="136">
        <v>478352600</v>
      </c>
      <c r="C532" s="212" t="s">
        <v>249</v>
      </c>
      <c r="D532" s="211">
        <v>352</v>
      </c>
      <c r="E532" s="212" t="s">
        <v>198</v>
      </c>
      <c r="F532" s="211">
        <v>600</v>
      </c>
      <c r="G532" s="212" t="s">
        <v>157</v>
      </c>
      <c r="H532" s="235">
        <f t="shared" si="104"/>
        <v>19.450000000000003</v>
      </c>
      <c r="I532" s="137"/>
      <c r="J532" s="241">
        <f t="shared" si="105"/>
        <v>3869</v>
      </c>
      <c r="K532" s="242">
        <f t="shared" si="106"/>
        <v>4097</v>
      </c>
      <c r="L532" s="242">
        <f t="shared" si="107"/>
        <v>4097</v>
      </c>
      <c r="M532" s="242">
        <f t="shared" si="108"/>
        <v>4027</v>
      </c>
      <c r="N532" s="242">
        <f t="shared" si="109"/>
        <v>4024</v>
      </c>
      <c r="O532" s="243">
        <f t="shared" si="110"/>
        <v>4024</v>
      </c>
      <c r="P532" s="139"/>
      <c r="Q532" s="241">
        <f t="shared" si="111"/>
        <v>10018</v>
      </c>
      <c r="R532" s="242">
        <f t="shared" si="116"/>
        <v>4024</v>
      </c>
      <c r="S532" s="242">
        <f t="shared" si="112"/>
        <v>0</v>
      </c>
      <c r="T532" s="242">
        <f t="shared" si="113"/>
        <v>893</v>
      </c>
      <c r="U532" s="242">
        <f t="shared" si="114"/>
        <v>14935</v>
      </c>
      <c r="V532" s="247">
        <f t="shared" si="115"/>
        <v>0</v>
      </c>
    </row>
    <row r="533" spans="1:22" x14ac:dyDescent="0.3">
      <c r="A533" s="136">
        <v>478</v>
      </c>
      <c r="B533" s="136">
        <v>478352610</v>
      </c>
      <c r="C533" s="212" t="s">
        <v>249</v>
      </c>
      <c r="D533" s="211">
        <v>352</v>
      </c>
      <c r="E533" s="212" t="s">
        <v>198</v>
      </c>
      <c r="F533" s="211">
        <v>610</v>
      </c>
      <c r="G533" s="212" t="s">
        <v>158</v>
      </c>
      <c r="H533" s="235">
        <f t="shared" si="104"/>
        <v>5</v>
      </c>
      <c r="I533" s="137"/>
      <c r="J533" s="241">
        <f t="shared" si="105"/>
        <v>1990</v>
      </c>
      <c r="K533" s="242">
        <f t="shared" si="106"/>
        <v>1799</v>
      </c>
      <c r="L533" s="242">
        <f t="shared" si="107"/>
        <v>1799</v>
      </c>
      <c r="M533" s="242">
        <f t="shared" si="108"/>
        <v>1652</v>
      </c>
      <c r="N533" s="242">
        <f t="shared" si="109"/>
        <v>1662</v>
      </c>
      <c r="O533" s="243">
        <f t="shared" si="110"/>
        <v>1662</v>
      </c>
      <c r="P533" s="139"/>
      <c r="Q533" s="241">
        <f t="shared" si="111"/>
        <v>9284</v>
      </c>
      <c r="R533" s="242">
        <f t="shared" si="116"/>
        <v>1662</v>
      </c>
      <c r="S533" s="242">
        <f t="shared" si="112"/>
        <v>0</v>
      </c>
      <c r="T533" s="242">
        <f t="shared" si="113"/>
        <v>893</v>
      </c>
      <c r="U533" s="242">
        <f t="shared" si="114"/>
        <v>11839</v>
      </c>
      <c r="V533" s="247">
        <f t="shared" si="115"/>
        <v>0</v>
      </c>
    </row>
    <row r="534" spans="1:22" x14ac:dyDescent="0.3">
      <c r="A534" s="136">
        <v>478</v>
      </c>
      <c r="B534" s="136">
        <v>478352616</v>
      </c>
      <c r="C534" s="212" t="s">
        <v>249</v>
      </c>
      <c r="D534" s="211">
        <v>352</v>
      </c>
      <c r="E534" s="212" t="s">
        <v>198</v>
      </c>
      <c r="F534" s="211">
        <v>616</v>
      </c>
      <c r="G534" s="212" t="s">
        <v>133</v>
      </c>
      <c r="H534" s="235">
        <f t="shared" si="104"/>
        <v>60.429999999999993</v>
      </c>
      <c r="I534" s="137"/>
      <c r="J534" s="241">
        <f t="shared" si="105"/>
        <v>3206</v>
      </c>
      <c r="K534" s="242">
        <f t="shared" si="106"/>
        <v>3333</v>
      </c>
      <c r="L534" s="242">
        <f t="shared" si="107"/>
        <v>3335</v>
      </c>
      <c r="M534" s="242">
        <f t="shared" si="108"/>
        <v>3315</v>
      </c>
      <c r="N534" s="242">
        <f t="shared" si="109"/>
        <v>3325</v>
      </c>
      <c r="O534" s="243">
        <f t="shared" si="110"/>
        <v>3325</v>
      </c>
      <c r="P534" s="139"/>
      <c r="Q534" s="241">
        <f t="shared" si="111"/>
        <v>9885</v>
      </c>
      <c r="R534" s="242">
        <f t="shared" si="116"/>
        <v>3325</v>
      </c>
      <c r="S534" s="242">
        <f t="shared" si="112"/>
        <v>0</v>
      </c>
      <c r="T534" s="242">
        <f t="shared" si="113"/>
        <v>893</v>
      </c>
      <c r="U534" s="242">
        <f t="shared" si="114"/>
        <v>14103</v>
      </c>
      <c r="V534" s="247">
        <f t="shared" si="115"/>
        <v>0</v>
      </c>
    </row>
    <row r="535" spans="1:22" x14ac:dyDescent="0.3">
      <c r="A535" s="136">
        <v>478</v>
      </c>
      <c r="B535" s="136">
        <v>478352620</v>
      </c>
      <c r="C535" s="212" t="s">
        <v>249</v>
      </c>
      <c r="D535" s="211">
        <v>352</v>
      </c>
      <c r="E535" s="212" t="s">
        <v>198</v>
      </c>
      <c r="F535" s="211">
        <v>620</v>
      </c>
      <c r="G535" s="212" t="s">
        <v>134</v>
      </c>
      <c r="H535" s="235">
        <f t="shared" si="104"/>
        <v>2</v>
      </c>
      <c r="I535" s="137"/>
      <c r="J535" s="241">
        <f t="shared" si="105"/>
        <v>3844</v>
      </c>
      <c r="K535" s="242">
        <f t="shared" si="106"/>
        <v>4106</v>
      </c>
      <c r="L535" s="242">
        <f t="shared" si="107"/>
        <v>4106</v>
      </c>
      <c r="M535" s="242">
        <f t="shared" si="108"/>
        <v>3856</v>
      </c>
      <c r="N535" s="242">
        <f t="shared" si="109"/>
        <v>3846</v>
      </c>
      <c r="O535" s="243">
        <f t="shared" si="110"/>
        <v>3845</v>
      </c>
      <c r="P535" s="139"/>
      <c r="Q535" s="241">
        <f t="shared" si="111"/>
        <v>9571</v>
      </c>
      <c r="R535" s="242">
        <f t="shared" si="116"/>
        <v>3845</v>
      </c>
      <c r="S535" s="242">
        <f t="shared" si="112"/>
        <v>0</v>
      </c>
      <c r="T535" s="242">
        <f t="shared" si="113"/>
        <v>893</v>
      </c>
      <c r="U535" s="242">
        <f t="shared" si="114"/>
        <v>14309</v>
      </c>
      <c r="V535" s="247">
        <f t="shared" si="115"/>
        <v>-1</v>
      </c>
    </row>
    <row r="536" spans="1:22" x14ac:dyDescent="0.3">
      <c r="A536" s="136">
        <v>478</v>
      </c>
      <c r="B536" s="136">
        <v>478352640</v>
      </c>
      <c r="C536" s="212" t="s">
        <v>249</v>
      </c>
      <c r="D536" s="211">
        <v>352</v>
      </c>
      <c r="E536" s="212" t="s">
        <v>198</v>
      </c>
      <c r="F536" s="211">
        <v>640</v>
      </c>
      <c r="G536" s="212" t="s">
        <v>250</v>
      </c>
      <c r="H536" s="235">
        <f t="shared" si="104"/>
        <v>4</v>
      </c>
      <c r="I536" s="137"/>
      <c r="J536" s="241">
        <f t="shared" si="105"/>
        <v>6920</v>
      </c>
      <c r="K536" s="242">
        <f t="shared" si="106"/>
        <v>7651</v>
      </c>
      <c r="L536" s="242">
        <f t="shared" si="107"/>
        <v>7154</v>
      </c>
      <c r="M536" s="242">
        <f t="shared" si="108"/>
        <v>7154</v>
      </c>
      <c r="N536" s="242">
        <f t="shared" si="109"/>
        <v>7784</v>
      </c>
      <c r="O536" s="243">
        <f t="shared" si="110"/>
        <v>7786</v>
      </c>
      <c r="P536" s="139"/>
      <c r="Q536" s="241">
        <f t="shared" si="111"/>
        <v>10144</v>
      </c>
      <c r="R536" s="242">
        <f t="shared" si="116"/>
        <v>7786</v>
      </c>
      <c r="S536" s="242">
        <f t="shared" si="112"/>
        <v>0</v>
      </c>
      <c r="T536" s="242">
        <f t="shared" si="113"/>
        <v>893</v>
      </c>
      <c r="U536" s="242">
        <f t="shared" si="114"/>
        <v>18823</v>
      </c>
      <c r="V536" s="247">
        <f t="shared" si="115"/>
        <v>2</v>
      </c>
    </row>
    <row r="537" spans="1:22" x14ac:dyDescent="0.3">
      <c r="A537" s="136">
        <v>478</v>
      </c>
      <c r="B537" s="136">
        <v>478352673</v>
      </c>
      <c r="C537" s="212" t="s">
        <v>249</v>
      </c>
      <c r="D537" s="211">
        <v>352</v>
      </c>
      <c r="E537" s="212" t="s">
        <v>198</v>
      </c>
      <c r="F537" s="211">
        <v>673</v>
      </c>
      <c r="G537" s="212" t="s">
        <v>159</v>
      </c>
      <c r="H537" s="235">
        <f t="shared" si="104"/>
        <v>31.439999999999998</v>
      </c>
      <c r="I537" s="137"/>
      <c r="J537" s="241">
        <f t="shared" si="105"/>
        <v>4553</v>
      </c>
      <c r="K537" s="242">
        <f t="shared" si="106"/>
        <v>4573</v>
      </c>
      <c r="L537" s="242">
        <f t="shared" si="107"/>
        <v>4573</v>
      </c>
      <c r="M537" s="242">
        <f t="shared" si="108"/>
        <v>4909</v>
      </c>
      <c r="N537" s="242">
        <f t="shared" si="109"/>
        <v>4885</v>
      </c>
      <c r="O537" s="243">
        <f t="shared" si="110"/>
        <v>4884</v>
      </c>
      <c r="P537" s="139"/>
      <c r="Q537" s="241">
        <f t="shared" si="111"/>
        <v>9634</v>
      </c>
      <c r="R537" s="242">
        <f t="shared" si="116"/>
        <v>4884</v>
      </c>
      <c r="S537" s="242">
        <f t="shared" si="112"/>
        <v>0</v>
      </c>
      <c r="T537" s="242">
        <f t="shared" si="113"/>
        <v>893</v>
      </c>
      <c r="U537" s="242">
        <f t="shared" si="114"/>
        <v>15411</v>
      </c>
      <c r="V537" s="247">
        <f t="shared" si="115"/>
        <v>-1</v>
      </c>
    </row>
    <row r="538" spans="1:22" x14ac:dyDescent="0.3">
      <c r="A538" s="136">
        <v>478</v>
      </c>
      <c r="B538" s="136">
        <v>478352695</v>
      </c>
      <c r="C538" s="212" t="s">
        <v>249</v>
      </c>
      <c r="D538" s="211">
        <v>352</v>
      </c>
      <c r="E538" s="212" t="s">
        <v>198</v>
      </c>
      <c r="F538" s="211">
        <v>695</v>
      </c>
      <c r="G538" s="212" t="s">
        <v>135</v>
      </c>
      <c r="H538" s="235">
        <f t="shared" si="104"/>
        <v>1</v>
      </c>
      <c r="I538" s="137"/>
      <c r="J538" s="241" t="str">
        <f t="shared" si="105"/>
        <v/>
      </c>
      <c r="K538" s="242">
        <f t="shared" si="106"/>
        <v>6195</v>
      </c>
      <c r="L538" s="242">
        <f t="shared" si="107"/>
        <v>6198</v>
      </c>
      <c r="M538" s="242">
        <f t="shared" si="108"/>
        <v>6763</v>
      </c>
      <c r="N538" s="242">
        <f t="shared" si="109"/>
        <v>6764</v>
      </c>
      <c r="O538" s="243">
        <f t="shared" si="110"/>
        <v>6764</v>
      </c>
      <c r="P538" s="139"/>
      <c r="Q538" s="241">
        <f t="shared" si="111"/>
        <v>10981.62264493703</v>
      </c>
      <c r="R538" s="242">
        <f t="shared" si="116"/>
        <v>6764</v>
      </c>
      <c r="S538" s="242">
        <f t="shared" si="112"/>
        <v>0</v>
      </c>
      <c r="T538" s="242">
        <f t="shared" si="113"/>
        <v>893</v>
      </c>
      <c r="U538" s="242">
        <f t="shared" si="114"/>
        <v>18638.62264493703</v>
      </c>
      <c r="V538" s="247">
        <f t="shared" si="115"/>
        <v>0</v>
      </c>
    </row>
    <row r="539" spans="1:22" x14ac:dyDescent="0.3">
      <c r="A539" s="136">
        <v>478</v>
      </c>
      <c r="B539" s="136">
        <v>478352720</v>
      </c>
      <c r="C539" s="212" t="s">
        <v>249</v>
      </c>
      <c r="D539" s="211">
        <v>352</v>
      </c>
      <c r="E539" s="212" t="s">
        <v>198</v>
      </c>
      <c r="F539" s="211">
        <v>720</v>
      </c>
      <c r="G539" s="212" t="s">
        <v>60</v>
      </c>
      <c r="H539" s="235">
        <f t="shared" si="104"/>
        <v>5</v>
      </c>
      <c r="I539" s="137"/>
      <c r="J539" s="241">
        <f t="shared" si="105"/>
        <v>2043</v>
      </c>
      <c r="K539" s="242">
        <f t="shared" si="106"/>
        <v>2096</v>
      </c>
      <c r="L539" s="242">
        <f t="shared" si="107"/>
        <v>2095</v>
      </c>
      <c r="M539" s="242">
        <f t="shared" si="108"/>
        <v>2095</v>
      </c>
      <c r="N539" s="242">
        <f t="shared" si="109"/>
        <v>2252</v>
      </c>
      <c r="O539" s="243">
        <f t="shared" si="110"/>
        <v>2213</v>
      </c>
      <c r="P539" s="139"/>
      <c r="Q539" s="241">
        <f t="shared" si="111"/>
        <v>9714</v>
      </c>
      <c r="R539" s="242">
        <f t="shared" si="116"/>
        <v>2213</v>
      </c>
      <c r="S539" s="242">
        <f t="shared" si="112"/>
        <v>0</v>
      </c>
      <c r="T539" s="242">
        <f t="shared" si="113"/>
        <v>893</v>
      </c>
      <c r="U539" s="242">
        <f t="shared" si="114"/>
        <v>12820</v>
      </c>
      <c r="V539" s="247">
        <f t="shared" si="115"/>
        <v>-39</v>
      </c>
    </row>
    <row r="540" spans="1:22" x14ac:dyDescent="0.3">
      <c r="A540" s="136">
        <v>478</v>
      </c>
      <c r="B540" s="136">
        <v>478352725</v>
      </c>
      <c r="C540" s="212" t="s">
        <v>249</v>
      </c>
      <c r="D540" s="211">
        <v>352</v>
      </c>
      <c r="E540" s="212" t="s">
        <v>198</v>
      </c>
      <c r="F540" s="211">
        <v>725</v>
      </c>
      <c r="G540" s="212" t="s">
        <v>136</v>
      </c>
      <c r="H540" s="235">
        <f t="shared" si="104"/>
        <v>18.93</v>
      </c>
      <c r="I540" s="137"/>
      <c r="J540" s="241">
        <f t="shared" si="105"/>
        <v>2633</v>
      </c>
      <c r="K540" s="242">
        <f t="shared" si="106"/>
        <v>2828</v>
      </c>
      <c r="L540" s="242">
        <f t="shared" si="107"/>
        <v>2828</v>
      </c>
      <c r="M540" s="242">
        <f t="shared" si="108"/>
        <v>3244</v>
      </c>
      <c r="N540" s="242">
        <f t="shared" si="109"/>
        <v>3234</v>
      </c>
      <c r="O540" s="243">
        <f t="shared" si="110"/>
        <v>3234</v>
      </c>
      <c r="P540" s="139"/>
      <c r="Q540" s="241">
        <f t="shared" si="111"/>
        <v>9854</v>
      </c>
      <c r="R540" s="242">
        <f t="shared" si="116"/>
        <v>3234</v>
      </c>
      <c r="S540" s="242">
        <f t="shared" si="112"/>
        <v>0</v>
      </c>
      <c r="T540" s="242">
        <f t="shared" si="113"/>
        <v>893</v>
      </c>
      <c r="U540" s="242">
        <f t="shared" si="114"/>
        <v>13981</v>
      </c>
      <c r="V540" s="247">
        <f t="shared" si="115"/>
        <v>0</v>
      </c>
    </row>
    <row r="541" spans="1:22" x14ac:dyDescent="0.3">
      <c r="A541" s="136">
        <v>478</v>
      </c>
      <c r="B541" s="136">
        <v>478352730</v>
      </c>
      <c r="C541" s="212" t="s">
        <v>249</v>
      </c>
      <c r="D541" s="211">
        <v>352</v>
      </c>
      <c r="E541" s="212" t="s">
        <v>198</v>
      </c>
      <c r="F541" s="211">
        <v>730</v>
      </c>
      <c r="G541" s="212" t="s">
        <v>137</v>
      </c>
      <c r="H541" s="235">
        <f t="shared" si="104"/>
        <v>1</v>
      </c>
      <c r="I541" s="137"/>
      <c r="J541" s="241">
        <f t="shared" si="105"/>
        <v>3430</v>
      </c>
      <c r="K541" s="242">
        <f t="shared" si="106"/>
        <v>3546</v>
      </c>
      <c r="L541" s="242">
        <f t="shared" si="107"/>
        <v>3546</v>
      </c>
      <c r="M541" s="242">
        <f t="shared" si="108"/>
        <v>3176</v>
      </c>
      <c r="N541" s="242">
        <f t="shared" si="109"/>
        <v>3185</v>
      </c>
      <c r="O541" s="243">
        <f t="shared" si="110"/>
        <v>3185</v>
      </c>
      <c r="P541" s="139"/>
      <c r="Q541" s="241">
        <f t="shared" si="111"/>
        <v>10144</v>
      </c>
      <c r="R541" s="242">
        <f t="shared" si="116"/>
        <v>3185</v>
      </c>
      <c r="S541" s="242">
        <f t="shared" si="112"/>
        <v>0</v>
      </c>
      <c r="T541" s="242">
        <f t="shared" si="113"/>
        <v>893</v>
      </c>
      <c r="U541" s="242">
        <f t="shared" si="114"/>
        <v>14222</v>
      </c>
      <c r="V541" s="247">
        <f t="shared" si="115"/>
        <v>0</v>
      </c>
    </row>
    <row r="542" spans="1:22" x14ac:dyDescent="0.3">
      <c r="A542" s="136">
        <v>478</v>
      </c>
      <c r="B542" s="136">
        <v>478352735</v>
      </c>
      <c r="C542" s="212" t="s">
        <v>249</v>
      </c>
      <c r="D542" s="211">
        <v>352</v>
      </c>
      <c r="E542" s="212" t="s">
        <v>198</v>
      </c>
      <c r="F542" s="211">
        <v>735</v>
      </c>
      <c r="G542" s="212" t="s">
        <v>138</v>
      </c>
      <c r="H542" s="235">
        <f t="shared" si="104"/>
        <v>41.97</v>
      </c>
      <c r="I542" s="137"/>
      <c r="J542" s="241">
        <f t="shared" si="105"/>
        <v>3801</v>
      </c>
      <c r="K542" s="242">
        <f t="shared" si="106"/>
        <v>3930</v>
      </c>
      <c r="L542" s="242">
        <f t="shared" si="107"/>
        <v>3930</v>
      </c>
      <c r="M542" s="242">
        <f t="shared" si="108"/>
        <v>4116</v>
      </c>
      <c r="N542" s="242">
        <f t="shared" si="109"/>
        <v>4081</v>
      </c>
      <c r="O542" s="243">
        <f t="shared" si="110"/>
        <v>4081</v>
      </c>
      <c r="P542" s="139"/>
      <c r="Q542" s="241">
        <f t="shared" si="111"/>
        <v>9820</v>
      </c>
      <c r="R542" s="242">
        <f t="shared" si="116"/>
        <v>4081</v>
      </c>
      <c r="S542" s="242">
        <f t="shared" si="112"/>
        <v>0</v>
      </c>
      <c r="T542" s="242">
        <f t="shared" si="113"/>
        <v>893</v>
      </c>
      <c r="U542" s="242">
        <f t="shared" si="114"/>
        <v>14794</v>
      </c>
      <c r="V542" s="247">
        <f t="shared" si="115"/>
        <v>0</v>
      </c>
    </row>
    <row r="543" spans="1:22" x14ac:dyDescent="0.3">
      <c r="A543" s="136">
        <v>478</v>
      </c>
      <c r="B543" s="136">
        <v>478352753</v>
      </c>
      <c r="C543" s="212" t="s">
        <v>249</v>
      </c>
      <c r="D543" s="211">
        <v>352</v>
      </c>
      <c r="E543" s="212" t="s">
        <v>198</v>
      </c>
      <c r="F543" s="211">
        <v>753</v>
      </c>
      <c r="G543" s="212" t="s">
        <v>248</v>
      </c>
      <c r="H543" s="235">
        <f t="shared" si="104"/>
        <v>6.91</v>
      </c>
      <c r="I543" s="137"/>
      <c r="J543" s="241">
        <f t="shared" si="105"/>
        <v>3538</v>
      </c>
      <c r="K543" s="242">
        <f t="shared" si="106"/>
        <v>4205</v>
      </c>
      <c r="L543" s="242">
        <f t="shared" si="107"/>
        <v>4205</v>
      </c>
      <c r="M543" s="242">
        <f t="shared" si="108"/>
        <v>4073</v>
      </c>
      <c r="N543" s="242">
        <f t="shared" si="109"/>
        <v>4081</v>
      </c>
      <c r="O543" s="243">
        <f t="shared" si="110"/>
        <v>4081</v>
      </c>
      <c r="P543" s="139"/>
      <c r="Q543" s="241">
        <f t="shared" si="111"/>
        <v>10762</v>
      </c>
      <c r="R543" s="242">
        <f t="shared" si="116"/>
        <v>4081</v>
      </c>
      <c r="S543" s="242">
        <f t="shared" si="112"/>
        <v>0</v>
      </c>
      <c r="T543" s="242">
        <f t="shared" si="113"/>
        <v>893</v>
      </c>
      <c r="U543" s="242">
        <f t="shared" si="114"/>
        <v>15736</v>
      </c>
      <c r="V543" s="247">
        <f t="shared" si="115"/>
        <v>0</v>
      </c>
    </row>
    <row r="544" spans="1:22" x14ac:dyDescent="0.3">
      <c r="A544" s="136">
        <v>478</v>
      </c>
      <c r="B544" s="136">
        <v>478352755</v>
      </c>
      <c r="C544" s="212" t="s">
        <v>249</v>
      </c>
      <c r="D544" s="211">
        <v>352</v>
      </c>
      <c r="E544" s="212" t="s">
        <v>198</v>
      </c>
      <c r="F544" s="211">
        <v>755</v>
      </c>
      <c r="G544" s="212" t="s">
        <v>62</v>
      </c>
      <c r="H544" s="235">
        <f t="shared" si="104"/>
        <v>0.95</v>
      </c>
      <c r="I544" s="137"/>
      <c r="J544" s="241" t="str">
        <f t="shared" si="105"/>
        <v/>
      </c>
      <c r="K544" s="242" t="str">
        <f t="shared" si="106"/>
        <v/>
      </c>
      <c r="L544" s="242" t="str">
        <f t="shared" si="107"/>
        <v/>
      </c>
      <c r="M544" s="242">
        <f t="shared" si="108"/>
        <v>5042</v>
      </c>
      <c r="N544" s="242">
        <f t="shared" si="109"/>
        <v>5056</v>
      </c>
      <c r="O544" s="243">
        <f t="shared" si="110"/>
        <v>5056</v>
      </c>
      <c r="P544" s="139"/>
      <c r="Q544" s="241">
        <f t="shared" si="111"/>
        <v>12094.913853503183</v>
      </c>
      <c r="R544" s="242">
        <f t="shared" si="116"/>
        <v>5056</v>
      </c>
      <c r="S544" s="242">
        <f t="shared" si="112"/>
        <v>0</v>
      </c>
      <c r="T544" s="242">
        <f t="shared" si="113"/>
        <v>893</v>
      </c>
      <c r="U544" s="242">
        <f t="shared" si="114"/>
        <v>18043.913853503182</v>
      </c>
      <c r="V544" s="247">
        <f t="shared" si="115"/>
        <v>0</v>
      </c>
    </row>
    <row r="545" spans="1:22" x14ac:dyDescent="0.3">
      <c r="A545" s="136">
        <v>478</v>
      </c>
      <c r="B545" s="136">
        <v>478352775</v>
      </c>
      <c r="C545" s="212" t="s">
        <v>249</v>
      </c>
      <c r="D545" s="211">
        <v>352</v>
      </c>
      <c r="E545" s="212" t="s">
        <v>198</v>
      </c>
      <c r="F545" s="211">
        <v>775</v>
      </c>
      <c r="G545" s="212" t="s">
        <v>77</v>
      </c>
      <c r="H545" s="235">
        <f t="shared" si="104"/>
        <v>19.07</v>
      </c>
      <c r="I545" s="137"/>
      <c r="J545" s="241">
        <f t="shared" si="105"/>
        <v>1765</v>
      </c>
      <c r="K545" s="242">
        <f t="shared" si="106"/>
        <v>1769</v>
      </c>
      <c r="L545" s="242">
        <f t="shared" si="107"/>
        <v>1769</v>
      </c>
      <c r="M545" s="242">
        <f t="shared" si="108"/>
        <v>1992</v>
      </c>
      <c r="N545" s="242">
        <f t="shared" si="109"/>
        <v>1994</v>
      </c>
      <c r="O545" s="243">
        <f t="shared" si="110"/>
        <v>1994</v>
      </c>
      <c r="P545" s="139"/>
      <c r="Q545" s="241">
        <f t="shared" si="111"/>
        <v>9325</v>
      </c>
      <c r="R545" s="242">
        <f t="shared" si="116"/>
        <v>1994</v>
      </c>
      <c r="S545" s="242">
        <f t="shared" si="112"/>
        <v>0</v>
      </c>
      <c r="T545" s="242">
        <f t="shared" si="113"/>
        <v>893</v>
      </c>
      <c r="U545" s="242">
        <f t="shared" si="114"/>
        <v>12212</v>
      </c>
      <c r="V545" s="247">
        <f t="shared" si="115"/>
        <v>0</v>
      </c>
    </row>
    <row r="546" spans="1:22" x14ac:dyDescent="0.3">
      <c r="A546" s="136">
        <v>479</v>
      </c>
      <c r="B546" s="136">
        <v>479278005</v>
      </c>
      <c r="C546" s="212" t="s">
        <v>251</v>
      </c>
      <c r="D546" s="211">
        <v>278</v>
      </c>
      <c r="E546" s="212" t="s">
        <v>212</v>
      </c>
      <c r="F546" s="211">
        <v>5</v>
      </c>
      <c r="G546" s="212" t="s">
        <v>219</v>
      </c>
      <c r="H546" s="235">
        <f t="shared" si="104"/>
        <v>4.5199999999999996</v>
      </c>
      <c r="I546" s="137"/>
      <c r="J546" s="241">
        <f t="shared" si="105"/>
        <v>4441</v>
      </c>
      <c r="K546" s="242">
        <f t="shared" si="106"/>
        <v>4444</v>
      </c>
      <c r="L546" s="242">
        <f t="shared" si="107"/>
        <v>4444</v>
      </c>
      <c r="M546" s="242">
        <f t="shared" si="108"/>
        <v>4754</v>
      </c>
      <c r="N546" s="242">
        <f t="shared" si="109"/>
        <v>4735</v>
      </c>
      <c r="O546" s="243">
        <f t="shared" si="110"/>
        <v>4732</v>
      </c>
      <c r="P546" s="139"/>
      <c r="Q546" s="241">
        <f t="shared" si="111"/>
        <v>11044</v>
      </c>
      <c r="R546" s="242">
        <f t="shared" si="116"/>
        <v>4732</v>
      </c>
      <c r="S546" s="242">
        <f t="shared" si="112"/>
        <v>0</v>
      </c>
      <c r="T546" s="242">
        <f t="shared" si="113"/>
        <v>893</v>
      </c>
      <c r="U546" s="242">
        <f t="shared" si="114"/>
        <v>16669</v>
      </c>
      <c r="V546" s="247">
        <f t="shared" si="115"/>
        <v>-3</v>
      </c>
    </row>
    <row r="547" spans="1:22" x14ac:dyDescent="0.3">
      <c r="A547" s="136">
        <v>479</v>
      </c>
      <c r="B547" s="136">
        <v>479278024</v>
      </c>
      <c r="C547" s="212" t="s">
        <v>251</v>
      </c>
      <c r="D547" s="211">
        <v>278</v>
      </c>
      <c r="E547" s="212" t="s">
        <v>212</v>
      </c>
      <c r="F547" s="211">
        <v>24</v>
      </c>
      <c r="G547" s="212" t="s">
        <v>252</v>
      </c>
      <c r="H547" s="235">
        <f t="shared" si="104"/>
        <v>21.8</v>
      </c>
      <c r="I547" s="137"/>
      <c r="J547" s="241">
        <f t="shared" si="105"/>
        <v>2151</v>
      </c>
      <c r="K547" s="242">
        <f t="shared" si="106"/>
        <v>2228</v>
      </c>
      <c r="L547" s="242">
        <f t="shared" si="107"/>
        <v>2228</v>
      </c>
      <c r="M547" s="242">
        <f t="shared" si="108"/>
        <v>2290</v>
      </c>
      <c r="N547" s="242">
        <f t="shared" si="109"/>
        <v>2292</v>
      </c>
      <c r="O547" s="243">
        <f t="shared" si="110"/>
        <v>2296</v>
      </c>
      <c r="P547" s="139"/>
      <c r="Q547" s="241">
        <f t="shared" si="111"/>
        <v>10029</v>
      </c>
      <c r="R547" s="242">
        <f t="shared" si="116"/>
        <v>2296</v>
      </c>
      <c r="S547" s="242">
        <f t="shared" si="112"/>
        <v>0</v>
      </c>
      <c r="T547" s="242">
        <f t="shared" si="113"/>
        <v>893</v>
      </c>
      <c r="U547" s="242">
        <f t="shared" si="114"/>
        <v>13218</v>
      </c>
      <c r="V547" s="247">
        <f t="shared" si="115"/>
        <v>4</v>
      </c>
    </row>
    <row r="548" spans="1:22" x14ac:dyDescent="0.3">
      <c r="A548" s="136">
        <v>479</v>
      </c>
      <c r="B548" s="136">
        <v>479278061</v>
      </c>
      <c r="C548" s="212" t="s">
        <v>251</v>
      </c>
      <c r="D548" s="211">
        <v>278</v>
      </c>
      <c r="E548" s="212" t="s">
        <v>212</v>
      </c>
      <c r="F548" s="211">
        <v>61</v>
      </c>
      <c r="G548" s="212" t="s">
        <v>170</v>
      </c>
      <c r="H548" s="235">
        <f t="shared" si="104"/>
        <v>31.880000000000003</v>
      </c>
      <c r="I548" s="137"/>
      <c r="J548" s="241">
        <f t="shared" si="105"/>
        <v>441</v>
      </c>
      <c r="K548" s="242">
        <f t="shared" si="106"/>
        <v>486</v>
      </c>
      <c r="L548" s="242">
        <f t="shared" si="107"/>
        <v>486</v>
      </c>
      <c r="M548" s="242">
        <f t="shared" si="108"/>
        <v>848</v>
      </c>
      <c r="N548" s="242">
        <f t="shared" si="109"/>
        <v>840</v>
      </c>
      <c r="O548" s="243">
        <f t="shared" si="110"/>
        <v>839</v>
      </c>
      <c r="P548" s="139"/>
      <c r="Q548" s="241">
        <f t="shared" si="111"/>
        <v>11627</v>
      </c>
      <c r="R548" s="242">
        <f t="shared" si="116"/>
        <v>839</v>
      </c>
      <c r="S548" s="242">
        <f t="shared" si="112"/>
        <v>0</v>
      </c>
      <c r="T548" s="242">
        <f t="shared" si="113"/>
        <v>893</v>
      </c>
      <c r="U548" s="242">
        <f t="shared" si="114"/>
        <v>13359</v>
      </c>
      <c r="V548" s="247">
        <f t="shared" si="115"/>
        <v>-1</v>
      </c>
    </row>
    <row r="549" spans="1:22" x14ac:dyDescent="0.3">
      <c r="A549" s="136">
        <v>479</v>
      </c>
      <c r="B549" s="136">
        <v>479278086</v>
      </c>
      <c r="C549" s="212" t="s">
        <v>251</v>
      </c>
      <c r="D549" s="211">
        <v>278</v>
      </c>
      <c r="E549" s="212" t="s">
        <v>212</v>
      </c>
      <c r="F549" s="211">
        <v>86</v>
      </c>
      <c r="G549" s="212" t="s">
        <v>207</v>
      </c>
      <c r="H549" s="235">
        <f t="shared" si="104"/>
        <v>9.23</v>
      </c>
      <c r="I549" s="137"/>
      <c r="J549" s="241">
        <f t="shared" si="105"/>
        <v>1594</v>
      </c>
      <c r="K549" s="242">
        <f t="shared" si="106"/>
        <v>1605</v>
      </c>
      <c r="L549" s="242">
        <f t="shared" si="107"/>
        <v>1606</v>
      </c>
      <c r="M549" s="242">
        <f t="shared" si="108"/>
        <v>1606</v>
      </c>
      <c r="N549" s="242">
        <f t="shared" si="109"/>
        <v>1956</v>
      </c>
      <c r="O549" s="243">
        <f t="shared" si="110"/>
        <v>1956</v>
      </c>
      <c r="P549" s="139"/>
      <c r="Q549" s="241">
        <f t="shared" si="111"/>
        <v>10360</v>
      </c>
      <c r="R549" s="242">
        <f t="shared" si="116"/>
        <v>1956</v>
      </c>
      <c r="S549" s="242">
        <f t="shared" si="112"/>
        <v>0</v>
      </c>
      <c r="T549" s="242">
        <f t="shared" si="113"/>
        <v>893</v>
      </c>
      <c r="U549" s="242">
        <f t="shared" si="114"/>
        <v>13209</v>
      </c>
      <c r="V549" s="247">
        <f t="shared" si="115"/>
        <v>0</v>
      </c>
    </row>
    <row r="550" spans="1:22" x14ac:dyDescent="0.3">
      <c r="A550" s="136">
        <v>479</v>
      </c>
      <c r="B550" s="136">
        <v>479278087</v>
      </c>
      <c r="C550" s="212" t="s">
        <v>251</v>
      </c>
      <c r="D550" s="211">
        <v>278</v>
      </c>
      <c r="E550" s="212" t="s">
        <v>212</v>
      </c>
      <c r="F550" s="211">
        <v>87</v>
      </c>
      <c r="G550" s="212" t="s">
        <v>171</v>
      </c>
      <c r="H550" s="235">
        <f t="shared" si="104"/>
        <v>5.3900000000000006</v>
      </c>
      <c r="I550" s="137"/>
      <c r="J550" s="241">
        <f t="shared" si="105"/>
        <v>3750</v>
      </c>
      <c r="K550" s="242">
        <f t="shared" si="106"/>
        <v>3911</v>
      </c>
      <c r="L550" s="242">
        <f t="shared" si="107"/>
        <v>3911</v>
      </c>
      <c r="M550" s="242">
        <f t="shared" si="108"/>
        <v>3591</v>
      </c>
      <c r="N550" s="242">
        <f t="shared" si="109"/>
        <v>3573</v>
      </c>
      <c r="O550" s="243">
        <f t="shared" si="110"/>
        <v>3573</v>
      </c>
      <c r="P550" s="139"/>
      <c r="Q550" s="241">
        <f t="shared" si="111"/>
        <v>10214</v>
      </c>
      <c r="R550" s="242">
        <f t="shared" si="116"/>
        <v>3573</v>
      </c>
      <c r="S550" s="242">
        <f t="shared" si="112"/>
        <v>0</v>
      </c>
      <c r="T550" s="242">
        <f t="shared" si="113"/>
        <v>893</v>
      </c>
      <c r="U550" s="242">
        <f t="shared" si="114"/>
        <v>14680</v>
      </c>
      <c r="V550" s="247">
        <f t="shared" si="115"/>
        <v>0</v>
      </c>
    </row>
    <row r="551" spans="1:22" x14ac:dyDescent="0.3">
      <c r="A551" s="136">
        <v>479</v>
      </c>
      <c r="B551" s="136">
        <v>479278091</v>
      </c>
      <c r="C551" s="212" t="s">
        <v>251</v>
      </c>
      <c r="D551" s="211">
        <v>278</v>
      </c>
      <c r="E551" s="212" t="s">
        <v>212</v>
      </c>
      <c r="F551" s="211">
        <v>91</v>
      </c>
      <c r="G551" s="212" t="s">
        <v>52</v>
      </c>
      <c r="H551" s="235">
        <f t="shared" si="104"/>
        <v>1</v>
      </c>
      <c r="I551" s="137"/>
      <c r="J551" s="241" t="str">
        <f t="shared" si="105"/>
        <v/>
      </c>
      <c r="K551" s="242">
        <f t="shared" si="106"/>
        <v>12452</v>
      </c>
      <c r="L551" s="242">
        <f t="shared" si="107"/>
        <v>12472</v>
      </c>
      <c r="M551" s="242">
        <f t="shared" si="108"/>
        <v>12858</v>
      </c>
      <c r="N551" s="242">
        <f t="shared" si="109"/>
        <v>12729</v>
      </c>
      <c r="O551" s="243">
        <f t="shared" si="110"/>
        <v>12726</v>
      </c>
      <c r="P551" s="139"/>
      <c r="Q551" s="241">
        <f t="shared" si="111"/>
        <v>9902.131025641027</v>
      </c>
      <c r="R551" s="242">
        <f t="shared" si="116"/>
        <v>12726</v>
      </c>
      <c r="S551" s="242">
        <f t="shared" si="112"/>
        <v>0</v>
      </c>
      <c r="T551" s="242">
        <f t="shared" si="113"/>
        <v>893</v>
      </c>
      <c r="U551" s="242">
        <f t="shared" si="114"/>
        <v>23521.131025641029</v>
      </c>
      <c r="V551" s="247">
        <f t="shared" si="115"/>
        <v>-3</v>
      </c>
    </row>
    <row r="552" spans="1:22" x14ac:dyDescent="0.3">
      <c r="A552" s="136">
        <v>479</v>
      </c>
      <c r="B552" s="136">
        <v>479278111</v>
      </c>
      <c r="C552" s="212" t="s">
        <v>251</v>
      </c>
      <c r="D552" s="211">
        <v>278</v>
      </c>
      <c r="E552" s="212" t="s">
        <v>212</v>
      </c>
      <c r="F552" s="211">
        <v>111</v>
      </c>
      <c r="G552" s="212" t="s">
        <v>253</v>
      </c>
      <c r="H552" s="235">
        <f t="shared" si="104"/>
        <v>5.4</v>
      </c>
      <c r="I552" s="137"/>
      <c r="J552" s="241">
        <f t="shared" si="105"/>
        <v>3620</v>
      </c>
      <c r="K552" s="242">
        <f t="shared" si="106"/>
        <v>3132</v>
      </c>
      <c r="L552" s="242">
        <f t="shared" si="107"/>
        <v>3133</v>
      </c>
      <c r="M552" s="242">
        <f t="shared" si="108"/>
        <v>3133</v>
      </c>
      <c r="N552" s="242">
        <f t="shared" si="109"/>
        <v>3133</v>
      </c>
      <c r="O552" s="243">
        <f t="shared" si="110"/>
        <v>3743</v>
      </c>
      <c r="P552" s="139"/>
      <c r="Q552" s="241">
        <f t="shared" si="111"/>
        <v>10643</v>
      </c>
      <c r="R552" s="242">
        <f t="shared" si="116"/>
        <v>3743</v>
      </c>
      <c r="S552" s="242">
        <f t="shared" si="112"/>
        <v>0</v>
      </c>
      <c r="T552" s="242">
        <f t="shared" si="113"/>
        <v>893</v>
      </c>
      <c r="U552" s="242">
        <f t="shared" si="114"/>
        <v>15279</v>
      </c>
      <c r="V552" s="247">
        <f t="shared" si="115"/>
        <v>610</v>
      </c>
    </row>
    <row r="553" spans="1:22" x14ac:dyDescent="0.3">
      <c r="A553" s="136">
        <v>479</v>
      </c>
      <c r="B553" s="136">
        <v>479278114</v>
      </c>
      <c r="C553" s="212" t="s">
        <v>251</v>
      </c>
      <c r="D553" s="211">
        <v>278</v>
      </c>
      <c r="E553" s="212" t="s">
        <v>212</v>
      </c>
      <c r="F553" s="211">
        <v>114</v>
      </c>
      <c r="G553" s="212" t="s">
        <v>51</v>
      </c>
      <c r="H553" s="235">
        <f t="shared" si="104"/>
        <v>8.74</v>
      </c>
      <c r="I553" s="137"/>
      <c r="J553" s="241">
        <f t="shared" si="105"/>
        <v>2729</v>
      </c>
      <c r="K553" s="242">
        <f t="shared" si="106"/>
        <v>2943</v>
      </c>
      <c r="L553" s="242">
        <f t="shared" si="107"/>
        <v>2943</v>
      </c>
      <c r="M553" s="242">
        <f t="shared" si="108"/>
        <v>2943</v>
      </c>
      <c r="N553" s="242">
        <f t="shared" si="109"/>
        <v>2217</v>
      </c>
      <c r="O553" s="243">
        <f t="shared" si="110"/>
        <v>2211</v>
      </c>
      <c r="P553" s="139"/>
      <c r="Q553" s="241">
        <f t="shared" si="111"/>
        <v>10701</v>
      </c>
      <c r="R553" s="242">
        <f t="shared" si="116"/>
        <v>2211</v>
      </c>
      <c r="S553" s="242">
        <f t="shared" si="112"/>
        <v>0</v>
      </c>
      <c r="T553" s="242">
        <f t="shared" si="113"/>
        <v>893</v>
      </c>
      <c r="U553" s="242">
        <f t="shared" si="114"/>
        <v>13805</v>
      </c>
      <c r="V553" s="247">
        <f t="shared" si="115"/>
        <v>-6</v>
      </c>
    </row>
    <row r="554" spans="1:22" x14ac:dyDescent="0.3">
      <c r="A554" s="136">
        <v>479</v>
      </c>
      <c r="B554" s="136">
        <v>479278117</v>
      </c>
      <c r="C554" s="212" t="s">
        <v>251</v>
      </c>
      <c r="D554" s="211">
        <v>278</v>
      </c>
      <c r="E554" s="212" t="s">
        <v>212</v>
      </c>
      <c r="F554" s="211">
        <v>117</v>
      </c>
      <c r="G554" s="212" t="s">
        <v>53</v>
      </c>
      <c r="H554" s="235">
        <f t="shared" si="104"/>
        <v>11.68</v>
      </c>
      <c r="I554" s="137"/>
      <c r="J554" s="241">
        <f t="shared" si="105"/>
        <v>4360</v>
      </c>
      <c r="K554" s="242">
        <f t="shared" si="106"/>
        <v>4561</v>
      </c>
      <c r="L554" s="242">
        <f t="shared" si="107"/>
        <v>4567</v>
      </c>
      <c r="M554" s="242">
        <f t="shared" si="108"/>
        <v>4360</v>
      </c>
      <c r="N554" s="242">
        <f t="shared" si="109"/>
        <v>4402</v>
      </c>
      <c r="O554" s="243">
        <f t="shared" si="110"/>
        <v>4405</v>
      </c>
      <c r="P554" s="139"/>
      <c r="Q554" s="241">
        <f t="shared" si="111"/>
        <v>9772</v>
      </c>
      <c r="R554" s="242">
        <f t="shared" si="116"/>
        <v>4405</v>
      </c>
      <c r="S554" s="242">
        <f t="shared" si="112"/>
        <v>0</v>
      </c>
      <c r="T554" s="242">
        <f t="shared" si="113"/>
        <v>893</v>
      </c>
      <c r="U554" s="242">
        <f t="shared" si="114"/>
        <v>15070</v>
      </c>
      <c r="V554" s="247">
        <f t="shared" si="115"/>
        <v>3</v>
      </c>
    </row>
    <row r="555" spans="1:22" x14ac:dyDescent="0.3">
      <c r="A555" s="136">
        <v>479</v>
      </c>
      <c r="B555" s="136">
        <v>479278127</v>
      </c>
      <c r="C555" s="212" t="s">
        <v>251</v>
      </c>
      <c r="D555" s="211">
        <v>278</v>
      </c>
      <c r="E555" s="212" t="s">
        <v>212</v>
      </c>
      <c r="F555" s="211">
        <v>127</v>
      </c>
      <c r="G555" s="212" t="s">
        <v>209</v>
      </c>
      <c r="H555" s="235">
        <f t="shared" si="104"/>
        <v>4</v>
      </c>
      <c r="I555" s="137"/>
      <c r="J555" s="241" t="str">
        <f t="shared" si="105"/>
        <v/>
      </c>
      <c r="K555" s="242">
        <f t="shared" si="106"/>
        <v>4386</v>
      </c>
      <c r="L555" s="242">
        <f t="shared" si="107"/>
        <v>4385</v>
      </c>
      <c r="M555" s="242">
        <f t="shared" si="108"/>
        <v>4902</v>
      </c>
      <c r="N555" s="242">
        <f t="shared" si="109"/>
        <v>4943</v>
      </c>
      <c r="O555" s="243">
        <f t="shared" si="110"/>
        <v>4939</v>
      </c>
      <c r="P555" s="139"/>
      <c r="Q555" s="241">
        <f t="shared" si="111"/>
        <v>10431.160234604105</v>
      </c>
      <c r="R555" s="242">
        <f t="shared" si="116"/>
        <v>4939</v>
      </c>
      <c r="S555" s="242">
        <f t="shared" si="112"/>
        <v>0</v>
      </c>
      <c r="T555" s="242">
        <f t="shared" si="113"/>
        <v>893</v>
      </c>
      <c r="U555" s="242">
        <f t="shared" si="114"/>
        <v>16263.160234604105</v>
      </c>
      <c r="V555" s="247">
        <f t="shared" si="115"/>
        <v>-4</v>
      </c>
    </row>
    <row r="556" spans="1:22" x14ac:dyDescent="0.3">
      <c r="A556" s="136">
        <v>479</v>
      </c>
      <c r="B556" s="136">
        <v>479278137</v>
      </c>
      <c r="C556" s="212" t="s">
        <v>251</v>
      </c>
      <c r="D556" s="211">
        <v>278</v>
      </c>
      <c r="E556" s="212" t="s">
        <v>212</v>
      </c>
      <c r="F556" s="211">
        <v>137</v>
      </c>
      <c r="G556" s="212" t="s">
        <v>210</v>
      </c>
      <c r="H556" s="235">
        <f t="shared" si="104"/>
        <v>22.58</v>
      </c>
      <c r="I556" s="137"/>
      <c r="J556" s="241">
        <f t="shared" si="105"/>
        <v>18</v>
      </c>
      <c r="K556" s="242">
        <f t="shared" si="106"/>
        <v>211</v>
      </c>
      <c r="L556" s="242">
        <f t="shared" si="107"/>
        <v>19</v>
      </c>
      <c r="M556" s="242">
        <f t="shared" si="108"/>
        <v>19</v>
      </c>
      <c r="N556" s="242">
        <f t="shared" si="109"/>
        <v>18</v>
      </c>
      <c r="O556" s="243">
        <f t="shared" si="110"/>
        <v>15</v>
      </c>
      <c r="P556" s="139"/>
      <c r="Q556" s="241">
        <f t="shared" si="111"/>
        <v>11476</v>
      </c>
      <c r="R556" s="242">
        <f t="shared" si="116"/>
        <v>15</v>
      </c>
      <c r="S556" s="242">
        <f t="shared" si="112"/>
        <v>0</v>
      </c>
      <c r="T556" s="242">
        <f t="shared" si="113"/>
        <v>893</v>
      </c>
      <c r="U556" s="242">
        <f t="shared" si="114"/>
        <v>12384</v>
      </c>
      <c r="V556" s="247">
        <f t="shared" si="115"/>
        <v>-3</v>
      </c>
    </row>
    <row r="557" spans="1:22" x14ac:dyDescent="0.3">
      <c r="A557" s="136">
        <v>479</v>
      </c>
      <c r="B557" s="136">
        <v>479278159</v>
      </c>
      <c r="C557" s="212" t="s">
        <v>251</v>
      </c>
      <c r="D557" s="211">
        <v>278</v>
      </c>
      <c r="E557" s="212" t="s">
        <v>212</v>
      </c>
      <c r="F557" s="211">
        <v>159</v>
      </c>
      <c r="G557" s="212" t="s">
        <v>172</v>
      </c>
      <c r="H557" s="235">
        <f t="shared" si="104"/>
        <v>3</v>
      </c>
      <c r="I557" s="137"/>
      <c r="J557" s="241">
        <f t="shared" si="105"/>
        <v>4362</v>
      </c>
      <c r="K557" s="242">
        <f t="shared" si="106"/>
        <v>4381</v>
      </c>
      <c r="L557" s="242">
        <f t="shared" si="107"/>
        <v>4382</v>
      </c>
      <c r="M557" s="242">
        <f t="shared" si="108"/>
        <v>4233</v>
      </c>
      <c r="N557" s="242">
        <f t="shared" si="109"/>
        <v>4231</v>
      </c>
      <c r="O557" s="243">
        <f t="shared" si="110"/>
        <v>4231</v>
      </c>
      <c r="P557" s="139"/>
      <c r="Q557" s="241">
        <f t="shared" si="111"/>
        <v>9269</v>
      </c>
      <c r="R557" s="242">
        <f t="shared" si="116"/>
        <v>4231</v>
      </c>
      <c r="S557" s="242">
        <f t="shared" si="112"/>
        <v>0</v>
      </c>
      <c r="T557" s="242">
        <f t="shared" si="113"/>
        <v>893</v>
      </c>
      <c r="U557" s="242">
        <f t="shared" si="114"/>
        <v>14393</v>
      </c>
      <c r="V557" s="247">
        <f t="shared" si="115"/>
        <v>0</v>
      </c>
    </row>
    <row r="558" spans="1:22" x14ac:dyDescent="0.3">
      <c r="A558" s="136">
        <v>479</v>
      </c>
      <c r="B558" s="136">
        <v>479278161</v>
      </c>
      <c r="C558" s="212" t="s">
        <v>251</v>
      </c>
      <c r="D558" s="211">
        <v>278</v>
      </c>
      <c r="E558" s="212" t="s">
        <v>212</v>
      </c>
      <c r="F558" s="211">
        <v>161</v>
      </c>
      <c r="G558" s="212" t="s">
        <v>173</v>
      </c>
      <c r="H558" s="235">
        <f t="shared" si="104"/>
        <v>4.29</v>
      </c>
      <c r="I558" s="137"/>
      <c r="J558" s="241">
        <f t="shared" si="105"/>
        <v>4033</v>
      </c>
      <c r="K558" s="242">
        <f t="shared" si="106"/>
        <v>4174</v>
      </c>
      <c r="L558" s="242">
        <f t="shared" si="107"/>
        <v>4174</v>
      </c>
      <c r="M558" s="242">
        <f t="shared" si="108"/>
        <v>4064</v>
      </c>
      <c r="N558" s="242">
        <f t="shared" si="109"/>
        <v>4080</v>
      </c>
      <c r="O558" s="243">
        <f t="shared" si="110"/>
        <v>4080</v>
      </c>
      <c r="P558" s="139"/>
      <c r="Q558" s="241">
        <f t="shared" si="111"/>
        <v>9784</v>
      </c>
      <c r="R558" s="242">
        <f t="shared" si="116"/>
        <v>4080</v>
      </c>
      <c r="S558" s="242">
        <f t="shared" si="112"/>
        <v>0</v>
      </c>
      <c r="T558" s="242">
        <f t="shared" si="113"/>
        <v>893</v>
      </c>
      <c r="U558" s="242">
        <f t="shared" si="114"/>
        <v>14757</v>
      </c>
      <c r="V558" s="247">
        <f t="shared" si="115"/>
        <v>0</v>
      </c>
    </row>
    <row r="559" spans="1:22" x14ac:dyDescent="0.3">
      <c r="A559" s="136">
        <v>479</v>
      </c>
      <c r="B559" s="136">
        <v>479278191</v>
      </c>
      <c r="C559" s="212" t="s">
        <v>251</v>
      </c>
      <c r="D559" s="211">
        <v>278</v>
      </c>
      <c r="E559" s="212" t="s">
        <v>212</v>
      </c>
      <c r="F559" s="211">
        <v>191</v>
      </c>
      <c r="G559" s="212" t="s">
        <v>254</v>
      </c>
      <c r="H559" s="235">
        <f t="shared" si="104"/>
        <v>4</v>
      </c>
      <c r="I559" s="137"/>
      <c r="J559" s="241">
        <f t="shared" si="105"/>
        <v>4179</v>
      </c>
      <c r="K559" s="242">
        <f t="shared" si="106"/>
        <v>3156</v>
      </c>
      <c r="L559" s="242">
        <f t="shared" si="107"/>
        <v>3159</v>
      </c>
      <c r="M559" s="242">
        <f t="shared" si="108"/>
        <v>3159</v>
      </c>
      <c r="N559" s="242">
        <f t="shared" si="109"/>
        <v>3431</v>
      </c>
      <c r="O559" s="243">
        <f t="shared" si="110"/>
        <v>3430</v>
      </c>
      <c r="P559" s="139"/>
      <c r="Q559" s="241">
        <f t="shared" si="111"/>
        <v>8983</v>
      </c>
      <c r="R559" s="242">
        <f t="shared" si="116"/>
        <v>3430</v>
      </c>
      <c r="S559" s="242">
        <f t="shared" si="112"/>
        <v>0</v>
      </c>
      <c r="T559" s="242">
        <f t="shared" si="113"/>
        <v>893</v>
      </c>
      <c r="U559" s="242">
        <f t="shared" si="114"/>
        <v>13306</v>
      </c>
      <c r="V559" s="247">
        <f t="shared" si="115"/>
        <v>-1</v>
      </c>
    </row>
    <row r="560" spans="1:22" x14ac:dyDescent="0.3">
      <c r="A560" s="136">
        <v>479</v>
      </c>
      <c r="B560" s="136">
        <v>479278210</v>
      </c>
      <c r="C560" s="212" t="s">
        <v>251</v>
      </c>
      <c r="D560" s="211">
        <v>278</v>
      </c>
      <c r="E560" s="212" t="s">
        <v>212</v>
      </c>
      <c r="F560" s="211">
        <v>210</v>
      </c>
      <c r="G560" s="212" t="s">
        <v>54</v>
      </c>
      <c r="H560" s="235">
        <f t="shared" si="104"/>
        <v>38.36</v>
      </c>
      <c r="I560" s="137"/>
      <c r="J560" s="241">
        <f t="shared" si="105"/>
        <v>3269</v>
      </c>
      <c r="K560" s="242">
        <f t="shared" si="106"/>
        <v>3478</v>
      </c>
      <c r="L560" s="242">
        <f t="shared" si="107"/>
        <v>3469</v>
      </c>
      <c r="M560" s="242">
        <f t="shared" si="108"/>
        <v>3294</v>
      </c>
      <c r="N560" s="242">
        <f t="shared" si="109"/>
        <v>3287</v>
      </c>
      <c r="O560" s="243">
        <f t="shared" si="110"/>
        <v>3285</v>
      </c>
      <c r="P560" s="139"/>
      <c r="Q560" s="241">
        <f t="shared" si="111"/>
        <v>10248</v>
      </c>
      <c r="R560" s="242">
        <f t="shared" si="116"/>
        <v>3285</v>
      </c>
      <c r="S560" s="242">
        <f t="shared" si="112"/>
        <v>0</v>
      </c>
      <c r="T560" s="242">
        <f t="shared" si="113"/>
        <v>893</v>
      </c>
      <c r="U560" s="242">
        <f t="shared" si="114"/>
        <v>14426</v>
      </c>
      <c r="V560" s="247">
        <f t="shared" si="115"/>
        <v>-2</v>
      </c>
    </row>
    <row r="561" spans="1:22" x14ac:dyDescent="0.3">
      <c r="A561" s="136">
        <v>479</v>
      </c>
      <c r="B561" s="136">
        <v>479278227</v>
      </c>
      <c r="C561" s="212" t="s">
        <v>251</v>
      </c>
      <c r="D561" s="211">
        <v>278</v>
      </c>
      <c r="E561" s="212" t="s">
        <v>212</v>
      </c>
      <c r="F561" s="211">
        <v>227</v>
      </c>
      <c r="G561" s="212" t="s">
        <v>255</v>
      </c>
      <c r="H561" s="235">
        <f t="shared" si="104"/>
        <v>3</v>
      </c>
      <c r="I561" s="137"/>
      <c r="J561" s="241">
        <f t="shared" si="105"/>
        <v>2218</v>
      </c>
      <c r="K561" s="242">
        <f t="shared" si="106"/>
        <v>2202</v>
      </c>
      <c r="L561" s="242">
        <f t="shared" si="107"/>
        <v>2202</v>
      </c>
      <c r="M561" s="242">
        <f t="shared" si="108"/>
        <v>2202</v>
      </c>
      <c r="N561" s="242">
        <f t="shared" si="109"/>
        <v>2848</v>
      </c>
      <c r="O561" s="243">
        <f t="shared" si="110"/>
        <v>2848</v>
      </c>
      <c r="P561" s="139"/>
      <c r="Q561" s="241">
        <f t="shared" si="111"/>
        <v>9841</v>
      </c>
      <c r="R561" s="242">
        <f t="shared" si="116"/>
        <v>2848</v>
      </c>
      <c r="S561" s="242">
        <f t="shared" si="112"/>
        <v>0</v>
      </c>
      <c r="T561" s="242">
        <f t="shared" si="113"/>
        <v>893</v>
      </c>
      <c r="U561" s="242">
        <f t="shared" si="114"/>
        <v>13582</v>
      </c>
      <c r="V561" s="247">
        <f t="shared" si="115"/>
        <v>0</v>
      </c>
    </row>
    <row r="562" spans="1:22" x14ac:dyDescent="0.3">
      <c r="A562" s="136">
        <v>479</v>
      </c>
      <c r="B562" s="136">
        <v>479278278</v>
      </c>
      <c r="C562" s="212" t="s">
        <v>251</v>
      </c>
      <c r="D562" s="211">
        <v>278</v>
      </c>
      <c r="E562" s="212" t="s">
        <v>212</v>
      </c>
      <c r="F562" s="211">
        <v>278</v>
      </c>
      <c r="G562" s="212" t="s">
        <v>212</v>
      </c>
      <c r="H562" s="235">
        <f t="shared" si="104"/>
        <v>51.489999999999995</v>
      </c>
      <c r="I562" s="137"/>
      <c r="J562" s="241">
        <f t="shared" si="105"/>
        <v>2854</v>
      </c>
      <c r="K562" s="242">
        <f t="shared" si="106"/>
        <v>3003</v>
      </c>
      <c r="L562" s="242">
        <f t="shared" si="107"/>
        <v>3004</v>
      </c>
      <c r="M562" s="242">
        <f t="shared" si="108"/>
        <v>2827</v>
      </c>
      <c r="N562" s="242">
        <f t="shared" si="109"/>
        <v>2783</v>
      </c>
      <c r="O562" s="243">
        <f t="shared" si="110"/>
        <v>2779</v>
      </c>
      <c r="P562" s="139"/>
      <c r="Q562" s="241">
        <f t="shared" si="111"/>
        <v>10427</v>
      </c>
      <c r="R562" s="242">
        <f t="shared" si="116"/>
        <v>2779</v>
      </c>
      <c r="S562" s="242">
        <f t="shared" si="112"/>
        <v>0</v>
      </c>
      <c r="T562" s="242">
        <f t="shared" si="113"/>
        <v>893</v>
      </c>
      <c r="U562" s="242">
        <f t="shared" si="114"/>
        <v>14099</v>
      </c>
      <c r="V562" s="247">
        <f t="shared" si="115"/>
        <v>-4</v>
      </c>
    </row>
    <row r="563" spans="1:22" x14ac:dyDescent="0.3">
      <c r="A563" s="136">
        <v>479</v>
      </c>
      <c r="B563" s="136">
        <v>479278281</v>
      </c>
      <c r="C563" s="212" t="s">
        <v>251</v>
      </c>
      <c r="D563" s="211">
        <v>278</v>
      </c>
      <c r="E563" s="212" t="s">
        <v>212</v>
      </c>
      <c r="F563" s="211">
        <v>281</v>
      </c>
      <c r="G563" s="212" t="s">
        <v>169</v>
      </c>
      <c r="H563" s="235">
        <f t="shared" si="104"/>
        <v>54.44</v>
      </c>
      <c r="I563" s="137"/>
      <c r="J563" s="241">
        <f t="shared" si="105"/>
        <v>18</v>
      </c>
      <c r="K563" s="242">
        <f t="shared" si="106"/>
        <v>17</v>
      </c>
      <c r="L563" s="242">
        <f t="shared" si="107"/>
        <v>18</v>
      </c>
      <c r="M563" s="242">
        <f t="shared" si="108"/>
        <v>18</v>
      </c>
      <c r="N563" s="242">
        <f t="shared" si="109"/>
        <v>0</v>
      </c>
      <c r="O563" s="243">
        <f t="shared" si="110"/>
        <v>91</v>
      </c>
      <c r="P563" s="139"/>
      <c r="Q563" s="241">
        <f t="shared" si="111"/>
        <v>11858</v>
      </c>
      <c r="R563" s="242">
        <f t="shared" si="116"/>
        <v>91</v>
      </c>
      <c r="S563" s="242">
        <f t="shared" si="112"/>
        <v>0</v>
      </c>
      <c r="T563" s="242">
        <f t="shared" si="113"/>
        <v>893</v>
      </c>
      <c r="U563" s="242">
        <f t="shared" si="114"/>
        <v>12842</v>
      </c>
      <c r="V563" s="247">
        <f t="shared" si="115"/>
        <v>91</v>
      </c>
    </row>
    <row r="564" spans="1:22" x14ac:dyDescent="0.3">
      <c r="A564" s="136">
        <v>479</v>
      </c>
      <c r="B564" s="136">
        <v>479278309</v>
      </c>
      <c r="C564" s="212" t="s">
        <v>251</v>
      </c>
      <c r="D564" s="211">
        <v>278</v>
      </c>
      <c r="E564" s="212" t="s">
        <v>212</v>
      </c>
      <c r="F564" s="211">
        <v>309</v>
      </c>
      <c r="G564" s="212" t="s">
        <v>256</v>
      </c>
      <c r="H564" s="235">
        <f t="shared" si="104"/>
        <v>0.3</v>
      </c>
      <c r="I564" s="137"/>
      <c r="J564" s="241">
        <f t="shared" si="105"/>
        <v>1143</v>
      </c>
      <c r="K564" s="242">
        <f t="shared" si="106"/>
        <v>1099</v>
      </c>
      <c r="L564" s="242">
        <f t="shared" si="107"/>
        <v>1092</v>
      </c>
      <c r="M564" s="242">
        <f t="shared" si="108"/>
        <v>1398</v>
      </c>
      <c r="N564" s="242">
        <f t="shared" si="109"/>
        <v>1453</v>
      </c>
      <c r="O564" s="243">
        <f t="shared" si="110"/>
        <v>1450</v>
      </c>
      <c r="P564" s="139"/>
      <c r="Q564" s="241">
        <f t="shared" si="111"/>
        <v>10269</v>
      </c>
      <c r="R564" s="242">
        <f t="shared" si="116"/>
        <v>1450</v>
      </c>
      <c r="S564" s="242">
        <f t="shared" si="112"/>
        <v>0</v>
      </c>
      <c r="T564" s="242">
        <f t="shared" si="113"/>
        <v>893</v>
      </c>
      <c r="U564" s="242">
        <f t="shared" si="114"/>
        <v>12612</v>
      </c>
      <c r="V564" s="247">
        <f t="shared" si="115"/>
        <v>-3</v>
      </c>
    </row>
    <row r="565" spans="1:22" x14ac:dyDescent="0.3">
      <c r="A565" s="136">
        <v>479</v>
      </c>
      <c r="B565" s="136">
        <v>479278325</v>
      </c>
      <c r="C565" s="212" t="s">
        <v>251</v>
      </c>
      <c r="D565" s="211">
        <v>278</v>
      </c>
      <c r="E565" s="212" t="s">
        <v>212</v>
      </c>
      <c r="F565" s="211">
        <v>325</v>
      </c>
      <c r="G565" s="212" t="s">
        <v>220</v>
      </c>
      <c r="H565" s="235">
        <f t="shared" si="104"/>
        <v>8.48</v>
      </c>
      <c r="I565" s="137"/>
      <c r="J565" s="241">
        <f t="shared" si="105"/>
        <v>1189</v>
      </c>
      <c r="K565" s="242">
        <f t="shared" si="106"/>
        <v>1391</v>
      </c>
      <c r="L565" s="242">
        <f t="shared" si="107"/>
        <v>1391</v>
      </c>
      <c r="M565" s="242">
        <f t="shared" si="108"/>
        <v>1391</v>
      </c>
      <c r="N565" s="242">
        <f t="shared" si="109"/>
        <v>1543</v>
      </c>
      <c r="O565" s="243">
        <f t="shared" si="110"/>
        <v>1541</v>
      </c>
      <c r="P565" s="139"/>
      <c r="Q565" s="241">
        <f t="shared" si="111"/>
        <v>11128</v>
      </c>
      <c r="R565" s="242">
        <f t="shared" si="116"/>
        <v>1541</v>
      </c>
      <c r="S565" s="242">
        <f t="shared" si="112"/>
        <v>0</v>
      </c>
      <c r="T565" s="242">
        <f t="shared" si="113"/>
        <v>893</v>
      </c>
      <c r="U565" s="242">
        <f t="shared" si="114"/>
        <v>13562</v>
      </c>
      <c r="V565" s="247">
        <f t="shared" si="115"/>
        <v>-2</v>
      </c>
    </row>
    <row r="566" spans="1:22" x14ac:dyDescent="0.3">
      <c r="A566" s="136">
        <v>479</v>
      </c>
      <c r="B566" s="136">
        <v>479278332</v>
      </c>
      <c r="C566" s="212" t="s">
        <v>251</v>
      </c>
      <c r="D566" s="211">
        <v>278</v>
      </c>
      <c r="E566" s="212" t="s">
        <v>212</v>
      </c>
      <c r="F566" s="211">
        <v>332</v>
      </c>
      <c r="G566" s="212" t="s">
        <v>221</v>
      </c>
      <c r="H566" s="235">
        <f t="shared" si="104"/>
        <v>8.64</v>
      </c>
      <c r="I566" s="137"/>
      <c r="J566" s="241">
        <f t="shared" si="105"/>
        <v>852</v>
      </c>
      <c r="K566" s="242">
        <f t="shared" si="106"/>
        <v>907</v>
      </c>
      <c r="L566" s="242">
        <f t="shared" si="107"/>
        <v>907</v>
      </c>
      <c r="M566" s="242">
        <f t="shared" si="108"/>
        <v>925</v>
      </c>
      <c r="N566" s="242">
        <f t="shared" si="109"/>
        <v>919</v>
      </c>
      <c r="O566" s="243">
        <f t="shared" si="110"/>
        <v>917</v>
      </c>
      <c r="P566" s="139"/>
      <c r="Q566" s="241">
        <f t="shared" si="111"/>
        <v>9920</v>
      </c>
      <c r="R566" s="242">
        <f t="shared" si="116"/>
        <v>917</v>
      </c>
      <c r="S566" s="242">
        <f t="shared" si="112"/>
        <v>0</v>
      </c>
      <c r="T566" s="242">
        <f t="shared" si="113"/>
        <v>893</v>
      </c>
      <c r="U566" s="242">
        <f t="shared" si="114"/>
        <v>11730</v>
      </c>
      <c r="V566" s="247">
        <f t="shared" si="115"/>
        <v>-2</v>
      </c>
    </row>
    <row r="567" spans="1:22" x14ac:dyDescent="0.3">
      <c r="A567" s="136">
        <v>479</v>
      </c>
      <c r="B567" s="136">
        <v>479278605</v>
      </c>
      <c r="C567" s="212" t="s">
        <v>251</v>
      </c>
      <c r="D567" s="211">
        <v>278</v>
      </c>
      <c r="E567" s="212" t="s">
        <v>212</v>
      </c>
      <c r="F567" s="211">
        <v>605</v>
      </c>
      <c r="G567" s="212" t="s">
        <v>216</v>
      </c>
      <c r="H567" s="235">
        <f t="shared" si="104"/>
        <v>49.99</v>
      </c>
      <c r="I567" s="137"/>
      <c r="J567" s="241">
        <f t="shared" si="105"/>
        <v>7224</v>
      </c>
      <c r="K567" s="242">
        <f t="shared" si="106"/>
        <v>7475</v>
      </c>
      <c r="L567" s="242">
        <f t="shared" si="107"/>
        <v>7463</v>
      </c>
      <c r="M567" s="242">
        <f t="shared" si="108"/>
        <v>7576</v>
      </c>
      <c r="N567" s="242">
        <f t="shared" si="109"/>
        <v>7458</v>
      </c>
      <c r="O567" s="243">
        <f t="shared" si="110"/>
        <v>7452</v>
      </c>
      <c r="P567" s="139"/>
      <c r="Q567" s="241">
        <f t="shared" si="111"/>
        <v>10003</v>
      </c>
      <c r="R567" s="242">
        <f t="shared" si="116"/>
        <v>7452</v>
      </c>
      <c r="S567" s="242">
        <f t="shared" si="112"/>
        <v>0</v>
      </c>
      <c r="T567" s="242">
        <f t="shared" si="113"/>
        <v>893</v>
      </c>
      <c r="U567" s="242">
        <f t="shared" si="114"/>
        <v>18348</v>
      </c>
      <c r="V567" s="247">
        <f t="shared" si="115"/>
        <v>-6</v>
      </c>
    </row>
    <row r="568" spans="1:22" x14ac:dyDescent="0.3">
      <c r="A568" s="136">
        <v>479</v>
      </c>
      <c r="B568" s="136">
        <v>479278635</v>
      </c>
      <c r="C568" s="212" t="s">
        <v>251</v>
      </c>
      <c r="D568" s="211">
        <v>278</v>
      </c>
      <c r="E568" s="212" t="s">
        <v>212</v>
      </c>
      <c r="F568" s="211">
        <v>635</v>
      </c>
      <c r="G568" s="212" t="s">
        <v>70</v>
      </c>
      <c r="H568" s="235">
        <f t="shared" si="104"/>
        <v>3.1100000000000003</v>
      </c>
      <c r="I568" s="137"/>
      <c r="J568" s="241">
        <f t="shared" si="105"/>
        <v>5325</v>
      </c>
      <c r="K568" s="242">
        <f t="shared" si="106"/>
        <v>4776</v>
      </c>
      <c r="L568" s="242">
        <f t="shared" si="107"/>
        <v>4777</v>
      </c>
      <c r="M568" s="242">
        <f t="shared" si="108"/>
        <v>4391</v>
      </c>
      <c r="N568" s="242">
        <f t="shared" si="109"/>
        <v>4360</v>
      </c>
      <c r="O568" s="243">
        <f t="shared" si="110"/>
        <v>4359</v>
      </c>
      <c r="P568" s="139"/>
      <c r="Q568" s="241">
        <f t="shared" si="111"/>
        <v>9269</v>
      </c>
      <c r="R568" s="242">
        <f t="shared" si="116"/>
        <v>4359</v>
      </c>
      <c r="S568" s="242">
        <f t="shared" si="112"/>
        <v>0</v>
      </c>
      <c r="T568" s="242">
        <f t="shared" si="113"/>
        <v>893</v>
      </c>
      <c r="U568" s="242">
        <f t="shared" si="114"/>
        <v>14521</v>
      </c>
      <c r="V568" s="247">
        <f t="shared" si="115"/>
        <v>-1</v>
      </c>
    </row>
    <row r="569" spans="1:22" x14ac:dyDescent="0.3">
      <c r="A569" s="136">
        <v>479</v>
      </c>
      <c r="B569" s="136">
        <v>479278670</v>
      </c>
      <c r="C569" s="212" t="s">
        <v>251</v>
      </c>
      <c r="D569" s="211">
        <v>278</v>
      </c>
      <c r="E569" s="212" t="s">
        <v>212</v>
      </c>
      <c r="F569" s="211">
        <v>670</v>
      </c>
      <c r="G569" s="212" t="s">
        <v>56</v>
      </c>
      <c r="H569" s="235">
        <f t="shared" si="104"/>
        <v>14.53</v>
      </c>
      <c r="I569" s="137"/>
      <c r="J569" s="241">
        <f t="shared" si="105"/>
        <v>8622</v>
      </c>
      <c r="K569" s="242">
        <f t="shared" si="106"/>
        <v>8976</v>
      </c>
      <c r="L569" s="242">
        <f t="shared" si="107"/>
        <v>8997</v>
      </c>
      <c r="M569" s="242">
        <f t="shared" si="108"/>
        <v>8997</v>
      </c>
      <c r="N569" s="242">
        <f t="shared" si="109"/>
        <v>8997</v>
      </c>
      <c r="O569" s="243">
        <f t="shared" si="110"/>
        <v>6107</v>
      </c>
      <c r="P569" s="139"/>
      <c r="Q569" s="241">
        <f t="shared" si="111"/>
        <v>9952</v>
      </c>
      <c r="R569" s="242">
        <f t="shared" si="116"/>
        <v>6107</v>
      </c>
      <c r="S569" s="242">
        <f t="shared" si="112"/>
        <v>0</v>
      </c>
      <c r="T569" s="242">
        <f t="shared" si="113"/>
        <v>893</v>
      </c>
      <c r="U569" s="242">
        <f t="shared" si="114"/>
        <v>16952</v>
      </c>
      <c r="V569" s="247">
        <f t="shared" si="115"/>
        <v>-2890</v>
      </c>
    </row>
    <row r="570" spans="1:22" x14ac:dyDescent="0.3">
      <c r="A570" s="136">
        <v>479</v>
      </c>
      <c r="B570" s="136">
        <v>479278672</v>
      </c>
      <c r="C570" s="212" t="s">
        <v>251</v>
      </c>
      <c r="D570" s="211">
        <v>278</v>
      </c>
      <c r="E570" s="212" t="s">
        <v>212</v>
      </c>
      <c r="F570" s="211">
        <v>672</v>
      </c>
      <c r="G570" s="212" t="s">
        <v>258</v>
      </c>
      <c r="H570" s="235">
        <f t="shared" si="104"/>
        <v>3</v>
      </c>
      <c r="I570" s="137"/>
      <c r="J570" s="241">
        <f t="shared" si="105"/>
        <v>3751</v>
      </c>
      <c r="K570" s="242">
        <f t="shared" si="106"/>
        <v>4395</v>
      </c>
      <c r="L570" s="242">
        <f t="shared" si="107"/>
        <v>4395</v>
      </c>
      <c r="M570" s="242">
        <f t="shared" si="108"/>
        <v>4507</v>
      </c>
      <c r="N570" s="242">
        <f t="shared" si="109"/>
        <v>4426</v>
      </c>
      <c r="O570" s="243">
        <f t="shared" si="110"/>
        <v>4426</v>
      </c>
      <c r="P570" s="139"/>
      <c r="Q570" s="241">
        <f t="shared" si="111"/>
        <v>11824</v>
      </c>
      <c r="R570" s="242">
        <f t="shared" si="116"/>
        <v>4426</v>
      </c>
      <c r="S570" s="242">
        <f t="shared" si="112"/>
        <v>0</v>
      </c>
      <c r="T570" s="242">
        <f t="shared" si="113"/>
        <v>893</v>
      </c>
      <c r="U570" s="242">
        <f t="shared" si="114"/>
        <v>17143</v>
      </c>
      <c r="V570" s="247">
        <f t="shared" si="115"/>
        <v>0</v>
      </c>
    </row>
    <row r="571" spans="1:22" x14ac:dyDescent="0.3">
      <c r="A571" s="136">
        <v>479</v>
      </c>
      <c r="B571" s="136">
        <v>479278674</v>
      </c>
      <c r="C571" s="212" t="s">
        <v>251</v>
      </c>
      <c r="D571" s="211">
        <v>278</v>
      </c>
      <c r="E571" s="212" t="s">
        <v>212</v>
      </c>
      <c r="F571" s="211">
        <v>674</v>
      </c>
      <c r="G571" s="212" t="s">
        <v>57</v>
      </c>
      <c r="H571" s="235">
        <f t="shared" si="104"/>
        <v>1</v>
      </c>
      <c r="I571" s="137"/>
      <c r="J571" s="241">
        <f t="shared" si="105"/>
        <v>5090</v>
      </c>
      <c r="K571" s="242">
        <f t="shared" si="106"/>
        <v>5684</v>
      </c>
      <c r="L571" s="242">
        <f t="shared" si="107"/>
        <v>5683</v>
      </c>
      <c r="M571" s="242">
        <f t="shared" si="108"/>
        <v>4781</v>
      </c>
      <c r="N571" s="242">
        <f t="shared" si="109"/>
        <v>4741</v>
      </c>
      <c r="O571" s="243">
        <f t="shared" si="110"/>
        <v>4739</v>
      </c>
      <c r="P571" s="139"/>
      <c r="Q571" s="241">
        <f t="shared" si="111"/>
        <v>12780</v>
      </c>
      <c r="R571" s="242">
        <f t="shared" si="116"/>
        <v>4739</v>
      </c>
      <c r="S571" s="242">
        <f t="shared" si="112"/>
        <v>0</v>
      </c>
      <c r="T571" s="242">
        <f t="shared" si="113"/>
        <v>893</v>
      </c>
      <c r="U571" s="242">
        <f t="shared" si="114"/>
        <v>18412</v>
      </c>
      <c r="V571" s="247">
        <f t="shared" si="115"/>
        <v>-2</v>
      </c>
    </row>
    <row r="572" spans="1:22" x14ac:dyDescent="0.3">
      <c r="A572" s="136">
        <v>479</v>
      </c>
      <c r="B572" s="136">
        <v>479278680</v>
      </c>
      <c r="C572" s="212" t="s">
        <v>251</v>
      </c>
      <c r="D572" s="211">
        <v>278</v>
      </c>
      <c r="E572" s="212" t="s">
        <v>212</v>
      </c>
      <c r="F572" s="211">
        <v>680</v>
      </c>
      <c r="G572" s="212" t="s">
        <v>174</v>
      </c>
      <c r="H572" s="235">
        <f t="shared" si="104"/>
        <v>4</v>
      </c>
      <c r="I572" s="137"/>
      <c r="J572" s="241">
        <f t="shared" si="105"/>
        <v>3412</v>
      </c>
      <c r="K572" s="242">
        <f t="shared" si="106"/>
        <v>3777</v>
      </c>
      <c r="L572" s="242">
        <f t="shared" si="107"/>
        <v>3777</v>
      </c>
      <c r="M572" s="242">
        <f t="shared" si="108"/>
        <v>4082</v>
      </c>
      <c r="N572" s="242">
        <f t="shared" si="109"/>
        <v>4115</v>
      </c>
      <c r="O572" s="243">
        <f t="shared" si="110"/>
        <v>4115</v>
      </c>
      <c r="P572" s="139"/>
      <c r="Q572" s="241">
        <f t="shared" si="111"/>
        <v>10842</v>
      </c>
      <c r="R572" s="242">
        <f t="shared" si="116"/>
        <v>4115</v>
      </c>
      <c r="S572" s="242">
        <f t="shared" si="112"/>
        <v>0</v>
      </c>
      <c r="T572" s="242">
        <f t="shared" si="113"/>
        <v>893</v>
      </c>
      <c r="U572" s="242">
        <f t="shared" si="114"/>
        <v>15850</v>
      </c>
      <c r="V572" s="247">
        <f t="shared" si="115"/>
        <v>0</v>
      </c>
    </row>
    <row r="573" spans="1:22" x14ac:dyDescent="0.3">
      <c r="A573" s="136">
        <v>479</v>
      </c>
      <c r="B573" s="136">
        <v>479278683</v>
      </c>
      <c r="C573" s="212" t="s">
        <v>251</v>
      </c>
      <c r="D573" s="211">
        <v>278</v>
      </c>
      <c r="E573" s="212" t="s">
        <v>212</v>
      </c>
      <c r="F573" s="211">
        <v>683</v>
      </c>
      <c r="G573" s="212" t="s">
        <v>58</v>
      </c>
      <c r="H573" s="235">
        <f t="shared" si="104"/>
        <v>9.27</v>
      </c>
      <c r="I573" s="137"/>
      <c r="J573" s="241">
        <f t="shared" si="105"/>
        <v>6541</v>
      </c>
      <c r="K573" s="242">
        <f t="shared" si="106"/>
        <v>6469</v>
      </c>
      <c r="L573" s="242">
        <f t="shared" si="107"/>
        <v>6471</v>
      </c>
      <c r="M573" s="242">
        <f t="shared" si="108"/>
        <v>7055</v>
      </c>
      <c r="N573" s="242">
        <f t="shared" si="109"/>
        <v>7077</v>
      </c>
      <c r="O573" s="243">
        <f t="shared" si="110"/>
        <v>7077</v>
      </c>
      <c r="P573" s="139"/>
      <c r="Q573" s="241">
        <f t="shared" si="111"/>
        <v>9269</v>
      </c>
      <c r="R573" s="242">
        <f t="shared" si="116"/>
        <v>7077</v>
      </c>
      <c r="S573" s="242">
        <f t="shared" si="112"/>
        <v>0</v>
      </c>
      <c r="T573" s="242">
        <f t="shared" si="113"/>
        <v>893</v>
      </c>
      <c r="U573" s="242">
        <f t="shared" si="114"/>
        <v>17239</v>
      </c>
      <c r="V573" s="247">
        <f t="shared" si="115"/>
        <v>0</v>
      </c>
    </row>
    <row r="574" spans="1:22" x14ac:dyDescent="0.3">
      <c r="A574" s="136">
        <v>479</v>
      </c>
      <c r="B574" s="136">
        <v>479278717</v>
      </c>
      <c r="C574" s="212" t="s">
        <v>251</v>
      </c>
      <c r="D574" s="211">
        <v>278</v>
      </c>
      <c r="E574" s="212" t="s">
        <v>212</v>
      </c>
      <c r="F574" s="211">
        <v>717</v>
      </c>
      <c r="G574" s="212" t="s">
        <v>59</v>
      </c>
      <c r="H574" s="235">
        <f t="shared" si="104"/>
        <v>1.42</v>
      </c>
      <c r="I574" s="137"/>
      <c r="J574" s="241">
        <f t="shared" si="105"/>
        <v>4848</v>
      </c>
      <c r="K574" s="242">
        <f t="shared" si="106"/>
        <v>5357</v>
      </c>
      <c r="L574" s="242">
        <f t="shared" si="107"/>
        <v>5359</v>
      </c>
      <c r="M574" s="242">
        <f t="shared" si="108"/>
        <v>5947</v>
      </c>
      <c r="N574" s="242">
        <f t="shared" si="109"/>
        <v>5861</v>
      </c>
      <c r="O574" s="243">
        <f t="shared" si="110"/>
        <v>5830</v>
      </c>
      <c r="P574" s="139"/>
      <c r="Q574" s="241">
        <f t="shared" si="111"/>
        <v>11259</v>
      </c>
      <c r="R574" s="242">
        <f t="shared" si="116"/>
        <v>5830</v>
      </c>
      <c r="S574" s="242">
        <f t="shared" si="112"/>
        <v>0</v>
      </c>
      <c r="T574" s="242">
        <f t="shared" si="113"/>
        <v>893</v>
      </c>
      <c r="U574" s="242">
        <f t="shared" si="114"/>
        <v>17982</v>
      </c>
      <c r="V574" s="247">
        <f t="shared" si="115"/>
        <v>-31</v>
      </c>
    </row>
    <row r="575" spans="1:22" x14ac:dyDescent="0.3">
      <c r="A575" s="136">
        <v>479</v>
      </c>
      <c r="B575" s="136">
        <v>479278755</v>
      </c>
      <c r="C575" s="212" t="s">
        <v>251</v>
      </c>
      <c r="D575" s="211">
        <v>278</v>
      </c>
      <c r="E575" s="212" t="s">
        <v>212</v>
      </c>
      <c r="F575" s="211">
        <v>755</v>
      </c>
      <c r="G575" s="212" t="s">
        <v>62</v>
      </c>
      <c r="H575" s="235">
        <f t="shared" si="104"/>
        <v>1.22</v>
      </c>
      <c r="I575" s="137"/>
      <c r="J575" s="241">
        <f t="shared" si="105"/>
        <v>4227</v>
      </c>
      <c r="K575" s="242">
        <f t="shared" si="106"/>
        <v>4370</v>
      </c>
      <c r="L575" s="242">
        <f t="shared" si="107"/>
        <v>4370</v>
      </c>
      <c r="M575" s="242">
        <f t="shared" si="108"/>
        <v>4221</v>
      </c>
      <c r="N575" s="242">
        <f t="shared" si="109"/>
        <v>4234</v>
      </c>
      <c r="O575" s="243">
        <f t="shared" si="110"/>
        <v>4234</v>
      </c>
      <c r="P575" s="139"/>
      <c r="Q575" s="241">
        <f t="shared" si="111"/>
        <v>10127</v>
      </c>
      <c r="R575" s="242">
        <f t="shared" si="116"/>
        <v>4234</v>
      </c>
      <c r="S575" s="242">
        <f t="shared" si="112"/>
        <v>0</v>
      </c>
      <c r="T575" s="242">
        <f t="shared" si="113"/>
        <v>893</v>
      </c>
      <c r="U575" s="242">
        <f t="shared" si="114"/>
        <v>15254</v>
      </c>
      <c r="V575" s="247">
        <f t="shared" si="115"/>
        <v>0</v>
      </c>
    </row>
    <row r="576" spans="1:22" x14ac:dyDescent="0.3">
      <c r="A576" s="136">
        <v>479</v>
      </c>
      <c r="B576" s="136">
        <v>479278766</v>
      </c>
      <c r="C576" s="212" t="s">
        <v>251</v>
      </c>
      <c r="D576" s="211">
        <v>278</v>
      </c>
      <c r="E576" s="212" t="s">
        <v>212</v>
      </c>
      <c r="F576" s="211">
        <v>766</v>
      </c>
      <c r="G576" s="212" t="s">
        <v>259</v>
      </c>
      <c r="H576" s="235">
        <f t="shared" si="104"/>
        <v>2.52</v>
      </c>
      <c r="I576" s="137"/>
      <c r="J576" s="241">
        <f t="shared" si="105"/>
        <v>4149</v>
      </c>
      <c r="K576" s="242">
        <f t="shared" si="106"/>
        <v>3785</v>
      </c>
      <c r="L576" s="242">
        <f t="shared" si="107"/>
        <v>3785</v>
      </c>
      <c r="M576" s="242">
        <f t="shared" si="108"/>
        <v>3469</v>
      </c>
      <c r="N576" s="242">
        <f t="shared" si="109"/>
        <v>3460</v>
      </c>
      <c r="O576" s="243">
        <f t="shared" si="110"/>
        <v>3460</v>
      </c>
      <c r="P576" s="139"/>
      <c r="Q576" s="241">
        <f t="shared" si="111"/>
        <v>10842</v>
      </c>
      <c r="R576" s="242">
        <f t="shared" si="116"/>
        <v>3460</v>
      </c>
      <c r="S576" s="242">
        <f t="shared" si="112"/>
        <v>0</v>
      </c>
      <c r="T576" s="242">
        <f t="shared" si="113"/>
        <v>893</v>
      </c>
      <c r="U576" s="242">
        <f t="shared" si="114"/>
        <v>15195</v>
      </c>
      <c r="V576" s="247">
        <f t="shared" si="115"/>
        <v>0</v>
      </c>
    </row>
    <row r="577" spans="1:22" x14ac:dyDescent="0.3">
      <c r="A577" s="136">
        <v>481</v>
      </c>
      <c r="B577" s="136">
        <v>481035018</v>
      </c>
      <c r="C577" s="212" t="s">
        <v>260</v>
      </c>
      <c r="D577" s="211">
        <v>35</v>
      </c>
      <c r="E577" s="212" t="s">
        <v>22</v>
      </c>
      <c r="F577" s="211">
        <v>18</v>
      </c>
      <c r="G577" s="212" t="s">
        <v>188</v>
      </c>
      <c r="H577" s="235">
        <f t="shared" si="104"/>
        <v>0.59</v>
      </c>
      <c r="I577" s="137"/>
      <c r="J577" s="241" t="str">
        <f t="shared" si="105"/>
        <v/>
      </c>
      <c r="K577" s="242" t="str">
        <f t="shared" si="106"/>
        <v/>
      </c>
      <c r="L577" s="242" t="str">
        <f t="shared" si="107"/>
        <v/>
      </c>
      <c r="M577" s="242" t="str">
        <f t="shared" si="108"/>
        <v/>
      </c>
      <c r="N577" s="242" t="str">
        <f t="shared" si="109"/>
        <v/>
      </c>
      <c r="O577" s="243">
        <f t="shared" si="110"/>
        <v>7638</v>
      </c>
      <c r="P577" s="139"/>
      <c r="Q577" s="241">
        <f t="shared" si="111"/>
        <v>11040.81823529412</v>
      </c>
      <c r="R577" s="242">
        <f t="shared" si="116"/>
        <v>7638</v>
      </c>
      <c r="S577" s="242">
        <f t="shared" si="112"/>
        <v>0</v>
      </c>
      <c r="T577" s="242">
        <f t="shared" si="113"/>
        <v>893</v>
      </c>
      <c r="U577" s="242">
        <f t="shared" si="114"/>
        <v>19571.818235294122</v>
      </c>
      <c r="V577" s="247" t="str">
        <f t="shared" si="115"/>
        <v/>
      </c>
    </row>
    <row r="578" spans="1:22" x14ac:dyDescent="0.3">
      <c r="A578" s="136">
        <v>481</v>
      </c>
      <c r="B578" s="136">
        <v>481035035</v>
      </c>
      <c r="C578" s="212" t="s">
        <v>260</v>
      </c>
      <c r="D578" s="211">
        <v>35</v>
      </c>
      <c r="E578" s="212" t="s">
        <v>22</v>
      </c>
      <c r="F578" s="211">
        <v>35</v>
      </c>
      <c r="G578" s="212" t="s">
        <v>22</v>
      </c>
      <c r="H578" s="235">
        <f t="shared" si="104"/>
        <v>893.22999999999968</v>
      </c>
      <c r="I578" s="137"/>
      <c r="J578" s="241">
        <f t="shared" si="105"/>
        <v>4047</v>
      </c>
      <c r="K578" s="242">
        <f t="shared" si="106"/>
        <v>4184</v>
      </c>
      <c r="L578" s="242">
        <f t="shared" si="107"/>
        <v>4199</v>
      </c>
      <c r="M578" s="242">
        <f t="shared" si="108"/>
        <v>4191</v>
      </c>
      <c r="N578" s="242">
        <f t="shared" si="109"/>
        <v>4125</v>
      </c>
      <c r="O578" s="243">
        <f t="shared" si="110"/>
        <v>4118</v>
      </c>
      <c r="P578" s="139"/>
      <c r="Q578" s="241">
        <f t="shared" si="111"/>
        <v>11944</v>
      </c>
      <c r="R578" s="242">
        <f t="shared" si="116"/>
        <v>4118</v>
      </c>
      <c r="S578" s="242">
        <f t="shared" si="112"/>
        <v>0</v>
      </c>
      <c r="T578" s="242">
        <f t="shared" si="113"/>
        <v>893</v>
      </c>
      <c r="U578" s="242">
        <f t="shared" si="114"/>
        <v>16955</v>
      </c>
      <c r="V578" s="247">
        <f t="shared" si="115"/>
        <v>-7</v>
      </c>
    </row>
    <row r="579" spans="1:22" x14ac:dyDescent="0.3">
      <c r="A579" s="136">
        <v>481</v>
      </c>
      <c r="B579" s="136">
        <v>481035044</v>
      </c>
      <c r="C579" s="212" t="s">
        <v>260</v>
      </c>
      <c r="D579" s="211">
        <v>35</v>
      </c>
      <c r="E579" s="212" t="s">
        <v>22</v>
      </c>
      <c r="F579" s="211">
        <v>44</v>
      </c>
      <c r="G579" s="212" t="s">
        <v>35</v>
      </c>
      <c r="H579" s="235">
        <f t="shared" si="104"/>
        <v>5.46</v>
      </c>
      <c r="I579" s="137"/>
      <c r="J579" s="241">
        <f t="shared" si="105"/>
        <v>251</v>
      </c>
      <c r="K579" s="242">
        <f t="shared" si="106"/>
        <v>256</v>
      </c>
      <c r="L579" s="242">
        <f t="shared" si="107"/>
        <v>253</v>
      </c>
      <c r="M579" s="242">
        <f t="shared" si="108"/>
        <v>253</v>
      </c>
      <c r="N579" s="242">
        <f t="shared" si="109"/>
        <v>253</v>
      </c>
      <c r="O579" s="243">
        <f t="shared" si="110"/>
        <v>223</v>
      </c>
      <c r="P579" s="139"/>
      <c r="Q579" s="241">
        <f t="shared" si="111"/>
        <v>11032</v>
      </c>
      <c r="R579" s="242">
        <f t="shared" si="116"/>
        <v>223</v>
      </c>
      <c r="S579" s="242">
        <f t="shared" si="112"/>
        <v>0</v>
      </c>
      <c r="T579" s="242">
        <f t="shared" si="113"/>
        <v>893</v>
      </c>
      <c r="U579" s="242">
        <f t="shared" si="114"/>
        <v>12148</v>
      </c>
      <c r="V579" s="247">
        <f t="shared" si="115"/>
        <v>-30</v>
      </c>
    </row>
    <row r="580" spans="1:22" x14ac:dyDescent="0.3">
      <c r="A580" s="136">
        <v>481</v>
      </c>
      <c r="B580" s="136">
        <v>481035050</v>
      </c>
      <c r="C580" s="212" t="s">
        <v>260</v>
      </c>
      <c r="D580" s="211">
        <v>35</v>
      </c>
      <c r="E580" s="212" t="s">
        <v>22</v>
      </c>
      <c r="F580" s="211">
        <v>50</v>
      </c>
      <c r="G580" s="212" t="s">
        <v>112</v>
      </c>
      <c r="H580" s="235">
        <f t="shared" si="104"/>
        <v>2</v>
      </c>
      <c r="I580" s="137"/>
      <c r="J580" s="241">
        <f t="shared" si="105"/>
        <v>4219</v>
      </c>
      <c r="K580" s="242">
        <f t="shared" si="106"/>
        <v>5391</v>
      </c>
      <c r="L580" s="242">
        <f t="shared" si="107"/>
        <v>5391</v>
      </c>
      <c r="M580" s="242">
        <f t="shared" si="108"/>
        <v>4874</v>
      </c>
      <c r="N580" s="242">
        <f t="shared" si="109"/>
        <v>4868</v>
      </c>
      <c r="O580" s="243">
        <f t="shared" si="110"/>
        <v>4868</v>
      </c>
      <c r="P580" s="139"/>
      <c r="Q580" s="241">
        <f t="shared" si="111"/>
        <v>11443</v>
      </c>
      <c r="R580" s="242">
        <f t="shared" si="116"/>
        <v>4868</v>
      </c>
      <c r="S580" s="242">
        <f t="shared" si="112"/>
        <v>0</v>
      </c>
      <c r="T580" s="242">
        <f t="shared" si="113"/>
        <v>893</v>
      </c>
      <c r="U580" s="242">
        <f t="shared" si="114"/>
        <v>17204</v>
      </c>
      <c r="V580" s="247">
        <f t="shared" si="115"/>
        <v>0</v>
      </c>
    </row>
    <row r="581" spans="1:22" x14ac:dyDescent="0.3">
      <c r="A581" s="136">
        <v>481</v>
      </c>
      <c r="B581" s="136">
        <v>481035073</v>
      </c>
      <c r="C581" s="212" t="s">
        <v>260</v>
      </c>
      <c r="D581" s="211">
        <v>35</v>
      </c>
      <c r="E581" s="212" t="s">
        <v>22</v>
      </c>
      <c r="F581" s="211">
        <v>73</v>
      </c>
      <c r="G581" s="212" t="s">
        <v>37</v>
      </c>
      <c r="H581" s="235">
        <f t="shared" si="104"/>
        <v>3</v>
      </c>
      <c r="I581" s="137"/>
      <c r="J581" s="241">
        <f t="shared" si="105"/>
        <v>6988</v>
      </c>
      <c r="K581" s="242">
        <f t="shared" si="106"/>
        <v>8903</v>
      </c>
      <c r="L581" s="242">
        <f t="shared" si="107"/>
        <v>8904</v>
      </c>
      <c r="M581" s="242">
        <f t="shared" si="108"/>
        <v>7965</v>
      </c>
      <c r="N581" s="242">
        <f t="shared" si="109"/>
        <v>7972</v>
      </c>
      <c r="O581" s="243">
        <f t="shared" si="110"/>
        <v>7972</v>
      </c>
      <c r="P581" s="139"/>
      <c r="Q581" s="241">
        <f t="shared" si="111"/>
        <v>11443</v>
      </c>
      <c r="R581" s="242">
        <f t="shared" si="116"/>
        <v>7972</v>
      </c>
      <c r="S581" s="242">
        <f t="shared" si="112"/>
        <v>0</v>
      </c>
      <c r="T581" s="242">
        <f t="shared" si="113"/>
        <v>893</v>
      </c>
      <c r="U581" s="242">
        <f t="shared" si="114"/>
        <v>20308</v>
      </c>
      <c r="V581" s="247">
        <f t="shared" si="115"/>
        <v>0</v>
      </c>
    </row>
    <row r="582" spans="1:22" x14ac:dyDescent="0.3">
      <c r="A582" s="136">
        <v>481</v>
      </c>
      <c r="B582" s="136">
        <v>481035153</v>
      </c>
      <c r="C582" s="212" t="s">
        <v>260</v>
      </c>
      <c r="D582" s="211">
        <v>35</v>
      </c>
      <c r="E582" s="212" t="s">
        <v>22</v>
      </c>
      <c r="F582" s="211">
        <v>153</v>
      </c>
      <c r="G582" s="212" t="s">
        <v>124</v>
      </c>
      <c r="H582" s="235">
        <f t="shared" si="104"/>
        <v>0.24</v>
      </c>
      <c r="I582" s="137"/>
      <c r="J582" s="241" t="str">
        <f t="shared" si="105"/>
        <v/>
      </c>
      <c r="K582" s="242" t="str">
        <f t="shared" si="106"/>
        <v/>
      </c>
      <c r="L582" s="242" t="str">
        <f t="shared" si="107"/>
        <v/>
      </c>
      <c r="M582" s="242">
        <f t="shared" si="108"/>
        <v>624</v>
      </c>
      <c r="N582" s="242">
        <f t="shared" si="109"/>
        <v>310</v>
      </c>
      <c r="O582" s="243">
        <f t="shared" si="110"/>
        <v>309</v>
      </c>
      <c r="P582" s="139"/>
      <c r="Q582" s="241">
        <f t="shared" si="111"/>
        <v>11798.376975298543</v>
      </c>
      <c r="R582" s="242">
        <f t="shared" si="116"/>
        <v>309</v>
      </c>
      <c r="S582" s="242">
        <f t="shared" si="112"/>
        <v>0</v>
      </c>
      <c r="T582" s="242">
        <f t="shared" si="113"/>
        <v>893</v>
      </c>
      <c r="U582" s="242">
        <f t="shared" si="114"/>
        <v>13000.376975298543</v>
      </c>
      <c r="V582" s="247">
        <f t="shared" si="115"/>
        <v>-1</v>
      </c>
    </row>
    <row r="583" spans="1:22" x14ac:dyDescent="0.3">
      <c r="A583" s="136">
        <v>481</v>
      </c>
      <c r="B583" s="136">
        <v>481035189</v>
      </c>
      <c r="C583" s="212" t="s">
        <v>260</v>
      </c>
      <c r="D583" s="211">
        <v>35</v>
      </c>
      <c r="E583" s="212" t="s">
        <v>22</v>
      </c>
      <c r="F583" s="211">
        <v>189</v>
      </c>
      <c r="G583" s="212" t="s">
        <v>38</v>
      </c>
      <c r="H583" s="235">
        <f t="shared" si="104"/>
        <v>2</v>
      </c>
      <c r="I583" s="137"/>
      <c r="J583" s="241" t="str">
        <f t="shared" si="105"/>
        <v/>
      </c>
      <c r="K583" s="242">
        <f t="shared" si="106"/>
        <v>4031</v>
      </c>
      <c r="L583" s="242">
        <f t="shared" si="107"/>
        <v>4034</v>
      </c>
      <c r="M583" s="242">
        <f t="shared" si="108"/>
        <v>4034</v>
      </c>
      <c r="N583" s="242">
        <f t="shared" si="109"/>
        <v>3871</v>
      </c>
      <c r="O583" s="243">
        <f t="shared" si="110"/>
        <v>3871</v>
      </c>
      <c r="P583" s="139"/>
      <c r="Q583" s="241">
        <f t="shared" si="111"/>
        <v>10067.496573415046</v>
      </c>
      <c r="R583" s="242">
        <f t="shared" si="116"/>
        <v>3871</v>
      </c>
      <c r="S583" s="242">
        <f t="shared" si="112"/>
        <v>0</v>
      </c>
      <c r="T583" s="242">
        <f t="shared" si="113"/>
        <v>893</v>
      </c>
      <c r="U583" s="242">
        <f t="shared" si="114"/>
        <v>14831.496573415046</v>
      </c>
      <c r="V583" s="247">
        <f t="shared" si="115"/>
        <v>0</v>
      </c>
    </row>
    <row r="584" spans="1:22" x14ac:dyDescent="0.3">
      <c r="A584" s="136">
        <v>481</v>
      </c>
      <c r="B584" s="136">
        <v>481035207</v>
      </c>
      <c r="C584" s="212" t="s">
        <v>260</v>
      </c>
      <c r="D584" s="211">
        <v>35</v>
      </c>
      <c r="E584" s="212" t="s">
        <v>22</v>
      </c>
      <c r="F584" s="211">
        <v>207</v>
      </c>
      <c r="G584" s="212" t="s">
        <v>40</v>
      </c>
      <c r="H584" s="235">
        <f t="shared" si="104"/>
        <v>1</v>
      </c>
      <c r="I584" s="137"/>
      <c r="J584" s="241" t="str">
        <f t="shared" si="105"/>
        <v/>
      </c>
      <c r="K584" s="242">
        <f t="shared" si="106"/>
        <v>6840</v>
      </c>
      <c r="L584" s="242">
        <f t="shared" si="107"/>
        <v>6855</v>
      </c>
      <c r="M584" s="242">
        <f t="shared" si="108"/>
        <v>6742</v>
      </c>
      <c r="N584" s="242">
        <f t="shared" si="109"/>
        <v>6741</v>
      </c>
      <c r="O584" s="243">
        <f t="shared" si="110"/>
        <v>6741</v>
      </c>
      <c r="P584" s="139"/>
      <c r="Q584" s="241">
        <f t="shared" si="111"/>
        <v>10604.003495667283</v>
      </c>
      <c r="R584" s="242">
        <f t="shared" si="116"/>
        <v>6741</v>
      </c>
      <c r="S584" s="242">
        <f t="shared" si="112"/>
        <v>0</v>
      </c>
      <c r="T584" s="242">
        <f t="shared" si="113"/>
        <v>893</v>
      </c>
      <c r="U584" s="242">
        <f t="shared" si="114"/>
        <v>18238.003495667283</v>
      </c>
      <c r="V584" s="247">
        <f t="shared" si="115"/>
        <v>0</v>
      </c>
    </row>
    <row r="585" spans="1:22" x14ac:dyDescent="0.3">
      <c r="A585" s="136">
        <v>481</v>
      </c>
      <c r="B585" s="136">
        <v>481035212</v>
      </c>
      <c r="C585" s="212" t="s">
        <v>260</v>
      </c>
      <c r="D585" s="211">
        <v>35</v>
      </c>
      <c r="E585" s="212" t="s">
        <v>22</v>
      </c>
      <c r="F585" s="211">
        <v>212</v>
      </c>
      <c r="G585" s="212" t="s">
        <v>41</v>
      </c>
      <c r="H585" s="235">
        <f t="shared" si="104"/>
        <v>2</v>
      </c>
      <c r="I585" s="137"/>
      <c r="J585" s="241">
        <f t="shared" si="105"/>
        <v>656</v>
      </c>
      <c r="K585" s="242">
        <f t="shared" si="106"/>
        <v>1889</v>
      </c>
      <c r="L585" s="242">
        <f t="shared" si="107"/>
        <v>1889</v>
      </c>
      <c r="M585" s="242">
        <f t="shared" si="108"/>
        <v>1889</v>
      </c>
      <c r="N585" s="242">
        <f t="shared" si="109"/>
        <v>2579</v>
      </c>
      <c r="O585" s="243">
        <f t="shared" si="110"/>
        <v>2581</v>
      </c>
      <c r="P585" s="139"/>
      <c r="Q585" s="241">
        <f t="shared" si="111"/>
        <v>11419</v>
      </c>
      <c r="R585" s="242">
        <f t="shared" si="116"/>
        <v>2581</v>
      </c>
      <c r="S585" s="242">
        <f t="shared" si="112"/>
        <v>0</v>
      </c>
      <c r="T585" s="242">
        <f t="shared" si="113"/>
        <v>893</v>
      </c>
      <c r="U585" s="242">
        <f t="shared" si="114"/>
        <v>14893</v>
      </c>
      <c r="V585" s="247">
        <f t="shared" si="115"/>
        <v>2</v>
      </c>
    </row>
    <row r="586" spans="1:22" x14ac:dyDescent="0.3">
      <c r="A586" s="136">
        <v>481</v>
      </c>
      <c r="B586" s="136">
        <v>481035220</v>
      </c>
      <c r="C586" s="212" t="s">
        <v>260</v>
      </c>
      <c r="D586" s="211">
        <v>35</v>
      </c>
      <c r="E586" s="212" t="s">
        <v>22</v>
      </c>
      <c r="F586" s="211">
        <v>220</v>
      </c>
      <c r="G586" s="212" t="s">
        <v>42</v>
      </c>
      <c r="H586" s="235">
        <f t="shared" ref="H586:H649" si="117">IFERROR(VLOOKUP($B586,_19Q4,7,FALSE),"")</f>
        <v>5</v>
      </c>
      <c r="I586" s="137"/>
      <c r="J586" s="241">
        <f t="shared" ref="J586:J649" si="118">IFERROR(VLOOKUP($B586,_18Q4,9,FALSE),"")</f>
        <v>4026</v>
      </c>
      <c r="K586" s="242">
        <f t="shared" ref="K586:K649" si="119">IFERROR(VLOOKUP($B586,_19Q1c,9,FALSE),"")</f>
        <v>4625</v>
      </c>
      <c r="L586" s="242">
        <f t="shared" ref="L586:L649" si="120">IFERROR(VLOOKUP($B586,_19Q1e,9,FALSE),"")</f>
        <v>4630</v>
      </c>
      <c r="M586" s="242">
        <f t="shared" ref="M586:M649" si="121">IFERROR(VLOOKUP($B586,_19Q2,9,FALSE),"")</f>
        <v>4552</v>
      </c>
      <c r="N586" s="242">
        <f t="shared" ref="N586:N649" si="122">IFERROR(VLOOKUP($B586,_19Q3,9,FALSE),"")</f>
        <v>4532</v>
      </c>
      <c r="O586" s="243">
        <f t="shared" ref="O586:O649" si="123">IFERROR(VLOOKUP($B586,_19Q4,9,FALSE),"")</f>
        <v>4530</v>
      </c>
      <c r="P586" s="139"/>
      <c r="Q586" s="241">
        <f t="shared" ref="Q586:Q649" si="124">IFERROR(VLOOKUP($B586,_19Q4,8,FALSE),"")</f>
        <v>11374</v>
      </c>
      <c r="R586" s="242">
        <f t="shared" si="116"/>
        <v>4530</v>
      </c>
      <c r="S586" s="242">
        <f t="shared" ref="S586:S649" si="125">IFERROR(VLOOKUP($B586,_19Q4,10,FALSE),"")</f>
        <v>0</v>
      </c>
      <c r="T586" s="242">
        <f t="shared" ref="T586:T649" si="126">IFERROR(VLOOKUP($B586,_19Q4,11,FALSE),"")</f>
        <v>893</v>
      </c>
      <c r="U586" s="242">
        <f t="shared" ref="U586:U649" si="127">IFERROR(VLOOKUP($B586,_19Q4,12,FALSE),"")</f>
        <v>16797</v>
      </c>
      <c r="V586" s="247">
        <f t="shared" ref="V586:V649" si="128">IFERROR(U586-IFERROR(VLOOKUP($B586,_19Q3,12,FALSE),""),"")</f>
        <v>-2</v>
      </c>
    </row>
    <row r="587" spans="1:22" x14ac:dyDescent="0.3">
      <c r="A587" s="136">
        <v>481</v>
      </c>
      <c r="B587" s="136">
        <v>481035243</v>
      </c>
      <c r="C587" s="212" t="s">
        <v>260</v>
      </c>
      <c r="D587" s="211">
        <v>35</v>
      </c>
      <c r="E587" s="212" t="s">
        <v>22</v>
      </c>
      <c r="F587" s="211">
        <v>243</v>
      </c>
      <c r="G587" s="212" t="s">
        <v>74</v>
      </c>
      <c r="H587" s="235">
        <f t="shared" si="117"/>
        <v>2.25</v>
      </c>
      <c r="I587" s="137"/>
      <c r="J587" s="241">
        <f t="shared" si="118"/>
        <v>3184</v>
      </c>
      <c r="K587" s="242">
        <f t="shared" si="119"/>
        <v>3175</v>
      </c>
      <c r="L587" s="242">
        <f t="shared" si="120"/>
        <v>3175</v>
      </c>
      <c r="M587" s="242">
        <f t="shared" si="121"/>
        <v>2801</v>
      </c>
      <c r="N587" s="242">
        <f t="shared" si="122"/>
        <v>2796</v>
      </c>
      <c r="O587" s="243">
        <f t="shared" si="123"/>
        <v>2796</v>
      </c>
      <c r="P587" s="139"/>
      <c r="Q587" s="241">
        <f t="shared" si="124"/>
        <v>13453</v>
      </c>
      <c r="R587" s="242">
        <f t="shared" ref="R587:R650" si="129">O587</f>
        <v>2796</v>
      </c>
      <c r="S587" s="242">
        <f t="shared" si="125"/>
        <v>0</v>
      </c>
      <c r="T587" s="242">
        <f t="shared" si="126"/>
        <v>893</v>
      </c>
      <c r="U587" s="242">
        <f t="shared" si="127"/>
        <v>17142</v>
      </c>
      <c r="V587" s="247">
        <f t="shared" si="128"/>
        <v>0</v>
      </c>
    </row>
    <row r="588" spans="1:22" x14ac:dyDescent="0.3">
      <c r="A588" s="136">
        <v>481</v>
      </c>
      <c r="B588" s="136">
        <v>481035244</v>
      </c>
      <c r="C588" s="212" t="s">
        <v>260</v>
      </c>
      <c r="D588" s="211">
        <v>35</v>
      </c>
      <c r="E588" s="212" t="s">
        <v>22</v>
      </c>
      <c r="F588" s="211">
        <v>244</v>
      </c>
      <c r="G588" s="212" t="s">
        <v>43</v>
      </c>
      <c r="H588" s="235">
        <f t="shared" si="117"/>
        <v>19</v>
      </c>
      <c r="I588" s="137"/>
      <c r="J588" s="241">
        <f t="shared" si="118"/>
        <v>4566</v>
      </c>
      <c r="K588" s="242">
        <f t="shared" si="119"/>
        <v>4721</v>
      </c>
      <c r="L588" s="242">
        <f t="shared" si="120"/>
        <v>4725</v>
      </c>
      <c r="M588" s="242">
        <f t="shared" si="121"/>
        <v>4616</v>
      </c>
      <c r="N588" s="242">
        <f t="shared" si="122"/>
        <v>4554</v>
      </c>
      <c r="O588" s="243">
        <f t="shared" si="123"/>
        <v>4543</v>
      </c>
      <c r="P588" s="139"/>
      <c r="Q588" s="241">
        <f t="shared" si="124"/>
        <v>11661</v>
      </c>
      <c r="R588" s="242">
        <f t="shared" si="129"/>
        <v>4543</v>
      </c>
      <c r="S588" s="242">
        <f t="shared" si="125"/>
        <v>0</v>
      </c>
      <c r="T588" s="242">
        <f t="shared" si="126"/>
        <v>893</v>
      </c>
      <c r="U588" s="242">
        <f t="shared" si="127"/>
        <v>17097</v>
      </c>
      <c r="V588" s="247">
        <f t="shared" si="128"/>
        <v>-11</v>
      </c>
    </row>
    <row r="589" spans="1:22" x14ac:dyDescent="0.3">
      <c r="A589" s="136">
        <v>481</v>
      </c>
      <c r="B589" s="136">
        <v>481035285</v>
      </c>
      <c r="C589" s="212" t="s">
        <v>260</v>
      </c>
      <c r="D589" s="211">
        <v>35</v>
      </c>
      <c r="E589" s="212" t="s">
        <v>22</v>
      </c>
      <c r="F589" s="211">
        <v>285</v>
      </c>
      <c r="G589" s="212" t="s">
        <v>44</v>
      </c>
      <c r="H589" s="235">
        <f t="shared" si="117"/>
        <v>4</v>
      </c>
      <c r="I589" s="137"/>
      <c r="J589" s="241">
        <f t="shared" si="118"/>
        <v>3258</v>
      </c>
      <c r="K589" s="242">
        <f t="shared" si="119"/>
        <v>3830</v>
      </c>
      <c r="L589" s="242">
        <f t="shared" si="120"/>
        <v>3864</v>
      </c>
      <c r="M589" s="242">
        <f t="shared" si="121"/>
        <v>3864</v>
      </c>
      <c r="N589" s="242">
        <f t="shared" si="122"/>
        <v>3563</v>
      </c>
      <c r="O589" s="243">
        <f t="shared" si="123"/>
        <v>3559</v>
      </c>
      <c r="P589" s="139"/>
      <c r="Q589" s="241">
        <f t="shared" si="124"/>
        <v>12617</v>
      </c>
      <c r="R589" s="242">
        <f t="shared" si="129"/>
        <v>3559</v>
      </c>
      <c r="S589" s="242">
        <f t="shared" si="125"/>
        <v>0</v>
      </c>
      <c r="T589" s="242">
        <f t="shared" si="126"/>
        <v>893</v>
      </c>
      <c r="U589" s="242">
        <f t="shared" si="127"/>
        <v>17069</v>
      </c>
      <c r="V589" s="247">
        <f t="shared" si="128"/>
        <v>-4</v>
      </c>
    </row>
    <row r="590" spans="1:22" x14ac:dyDescent="0.3">
      <c r="A590" s="136">
        <v>481</v>
      </c>
      <c r="B590" s="136">
        <v>481035307</v>
      </c>
      <c r="C590" s="212" t="s">
        <v>260</v>
      </c>
      <c r="D590" s="211">
        <v>35</v>
      </c>
      <c r="E590" s="212" t="s">
        <v>22</v>
      </c>
      <c r="F590" s="211">
        <v>307</v>
      </c>
      <c r="G590" s="212" t="s">
        <v>76</v>
      </c>
      <c r="H590" s="235">
        <f t="shared" si="117"/>
        <v>1.58</v>
      </c>
      <c r="I590" s="137"/>
      <c r="J590" s="241">
        <f t="shared" si="118"/>
        <v>3343</v>
      </c>
      <c r="K590" s="242">
        <f t="shared" si="119"/>
        <v>2570</v>
      </c>
      <c r="L590" s="242">
        <f t="shared" si="120"/>
        <v>2570</v>
      </c>
      <c r="M590" s="242">
        <f t="shared" si="121"/>
        <v>2643</v>
      </c>
      <c r="N590" s="242">
        <f t="shared" si="122"/>
        <v>2634</v>
      </c>
      <c r="O590" s="243">
        <f t="shared" si="123"/>
        <v>2634</v>
      </c>
      <c r="P590" s="139"/>
      <c r="Q590" s="241">
        <f t="shared" si="124"/>
        <v>6708</v>
      </c>
      <c r="R590" s="242">
        <f t="shared" si="129"/>
        <v>2634</v>
      </c>
      <c r="S590" s="242">
        <f t="shared" si="125"/>
        <v>0</v>
      </c>
      <c r="T590" s="242">
        <f t="shared" si="126"/>
        <v>893</v>
      </c>
      <c r="U590" s="242">
        <f t="shared" si="127"/>
        <v>10235</v>
      </c>
      <c r="V590" s="247">
        <f t="shared" si="128"/>
        <v>0</v>
      </c>
    </row>
    <row r="591" spans="1:22" x14ac:dyDescent="0.3">
      <c r="A591" s="136">
        <v>481</v>
      </c>
      <c r="B591" s="136">
        <v>481035350</v>
      </c>
      <c r="C591" s="212" t="s">
        <v>260</v>
      </c>
      <c r="D591" s="211">
        <v>35</v>
      </c>
      <c r="E591" s="212" t="s">
        <v>22</v>
      </c>
      <c r="F591" s="211">
        <v>350</v>
      </c>
      <c r="G591" s="212" t="s">
        <v>197</v>
      </c>
      <c r="H591" s="235">
        <f t="shared" si="117"/>
        <v>3</v>
      </c>
      <c r="I591" s="137"/>
      <c r="J591" s="241">
        <f t="shared" si="118"/>
        <v>5460</v>
      </c>
      <c r="K591" s="242">
        <f t="shared" si="119"/>
        <v>4440</v>
      </c>
      <c r="L591" s="242">
        <f t="shared" si="120"/>
        <v>4441</v>
      </c>
      <c r="M591" s="242">
        <f t="shared" si="121"/>
        <v>4375</v>
      </c>
      <c r="N591" s="242">
        <f t="shared" si="122"/>
        <v>4371</v>
      </c>
      <c r="O591" s="243">
        <f t="shared" si="123"/>
        <v>4368</v>
      </c>
      <c r="P591" s="139"/>
      <c r="Q591" s="241">
        <f t="shared" si="124"/>
        <v>7575</v>
      </c>
      <c r="R591" s="242">
        <f t="shared" si="129"/>
        <v>4368</v>
      </c>
      <c r="S591" s="242">
        <f t="shared" si="125"/>
        <v>0</v>
      </c>
      <c r="T591" s="242">
        <f t="shared" si="126"/>
        <v>893</v>
      </c>
      <c r="U591" s="242">
        <f t="shared" si="127"/>
        <v>12836</v>
      </c>
      <c r="V591" s="247">
        <f t="shared" si="128"/>
        <v>-3</v>
      </c>
    </row>
    <row r="592" spans="1:22" x14ac:dyDescent="0.3">
      <c r="A592" s="136">
        <v>481</v>
      </c>
      <c r="B592" s="136">
        <v>481035780</v>
      </c>
      <c r="C592" s="212" t="s">
        <v>260</v>
      </c>
      <c r="D592" s="211">
        <v>35</v>
      </c>
      <c r="E592" s="212" t="s">
        <v>22</v>
      </c>
      <c r="F592" s="211">
        <v>780</v>
      </c>
      <c r="G592" s="212" t="s">
        <v>261</v>
      </c>
      <c r="H592" s="235">
        <f t="shared" si="117"/>
        <v>1</v>
      </c>
      <c r="I592" s="137"/>
      <c r="J592" s="241">
        <f t="shared" si="118"/>
        <v>1484</v>
      </c>
      <c r="K592" s="242">
        <f t="shared" si="119"/>
        <v>1535</v>
      </c>
      <c r="L592" s="242">
        <f t="shared" si="120"/>
        <v>1535</v>
      </c>
      <c r="M592" s="242">
        <f t="shared" si="121"/>
        <v>1712</v>
      </c>
      <c r="N592" s="242">
        <f t="shared" si="122"/>
        <v>1706</v>
      </c>
      <c r="O592" s="243">
        <f t="shared" si="123"/>
        <v>1706</v>
      </c>
      <c r="P592" s="139"/>
      <c r="Q592" s="241">
        <f t="shared" si="124"/>
        <v>9311</v>
      </c>
      <c r="R592" s="242">
        <f t="shared" si="129"/>
        <v>1706</v>
      </c>
      <c r="S592" s="242">
        <f t="shared" si="125"/>
        <v>0</v>
      </c>
      <c r="T592" s="242">
        <f t="shared" si="126"/>
        <v>893</v>
      </c>
      <c r="U592" s="242">
        <f t="shared" si="127"/>
        <v>11910</v>
      </c>
      <c r="V592" s="247">
        <f t="shared" si="128"/>
        <v>0</v>
      </c>
    </row>
    <row r="593" spans="1:22" x14ac:dyDescent="0.3">
      <c r="A593" s="136">
        <v>482</v>
      </c>
      <c r="B593" s="136">
        <v>482204007</v>
      </c>
      <c r="C593" s="212" t="s">
        <v>262</v>
      </c>
      <c r="D593" s="211">
        <v>204</v>
      </c>
      <c r="E593" s="212" t="s">
        <v>263</v>
      </c>
      <c r="F593" s="211">
        <v>7</v>
      </c>
      <c r="G593" s="212" t="s">
        <v>224</v>
      </c>
      <c r="H593" s="235">
        <f t="shared" si="117"/>
        <v>51.089999999999996</v>
      </c>
      <c r="I593" s="137"/>
      <c r="J593" s="241">
        <f t="shared" si="118"/>
        <v>3268</v>
      </c>
      <c r="K593" s="242">
        <f t="shared" si="119"/>
        <v>3491</v>
      </c>
      <c r="L593" s="242">
        <f t="shared" si="120"/>
        <v>3491</v>
      </c>
      <c r="M593" s="242">
        <f t="shared" si="121"/>
        <v>3549</v>
      </c>
      <c r="N593" s="242">
        <f t="shared" si="122"/>
        <v>3549</v>
      </c>
      <c r="O593" s="243">
        <f t="shared" si="123"/>
        <v>3548</v>
      </c>
      <c r="P593" s="139"/>
      <c r="Q593" s="241">
        <f t="shared" si="124"/>
        <v>8968</v>
      </c>
      <c r="R593" s="242">
        <f t="shared" si="129"/>
        <v>3548</v>
      </c>
      <c r="S593" s="242">
        <f t="shared" si="125"/>
        <v>0</v>
      </c>
      <c r="T593" s="242">
        <f t="shared" si="126"/>
        <v>893</v>
      </c>
      <c r="U593" s="242">
        <f t="shared" si="127"/>
        <v>13409</v>
      </c>
      <c r="V593" s="247">
        <f t="shared" si="128"/>
        <v>-1</v>
      </c>
    </row>
    <row r="594" spans="1:22" x14ac:dyDescent="0.3">
      <c r="A594" s="136">
        <v>482</v>
      </c>
      <c r="B594" s="136">
        <v>482204038</v>
      </c>
      <c r="C594" s="212" t="s">
        <v>262</v>
      </c>
      <c r="D594" s="211">
        <v>204</v>
      </c>
      <c r="E594" s="212" t="s">
        <v>263</v>
      </c>
      <c r="F594" s="211">
        <v>38</v>
      </c>
      <c r="G594" s="212" t="s">
        <v>414</v>
      </c>
      <c r="H594" s="235">
        <f t="shared" si="117"/>
        <v>1</v>
      </c>
      <c r="I594" s="137"/>
      <c r="J594" s="241" t="str">
        <f t="shared" si="118"/>
        <v/>
      </c>
      <c r="K594" s="242" t="str">
        <f t="shared" si="119"/>
        <v/>
      </c>
      <c r="L594" s="242" t="str">
        <f t="shared" si="120"/>
        <v/>
      </c>
      <c r="M594" s="242">
        <f t="shared" si="121"/>
        <v>8435</v>
      </c>
      <c r="N594" s="242">
        <f t="shared" si="122"/>
        <v>8446</v>
      </c>
      <c r="O594" s="243">
        <f t="shared" si="123"/>
        <v>8446</v>
      </c>
      <c r="P594" s="139"/>
      <c r="Q594" s="241">
        <f t="shared" si="124"/>
        <v>9453.43310840909</v>
      </c>
      <c r="R594" s="242">
        <f t="shared" si="129"/>
        <v>8446</v>
      </c>
      <c r="S594" s="242">
        <f t="shared" si="125"/>
        <v>0</v>
      </c>
      <c r="T594" s="242">
        <f t="shared" si="126"/>
        <v>893</v>
      </c>
      <c r="U594" s="242">
        <f t="shared" si="127"/>
        <v>18792.433108409088</v>
      </c>
      <c r="V594" s="247">
        <f t="shared" si="128"/>
        <v>0</v>
      </c>
    </row>
    <row r="595" spans="1:22" x14ac:dyDescent="0.3">
      <c r="A595" s="136">
        <v>482</v>
      </c>
      <c r="B595" s="136">
        <v>482204105</v>
      </c>
      <c r="C595" s="212" t="s">
        <v>262</v>
      </c>
      <c r="D595" s="211">
        <v>204</v>
      </c>
      <c r="E595" s="212" t="s">
        <v>263</v>
      </c>
      <c r="F595" s="211">
        <v>105</v>
      </c>
      <c r="G595" s="212" t="s">
        <v>264</v>
      </c>
      <c r="H595" s="235">
        <f t="shared" si="117"/>
        <v>2</v>
      </c>
      <c r="I595" s="137"/>
      <c r="J595" s="241">
        <f t="shared" si="118"/>
        <v>2913</v>
      </c>
      <c r="K595" s="242">
        <f t="shared" si="119"/>
        <v>2958</v>
      </c>
      <c r="L595" s="242">
        <f t="shared" si="120"/>
        <v>2958</v>
      </c>
      <c r="M595" s="242">
        <f t="shared" si="121"/>
        <v>3210</v>
      </c>
      <c r="N595" s="242">
        <f t="shared" si="122"/>
        <v>3204</v>
      </c>
      <c r="O595" s="243">
        <f t="shared" si="123"/>
        <v>3204</v>
      </c>
      <c r="P595" s="139"/>
      <c r="Q595" s="241">
        <f t="shared" si="124"/>
        <v>8580</v>
      </c>
      <c r="R595" s="242">
        <f t="shared" si="129"/>
        <v>3204</v>
      </c>
      <c r="S595" s="242">
        <f t="shared" si="125"/>
        <v>0</v>
      </c>
      <c r="T595" s="242">
        <f t="shared" si="126"/>
        <v>893</v>
      </c>
      <c r="U595" s="242">
        <f t="shared" si="127"/>
        <v>12677</v>
      </c>
      <c r="V595" s="247">
        <f t="shared" si="128"/>
        <v>0</v>
      </c>
    </row>
    <row r="596" spans="1:22" x14ac:dyDescent="0.3">
      <c r="A596" s="136">
        <v>482</v>
      </c>
      <c r="B596" s="136">
        <v>482204204</v>
      </c>
      <c r="C596" s="212" t="s">
        <v>262</v>
      </c>
      <c r="D596" s="211">
        <v>204</v>
      </c>
      <c r="E596" s="212" t="s">
        <v>263</v>
      </c>
      <c r="F596" s="211">
        <v>204</v>
      </c>
      <c r="G596" s="212" t="s">
        <v>263</v>
      </c>
      <c r="H596" s="235">
        <f t="shared" si="117"/>
        <v>165.36999999999998</v>
      </c>
      <c r="I596" s="137"/>
      <c r="J596" s="241">
        <f t="shared" si="118"/>
        <v>5004</v>
      </c>
      <c r="K596" s="242">
        <f t="shared" si="119"/>
        <v>5512</v>
      </c>
      <c r="L596" s="242">
        <f t="shared" si="120"/>
        <v>5223</v>
      </c>
      <c r="M596" s="242">
        <f t="shared" si="121"/>
        <v>5223</v>
      </c>
      <c r="N596" s="242">
        <f t="shared" si="122"/>
        <v>5252</v>
      </c>
      <c r="O596" s="243">
        <f t="shared" si="123"/>
        <v>5153</v>
      </c>
      <c r="P596" s="139"/>
      <c r="Q596" s="241">
        <f t="shared" si="124"/>
        <v>8852</v>
      </c>
      <c r="R596" s="242">
        <f t="shared" si="129"/>
        <v>5153</v>
      </c>
      <c r="S596" s="242">
        <f t="shared" si="125"/>
        <v>0</v>
      </c>
      <c r="T596" s="242">
        <f t="shared" si="126"/>
        <v>893</v>
      </c>
      <c r="U596" s="242">
        <f t="shared" si="127"/>
        <v>14898</v>
      </c>
      <c r="V596" s="247">
        <f t="shared" si="128"/>
        <v>-99</v>
      </c>
    </row>
    <row r="597" spans="1:22" x14ac:dyDescent="0.3">
      <c r="A597" s="136">
        <v>482</v>
      </c>
      <c r="B597" s="136">
        <v>482204705</v>
      </c>
      <c r="C597" s="212" t="s">
        <v>262</v>
      </c>
      <c r="D597" s="211">
        <v>204</v>
      </c>
      <c r="E597" s="212" t="s">
        <v>263</v>
      </c>
      <c r="F597" s="211">
        <v>705</v>
      </c>
      <c r="G597" s="212" t="s">
        <v>550</v>
      </c>
      <c r="H597" s="235">
        <f t="shared" si="117"/>
        <v>1</v>
      </c>
      <c r="I597" s="137"/>
      <c r="J597" s="241">
        <f t="shared" si="118"/>
        <v>6133</v>
      </c>
      <c r="K597" s="242" t="str">
        <f t="shared" si="119"/>
        <v/>
      </c>
      <c r="L597" s="242" t="str">
        <f t="shared" si="120"/>
        <v/>
      </c>
      <c r="M597" s="242">
        <f t="shared" si="121"/>
        <v>5992</v>
      </c>
      <c r="N597" s="242">
        <f t="shared" si="122"/>
        <v>6018</v>
      </c>
      <c r="O597" s="243">
        <f t="shared" si="123"/>
        <v>6018</v>
      </c>
      <c r="P597" s="139"/>
      <c r="Q597" s="241">
        <f t="shared" si="124"/>
        <v>10391.859272806067</v>
      </c>
      <c r="R597" s="242">
        <f t="shared" si="129"/>
        <v>6018</v>
      </c>
      <c r="S597" s="242">
        <f t="shared" si="125"/>
        <v>0</v>
      </c>
      <c r="T597" s="242">
        <f t="shared" si="126"/>
        <v>893</v>
      </c>
      <c r="U597" s="242">
        <f t="shared" si="127"/>
        <v>17302.859272806068</v>
      </c>
      <c r="V597" s="247">
        <f t="shared" si="128"/>
        <v>0</v>
      </c>
    </row>
    <row r="598" spans="1:22" x14ac:dyDescent="0.3">
      <c r="A598" s="136">
        <v>482</v>
      </c>
      <c r="B598" s="136">
        <v>482204745</v>
      </c>
      <c r="C598" s="212" t="s">
        <v>262</v>
      </c>
      <c r="D598" s="211">
        <v>204</v>
      </c>
      <c r="E598" s="212" t="s">
        <v>263</v>
      </c>
      <c r="F598" s="211">
        <v>745</v>
      </c>
      <c r="G598" s="212" t="s">
        <v>225</v>
      </c>
      <c r="H598" s="235">
        <f t="shared" si="117"/>
        <v>20.47</v>
      </c>
      <c r="I598" s="137"/>
      <c r="J598" s="241">
        <f t="shared" si="118"/>
        <v>3971</v>
      </c>
      <c r="K598" s="242">
        <f t="shared" si="119"/>
        <v>4039</v>
      </c>
      <c r="L598" s="242">
        <f t="shared" si="120"/>
        <v>4041</v>
      </c>
      <c r="M598" s="242">
        <f t="shared" si="121"/>
        <v>4040</v>
      </c>
      <c r="N598" s="242">
        <f t="shared" si="122"/>
        <v>4058</v>
      </c>
      <c r="O598" s="243">
        <f t="shared" si="123"/>
        <v>4058</v>
      </c>
      <c r="P598" s="139"/>
      <c r="Q598" s="241">
        <f t="shared" si="124"/>
        <v>8884</v>
      </c>
      <c r="R598" s="242">
        <f t="shared" si="129"/>
        <v>4058</v>
      </c>
      <c r="S598" s="242">
        <f t="shared" si="125"/>
        <v>0</v>
      </c>
      <c r="T598" s="242">
        <f t="shared" si="126"/>
        <v>893</v>
      </c>
      <c r="U598" s="242">
        <f t="shared" si="127"/>
        <v>13835</v>
      </c>
      <c r="V598" s="247">
        <f t="shared" si="128"/>
        <v>0</v>
      </c>
    </row>
    <row r="599" spans="1:22" x14ac:dyDescent="0.3">
      <c r="A599" s="136">
        <v>482</v>
      </c>
      <c r="B599" s="136">
        <v>482204773</v>
      </c>
      <c r="C599" s="212" t="s">
        <v>262</v>
      </c>
      <c r="D599" s="211">
        <v>204</v>
      </c>
      <c r="E599" s="212" t="s">
        <v>263</v>
      </c>
      <c r="F599" s="211">
        <v>773</v>
      </c>
      <c r="G599" s="212" t="s">
        <v>265</v>
      </c>
      <c r="H599" s="235">
        <f t="shared" si="117"/>
        <v>47</v>
      </c>
      <c r="I599" s="137"/>
      <c r="J599" s="241">
        <f t="shared" si="118"/>
        <v>4250</v>
      </c>
      <c r="K599" s="242">
        <f t="shared" si="119"/>
        <v>4370</v>
      </c>
      <c r="L599" s="242">
        <f t="shared" si="120"/>
        <v>4369</v>
      </c>
      <c r="M599" s="242">
        <f t="shared" si="121"/>
        <v>4369</v>
      </c>
      <c r="N599" s="242">
        <f t="shared" si="122"/>
        <v>3998</v>
      </c>
      <c r="O599" s="243">
        <f t="shared" si="123"/>
        <v>3987</v>
      </c>
      <c r="P599" s="139"/>
      <c r="Q599" s="241">
        <f t="shared" si="124"/>
        <v>9390</v>
      </c>
      <c r="R599" s="242">
        <f t="shared" si="129"/>
        <v>3987</v>
      </c>
      <c r="S599" s="242">
        <f t="shared" si="125"/>
        <v>0</v>
      </c>
      <c r="T599" s="242">
        <f t="shared" si="126"/>
        <v>893</v>
      </c>
      <c r="U599" s="242">
        <f t="shared" si="127"/>
        <v>14270</v>
      </c>
      <c r="V599" s="247">
        <f t="shared" si="128"/>
        <v>-11</v>
      </c>
    </row>
    <row r="600" spans="1:22" x14ac:dyDescent="0.3">
      <c r="A600" s="136">
        <v>483</v>
      </c>
      <c r="B600" s="136">
        <v>483239020</v>
      </c>
      <c r="C600" s="212" t="s">
        <v>266</v>
      </c>
      <c r="D600" s="211">
        <v>239</v>
      </c>
      <c r="E600" s="212" t="s">
        <v>267</v>
      </c>
      <c r="F600" s="211">
        <v>20</v>
      </c>
      <c r="G600" s="212" t="s">
        <v>142</v>
      </c>
      <c r="H600" s="235">
        <f t="shared" si="117"/>
        <v>5.91</v>
      </c>
      <c r="I600" s="137"/>
      <c r="J600" s="241">
        <f t="shared" si="118"/>
        <v>2515</v>
      </c>
      <c r="K600" s="242">
        <f t="shared" si="119"/>
        <v>2547</v>
      </c>
      <c r="L600" s="242">
        <f t="shared" si="120"/>
        <v>2548</v>
      </c>
      <c r="M600" s="242">
        <f t="shared" si="121"/>
        <v>2548</v>
      </c>
      <c r="N600" s="242">
        <f t="shared" si="122"/>
        <v>2246</v>
      </c>
      <c r="O600" s="243">
        <f t="shared" si="123"/>
        <v>2241</v>
      </c>
      <c r="P600" s="139"/>
      <c r="Q600" s="241">
        <f t="shared" si="124"/>
        <v>8811</v>
      </c>
      <c r="R600" s="242">
        <f t="shared" si="129"/>
        <v>2241</v>
      </c>
      <c r="S600" s="242">
        <f t="shared" si="125"/>
        <v>0</v>
      </c>
      <c r="T600" s="242">
        <f t="shared" si="126"/>
        <v>893</v>
      </c>
      <c r="U600" s="242">
        <f t="shared" si="127"/>
        <v>11945</v>
      </c>
      <c r="V600" s="247">
        <f t="shared" si="128"/>
        <v>-5</v>
      </c>
    </row>
    <row r="601" spans="1:22" x14ac:dyDescent="0.3">
      <c r="A601" s="136">
        <v>483</v>
      </c>
      <c r="B601" s="136">
        <v>483239036</v>
      </c>
      <c r="C601" s="212" t="s">
        <v>266</v>
      </c>
      <c r="D601" s="211">
        <v>239</v>
      </c>
      <c r="E601" s="212" t="s">
        <v>267</v>
      </c>
      <c r="F601" s="211">
        <v>36</v>
      </c>
      <c r="G601" s="212" t="s">
        <v>143</v>
      </c>
      <c r="H601" s="235">
        <f t="shared" si="117"/>
        <v>28.759999999999998</v>
      </c>
      <c r="I601" s="137"/>
      <c r="J601" s="241">
        <f t="shared" si="118"/>
        <v>4333</v>
      </c>
      <c r="K601" s="242">
        <f t="shared" si="119"/>
        <v>4455</v>
      </c>
      <c r="L601" s="242">
        <f t="shared" si="120"/>
        <v>4459</v>
      </c>
      <c r="M601" s="242">
        <f t="shared" si="121"/>
        <v>4459</v>
      </c>
      <c r="N601" s="242">
        <f t="shared" si="122"/>
        <v>4015</v>
      </c>
      <c r="O601" s="243">
        <f t="shared" si="123"/>
        <v>4006</v>
      </c>
      <c r="P601" s="139"/>
      <c r="Q601" s="241">
        <f t="shared" si="124"/>
        <v>10127</v>
      </c>
      <c r="R601" s="242">
        <f t="shared" si="129"/>
        <v>4006</v>
      </c>
      <c r="S601" s="242">
        <f t="shared" si="125"/>
        <v>0</v>
      </c>
      <c r="T601" s="242">
        <f t="shared" si="126"/>
        <v>893</v>
      </c>
      <c r="U601" s="242">
        <f t="shared" si="127"/>
        <v>15026</v>
      </c>
      <c r="V601" s="247">
        <f t="shared" si="128"/>
        <v>-9</v>
      </c>
    </row>
    <row r="602" spans="1:22" x14ac:dyDescent="0.3">
      <c r="A602" s="136">
        <v>483</v>
      </c>
      <c r="B602" s="136">
        <v>483239052</v>
      </c>
      <c r="C602" s="212" t="s">
        <v>266</v>
      </c>
      <c r="D602" s="211">
        <v>239</v>
      </c>
      <c r="E602" s="212" t="s">
        <v>267</v>
      </c>
      <c r="F602" s="211">
        <v>52</v>
      </c>
      <c r="G602" s="212" t="s">
        <v>268</v>
      </c>
      <c r="H602" s="235">
        <f t="shared" si="117"/>
        <v>29.05</v>
      </c>
      <c r="I602" s="137"/>
      <c r="J602" s="241">
        <f t="shared" si="118"/>
        <v>3050</v>
      </c>
      <c r="K602" s="242">
        <f t="shared" si="119"/>
        <v>3097</v>
      </c>
      <c r="L602" s="242">
        <f t="shared" si="120"/>
        <v>3098</v>
      </c>
      <c r="M602" s="242">
        <f t="shared" si="121"/>
        <v>3322</v>
      </c>
      <c r="N602" s="242">
        <f t="shared" si="122"/>
        <v>3295</v>
      </c>
      <c r="O602" s="243">
        <f t="shared" si="123"/>
        <v>3294</v>
      </c>
      <c r="P602" s="139"/>
      <c r="Q602" s="241">
        <f t="shared" si="124"/>
        <v>10167</v>
      </c>
      <c r="R602" s="242">
        <f t="shared" si="129"/>
        <v>3294</v>
      </c>
      <c r="S602" s="242">
        <f t="shared" si="125"/>
        <v>0</v>
      </c>
      <c r="T602" s="242">
        <f t="shared" si="126"/>
        <v>893</v>
      </c>
      <c r="U602" s="242">
        <f t="shared" si="127"/>
        <v>14354</v>
      </c>
      <c r="V602" s="247">
        <f t="shared" si="128"/>
        <v>-1</v>
      </c>
    </row>
    <row r="603" spans="1:22" x14ac:dyDescent="0.3">
      <c r="A603" s="136">
        <v>483</v>
      </c>
      <c r="B603" s="136">
        <v>483239082</v>
      </c>
      <c r="C603" s="212" t="s">
        <v>266</v>
      </c>
      <c r="D603" s="211">
        <v>239</v>
      </c>
      <c r="E603" s="212" t="s">
        <v>267</v>
      </c>
      <c r="F603" s="211">
        <v>82</v>
      </c>
      <c r="G603" s="212" t="s">
        <v>269</v>
      </c>
      <c r="H603" s="235">
        <f t="shared" si="117"/>
        <v>6</v>
      </c>
      <c r="I603" s="137"/>
      <c r="J603" s="241">
        <f t="shared" si="118"/>
        <v>4142</v>
      </c>
      <c r="K603" s="242">
        <f t="shared" si="119"/>
        <v>4049</v>
      </c>
      <c r="L603" s="242">
        <f t="shared" si="120"/>
        <v>4049</v>
      </c>
      <c r="M603" s="242">
        <f t="shared" si="121"/>
        <v>4636</v>
      </c>
      <c r="N603" s="242">
        <f t="shared" si="122"/>
        <v>4618</v>
      </c>
      <c r="O603" s="243">
        <f t="shared" si="123"/>
        <v>4617</v>
      </c>
      <c r="P603" s="139"/>
      <c r="Q603" s="241">
        <f t="shared" si="124"/>
        <v>12665</v>
      </c>
      <c r="R603" s="242">
        <f t="shared" si="129"/>
        <v>4617</v>
      </c>
      <c r="S603" s="242">
        <f t="shared" si="125"/>
        <v>0</v>
      </c>
      <c r="T603" s="242">
        <f t="shared" si="126"/>
        <v>893</v>
      </c>
      <c r="U603" s="242">
        <f t="shared" si="127"/>
        <v>18175</v>
      </c>
      <c r="V603" s="247">
        <f t="shared" si="128"/>
        <v>-1</v>
      </c>
    </row>
    <row r="604" spans="1:22" x14ac:dyDescent="0.3">
      <c r="A604" s="136">
        <v>483</v>
      </c>
      <c r="B604" s="136">
        <v>483239118</v>
      </c>
      <c r="C604" s="212" t="s">
        <v>266</v>
      </c>
      <c r="D604" s="211">
        <v>239</v>
      </c>
      <c r="E604" s="212" t="s">
        <v>267</v>
      </c>
      <c r="F604" s="211">
        <v>118</v>
      </c>
      <c r="G604" s="212" t="s">
        <v>270</v>
      </c>
      <c r="H604" s="235">
        <f t="shared" si="117"/>
        <v>3</v>
      </c>
      <c r="I604" s="137"/>
      <c r="J604" s="241">
        <f t="shared" si="118"/>
        <v>2941</v>
      </c>
      <c r="K604" s="242">
        <f t="shared" si="119"/>
        <v>2090</v>
      </c>
      <c r="L604" s="242">
        <f t="shared" si="120"/>
        <v>2090</v>
      </c>
      <c r="M604" s="242">
        <f t="shared" si="121"/>
        <v>2086</v>
      </c>
      <c r="N604" s="242">
        <f t="shared" si="122"/>
        <v>2077</v>
      </c>
      <c r="O604" s="243">
        <f t="shared" si="123"/>
        <v>2076</v>
      </c>
      <c r="P604" s="139"/>
      <c r="Q604" s="241">
        <f t="shared" si="124"/>
        <v>8987</v>
      </c>
      <c r="R604" s="242">
        <f t="shared" si="129"/>
        <v>2076</v>
      </c>
      <c r="S604" s="242">
        <f t="shared" si="125"/>
        <v>0</v>
      </c>
      <c r="T604" s="242">
        <f t="shared" si="126"/>
        <v>893</v>
      </c>
      <c r="U604" s="242">
        <f t="shared" si="127"/>
        <v>11956</v>
      </c>
      <c r="V604" s="247">
        <f t="shared" si="128"/>
        <v>-1</v>
      </c>
    </row>
    <row r="605" spans="1:22" x14ac:dyDescent="0.3">
      <c r="A605" s="136">
        <v>483</v>
      </c>
      <c r="B605" s="136">
        <v>483239145</v>
      </c>
      <c r="C605" s="212" t="s">
        <v>266</v>
      </c>
      <c r="D605" s="211">
        <v>239</v>
      </c>
      <c r="E605" s="212" t="s">
        <v>267</v>
      </c>
      <c r="F605" s="211">
        <v>145</v>
      </c>
      <c r="G605" s="212" t="s">
        <v>271</v>
      </c>
      <c r="H605" s="235">
        <f t="shared" si="117"/>
        <v>10.08</v>
      </c>
      <c r="I605" s="137"/>
      <c r="J605" s="241">
        <f t="shared" si="118"/>
        <v>3235</v>
      </c>
      <c r="K605" s="242">
        <f t="shared" si="119"/>
        <v>2689</v>
      </c>
      <c r="L605" s="242">
        <f t="shared" si="120"/>
        <v>2690</v>
      </c>
      <c r="M605" s="242">
        <f t="shared" si="121"/>
        <v>2731</v>
      </c>
      <c r="N605" s="242">
        <f t="shared" si="122"/>
        <v>2718</v>
      </c>
      <c r="O605" s="243">
        <f t="shared" si="123"/>
        <v>2716</v>
      </c>
      <c r="P605" s="139"/>
      <c r="Q605" s="241">
        <f t="shared" si="124"/>
        <v>8870</v>
      </c>
      <c r="R605" s="242">
        <f t="shared" si="129"/>
        <v>2716</v>
      </c>
      <c r="S605" s="242">
        <f t="shared" si="125"/>
        <v>0</v>
      </c>
      <c r="T605" s="242">
        <f t="shared" si="126"/>
        <v>893</v>
      </c>
      <c r="U605" s="242">
        <f t="shared" si="127"/>
        <v>12479</v>
      </c>
      <c r="V605" s="247">
        <f t="shared" si="128"/>
        <v>-2</v>
      </c>
    </row>
    <row r="606" spans="1:22" x14ac:dyDescent="0.3">
      <c r="A606" s="136">
        <v>483</v>
      </c>
      <c r="B606" s="136">
        <v>483239171</v>
      </c>
      <c r="C606" s="212" t="s">
        <v>266</v>
      </c>
      <c r="D606" s="211">
        <v>239</v>
      </c>
      <c r="E606" s="212" t="s">
        <v>267</v>
      </c>
      <c r="F606" s="211">
        <v>171</v>
      </c>
      <c r="G606" s="212" t="s">
        <v>272</v>
      </c>
      <c r="H606" s="235">
        <f t="shared" si="117"/>
        <v>9</v>
      </c>
      <c r="I606" s="137"/>
      <c r="J606" s="241">
        <f t="shared" si="118"/>
        <v>2639</v>
      </c>
      <c r="K606" s="242">
        <f t="shared" si="119"/>
        <v>2409</v>
      </c>
      <c r="L606" s="242">
        <f t="shared" si="120"/>
        <v>2402</v>
      </c>
      <c r="M606" s="242">
        <f t="shared" si="121"/>
        <v>2402</v>
      </c>
      <c r="N606" s="242">
        <f t="shared" si="122"/>
        <v>2478</v>
      </c>
      <c r="O606" s="243">
        <f t="shared" si="123"/>
        <v>2477</v>
      </c>
      <c r="P606" s="139"/>
      <c r="Q606" s="241">
        <f t="shared" si="124"/>
        <v>10120</v>
      </c>
      <c r="R606" s="242">
        <f t="shared" si="129"/>
        <v>2477</v>
      </c>
      <c r="S606" s="242">
        <f t="shared" si="125"/>
        <v>0</v>
      </c>
      <c r="T606" s="242">
        <f t="shared" si="126"/>
        <v>893</v>
      </c>
      <c r="U606" s="242">
        <f t="shared" si="127"/>
        <v>13490</v>
      </c>
      <c r="V606" s="247">
        <f t="shared" si="128"/>
        <v>-1</v>
      </c>
    </row>
    <row r="607" spans="1:22" x14ac:dyDescent="0.3">
      <c r="A607" s="136">
        <v>483</v>
      </c>
      <c r="B607" s="136">
        <v>483239172</v>
      </c>
      <c r="C607" s="212" t="s">
        <v>266</v>
      </c>
      <c r="D607" s="211">
        <v>239</v>
      </c>
      <c r="E607" s="212" t="s">
        <v>267</v>
      </c>
      <c r="F607" s="211">
        <v>172</v>
      </c>
      <c r="G607" s="212" t="s">
        <v>144</v>
      </c>
      <c r="H607" s="235">
        <f t="shared" si="117"/>
        <v>1</v>
      </c>
      <c r="I607" s="137"/>
      <c r="J607" s="241">
        <f t="shared" si="118"/>
        <v>8018</v>
      </c>
      <c r="K607" s="242">
        <f t="shared" si="119"/>
        <v>6044</v>
      </c>
      <c r="L607" s="242">
        <f t="shared" si="120"/>
        <v>6044</v>
      </c>
      <c r="M607" s="242">
        <f t="shared" si="121"/>
        <v>5349</v>
      </c>
      <c r="N607" s="242">
        <f t="shared" si="122"/>
        <v>5413</v>
      </c>
      <c r="O607" s="243">
        <f t="shared" si="123"/>
        <v>5413</v>
      </c>
      <c r="P607" s="139"/>
      <c r="Q607" s="241">
        <f t="shared" si="124"/>
        <v>9225</v>
      </c>
      <c r="R607" s="242">
        <f t="shared" si="129"/>
        <v>5413</v>
      </c>
      <c r="S607" s="242">
        <f t="shared" si="125"/>
        <v>0</v>
      </c>
      <c r="T607" s="242">
        <f t="shared" si="126"/>
        <v>893</v>
      </c>
      <c r="U607" s="242">
        <f t="shared" si="127"/>
        <v>15531</v>
      </c>
      <c r="V607" s="247">
        <f t="shared" si="128"/>
        <v>0</v>
      </c>
    </row>
    <row r="608" spans="1:22" x14ac:dyDescent="0.3">
      <c r="A608" s="136">
        <v>483</v>
      </c>
      <c r="B608" s="136">
        <v>483239173</v>
      </c>
      <c r="C608" s="212" t="s">
        <v>266</v>
      </c>
      <c r="D608" s="211">
        <v>239</v>
      </c>
      <c r="E608" s="212" t="s">
        <v>267</v>
      </c>
      <c r="F608" s="211">
        <v>173</v>
      </c>
      <c r="G608" s="212" t="s">
        <v>471</v>
      </c>
      <c r="H608" s="235">
        <f t="shared" si="117"/>
        <v>1</v>
      </c>
      <c r="I608" s="137"/>
      <c r="J608" s="241" t="str">
        <f t="shared" si="118"/>
        <v/>
      </c>
      <c r="K608" s="242" t="str">
        <f t="shared" si="119"/>
        <v/>
      </c>
      <c r="L608" s="242" t="str">
        <f t="shared" si="120"/>
        <v/>
      </c>
      <c r="M608" s="242">
        <f t="shared" si="121"/>
        <v>8284</v>
      </c>
      <c r="N608" s="242">
        <f t="shared" si="122"/>
        <v>8291</v>
      </c>
      <c r="O608" s="243">
        <f t="shared" si="123"/>
        <v>8290</v>
      </c>
      <c r="P608" s="139"/>
      <c r="Q608" s="241">
        <f t="shared" si="124"/>
        <v>9725.9262192393762</v>
      </c>
      <c r="R608" s="242">
        <f t="shared" si="129"/>
        <v>8290</v>
      </c>
      <c r="S608" s="242">
        <f t="shared" si="125"/>
        <v>0</v>
      </c>
      <c r="T608" s="242">
        <f t="shared" si="126"/>
        <v>893</v>
      </c>
      <c r="U608" s="242">
        <f t="shared" si="127"/>
        <v>18908.926219239376</v>
      </c>
      <c r="V608" s="247">
        <f t="shared" si="128"/>
        <v>-1</v>
      </c>
    </row>
    <row r="609" spans="1:22" x14ac:dyDescent="0.3">
      <c r="A609" s="136">
        <v>483</v>
      </c>
      <c r="B609" s="136">
        <v>483239182</v>
      </c>
      <c r="C609" s="212" t="s">
        <v>266</v>
      </c>
      <c r="D609" s="211">
        <v>239</v>
      </c>
      <c r="E609" s="212" t="s">
        <v>267</v>
      </c>
      <c r="F609" s="211">
        <v>182</v>
      </c>
      <c r="G609" s="212" t="s">
        <v>273</v>
      </c>
      <c r="H609" s="235">
        <f t="shared" si="117"/>
        <v>29.95</v>
      </c>
      <c r="I609" s="137"/>
      <c r="J609" s="241">
        <f t="shared" si="118"/>
        <v>2980</v>
      </c>
      <c r="K609" s="242">
        <f t="shared" si="119"/>
        <v>3124</v>
      </c>
      <c r="L609" s="242">
        <f t="shared" si="120"/>
        <v>3131</v>
      </c>
      <c r="M609" s="242">
        <f t="shared" si="121"/>
        <v>2405</v>
      </c>
      <c r="N609" s="242">
        <f t="shared" si="122"/>
        <v>2404</v>
      </c>
      <c r="O609" s="243">
        <f t="shared" si="123"/>
        <v>2404</v>
      </c>
      <c r="P609" s="139"/>
      <c r="Q609" s="241">
        <f t="shared" si="124"/>
        <v>10214</v>
      </c>
      <c r="R609" s="242">
        <f t="shared" si="129"/>
        <v>2404</v>
      </c>
      <c r="S609" s="242">
        <f t="shared" si="125"/>
        <v>0</v>
      </c>
      <c r="T609" s="242">
        <f t="shared" si="126"/>
        <v>893</v>
      </c>
      <c r="U609" s="242">
        <f t="shared" si="127"/>
        <v>13511</v>
      </c>
      <c r="V609" s="247">
        <f t="shared" si="128"/>
        <v>0</v>
      </c>
    </row>
    <row r="610" spans="1:22" x14ac:dyDescent="0.3">
      <c r="A610" s="136">
        <v>483</v>
      </c>
      <c r="B610" s="136">
        <v>483239201</v>
      </c>
      <c r="C610" s="212" t="s">
        <v>266</v>
      </c>
      <c r="D610" s="211">
        <v>239</v>
      </c>
      <c r="E610" s="212" t="s">
        <v>267</v>
      </c>
      <c r="F610" s="211">
        <v>201</v>
      </c>
      <c r="G610" s="212" t="s">
        <v>17</v>
      </c>
      <c r="H610" s="235">
        <f t="shared" si="117"/>
        <v>0.99</v>
      </c>
      <c r="I610" s="137"/>
      <c r="J610" s="241">
        <f t="shared" si="118"/>
        <v>202</v>
      </c>
      <c r="K610" s="242">
        <f t="shared" si="119"/>
        <v>242</v>
      </c>
      <c r="L610" s="242">
        <f t="shared" si="120"/>
        <v>242</v>
      </c>
      <c r="M610" s="242">
        <f t="shared" si="121"/>
        <v>241</v>
      </c>
      <c r="N610" s="242">
        <f t="shared" si="122"/>
        <v>229</v>
      </c>
      <c r="O610" s="243">
        <f t="shared" si="123"/>
        <v>227</v>
      </c>
      <c r="P610" s="139"/>
      <c r="Q610" s="241">
        <f t="shared" si="124"/>
        <v>14504</v>
      </c>
      <c r="R610" s="242">
        <f t="shared" si="129"/>
        <v>227</v>
      </c>
      <c r="S610" s="242">
        <f t="shared" si="125"/>
        <v>0</v>
      </c>
      <c r="T610" s="242">
        <f t="shared" si="126"/>
        <v>893</v>
      </c>
      <c r="U610" s="242">
        <f t="shared" si="127"/>
        <v>15624</v>
      </c>
      <c r="V610" s="247">
        <f t="shared" si="128"/>
        <v>-2</v>
      </c>
    </row>
    <row r="611" spans="1:22" x14ac:dyDescent="0.3">
      <c r="A611" s="136">
        <v>483</v>
      </c>
      <c r="B611" s="136">
        <v>483239231</v>
      </c>
      <c r="C611" s="212" t="s">
        <v>266</v>
      </c>
      <c r="D611" s="211">
        <v>239</v>
      </c>
      <c r="E611" s="212" t="s">
        <v>267</v>
      </c>
      <c r="F611" s="211">
        <v>231</v>
      </c>
      <c r="G611" s="212" t="s">
        <v>274</v>
      </c>
      <c r="H611" s="235">
        <f t="shared" si="117"/>
        <v>8.91</v>
      </c>
      <c r="I611" s="137"/>
      <c r="J611" s="241">
        <f t="shared" si="118"/>
        <v>1997</v>
      </c>
      <c r="K611" s="242">
        <f t="shared" si="119"/>
        <v>2199</v>
      </c>
      <c r="L611" s="242">
        <f t="shared" si="120"/>
        <v>2200</v>
      </c>
      <c r="M611" s="242">
        <f t="shared" si="121"/>
        <v>2200</v>
      </c>
      <c r="N611" s="242">
        <f t="shared" si="122"/>
        <v>2462</v>
      </c>
      <c r="O611" s="243">
        <f t="shared" si="123"/>
        <v>2461</v>
      </c>
      <c r="P611" s="139"/>
      <c r="Q611" s="241">
        <f t="shared" si="124"/>
        <v>9697</v>
      </c>
      <c r="R611" s="242">
        <f t="shared" si="129"/>
        <v>2461</v>
      </c>
      <c r="S611" s="242">
        <f t="shared" si="125"/>
        <v>0</v>
      </c>
      <c r="T611" s="242">
        <f t="shared" si="126"/>
        <v>893</v>
      </c>
      <c r="U611" s="242">
        <f t="shared" si="127"/>
        <v>13051</v>
      </c>
      <c r="V611" s="247">
        <f t="shared" si="128"/>
        <v>-1</v>
      </c>
    </row>
    <row r="612" spans="1:22" x14ac:dyDescent="0.3">
      <c r="A612" s="136">
        <v>483</v>
      </c>
      <c r="B612" s="136">
        <v>483239239</v>
      </c>
      <c r="C612" s="212" t="s">
        <v>266</v>
      </c>
      <c r="D612" s="211">
        <v>239</v>
      </c>
      <c r="E612" s="212" t="s">
        <v>267</v>
      </c>
      <c r="F612" s="211">
        <v>239</v>
      </c>
      <c r="G612" s="212" t="s">
        <v>267</v>
      </c>
      <c r="H612" s="235">
        <f t="shared" si="117"/>
        <v>402.42999999999995</v>
      </c>
      <c r="I612" s="137"/>
      <c r="J612" s="241">
        <f t="shared" si="118"/>
        <v>3277</v>
      </c>
      <c r="K612" s="242">
        <f t="shared" si="119"/>
        <v>3393</v>
      </c>
      <c r="L612" s="242">
        <f t="shared" si="120"/>
        <v>3393</v>
      </c>
      <c r="M612" s="242">
        <f t="shared" si="121"/>
        <v>3393</v>
      </c>
      <c r="N612" s="242">
        <f t="shared" si="122"/>
        <v>3632</v>
      </c>
      <c r="O612" s="243">
        <f t="shared" si="123"/>
        <v>3632</v>
      </c>
      <c r="P612" s="139"/>
      <c r="Q612" s="241">
        <f t="shared" si="124"/>
        <v>9804</v>
      </c>
      <c r="R612" s="242">
        <f t="shared" si="129"/>
        <v>3632</v>
      </c>
      <c r="S612" s="242">
        <f t="shared" si="125"/>
        <v>0</v>
      </c>
      <c r="T612" s="242">
        <f t="shared" si="126"/>
        <v>893</v>
      </c>
      <c r="U612" s="242">
        <f t="shared" si="127"/>
        <v>14329</v>
      </c>
      <c r="V612" s="247">
        <f t="shared" si="128"/>
        <v>0</v>
      </c>
    </row>
    <row r="613" spans="1:22" x14ac:dyDescent="0.3">
      <c r="A613" s="136">
        <v>483</v>
      </c>
      <c r="B613" s="136">
        <v>483239240</v>
      </c>
      <c r="C613" s="212" t="s">
        <v>266</v>
      </c>
      <c r="D613" s="211">
        <v>239</v>
      </c>
      <c r="E613" s="212" t="s">
        <v>267</v>
      </c>
      <c r="F613" s="211">
        <v>240</v>
      </c>
      <c r="G613" s="212" t="s">
        <v>275</v>
      </c>
      <c r="H613" s="235">
        <f t="shared" si="117"/>
        <v>3</v>
      </c>
      <c r="I613" s="137"/>
      <c r="J613" s="241">
        <f t="shared" si="118"/>
        <v>5119</v>
      </c>
      <c r="K613" s="242">
        <f t="shared" si="119"/>
        <v>5299</v>
      </c>
      <c r="L613" s="242">
        <f t="shared" si="120"/>
        <v>5299</v>
      </c>
      <c r="M613" s="242">
        <f t="shared" si="121"/>
        <v>5437</v>
      </c>
      <c r="N613" s="242">
        <f t="shared" si="122"/>
        <v>5473</v>
      </c>
      <c r="O613" s="243">
        <f t="shared" si="123"/>
        <v>5472</v>
      </c>
      <c r="P613" s="139"/>
      <c r="Q613" s="241">
        <f t="shared" si="124"/>
        <v>8811</v>
      </c>
      <c r="R613" s="242">
        <f t="shared" si="129"/>
        <v>5472</v>
      </c>
      <c r="S613" s="242">
        <f t="shared" si="125"/>
        <v>0</v>
      </c>
      <c r="T613" s="242">
        <f t="shared" si="126"/>
        <v>893</v>
      </c>
      <c r="U613" s="242">
        <f t="shared" si="127"/>
        <v>15176</v>
      </c>
      <c r="V613" s="247">
        <f t="shared" si="128"/>
        <v>-1</v>
      </c>
    </row>
    <row r="614" spans="1:22" x14ac:dyDescent="0.3">
      <c r="A614" s="136">
        <v>483</v>
      </c>
      <c r="B614" s="136">
        <v>483239244</v>
      </c>
      <c r="C614" s="212" t="s">
        <v>266</v>
      </c>
      <c r="D614" s="211">
        <v>239</v>
      </c>
      <c r="E614" s="212" t="s">
        <v>267</v>
      </c>
      <c r="F614" s="211">
        <v>244</v>
      </c>
      <c r="G614" s="212" t="s">
        <v>43</v>
      </c>
      <c r="H614" s="235">
        <f t="shared" si="117"/>
        <v>0.5</v>
      </c>
      <c r="I614" s="137"/>
      <c r="J614" s="241">
        <f t="shared" si="118"/>
        <v>4603</v>
      </c>
      <c r="K614" s="242" t="str">
        <f t="shared" si="119"/>
        <v/>
      </c>
      <c r="L614" s="242" t="str">
        <f t="shared" si="120"/>
        <v/>
      </c>
      <c r="M614" s="242" t="str">
        <f t="shared" si="121"/>
        <v/>
      </c>
      <c r="N614" s="242" t="str">
        <f t="shared" si="122"/>
        <v/>
      </c>
      <c r="O614" s="243">
        <f t="shared" si="123"/>
        <v>4615</v>
      </c>
      <c r="P614" s="139"/>
      <c r="Q614" s="241">
        <f t="shared" si="124"/>
        <v>11844.935916589331</v>
      </c>
      <c r="R614" s="242">
        <f t="shared" si="129"/>
        <v>4615</v>
      </c>
      <c r="S614" s="242">
        <f t="shared" si="125"/>
        <v>0</v>
      </c>
      <c r="T614" s="242">
        <f t="shared" si="126"/>
        <v>893</v>
      </c>
      <c r="U614" s="242">
        <f t="shared" si="127"/>
        <v>17352.935916589333</v>
      </c>
      <c r="V614" s="247" t="str">
        <f t="shared" si="128"/>
        <v/>
      </c>
    </row>
    <row r="615" spans="1:22" x14ac:dyDescent="0.3">
      <c r="A615" s="136">
        <v>483</v>
      </c>
      <c r="B615" s="136">
        <v>483239250</v>
      </c>
      <c r="C615" s="212" t="s">
        <v>266</v>
      </c>
      <c r="D615" s="211">
        <v>239</v>
      </c>
      <c r="E615" s="212" t="s">
        <v>267</v>
      </c>
      <c r="F615" s="211">
        <v>250</v>
      </c>
      <c r="G615" s="212" t="s">
        <v>276</v>
      </c>
      <c r="H615" s="235">
        <f t="shared" si="117"/>
        <v>1</v>
      </c>
      <c r="I615" s="137"/>
      <c r="J615" s="241">
        <f t="shared" si="118"/>
        <v>4641</v>
      </c>
      <c r="K615" s="242">
        <f t="shared" si="119"/>
        <v>4509</v>
      </c>
      <c r="L615" s="242">
        <f t="shared" si="120"/>
        <v>4509</v>
      </c>
      <c r="M615" s="242">
        <f t="shared" si="121"/>
        <v>3642</v>
      </c>
      <c r="N615" s="242">
        <f t="shared" si="122"/>
        <v>3625</v>
      </c>
      <c r="O615" s="243">
        <f t="shared" si="123"/>
        <v>3625</v>
      </c>
      <c r="P615" s="139"/>
      <c r="Q615" s="241">
        <f t="shared" si="124"/>
        <v>8987</v>
      </c>
      <c r="R615" s="242">
        <f t="shared" si="129"/>
        <v>3625</v>
      </c>
      <c r="S615" s="242">
        <f t="shared" si="125"/>
        <v>0</v>
      </c>
      <c r="T615" s="242">
        <f t="shared" si="126"/>
        <v>893</v>
      </c>
      <c r="U615" s="242">
        <f t="shared" si="127"/>
        <v>13505</v>
      </c>
      <c r="V615" s="247">
        <f t="shared" si="128"/>
        <v>0</v>
      </c>
    </row>
    <row r="616" spans="1:22" x14ac:dyDescent="0.3">
      <c r="A616" s="136">
        <v>483</v>
      </c>
      <c r="B616" s="136">
        <v>483239261</v>
      </c>
      <c r="C616" s="212" t="s">
        <v>266</v>
      </c>
      <c r="D616" s="211">
        <v>239</v>
      </c>
      <c r="E616" s="212" t="s">
        <v>267</v>
      </c>
      <c r="F616" s="211">
        <v>261</v>
      </c>
      <c r="G616" s="212" t="s">
        <v>146</v>
      </c>
      <c r="H616" s="235">
        <f t="shared" si="117"/>
        <v>6.0600000000000005</v>
      </c>
      <c r="I616" s="137"/>
      <c r="J616" s="241">
        <f t="shared" si="118"/>
        <v>5046</v>
      </c>
      <c r="K616" s="242">
        <f t="shared" si="119"/>
        <v>5895</v>
      </c>
      <c r="L616" s="242">
        <f t="shared" si="120"/>
        <v>5895</v>
      </c>
      <c r="M616" s="242">
        <f t="shared" si="121"/>
        <v>6810</v>
      </c>
      <c r="N616" s="242">
        <f t="shared" si="122"/>
        <v>6783</v>
      </c>
      <c r="O616" s="243">
        <f t="shared" si="123"/>
        <v>6778</v>
      </c>
      <c r="P616" s="139"/>
      <c r="Q616" s="241">
        <f t="shared" si="124"/>
        <v>11091</v>
      </c>
      <c r="R616" s="242">
        <f t="shared" si="129"/>
        <v>6778</v>
      </c>
      <c r="S616" s="242">
        <f t="shared" si="125"/>
        <v>0</v>
      </c>
      <c r="T616" s="242">
        <f t="shared" si="126"/>
        <v>893</v>
      </c>
      <c r="U616" s="242">
        <f t="shared" si="127"/>
        <v>18762</v>
      </c>
      <c r="V616" s="247">
        <f t="shared" si="128"/>
        <v>-5</v>
      </c>
    </row>
    <row r="617" spans="1:22" x14ac:dyDescent="0.3">
      <c r="A617" s="136">
        <v>483</v>
      </c>
      <c r="B617" s="136">
        <v>483239310</v>
      </c>
      <c r="C617" s="212" t="s">
        <v>266</v>
      </c>
      <c r="D617" s="211">
        <v>239</v>
      </c>
      <c r="E617" s="212" t="s">
        <v>267</v>
      </c>
      <c r="F617" s="211">
        <v>310</v>
      </c>
      <c r="G617" s="212" t="s">
        <v>277</v>
      </c>
      <c r="H617" s="235">
        <f t="shared" si="117"/>
        <v>52.25</v>
      </c>
      <c r="I617" s="137"/>
      <c r="J617" s="241">
        <f t="shared" si="118"/>
        <v>2263</v>
      </c>
      <c r="K617" s="242">
        <f t="shared" si="119"/>
        <v>2227</v>
      </c>
      <c r="L617" s="242">
        <f t="shared" si="120"/>
        <v>2228</v>
      </c>
      <c r="M617" s="242">
        <f t="shared" si="121"/>
        <v>2228</v>
      </c>
      <c r="N617" s="242">
        <f t="shared" si="122"/>
        <v>2686</v>
      </c>
      <c r="O617" s="243">
        <f t="shared" si="123"/>
        <v>2685</v>
      </c>
      <c r="P617" s="139"/>
      <c r="Q617" s="241">
        <f t="shared" si="124"/>
        <v>10387</v>
      </c>
      <c r="R617" s="242">
        <f t="shared" si="129"/>
        <v>2685</v>
      </c>
      <c r="S617" s="242">
        <f t="shared" si="125"/>
        <v>0</v>
      </c>
      <c r="T617" s="242">
        <f t="shared" si="126"/>
        <v>893</v>
      </c>
      <c r="U617" s="242">
        <f t="shared" si="127"/>
        <v>13965</v>
      </c>
      <c r="V617" s="247">
        <f t="shared" si="128"/>
        <v>-1</v>
      </c>
    </row>
    <row r="618" spans="1:22" x14ac:dyDescent="0.3">
      <c r="A618" s="136">
        <v>483</v>
      </c>
      <c r="B618" s="136">
        <v>483239625</v>
      </c>
      <c r="C618" s="212" t="s">
        <v>266</v>
      </c>
      <c r="D618" s="211">
        <v>239</v>
      </c>
      <c r="E618" s="212" t="s">
        <v>267</v>
      </c>
      <c r="F618" s="211">
        <v>625</v>
      </c>
      <c r="G618" s="212" t="s">
        <v>49</v>
      </c>
      <c r="H618" s="235">
        <f t="shared" si="117"/>
        <v>2</v>
      </c>
      <c r="I618" s="137"/>
      <c r="J618" s="241">
        <f t="shared" si="118"/>
        <v>1903</v>
      </c>
      <c r="K618" s="242">
        <f t="shared" si="119"/>
        <v>1964</v>
      </c>
      <c r="L618" s="242">
        <f t="shared" si="120"/>
        <v>1964</v>
      </c>
      <c r="M618" s="242">
        <f t="shared" si="121"/>
        <v>1784</v>
      </c>
      <c r="N618" s="242">
        <f t="shared" si="122"/>
        <v>1809</v>
      </c>
      <c r="O618" s="243">
        <f t="shared" si="123"/>
        <v>1810</v>
      </c>
      <c r="P618" s="139"/>
      <c r="Q618" s="241">
        <f t="shared" si="124"/>
        <v>10404</v>
      </c>
      <c r="R618" s="242">
        <f t="shared" si="129"/>
        <v>1810</v>
      </c>
      <c r="S618" s="242">
        <f t="shared" si="125"/>
        <v>0</v>
      </c>
      <c r="T618" s="242">
        <f t="shared" si="126"/>
        <v>893</v>
      </c>
      <c r="U618" s="242">
        <f t="shared" si="127"/>
        <v>13107</v>
      </c>
      <c r="V618" s="247">
        <f t="shared" si="128"/>
        <v>1</v>
      </c>
    </row>
    <row r="619" spans="1:22" x14ac:dyDescent="0.3">
      <c r="A619" s="136">
        <v>483</v>
      </c>
      <c r="B619" s="136">
        <v>483239660</v>
      </c>
      <c r="C619" s="212" t="s">
        <v>266</v>
      </c>
      <c r="D619" s="211">
        <v>239</v>
      </c>
      <c r="E619" s="212" t="s">
        <v>267</v>
      </c>
      <c r="F619" s="211">
        <v>660</v>
      </c>
      <c r="G619" s="212" t="s">
        <v>149</v>
      </c>
      <c r="H619" s="235">
        <f t="shared" si="117"/>
        <v>0</v>
      </c>
      <c r="I619" s="137"/>
      <c r="J619" s="241" t="str">
        <f t="shared" si="118"/>
        <v/>
      </c>
      <c r="K619" s="242">
        <f t="shared" si="119"/>
        <v>10152</v>
      </c>
      <c r="L619" s="242">
        <f t="shared" si="120"/>
        <v>10163</v>
      </c>
      <c r="M619" s="242" t="str">
        <f t="shared" si="121"/>
        <v/>
      </c>
      <c r="N619" s="242" t="str">
        <f t="shared" si="122"/>
        <v/>
      </c>
      <c r="O619" s="243">
        <f t="shared" si="123"/>
        <v>10214</v>
      </c>
      <c r="P619" s="139"/>
      <c r="Q619" s="241">
        <f t="shared" si="124"/>
        <v>11094.998121739131</v>
      </c>
      <c r="R619" s="242">
        <f t="shared" si="129"/>
        <v>10214</v>
      </c>
      <c r="S619" s="242">
        <f t="shared" si="125"/>
        <v>0</v>
      </c>
      <c r="T619" s="242">
        <f t="shared" si="126"/>
        <v>893</v>
      </c>
      <c r="U619" s="242">
        <f t="shared" si="127"/>
        <v>22201.998121739132</v>
      </c>
      <c r="V619" s="247" t="str">
        <f t="shared" si="128"/>
        <v/>
      </c>
    </row>
    <row r="620" spans="1:22" x14ac:dyDescent="0.3">
      <c r="A620" s="136">
        <v>483</v>
      </c>
      <c r="B620" s="136">
        <v>483239665</v>
      </c>
      <c r="C620" s="212" t="s">
        <v>266</v>
      </c>
      <c r="D620" s="211">
        <v>239</v>
      </c>
      <c r="E620" s="212" t="s">
        <v>267</v>
      </c>
      <c r="F620" s="211">
        <v>665</v>
      </c>
      <c r="G620" s="212" t="s">
        <v>278</v>
      </c>
      <c r="H620" s="235">
        <f t="shared" si="117"/>
        <v>11</v>
      </c>
      <c r="I620" s="137"/>
      <c r="J620" s="241">
        <f t="shared" si="118"/>
        <v>1859</v>
      </c>
      <c r="K620" s="242">
        <f t="shared" si="119"/>
        <v>2133</v>
      </c>
      <c r="L620" s="242">
        <f t="shared" si="120"/>
        <v>2133</v>
      </c>
      <c r="M620" s="242">
        <f t="shared" si="121"/>
        <v>2133</v>
      </c>
      <c r="N620" s="242">
        <f t="shared" si="122"/>
        <v>2039</v>
      </c>
      <c r="O620" s="243">
        <f t="shared" si="123"/>
        <v>2039</v>
      </c>
      <c r="P620" s="139"/>
      <c r="Q620" s="241">
        <f t="shared" si="124"/>
        <v>11539</v>
      </c>
      <c r="R620" s="242">
        <f t="shared" si="129"/>
        <v>2039</v>
      </c>
      <c r="S620" s="242">
        <f t="shared" si="125"/>
        <v>0</v>
      </c>
      <c r="T620" s="242">
        <f t="shared" si="126"/>
        <v>893</v>
      </c>
      <c r="U620" s="242">
        <f t="shared" si="127"/>
        <v>14471</v>
      </c>
      <c r="V620" s="247">
        <f t="shared" si="128"/>
        <v>0</v>
      </c>
    </row>
    <row r="621" spans="1:22" x14ac:dyDescent="0.3">
      <c r="A621" s="136">
        <v>483</v>
      </c>
      <c r="B621" s="136">
        <v>483239760</v>
      </c>
      <c r="C621" s="212" t="s">
        <v>266</v>
      </c>
      <c r="D621" s="211">
        <v>239</v>
      </c>
      <c r="E621" s="212" t="s">
        <v>267</v>
      </c>
      <c r="F621" s="211">
        <v>760</v>
      </c>
      <c r="G621" s="212" t="s">
        <v>279</v>
      </c>
      <c r="H621" s="235">
        <f t="shared" si="117"/>
        <v>42.769999999999996</v>
      </c>
      <c r="I621" s="137"/>
      <c r="J621" s="241">
        <f t="shared" si="118"/>
        <v>1934</v>
      </c>
      <c r="K621" s="242">
        <f t="shared" si="119"/>
        <v>2025</v>
      </c>
      <c r="L621" s="242">
        <f t="shared" si="120"/>
        <v>2026</v>
      </c>
      <c r="M621" s="242">
        <f t="shared" si="121"/>
        <v>1996</v>
      </c>
      <c r="N621" s="242">
        <f t="shared" si="122"/>
        <v>2004</v>
      </c>
      <c r="O621" s="243">
        <f t="shared" si="123"/>
        <v>2005</v>
      </c>
      <c r="P621" s="139"/>
      <c r="Q621" s="241">
        <f t="shared" si="124"/>
        <v>10332</v>
      </c>
      <c r="R621" s="242">
        <f t="shared" si="129"/>
        <v>2005</v>
      </c>
      <c r="S621" s="242">
        <f t="shared" si="125"/>
        <v>0</v>
      </c>
      <c r="T621" s="242">
        <f t="shared" si="126"/>
        <v>893</v>
      </c>
      <c r="U621" s="242">
        <f t="shared" si="127"/>
        <v>13230</v>
      </c>
      <c r="V621" s="247">
        <f t="shared" si="128"/>
        <v>1</v>
      </c>
    </row>
    <row r="622" spans="1:22" x14ac:dyDescent="0.3">
      <c r="A622" s="136">
        <v>484</v>
      </c>
      <c r="B622" s="136">
        <v>484035018</v>
      </c>
      <c r="C622" s="212" t="s">
        <v>280</v>
      </c>
      <c r="D622" s="211">
        <v>35</v>
      </c>
      <c r="E622" s="212" t="s">
        <v>22</v>
      </c>
      <c r="F622" s="211">
        <v>18</v>
      </c>
      <c r="G622" s="212" t="s">
        <v>188</v>
      </c>
      <c r="H622" s="235">
        <f t="shared" si="117"/>
        <v>1</v>
      </c>
      <c r="I622" s="137"/>
      <c r="J622" s="241" t="str">
        <f t="shared" si="118"/>
        <v/>
      </c>
      <c r="K622" s="242" t="str">
        <f t="shared" si="119"/>
        <v/>
      </c>
      <c r="L622" s="242" t="str">
        <f t="shared" si="120"/>
        <v/>
      </c>
      <c r="M622" s="242">
        <f t="shared" si="121"/>
        <v>7716</v>
      </c>
      <c r="N622" s="242">
        <f t="shared" si="122"/>
        <v>7639</v>
      </c>
      <c r="O622" s="243">
        <f t="shared" si="123"/>
        <v>7638</v>
      </c>
      <c r="P622" s="139"/>
      <c r="Q622" s="241">
        <f t="shared" si="124"/>
        <v>11040.81823529412</v>
      </c>
      <c r="R622" s="242">
        <f t="shared" si="129"/>
        <v>7638</v>
      </c>
      <c r="S622" s="242">
        <f t="shared" si="125"/>
        <v>0</v>
      </c>
      <c r="T622" s="242">
        <f t="shared" si="126"/>
        <v>893</v>
      </c>
      <c r="U622" s="242">
        <f t="shared" si="127"/>
        <v>19571.818235294122</v>
      </c>
      <c r="V622" s="247">
        <f t="shared" si="128"/>
        <v>-1</v>
      </c>
    </row>
    <row r="623" spans="1:22" x14ac:dyDescent="0.3">
      <c r="A623" s="136">
        <v>484</v>
      </c>
      <c r="B623" s="136">
        <v>484035035</v>
      </c>
      <c r="C623" s="212" t="s">
        <v>280</v>
      </c>
      <c r="D623" s="211">
        <v>35</v>
      </c>
      <c r="E623" s="212" t="s">
        <v>22</v>
      </c>
      <c r="F623" s="211">
        <v>35</v>
      </c>
      <c r="G623" s="212" t="s">
        <v>22</v>
      </c>
      <c r="H623" s="235">
        <f t="shared" si="117"/>
        <v>1481.0299999999997</v>
      </c>
      <c r="I623" s="137"/>
      <c r="J623" s="241">
        <f t="shared" si="118"/>
        <v>4374</v>
      </c>
      <c r="K623" s="242">
        <f t="shared" si="119"/>
        <v>4484</v>
      </c>
      <c r="L623" s="242">
        <f t="shared" si="120"/>
        <v>4511</v>
      </c>
      <c r="M623" s="242">
        <f t="shared" si="121"/>
        <v>4503</v>
      </c>
      <c r="N623" s="242">
        <f t="shared" si="122"/>
        <v>4432</v>
      </c>
      <c r="O623" s="243">
        <f t="shared" si="123"/>
        <v>4425</v>
      </c>
      <c r="P623" s="139"/>
      <c r="Q623" s="241">
        <f t="shared" si="124"/>
        <v>12832</v>
      </c>
      <c r="R623" s="242">
        <f t="shared" si="129"/>
        <v>4425</v>
      </c>
      <c r="S623" s="242">
        <f t="shared" si="125"/>
        <v>0</v>
      </c>
      <c r="T623" s="242">
        <f t="shared" si="126"/>
        <v>893</v>
      </c>
      <c r="U623" s="242">
        <f t="shared" si="127"/>
        <v>18150</v>
      </c>
      <c r="V623" s="247">
        <f t="shared" si="128"/>
        <v>-7</v>
      </c>
    </row>
    <row r="624" spans="1:22" x14ac:dyDescent="0.3">
      <c r="A624" s="136">
        <v>484</v>
      </c>
      <c r="B624" s="136">
        <v>484035040</v>
      </c>
      <c r="C624" s="212" t="s">
        <v>280</v>
      </c>
      <c r="D624" s="211">
        <v>35</v>
      </c>
      <c r="E624" s="212" t="s">
        <v>22</v>
      </c>
      <c r="F624" s="211">
        <v>40</v>
      </c>
      <c r="G624" s="212" t="s">
        <v>95</v>
      </c>
      <c r="H624" s="235">
        <f t="shared" si="117"/>
        <v>1</v>
      </c>
      <c r="I624" s="137"/>
      <c r="J624" s="241">
        <f t="shared" si="118"/>
        <v>2728</v>
      </c>
      <c r="K624" s="242" t="str">
        <f t="shared" si="119"/>
        <v/>
      </c>
      <c r="L624" s="242" t="str">
        <f t="shared" si="120"/>
        <v/>
      </c>
      <c r="M624" s="242">
        <f t="shared" si="121"/>
        <v>4173</v>
      </c>
      <c r="N624" s="242">
        <f t="shared" si="122"/>
        <v>4181</v>
      </c>
      <c r="O624" s="243">
        <f t="shared" si="123"/>
        <v>4180</v>
      </c>
      <c r="P624" s="139"/>
      <c r="Q624" s="241">
        <f t="shared" si="124"/>
        <v>15954</v>
      </c>
      <c r="R624" s="242">
        <f t="shared" si="129"/>
        <v>4180</v>
      </c>
      <c r="S624" s="242">
        <f t="shared" si="125"/>
        <v>0</v>
      </c>
      <c r="T624" s="242">
        <f t="shared" si="126"/>
        <v>893</v>
      </c>
      <c r="U624" s="242">
        <f t="shared" si="127"/>
        <v>21027</v>
      </c>
      <c r="V624" s="247">
        <f t="shared" si="128"/>
        <v>-1</v>
      </c>
    </row>
    <row r="625" spans="1:22" x14ac:dyDescent="0.3">
      <c r="A625" s="136">
        <v>484</v>
      </c>
      <c r="B625" s="136">
        <v>484035044</v>
      </c>
      <c r="C625" s="212" t="s">
        <v>280</v>
      </c>
      <c r="D625" s="211">
        <v>35</v>
      </c>
      <c r="E625" s="212" t="s">
        <v>22</v>
      </c>
      <c r="F625" s="211">
        <v>44</v>
      </c>
      <c r="G625" s="212" t="s">
        <v>35</v>
      </c>
      <c r="H625" s="235">
        <f t="shared" si="117"/>
        <v>6.11</v>
      </c>
      <c r="I625" s="137"/>
      <c r="J625" s="241">
        <f t="shared" si="118"/>
        <v>270</v>
      </c>
      <c r="K625" s="242" t="str">
        <f t="shared" si="119"/>
        <v/>
      </c>
      <c r="L625" s="242" t="str">
        <f t="shared" si="120"/>
        <v/>
      </c>
      <c r="M625" s="242">
        <f t="shared" si="121"/>
        <v>268</v>
      </c>
      <c r="N625" s="242">
        <f t="shared" si="122"/>
        <v>268</v>
      </c>
      <c r="O625" s="243">
        <f t="shared" si="123"/>
        <v>236</v>
      </c>
      <c r="P625" s="139"/>
      <c r="Q625" s="241">
        <f t="shared" si="124"/>
        <v>11689</v>
      </c>
      <c r="R625" s="242">
        <f t="shared" si="129"/>
        <v>236</v>
      </c>
      <c r="S625" s="242">
        <f t="shared" si="125"/>
        <v>0</v>
      </c>
      <c r="T625" s="242">
        <f t="shared" si="126"/>
        <v>893</v>
      </c>
      <c r="U625" s="242">
        <f t="shared" si="127"/>
        <v>12818</v>
      </c>
      <c r="V625" s="247">
        <f t="shared" si="128"/>
        <v>-32</v>
      </c>
    </row>
    <row r="626" spans="1:22" x14ac:dyDescent="0.3">
      <c r="A626" s="136">
        <v>484</v>
      </c>
      <c r="B626" s="136">
        <v>484035046</v>
      </c>
      <c r="C626" s="212" t="s">
        <v>280</v>
      </c>
      <c r="D626" s="211">
        <v>35</v>
      </c>
      <c r="E626" s="212" t="s">
        <v>22</v>
      </c>
      <c r="F626" s="211">
        <v>46</v>
      </c>
      <c r="G626" s="212" t="s">
        <v>36</v>
      </c>
      <c r="H626" s="235">
        <f t="shared" si="117"/>
        <v>0.8</v>
      </c>
      <c r="I626" s="137"/>
      <c r="J626" s="241" t="str">
        <f t="shared" si="118"/>
        <v/>
      </c>
      <c r="K626" s="242" t="str">
        <f t="shared" si="119"/>
        <v/>
      </c>
      <c r="L626" s="242" t="str">
        <f t="shared" si="120"/>
        <v/>
      </c>
      <c r="M626" s="242" t="str">
        <f t="shared" si="121"/>
        <v/>
      </c>
      <c r="N626" s="242" t="str">
        <f t="shared" si="122"/>
        <v/>
      </c>
      <c r="O626" s="243">
        <f t="shared" si="123"/>
        <v>8260</v>
      </c>
      <c r="P626" s="139"/>
      <c r="Q626" s="241">
        <f t="shared" si="124"/>
        <v>10386.124905016961</v>
      </c>
      <c r="R626" s="242">
        <f t="shared" si="129"/>
        <v>8260</v>
      </c>
      <c r="S626" s="242">
        <f t="shared" si="125"/>
        <v>0</v>
      </c>
      <c r="T626" s="242">
        <f t="shared" si="126"/>
        <v>893</v>
      </c>
      <c r="U626" s="242">
        <f t="shared" si="127"/>
        <v>19539.124905016961</v>
      </c>
      <c r="V626" s="247" t="str">
        <f t="shared" si="128"/>
        <v/>
      </c>
    </row>
    <row r="627" spans="1:22" x14ac:dyDescent="0.3">
      <c r="A627" s="136">
        <v>484</v>
      </c>
      <c r="B627" s="136">
        <v>484035049</v>
      </c>
      <c r="C627" s="212" t="s">
        <v>280</v>
      </c>
      <c r="D627" s="211">
        <v>35</v>
      </c>
      <c r="E627" s="212" t="s">
        <v>22</v>
      </c>
      <c r="F627" s="211">
        <v>49</v>
      </c>
      <c r="G627" s="212" t="s">
        <v>96</v>
      </c>
      <c r="H627" s="235">
        <f t="shared" si="117"/>
        <v>0.67</v>
      </c>
      <c r="I627" s="137"/>
      <c r="J627" s="241" t="str">
        <f t="shared" si="118"/>
        <v/>
      </c>
      <c r="K627" s="242" t="str">
        <f t="shared" si="119"/>
        <v/>
      </c>
      <c r="L627" s="242" t="str">
        <f t="shared" si="120"/>
        <v/>
      </c>
      <c r="M627" s="242" t="str">
        <f t="shared" si="121"/>
        <v/>
      </c>
      <c r="N627" s="242" t="str">
        <f t="shared" si="122"/>
        <v/>
      </c>
      <c r="O627" s="243">
        <f t="shared" si="123"/>
        <v>15201</v>
      </c>
      <c r="P627" s="139"/>
      <c r="Q627" s="241">
        <f t="shared" si="124"/>
        <v>12065.782334362619</v>
      </c>
      <c r="R627" s="242">
        <f t="shared" si="129"/>
        <v>15201</v>
      </c>
      <c r="S627" s="242">
        <f t="shared" si="125"/>
        <v>0</v>
      </c>
      <c r="T627" s="242">
        <f t="shared" si="126"/>
        <v>893</v>
      </c>
      <c r="U627" s="242">
        <f t="shared" si="127"/>
        <v>28159.782334362619</v>
      </c>
      <c r="V627" s="247" t="str">
        <f t="shared" si="128"/>
        <v/>
      </c>
    </row>
    <row r="628" spans="1:22" x14ac:dyDescent="0.3">
      <c r="A628" s="136">
        <v>484</v>
      </c>
      <c r="B628" s="136">
        <v>484035050</v>
      </c>
      <c r="C628" s="212" t="s">
        <v>280</v>
      </c>
      <c r="D628" s="211">
        <v>35</v>
      </c>
      <c r="E628" s="212" t="s">
        <v>22</v>
      </c>
      <c r="F628" s="211">
        <v>50</v>
      </c>
      <c r="G628" s="212" t="s">
        <v>112</v>
      </c>
      <c r="H628" s="235">
        <f t="shared" si="117"/>
        <v>0.95</v>
      </c>
      <c r="I628" s="137"/>
      <c r="J628" s="241" t="str">
        <f t="shared" si="118"/>
        <v/>
      </c>
      <c r="K628" s="242" t="str">
        <f t="shared" si="119"/>
        <v/>
      </c>
      <c r="L628" s="242" t="str">
        <f t="shared" si="120"/>
        <v/>
      </c>
      <c r="M628" s="242">
        <f t="shared" si="121"/>
        <v>4475</v>
      </c>
      <c r="N628" s="242">
        <f t="shared" si="122"/>
        <v>4470</v>
      </c>
      <c r="O628" s="243">
        <f t="shared" si="123"/>
        <v>4470</v>
      </c>
      <c r="P628" s="139"/>
      <c r="Q628" s="241">
        <f t="shared" si="124"/>
        <v>10507.816296890631</v>
      </c>
      <c r="R628" s="242">
        <f t="shared" si="129"/>
        <v>4470</v>
      </c>
      <c r="S628" s="242">
        <f t="shared" si="125"/>
        <v>0</v>
      </c>
      <c r="T628" s="242">
        <f t="shared" si="126"/>
        <v>893</v>
      </c>
      <c r="U628" s="242">
        <f t="shared" si="127"/>
        <v>15870.816296890631</v>
      </c>
      <c r="V628" s="247">
        <f t="shared" si="128"/>
        <v>0</v>
      </c>
    </row>
    <row r="629" spans="1:22" x14ac:dyDescent="0.3">
      <c r="A629" s="136">
        <v>484</v>
      </c>
      <c r="B629" s="136">
        <v>484035057</v>
      </c>
      <c r="C629" s="212" t="s">
        <v>280</v>
      </c>
      <c r="D629" s="211">
        <v>35</v>
      </c>
      <c r="E629" s="212" t="s">
        <v>22</v>
      </c>
      <c r="F629" s="211">
        <v>57</v>
      </c>
      <c r="G629" s="212" t="s">
        <v>23</v>
      </c>
      <c r="H629" s="235">
        <f t="shared" si="117"/>
        <v>1</v>
      </c>
      <c r="I629" s="137"/>
      <c r="J629" s="241" t="str">
        <f t="shared" si="118"/>
        <v/>
      </c>
      <c r="K629" s="242" t="str">
        <f t="shared" si="119"/>
        <v/>
      </c>
      <c r="L629" s="242" t="str">
        <f t="shared" si="120"/>
        <v/>
      </c>
      <c r="M629" s="242">
        <f t="shared" si="121"/>
        <v>669</v>
      </c>
      <c r="N629" s="242">
        <f t="shared" si="122"/>
        <v>331</v>
      </c>
      <c r="O629" s="243">
        <f t="shared" si="123"/>
        <v>319</v>
      </c>
      <c r="P629" s="139"/>
      <c r="Q629" s="241">
        <f t="shared" si="124"/>
        <v>13137.504749174874</v>
      </c>
      <c r="R629" s="242">
        <f t="shared" si="129"/>
        <v>319</v>
      </c>
      <c r="S629" s="242">
        <f t="shared" si="125"/>
        <v>0</v>
      </c>
      <c r="T629" s="242">
        <f t="shared" si="126"/>
        <v>893</v>
      </c>
      <c r="U629" s="242">
        <f t="shared" si="127"/>
        <v>14349.504749174874</v>
      </c>
      <c r="V629" s="247">
        <f t="shared" si="128"/>
        <v>-12</v>
      </c>
    </row>
    <row r="630" spans="1:22" x14ac:dyDescent="0.3">
      <c r="A630" s="136">
        <v>484</v>
      </c>
      <c r="B630" s="136">
        <v>484035073</v>
      </c>
      <c r="C630" s="212" t="s">
        <v>280</v>
      </c>
      <c r="D630" s="211">
        <v>35</v>
      </c>
      <c r="E630" s="212" t="s">
        <v>22</v>
      </c>
      <c r="F630" s="211">
        <v>73</v>
      </c>
      <c r="G630" s="212" t="s">
        <v>37</v>
      </c>
      <c r="H630" s="235">
        <f t="shared" si="117"/>
        <v>0.79</v>
      </c>
      <c r="I630" s="137"/>
      <c r="J630" s="241" t="str">
        <f t="shared" si="118"/>
        <v/>
      </c>
      <c r="K630" s="242" t="str">
        <f t="shared" si="119"/>
        <v/>
      </c>
      <c r="L630" s="242" t="str">
        <f t="shared" si="120"/>
        <v/>
      </c>
      <c r="M630" s="242" t="str">
        <f t="shared" si="121"/>
        <v/>
      </c>
      <c r="N630" s="242" t="str">
        <f t="shared" si="122"/>
        <v/>
      </c>
      <c r="O630" s="243">
        <f t="shared" si="123"/>
        <v>7492</v>
      </c>
      <c r="P630" s="139"/>
      <c r="Q630" s="241">
        <f t="shared" si="124"/>
        <v>10755.2580295355</v>
      </c>
      <c r="R630" s="242">
        <f t="shared" si="129"/>
        <v>7492</v>
      </c>
      <c r="S630" s="242">
        <f t="shared" si="125"/>
        <v>0</v>
      </c>
      <c r="T630" s="242">
        <f t="shared" si="126"/>
        <v>893</v>
      </c>
      <c r="U630" s="242">
        <f t="shared" si="127"/>
        <v>19140.2580295355</v>
      </c>
      <c r="V630" s="247" t="str">
        <f t="shared" si="128"/>
        <v/>
      </c>
    </row>
    <row r="631" spans="1:22" x14ac:dyDescent="0.3">
      <c r="A631" s="136">
        <v>484</v>
      </c>
      <c r="B631" s="136">
        <v>484035093</v>
      </c>
      <c r="C631" s="212" t="s">
        <v>280</v>
      </c>
      <c r="D631" s="211">
        <v>35</v>
      </c>
      <c r="E631" s="212" t="s">
        <v>22</v>
      </c>
      <c r="F631" s="211">
        <v>93</v>
      </c>
      <c r="G631" s="212" t="s">
        <v>25</v>
      </c>
      <c r="H631" s="235">
        <f t="shared" si="117"/>
        <v>0.99</v>
      </c>
      <c r="I631" s="137"/>
      <c r="J631" s="241" t="str">
        <f t="shared" si="118"/>
        <v/>
      </c>
      <c r="K631" s="242" t="str">
        <f t="shared" si="119"/>
        <v/>
      </c>
      <c r="L631" s="242" t="str">
        <f t="shared" si="120"/>
        <v/>
      </c>
      <c r="M631" s="242">
        <f t="shared" si="121"/>
        <v>356</v>
      </c>
      <c r="N631" s="242">
        <f t="shared" si="122"/>
        <v>612</v>
      </c>
      <c r="O631" s="243">
        <f t="shared" si="123"/>
        <v>618</v>
      </c>
      <c r="P631" s="139"/>
      <c r="Q631" s="241">
        <f t="shared" si="124"/>
        <v>12450.756626890934</v>
      </c>
      <c r="R631" s="242">
        <f t="shared" si="129"/>
        <v>618</v>
      </c>
      <c r="S631" s="242">
        <f t="shared" si="125"/>
        <v>0</v>
      </c>
      <c r="T631" s="242">
        <f t="shared" si="126"/>
        <v>893</v>
      </c>
      <c r="U631" s="242">
        <f t="shared" si="127"/>
        <v>13961.756626890934</v>
      </c>
      <c r="V631" s="247">
        <f t="shared" si="128"/>
        <v>6</v>
      </c>
    </row>
    <row r="632" spans="1:22" x14ac:dyDescent="0.3">
      <c r="A632" s="136">
        <v>484</v>
      </c>
      <c r="B632" s="136">
        <v>484035097</v>
      </c>
      <c r="C632" s="212" t="s">
        <v>280</v>
      </c>
      <c r="D632" s="211">
        <v>35</v>
      </c>
      <c r="E632" s="212" t="s">
        <v>22</v>
      </c>
      <c r="F632" s="211">
        <v>97</v>
      </c>
      <c r="G632" s="212" t="s">
        <v>245</v>
      </c>
      <c r="H632" s="235">
        <f t="shared" si="117"/>
        <v>0.65</v>
      </c>
      <c r="I632" s="137"/>
      <c r="J632" s="241" t="str">
        <f t="shared" si="118"/>
        <v/>
      </c>
      <c r="K632" s="242" t="str">
        <f t="shared" si="119"/>
        <v/>
      </c>
      <c r="L632" s="242" t="str">
        <f t="shared" si="120"/>
        <v/>
      </c>
      <c r="M632" s="242" t="str">
        <f t="shared" si="121"/>
        <v/>
      </c>
      <c r="N632" s="242" t="str">
        <f t="shared" si="122"/>
        <v/>
      </c>
      <c r="O632" s="243">
        <f t="shared" si="123"/>
        <v>0</v>
      </c>
      <c r="P632" s="139"/>
      <c r="Q632" s="241">
        <f t="shared" si="124"/>
        <v>12093.439898240773</v>
      </c>
      <c r="R632" s="242">
        <f t="shared" si="129"/>
        <v>0</v>
      </c>
      <c r="S632" s="242">
        <f t="shared" si="125"/>
        <v>0</v>
      </c>
      <c r="T632" s="242">
        <f t="shared" si="126"/>
        <v>893</v>
      </c>
      <c r="U632" s="242">
        <f t="shared" si="127"/>
        <v>12986.439898240773</v>
      </c>
      <c r="V632" s="247" t="str">
        <f t="shared" si="128"/>
        <v/>
      </c>
    </row>
    <row r="633" spans="1:22" x14ac:dyDescent="0.3">
      <c r="A633" s="136">
        <v>484</v>
      </c>
      <c r="B633" s="136">
        <v>484035133</v>
      </c>
      <c r="C633" s="212" t="s">
        <v>280</v>
      </c>
      <c r="D633" s="211">
        <v>35</v>
      </c>
      <c r="E633" s="212" t="s">
        <v>22</v>
      </c>
      <c r="F633" s="211">
        <v>133</v>
      </c>
      <c r="G633" s="212" t="s">
        <v>73</v>
      </c>
      <c r="H633" s="235">
        <f t="shared" si="117"/>
        <v>2</v>
      </c>
      <c r="I633" s="137"/>
      <c r="J633" s="241" t="str">
        <f t="shared" si="118"/>
        <v/>
      </c>
      <c r="K633" s="242" t="str">
        <f t="shared" si="119"/>
        <v/>
      </c>
      <c r="L633" s="242" t="str">
        <f t="shared" si="120"/>
        <v/>
      </c>
      <c r="M633" s="242">
        <f t="shared" si="121"/>
        <v>2804</v>
      </c>
      <c r="N633" s="242">
        <f t="shared" si="122"/>
        <v>2786</v>
      </c>
      <c r="O633" s="243">
        <f t="shared" si="123"/>
        <v>2783</v>
      </c>
      <c r="P633" s="139"/>
      <c r="Q633" s="241">
        <f t="shared" si="124"/>
        <v>11175.497163151911</v>
      </c>
      <c r="R633" s="242">
        <f t="shared" si="129"/>
        <v>2783</v>
      </c>
      <c r="S633" s="242">
        <f t="shared" si="125"/>
        <v>0</v>
      </c>
      <c r="T633" s="242">
        <f t="shared" si="126"/>
        <v>893</v>
      </c>
      <c r="U633" s="242">
        <f t="shared" si="127"/>
        <v>14851.497163151911</v>
      </c>
      <c r="V633" s="247">
        <f t="shared" si="128"/>
        <v>-3</v>
      </c>
    </row>
    <row r="634" spans="1:22" x14ac:dyDescent="0.3">
      <c r="A634" s="136">
        <v>484</v>
      </c>
      <c r="B634" s="136">
        <v>484035189</v>
      </c>
      <c r="C634" s="212" t="s">
        <v>280</v>
      </c>
      <c r="D634" s="211">
        <v>35</v>
      </c>
      <c r="E634" s="212" t="s">
        <v>22</v>
      </c>
      <c r="F634" s="211">
        <v>189</v>
      </c>
      <c r="G634" s="212" t="s">
        <v>38</v>
      </c>
      <c r="H634" s="235">
        <f t="shared" si="117"/>
        <v>1</v>
      </c>
      <c r="I634" s="137"/>
      <c r="J634" s="241">
        <f t="shared" si="118"/>
        <v>3886</v>
      </c>
      <c r="K634" s="242" t="str">
        <f t="shared" si="119"/>
        <v/>
      </c>
      <c r="L634" s="242" t="str">
        <f t="shared" si="120"/>
        <v/>
      </c>
      <c r="M634" s="242">
        <f t="shared" si="121"/>
        <v>4034</v>
      </c>
      <c r="N634" s="242">
        <f t="shared" si="122"/>
        <v>3871</v>
      </c>
      <c r="O634" s="243">
        <f t="shared" si="123"/>
        <v>3871</v>
      </c>
      <c r="P634" s="139"/>
      <c r="Q634" s="241">
        <f t="shared" si="124"/>
        <v>10067.496573415046</v>
      </c>
      <c r="R634" s="242">
        <f t="shared" si="129"/>
        <v>3871</v>
      </c>
      <c r="S634" s="242">
        <f t="shared" si="125"/>
        <v>0</v>
      </c>
      <c r="T634" s="242">
        <f t="shared" si="126"/>
        <v>893</v>
      </c>
      <c r="U634" s="242">
        <f t="shared" si="127"/>
        <v>14831.496573415046</v>
      </c>
      <c r="V634" s="247">
        <f t="shared" si="128"/>
        <v>0</v>
      </c>
    </row>
    <row r="635" spans="1:22" x14ac:dyDescent="0.3">
      <c r="A635" s="136">
        <v>484</v>
      </c>
      <c r="B635" s="136">
        <v>484035220</v>
      </c>
      <c r="C635" s="212" t="s">
        <v>280</v>
      </c>
      <c r="D635" s="211">
        <v>35</v>
      </c>
      <c r="E635" s="212" t="s">
        <v>22</v>
      </c>
      <c r="F635" s="211">
        <v>220</v>
      </c>
      <c r="G635" s="212" t="s">
        <v>42</v>
      </c>
      <c r="H635" s="235">
        <f t="shared" si="117"/>
        <v>2</v>
      </c>
      <c r="I635" s="137"/>
      <c r="J635" s="241" t="str">
        <f t="shared" si="118"/>
        <v/>
      </c>
      <c r="K635" s="242" t="str">
        <f t="shared" si="119"/>
        <v/>
      </c>
      <c r="L635" s="242" t="str">
        <f t="shared" si="120"/>
        <v/>
      </c>
      <c r="M635" s="242" t="str">
        <f t="shared" si="121"/>
        <v/>
      </c>
      <c r="N635" s="242" t="str">
        <f t="shared" si="122"/>
        <v/>
      </c>
      <c r="O635" s="243">
        <f t="shared" si="123"/>
        <v>4419</v>
      </c>
      <c r="P635" s="139"/>
      <c r="Q635" s="241">
        <f t="shared" si="124"/>
        <v>11093.762837015447</v>
      </c>
      <c r="R635" s="242">
        <f t="shared" si="129"/>
        <v>4419</v>
      </c>
      <c r="S635" s="242">
        <f t="shared" si="125"/>
        <v>0</v>
      </c>
      <c r="T635" s="242">
        <f t="shared" si="126"/>
        <v>893</v>
      </c>
      <c r="U635" s="242">
        <f t="shared" si="127"/>
        <v>16405.762837015449</v>
      </c>
      <c r="V635" s="247" t="str">
        <f t="shared" si="128"/>
        <v/>
      </c>
    </row>
    <row r="636" spans="1:22" x14ac:dyDescent="0.3">
      <c r="A636" s="136">
        <v>484</v>
      </c>
      <c r="B636" s="136">
        <v>484035243</v>
      </c>
      <c r="C636" s="212" t="s">
        <v>280</v>
      </c>
      <c r="D636" s="211">
        <v>35</v>
      </c>
      <c r="E636" s="212" t="s">
        <v>22</v>
      </c>
      <c r="F636" s="211">
        <v>243</v>
      </c>
      <c r="G636" s="212" t="s">
        <v>74</v>
      </c>
      <c r="H636" s="235">
        <f t="shared" si="117"/>
        <v>4.92</v>
      </c>
      <c r="I636" s="137"/>
      <c r="J636" s="241">
        <f t="shared" si="118"/>
        <v>2848</v>
      </c>
      <c r="K636" s="242" t="str">
        <f t="shared" si="119"/>
        <v/>
      </c>
      <c r="L636" s="242" t="str">
        <f t="shared" si="120"/>
        <v/>
      </c>
      <c r="M636" s="242">
        <f t="shared" si="121"/>
        <v>2600</v>
      </c>
      <c r="N636" s="242">
        <f t="shared" si="122"/>
        <v>2595</v>
      </c>
      <c r="O636" s="243">
        <f t="shared" si="123"/>
        <v>2595</v>
      </c>
      <c r="P636" s="139"/>
      <c r="Q636" s="241">
        <f t="shared" si="124"/>
        <v>12488.506008868042</v>
      </c>
      <c r="R636" s="242">
        <f t="shared" si="129"/>
        <v>2595</v>
      </c>
      <c r="S636" s="242">
        <f t="shared" si="125"/>
        <v>0</v>
      </c>
      <c r="T636" s="242">
        <f t="shared" si="126"/>
        <v>893</v>
      </c>
      <c r="U636" s="242">
        <f t="shared" si="127"/>
        <v>15976.506008868042</v>
      </c>
      <c r="V636" s="247">
        <f t="shared" si="128"/>
        <v>0</v>
      </c>
    </row>
    <row r="637" spans="1:22" x14ac:dyDescent="0.3">
      <c r="A637" s="136">
        <v>484</v>
      </c>
      <c r="B637" s="136">
        <v>484035244</v>
      </c>
      <c r="C637" s="212" t="s">
        <v>280</v>
      </c>
      <c r="D637" s="211">
        <v>35</v>
      </c>
      <c r="E637" s="212" t="s">
        <v>22</v>
      </c>
      <c r="F637" s="211">
        <v>244</v>
      </c>
      <c r="G637" s="212" t="s">
        <v>43</v>
      </c>
      <c r="H637" s="235">
        <f t="shared" si="117"/>
        <v>3</v>
      </c>
      <c r="I637" s="137"/>
      <c r="J637" s="241" t="str">
        <f t="shared" si="118"/>
        <v/>
      </c>
      <c r="K637" s="242" t="str">
        <f t="shared" si="119"/>
        <v/>
      </c>
      <c r="L637" s="242" t="str">
        <f t="shared" si="120"/>
        <v/>
      </c>
      <c r="M637" s="242">
        <f t="shared" si="121"/>
        <v>4689</v>
      </c>
      <c r="N637" s="242">
        <f t="shared" si="122"/>
        <v>4626</v>
      </c>
      <c r="O637" s="243">
        <f t="shared" si="123"/>
        <v>4615</v>
      </c>
      <c r="P637" s="139"/>
      <c r="Q637" s="241">
        <f t="shared" si="124"/>
        <v>11844.935916589331</v>
      </c>
      <c r="R637" s="242">
        <f t="shared" si="129"/>
        <v>4615</v>
      </c>
      <c r="S637" s="242">
        <f t="shared" si="125"/>
        <v>0</v>
      </c>
      <c r="T637" s="242">
        <f t="shared" si="126"/>
        <v>893</v>
      </c>
      <c r="U637" s="242">
        <f t="shared" si="127"/>
        <v>17352.935916589333</v>
      </c>
      <c r="V637" s="247">
        <f t="shared" si="128"/>
        <v>-11</v>
      </c>
    </row>
    <row r="638" spans="1:22" x14ac:dyDescent="0.3">
      <c r="A638" s="136">
        <v>484</v>
      </c>
      <c r="B638" s="136">
        <v>484035285</v>
      </c>
      <c r="C638" s="212" t="s">
        <v>280</v>
      </c>
      <c r="D638" s="211">
        <v>35</v>
      </c>
      <c r="E638" s="212" t="s">
        <v>22</v>
      </c>
      <c r="F638" s="211">
        <v>285</v>
      </c>
      <c r="G638" s="212" t="s">
        <v>44</v>
      </c>
      <c r="H638" s="235">
        <f t="shared" si="117"/>
        <v>1</v>
      </c>
      <c r="I638" s="137"/>
      <c r="J638" s="241" t="str">
        <f t="shared" si="118"/>
        <v/>
      </c>
      <c r="K638" s="242" t="str">
        <f t="shared" si="119"/>
        <v/>
      </c>
      <c r="L638" s="242" t="str">
        <f t="shared" si="120"/>
        <v/>
      </c>
      <c r="M638" s="242" t="str">
        <f t="shared" si="121"/>
        <v/>
      </c>
      <c r="N638" s="242" t="str">
        <f t="shared" si="122"/>
        <v/>
      </c>
      <c r="O638" s="243">
        <f t="shared" si="123"/>
        <v>3128</v>
      </c>
      <c r="P638" s="139"/>
      <c r="Q638" s="241">
        <f t="shared" si="124"/>
        <v>11088.295368529887</v>
      </c>
      <c r="R638" s="242">
        <f t="shared" si="129"/>
        <v>3128</v>
      </c>
      <c r="S638" s="242">
        <f t="shared" si="125"/>
        <v>0</v>
      </c>
      <c r="T638" s="242">
        <f t="shared" si="126"/>
        <v>893</v>
      </c>
      <c r="U638" s="242">
        <f t="shared" si="127"/>
        <v>15109.295368529887</v>
      </c>
      <c r="V638" s="247" t="str">
        <f t="shared" si="128"/>
        <v/>
      </c>
    </row>
    <row r="639" spans="1:22" x14ac:dyDescent="0.3">
      <c r="A639" s="136">
        <v>484</v>
      </c>
      <c r="B639" s="136">
        <v>484035307</v>
      </c>
      <c r="C639" s="212" t="s">
        <v>280</v>
      </c>
      <c r="D639" s="211">
        <v>35</v>
      </c>
      <c r="E639" s="212" t="s">
        <v>22</v>
      </c>
      <c r="F639" s="211">
        <v>307</v>
      </c>
      <c r="G639" s="212" t="s">
        <v>76</v>
      </c>
      <c r="H639" s="235">
        <f t="shared" si="117"/>
        <v>1</v>
      </c>
      <c r="I639" s="137"/>
      <c r="J639" s="241" t="str">
        <f t="shared" si="118"/>
        <v/>
      </c>
      <c r="K639" s="242" t="str">
        <f t="shared" si="119"/>
        <v/>
      </c>
      <c r="L639" s="242" t="str">
        <f t="shared" si="120"/>
        <v/>
      </c>
      <c r="M639" s="242" t="str">
        <f t="shared" si="121"/>
        <v/>
      </c>
      <c r="N639" s="242" t="str">
        <f t="shared" si="122"/>
        <v/>
      </c>
      <c r="O639" s="243">
        <f t="shared" si="123"/>
        <v>4023</v>
      </c>
      <c r="P639" s="139"/>
      <c r="Q639" s="241">
        <f t="shared" si="124"/>
        <v>10243.986503810289</v>
      </c>
      <c r="R639" s="242">
        <f t="shared" si="129"/>
        <v>4023</v>
      </c>
      <c r="S639" s="242">
        <f t="shared" si="125"/>
        <v>0</v>
      </c>
      <c r="T639" s="242">
        <f t="shared" si="126"/>
        <v>893</v>
      </c>
      <c r="U639" s="242">
        <f t="shared" si="127"/>
        <v>15159.986503810289</v>
      </c>
      <c r="V639" s="247" t="str">
        <f t="shared" si="128"/>
        <v/>
      </c>
    </row>
    <row r="640" spans="1:22" x14ac:dyDescent="0.3">
      <c r="A640" s="136">
        <v>485</v>
      </c>
      <c r="B640" s="136">
        <v>485258030</v>
      </c>
      <c r="C640" s="212" t="s">
        <v>281</v>
      </c>
      <c r="D640" s="211">
        <v>258</v>
      </c>
      <c r="E640" s="212" t="s">
        <v>97</v>
      </c>
      <c r="F640" s="211">
        <v>30</v>
      </c>
      <c r="G640" s="212" t="s">
        <v>115</v>
      </c>
      <c r="H640" s="235">
        <f t="shared" si="117"/>
        <v>1.5</v>
      </c>
      <c r="I640" s="137"/>
      <c r="J640" s="241">
        <f t="shared" si="118"/>
        <v>2398</v>
      </c>
      <c r="K640" s="242">
        <f t="shared" si="119"/>
        <v>2480</v>
      </c>
      <c r="L640" s="242">
        <f t="shared" si="120"/>
        <v>2480</v>
      </c>
      <c r="M640" s="242">
        <f t="shared" si="121"/>
        <v>2778</v>
      </c>
      <c r="N640" s="242">
        <f t="shared" si="122"/>
        <v>2788</v>
      </c>
      <c r="O640" s="243">
        <f t="shared" si="123"/>
        <v>2788</v>
      </c>
      <c r="P640" s="139"/>
      <c r="Q640" s="241">
        <f t="shared" si="124"/>
        <v>10127</v>
      </c>
      <c r="R640" s="242">
        <f t="shared" si="129"/>
        <v>2788</v>
      </c>
      <c r="S640" s="242">
        <f t="shared" si="125"/>
        <v>0</v>
      </c>
      <c r="T640" s="242">
        <f t="shared" si="126"/>
        <v>893</v>
      </c>
      <c r="U640" s="242">
        <f t="shared" si="127"/>
        <v>13808</v>
      </c>
      <c r="V640" s="247">
        <f t="shared" si="128"/>
        <v>0</v>
      </c>
    </row>
    <row r="641" spans="1:22" x14ac:dyDescent="0.3">
      <c r="A641" s="136">
        <v>485</v>
      </c>
      <c r="B641" s="136">
        <v>485258035</v>
      </c>
      <c r="C641" s="212" t="s">
        <v>281</v>
      </c>
      <c r="D641" s="211">
        <v>258</v>
      </c>
      <c r="E641" s="212" t="s">
        <v>97</v>
      </c>
      <c r="F641" s="211">
        <v>35</v>
      </c>
      <c r="G641" s="212" t="s">
        <v>22</v>
      </c>
      <c r="H641" s="235">
        <f t="shared" si="117"/>
        <v>1</v>
      </c>
      <c r="I641" s="137"/>
      <c r="J641" s="241">
        <f t="shared" si="118"/>
        <v>3443</v>
      </c>
      <c r="K641" s="242">
        <f t="shared" si="119"/>
        <v>3555</v>
      </c>
      <c r="L641" s="242">
        <f t="shared" si="120"/>
        <v>3560</v>
      </c>
      <c r="M641" s="242">
        <f t="shared" si="121"/>
        <v>3554</v>
      </c>
      <c r="N641" s="242">
        <f t="shared" si="122"/>
        <v>3497</v>
      </c>
      <c r="O641" s="243">
        <f t="shared" si="123"/>
        <v>3492</v>
      </c>
      <c r="P641" s="139"/>
      <c r="Q641" s="241">
        <f t="shared" si="124"/>
        <v>10127</v>
      </c>
      <c r="R641" s="242">
        <f t="shared" si="129"/>
        <v>3492</v>
      </c>
      <c r="S641" s="242">
        <f t="shared" si="125"/>
        <v>0</v>
      </c>
      <c r="T641" s="242">
        <f t="shared" si="126"/>
        <v>893</v>
      </c>
      <c r="U641" s="242">
        <f t="shared" si="127"/>
        <v>14512</v>
      </c>
      <c r="V641" s="247">
        <f t="shared" si="128"/>
        <v>-5</v>
      </c>
    </row>
    <row r="642" spans="1:22" x14ac:dyDescent="0.3">
      <c r="A642" s="136">
        <v>485</v>
      </c>
      <c r="B642" s="136">
        <v>485258071</v>
      </c>
      <c r="C642" s="212" t="s">
        <v>281</v>
      </c>
      <c r="D642" s="211">
        <v>258</v>
      </c>
      <c r="E642" s="212" t="s">
        <v>97</v>
      </c>
      <c r="F642" s="211">
        <v>71</v>
      </c>
      <c r="G642" s="212" t="s">
        <v>24</v>
      </c>
      <c r="H642" s="235">
        <f t="shared" si="117"/>
        <v>2</v>
      </c>
      <c r="I642" s="137"/>
      <c r="J642" s="241">
        <f t="shared" si="118"/>
        <v>5734</v>
      </c>
      <c r="K642" s="242">
        <f t="shared" si="119"/>
        <v>5688</v>
      </c>
      <c r="L642" s="242">
        <f t="shared" si="120"/>
        <v>5851</v>
      </c>
      <c r="M642" s="242">
        <f t="shared" si="121"/>
        <v>5314</v>
      </c>
      <c r="N642" s="242">
        <f t="shared" si="122"/>
        <v>5298</v>
      </c>
      <c r="O642" s="243">
        <f t="shared" si="123"/>
        <v>5424</v>
      </c>
      <c r="P642" s="139"/>
      <c r="Q642" s="241">
        <f t="shared" si="124"/>
        <v>11259</v>
      </c>
      <c r="R642" s="242">
        <f t="shared" si="129"/>
        <v>5424</v>
      </c>
      <c r="S642" s="242">
        <f t="shared" si="125"/>
        <v>0</v>
      </c>
      <c r="T642" s="242">
        <f t="shared" si="126"/>
        <v>893</v>
      </c>
      <c r="U642" s="242">
        <f t="shared" si="127"/>
        <v>17576</v>
      </c>
      <c r="V642" s="247">
        <f t="shared" si="128"/>
        <v>126</v>
      </c>
    </row>
    <row r="643" spans="1:22" x14ac:dyDescent="0.3">
      <c r="A643" s="136">
        <v>485</v>
      </c>
      <c r="B643" s="136">
        <v>485258107</v>
      </c>
      <c r="C643" s="212" t="s">
        <v>281</v>
      </c>
      <c r="D643" s="211">
        <v>258</v>
      </c>
      <c r="E643" s="212" t="s">
        <v>97</v>
      </c>
      <c r="F643" s="211">
        <v>107</v>
      </c>
      <c r="G643" s="212" t="s">
        <v>443</v>
      </c>
      <c r="H643" s="235">
        <f t="shared" si="117"/>
        <v>1</v>
      </c>
      <c r="I643" s="137"/>
      <c r="J643" s="241" t="str">
        <f t="shared" si="118"/>
        <v/>
      </c>
      <c r="K643" s="242" t="str">
        <f t="shared" si="119"/>
        <v/>
      </c>
      <c r="L643" s="242" t="str">
        <f t="shared" si="120"/>
        <v/>
      </c>
      <c r="M643" s="242">
        <f t="shared" si="121"/>
        <v>4169</v>
      </c>
      <c r="N643" s="242">
        <f t="shared" si="122"/>
        <v>4129</v>
      </c>
      <c r="O643" s="243">
        <f t="shared" si="123"/>
        <v>4129</v>
      </c>
      <c r="P643" s="139"/>
      <c r="Q643" s="241">
        <f t="shared" si="124"/>
        <v>11372.679910301034</v>
      </c>
      <c r="R643" s="242">
        <f t="shared" si="129"/>
        <v>4129</v>
      </c>
      <c r="S643" s="242">
        <f t="shared" si="125"/>
        <v>0</v>
      </c>
      <c r="T643" s="242">
        <f t="shared" si="126"/>
        <v>893</v>
      </c>
      <c r="U643" s="242">
        <f t="shared" si="127"/>
        <v>16394.679910301034</v>
      </c>
      <c r="V643" s="247">
        <f t="shared" si="128"/>
        <v>0</v>
      </c>
    </row>
    <row r="644" spans="1:22" x14ac:dyDescent="0.3">
      <c r="A644" s="136">
        <v>485</v>
      </c>
      <c r="B644" s="136">
        <v>485258163</v>
      </c>
      <c r="C644" s="212" t="s">
        <v>281</v>
      </c>
      <c r="D644" s="211">
        <v>258</v>
      </c>
      <c r="E644" s="212" t="s">
        <v>97</v>
      </c>
      <c r="F644" s="211">
        <v>163</v>
      </c>
      <c r="G644" s="212" t="s">
        <v>27</v>
      </c>
      <c r="H644" s="235">
        <f t="shared" si="117"/>
        <v>13.84</v>
      </c>
      <c r="I644" s="137"/>
      <c r="J644" s="241">
        <f t="shared" si="118"/>
        <v>478</v>
      </c>
      <c r="K644" s="242">
        <f t="shared" si="119"/>
        <v>230</v>
      </c>
      <c r="L644" s="242">
        <f t="shared" si="120"/>
        <v>498</v>
      </c>
      <c r="M644" s="242">
        <f t="shared" si="121"/>
        <v>498</v>
      </c>
      <c r="N644" s="242">
        <f t="shared" si="122"/>
        <v>141</v>
      </c>
      <c r="O644" s="243">
        <f t="shared" si="123"/>
        <v>132</v>
      </c>
      <c r="P644" s="139"/>
      <c r="Q644" s="241">
        <f t="shared" si="124"/>
        <v>11779</v>
      </c>
      <c r="R644" s="242">
        <f t="shared" si="129"/>
        <v>132</v>
      </c>
      <c r="S644" s="242">
        <f t="shared" si="125"/>
        <v>0</v>
      </c>
      <c r="T644" s="242">
        <f t="shared" si="126"/>
        <v>893</v>
      </c>
      <c r="U644" s="242">
        <f t="shared" si="127"/>
        <v>12804</v>
      </c>
      <c r="V644" s="247">
        <f t="shared" si="128"/>
        <v>-9</v>
      </c>
    </row>
    <row r="645" spans="1:22" x14ac:dyDescent="0.3">
      <c r="A645" s="136">
        <v>485</v>
      </c>
      <c r="B645" s="136">
        <v>485258168</v>
      </c>
      <c r="C645" s="212" t="s">
        <v>281</v>
      </c>
      <c r="D645" s="211">
        <v>258</v>
      </c>
      <c r="E645" s="212" t="s">
        <v>97</v>
      </c>
      <c r="F645" s="211">
        <v>168</v>
      </c>
      <c r="G645" s="212" t="s">
        <v>117</v>
      </c>
      <c r="H645" s="235">
        <f t="shared" si="117"/>
        <v>0.5</v>
      </c>
      <c r="I645" s="137"/>
      <c r="J645" s="241">
        <f t="shared" si="118"/>
        <v>6939</v>
      </c>
      <c r="K645" s="242">
        <f t="shared" si="119"/>
        <v>6196</v>
      </c>
      <c r="L645" s="242">
        <f t="shared" si="120"/>
        <v>6399</v>
      </c>
      <c r="M645" s="242">
        <f t="shared" si="121"/>
        <v>6710</v>
      </c>
      <c r="N645" s="242">
        <f t="shared" si="122"/>
        <v>6685</v>
      </c>
      <c r="O645" s="243">
        <f t="shared" si="123"/>
        <v>6684</v>
      </c>
      <c r="P645" s="139"/>
      <c r="Q645" s="241">
        <f t="shared" si="124"/>
        <v>12390</v>
      </c>
      <c r="R645" s="242">
        <f t="shared" si="129"/>
        <v>6684</v>
      </c>
      <c r="S645" s="242">
        <f t="shared" si="125"/>
        <v>0</v>
      </c>
      <c r="T645" s="242">
        <f t="shared" si="126"/>
        <v>893</v>
      </c>
      <c r="U645" s="242">
        <f t="shared" si="127"/>
        <v>19967</v>
      </c>
      <c r="V645" s="247">
        <f t="shared" si="128"/>
        <v>-1</v>
      </c>
    </row>
    <row r="646" spans="1:22" x14ac:dyDescent="0.3">
      <c r="A646" s="136">
        <v>485</v>
      </c>
      <c r="B646" s="136">
        <v>485258229</v>
      </c>
      <c r="C646" s="212" t="s">
        <v>281</v>
      </c>
      <c r="D646" s="211">
        <v>258</v>
      </c>
      <c r="E646" s="212" t="s">
        <v>97</v>
      </c>
      <c r="F646" s="211">
        <v>229</v>
      </c>
      <c r="G646" s="212" t="s">
        <v>113</v>
      </c>
      <c r="H646" s="235">
        <f t="shared" si="117"/>
        <v>14.42</v>
      </c>
      <c r="I646" s="137"/>
      <c r="J646" s="241">
        <f t="shared" si="118"/>
        <v>1825</v>
      </c>
      <c r="K646" s="242">
        <f t="shared" si="119"/>
        <v>1127</v>
      </c>
      <c r="L646" s="242">
        <f t="shared" si="120"/>
        <v>2053</v>
      </c>
      <c r="M646" s="242">
        <f t="shared" si="121"/>
        <v>2053</v>
      </c>
      <c r="N646" s="242">
        <f t="shared" si="122"/>
        <v>2200</v>
      </c>
      <c r="O646" s="243">
        <f t="shared" si="123"/>
        <v>2280</v>
      </c>
      <c r="P646" s="139"/>
      <c r="Q646" s="241">
        <f t="shared" si="124"/>
        <v>11906</v>
      </c>
      <c r="R646" s="242">
        <f t="shared" si="129"/>
        <v>2280</v>
      </c>
      <c r="S646" s="242">
        <f t="shared" si="125"/>
        <v>0</v>
      </c>
      <c r="T646" s="242">
        <f t="shared" si="126"/>
        <v>893</v>
      </c>
      <c r="U646" s="242">
        <f t="shared" si="127"/>
        <v>15079</v>
      </c>
      <c r="V646" s="247">
        <f t="shared" si="128"/>
        <v>80</v>
      </c>
    </row>
    <row r="647" spans="1:22" x14ac:dyDescent="0.3">
      <c r="A647" s="136">
        <v>485</v>
      </c>
      <c r="B647" s="136">
        <v>485258248</v>
      </c>
      <c r="C647" s="212" t="s">
        <v>281</v>
      </c>
      <c r="D647" s="211">
        <v>258</v>
      </c>
      <c r="E647" s="212" t="s">
        <v>97</v>
      </c>
      <c r="F647" s="211">
        <v>248</v>
      </c>
      <c r="G647" s="212" t="s">
        <v>30</v>
      </c>
      <c r="H647" s="235">
        <f t="shared" si="117"/>
        <v>2</v>
      </c>
      <c r="I647" s="137"/>
      <c r="J647" s="241">
        <f t="shared" si="118"/>
        <v>968</v>
      </c>
      <c r="K647" s="242">
        <f t="shared" si="119"/>
        <v>909</v>
      </c>
      <c r="L647" s="242">
        <f t="shared" si="120"/>
        <v>916</v>
      </c>
      <c r="M647" s="242">
        <f t="shared" si="121"/>
        <v>739</v>
      </c>
      <c r="N647" s="242">
        <f t="shared" si="122"/>
        <v>718</v>
      </c>
      <c r="O647" s="243">
        <f t="shared" si="123"/>
        <v>715</v>
      </c>
      <c r="P647" s="139"/>
      <c r="Q647" s="241">
        <f t="shared" si="124"/>
        <v>9269</v>
      </c>
      <c r="R647" s="242">
        <f t="shared" si="129"/>
        <v>715</v>
      </c>
      <c r="S647" s="242">
        <f t="shared" si="125"/>
        <v>0</v>
      </c>
      <c r="T647" s="242">
        <f t="shared" si="126"/>
        <v>893</v>
      </c>
      <c r="U647" s="242">
        <f t="shared" si="127"/>
        <v>10877</v>
      </c>
      <c r="V647" s="247">
        <f t="shared" si="128"/>
        <v>-3</v>
      </c>
    </row>
    <row r="648" spans="1:22" x14ac:dyDescent="0.3">
      <c r="A648" s="136">
        <v>485</v>
      </c>
      <c r="B648" s="136">
        <v>485258258</v>
      </c>
      <c r="C648" s="212" t="s">
        <v>281</v>
      </c>
      <c r="D648" s="211">
        <v>258</v>
      </c>
      <c r="E648" s="212" t="s">
        <v>97</v>
      </c>
      <c r="F648" s="211">
        <v>258</v>
      </c>
      <c r="G648" s="212" t="s">
        <v>97</v>
      </c>
      <c r="H648" s="235">
        <f t="shared" si="117"/>
        <v>447.34999999999985</v>
      </c>
      <c r="I648" s="137"/>
      <c r="J648" s="241">
        <f t="shared" si="118"/>
        <v>3355</v>
      </c>
      <c r="K648" s="242">
        <f t="shared" si="119"/>
        <v>3445</v>
      </c>
      <c r="L648" s="242">
        <f t="shared" si="120"/>
        <v>3456</v>
      </c>
      <c r="M648" s="242">
        <f t="shared" si="121"/>
        <v>3456</v>
      </c>
      <c r="N648" s="242">
        <f t="shared" si="122"/>
        <v>3123</v>
      </c>
      <c r="O648" s="243">
        <f t="shared" si="123"/>
        <v>3121</v>
      </c>
      <c r="P648" s="139"/>
      <c r="Q648" s="241">
        <f t="shared" si="124"/>
        <v>10825</v>
      </c>
      <c r="R648" s="242">
        <f t="shared" si="129"/>
        <v>3121</v>
      </c>
      <c r="S648" s="242">
        <f t="shared" si="125"/>
        <v>0</v>
      </c>
      <c r="T648" s="242">
        <f t="shared" si="126"/>
        <v>893</v>
      </c>
      <c r="U648" s="242">
        <f t="shared" si="127"/>
        <v>14839</v>
      </c>
      <c r="V648" s="247">
        <f t="shared" si="128"/>
        <v>-2</v>
      </c>
    </row>
    <row r="649" spans="1:22" x14ac:dyDescent="0.3">
      <c r="A649" s="136">
        <v>485</v>
      </c>
      <c r="B649" s="136">
        <v>485258291</v>
      </c>
      <c r="C649" s="212" t="s">
        <v>281</v>
      </c>
      <c r="D649" s="211">
        <v>258</v>
      </c>
      <c r="E649" s="212" t="s">
        <v>97</v>
      </c>
      <c r="F649" s="211">
        <v>291</v>
      </c>
      <c r="G649" s="212" t="s">
        <v>118</v>
      </c>
      <c r="H649" s="235">
        <f t="shared" si="117"/>
        <v>2</v>
      </c>
      <c r="I649" s="137"/>
      <c r="J649" s="241">
        <f t="shared" si="118"/>
        <v>5953</v>
      </c>
      <c r="K649" s="242">
        <f t="shared" si="119"/>
        <v>6183</v>
      </c>
      <c r="L649" s="242">
        <f t="shared" si="120"/>
        <v>6184</v>
      </c>
      <c r="M649" s="242">
        <f t="shared" si="121"/>
        <v>6184</v>
      </c>
      <c r="N649" s="242">
        <f t="shared" si="122"/>
        <v>5586</v>
      </c>
      <c r="O649" s="243">
        <f t="shared" si="123"/>
        <v>5580</v>
      </c>
      <c r="P649" s="139"/>
      <c r="Q649" s="241">
        <f t="shared" si="124"/>
        <v>10127</v>
      </c>
      <c r="R649" s="242">
        <f t="shared" si="129"/>
        <v>5580</v>
      </c>
      <c r="S649" s="242">
        <f t="shared" si="125"/>
        <v>0</v>
      </c>
      <c r="T649" s="242">
        <f t="shared" si="126"/>
        <v>893</v>
      </c>
      <c r="U649" s="242">
        <f t="shared" si="127"/>
        <v>16600</v>
      </c>
      <c r="V649" s="247">
        <f t="shared" si="128"/>
        <v>-6</v>
      </c>
    </row>
    <row r="650" spans="1:22" x14ac:dyDescent="0.3">
      <c r="A650" s="136">
        <v>485</v>
      </c>
      <c r="B650" s="136">
        <v>485258675</v>
      </c>
      <c r="C650" s="212" t="s">
        <v>281</v>
      </c>
      <c r="D650" s="211">
        <v>258</v>
      </c>
      <c r="E650" s="212" t="s">
        <v>97</v>
      </c>
      <c r="F650" s="211">
        <v>675</v>
      </c>
      <c r="G650" s="212" t="s">
        <v>282</v>
      </c>
      <c r="H650" s="235">
        <f t="shared" ref="H650:H713" si="130">IFERROR(VLOOKUP($B650,_19Q4,7,FALSE),"")</f>
        <v>1</v>
      </c>
      <c r="I650" s="137"/>
      <c r="J650" s="241">
        <f t="shared" ref="J650:J713" si="131">IFERROR(VLOOKUP($B650,_18Q4,9,FALSE),"")</f>
        <v>6580</v>
      </c>
      <c r="K650" s="242" t="str">
        <f t="shared" ref="K650:K713" si="132">IFERROR(VLOOKUP($B650,_19Q1c,9,FALSE),"")</f>
        <v/>
      </c>
      <c r="L650" s="242" t="str">
        <f t="shared" ref="L650:L713" si="133">IFERROR(VLOOKUP($B650,_19Q1e,9,FALSE),"")</f>
        <v/>
      </c>
      <c r="M650" s="242">
        <f t="shared" ref="M650:M713" si="134">IFERROR(VLOOKUP($B650,_19Q2,9,FALSE),"")</f>
        <v>10009</v>
      </c>
      <c r="N650" s="242">
        <f t="shared" ref="N650:N713" si="135">IFERROR(VLOOKUP($B650,_19Q3,9,FALSE),"")</f>
        <v>10009</v>
      </c>
      <c r="O650" s="243">
        <f t="shared" ref="O650:O713" si="136">IFERROR(VLOOKUP($B650,_19Q4,9,FALSE),"")</f>
        <v>9401</v>
      </c>
      <c r="P650" s="139"/>
      <c r="Q650" s="241">
        <f t="shared" ref="Q650:Q713" si="137">IFERROR(VLOOKUP($B650,_19Q4,8,FALSE),"")</f>
        <v>14107</v>
      </c>
      <c r="R650" s="242">
        <f t="shared" si="129"/>
        <v>9401</v>
      </c>
      <c r="S650" s="242">
        <f t="shared" ref="S650:S713" si="138">IFERROR(VLOOKUP($B650,_19Q4,10,FALSE),"")</f>
        <v>0</v>
      </c>
      <c r="T650" s="242">
        <f t="shared" ref="T650:T713" si="139">IFERROR(VLOOKUP($B650,_19Q4,11,FALSE),"")</f>
        <v>893</v>
      </c>
      <c r="U650" s="242">
        <f t="shared" ref="U650:U713" si="140">IFERROR(VLOOKUP($B650,_19Q4,12,FALSE),"")</f>
        <v>24401</v>
      </c>
      <c r="V650" s="247">
        <f t="shared" ref="V650:V713" si="141">IFERROR(U650-IFERROR(VLOOKUP($B650,_19Q3,12,FALSE),""),"")</f>
        <v>-608</v>
      </c>
    </row>
    <row r="651" spans="1:22" x14ac:dyDescent="0.3">
      <c r="A651" s="136">
        <v>486</v>
      </c>
      <c r="B651" s="136">
        <v>486348017</v>
      </c>
      <c r="C651" s="212" t="s">
        <v>283</v>
      </c>
      <c r="D651" s="211">
        <v>348</v>
      </c>
      <c r="E651" s="212" t="s">
        <v>132</v>
      </c>
      <c r="F651" s="211">
        <v>17</v>
      </c>
      <c r="G651" s="212" t="s">
        <v>177</v>
      </c>
      <c r="H651" s="235">
        <f t="shared" si="130"/>
        <v>0.96</v>
      </c>
      <c r="I651" s="137"/>
      <c r="J651" s="241">
        <f t="shared" si="131"/>
        <v>2850</v>
      </c>
      <c r="K651" s="242" t="str">
        <f t="shared" si="132"/>
        <v/>
      </c>
      <c r="L651" s="242" t="str">
        <f t="shared" si="133"/>
        <v/>
      </c>
      <c r="M651" s="242" t="str">
        <f t="shared" si="134"/>
        <v/>
      </c>
      <c r="N651" s="242" t="str">
        <f t="shared" si="135"/>
        <v/>
      </c>
      <c r="O651" s="243">
        <f t="shared" si="136"/>
        <v>2610</v>
      </c>
      <c r="P651" s="139"/>
      <c r="Q651" s="241">
        <f t="shared" si="137"/>
        <v>10289.430773547094</v>
      </c>
      <c r="R651" s="242">
        <f t="shared" ref="R651:R714" si="142">O651</f>
        <v>2610</v>
      </c>
      <c r="S651" s="242">
        <f t="shared" si="138"/>
        <v>0</v>
      </c>
      <c r="T651" s="242">
        <f t="shared" si="139"/>
        <v>893</v>
      </c>
      <c r="U651" s="242">
        <f t="shared" si="140"/>
        <v>13792.430773547094</v>
      </c>
      <c r="V651" s="247" t="str">
        <f t="shared" si="141"/>
        <v/>
      </c>
    </row>
    <row r="652" spans="1:22" x14ac:dyDescent="0.3">
      <c r="A652" s="136">
        <v>486</v>
      </c>
      <c r="B652" s="136">
        <v>486348151</v>
      </c>
      <c r="C652" s="212" t="s">
        <v>283</v>
      </c>
      <c r="D652" s="211">
        <v>348</v>
      </c>
      <c r="E652" s="212" t="s">
        <v>132</v>
      </c>
      <c r="F652" s="211">
        <v>151</v>
      </c>
      <c r="G652" s="212" t="s">
        <v>178</v>
      </c>
      <c r="H652" s="235">
        <f t="shared" si="130"/>
        <v>3</v>
      </c>
      <c r="I652" s="137"/>
      <c r="J652" s="241">
        <f t="shared" si="131"/>
        <v>2017</v>
      </c>
      <c r="K652" s="242">
        <f t="shared" si="132"/>
        <v>2083</v>
      </c>
      <c r="L652" s="242">
        <f t="shared" si="133"/>
        <v>2110</v>
      </c>
      <c r="M652" s="242">
        <f t="shared" si="134"/>
        <v>1577</v>
      </c>
      <c r="N652" s="242">
        <f t="shared" si="135"/>
        <v>1587</v>
      </c>
      <c r="O652" s="243">
        <f t="shared" si="136"/>
        <v>1576</v>
      </c>
      <c r="P652" s="139"/>
      <c r="Q652" s="241">
        <f t="shared" si="137"/>
        <v>9866</v>
      </c>
      <c r="R652" s="242">
        <f t="shared" si="142"/>
        <v>1576</v>
      </c>
      <c r="S652" s="242">
        <f t="shared" si="138"/>
        <v>0</v>
      </c>
      <c r="T652" s="242">
        <f t="shared" si="139"/>
        <v>893</v>
      </c>
      <c r="U652" s="242">
        <f t="shared" si="140"/>
        <v>12335</v>
      </c>
      <c r="V652" s="247">
        <f t="shared" si="141"/>
        <v>-11</v>
      </c>
    </row>
    <row r="653" spans="1:22" x14ac:dyDescent="0.3">
      <c r="A653" s="136">
        <v>486</v>
      </c>
      <c r="B653" s="136">
        <v>486348186</v>
      </c>
      <c r="C653" s="212" t="s">
        <v>283</v>
      </c>
      <c r="D653" s="211">
        <v>348</v>
      </c>
      <c r="E653" s="212" t="s">
        <v>132</v>
      </c>
      <c r="F653" s="211">
        <v>186</v>
      </c>
      <c r="G653" s="212" t="s">
        <v>180</v>
      </c>
      <c r="H653" s="235">
        <f t="shared" si="130"/>
        <v>1</v>
      </c>
      <c r="I653" s="137"/>
      <c r="J653" s="241">
        <f t="shared" si="131"/>
        <v>6377</v>
      </c>
      <c r="K653" s="242">
        <f t="shared" si="132"/>
        <v>6426</v>
      </c>
      <c r="L653" s="242">
        <f t="shared" si="133"/>
        <v>6537</v>
      </c>
      <c r="M653" s="242">
        <f t="shared" si="134"/>
        <v>6222</v>
      </c>
      <c r="N653" s="242">
        <f t="shared" si="135"/>
        <v>6189</v>
      </c>
      <c r="O653" s="243">
        <f t="shared" si="136"/>
        <v>6189</v>
      </c>
      <c r="P653" s="139"/>
      <c r="Q653" s="241">
        <f t="shared" si="137"/>
        <v>14961</v>
      </c>
      <c r="R653" s="242">
        <f t="shared" si="142"/>
        <v>6189</v>
      </c>
      <c r="S653" s="242">
        <f t="shared" si="138"/>
        <v>0</v>
      </c>
      <c r="T653" s="242">
        <f t="shared" si="139"/>
        <v>893</v>
      </c>
      <c r="U653" s="242">
        <f t="shared" si="140"/>
        <v>22043</v>
      </c>
      <c r="V653" s="247">
        <f t="shared" si="141"/>
        <v>0</v>
      </c>
    </row>
    <row r="654" spans="1:22" x14ac:dyDescent="0.3">
      <c r="A654" s="136">
        <v>486</v>
      </c>
      <c r="B654" s="136">
        <v>486348214</v>
      </c>
      <c r="C654" s="212" t="s">
        <v>283</v>
      </c>
      <c r="D654" s="211">
        <v>348</v>
      </c>
      <c r="E654" s="212" t="s">
        <v>132</v>
      </c>
      <c r="F654" s="211">
        <v>214</v>
      </c>
      <c r="G654" s="212" t="s">
        <v>203</v>
      </c>
      <c r="H654" s="235">
        <f t="shared" si="130"/>
        <v>1</v>
      </c>
      <c r="I654" s="137"/>
      <c r="J654" s="241">
        <f t="shared" si="131"/>
        <v>1554</v>
      </c>
      <c r="K654" s="242">
        <f t="shared" si="132"/>
        <v>1609</v>
      </c>
      <c r="L654" s="242">
        <f t="shared" si="133"/>
        <v>1609</v>
      </c>
      <c r="M654" s="242">
        <f t="shared" si="134"/>
        <v>1609</v>
      </c>
      <c r="N654" s="242">
        <f t="shared" si="135"/>
        <v>1664</v>
      </c>
      <c r="O654" s="243">
        <f t="shared" si="136"/>
        <v>1672</v>
      </c>
      <c r="P654" s="139"/>
      <c r="Q654" s="241">
        <f t="shared" si="137"/>
        <v>8749</v>
      </c>
      <c r="R654" s="242">
        <f t="shared" si="142"/>
        <v>1672</v>
      </c>
      <c r="S654" s="242">
        <f t="shared" si="138"/>
        <v>0</v>
      </c>
      <c r="T654" s="242">
        <f t="shared" si="139"/>
        <v>893</v>
      </c>
      <c r="U654" s="242">
        <f t="shared" si="140"/>
        <v>11314</v>
      </c>
      <c r="V654" s="247">
        <f t="shared" si="141"/>
        <v>8</v>
      </c>
    </row>
    <row r="655" spans="1:22" x14ac:dyDescent="0.3">
      <c r="A655" s="136">
        <v>486</v>
      </c>
      <c r="B655" s="136">
        <v>486348271</v>
      </c>
      <c r="C655" s="212" t="s">
        <v>283</v>
      </c>
      <c r="D655" s="211">
        <v>348</v>
      </c>
      <c r="E655" s="212" t="s">
        <v>132</v>
      </c>
      <c r="F655" s="211">
        <v>271</v>
      </c>
      <c r="G655" s="212" t="s">
        <v>129</v>
      </c>
      <c r="H655" s="235">
        <f t="shared" si="130"/>
        <v>1</v>
      </c>
      <c r="I655" s="137"/>
      <c r="J655" s="241">
        <f t="shared" si="131"/>
        <v>2699</v>
      </c>
      <c r="K655" s="242">
        <f t="shared" si="132"/>
        <v>2799</v>
      </c>
      <c r="L655" s="242">
        <f t="shared" si="133"/>
        <v>2803</v>
      </c>
      <c r="M655" s="242">
        <f t="shared" si="134"/>
        <v>2821</v>
      </c>
      <c r="N655" s="242">
        <f t="shared" si="135"/>
        <v>2818</v>
      </c>
      <c r="O655" s="243">
        <f t="shared" si="136"/>
        <v>2818</v>
      </c>
      <c r="P655" s="139"/>
      <c r="Q655" s="241">
        <f t="shared" si="137"/>
        <v>10007.832304765054</v>
      </c>
      <c r="R655" s="242">
        <f t="shared" si="142"/>
        <v>2818</v>
      </c>
      <c r="S655" s="242">
        <f t="shared" si="138"/>
        <v>0</v>
      </c>
      <c r="T655" s="242">
        <f t="shared" si="139"/>
        <v>893</v>
      </c>
      <c r="U655" s="242">
        <f t="shared" si="140"/>
        <v>13718.832304765054</v>
      </c>
      <c r="V655" s="247">
        <f t="shared" si="141"/>
        <v>0</v>
      </c>
    </row>
    <row r="656" spans="1:22" x14ac:dyDescent="0.3">
      <c r="A656" s="136">
        <v>486</v>
      </c>
      <c r="B656" s="136">
        <v>486348316</v>
      </c>
      <c r="C656" s="212" t="s">
        <v>283</v>
      </c>
      <c r="D656" s="211">
        <v>348</v>
      </c>
      <c r="E656" s="212" t="s">
        <v>132</v>
      </c>
      <c r="F656" s="211">
        <v>316</v>
      </c>
      <c r="G656" s="212" t="s">
        <v>182</v>
      </c>
      <c r="H656" s="235">
        <f t="shared" si="130"/>
        <v>1.77</v>
      </c>
      <c r="I656" s="137"/>
      <c r="J656" s="241">
        <f t="shared" si="131"/>
        <v>1157</v>
      </c>
      <c r="K656" s="242">
        <f t="shared" si="132"/>
        <v>1191</v>
      </c>
      <c r="L656" s="242">
        <f t="shared" si="133"/>
        <v>1192</v>
      </c>
      <c r="M656" s="242">
        <f t="shared" si="134"/>
        <v>1192</v>
      </c>
      <c r="N656" s="242">
        <f t="shared" si="135"/>
        <v>1212</v>
      </c>
      <c r="O656" s="243">
        <f t="shared" si="136"/>
        <v>1212</v>
      </c>
      <c r="P656" s="139"/>
      <c r="Q656" s="241">
        <f t="shared" si="137"/>
        <v>8704</v>
      </c>
      <c r="R656" s="242">
        <f t="shared" si="142"/>
        <v>1212</v>
      </c>
      <c r="S656" s="242">
        <f t="shared" si="138"/>
        <v>0</v>
      </c>
      <c r="T656" s="242">
        <f t="shared" si="139"/>
        <v>893</v>
      </c>
      <c r="U656" s="242">
        <f t="shared" si="140"/>
        <v>10809</v>
      </c>
      <c r="V656" s="247">
        <f t="shared" si="141"/>
        <v>0</v>
      </c>
    </row>
    <row r="657" spans="1:22" x14ac:dyDescent="0.3">
      <c r="A657" s="136">
        <v>486</v>
      </c>
      <c r="B657" s="136">
        <v>486348348</v>
      </c>
      <c r="C657" s="212" t="s">
        <v>283</v>
      </c>
      <c r="D657" s="211">
        <v>348</v>
      </c>
      <c r="E657" s="212" t="s">
        <v>132</v>
      </c>
      <c r="F657" s="211">
        <v>348</v>
      </c>
      <c r="G657" s="212" t="s">
        <v>132</v>
      </c>
      <c r="H657" s="235">
        <f t="shared" si="130"/>
        <v>656.91000000000008</v>
      </c>
      <c r="I657" s="137"/>
      <c r="J657" s="241">
        <f t="shared" si="131"/>
        <v>96</v>
      </c>
      <c r="K657" s="242">
        <f t="shared" si="132"/>
        <v>96</v>
      </c>
      <c r="L657" s="242">
        <f t="shared" si="133"/>
        <v>100</v>
      </c>
      <c r="M657" s="242">
        <f t="shared" si="134"/>
        <v>100</v>
      </c>
      <c r="N657" s="242">
        <f t="shared" si="135"/>
        <v>116</v>
      </c>
      <c r="O657" s="243">
        <f t="shared" si="136"/>
        <v>115</v>
      </c>
      <c r="P657" s="139"/>
      <c r="Q657" s="241">
        <f t="shared" si="137"/>
        <v>12014</v>
      </c>
      <c r="R657" s="242">
        <f t="shared" si="142"/>
        <v>115</v>
      </c>
      <c r="S657" s="242">
        <f t="shared" si="138"/>
        <v>0</v>
      </c>
      <c r="T657" s="242">
        <f t="shared" si="139"/>
        <v>893</v>
      </c>
      <c r="U657" s="242">
        <f t="shared" si="140"/>
        <v>13022</v>
      </c>
      <c r="V657" s="247">
        <f t="shared" si="141"/>
        <v>-1</v>
      </c>
    </row>
    <row r="658" spans="1:22" x14ac:dyDescent="0.3">
      <c r="A658" s="136">
        <v>487</v>
      </c>
      <c r="B658" s="136">
        <v>487049010</v>
      </c>
      <c r="C658" s="212" t="s">
        <v>284</v>
      </c>
      <c r="D658" s="211">
        <v>49</v>
      </c>
      <c r="E658" s="212" t="s">
        <v>96</v>
      </c>
      <c r="F658" s="211">
        <v>10</v>
      </c>
      <c r="G658" s="212" t="s">
        <v>99</v>
      </c>
      <c r="H658" s="235">
        <f t="shared" si="130"/>
        <v>1</v>
      </c>
      <c r="I658" s="137"/>
      <c r="J658" s="241">
        <f t="shared" si="131"/>
        <v>2990</v>
      </c>
      <c r="K658" s="242">
        <f t="shared" si="132"/>
        <v>4691</v>
      </c>
      <c r="L658" s="242">
        <f t="shared" si="133"/>
        <v>4691</v>
      </c>
      <c r="M658" s="242">
        <f t="shared" si="134"/>
        <v>5041</v>
      </c>
      <c r="N658" s="242">
        <f t="shared" si="135"/>
        <v>5031</v>
      </c>
      <c r="O658" s="243">
        <f t="shared" si="136"/>
        <v>5031</v>
      </c>
      <c r="P658" s="139"/>
      <c r="Q658" s="241">
        <f t="shared" si="137"/>
        <v>15250</v>
      </c>
      <c r="R658" s="242">
        <f t="shared" si="142"/>
        <v>5031</v>
      </c>
      <c r="S658" s="242">
        <f t="shared" si="138"/>
        <v>0</v>
      </c>
      <c r="T658" s="242">
        <f t="shared" si="139"/>
        <v>893</v>
      </c>
      <c r="U658" s="242">
        <f t="shared" si="140"/>
        <v>21174</v>
      </c>
      <c r="V658" s="247">
        <f t="shared" si="141"/>
        <v>0</v>
      </c>
    </row>
    <row r="659" spans="1:22" x14ac:dyDescent="0.3">
      <c r="A659" s="136">
        <v>487</v>
      </c>
      <c r="B659" s="136">
        <v>487049031</v>
      </c>
      <c r="C659" s="212" t="s">
        <v>284</v>
      </c>
      <c r="D659" s="211">
        <v>49</v>
      </c>
      <c r="E659" s="212" t="s">
        <v>96</v>
      </c>
      <c r="F659" s="211">
        <v>31</v>
      </c>
      <c r="G659" s="212" t="s">
        <v>101</v>
      </c>
      <c r="H659" s="235">
        <f t="shared" si="130"/>
        <v>3</v>
      </c>
      <c r="I659" s="137"/>
      <c r="J659" s="241">
        <f t="shared" si="131"/>
        <v>4486</v>
      </c>
      <c r="K659" s="242">
        <f t="shared" si="132"/>
        <v>5112</v>
      </c>
      <c r="L659" s="242">
        <f t="shared" si="133"/>
        <v>5112</v>
      </c>
      <c r="M659" s="242">
        <f t="shared" si="134"/>
        <v>5277</v>
      </c>
      <c r="N659" s="242">
        <f t="shared" si="135"/>
        <v>5253</v>
      </c>
      <c r="O659" s="243">
        <f t="shared" si="136"/>
        <v>5252</v>
      </c>
      <c r="P659" s="139"/>
      <c r="Q659" s="241">
        <f t="shared" si="137"/>
        <v>11019</v>
      </c>
      <c r="R659" s="242">
        <f t="shared" si="142"/>
        <v>5252</v>
      </c>
      <c r="S659" s="242">
        <f t="shared" si="138"/>
        <v>0</v>
      </c>
      <c r="T659" s="242">
        <f t="shared" si="139"/>
        <v>893</v>
      </c>
      <c r="U659" s="242">
        <f t="shared" si="140"/>
        <v>17164</v>
      </c>
      <c r="V659" s="247">
        <f t="shared" si="141"/>
        <v>-1</v>
      </c>
    </row>
    <row r="660" spans="1:22" x14ac:dyDescent="0.3">
      <c r="A660" s="136">
        <v>487</v>
      </c>
      <c r="B660" s="136">
        <v>487049035</v>
      </c>
      <c r="C660" s="212" t="s">
        <v>284</v>
      </c>
      <c r="D660" s="211">
        <v>49</v>
      </c>
      <c r="E660" s="212" t="s">
        <v>96</v>
      </c>
      <c r="F660" s="211">
        <v>35</v>
      </c>
      <c r="G660" s="212" t="s">
        <v>22</v>
      </c>
      <c r="H660" s="235">
        <f t="shared" si="130"/>
        <v>42.75</v>
      </c>
      <c r="I660" s="137"/>
      <c r="J660" s="241">
        <f t="shared" si="131"/>
        <v>4404</v>
      </c>
      <c r="K660" s="242">
        <f t="shared" si="132"/>
        <v>4472</v>
      </c>
      <c r="L660" s="242">
        <f t="shared" si="133"/>
        <v>4478</v>
      </c>
      <c r="M660" s="242">
        <f t="shared" si="134"/>
        <v>4470</v>
      </c>
      <c r="N660" s="242">
        <f t="shared" si="135"/>
        <v>4399</v>
      </c>
      <c r="O660" s="243">
        <f t="shared" si="136"/>
        <v>4392</v>
      </c>
      <c r="P660" s="139"/>
      <c r="Q660" s="241">
        <f t="shared" si="137"/>
        <v>12738</v>
      </c>
      <c r="R660" s="242">
        <f t="shared" si="142"/>
        <v>4392</v>
      </c>
      <c r="S660" s="242">
        <f t="shared" si="138"/>
        <v>0</v>
      </c>
      <c r="T660" s="242">
        <f t="shared" si="139"/>
        <v>893</v>
      </c>
      <c r="U660" s="242">
        <f t="shared" si="140"/>
        <v>18023</v>
      </c>
      <c r="V660" s="247">
        <f t="shared" si="141"/>
        <v>-7</v>
      </c>
    </row>
    <row r="661" spans="1:22" x14ac:dyDescent="0.3">
      <c r="A661" s="136">
        <v>487</v>
      </c>
      <c r="B661" s="136">
        <v>487049044</v>
      </c>
      <c r="C661" s="212" t="s">
        <v>284</v>
      </c>
      <c r="D661" s="211">
        <v>49</v>
      </c>
      <c r="E661" s="212" t="s">
        <v>96</v>
      </c>
      <c r="F661" s="211">
        <v>44</v>
      </c>
      <c r="G661" s="212" t="s">
        <v>35</v>
      </c>
      <c r="H661" s="235">
        <f t="shared" si="130"/>
        <v>2</v>
      </c>
      <c r="I661" s="137"/>
      <c r="J661" s="241">
        <f t="shared" si="131"/>
        <v>221</v>
      </c>
      <c r="K661" s="242">
        <f t="shared" si="132"/>
        <v>233</v>
      </c>
      <c r="L661" s="242">
        <f t="shared" si="133"/>
        <v>229</v>
      </c>
      <c r="M661" s="242">
        <f t="shared" si="134"/>
        <v>229</v>
      </c>
      <c r="N661" s="242">
        <f t="shared" si="135"/>
        <v>229</v>
      </c>
      <c r="O661" s="243">
        <f t="shared" si="136"/>
        <v>202</v>
      </c>
      <c r="P661" s="139"/>
      <c r="Q661" s="241">
        <f t="shared" si="137"/>
        <v>9991</v>
      </c>
      <c r="R661" s="242">
        <f t="shared" si="142"/>
        <v>202</v>
      </c>
      <c r="S661" s="242">
        <f t="shared" si="138"/>
        <v>0</v>
      </c>
      <c r="T661" s="242">
        <f t="shared" si="139"/>
        <v>893</v>
      </c>
      <c r="U661" s="242">
        <f t="shared" si="140"/>
        <v>11086</v>
      </c>
      <c r="V661" s="247">
        <f t="shared" si="141"/>
        <v>-27</v>
      </c>
    </row>
    <row r="662" spans="1:22" x14ac:dyDescent="0.3">
      <c r="A662" s="136">
        <v>487</v>
      </c>
      <c r="B662" s="136">
        <v>487049046</v>
      </c>
      <c r="C662" s="212" t="s">
        <v>284</v>
      </c>
      <c r="D662" s="211">
        <v>49</v>
      </c>
      <c r="E662" s="212" t="s">
        <v>96</v>
      </c>
      <c r="F662" s="211">
        <v>46</v>
      </c>
      <c r="G662" s="212" t="s">
        <v>36</v>
      </c>
      <c r="H662" s="235">
        <f t="shared" si="130"/>
        <v>1</v>
      </c>
      <c r="I662" s="137"/>
      <c r="J662" s="241">
        <f t="shared" si="131"/>
        <v>7641</v>
      </c>
      <c r="K662" s="242">
        <f t="shared" si="132"/>
        <v>10173</v>
      </c>
      <c r="L662" s="242">
        <f t="shared" si="133"/>
        <v>10174</v>
      </c>
      <c r="M662" s="242">
        <f t="shared" si="134"/>
        <v>0</v>
      </c>
      <c r="N662" s="242">
        <f t="shared" si="135"/>
        <v>10174</v>
      </c>
      <c r="O662" s="243">
        <f t="shared" si="136"/>
        <v>10647</v>
      </c>
      <c r="P662" s="139"/>
      <c r="Q662" s="241">
        <f t="shared" si="137"/>
        <v>13387</v>
      </c>
      <c r="R662" s="242">
        <f t="shared" si="142"/>
        <v>10647</v>
      </c>
      <c r="S662" s="242">
        <f t="shared" si="138"/>
        <v>0</v>
      </c>
      <c r="T662" s="242">
        <f t="shared" si="139"/>
        <v>893</v>
      </c>
      <c r="U662" s="242">
        <f t="shared" si="140"/>
        <v>24927</v>
      </c>
      <c r="V662" s="247">
        <f t="shared" si="141"/>
        <v>473</v>
      </c>
    </row>
    <row r="663" spans="1:22" x14ac:dyDescent="0.3">
      <c r="A663" s="136">
        <v>487</v>
      </c>
      <c r="B663" s="136">
        <v>487049049</v>
      </c>
      <c r="C663" s="212" t="s">
        <v>284</v>
      </c>
      <c r="D663" s="211">
        <v>49</v>
      </c>
      <c r="E663" s="212" t="s">
        <v>96</v>
      </c>
      <c r="F663" s="211">
        <v>49</v>
      </c>
      <c r="G663" s="212" t="s">
        <v>96</v>
      </c>
      <c r="H663" s="235">
        <f t="shared" si="130"/>
        <v>57</v>
      </c>
      <c r="I663" s="137"/>
      <c r="J663" s="241">
        <f t="shared" si="131"/>
        <v>15470</v>
      </c>
      <c r="K663" s="242">
        <f t="shared" si="132"/>
        <v>15929</v>
      </c>
      <c r="L663" s="242">
        <f t="shared" si="133"/>
        <v>15929</v>
      </c>
      <c r="M663" s="242">
        <f t="shared" si="134"/>
        <v>15993</v>
      </c>
      <c r="N663" s="242">
        <f t="shared" si="135"/>
        <v>15861</v>
      </c>
      <c r="O663" s="243">
        <f t="shared" si="136"/>
        <v>15858</v>
      </c>
      <c r="P663" s="139"/>
      <c r="Q663" s="241">
        <f t="shared" si="137"/>
        <v>12587</v>
      </c>
      <c r="R663" s="242">
        <f t="shared" si="142"/>
        <v>15858</v>
      </c>
      <c r="S663" s="242">
        <f t="shared" si="138"/>
        <v>0</v>
      </c>
      <c r="T663" s="242">
        <f t="shared" si="139"/>
        <v>893</v>
      </c>
      <c r="U663" s="242">
        <f t="shared" si="140"/>
        <v>29338</v>
      </c>
      <c r="V663" s="247">
        <f t="shared" si="141"/>
        <v>-3</v>
      </c>
    </row>
    <row r="664" spans="1:22" x14ac:dyDescent="0.3">
      <c r="A664" s="136">
        <v>487</v>
      </c>
      <c r="B664" s="136">
        <v>487049057</v>
      </c>
      <c r="C664" s="212" t="s">
        <v>284</v>
      </c>
      <c r="D664" s="211">
        <v>49</v>
      </c>
      <c r="E664" s="212" t="s">
        <v>96</v>
      </c>
      <c r="F664" s="211">
        <v>57</v>
      </c>
      <c r="G664" s="212" t="s">
        <v>23</v>
      </c>
      <c r="H664" s="235">
        <f t="shared" si="130"/>
        <v>9</v>
      </c>
      <c r="I664" s="137"/>
      <c r="J664" s="241">
        <f t="shared" si="131"/>
        <v>542</v>
      </c>
      <c r="K664" s="242">
        <f t="shared" si="132"/>
        <v>535</v>
      </c>
      <c r="L664" s="242">
        <f t="shared" si="133"/>
        <v>537</v>
      </c>
      <c r="M664" s="242">
        <f t="shared" si="134"/>
        <v>537</v>
      </c>
      <c r="N664" s="242">
        <f t="shared" si="135"/>
        <v>265</v>
      </c>
      <c r="O664" s="243">
        <f t="shared" si="136"/>
        <v>256</v>
      </c>
      <c r="P664" s="139"/>
      <c r="Q664" s="241">
        <f t="shared" si="137"/>
        <v>10542</v>
      </c>
      <c r="R664" s="242">
        <f t="shared" si="142"/>
        <v>256</v>
      </c>
      <c r="S664" s="242">
        <f t="shared" si="138"/>
        <v>0</v>
      </c>
      <c r="T664" s="242">
        <f t="shared" si="139"/>
        <v>893</v>
      </c>
      <c r="U664" s="242">
        <f t="shared" si="140"/>
        <v>11691</v>
      </c>
      <c r="V664" s="247">
        <f t="shared" si="141"/>
        <v>-9</v>
      </c>
    </row>
    <row r="665" spans="1:22" x14ac:dyDescent="0.3">
      <c r="A665" s="136">
        <v>487</v>
      </c>
      <c r="B665" s="136">
        <v>487049093</v>
      </c>
      <c r="C665" s="212" t="s">
        <v>284</v>
      </c>
      <c r="D665" s="211">
        <v>49</v>
      </c>
      <c r="E665" s="212" t="s">
        <v>96</v>
      </c>
      <c r="F665" s="211">
        <v>93</v>
      </c>
      <c r="G665" s="212" t="s">
        <v>25</v>
      </c>
      <c r="H665" s="235">
        <f t="shared" si="130"/>
        <v>64</v>
      </c>
      <c r="I665" s="137"/>
      <c r="J665" s="241">
        <f t="shared" si="131"/>
        <v>330</v>
      </c>
      <c r="K665" s="242">
        <f t="shared" si="132"/>
        <v>342</v>
      </c>
      <c r="L665" s="242">
        <f t="shared" si="133"/>
        <v>346</v>
      </c>
      <c r="M665" s="242">
        <f t="shared" si="134"/>
        <v>346</v>
      </c>
      <c r="N665" s="242">
        <f t="shared" si="135"/>
        <v>594</v>
      </c>
      <c r="O665" s="243">
        <f t="shared" si="136"/>
        <v>600</v>
      </c>
      <c r="P665" s="139"/>
      <c r="Q665" s="241">
        <f t="shared" si="137"/>
        <v>12089</v>
      </c>
      <c r="R665" s="242">
        <f t="shared" si="142"/>
        <v>600</v>
      </c>
      <c r="S665" s="242">
        <f t="shared" si="138"/>
        <v>0</v>
      </c>
      <c r="T665" s="242">
        <f t="shared" si="139"/>
        <v>893</v>
      </c>
      <c r="U665" s="242">
        <f t="shared" si="140"/>
        <v>13582</v>
      </c>
      <c r="V665" s="247">
        <f t="shared" si="141"/>
        <v>6</v>
      </c>
    </row>
    <row r="666" spans="1:22" x14ac:dyDescent="0.3">
      <c r="A666" s="136">
        <v>487</v>
      </c>
      <c r="B666" s="136">
        <v>487049128</v>
      </c>
      <c r="C666" s="212" t="s">
        <v>284</v>
      </c>
      <c r="D666" s="211">
        <v>49</v>
      </c>
      <c r="E666" s="212" t="s">
        <v>96</v>
      </c>
      <c r="F666" s="211">
        <v>128</v>
      </c>
      <c r="G666" s="212" t="s">
        <v>110</v>
      </c>
      <c r="H666" s="235">
        <f t="shared" si="130"/>
        <v>1</v>
      </c>
      <c r="I666" s="137"/>
      <c r="J666" s="241">
        <f t="shared" si="131"/>
        <v>445</v>
      </c>
      <c r="K666" s="242">
        <f t="shared" si="132"/>
        <v>461</v>
      </c>
      <c r="L666" s="242">
        <f t="shared" si="133"/>
        <v>461</v>
      </c>
      <c r="M666" s="242">
        <f t="shared" si="134"/>
        <v>478</v>
      </c>
      <c r="N666" s="242">
        <f t="shared" si="135"/>
        <v>458</v>
      </c>
      <c r="O666" s="243">
        <f t="shared" si="136"/>
        <v>458</v>
      </c>
      <c r="P666" s="139"/>
      <c r="Q666" s="241">
        <f t="shared" si="137"/>
        <v>9060</v>
      </c>
      <c r="R666" s="242">
        <f t="shared" si="142"/>
        <v>458</v>
      </c>
      <c r="S666" s="242">
        <f t="shared" si="138"/>
        <v>0</v>
      </c>
      <c r="T666" s="242">
        <f t="shared" si="139"/>
        <v>893</v>
      </c>
      <c r="U666" s="242">
        <f t="shared" si="140"/>
        <v>10411</v>
      </c>
      <c r="V666" s="247">
        <f t="shared" si="141"/>
        <v>0</v>
      </c>
    </row>
    <row r="667" spans="1:22" x14ac:dyDescent="0.3">
      <c r="A667" s="136">
        <v>487</v>
      </c>
      <c r="B667" s="136">
        <v>487049133</v>
      </c>
      <c r="C667" s="212" t="s">
        <v>284</v>
      </c>
      <c r="D667" s="211">
        <v>49</v>
      </c>
      <c r="E667" s="212" t="s">
        <v>96</v>
      </c>
      <c r="F667" s="211">
        <v>133</v>
      </c>
      <c r="G667" s="212" t="s">
        <v>73</v>
      </c>
      <c r="H667" s="235">
        <f t="shared" si="130"/>
        <v>0.53</v>
      </c>
      <c r="I667" s="137"/>
      <c r="J667" s="241">
        <f t="shared" si="131"/>
        <v>3397</v>
      </c>
      <c r="K667" s="242" t="str">
        <f t="shared" si="132"/>
        <v/>
      </c>
      <c r="L667" s="242" t="str">
        <f t="shared" si="133"/>
        <v/>
      </c>
      <c r="M667" s="242" t="str">
        <f t="shared" si="134"/>
        <v/>
      </c>
      <c r="N667" s="242" t="str">
        <f t="shared" si="135"/>
        <v/>
      </c>
      <c r="O667" s="243">
        <f t="shared" si="136"/>
        <v>2720</v>
      </c>
      <c r="P667" s="139"/>
      <c r="Q667" s="241">
        <f t="shared" si="137"/>
        <v>10922</v>
      </c>
      <c r="R667" s="242">
        <f t="shared" si="142"/>
        <v>2720</v>
      </c>
      <c r="S667" s="242">
        <f t="shared" si="138"/>
        <v>0</v>
      </c>
      <c r="T667" s="242">
        <f t="shared" si="139"/>
        <v>893</v>
      </c>
      <c r="U667" s="242">
        <f t="shared" si="140"/>
        <v>14535</v>
      </c>
      <c r="V667" s="247" t="str">
        <f t="shared" si="141"/>
        <v/>
      </c>
    </row>
    <row r="668" spans="1:22" x14ac:dyDescent="0.3">
      <c r="A668" s="136">
        <v>487</v>
      </c>
      <c r="B668" s="136">
        <v>487049149</v>
      </c>
      <c r="C668" s="212" t="s">
        <v>284</v>
      </c>
      <c r="D668" s="211">
        <v>49</v>
      </c>
      <c r="E668" s="212" t="s">
        <v>96</v>
      </c>
      <c r="F668" s="211">
        <v>149</v>
      </c>
      <c r="G668" s="212" t="s">
        <v>103</v>
      </c>
      <c r="H668" s="235">
        <f t="shared" si="130"/>
        <v>2</v>
      </c>
      <c r="I668" s="137"/>
      <c r="J668" s="241">
        <f t="shared" si="131"/>
        <v>10</v>
      </c>
      <c r="K668" s="242">
        <f t="shared" si="132"/>
        <v>13</v>
      </c>
      <c r="L668" s="242">
        <f t="shared" si="133"/>
        <v>12</v>
      </c>
      <c r="M668" s="242">
        <f t="shared" si="134"/>
        <v>101</v>
      </c>
      <c r="N668" s="242">
        <f t="shared" si="135"/>
        <v>151</v>
      </c>
      <c r="O668" s="243">
        <f t="shared" si="136"/>
        <v>148</v>
      </c>
      <c r="P668" s="139"/>
      <c r="Q668" s="241">
        <f t="shared" si="137"/>
        <v>9991</v>
      </c>
      <c r="R668" s="242">
        <f t="shared" si="142"/>
        <v>148</v>
      </c>
      <c r="S668" s="242">
        <f t="shared" si="138"/>
        <v>0</v>
      </c>
      <c r="T668" s="242">
        <f t="shared" si="139"/>
        <v>893</v>
      </c>
      <c r="U668" s="242">
        <f t="shared" si="140"/>
        <v>11032</v>
      </c>
      <c r="V668" s="247">
        <f t="shared" si="141"/>
        <v>-3</v>
      </c>
    </row>
    <row r="669" spans="1:22" x14ac:dyDescent="0.3">
      <c r="A669" s="136">
        <v>487</v>
      </c>
      <c r="B669" s="136">
        <v>487049153</v>
      </c>
      <c r="C669" s="212" t="s">
        <v>284</v>
      </c>
      <c r="D669" s="211">
        <v>49</v>
      </c>
      <c r="E669" s="212" t="s">
        <v>96</v>
      </c>
      <c r="F669" s="211">
        <v>153</v>
      </c>
      <c r="G669" s="212" t="s">
        <v>124</v>
      </c>
      <c r="H669" s="235">
        <f t="shared" si="130"/>
        <v>1</v>
      </c>
      <c r="I669" s="137"/>
      <c r="J669" s="241">
        <f t="shared" si="131"/>
        <v>560</v>
      </c>
      <c r="K669" s="242">
        <f t="shared" si="132"/>
        <v>528</v>
      </c>
      <c r="L669" s="242">
        <f t="shared" si="133"/>
        <v>529</v>
      </c>
      <c r="M669" s="242">
        <f t="shared" si="134"/>
        <v>529</v>
      </c>
      <c r="N669" s="242">
        <f t="shared" si="135"/>
        <v>263</v>
      </c>
      <c r="O669" s="243">
        <f t="shared" si="136"/>
        <v>262</v>
      </c>
      <c r="P669" s="139"/>
      <c r="Q669" s="241">
        <f t="shared" si="137"/>
        <v>9991</v>
      </c>
      <c r="R669" s="242">
        <f t="shared" si="142"/>
        <v>262</v>
      </c>
      <c r="S669" s="242">
        <f t="shared" si="138"/>
        <v>0</v>
      </c>
      <c r="T669" s="242">
        <f t="shared" si="139"/>
        <v>893</v>
      </c>
      <c r="U669" s="242">
        <f t="shared" si="140"/>
        <v>11146</v>
      </c>
      <c r="V669" s="247">
        <f t="shared" si="141"/>
        <v>-1</v>
      </c>
    </row>
    <row r="670" spans="1:22" x14ac:dyDescent="0.3">
      <c r="A670" s="136">
        <v>487</v>
      </c>
      <c r="B670" s="136">
        <v>487049163</v>
      </c>
      <c r="C670" s="212" t="s">
        <v>284</v>
      </c>
      <c r="D670" s="211">
        <v>49</v>
      </c>
      <c r="E670" s="212" t="s">
        <v>96</v>
      </c>
      <c r="F670" s="211">
        <v>163</v>
      </c>
      <c r="G670" s="212" t="s">
        <v>27</v>
      </c>
      <c r="H670" s="235">
        <f t="shared" si="130"/>
        <v>12</v>
      </c>
      <c r="I670" s="137"/>
      <c r="J670" s="241">
        <f t="shared" si="131"/>
        <v>484</v>
      </c>
      <c r="K670" s="242">
        <f t="shared" si="132"/>
        <v>248</v>
      </c>
      <c r="L670" s="242">
        <f t="shared" si="133"/>
        <v>540</v>
      </c>
      <c r="M670" s="242">
        <f t="shared" si="134"/>
        <v>540</v>
      </c>
      <c r="N670" s="242">
        <f t="shared" si="135"/>
        <v>153</v>
      </c>
      <c r="O670" s="243">
        <f t="shared" si="136"/>
        <v>143</v>
      </c>
      <c r="P670" s="139"/>
      <c r="Q670" s="241">
        <f t="shared" si="137"/>
        <v>12786</v>
      </c>
      <c r="R670" s="242">
        <f t="shared" si="142"/>
        <v>143</v>
      </c>
      <c r="S670" s="242">
        <f t="shared" si="138"/>
        <v>0</v>
      </c>
      <c r="T670" s="242">
        <f t="shared" si="139"/>
        <v>893</v>
      </c>
      <c r="U670" s="242">
        <f t="shared" si="140"/>
        <v>13822</v>
      </c>
      <c r="V670" s="247">
        <f t="shared" si="141"/>
        <v>-10</v>
      </c>
    </row>
    <row r="671" spans="1:22" x14ac:dyDescent="0.3">
      <c r="A671" s="136">
        <v>487</v>
      </c>
      <c r="B671" s="136">
        <v>487049165</v>
      </c>
      <c r="C671" s="212" t="s">
        <v>284</v>
      </c>
      <c r="D671" s="211">
        <v>49</v>
      </c>
      <c r="E671" s="212" t="s">
        <v>96</v>
      </c>
      <c r="F671" s="211">
        <v>165</v>
      </c>
      <c r="G671" s="212" t="s">
        <v>28</v>
      </c>
      <c r="H671" s="235">
        <f t="shared" si="130"/>
        <v>47</v>
      </c>
      <c r="I671" s="137"/>
      <c r="J671" s="241">
        <f t="shared" si="131"/>
        <v>621</v>
      </c>
      <c r="K671" s="242">
        <f t="shared" si="132"/>
        <v>642</v>
      </c>
      <c r="L671" s="242">
        <f t="shared" si="133"/>
        <v>644</v>
      </c>
      <c r="M671" s="242">
        <f t="shared" si="134"/>
        <v>414</v>
      </c>
      <c r="N671" s="242">
        <f t="shared" si="135"/>
        <v>444</v>
      </c>
      <c r="O671" s="243">
        <f t="shared" si="136"/>
        <v>443</v>
      </c>
      <c r="P671" s="139"/>
      <c r="Q671" s="241">
        <f t="shared" si="137"/>
        <v>11810</v>
      </c>
      <c r="R671" s="242">
        <f t="shared" si="142"/>
        <v>443</v>
      </c>
      <c r="S671" s="242">
        <f t="shared" si="138"/>
        <v>0</v>
      </c>
      <c r="T671" s="242">
        <f t="shared" si="139"/>
        <v>893</v>
      </c>
      <c r="U671" s="242">
        <f t="shared" si="140"/>
        <v>13146</v>
      </c>
      <c r="V671" s="247">
        <f t="shared" si="141"/>
        <v>-1</v>
      </c>
    </row>
    <row r="672" spans="1:22" x14ac:dyDescent="0.3">
      <c r="A672" s="136">
        <v>487</v>
      </c>
      <c r="B672" s="136">
        <v>487049176</v>
      </c>
      <c r="C672" s="212" t="s">
        <v>284</v>
      </c>
      <c r="D672" s="211">
        <v>49</v>
      </c>
      <c r="E672" s="212" t="s">
        <v>96</v>
      </c>
      <c r="F672" s="211">
        <v>176</v>
      </c>
      <c r="G672" s="212" t="s">
        <v>29</v>
      </c>
      <c r="H672" s="235">
        <f t="shared" si="130"/>
        <v>54.27000000000001</v>
      </c>
      <c r="I672" s="137"/>
      <c r="J672" s="241">
        <f t="shared" si="131"/>
        <v>3829</v>
      </c>
      <c r="K672" s="242">
        <f t="shared" si="132"/>
        <v>3943</v>
      </c>
      <c r="L672" s="242">
        <f t="shared" si="133"/>
        <v>3952</v>
      </c>
      <c r="M672" s="242">
        <f t="shared" si="134"/>
        <v>3952</v>
      </c>
      <c r="N672" s="242">
        <f t="shared" si="135"/>
        <v>4285</v>
      </c>
      <c r="O672" s="243">
        <f t="shared" si="136"/>
        <v>4284</v>
      </c>
      <c r="P672" s="139"/>
      <c r="Q672" s="241">
        <f t="shared" si="137"/>
        <v>11963</v>
      </c>
      <c r="R672" s="242">
        <f t="shared" si="142"/>
        <v>4284</v>
      </c>
      <c r="S672" s="242">
        <f t="shared" si="138"/>
        <v>0</v>
      </c>
      <c r="T672" s="242">
        <f t="shared" si="139"/>
        <v>893</v>
      </c>
      <c r="U672" s="242">
        <f t="shared" si="140"/>
        <v>17140</v>
      </c>
      <c r="V672" s="247">
        <f t="shared" si="141"/>
        <v>-1</v>
      </c>
    </row>
    <row r="673" spans="1:22" x14ac:dyDescent="0.3">
      <c r="A673" s="136">
        <v>487</v>
      </c>
      <c r="B673" s="136">
        <v>487049178</v>
      </c>
      <c r="C673" s="212" t="s">
        <v>284</v>
      </c>
      <c r="D673" s="211">
        <v>49</v>
      </c>
      <c r="E673" s="212" t="s">
        <v>96</v>
      </c>
      <c r="F673" s="211">
        <v>178</v>
      </c>
      <c r="G673" s="212" t="s">
        <v>241</v>
      </c>
      <c r="H673" s="235">
        <f t="shared" si="130"/>
        <v>1</v>
      </c>
      <c r="I673" s="137"/>
      <c r="J673" s="241" t="str">
        <f t="shared" si="131"/>
        <v/>
      </c>
      <c r="K673" s="242" t="str">
        <f t="shared" si="132"/>
        <v/>
      </c>
      <c r="L673" s="242" t="str">
        <f t="shared" si="133"/>
        <v/>
      </c>
      <c r="M673" s="242">
        <f t="shared" si="134"/>
        <v>1069</v>
      </c>
      <c r="N673" s="242">
        <f t="shared" si="135"/>
        <v>561</v>
      </c>
      <c r="O673" s="243">
        <f t="shared" si="136"/>
        <v>535</v>
      </c>
      <c r="P673" s="139"/>
      <c r="Q673" s="241">
        <f t="shared" si="137"/>
        <v>10256.723837520662</v>
      </c>
      <c r="R673" s="242">
        <f t="shared" si="142"/>
        <v>535</v>
      </c>
      <c r="S673" s="242">
        <f t="shared" si="138"/>
        <v>0</v>
      </c>
      <c r="T673" s="242">
        <f t="shared" si="139"/>
        <v>893</v>
      </c>
      <c r="U673" s="242">
        <f t="shared" si="140"/>
        <v>11684.723837520662</v>
      </c>
      <c r="V673" s="247">
        <f t="shared" si="141"/>
        <v>-26</v>
      </c>
    </row>
    <row r="674" spans="1:22" x14ac:dyDescent="0.3">
      <c r="A674" s="136">
        <v>487</v>
      </c>
      <c r="B674" s="136">
        <v>487049181</v>
      </c>
      <c r="C674" s="212" t="s">
        <v>284</v>
      </c>
      <c r="D674" s="211">
        <v>49</v>
      </c>
      <c r="E674" s="212" t="s">
        <v>96</v>
      </c>
      <c r="F674" s="211">
        <v>181</v>
      </c>
      <c r="G674" s="212" t="s">
        <v>105</v>
      </c>
      <c r="H674" s="235">
        <f t="shared" si="130"/>
        <v>1</v>
      </c>
      <c r="I674" s="137"/>
      <c r="J674" s="241" t="str">
        <f t="shared" si="131"/>
        <v/>
      </c>
      <c r="K674" s="242" t="str">
        <f t="shared" si="132"/>
        <v/>
      </c>
      <c r="L674" s="242" t="str">
        <f t="shared" si="133"/>
        <v/>
      </c>
      <c r="M674" s="242">
        <f t="shared" si="134"/>
        <v>767</v>
      </c>
      <c r="N674" s="242">
        <f t="shared" si="135"/>
        <v>735</v>
      </c>
      <c r="O674" s="243">
        <f t="shared" si="136"/>
        <v>735</v>
      </c>
      <c r="P674" s="139"/>
      <c r="Q674" s="241">
        <f t="shared" si="137"/>
        <v>11377.02377179523</v>
      </c>
      <c r="R674" s="242">
        <f t="shared" si="142"/>
        <v>735</v>
      </c>
      <c r="S674" s="242">
        <f t="shared" si="138"/>
        <v>0</v>
      </c>
      <c r="T674" s="242">
        <f t="shared" si="139"/>
        <v>893</v>
      </c>
      <c r="U674" s="242">
        <f t="shared" si="140"/>
        <v>13005.02377179523</v>
      </c>
      <c r="V674" s="247">
        <f t="shared" si="141"/>
        <v>0</v>
      </c>
    </row>
    <row r="675" spans="1:22" x14ac:dyDescent="0.3">
      <c r="A675" s="136">
        <v>487</v>
      </c>
      <c r="B675" s="136">
        <v>487049211</v>
      </c>
      <c r="C675" s="212" t="s">
        <v>284</v>
      </c>
      <c r="D675" s="211">
        <v>49</v>
      </c>
      <c r="E675" s="212" t="s">
        <v>96</v>
      </c>
      <c r="F675" s="211">
        <v>211</v>
      </c>
      <c r="G675" s="212" t="s">
        <v>80</v>
      </c>
      <c r="H675" s="235">
        <f t="shared" si="130"/>
        <v>1</v>
      </c>
      <c r="I675" s="137"/>
      <c r="J675" s="241">
        <f t="shared" si="131"/>
        <v>1727</v>
      </c>
      <c r="K675" s="242">
        <f t="shared" si="132"/>
        <v>1959</v>
      </c>
      <c r="L675" s="242">
        <f t="shared" si="133"/>
        <v>1959</v>
      </c>
      <c r="M675" s="242">
        <f t="shared" si="134"/>
        <v>1855</v>
      </c>
      <c r="N675" s="242">
        <f t="shared" si="135"/>
        <v>1854</v>
      </c>
      <c r="O675" s="243">
        <f t="shared" si="136"/>
        <v>1854</v>
      </c>
      <c r="P675" s="139"/>
      <c r="Q675" s="241">
        <f t="shared" si="137"/>
        <v>10922</v>
      </c>
      <c r="R675" s="242">
        <f t="shared" si="142"/>
        <v>1854</v>
      </c>
      <c r="S675" s="242">
        <f t="shared" si="138"/>
        <v>0</v>
      </c>
      <c r="T675" s="242">
        <f t="shared" si="139"/>
        <v>893</v>
      </c>
      <c r="U675" s="242">
        <f t="shared" si="140"/>
        <v>13669</v>
      </c>
      <c r="V675" s="247">
        <f t="shared" si="141"/>
        <v>0</v>
      </c>
    </row>
    <row r="676" spans="1:22" x14ac:dyDescent="0.3">
      <c r="A676" s="136">
        <v>487</v>
      </c>
      <c r="B676" s="136">
        <v>487049243</v>
      </c>
      <c r="C676" s="212" t="s">
        <v>284</v>
      </c>
      <c r="D676" s="211">
        <v>49</v>
      </c>
      <c r="E676" s="212" t="s">
        <v>96</v>
      </c>
      <c r="F676" s="211">
        <v>243</v>
      </c>
      <c r="G676" s="212" t="s">
        <v>74</v>
      </c>
      <c r="H676" s="235">
        <f t="shared" si="130"/>
        <v>1</v>
      </c>
      <c r="I676" s="137"/>
      <c r="J676" s="241">
        <f t="shared" si="131"/>
        <v>2848</v>
      </c>
      <c r="K676" s="242">
        <f t="shared" si="132"/>
        <v>3599</v>
      </c>
      <c r="L676" s="242">
        <f t="shared" si="133"/>
        <v>3599</v>
      </c>
      <c r="M676" s="242">
        <f t="shared" si="134"/>
        <v>3175</v>
      </c>
      <c r="N676" s="242">
        <f t="shared" si="135"/>
        <v>3169</v>
      </c>
      <c r="O676" s="243">
        <f t="shared" si="136"/>
        <v>3169</v>
      </c>
      <c r="P676" s="139"/>
      <c r="Q676" s="241">
        <f t="shared" si="137"/>
        <v>15250</v>
      </c>
      <c r="R676" s="242">
        <f t="shared" si="142"/>
        <v>3169</v>
      </c>
      <c r="S676" s="242">
        <f t="shared" si="138"/>
        <v>0</v>
      </c>
      <c r="T676" s="242">
        <f t="shared" si="139"/>
        <v>893</v>
      </c>
      <c r="U676" s="242">
        <f t="shared" si="140"/>
        <v>19312</v>
      </c>
      <c r="V676" s="247">
        <f t="shared" si="141"/>
        <v>0</v>
      </c>
    </row>
    <row r="677" spans="1:22" x14ac:dyDescent="0.3">
      <c r="A677" s="136">
        <v>487</v>
      </c>
      <c r="B677" s="136">
        <v>487049244</v>
      </c>
      <c r="C677" s="212" t="s">
        <v>284</v>
      </c>
      <c r="D677" s="211">
        <v>49</v>
      </c>
      <c r="E677" s="212" t="s">
        <v>96</v>
      </c>
      <c r="F677" s="211">
        <v>244</v>
      </c>
      <c r="G677" s="212" t="s">
        <v>43</v>
      </c>
      <c r="H677" s="235">
        <f t="shared" si="130"/>
        <v>11.569999999999999</v>
      </c>
      <c r="I677" s="137"/>
      <c r="J677" s="241">
        <f t="shared" si="131"/>
        <v>4014</v>
      </c>
      <c r="K677" s="242">
        <f t="shared" si="132"/>
        <v>4611</v>
      </c>
      <c r="L677" s="242">
        <f t="shared" si="133"/>
        <v>4615</v>
      </c>
      <c r="M677" s="242">
        <f t="shared" si="134"/>
        <v>4509</v>
      </c>
      <c r="N677" s="242">
        <f t="shared" si="135"/>
        <v>4448</v>
      </c>
      <c r="O677" s="243">
        <f t="shared" si="136"/>
        <v>4438</v>
      </c>
      <c r="P677" s="139"/>
      <c r="Q677" s="241">
        <f t="shared" si="137"/>
        <v>11390</v>
      </c>
      <c r="R677" s="242">
        <f t="shared" si="142"/>
        <v>4438</v>
      </c>
      <c r="S677" s="242">
        <f t="shared" si="138"/>
        <v>0</v>
      </c>
      <c r="T677" s="242">
        <f t="shared" si="139"/>
        <v>893</v>
      </c>
      <c r="U677" s="242">
        <f t="shared" si="140"/>
        <v>16721</v>
      </c>
      <c r="V677" s="247">
        <f t="shared" si="141"/>
        <v>-10</v>
      </c>
    </row>
    <row r="678" spans="1:22" x14ac:dyDescent="0.3">
      <c r="A678" s="136">
        <v>487</v>
      </c>
      <c r="B678" s="136">
        <v>487049246</v>
      </c>
      <c r="C678" s="212" t="s">
        <v>284</v>
      </c>
      <c r="D678" s="211">
        <v>49</v>
      </c>
      <c r="E678" s="212" t="s">
        <v>96</v>
      </c>
      <c r="F678" s="211">
        <v>246</v>
      </c>
      <c r="G678" s="212" t="s">
        <v>242</v>
      </c>
      <c r="H678" s="235">
        <f t="shared" si="130"/>
        <v>1</v>
      </c>
      <c r="I678" s="137"/>
      <c r="J678" s="241">
        <f t="shared" si="131"/>
        <v>2714</v>
      </c>
      <c r="K678" s="242">
        <f t="shared" si="132"/>
        <v>3781</v>
      </c>
      <c r="L678" s="242">
        <f t="shared" si="133"/>
        <v>3781</v>
      </c>
      <c r="M678" s="242">
        <f t="shared" si="134"/>
        <v>4902</v>
      </c>
      <c r="N678" s="242">
        <f t="shared" si="135"/>
        <v>4912</v>
      </c>
      <c r="O678" s="243">
        <f t="shared" si="136"/>
        <v>4912</v>
      </c>
      <c r="P678" s="139"/>
      <c r="Q678" s="241">
        <f t="shared" si="137"/>
        <v>13387</v>
      </c>
      <c r="R678" s="242">
        <f t="shared" si="142"/>
        <v>4912</v>
      </c>
      <c r="S678" s="242">
        <f t="shared" si="138"/>
        <v>0</v>
      </c>
      <c r="T678" s="242">
        <f t="shared" si="139"/>
        <v>893</v>
      </c>
      <c r="U678" s="242">
        <f t="shared" si="140"/>
        <v>19192</v>
      </c>
      <c r="V678" s="247">
        <f t="shared" si="141"/>
        <v>0</v>
      </c>
    </row>
    <row r="679" spans="1:22" x14ac:dyDescent="0.3">
      <c r="A679" s="136">
        <v>487</v>
      </c>
      <c r="B679" s="136">
        <v>487049248</v>
      </c>
      <c r="C679" s="212" t="s">
        <v>284</v>
      </c>
      <c r="D679" s="211">
        <v>49</v>
      </c>
      <c r="E679" s="212" t="s">
        <v>96</v>
      </c>
      <c r="F679" s="211">
        <v>248</v>
      </c>
      <c r="G679" s="212" t="s">
        <v>30</v>
      </c>
      <c r="H679" s="235">
        <f t="shared" si="130"/>
        <v>12.940000000000001</v>
      </c>
      <c r="I679" s="137"/>
      <c r="J679" s="241">
        <f t="shared" si="131"/>
        <v>1120</v>
      </c>
      <c r="K679" s="242">
        <f t="shared" si="132"/>
        <v>1198</v>
      </c>
      <c r="L679" s="242">
        <f t="shared" si="133"/>
        <v>1207</v>
      </c>
      <c r="M679" s="242">
        <f t="shared" si="134"/>
        <v>973</v>
      </c>
      <c r="N679" s="242">
        <f t="shared" si="135"/>
        <v>946</v>
      </c>
      <c r="O679" s="243">
        <f t="shared" si="136"/>
        <v>942</v>
      </c>
      <c r="P679" s="139"/>
      <c r="Q679" s="241">
        <f t="shared" si="137"/>
        <v>12206</v>
      </c>
      <c r="R679" s="242">
        <f t="shared" si="142"/>
        <v>942</v>
      </c>
      <c r="S679" s="242">
        <f t="shared" si="138"/>
        <v>0</v>
      </c>
      <c r="T679" s="242">
        <f t="shared" si="139"/>
        <v>893</v>
      </c>
      <c r="U679" s="242">
        <f t="shared" si="140"/>
        <v>14041</v>
      </c>
      <c r="V679" s="247">
        <f t="shared" si="141"/>
        <v>-4</v>
      </c>
    </row>
    <row r="680" spans="1:22" x14ac:dyDescent="0.3">
      <c r="A680" s="136">
        <v>487</v>
      </c>
      <c r="B680" s="136">
        <v>487049262</v>
      </c>
      <c r="C680" s="212" t="s">
        <v>284</v>
      </c>
      <c r="D680" s="211">
        <v>49</v>
      </c>
      <c r="E680" s="212" t="s">
        <v>96</v>
      </c>
      <c r="F680" s="211">
        <v>262</v>
      </c>
      <c r="G680" s="212" t="s">
        <v>31</v>
      </c>
      <c r="H680" s="235">
        <f t="shared" si="130"/>
        <v>10</v>
      </c>
      <c r="I680" s="137"/>
      <c r="J680" s="241">
        <f t="shared" si="131"/>
        <v>5841</v>
      </c>
      <c r="K680" s="242">
        <f t="shared" si="132"/>
        <v>5637</v>
      </c>
      <c r="L680" s="242">
        <f t="shared" si="133"/>
        <v>5637</v>
      </c>
      <c r="M680" s="242">
        <f t="shared" si="134"/>
        <v>5759</v>
      </c>
      <c r="N680" s="242">
        <f t="shared" si="135"/>
        <v>5735</v>
      </c>
      <c r="O680" s="243">
        <f t="shared" si="136"/>
        <v>5729</v>
      </c>
      <c r="P680" s="139"/>
      <c r="Q680" s="241">
        <f t="shared" si="137"/>
        <v>12226</v>
      </c>
      <c r="R680" s="242">
        <f t="shared" si="142"/>
        <v>5729</v>
      </c>
      <c r="S680" s="242">
        <f t="shared" si="138"/>
        <v>0</v>
      </c>
      <c r="T680" s="242">
        <f t="shared" si="139"/>
        <v>893</v>
      </c>
      <c r="U680" s="242">
        <f t="shared" si="140"/>
        <v>18848</v>
      </c>
      <c r="V680" s="247">
        <f t="shared" si="141"/>
        <v>-6</v>
      </c>
    </row>
    <row r="681" spans="1:22" x14ac:dyDescent="0.3">
      <c r="A681" s="136">
        <v>487</v>
      </c>
      <c r="B681" s="136">
        <v>487049274</v>
      </c>
      <c r="C681" s="212" t="s">
        <v>284</v>
      </c>
      <c r="D681" s="211">
        <v>49</v>
      </c>
      <c r="E681" s="212" t="s">
        <v>96</v>
      </c>
      <c r="F681" s="211">
        <v>274</v>
      </c>
      <c r="G681" s="212" t="s">
        <v>81</v>
      </c>
      <c r="H681" s="235">
        <f t="shared" si="130"/>
        <v>143.88</v>
      </c>
      <c r="I681" s="137"/>
      <c r="J681" s="241">
        <f t="shared" si="131"/>
        <v>5768</v>
      </c>
      <c r="K681" s="242">
        <f t="shared" si="132"/>
        <v>5726</v>
      </c>
      <c r="L681" s="242">
        <f t="shared" si="133"/>
        <v>5735</v>
      </c>
      <c r="M681" s="242">
        <f t="shared" si="134"/>
        <v>5735</v>
      </c>
      <c r="N681" s="242">
        <f t="shared" si="135"/>
        <v>5679</v>
      </c>
      <c r="O681" s="243">
        <f t="shared" si="136"/>
        <v>5675</v>
      </c>
      <c r="P681" s="139"/>
      <c r="Q681" s="241">
        <f t="shared" si="137"/>
        <v>11862</v>
      </c>
      <c r="R681" s="242">
        <f t="shared" si="142"/>
        <v>5675</v>
      </c>
      <c r="S681" s="242">
        <f t="shared" si="138"/>
        <v>0</v>
      </c>
      <c r="T681" s="242">
        <f t="shared" si="139"/>
        <v>893</v>
      </c>
      <c r="U681" s="242">
        <f t="shared" si="140"/>
        <v>18430</v>
      </c>
      <c r="V681" s="247">
        <f t="shared" si="141"/>
        <v>-4</v>
      </c>
    </row>
    <row r="682" spans="1:22" x14ac:dyDescent="0.3">
      <c r="A682" s="136">
        <v>487</v>
      </c>
      <c r="B682" s="136">
        <v>487049284</v>
      </c>
      <c r="C682" s="212" t="s">
        <v>284</v>
      </c>
      <c r="D682" s="211">
        <v>49</v>
      </c>
      <c r="E682" s="212" t="s">
        <v>96</v>
      </c>
      <c r="F682" s="211">
        <v>284</v>
      </c>
      <c r="G682" s="212" t="s">
        <v>163</v>
      </c>
      <c r="H682" s="235">
        <f t="shared" si="130"/>
        <v>1</v>
      </c>
      <c r="I682" s="137"/>
      <c r="J682" s="241">
        <f t="shared" si="131"/>
        <v>3606</v>
      </c>
      <c r="K682" s="242">
        <f t="shared" si="132"/>
        <v>3718</v>
      </c>
      <c r="L682" s="242">
        <f t="shared" si="133"/>
        <v>3718</v>
      </c>
      <c r="M682" s="242">
        <f t="shared" si="134"/>
        <v>3718</v>
      </c>
      <c r="N682" s="242">
        <f t="shared" si="135"/>
        <v>4741</v>
      </c>
      <c r="O682" s="243">
        <f t="shared" si="136"/>
        <v>4744</v>
      </c>
      <c r="P682" s="139"/>
      <c r="Q682" s="241">
        <f t="shared" si="137"/>
        <v>10922</v>
      </c>
      <c r="R682" s="242">
        <f t="shared" si="142"/>
        <v>4744</v>
      </c>
      <c r="S682" s="242">
        <f t="shared" si="138"/>
        <v>0</v>
      </c>
      <c r="T682" s="242">
        <f t="shared" si="139"/>
        <v>893</v>
      </c>
      <c r="U682" s="242">
        <f t="shared" si="140"/>
        <v>16559</v>
      </c>
      <c r="V682" s="247">
        <f t="shared" si="141"/>
        <v>3</v>
      </c>
    </row>
    <row r="683" spans="1:22" x14ac:dyDescent="0.3">
      <c r="A683" s="136">
        <v>487</v>
      </c>
      <c r="B683" s="136">
        <v>487049285</v>
      </c>
      <c r="C683" s="212" t="s">
        <v>284</v>
      </c>
      <c r="D683" s="211">
        <v>49</v>
      </c>
      <c r="E683" s="212" t="s">
        <v>96</v>
      </c>
      <c r="F683" s="211">
        <v>285</v>
      </c>
      <c r="G683" s="212" t="s">
        <v>44</v>
      </c>
      <c r="H683" s="235">
        <f t="shared" si="130"/>
        <v>0.73</v>
      </c>
      <c r="I683" s="137"/>
      <c r="J683" s="241" t="str">
        <f t="shared" si="131"/>
        <v/>
      </c>
      <c r="K683" s="242" t="str">
        <f t="shared" si="132"/>
        <v/>
      </c>
      <c r="L683" s="242" t="str">
        <f t="shared" si="133"/>
        <v/>
      </c>
      <c r="M683" s="242" t="str">
        <f t="shared" si="134"/>
        <v/>
      </c>
      <c r="N683" s="242" t="str">
        <f t="shared" si="135"/>
        <v/>
      </c>
      <c r="O683" s="243">
        <f t="shared" si="136"/>
        <v>3128</v>
      </c>
      <c r="P683" s="139"/>
      <c r="Q683" s="241">
        <f t="shared" si="137"/>
        <v>11088.295368529887</v>
      </c>
      <c r="R683" s="242">
        <f t="shared" si="142"/>
        <v>3128</v>
      </c>
      <c r="S683" s="242">
        <f t="shared" si="138"/>
        <v>0</v>
      </c>
      <c r="T683" s="242">
        <f t="shared" si="139"/>
        <v>893</v>
      </c>
      <c r="U683" s="242">
        <f t="shared" si="140"/>
        <v>15109.295368529887</v>
      </c>
      <c r="V683" s="247" t="str">
        <f t="shared" si="141"/>
        <v/>
      </c>
    </row>
    <row r="684" spans="1:22" x14ac:dyDescent="0.3">
      <c r="A684" s="136">
        <v>487</v>
      </c>
      <c r="B684" s="136">
        <v>487049295</v>
      </c>
      <c r="C684" s="212" t="s">
        <v>284</v>
      </c>
      <c r="D684" s="211">
        <v>49</v>
      </c>
      <c r="E684" s="212" t="s">
        <v>96</v>
      </c>
      <c r="F684" s="211">
        <v>295</v>
      </c>
      <c r="G684" s="212" t="s">
        <v>155</v>
      </c>
      <c r="H684" s="235">
        <f t="shared" si="130"/>
        <v>0.5</v>
      </c>
      <c r="I684" s="137"/>
      <c r="J684" s="241" t="str">
        <f t="shared" si="131"/>
        <v/>
      </c>
      <c r="K684" s="242" t="str">
        <f t="shared" si="132"/>
        <v/>
      </c>
      <c r="L684" s="242" t="str">
        <f t="shared" si="133"/>
        <v/>
      </c>
      <c r="M684" s="242" t="str">
        <f t="shared" si="134"/>
        <v/>
      </c>
      <c r="N684" s="242" t="str">
        <f t="shared" si="135"/>
        <v/>
      </c>
      <c r="O684" s="243">
        <f t="shared" si="136"/>
        <v>5428</v>
      </c>
      <c r="P684" s="139"/>
      <c r="Q684" s="241">
        <f t="shared" si="137"/>
        <v>10019.359361151082</v>
      </c>
      <c r="R684" s="242">
        <f t="shared" si="142"/>
        <v>5428</v>
      </c>
      <c r="S684" s="242">
        <f t="shared" si="138"/>
        <v>0</v>
      </c>
      <c r="T684" s="242">
        <f t="shared" si="139"/>
        <v>893</v>
      </c>
      <c r="U684" s="242">
        <f t="shared" si="140"/>
        <v>16340.359361151082</v>
      </c>
      <c r="V684" s="247" t="str">
        <f t="shared" si="141"/>
        <v/>
      </c>
    </row>
    <row r="685" spans="1:22" x14ac:dyDescent="0.3">
      <c r="A685" s="136">
        <v>487</v>
      </c>
      <c r="B685" s="136">
        <v>487049308</v>
      </c>
      <c r="C685" s="212" t="s">
        <v>284</v>
      </c>
      <c r="D685" s="211">
        <v>49</v>
      </c>
      <c r="E685" s="212" t="s">
        <v>96</v>
      </c>
      <c r="F685" s="211">
        <v>308</v>
      </c>
      <c r="G685" s="212" t="s">
        <v>32</v>
      </c>
      <c r="H685" s="235">
        <f t="shared" si="130"/>
        <v>4</v>
      </c>
      <c r="I685" s="137"/>
      <c r="J685" s="241">
        <f t="shared" si="131"/>
        <v>6766</v>
      </c>
      <c r="K685" s="242">
        <f t="shared" si="132"/>
        <v>7150</v>
      </c>
      <c r="L685" s="242">
        <f t="shared" si="133"/>
        <v>7150</v>
      </c>
      <c r="M685" s="242">
        <f t="shared" si="134"/>
        <v>7150</v>
      </c>
      <c r="N685" s="242">
        <f t="shared" si="135"/>
        <v>6616</v>
      </c>
      <c r="O685" s="243">
        <f t="shared" si="136"/>
        <v>6615</v>
      </c>
      <c r="P685" s="139"/>
      <c r="Q685" s="241">
        <f t="shared" si="137"/>
        <v>12321</v>
      </c>
      <c r="R685" s="242">
        <f t="shared" si="142"/>
        <v>6615</v>
      </c>
      <c r="S685" s="242">
        <f t="shared" si="138"/>
        <v>0</v>
      </c>
      <c r="T685" s="242">
        <f t="shared" si="139"/>
        <v>893</v>
      </c>
      <c r="U685" s="242">
        <f t="shared" si="140"/>
        <v>19829</v>
      </c>
      <c r="V685" s="247">
        <f t="shared" si="141"/>
        <v>-1</v>
      </c>
    </row>
    <row r="686" spans="1:22" x14ac:dyDescent="0.3">
      <c r="A686" s="136">
        <v>487</v>
      </c>
      <c r="B686" s="136">
        <v>487049314</v>
      </c>
      <c r="C686" s="212" t="s">
        <v>284</v>
      </c>
      <c r="D686" s="211">
        <v>49</v>
      </c>
      <c r="E686" s="212" t="s">
        <v>96</v>
      </c>
      <c r="F686" s="211">
        <v>314</v>
      </c>
      <c r="G686" s="212" t="s">
        <v>46</v>
      </c>
      <c r="H686" s="235">
        <f t="shared" si="130"/>
        <v>2</v>
      </c>
      <c r="I686" s="137"/>
      <c r="J686" s="241">
        <f t="shared" si="131"/>
        <v>8605</v>
      </c>
      <c r="K686" s="242">
        <f t="shared" si="132"/>
        <v>9318</v>
      </c>
      <c r="L686" s="242">
        <f t="shared" si="133"/>
        <v>9318</v>
      </c>
      <c r="M686" s="242">
        <f t="shared" si="134"/>
        <v>9318</v>
      </c>
      <c r="N686" s="242">
        <f t="shared" si="135"/>
        <v>9988</v>
      </c>
      <c r="O686" s="243">
        <f t="shared" si="136"/>
        <v>9989</v>
      </c>
      <c r="P686" s="139"/>
      <c r="Q686" s="241">
        <f t="shared" si="137"/>
        <v>12011</v>
      </c>
      <c r="R686" s="242">
        <f t="shared" si="142"/>
        <v>9989</v>
      </c>
      <c r="S686" s="242">
        <f t="shared" si="138"/>
        <v>0</v>
      </c>
      <c r="T686" s="242">
        <f t="shared" si="139"/>
        <v>893</v>
      </c>
      <c r="U686" s="242">
        <f t="shared" si="140"/>
        <v>22893</v>
      </c>
      <c r="V686" s="247">
        <f t="shared" si="141"/>
        <v>1</v>
      </c>
    </row>
    <row r="687" spans="1:22" x14ac:dyDescent="0.3">
      <c r="A687" s="136">
        <v>487</v>
      </c>
      <c r="B687" s="136">
        <v>487049347</v>
      </c>
      <c r="C687" s="212" t="s">
        <v>284</v>
      </c>
      <c r="D687" s="211">
        <v>49</v>
      </c>
      <c r="E687" s="212" t="s">
        <v>96</v>
      </c>
      <c r="F687" s="211">
        <v>347</v>
      </c>
      <c r="G687" s="212" t="s">
        <v>106</v>
      </c>
      <c r="H687" s="235">
        <f t="shared" si="130"/>
        <v>3</v>
      </c>
      <c r="I687" s="137"/>
      <c r="J687" s="241">
        <f t="shared" si="131"/>
        <v>4659</v>
      </c>
      <c r="K687" s="242">
        <f t="shared" si="132"/>
        <v>5444</v>
      </c>
      <c r="L687" s="242">
        <f t="shared" si="133"/>
        <v>5444</v>
      </c>
      <c r="M687" s="242">
        <f t="shared" si="134"/>
        <v>5672</v>
      </c>
      <c r="N687" s="242">
        <f t="shared" si="135"/>
        <v>5678</v>
      </c>
      <c r="O687" s="243">
        <f t="shared" si="136"/>
        <v>5678</v>
      </c>
      <c r="P687" s="139"/>
      <c r="Q687" s="241">
        <f t="shared" si="137"/>
        <v>12566</v>
      </c>
      <c r="R687" s="242">
        <f t="shared" si="142"/>
        <v>5678</v>
      </c>
      <c r="S687" s="242">
        <f t="shared" si="138"/>
        <v>0</v>
      </c>
      <c r="T687" s="242">
        <f t="shared" si="139"/>
        <v>893</v>
      </c>
      <c r="U687" s="242">
        <f t="shared" si="140"/>
        <v>19137</v>
      </c>
      <c r="V687" s="247">
        <f t="shared" si="141"/>
        <v>0</v>
      </c>
    </row>
    <row r="688" spans="1:22" x14ac:dyDescent="0.3">
      <c r="A688" s="136">
        <v>487</v>
      </c>
      <c r="B688" s="136">
        <v>487274010</v>
      </c>
      <c r="C688" s="212" t="s">
        <v>284</v>
      </c>
      <c r="D688" s="211">
        <v>274</v>
      </c>
      <c r="E688" s="212" t="s">
        <v>81</v>
      </c>
      <c r="F688" s="211">
        <v>10</v>
      </c>
      <c r="G688" s="212" t="s">
        <v>99</v>
      </c>
      <c r="H688" s="235">
        <f t="shared" si="130"/>
        <v>3.87</v>
      </c>
      <c r="I688" s="137"/>
      <c r="J688" s="241" t="str">
        <f t="shared" si="131"/>
        <v/>
      </c>
      <c r="K688" s="242">
        <f t="shared" si="132"/>
        <v>3080</v>
      </c>
      <c r="L688" s="242">
        <f t="shared" si="133"/>
        <v>3084</v>
      </c>
      <c r="M688" s="242">
        <f t="shared" si="134"/>
        <v>3314</v>
      </c>
      <c r="N688" s="242">
        <f t="shared" si="135"/>
        <v>3308</v>
      </c>
      <c r="O688" s="243">
        <f t="shared" si="136"/>
        <v>3308</v>
      </c>
      <c r="P688" s="139"/>
      <c r="Q688" s="241">
        <f t="shared" si="137"/>
        <v>10026.437449628347</v>
      </c>
      <c r="R688" s="242">
        <f t="shared" si="142"/>
        <v>3308</v>
      </c>
      <c r="S688" s="242">
        <f t="shared" si="138"/>
        <v>0</v>
      </c>
      <c r="T688" s="242">
        <f t="shared" si="139"/>
        <v>893</v>
      </c>
      <c r="U688" s="242">
        <f t="shared" si="140"/>
        <v>14227.437449628347</v>
      </c>
      <c r="V688" s="247">
        <f t="shared" si="141"/>
        <v>0</v>
      </c>
    </row>
    <row r="689" spans="1:22" x14ac:dyDescent="0.3">
      <c r="A689" s="136">
        <v>487</v>
      </c>
      <c r="B689" s="136">
        <v>487274031</v>
      </c>
      <c r="C689" s="212" t="s">
        <v>284</v>
      </c>
      <c r="D689" s="211">
        <v>274</v>
      </c>
      <c r="E689" s="212" t="s">
        <v>81</v>
      </c>
      <c r="F689" s="211">
        <v>31</v>
      </c>
      <c r="G689" s="212" t="s">
        <v>101</v>
      </c>
      <c r="H689" s="235">
        <f t="shared" si="130"/>
        <v>2</v>
      </c>
      <c r="I689" s="137"/>
      <c r="J689" s="241">
        <f t="shared" si="131"/>
        <v>4031</v>
      </c>
      <c r="K689" s="242">
        <f t="shared" si="132"/>
        <v>5392</v>
      </c>
      <c r="L689" s="242">
        <f t="shared" si="133"/>
        <v>5392</v>
      </c>
      <c r="M689" s="242">
        <f t="shared" si="134"/>
        <v>5567</v>
      </c>
      <c r="N689" s="242">
        <f t="shared" si="135"/>
        <v>5541</v>
      </c>
      <c r="O689" s="243">
        <f t="shared" si="136"/>
        <v>5540</v>
      </c>
      <c r="P689" s="139"/>
      <c r="Q689" s="241">
        <f t="shared" si="137"/>
        <v>11623</v>
      </c>
      <c r="R689" s="242">
        <f t="shared" si="142"/>
        <v>5540</v>
      </c>
      <c r="S689" s="242">
        <f t="shared" si="138"/>
        <v>0</v>
      </c>
      <c r="T689" s="242">
        <f t="shared" si="139"/>
        <v>893</v>
      </c>
      <c r="U689" s="242">
        <f t="shared" si="140"/>
        <v>18056</v>
      </c>
      <c r="V689" s="247">
        <f t="shared" si="141"/>
        <v>-1</v>
      </c>
    </row>
    <row r="690" spans="1:22" x14ac:dyDescent="0.3">
      <c r="A690" s="136">
        <v>487</v>
      </c>
      <c r="B690" s="136">
        <v>487274035</v>
      </c>
      <c r="C690" s="212" t="s">
        <v>284</v>
      </c>
      <c r="D690" s="211">
        <v>274</v>
      </c>
      <c r="E690" s="212" t="s">
        <v>81</v>
      </c>
      <c r="F690" s="211">
        <v>35</v>
      </c>
      <c r="G690" s="212" t="s">
        <v>22</v>
      </c>
      <c r="H690" s="235">
        <f t="shared" si="130"/>
        <v>25.61</v>
      </c>
      <c r="I690" s="137"/>
      <c r="J690" s="241">
        <f t="shared" si="131"/>
        <v>3778</v>
      </c>
      <c r="K690" s="242">
        <f t="shared" si="132"/>
        <v>4117</v>
      </c>
      <c r="L690" s="242">
        <f t="shared" si="133"/>
        <v>4123</v>
      </c>
      <c r="M690" s="242">
        <f t="shared" si="134"/>
        <v>4115</v>
      </c>
      <c r="N690" s="242">
        <f t="shared" si="135"/>
        <v>4050</v>
      </c>
      <c r="O690" s="243">
        <f t="shared" si="136"/>
        <v>4044</v>
      </c>
      <c r="P690" s="139"/>
      <c r="Q690" s="241">
        <f t="shared" si="137"/>
        <v>11728</v>
      </c>
      <c r="R690" s="242">
        <f t="shared" si="142"/>
        <v>4044</v>
      </c>
      <c r="S690" s="242">
        <f t="shared" si="138"/>
        <v>0</v>
      </c>
      <c r="T690" s="242">
        <f t="shared" si="139"/>
        <v>893</v>
      </c>
      <c r="U690" s="242">
        <f t="shared" si="140"/>
        <v>16665</v>
      </c>
      <c r="V690" s="247">
        <f t="shared" si="141"/>
        <v>-6</v>
      </c>
    </row>
    <row r="691" spans="1:22" x14ac:dyDescent="0.3">
      <c r="A691" s="136">
        <v>487</v>
      </c>
      <c r="B691" s="136">
        <v>487274040</v>
      </c>
      <c r="C691" s="212" t="s">
        <v>284</v>
      </c>
      <c r="D691" s="211">
        <v>274</v>
      </c>
      <c r="E691" s="212" t="s">
        <v>81</v>
      </c>
      <c r="F691" s="211">
        <v>40</v>
      </c>
      <c r="G691" s="212" t="s">
        <v>95</v>
      </c>
      <c r="H691" s="235">
        <f t="shared" si="130"/>
        <v>1</v>
      </c>
      <c r="I691" s="137"/>
      <c r="J691" s="241" t="str">
        <f t="shared" si="131"/>
        <v/>
      </c>
      <c r="K691" s="242" t="str">
        <f t="shared" si="132"/>
        <v/>
      </c>
      <c r="L691" s="242" t="str">
        <f t="shared" si="133"/>
        <v/>
      </c>
      <c r="M691" s="242">
        <f t="shared" si="134"/>
        <v>2781</v>
      </c>
      <c r="N691" s="242">
        <f t="shared" si="135"/>
        <v>2786</v>
      </c>
      <c r="O691" s="243">
        <f t="shared" si="136"/>
        <v>2786</v>
      </c>
      <c r="P691" s="139"/>
      <c r="Q691" s="241">
        <f t="shared" si="137"/>
        <v>10631.419344501584</v>
      </c>
      <c r="R691" s="242">
        <f t="shared" si="142"/>
        <v>2786</v>
      </c>
      <c r="S691" s="242">
        <f t="shared" si="138"/>
        <v>0</v>
      </c>
      <c r="T691" s="242">
        <f t="shared" si="139"/>
        <v>893</v>
      </c>
      <c r="U691" s="242">
        <f t="shared" si="140"/>
        <v>14310.419344501584</v>
      </c>
      <c r="V691" s="247">
        <f t="shared" si="141"/>
        <v>0</v>
      </c>
    </row>
    <row r="692" spans="1:22" x14ac:dyDescent="0.3">
      <c r="A692" s="136">
        <v>487</v>
      </c>
      <c r="B692" s="136">
        <v>487274044</v>
      </c>
      <c r="C692" s="212" t="s">
        <v>284</v>
      </c>
      <c r="D692" s="211">
        <v>274</v>
      </c>
      <c r="E692" s="212" t="s">
        <v>81</v>
      </c>
      <c r="F692" s="211">
        <v>44</v>
      </c>
      <c r="G692" s="212" t="s">
        <v>35</v>
      </c>
      <c r="H692" s="235">
        <f t="shared" si="130"/>
        <v>1</v>
      </c>
      <c r="I692" s="137"/>
      <c r="J692" s="241">
        <f t="shared" si="131"/>
        <v>199</v>
      </c>
      <c r="K692" s="242">
        <f t="shared" si="132"/>
        <v>206</v>
      </c>
      <c r="L692" s="242">
        <f t="shared" si="133"/>
        <v>202</v>
      </c>
      <c r="M692" s="242">
        <f t="shared" si="134"/>
        <v>202</v>
      </c>
      <c r="N692" s="242">
        <f t="shared" si="135"/>
        <v>202</v>
      </c>
      <c r="O692" s="243">
        <f t="shared" si="136"/>
        <v>178</v>
      </c>
      <c r="P692" s="139"/>
      <c r="Q692" s="241">
        <f t="shared" si="137"/>
        <v>8825</v>
      </c>
      <c r="R692" s="242">
        <f t="shared" si="142"/>
        <v>178</v>
      </c>
      <c r="S692" s="242">
        <f t="shared" si="138"/>
        <v>0</v>
      </c>
      <c r="T692" s="242">
        <f t="shared" si="139"/>
        <v>893</v>
      </c>
      <c r="U692" s="242">
        <f t="shared" si="140"/>
        <v>9896</v>
      </c>
      <c r="V692" s="247">
        <f t="shared" si="141"/>
        <v>-24</v>
      </c>
    </row>
    <row r="693" spans="1:22" x14ac:dyDescent="0.3">
      <c r="A693" s="136">
        <v>487</v>
      </c>
      <c r="B693" s="136">
        <v>487274046</v>
      </c>
      <c r="C693" s="212" t="s">
        <v>284</v>
      </c>
      <c r="D693" s="211">
        <v>274</v>
      </c>
      <c r="E693" s="212" t="s">
        <v>81</v>
      </c>
      <c r="F693" s="211">
        <v>46</v>
      </c>
      <c r="G693" s="212" t="s">
        <v>36</v>
      </c>
      <c r="H693" s="235">
        <f t="shared" si="130"/>
        <v>1</v>
      </c>
      <c r="I693" s="137"/>
      <c r="J693" s="241">
        <f t="shared" si="131"/>
        <v>9741</v>
      </c>
      <c r="K693" s="242">
        <f t="shared" si="132"/>
        <v>9962</v>
      </c>
      <c r="L693" s="242">
        <f t="shared" si="133"/>
        <v>9963</v>
      </c>
      <c r="M693" s="242">
        <f t="shared" si="134"/>
        <v>0</v>
      </c>
      <c r="N693" s="242">
        <f t="shared" si="135"/>
        <v>9963</v>
      </c>
      <c r="O693" s="243">
        <f t="shared" si="136"/>
        <v>10426</v>
      </c>
      <c r="P693" s="139"/>
      <c r="Q693" s="241">
        <f t="shared" si="137"/>
        <v>13109</v>
      </c>
      <c r="R693" s="242">
        <f t="shared" si="142"/>
        <v>10426</v>
      </c>
      <c r="S693" s="242">
        <f t="shared" si="138"/>
        <v>0</v>
      </c>
      <c r="T693" s="242">
        <f t="shared" si="139"/>
        <v>893</v>
      </c>
      <c r="U693" s="242">
        <f t="shared" si="140"/>
        <v>24428</v>
      </c>
      <c r="V693" s="247">
        <f t="shared" si="141"/>
        <v>463</v>
      </c>
    </row>
    <row r="694" spans="1:22" x14ac:dyDescent="0.3">
      <c r="A694" s="136">
        <v>487</v>
      </c>
      <c r="B694" s="136">
        <v>487274048</v>
      </c>
      <c r="C694" s="212" t="s">
        <v>284</v>
      </c>
      <c r="D694" s="211">
        <v>274</v>
      </c>
      <c r="E694" s="212" t="s">
        <v>81</v>
      </c>
      <c r="F694" s="211">
        <v>48</v>
      </c>
      <c r="G694" s="212" t="s">
        <v>152</v>
      </c>
      <c r="H694" s="235">
        <f t="shared" si="130"/>
        <v>1.26</v>
      </c>
      <c r="I694" s="137"/>
      <c r="J694" s="241">
        <f t="shared" si="131"/>
        <v>6905</v>
      </c>
      <c r="K694" s="242">
        <f t="shared" si="132"/>
        <v>7153</v>
      </c>
      <c r="L694" s="242">
        <f t="shared" si="133"/>
        <v>7153</v>
      </c>
      <c r="M694" s="242">
        <f t="shared" si="134"/>
        <v>7153</v>
      </c>
      <c r="N694" s="242">
        <f t="shared" si="135"/>
        <v>7257</v>
      </c>
      <c r="O694" s="243">
        <f t="shared" si="136"/>
        <v>7288</v>
      </c>
      <c r="P694" s="139"/>
      <c r="Q694" s="241">
        <f t="shared" si="137"/>
        <v>9001</v>
      </c>
      <c r="R694" s="242">
        <f t="shared" si="142"/>
        <v>7288</v>
      </c>
      <c r="S694" s="242">
        <f t="shared" si="138"/>
        <v>0</v>
      </c>
      <c r="T694" s="242">
        <f t="shared" si="139"/>
        <v>893</v>
      </c>
      <c r="U694" s="242">
        <f t="shared" si="140"/>
        <v>17182</v>
      </c>
      <c r="V694" s="247">
        <f t="shared" si="141"/>
        <v>31</v>
      </c>
    </row>
    <row r="695" spans="1:22" x14ac:dyDescent="0.3">
      <c r="A695" s="136">
        <v>487</v>
      </c>
      <c r="B695" s="136">
        <v>487274049</v>
      </c>
      <c r="C695" s="212" t="s">
        <v>284</v>
      </c>
      <c r="D695" s="211">
        <v>274</v>
      </c>
      <c r="E695" s="212" t="s">
        <v>81</v>
      </c>
      <c r="F695" s="211">
        <v>49</v>
      </c>
      <c r="G695" s="212" t="s">
        <v>96</v>
      </c>
      <c r="H695" s="235">
        <f t="shared" si="130"/>
        <v>85.109999999999985</v>
      </c>
      <c r="I695" s="137"/>
      <c r="J695" s="241">
        <f t="shared" si="131"/>
        <v>14673</v>
      </c>
      <c r="K695" s="242">
        <f t="shared" si="132"/>
        <v>14982</v>
      </c>
      <c r="L695" s="242">
        <f t="shared" si="133"/>
        <v>15017</v>
      </c>
      <c r="M695" s="242">
        <f t="shared" si="134"/>
        <v>15077</v>
      </c>
      <c r="N695" s="242">
        <f t="shared" si="135"/>
        <v>14953</v>
      </c>
      <c r="O695" s="243">
        <f t="shared" si="136"/>
        <v>14949</v>
      </c>
      <c r="P695" s="139"/>
      <c r="Q695" s="241">
        <f t="shared" si="137"/>
        <v>11866</v>
      </c>
      <c r="R695" s="242">
        <f t="shared" si="142"/>
        <v>14949</v>
      </c>
      <c r="S695" s="242">
        <f t="shared" si="138"/>
        <v>0</v>
      </c>
      <c r="T695" s="242">
        <f t="shared" si="139"/>
        <v>893</v>
      </c>
      <c r="U695" s="242">
        <f t="shared" si="140"/>
        <v>27708</v>
      </c>
      <c r="V695" s="247">
        <f t="shared" si="141"/>
        <v>-4</v>
      </c>
    </row>
    <row r="696" spans="1:22" x14ac:dyDescent="0.3">
      <c r="A696" s="136">
        <v>487</v>
      </c>
      <c r="B696" s="136">
        <v>487274057</v>
      </c>
      <c r="C696" s="212" t="s">
        <v>284</v>
      </c>
      <c r="D696" s="211">
        <v>274</v>
      </c>
      <c r="E696" s="212" t="s">
        <v>81</v>
      </c>
      <c r="F696" s="211">
        <v>57</v>
      </c>
      <c r="G696" s="212" t="s">
        <v>23</v>
      </c>
      <c r="H696" s="235">
        <f t="shared" si="130"/>
        <v>18</v>
      </c>
      <c r="I696" s="137"/>
      <c r="J696" s="241">
        <f t="shared" si="131"/>
        <v>607</v>
      </c>
      <c r="K696" s="242">
        <f t="shared" si="132"/>
        <v>565</v>
      </c>
      <c r="L696" s="242">
        <f t="shared" si="133"/>
        <v>571</v>
      </c>
      <c r="M696" s="242">
        <f t="shared" si="134"/>
        <v>571</v>
      </c>
      <c r="N696" s="242">
        <f t="shared" si="135"/>
        <v>283</v>
      </c>
      <c r="O696" s="243">
        <f t="shared" si="136"/>
        <v>272</v>
      </c>
      <c r="P696" s="139"/>
      <c r="Q696" s="241">
        <f t="shared" si="137"/>
        <v>11227</v>
      </c>
      <c r="R696" s="242">
        <f t="shared" si="142"/>
        <v>272</v>
      </c>
      <c r="S696" s="242">
        <f t="shared" si="138"/>
        <v>0</v>
      </c>
      <c r="T696" s="242">
        <f t="shared" si="139"/>
        <v>893</v>
      </c>
      <c r="U696" s="242">
        <f t="shared" si="140"/>
        <v>12392</v>
      </c>
      <c r="V696" s="247">
        <f t="shared" si="141"/>
        <v>-11</v>
      </c>
    </row>
    <row r="697" spans="1:22" x14ac:dyDescent="0.3">
      <c r="A697" s="136">
        <v>487</v>
      </c>
      <c r="B697" s="136">
        <v>487274093</v>
      </c>
      <c r="C697" s="212" t="s">
        <v>284</v>
      </c>
      <c r="D697" s="211">
        <v>274</v>
      </c>
      <c r="E697" s="212" t="s">
        <v>81</v>
      </c>
      <c r="F697" s="211">
        <v>93</v>
      </c>
      <c r="G697" s="212" t="s">
        <v>25</v>
      </c>
      <c r="H697" s="235">
        <f t="shared" si="130"/>
        <v>43.98</v>
      </c>
      <c r="I697" s="137"/>
      <c r="J697" s="241">
        <f t="shared" si="131"/>
        <v>325</v>
      </c>
      <c r="K697" s="242">
        <f t="shared" si="132"/>
        <v>328</v>
      </c>
      <c r="L697" s="242">
        <f t="shared" si="133"/>
        <v>333</v>
      </c>
      <c r="M697" s="242">
        <f t="shared" si="134"/>
        <v>333</v>
      </c>
      <c r="N697" s="242">
        <f t="shared" si="135"/>
        <v>571</v>
      </c>
      <c r="O697" s="243">
        <f t="shared" si="136"/>
        <v>576</v>
      </c>
      <c r="P697" s="139"/>
      <c r="Q697" s="241">
        <f t="shared" si="137"/>
        <v>11615</v>
      </c>
      <c r="R697" s="242">
        <f t="shared" si="142"/>
        <v>576</v>
      </c>
      <c r="S697" s="242">
        <f t="shared" si="138"/>
        <v>0</v>
      </c>
      <c r="T697" s="242">
        <f t="shared" si="139"/>
        <v>893</v>
      </c>
      <c r="U697" s="242">
        <f t="shared" si="140"/>
        <v>13084</v>
      </c>
      <c r="V697" s="247">
        <f t="shared" si="141"/>
        <v>5</v>
      </c>
    </row>
    <row r="698" spans="1:22" x14ac:dyDescent="0.3">
      <c r="A698" s="136">
        <v>487</v>
      </c>
      <c r="B698" s="136">
        <v>487274095</v>
      </c>
      <c r="C698" s="212" t="s">
        <v>284</v>
      </c>
      <c r="D698" s="211">
        <v>274</v>
      </c>
      <c r="E698" s="212" t="s">
        <v>81</v>
      </c>
      <c r="F698" s="211">
        <v>95</v>
      </c>
      <c r="G698" s="212" t="s">
        <v>296</v>
      </c>
      <c r="H698" s="235">
        <f t="shared" si="130"/>
        <v>1</v>
      </c>
      <c r="I698" s="137"/>
      <c r="J698" s="241" t="str">
        <f t="shared" si="131"/>
        <v/>
      </c>
      <c r="K698" s="242">
        <f t="shared" si="132"/>
        <v>107</v>
      </c>
      <c r="L698" s="242">
        <f t="shared" si="133"/>
        <v>108</v>
      </c>
      <c r="M698" s="242">
        <f t="shared" si="134"/>
        <v>9</v>
      </c>
      <c r="N698" s="242">
        <f t="shared" si="135"/>
        <v>0</v>
      </c>
      <c r="O698" s="243">
        <f t="shared" si="136"/>
        <v>0</v>
      </c>
      <c r="P698" s="139"/>
      <c r="Q698" s="241">
        <f t="shared" si="137"/>
        <v>12631.596985026647</v>
      </c>
      <c r="R698" s="242">
        <f t="shared" si="142"/>
        <v>0</v>
      </c>
      <c r="S698" s="242">
        <f t="shared" si="138"/>
        <v>0</v>
      </c>
      <c r="T698" s="242">
        <f t="shared" si="139"/>
        <v>893</v>
      </c>
      <c r="U698" s="242">
        <f t="shared" si="140"/>
        <v>13524.596985026647</v>
      </c>
      <c r="V698" s="247">
        <f t="shared" si="141"/>
        <v>0</v>
      </c>
    </row>
    <row r="699" spans="1:22" x14ac:dyDescent="0.3">
      <c r="A699" s="136">
        <v>487</v>
      </c>
      <c r="B699" s="136">
        <v>487274128</v>
      </c>
      <c r="C699" s="212" t="s">
        <v>284</v>
      </c>
      <c r="D699" s="211">
        <v>274</v>
      </c>
      <c r="E699" s="212" t="s">
        <v>81</v>
      </c>
      <c r="F699" s="211">
        <v>128</v>
      </c>
      <c r="G699" s="212" t="s">
        <v>110</v>
      </c>
      <c r="H699" s="235">
        <f t="shared" si="130"/>
        <v>1.33</v>
      </c>
      <c r="I699" s="137"/>
      <c r="J699" s="241">
        <f t="shared" si="131"/>
        <v>442</v>
      </c>
      <c r="K699" s="242">
        <f t="shared" si="132"/>
        <v>458</v>
      </c>
      <c r="L699" s="242">
        <f t="shared" si="133"/>
        <v>458</v>
      </c>
      <c r="M699" s="242">
        <f t="shared" si="134"/>
        <v>475</v>
      </c>
      <c r="N699" s="242">
        <f t="shared" si="135"/>
        <v>455</v>
      </c>
      <c r="O699" s="243">
        <f t="shared" si="136"/>
        <v>455</v>
      </c>
      <c r="P699" s="139"/>
      <c r="Q699" s="241">
        <f t="shared" si="137"/>
        <v>9001</v>
      </c>
      <c r="R699" s="242">
        <f t="shared" si="142"/>
        <v>455</v>
      </c>
      <c r="S699" s="242">
        <f t="shared" si="138"/>
        <v>0</v>
      </c>
      <c r="T699" s="242">
        <f t="shared" si="139"/>
        <v>893</v>
      </c>
      <c r="U699" s="242">
        <f t="shared" si="140"/>
        <v>10349</v>
      </c>
      <c r="V699" s="247">
        <f t="shared" si="141"/>
        <v>0</v>
      </c>
    </row>
    <row r="700" spans="1:22" x14ac:dyDescent="0.3">
      <c r="A700" s="136">
        <v>487</v>
      </c>
      <c r="B700" s="136">
        <v>487274149</v>
      </c>
      <c r="C700" s="212" t="s">
        <v>284</v>
      </c>
      <c r="D700" s="211">
        <v>274</v>
      </c>
      <c r="E700" s="212" t="s">
        <v>81</v>
      </c>
      <c r="F700" s="211">
        <v>149</v>
      </c>
      <c r="G700" s="212" t="s">
        <v>103</v>
      </c>
      <c r="H700" s="235">
        <f t="shared" si="130"/>
        <v>1</v>
      </c>
      <c r="I700" s="137"/>
      <c r="J700" s="241">
        <f t="shared" si="131"/>
        <v>10</v>
      </c>
      <c r="K700" s="242">
        <f t="shared" si="132"/>
        <v>11</v>
      </c>
      <c r="L700" s="242">
        <f t="shared" si="133"/>
        <v>11</v>
      </c>
      <c r="M700" s="242">
        <f t="shared" si="134"/>
        <v>91</v>
      </c>
      <c r="N700" s="242">
        <f t="shared" si="135"/>
        <v>136</v>
      </c>
      <c r="O700" s="243">
        <f t="shared" si="136"/>
        <v>133</v>
      </c>
      <c r="P700" s="139"/>
      <c r="Q700" s="241">
        <f t="shared" si="137"/>
        <v>9001</v>
      </c>
      <c r="R700" s="242">
        <f t="shared" si="142"/>
        <v>133</v>
      </c>
      <c r="S700" s="242">
        <f t="shared" si="138"/>
        <v>0</v>
      </c>
      <c r="T700" s="242">
        <f t="shared" si="139"/>
        <v>893</v>
      </c>
      <c r="U700" s="242">
        <f t="shared" si="140"/>
        <v>10027</v>
      </c>
      <c r="V700" s="247">
        <f t="shared" si="141"/>
        <v>-3</v>
      </c>
    </row>
    <row r="701" spans="1:22" x14ac:dyDescent="0.3">
      <c r="A701" s="136">
        <v>487</v>
      </c>
      <c r="B701" s="136">
        <v>487274163</v>
      </c>
      <c r="C701" s="212" t="s">
        <v>284</v>
      </c>
      <c r="D701" s="211">
        <v>274</v>
      </c>
      <c r="E701" s="212" t="s">
        <v>81</v>
      </c>
      <c r="F701" s="211">
        <v>163</v>
      </c>
      <c r="G701" s="212" t="s">
        <v>27</v>
      </c>
      <c r="H701" s="235">
        <f t="shared" si="130"/>
        <v>14</v>
      </c>
      <c r="I701" s="137"/>
      <c r="J701" s="241">
        <f t="shared" si="131"/>
        <v>483</v>
      </c>
      <c r="K701" s="242">
        <f t="shared" si="132"/>
        <v>229</v>
      </c>
      <c r="L701" s="242">
        <f t="shared" si="133"/>
        <v>499</v>
      </c>
      <c r="M701" s="242">
        <f t="shared" si="134"/>
        <v>499</v>
      </c>
      <c r="N701" s="242">
        <f t="shared" si="135"/>
        <v>141</v>
      </c>
      <c r="O701" s="243">
        <f t="shared" si="136"/>
        <v>133</v>
      </c>
      <c r="P701" s="139"/>
      <c r="Q701" s="241">
        <f t="shared" si="137"/>
        <v>11821</v>
      </c>
      <c r="R701" s="242">
        <f t="shared" si="142"/>
        <v>133</v>
      </c>
      <c r="S701" s="242">
        <f t="shared" si="138"/>
        <v>0</v>
      </c>
      <c r="T701" s="242">
        <f t="shared" si="139"/>
        <v>893</v>
      </c>
      <c r="U701" s="242">
        <f t="shared" si="140"/>
        <v>12847</v>
      </c>
      <c r="V701" s="247">
        <f t="shared" si="141"/>
        <v>-8</v>
      </c>
    </row>
    <row r="702" spans="1:22" x14ac:dyDescent="0.3">
      <c r="A702" s="136">
        <v>487</v>
      </c>
      <c r="B702" s="136">
        <v>487274165</v>
      </c>
      <c r="C702" s="212" t="s">
        <v>284</v>
      </c>
      <c r="D702" s="211">
        <v>274</v>
      </c>
      <c r="E702" s="212" t="s">
        <v>81</v>
      </c>
      <c r="F702" s="211">
        <v>165</v>
      </c>
      <c r="G702" s="212" t="s">
        <v>28</v>
      </c>
      <c r="H702" s="235">
        <f t="shared" si="130"/>
        <v>53.140000000000008</v>
      </c>
      <c r="I702" s="137"/>
      <c r="J702" s="241">
        <f t="shared" si="131"/>
        <v>572</v>
      </c>
      <c r="K702" s="242">
        <f t="shared" si="132"/>
        <v>604</v>
      </c>
      <c r="L702" s="242">
        <f t="shared" si="133"/>
        <v>607</v>
      </c>
      <c r="M702" s="242">
        <f t="shared" si="134"/>
        <v>390</v>
      </c>
      <c r="N702" s="242">
        <f t="shared" si="135"/>
        <v>419</v>
      </c>
      <c r="O702" s="243">
        <f t="shared" si="136"/>
        <v>418</v>
      </c>
      <c r="P702" s="139"/>
      <c r="Q702" s="241">
        <f t="shared" si="137"/>
        <v>11139</v>
      </c>
      <c r="R702" s="242">
        <f t="shared" si="142"/>
        <v>418</v>
      </c>
      <c r="S702" s="242">
        <f t="shared" si="138"/>
        <v>0</v>
      </c>
      <c r="T702" s="242">
        <f t="shared" si="139"/>
        <v>893</v>
      </c>
      <c r="U702" s="242">
        <f t="shared" si="140"/>
        <v>12450</v>
      </c>
      <c r="V702" s="247">
        <f t="shared" si="141"/>
        <v>-1</v>
      </c>
    </row>
    <row r="703" spans="1:22" x14ac:dyDescent="0.3">
      <c r="A703" s="136">
        <v>487</v>
      </c>
      <c r="B703" s="136">
        <v>487274176</v>
      </c>
      <c r="C703" s="212" t="s">
        <v>284</v>
      </c>
      <c r="D703" s="211">
        <v>274</v>
      </c>
      <c r="E703" s="212" t="s">
        <v>81</v>
      </c>
      <c r="F703" s="211">
        <v>176</v>
      </c>
      <c r="G703" s="212" t="s">
        <v>29</v>
      </c>
      <c r="H703" s="235">
        <f t="shared" si="130"/>
        <v>70.259999999999977</v>
      </c>
      <c r="I703" s="137"/>
      <c r="J703" s="241">
        <f t="shared" si="131"/>
        <v>3686</v>
      </c>
      <c r="K703" s="242">
        <f t="shared" si="132"/>
        <v>3725</v>
      </c>
      <c r="L703" s="242">
        <f t="shared" si="133"/>
        <v>3737</v>
      </c>
      <c r="M703" s="242">
        <f t="shared" si="134"/>
        <v>3737</v>
      </c>
      <c r="N703" s="242">
        <f t="shared" si="135"/>
        <v>4051</v>
      </c>
      <c r="O703" s="243">
        <f t="shared" si="136"/>
        <v>4051</v>
      </c>
      <c r="P703" s="139"/>
      <c r="Q703" s="241">
        <f t="shared" si="137"/>
        <v>11312</v>
      </c>
      <c r="R703" s="242">
        <f t="shared" si="142"/>
        <v>4051</v>
      </c>
      <c r="S703" s="242">
        <f t="shared" si="138"/>
        <v>0</v>
      </c>
      <c r="T703" s="242">
        <f t="shared" si="139"/>
        <v>893</v>
      </c>
      <c r="U703" s="242">
        <f t="shared" si="140"/>
        <v>16256</v>
      </c>
      <c r="V703" s="247">
        <f t="shared" si="141"/>
        <v>0</v>
      </c>
    </row>
    <row r="704" spans="1:22" x14ac:dyDescent="0.3">
      <c r="A704" s="136">
        <v>487</v>
      </c>
      <c r="B704" s="136">
        <v>487274178</v>
      </c>
      <c r="C704" s="212" t="s">
        <v>284</v>
      </c>
      <c r="D704" s="211">
        <v>274</v>
      </c>
      <c r="E704" s="212" t="s">
        <v>81</v>
      </c>
      <c r="F704" s="211">
        <v>178</v>
      </c>
      <c r="G704" s="212" t="s">
        <v>241</v>
      </c>
      <c r="H704" s="235">
        <f t="shared" si="130"/>
        <v>1</v>
      </c>
      <c r="I704" s="137"/>
      <c r="J704" s="241">
        <f t="shared" si="131"/>
        <v>906</v>
      </c>
      <c r="K704" s="242">
        <f t="shared" si="132"/>
        <v>1366</v>
      </c>
      <c r="L704" s="242">
        <f t="shared" si="133"/>
        <v>1366</v>
      </c>
      <c r="M704" s="242">
        <f t="shared" si="134"/>
        <v>1366</v>
      </c>
      <c r="N704" s="242">
        <f t="shared" si="135"/>
        <v>717</v>
      </c>
      <c r="O704" s="243">
        <f t="shared" si="136"/>
        <v>684</v>
      </c>
      <c r="P704" s="139"/>
      <c r="Q704" s="241">
        <f t="shared" si="137"/>
        <v>13109</v>
      </c>
      <c r="R704" s="242">
        <f t="shared" si="142"/>
        <v>684</v>
      </c>
      <c r="S704" s="242">
        <f t="shared" si="138"/>
        <v>0</v>
      </c>
      <c r="T704" s="242">
        <f t="shared" si="139"/>
        <v>893</v>
      </c>
      <c r="U704" s="242">
        <f t="shared" si="140"/>
        <v>14686</v>
      </c>
      <c r="V704" s="247">
        <f t="shared" si="141"/>
        <v>-33</v>
      </c>
    </row>
    <row r="705" spans="1:22" x14ac:dyDescent="0.3">
      <c r="A705" s="136">
        <v>487</v>
      </c>
      <c r="B705" s="136">
        <v>487274181</v>
      </c>
      <c r="C705" s="212" t="s">
        <v>284</v>
      </c>
      <c r="D705" s="211">
        <v>274</v>
      </c>
      <c r="E705" s="212" t="s">
        <v>81</v>
      </c>
      <c r="F705" s="211">
        <v>181</v>
      </c>
      <c r="G705" s="212" t="s">
        <v>105</v>
      </c>
      <c r="H705" s="235">
        <f t="shared" si="130"/>
        <v>4</v>
      </c>
      <c r="I705" s="137"/>
      <c r="J705" s="241">
        <f t="shared" si="131"/>
        <v>877</v>
      </c>
      <c r="K705" s="242">
        <f t="shared" si="132"/>
        <v>888</v>
      </c>
      <c r="L705" s="242">
        <f t="shared" si="133"/>
        <v>884</v>
      </c>
      <c r="M705" s="242">
        <f t="shared" si="134"/>
        <v>884</v>
      </c>
      <c r="N705" s="242">
        <f t="shared" si="135"/>
        <v>847</v>
      </c>
      <c r="O705" s="243">
        <f t="shared" si="136"/>
        <v>846</v>
      </c>
      <c r="P705" s="139"/>
      <c r="Q705" s="241">
        <f t="shared" si="137"/>
        <v>13109</v>
      </c>
      <c r="R705" s="242">
        <f t="shared" si="142"/>
        <v>846</v>
      </c>
      <c r="S705" s="242">
        <f t="shared" si="138"/>
        <v>0</v>
      </c>
      <c r="T705" s="242">
        <f t="shared" si="139"/>
        <v>893</v>
      </c>
      <c r="U705" s="242">
        <f t="shared" si="140"/>
        <v>14848</v>
      </c>
      <c r="V705" s="247">
        <f t="shared" si="141"/>
        <v>-1</v>
      </c>
    </row>
    <row r="706" spans="1:22" x14ac:dyDescent="0.3">
      <c r="A706" s="136">
        <v>487</v>
      </c>
      <c r="B706" s="136">
        <v>487274182</v>
      </c>
      <c r="C706" s="212" t="s">
        <v>284</v>
      </c>
      <c r="D706" s="211">
        <v>274</v>
      </c>
      <c r="E706" s="212" t="s">
        <v>81</v>
      </c>
      <c r="F706" s="211">
        <v>182</v>
      </c>
      <c r="G706" s="212" t="s">
        <v>273</v>
      </c>
      <c r="H706" s="235">
        <f t="shared" si="130"/>
        <v>3</v>
      </c>
      <c r="I706" s="137"/>
      <c r="J706" s="241" t="str">
        <f t="shared" si="131"/>
        <v/>
      </c>
      <c r="K706" s="242" t="str">
        <f t="shared" si="132"/>
        <v/>
      </c>
      <c r="L706" s="242" t="str">
        <f t="shared" si="133"/>
        <v/>
      </c>
      <c r="M706" s="242">
        <f t="shared" si="134"/>
        <v>2488</v>
      </c>
      <c r="N706" s="242">
        <f t="shared" si="135"/>
        <v>2487</v>
      </c>
      <c r="O706" s="243">
        <f t="shared" si="136"/>
        <v>2486</v>
      </c>
      <c r="P706" s="139"/>
      <c r="Q706" s="241">
        <f t="shared" si="137"/>
        <v>10563.654929066313</v>
      </c>
      <c r="R706" s="242">
        <f t="shared" si="142"/>
        <v>2486</v>
      </c>
      <c r="S706" s="242">
        <f t="shared" si="138"/>
        <v>0</v>
      </c>
      <c r="T706" s="242">
        <f t="shared" si="139"/>
        <v>893</v>
      </c>
      <c r="U706" s="242">
        <f t="shared" si="140"/>
        <v>13942.654929066313</v>
      </c>
      <c r="V706" s="247">
        <f t="shared" si="141"/>
        <v>-1</v>
      </c>
    </row>
    <row r="707" spans="1:22" x14ac:dyDescent="0.3">
      <c r="A707" s="136">
        <v>487</v>
      </c>
      <c r="B707" s="136">
        <v>487274198</v>
      </c>
      <c r="C707" s="212" t="s">
        <v>284</v>
      </c>
      <c r="D707" s="211">
        <v>274</v>
      </c>
      <c r="E707" s="212" t="s">
        <v>81</v>
      </c>
      <c r="F707" s="211">
        <v>198</v>
      </c>
      <c r="G707" s="212" t="s">
        <v>39</v>
      </c>
      <c r="H707" s="235">
        <f t="shared" si="130"/>
        <v>1</v>
      </c>
      <c r="I707" s="137"/>
      <c r="J707" s="241" t="str">
        <f t="shared" si="131"/>
        <v/>
      </c>
      <c r="K707" s="242" t="str">
        <f t="shared" si="132"/>
        <v/>
      </c>
      <c r="L707" s="242" t="str">
        <f t="shared" si="133"/>
        <v/>
      </c>
      <c r="M707" s="242">
        <f t="shared" si="134"/>
        <v>4084</v>
      </c>
      <c r="N707" s="242">
        <f t="shared" si="135"/>
        <v>4209</v>
      </c>
      <c r="O707" s="243">
        <f t="shared" si="136"/>
        <v>4209</v>
      </c>
      <c r="P707" s="139"/>
      <c r="Q707" s="241">
        <f t="shared" si="137"/>
        <v>10156.281639000543</v>
      </c>
      <c r="R707" s="242">
        <f t="shared" si="142"/>
        <v>4209</v>
      </c>
      <c r="S707" s="242">
        <f t="shared" si="138"/>
        <v>0</v>
      </c>
      <c r="T707" s="242">
        <f t="shared" si="139"/>
        <v>893</v>
      </c>
      <c r="U707" s="242">
        <f t="shared" si="140"/>
        <v>15258.281639000543</v>
      </c>
      <c r="V707" s="247">
        <f t="shared" si="141"/>
        <v>0</v>
      </c>
    </row>
    <row r="708" spans="1:22" x14ac:dyDescent="0.3">
      <c r="A708" s="136">
        <v>487</v>
      </c>
      <c r="B708" s="136">
        <v>487274207</v>
      </c>
      <c r="C708" s="212" t="s">
        <v>284</v>
      </c>
      <c r="D708" s="211">
        <v>274</v>
      </c>
      <c r="E708" s="212" t="s">
        <v>81</v>
      </c>
      <c r="F708" s="211">
        <v>207</v>
      </c>
      <c r="G708" s="212" t="s">
        <v>40</v>
      </c>
      <c r="H708" s="235">
        <f t="shared" si="130"/>
        <v>1.6</v>
      </c>
      <c r="I708" s="137"/>
      <c r="J708" s="241" t="str">
        <f t="shared" si="131"/>
        <v/>
      </c>
      <c r="K708" s="242" t="str">
        <f t="shared" si="132"/>
        <v/>
      </c>
      <c r="L708" s="242" t="str">
        <f t="shared" si="133"/>
        <v/>
      </c>
      <c r="M708" s="242" t="str">
        <f t="shared" si="134"/>
        <v/>
      </c>
      <c r="N708" s="242" t="str">
        <f t="shared" si="135"/>
        <v/>
      </c>
      <c r="O708" s="243">
        <f t="shared" si="136"/>
        <v>6741</v>
      </c>
      <c r="P708" s="139"/>
      <c r="Q708" s="241">
        <f t="shared" si="137"/>
        <v>10604.003495667283</v>
      </c>
      <c r="R708" s="242">
        <f t="shared" si="142"/>
        <v>6741</v>
      </c>
      <c r="S708" s="242">
        <f t="shared" si="138"/>
        <v>0</v>
      </c>
      <c r="T708" s="242">
        <f t="shared" si="139"/>
        <v>893</v>
      </c>
      <c r="U708" s="242">
        <f t="shared" si="140"/>
        <v>18238.003495667283</v>
      </c>
      <c r="V708" s="247" t="str">
        <f t="shared" si="141"/>
        <v/>
      </c>
    </row>
    <row r="709" spans="1:22" x14ac:dyDescent="0.3">
      <c r="A709" s="136">
        <v>487</v>
      </c>
      <c r="B709" s="136">
        <v>487274229</v>
      </c>
      <c r="C709" s="212" t="s">
        <v>284</v>
      </c>
      <c r="D709" s="211">
        <v>274</v>
      </c>
      <c r="E709" s="212" t="s">
        <v>81</v>
      </c>
      <c r="F709" s="211">
        <v>229</v>
      </c>
      <c r="G709" s="212" t="s">
        <v>113</v>
      </c>
      <c r="H709" s="235">
        <f t="shared" si="130"/>
        <v>4</v>
      </c>
      <c r="I709" s="137"/>
      <c r="J709" s="241">
        <f t="shared" si="131"/>
        <v>1870</v>
      </c>
      <c r="K709" s="242">
        <f t="shared" si="132"/>
        <v>852</v>
      </c>
      <c r="L709" s="242">
        <f t="shared" si="133"/>
        <v>1552</v>
      </c>
      <c r="M709" s="242">
        <f t="shared" si="134"/>
        <v>1552</v>
      </c>
      <c r="N709" s="242">
        <f t="shared" si="135"/>
        <v>1663</v>
      </c>
      <c r="O709" s="243">
        <f t="shared" si="136"/>
        <v>1724</v>
      </c>
      <c r="P709" s="139"/>
      <c r="Q709" s="241">
        <f t="shared" si="137"/>
        <v>9001</v>
      </c>
      <c r="R709" s="242">
        <f t="shared" si="142"/>
        <v>1724</v>
      </c>
      <c r="S709" s="242">
        <f t="shared" si="138"/>
        <v>0</v>
      </c>
      <c r="T709" s="242">
        <f t="shared" si="139"/>
        <v>893</v>
      </c>
      <c r="U709" s="242">
        <f t="shared" si="140"/>
        <v>11618</v>
      </c>
      <c r="V709" s="247">
        <f t="shared" si="141"/>
        <v>61</v>
      </c>
    </row>
    <row r="710" spans="1:22" x14ac:dyDescent="0.3">
      <c r="A710" s="136">
        <v>487</v>
      </c>
      <c r="B710" s="136">
        <v>487274243</v>
      </c>
      <c r="C710" s="212" t="s">
        <v>284</v>
      </c>
      <c r="D710" s="211">
        <v>274</v>
      </c>
      <c r="E710" s="212" t="s">
        <v>81</v>
      </c>
      <c r="F710" s="211">
        <v>243</v>
      </c>
      <c r="G710" s="212" t="s">
        <v>74</v>
      </c>
      <c r="H710" s="235">
        <f t="shared" si="130"/>
        <v>3</v>
      </c>
      <c r="I710" s="137"/>
      <c r="J710" s="241">
        <f t="shared" si="131"/>
        <v>2848</v>
      </c>
      <c r="K710" s="242">
        <f t="shared" si="132"/>
        <v>3094</v>
      </c>
      <c r="L710" s="242">
        <f t="shared" si="133"/>
        <v>3094</v>
      </c>
      <c r="M710" s="242">
        <f t="shared" si="134"/>
        <v>2730</v>
      </c>
      <c r="N710" s="242">
        <f t="shared" si="135"/>
        <v>2724</v>
      </c>
      <c r="O710" s="243">
        <f t="shared" si="136"/>
        <v>2724</v>
      </c>
      <c r="P710" s="139"/>
      <c r="Q710" s="241">
        <f t="shared" si="137"/>
        <v>13109</v>
      </c>
      <c r="R710" s="242">
        <f t="shared" si="142"/>
        <v>2724</v>
      </c>
      <c r="S710" s="242">
        <f t="shared" si="138"/>
        <v>0</v>
      </c>
      <c r="T710" s="242">
        <f t="shared" si="139"/>
        <v>893</v>
      </c>
      <c r="U710" s="242">
        <f t="shared" si="140"/>
        <v>16726</v>
      </c>
      <c r="V710" s="247">
        <f t="shared" si="141"/>
        <v>0</v>
      </c>
    </row>
    <row r="711" spans="1:22" x14ac:dyDescent="0.3">
      <c r="A711" s="136">
        <v>487</v>
      </c>
      <c r="B711" s="136">
        <v>487274244</v>
      </c>
      <c r="C711" s="212" t="s">
        <v>284</v>
      </c>
      <c r="D711" s="211">
        <v>274</v>
      </c>
      <c r="E711" s="212" t="s">
        <v>81</v>
      </c>
      <c r="F711" s="211">
        <v>244</v>
      </c>
      <c r="G711" s="212" t="s">
        <v>43</v>
      </c>
      <c r="H711" s="235">
        <f t="shared" si="130"/>
        <v>3</v>
      </c>
      <c r="I711" s="137"/>
      <c r="J711" s="241">
        <f t="shared" si="131"/>
        <v>4472</v>
      </c>
      <c r="K711" s="242">
        <f t="shared" si="132"/>
        <v>3871</v>
      </c>
      <c r="L711" s="242">
        <f t="shared" si="133"/>
        <v>3874</v>
      </c>
      <c r="M711" s="242">
        <f t="shared" si="134"/>
        <v>3785</v>
      </c>
      <c r="N711" s="242">
        <f t="shared" si="135"/>
        <v>3734</v>
      </c>
      <c r="O711" s="243">
        <f t="shared" si="136"/>
        <v>3725</v>
      </c>
      <c r="P711" s="139"/>
      <c r="Q711" s="241">
        <f t="shared" si="137"/>
        <v>9562</v>
      </c>
      <c r="R711" s="242">
        <f t="shared" si="142"/>
        <v>3725</v>
      </c>
      <c r="S711" s="242">
        <f t="shared" si="138"/>
        <v>0</v>
      </c>
      <c r="T711" s="242">
        <f t="shared" si="139"/>
        <v>893</v>
      </c>
      <c r="U711" s="242">
        <f t="shared" si="140"/>
        <v>14180</v>
      </c>
      <c r="V711" s="247">
        <f t="shared" si="141"/>
        <v>-9</v>
      </c>
    </row>
    <row r="712" spans="1:22" x14ac:dyDescent="0.3">
      <c r="A712" s="136">
        <v>487</v>
      </c>
      <c r="B712" s="136">
        <v>487274246</v>
      </c>
      <c r="C712" s="212" t="s">
        <v>284</v>
      </c>
      <c r="D712" s="211">
        <v>274</v>
      </c>
      <c r="E712" s="212" t="s">
        <v>81</v>
      </c>
      <c r="F712" s="211">
        <v>246</v>
      </c>
      <c r="G712" s="212" t="s">
        <v>242</v>
      </c>
      <c r="H712" s="235">
        <f t="shared" si="130"/>
        <v>0</v>
      </c>
      <c r="I712" s="137"/>
      <c r="J712" s="241" t="str">
        <f t="shared" si="131"/>
        <v/>
      </c>
      <c r="K712" s="242" t="str">
        <f t="shared" si="132"/>
        <v/>
      </c>
      <c r="L712" s="242" t="str">
        <f t="shared" si="133"/>
        <v/>
      </c>
      <c r="M712" s="242" t="str">
        <f t="shared" si="134"/>
        <v/>
      </c>
      <c r="N712" s="242" t="str">
        <f t="shared" si="135"/>
        <v/>
      </c>
      <c r="O712" s="243">
        <f t="shared" si="136"/>
        <v>3658</v>
      </c>
      <c r="P712" s="139"/>
      <c r="Q712" s="241">
        <f t="shared" si="137"/>
        <v>9968.6777396884954</v>
      </c>
      <c r="R712" s="242">
        <f t="shared" si="142"/>
        <v>3658</v>
      </c>
      <c r="S712" s="242">
        <f t="shared" si="138"/>
        <v>0</v>
      </c>
      <c r="T712" s="242">
        <f t="shared" si="139"/>
        <v>893</v>
      </c>
      <c r="U712" s="242">
        <f t="shared" si="140"/>
        <v>14519.677739688495</v>
      </c>
      <c r="V712" s="247" t="str">
        <f t="shared" si="141"/>
        <v/>
      </c>
    </row>
    <row r="713" spans="1:22" x14ac:dyDescent="0.3">
      <c r="A713" s="136">
        <v>487</v>
      </c>
      <c r="B713" s="136">
        <v>487274248</v>
      </c>
      <c r="C713" s="212" t="s">
        <v>284</v>
      </c>
      <c r="D713" s="211">
        <v>274</v>
      </c>
      <c r="E713" s="212" t="s">
        <v>81</v>
      </c>
      <c r="F713" s="211">
        <v>248</v>
      </c>
      <c r="G713" s="212" t="s">
        <v>30</v>
      </c>
      <c r="H713" s="235">
        <f t="shared" si="130"/>
        <v>15</v>
      </c>
      <c r="I713" s="137"/>
      <c r="J713" s="241">
        <f t="shared" si="131"/>
        <v>1066</v>
      </c>
      <c r="K713" s="242">
        <f t="shared" si="132"/>
        <v>1196</v>
      </c>
      <c r="L713" s="242">
        <f t="shared" si="133"/>
        <v>1208</v>
      </c>
      <c r="M713" s="242">
        <f t="shared" si="134"/>
        <v>974</v>
      </c>
      <c r="N713" s="242">
        <f t="shared" si="135"/>
        <v>947</v>
      </c>
      <c r="O713" s="243">
        <f t="shared" si="136"/>
        <v>943</v>
      </c>
      <c r="P713" s="139"/>
      <c r="Q713" s="241">
        <f t="shared" si="137"/>
        <v>12223</v>
      </c>
      <c r="R713" s="242">
        <f t="shared" si="142"/>
        <v>943</v>
      </c>
      <c r="S713" s="242">
        <f t="shared" si="138"/>
        <v>0</v>
      </c>
      <c r="T713" s="242">
        <f t="shared" si="139"/>
        <v>893</v>
      </c>
      <c r="U713" s="242">
        <f t="shared" si="140"/>
        <v>14059</v>
      </c>
      <c r="V713" s="247">
        <f t="shared" si="141"/>
        <v>-4</v>
      </c>
    </row>
    <row r="714" spans="1:22" x14ac:dyDescent="0.3">
      <c r="A714" s="136">
        <v>487</v>
      </c>
      <c r="B714" s="136">
        <v>487274262</v>
      </c>
      <c r="C714" s="212" t="s">
        <v>284</v>
      </c>
      <c r="D714" s="211">
        <v>274</v>
      </c>
      <c r="E714" s="212" t="s">
        <v>81</v>
      </c>
      <c r="F714" s="211">
        <v>262</v>
      </c>
      <c r="G714" s="212" t="s">
        <v>31</v>
      </c>
      <c r="H714" s="235">
        <f t="shared" ref="H714:H777" si="143">IFERROR(VLOOKUP($B714,_19Q4,7,FALSE),"")</f>
        <v>7</v>
      </c>
      <c r="I714" s="137"/>
      <c r="J714" s="241">
        <f t="shared" ref="J714:J777" si="144">IFERROR(VLOOKUP($B714,_18Q4,9,FALSE),"")</f>
        <v>4636</v>
      </c>
      <c r="K714" s="242">
        <f t="shared" ref="K714:K777" si="145">IFERROR(VLOOKUP($B714,_19Q1c,9,FALSE),"")</f>
        <v>5321</v>
      </c>
      <c r="L714" s="242">
        <f t="shared" ref="L714:L777" si="146">IFERROR(VLOOKUP($B714,_19Q1e,9,FALSE),"")</f>
        <v>5337</v>
      </c>
      <c r="M714" s="242">
        <f t="shared" ref="M714:M777" si="147">IFERROR(VLOOKUP($B714,_19Q2,9,FALSE),"")</f>
        <v>5452</v>
      </c>
      <c r="N714" s="242">
        <f t="shared" ref="N714:N777" si="148">IFERROR(VLOOKUP($B714,_19Q3,9,FALSE),"")</f>
        <v>5430</v>
      </c>
      <c r="O714" s="243">
        <f t="shared" ref="O714:O777" si="149">IFERROR(VLOOKUP($B714,_19Q4,9,FALSE),"")</f>
        <v>5425</v>
      </c>
      <c r="P714" s="139"/>
      <c r="Q714" s="241">
        <f t="shared" ref="Q714:Q777" si="150">IFERROR(VLOOKUP($B714,_19Q4,8,FALSE),"")</f>
        <v>11576</v>
      </c>
      <c r="R714" s="242">
        <f t="shared" si="142"/>
        <v>5425</v>
      </c>
      <c r="S714" s="242">
        <f t="shared" ref="S714:S777" si="151">IFERROR(VLOOKUP($B714,_19Q4,10,FALSE),"")</f>
        <v>0</v>
      </c>
      <c r="T714" s="242">
        <f t="shared" ref="T714:T777" si="152">IFERROR(VLOOKUP($B714,_19Q4,11,FALSE),"")</f>
        <v>893</v>
      </c>
      <c r="U714" s="242">
        <f t="shared" ref="U714:U777" si="153">IFERROR(VLOOKUP($B714,_19Q4,12,FALSE),"")</f>
        <v>17894</v>
      </c>
      <c r="V714" s="247">
        <f t="shared" ref="V714:V777" si="154">IFERROR(U714-IFERROR(VLOOKUP($B714,_19Q3,12,FALSE),""),"")</f>
        <v>-5</v>
      </c>
    </row>
    <row r="715" spans="1:22" x14ac:dyDescent="0.3">
      <c r="A715" s="136">
        <v>487</v>
      </c>
      <c r="B715" s="136">
        <v>487274274</v>
      </c>
      <c r="C715" s="212" t="s">
        <v>284</v>
      </c>
      <c r="D715" s="211">
        <v>274</v>
      </c>
      <c r="E715" s="212" t="s">
        <v>81</v>
      </c>
      <c r="F715" s="211">
        <v>274</v>
      </c>
      <c r="G715" s="212" t="s">
        <v>81</v>
      </c>
      <c r="H715" s="235">
        <f t="shared" si="143"/>
        <v>246.57000000000002</v>
      </c>
      <c r="I715" s="137"/>
      <c r="J715" s="241">
        <f t="shared" si="144"/>
        <v>5579</v>
      </c>
      <c r="K715" s="242">
        <f t="shared" si="145"/>
        <v>5698</v>
      </c>
      <c r="L715" s="242">
        <f t="shared" si="146"/>
        <v>5727</v>
      </c>
      <c r="M715" s="242">
        <f t="shared" si="147"/>
        <v>5727</v>
      </c>
      <c r="N715" s="242">
        <f t="shared" si="148"/>
        <v>5671</v>
      </c>
      <c r="O715" s="243">
        <f t="shared" si="149"/>
        <v>5668</v>
      </c>
      <c r="P715" s="139"/>
      <c r="Q715" s="241">
        <f t="shared" si="150"/>
        <v>11847</v>
      </c>
      <c r="R715" s="242">
        <f t="shared" ref="R715:R778" si="155">O715</f>
        <v>5668</v>
      </c>
      <c r="S715" s="242">
        <f t="shared" si="151"/>
        <v>0</v>
      </c>
      <c r="T715" s="242">
        <f t="shared" si="152"/>
        <v>893</v>
      </c>
      <c r="U715" s="242">
        <f t="shared" si="153"/>
        <v>18408</v>
      </c>
      <c r="V715" s="247">
        <f t="shared" si="154"/>
        <v>-3</v>
      </c>
    </row>
    <row r="716" spans="1:22" x14ac:dyDescent="0.3">
      <c r="A716" s="136">
        <v>487</v>
      </c>
      <c r="B716" s="136">
        <v>487274284</v>
      </c>
      <c r="C716" s="212" t="s">
        <v>284</v>
      </c>
      <c r="D716" s="211">
        <v>274</v>
      </c>
      <c r="E716" s="212" t="s">
        <v>81</v>
      </c>
      <c r="F716" s="211">
        <v>284</v>
      </c>
      <c r="G716" s="212" t="s">
        <v>163</v>
      </c>
      <c r="H716" s="235">
        <f t="shared" si="143"/>
        <v>1</v>
      </c>
      <c r="I716" s="137"/>
      <c r="J716" s="241">
        <f t="shared" si="144"/>
        <v>2958</v>
      </c>
      <c r="K716" s="242">
        <f t="shared" si="145"/>
        <v>3064</v>
      </c>
      <c r="L716" s="242">
        <f t="shared" si="146"/>
        <v>3064</v>
      </c>
      <c r="M716" s="242">
        <f t="shared" si="147"/>
        <v>3064</v>
      </c>
      <c r="N716" s="242">
        <f t="shared" si="148"/>
        <v>3907</v>
      </c>
      <c r="O716" s="243">
        <f t="shared" si="149"/>
        <v>3910</v>
      </c>
      <c r="P716" s="139"/>
      <c r="Q716" s="241">
        <f t="shared" si="150"/>
        <v>9001</v>
      </c>
      <c r="R716" s="242">
        <f t="shared" si="155"/>
        <v>3910</v>
      </c>
      <c r="S716" s="242">
        <f t="shared" si="151"/>
        <v>0</v>
      </c>
      <c r="T716" s="242">
        <f t="shared" si="152"/>
        <v>893</v>
      </c>
      <c r="U716" s="242">
        <f t="shared" si="153"/>
        <v>13804</v>
      </c>
      <c r="V716" s="247">
        <f t="shared" si="154"/>
        <v>3</v>
      </c>
    </row>
    <row r="717" spans="1:22" x14ac:dyDescent="0.3">
      <c r="A717" s="136">
        <v>487</v>
      </c>
      <c r="B717" s="136">
        <v>487274285</v>
      </c>
      <c r="C717" s="212" t="s">
        <v>284</v>
      </c>
      <c r="D717" s="211">
        <v>274</v>
      </c>
      <c r="E717" s="212" t="s">
        <v>81</v>
      </c>
      <c r="F717" s="211">
        <v>285</v>
      </c>
      <c r="G717" s="212" t="s">
        <v>44</v>
      </c>
      <c r="H717" s="235">
        <f t="shared" si="143"/>
        <v>2</v>
      </c>
      <c r="I717" s="137"/>
      <c r="J717" s="241">
        <f t="shared" si="144"/>
        <v>2661</v>
      </c>
      <c r="K717" s="242">
        <f t="shared" si="145"/>
        <v>2757</v>
      </c>
      <c r="L717" s="242">
        <f t="shared" si="146"/>
        <v>2757</v>
      </c>
      <c r="M717" s="242">
        <f t="shared" si="147"/>
        <v>2757</v>
      </c>
      <c r="N717" s="242">
        <f t="shared" si="148"/>
        <v>2542</v>
      </c>
      <c r="O717" s="243">
        <f t="shared" si="149"/>
        <v>2539</v>
      </c>
      <c r="P717" s="139"/>
      <c r="Q717" s="241">
        <f t="shared" si="150"/>
        <v>9001</v>
      </c>
      <c r="R717" s="242">
        <f t="shared" si="155"/>
        <v>2539</v>
      </c>
      <c r="S717" s="242">
        <f t="shared" si="151"/>
        <v>0</v>
      </c>
      <c r="T717" s="242">
        <f t="shared" si="152"/>
        <v>893</v>
      </c>
      <c r="U717" s="242">
        <f t="shared" si="153"/>
        <v>12433</v>
      </c>
      <c r="V717" s="247">
        <f t="shared" si="154"/>
        <v>-3</v>
      </c>
    </row>
    <row r="718" spans="1:22" x14ac:dyDescent="0.3">
      <c r="A718" s="136">
        <v>487</v>
      </c>
      <c r="B718" s="136">
        <v>487274305</v>
      </c>
      <c r="C718" s="212" t="s">
        <v>284</v>
      </c>
      <c r="D718" s="211">
        <v>274</v>
      </c>
      <c r="E718" s="212" t="s">
        <v>81</v>
      </c>
      <c r="F718" s="211">
        <v>305</v>
      </c>
      <c r="G718" s="212" t="s">
        <v>75</v>
      </c>
      <c r="H718" s="235">
        <f t="shared" si="143"/>
        <v>0</v>
      </c>
      <c r="I718" s="137"/>
      <c r="J718" s="241">
        <f t="shared" si="144"/>
        <v>3292</v>
      </c>
      <c r="K718" s="242">
        <f t="shared" si="145"/>
        <v>3602</v>
      </c>
      <c r="L718" s="242">
        <f t="shared" si="146"/>
        <v>3676</v>
      </c>
      <c r="M718" s="242" t="str">
        <f t="shared" si="147"/>
        <v/>
      </c>
      <c r="N718" s="242" t="str">
        <f t="shared" si="148"/>
        <v/>
      </c>
      <c r="O718" s="243">
        <f t="shared" si="149"/>
        <v>4061</v>
      </c>
      <c r="P718" s="139"/>
      <c r="Q718" s="241">
        <f t="shared" si="150"/>
        <v>11269</v>
      </c>
      <c r="R718" s="242">
        <f t="shared" si="155"/>
        <v>4061</v>
      </c>
      <c r="S718" s="242">
        <f t="shared" si="151"/>
        <v>0</v>
      </c>
      <c r="T718" s="242">
        <f t="shared" si="152"/>
        <v>893</v>
      </c>
      <c r="U718" s="242">
        <f t="shared" si="153"/>
        <v>16223</v>
      </c>
      <c r="V718" s="247" t="str">
        <f t="shared" si="154"/>
        <v/>
      </c>
    </row>
    <row r="719" spans="1:22" x14ac:dyDescent="0.3">
      <c r="A719" s="136">
        <v>487</v>
      </c>
      <c r="B719" s="136">
        <v>487274308</v>
      </c>
      <c r="C719" s="212" t="s">
        <v>284</v>
      </c>
      <c r="D719" s="211">
        <v>274</v>
      </c>
      <c r="E719" s="212" t="s">
        <v>81</v>
      </c>
      <c r="F719" s="211">
        <v>308</v>
      </c>
      <c r="G719" s="212" t="s">
        <v>32</v>
      </c>
      <c r="H719" s="235">
        <f t="shared" si="143"/>
        <v>4.32</v>
      </c>
      <c r="I719" s="137"/>
      <c r="J719" s="241">
        <f t="shared" si="144"/>
        <v>6880</v>
      </c>
      <c r="K719" s="242">
        <f t="shared" si="145"/>
        <v>5223</v>
      </c>
      <c r="L719" s="242">
        <f t="shared" si="146"/>
        <v>5223</v>
      </c>
      <c r="M719" s="242">
        <f t="shared" si="147"/>
        <v>5223</v>
      </c>
      <c r="N719" s="242">
        <f t="shared" si="148"/>
        <v>4833</v>
      </c>
      <c r="O719" s="243">
        <f t="shared" si="149"/>
        <v>4833</v>
      </c>
      <c r="P719" s="139"/>
      <c r="Q719" s="241">
        <f t="shared" si="150"/>
        <v>9001</v>
      </c>
      <c r="R719" s="242">
        <f t="shared" si="155"/>
        <v>4833</v>
      </c>
      <c r="S719" s="242">
        <f t="shared" si="151"/>
        <v>0</v>
      </c>
      <c r="T719" s="242">
        <f t="shared" si="152"/>
        <v>893</v>
      </c>
      <c r="U719" s="242">
        <f t="shared" si="153"/>
        <v>14727</v>
      </c>
      <c r="V719" s="247">
        <f t="shared" si="154"/>
        <v>0</v>
      </c>
    </row>
    <row r="720" spans="1:22" x14ac:dyDescent="0.3">
      <c r="A720" s="136">
        <v>487</v>
      </c>
      <c r="B720" s="136">
        <v>487274347</v>
      </c>
      <c r="C720" s="212" t="s">
        <v>284</v>
      </c>
      <c r="D720" s="211">
        <v>274</v>
      </c>
      <c r="E720" s="212" t="s">
        <v>81</v>
      </c>
      <c r="F720" s="211">
        <v>347</v>
      </c>
      <c r="G720" s="212" t="s">
        <v>106</v>
      </c>
      <c r="H720" s="235">
        <f t="shared" si="143"/>
        <v>6</v>
      </c>
      <c r="I720" s="137"/>
      <c r="J720" s="241">
        <f t="shared" si="144"/>
        <v>5198</v>
      </c>
      <c r="K720" s="242">
        <f t="shared" si="145"/>
        <v>5234</v>
      </c>
      <c r="L720" s="242">
        <f t="shared" si="146"/>
        <v>5234</v>
      </c>
      <c r="M720" s="242">
        <f t="shared" si="147"/>
        <v>5454</v>
      </c>
      <c r="N720" s="242">
        <f t="shared" si="148"/>
        <v>5460</v>
      </c>
      <c r="O720" s="243">
        <f t="shared" si="149"/>
        <v>5460</v>
      </c>
      <c r="P720" s="139"/>
      <c r="Q720" s="241">
        <f t="shared" si="150"/>
        <v>12082</v>
      </c>
      <c r="R720" s="242">
        <f t="shared" si="155"/>
        <v>5460</v>
      </c>
      <c r="S720" s="242">
        <f t="shared" si="151"/>
        <v>0</v>
      </c>
      <c r="T720" s="242">
        <f t="shared" si="152"/>
        <v>893</v>
      </c>
      <c r="U720" s="242">
        <f t="shared" si="153"/>
        <v>18435</v>
      </c>
      <c r="V720" s="247">
        <f t="shared" si="154"/>
        <v>0</v>
      </c>
    </row>
    <row r="721" spans="1:22" x14ac:dyDescent="0.3">
      <c r="A721" s="136">
        <v>488</v>
      </c>
      <c r="B721" s="136">
        <v>488219001</v>
      </c>
      <c r="C721" s="212" t="s">
        <v>286</v>
      </c>
      <c r="D721" s="211">
        <v>219</v>
      </c>
      <c r="E721" s="212" t="s">
        <v>287</v>
      </c>
      <c r="F721" s="211">
        <v>1</v>
      </c>
      <c r="G721" s="212" t="s">
        <v>161</v>
      </c>
      <c r="H721" s="235">
        <f t="shared" si="143"/>
        <v>27.5</v>
      </c>
      <c r="I721" s="137"/>
      <c r="J721" s="241">
        <f t="shared" si="144"/>
        <v>2592</v>
      </c>
      <c r="K721" s="242">
        <f t="shared" si="145"/>
        <v>2557</v>
      </c>
      <c r="L721" s="242">
        <f t="shared" si="146"/>
        <v>2825</v>
      </c>
      <c r="M721" s="242">
        <f t="shared" si="147"/>
        <v>2344</v>
      </c>
      <c r="N721" s="242">
        <f t="shared" si="148"/>
        <v>2335</v>
      </c>
      <c r="O721" s="243">
        <f t="shared" si="149"/>
        <v>2335</v>
      </c>
      <c r="P721" s="139"/>
      <c r="Q721" s="241">
        <f t="shared" si="150"/>
        <v>9972</v>
      </c>
      <c r="R721" s="242">
        <f t="shared" si="155"/>
        <v>2335</v>
      </c>
      <c r="S721" s="242">
        <f t="shared" si="151"/>
        <v>0</v>
      </c>
      <c r="T721" s="242">
        <f t="shared" si="152"/>
        <v>893</v>
      </c>
      <c r="U721" s="242">
        <f t="shared" si="153"/>
        <v>13200</v>
      </c>
      <c r="V721" s="247">
        <f t="shared" si="154"/>
        <v>0</v>
      </c>
    </row>
    <row r="722" spans="1:22" x14ac:dyDescent="0.3">
      <c r="A722" s="136">
        <v>488</v>
      </c>
      <c r="B722" s="136">
        <v>488219018</v>
      </c>
      <c r="C722" s="212" t="s">
        <v>286</v>
      </c>
      <c r="D722" s="211">
        <v>219</v>
      </c>
      <c r="E722" s="212" t="s">
        <v>287</v>
      </c>
      <c r="F722" s="211">
        <v>18</v>
      </c>
      <c r="G722" s="212" t="s">
        <v>188</v>
      </c>
      <c r="H722" s="235">
        <f t="shared" si="143"/>
        <v>1</v>
      </c>
      <c r="I722" s="137"/>
      <c r="J722" s="241" t="str">
        <f t="shared" si="144"/>
        <v/>
      </c>
      <c r="K722" s="242" t="str">
        <f t="shared" si="145"/>
        <v/>
      </c>
      <c r="L722" s="242" t="str">
        <f t="shared" si="146"/>
        <v/>
      </c>
      <c r="M722" s="242">
        <f t="shared" si="147"/>
        <v>7716</v>
      </c>
      <c r="N722" s="242">
        <f t="shared" si="148"/>
        <v>7639</v>
      </c>
      <c r="O722" s="243">
        <f t="shared" si="149"/>
        <v>7638</v>
      </c>
      <c r="P722" s="139"/>
      <c r="Q722" s="241">
        <f t="shared" si="150"/>
        <v>11040.81823529412</v>
      </c>
      <c r="R722" s="242">
        <f t="shared" si="155"/>
        <v>7638</v>
      </c>
      <c r="S722" s="242">
        <f t="shared" si="151"/>
        <v>0</v>
      </c>
      <c r="T722" s="242">
        <f t="shared" si="152"/>
        <v>893</v>
      </c>
      <c r="U722" s="242">
        <f t="shared" si="153"/>
        <v>19571.818235294122</v>
      </c>
      <c r="V722" s="247">
        <f t="shared" si="154"/>
        <v>-1</v>
      </c>
    </row>
    <row r="723" spans="1:22" x14ac:dyDescent="0.3">
      <c r="A723" s="136">
        <v>488</v>
      </c>
      <c r="B723" s="136">
        <v>488219035</v>
      </c>
      <c r="C723" s="212" t="s">
        <v>286</v>
      </c>
      <c r="D723" s="211">
        <v>219</v>
      </c>
      <c r="E723" s="212" t="s">
        <v>287</v>
      </c>
      <c r="F723" s="211">
        <v>35</v>
      </c>
      <c r="G723" s="212" t="s">
        <v>22</v>
      </c>
      <c r="H723" s="235">
        <f t="shared" si="143"/>
        <v>2</v>
      </c>
      <c r="I723" s="137"/>
      <c r="J723" s="241">
        <f t="shared" si="144"/>
        <v>4112</v>
      </c>
      <c r="K723" s="242">
        <f t="shared" si="145"/>
        <v>4194</v>
      </c>
      <c r="L723" s="242">
        <f t="shared" si="146"/>
        <v>4200</v>
      </c>
      <c r="M723" s="242">
        <f t="shared" si="147"/>
        <v>4192</v>
      </c>
      <c r="N723" s="242">
        <f t="shared" si="148"/>
        <v>4126</v>
      </c>
      <c r="O723" s="243">
        <f t="shared" si="149"/>
        <v>4120</v>
      </c>
      <c r="P723" s="139"/>
      <c r="Q723" s="241">
        <f t="shared" si="150"/>
        <v>11947</v>
      </c>
      <c r="R723" s="242">
        <f t="shared" si="155"/>
        <v>4120</v>
      </c>
      <c r="S723" s="242">
        <f t="shared" si="151"/>
        <v>0</v>
      </c>
      <c r="T723" s="242">
        <f t="shared" si="152"/>
        <v>893</v>
      </c>
      <c r="U723" s="242">
        <f t="shared" si="153"/>
        <v>16960</v>
      </c>
      <c r="V723" s="247">
        <f t="shared" si="154"/>
        <v>-6</v>
      </c>
    </row>
    <row r="724" spans="1:22" x14ac:dyDescent="0.3">
      <c r="A724" s="136">
        <v>488</v>
      </c>
      <c r="B724" s="136">
        <v>488219040</v>
      </c>
      <c r="C724" s="212" t="s">
        <v>286</v>
      </c>
      <c r="D724" s="211">
        <v>219</v>
      </c>
      <c r="E724" s="212" t="s">
        <v>287</v>
      </c>
      <c r="F724" s="211">
        <v>40</v>
      </c>
      <c r="G724" s="212" t="s">
        <v>95</v>
      </c>
      <c r="H724" s="235">
        <f t="shared" si="143"/>
        <v>13.93</v>
      </c>
      <c r="I724" s="137"/>
      <c r="J724" s="241">
        <f t="shared" si="144"/>
        <v>2925</v>
      </c>
      <c r="K724" s="242">
        <f t="shared" si="145"/>
        <v>3099</v>
      </c>
      <c r="L724" s="242">
        <f t="shared" si="146"/>
        <v>3100</v>
      </c>
      <c r="M724" s="242">
        <f t="shared" si="147"/>
        <v>3049</v>
      </c>
      <c r="N724" s="242">
        <f t="shared" si="148"/>
        <v>3054</v>
      </c>
      <c r="O724" s="243">
        <f t="shared" si="149"/>
        <v>3054</v>
      </c>
      <c r="P724" s="139"/>
      <c r="Q724" s="241">
        <f t="shared" si="150"/>
        <v>11655</v>
      </c>
      <c r="R724" s="242">
        <f t="shared" si="155"/>
        <v>3054</v>
      </c>
      <c r="S724" s="242">
        <f t="shared" si="151"/>
        <v>0</v>
      </c>
      <c r="T724" s="242">
        <f t="shared" si="152"/>
        <v>893</v>
      </c>
      <c r="U724" s="242">
        <f t="shared" si="153"/>
        <v>15602</v>
      </c>
      <c r="V724" s="247">
        <f t="shared" si="154"/>
        <v>0</v>
      </c>
    </row>
    <row r="725" spans="1:22" x14ac:dyDescent="0.3">
      <c r="A725" s="136">
        <v>488</v>
      </c>
      <c r="B725" s="136">
        <v>488219044</v>
      </c>
      <c r="C725" s="212" t="s">
        <v>286</v>
      </c>
      <c r="D725" s="211">
        <v>219</v>
      </c>
      <c r="E725" s="212" t="s">
        <v>287</v>
      </c>
      <c r="F725" s="211">
        <v>44</v>
      </c>
      <c r="G725" s="212" t="s">
        <v>35</v>
      </c>
      <c r="H725" s="235">
        <f t="shared" si="143"/>
        <v>94.09999999999998</v>
      </c>
      <c r="I725" s="137"/>
      <c r="J725" s="241">
        <f t="shared" si="144"/>
        <v>253</v>
      </c>
      <c r="K725" s="242">
        <f t="shared" si="145"/>
        <v>276</v>
      </c>
      <c r="L725" s="242">
        <f t="shared" si="146"/>
        <v>273</v>
      </c>
      <c r="M725" s="242">
        <f t="shared" si="147"/>
        <v>273</v>
      </c>
      <c r="N725" s="242">
        <f t="shared" si="148"/>
        <v>273</v>
      </c>
      <c r="O725" s="243">
        <f t="shared" si="149"/>
        <v>240</v>
      </c>
      <c r="P725" s="139"/>
      <c r="Q725" s="241">
        <f t="shared" si="150"/>
        <v>11916</v>
      </c>
      <c r="R725" s="242">
        <f t="shared" si="155"/>
        <v>240</v>
      </c>
      <c r="S725" s="242">
        <f t="shared" si="151"/>
        <v>0</v>
      </c>
      <c r="T725" s="242">
        <f t="shared" si="152"/>
        <v>893</v>
      </c>
      <c r="U725" s="242">
        <f t="shared" si="153"/>
        <v>13049</v>
      </c>
      <c r="V725" s="247">
        <f t="shared" si="154"/>
        <v>-33</v>
      </c>
    </row>
    <row r="726" spans="1:22" x14ac:dyDescent="0.3">
      <c r="A726" s="136">
        <v>488</v>
      </c>
      <c r="B726" s="136">
        <v>488219052</v>
      </c>
      <c r="C726" s="212" t="s">
        <v>286</v>
      </c>
      <c r="D726" s="211">
        <v>219</v>
      </c>
      <c r="E726" s="212" t="s">
        <v>287</v>
      </c>
      <c r="F726" s="211">
        <v>52</v>
      </c>
      <c r="G726" s="212" t="s">
        <v>268</v>
      </c>
      <c r="H726" s="235">
        <f t="shared" si="143"/>
        <v>1</v>
      </c>
      <c r="I726" s="137"/>
      <c r="J726" s="241" t="str">
        <f t="shared" si="144"/>
        <v/>
      </c>
      <c r="K726" s="242" t="str">
        <f t="shared" si="145"/>
        <v/>
      </c>
      <c r="L726" s="242" t="str">
        <f t="shared" si="146"/>
        <v/>
      </c>
      <c r="M726" s="242">
        <f t="shared" si="147"/>
        <v>3462</v>
      </c>
      <c r="N726" s="242">
        <f t="shared" si="148"/>
        <v>3433</v>
      </c>
      <c r="O726" s="243">
        <f t="shared" si="149"/>
        <v>3433</v>
      </c>
      <c r="P726" s="139"/>
      <c r="Q726" s="241">
        <f t="shared" si="150"/>
        <v>10594.477340436682</v>
      </c>
      <c r="R726" s="242">
        <f t="shared" si="155"/>
        <v>3433</v>
      </c>
      <c r="S726" s="242">
        <f t="shared" si="151"/>
        <v>0</v>
      </c>
      <c r="T726" s="242">
        <f t="shared" si="152"/>
        <v>893</v>
      </c>
      <c r="U726" s="242">
        <f t="shared" si="153"/>
        <v>14920.477340436682</v>
      </c>
      <c r="V726" s="247">
        <f t="shared" si="154"/>
        <v>0</v>
      </c>
    </row>
    <row r="727" spans="1:22" x14ac:dyDescent="0.3">
      <c r="A727" s="136">
        <v>488</v>
      </c>
      <c r="B727" s="136">
        <v>488219065</v>
      </c>
      <c r="C727" s="212" t="s">
        <v>286</v>
      </c>
      <c r="D727" s="211">
        <v>219</v>
      </c>
      <c r="E727" s="212" t="s">
        <v>287</v>
      </c>
      <c r="F727" s="211">
        <v>65</v>
      </c>
      <c r="G727" s="212" t="s">
        <v>288</v>
      </c>
      <c r="H727" s="235">
        <f t="shared" si="143"/>
        <v>7.5400000000000009</v>
      </c>
      <c r="I727" s="137"/>
      <c r="J727" s="241">
        <f t="shared" si="144"/>
        <v>5943</v>
      </c>
      <c r="K727" s="242">
        <f t="shared" si="145"/>
        <v>5598</v>
      </c>
      <c r="L727" s="242">
        <f t="shared" si="146"/>
        <v>5599</v>
      </c>
      <c r="M727" s="242">
        <f t="shared" si="147"/>
        <v>5706</v>
      </c>
      <c r="N727" s="242">
        <f t="shared" si="148"/>
        <v>5704</v>
      </c>
      <c r="O727" s="243">
        <f t="shared" si="149"/>
        <v>5704</v>
      </c>
      <c r="P727" s="139"/>
      <c r="Q727" s="241">
        <f t="shared" si="150"/>
        <v>9618</v>
      </c>
      <c r="R727" s="242">
        <f t="shared" si="155"/>
        <v>5704</v>
      </c>
      <c r="S727" s="242">
        <f t="shared" si="151"/>
        <v>0</v>
      </c>
      <c r="T727" s="242">
        <f t="shared" si="152"/>
        <v>893</v>
      </c>
      <c r="U727" s="242">
        <f t="shared" si="153"/>
        <v>16215</v>
      </c>
      <c r="V727" s="247">
        <f t="shared" si="154"/>
        <v>0</v>
      </c>
    </row>
    <row r="728" spans="1:22" x14ac:dyDescent="0.3">
      <c r="A728" s="136">
        <v>488</v>
      </c>
      <c r="B728" s="136">
        <v>488219082</v>
      </c>
      <c r="C728" s="212" t="s">
        <v>286</v>
      </c>
      <c r="D728" s="211">
        <v>219</v>
      </c>
      <c r="E728" s="212" t="s">
        <v>287</v>
      </c>
      <c r="F728" s="211">
        <v>82</v>
      </c>
      <c r="G728" s="212" t="s">
        <v>269</v>
      </c>
      <c r="H728" s="235">
        <f t="shared" si="143"/>
        <v>4.47</v>
      </c>
      <c r="I728" s="137"/>
      <c r="J728" s="241">
        <f t="shared" si="144"/>
        <v>3308</v>
      </c>
      <c r="K728" s="242">
        <f t="shared" si="145"/>
        <v>3150</v>
      </c>
      <c r="L728" s="242">
        <f t="shared" si="146"/>
        <v>3150</v>
      </c>
      <c r="M728" s="242">
        <f t="shared" si="147"/>
        <v>3607</v>
      </c>
      <c r="N728" s="242">
        <f t="shared" si="148"/>
        <v>3592</v>
      </c>
      <c r="O728" s="243">
        <f t="shared" si="149"/>
        <v>3592</v>
      </c>
      <c r="P728" s="139"/>
      <c r="Q728" s="241">
        <f t="shared" si="150"/>
        <v>9853</v>
      </c>
      <c r="R728" s="242">
        <f t="shared" si="155"/>
        <v>3592</v>
      </c>
      <c r="S728" s="242">
        <f t="shared" si="151"/>
        <v>0</v>
      </c>
      <c r="T728" s="242">
        <f t="shared" si="152"/>
        <v>893</v>
      </c>
      <c r="U728" s="242">
        <f t="shared" si="153"/>
        <v>14338</v>
      </c>
      <c r="V728" s="247">
        <f t="shared" si="154"/>
        <v>0</v>
      </c>
    </row>
    <row r="729" spans="1:22" x14ac:dyDescent="0.3">
      <c r="A729" s="136">
        <v>488</v>
      </c>
      <c r="B729" s="136">
        <v>488219083</v>
      </c>
      <c r="C729" s="212" t="s">
        <v>286</v>
      </c>
      <c r="D729" s="211">
        <v>219</v>
      </c>
      <c r="E729" s="212" t="s">
        <v>287</v>
      </c>
      <c r="F729" s="211">
        <v>83</v>
      </c>
      <c r="G729" s="212" t="s">
        <v>189</v>
      </c>
      <c r="H729" s="235">
        <f t="shared" si="143"/>
        <v>4</v>
      </c>
      <c r="I729" s="137"/>
      <c r="J729" s="241">
        <f t="shared" si="144"/>
        <v>1524</v>
      </c>
      <c r="K729" s="242">
        <f t="shared" si="145"/>
        <v>1579</v>
      </c>
      <c r="L729" s="242">
        <f t="shared" si="146"/>
        <v>1580</v>
      </c>
      <c r="M729" s="242">
        <f t="shared" si="147"/>
        <v>1549</v>
      </c>
      <c r="N729" s="242">
        <f t="shared" si="148"/>
        <v>1533</v>
      </c>
      <c r="O729" s="243">
        <f t="shared" si="149"/>
        <v>1533</v>
      </c>
      <c r="P729" s="139"/>
      <c r="Q729" s="241">
        <f t="shared" si="150"/>
        <v>9130</v>
      </c>
      <c r="R729" s="242">
        <f t="shared" si="155"/>
        <v>1533</v>
      </c>
      <c r="S729" s="242">
        <f t="shared" si="151"/>
        <v>0</v>
      </c>
      <c r="T729" s="242">
        <f t="shared" si="152"/>
        <v>893</v>
      </c>
      <c r="U729" s="242">
        <f t="shared" si="153"/>
        <v>11556</v>
      </c>
      <c r="V729" s="247">
        <f t="shared" si="154"/>
        <v>0</v>
      </c>
    </row>
    <row r="730" spans="1:22" x14ac:dyDescent="0.3">
      <c r="A730" s="136">
        <v>488</v>
      </c>
      <c r="B730" s="136">
        <v>488219118</v>
      </c>
      <c r="C730" s="212" t="s">
        <v>286</v>
      </c>
      <c r="D730" s="211">
        <v>219</v>
      </c>
      <c r="E730" s="212" t="s">
        <v>287</v>
      </c>
      <c r="F730" s="211">
        <v>118</v>
      </c>
      <c r="G730" s="212" t="s">
        <v>270</v>
      </c>
      <c r="H730" s="235">
        <f t="shared" si="143"/>
        <v>1</v>
      </c>
      <c r="I730" s="137"/>
      <c r="J730" s="241" t="str">
        <f t="shared" si="144"/>
        <v/>
      </c>
      <c r="K730" s="242" t="str">
        <f t="shared" si="145"/>
        <v/>
      </c>
      <c r="L730" s="242" t="str">
        <f t="shared" si="146"/>
        <v/>
      </c>
      <c r="M730" s="242">
        <f t="shared" si="147"/>
        <v>2315</v>
      </c>
      <c r="N730" s="242">
        <f t="shared" si="148"/>
        <v>2305</v>
      </c>
      <c r="O730" s="243">
        <f t="shared" si="149"/>
        <v>2304</v>
      </c>
      <c r="P730" s="139"/>
      <c r="Q730" s="241">
        <f t="shared" si="150"/>
        <v>9973.9677629199359</v>
      </c>
      <c r="R730" s="242">
        <f t="shared" si="155"/>
        <v>2304</v>
      </c>
      <c r="S730" s="242">
        <f t="shared" si="151"/>
        <v>0</v>
      </c>
      <c r="T730" s="242">
        <f t="shared" si="152"/>
        <v>893</v>
      </c>
      <c r="U730" s="242">
        <f t="shared" si="153"/>
        <v>13170.967762919936</v>
      </c>
      <c r="V730" s="247">
        <f t="shared" si="154"/>
        <v>-1</v>
      </c>
    </row>
    <row r="731" spans="1:22" x14ac:dyDescent="0.3">
      <c r="A731" s="136">
        <v>488</v>
      </c>
      <c r="B731" s="136">
        <v>488219122</v>
      </c>
      <c r="C731" s="212" t="s">
        <v>286</v>
      </c>
      <c r="D731" s="211">
        <v>219</v>
      </c>
      <c r="E731" s="212" t="s">
        <v>287</v>
      </c>
      <c r="F731" s="211">
        <v>122</v>
      </c>
      <c r="G731" s="212" t="s">
        <v>289</v>
      </c>
      <c r="H731" s="235">
        <f t="shared" si="143"/>
        <v>24.23</v>
      </c>
      <c r="I731" s="137"/>
      <c r="J731" s="241">
        <f t="shared" si="144"/>
        <v>3133</v>
      </c>
      <c r="K731" s="242">
        <f t="shared" si="145"/>
        <v>3229</v>
      </c>
      <c r="L731" s="242">
        <f t="shared" si="146"/>
        <v>3229</v>
      </c>
      <c r="M731" s="242">
        <f t="shared" si="147"/>
        <v>3162</v>
      </c>
      <c r="N731" s="242">
        <f t="shared" si="148"/>
        <v>3112</v>
      </c>
      <c r="O731" s="243">
        <f t="shared" si="149"/>
        <v>3104</v>
      </c>
      <c r="P731" s="139"/>
      <c r="Q731" s="241">
        <f t="shared" si="150"/>
        <v>9976</v>
      </c>
      <c r="R731" s="242">
        <f t="shared" si="155"/>
        <v>3104</v>
      </c>
      <c r="S731" s="242">
        <f t="shared" si="151"/>
        <v>0</v>
      </c>
      <c r="T731" s="242">
        <f t="shared" si="152"/>
        <v>893</v>
      </c>
      <c r="U731" s="242">
        <f t="shared" si="153"/>
        <v>13973</v>
      </c>
      <c r="V731" s="247">
        <f t="shared" si="154"/>
        <v>-8</v>
      </c>
    </row>
    <row r="732" spans="1:22" x14ac:dyDescent="0.3">
      <c r="A732" s="136">
        <v>488</v>
      </c>
      <c r="B732" s="136">
        <v>488219131</v>
      </c>
      <c r="C732" s="212" t="s">
        <v>286</v>
      </c>
      <c r="D732" s="211">
        <v>219</v>
      </c>
      <c r="E732" s="212" t="s">
        <v>287</v>
      </c>
      <c r="F732" s="211">
        <v>131</v>
      </c>
      <c r="G732" s="212" t="s">
        <v>290</v>
      </c>
      <c r="H732" s="235">
        <f t="shared" si="143"/>
        <v>8.4699999999999989</v>
      </c>
      <c r="I732" s="137"/>
      <c r="J732" s="241">
        <f t="shared" si="144"/>
        <v>2284</v>
      </c>
      <c r="K732" s="242">
        <f t="shared" si="145"/>
        <v>2465</v>
      </c>
      <c r="L732" s="242">
        <f t="shared" si="146"/>
        <v>2465</v>
      </c>
      <c r="M732" s="242">
        <f t="shared" si="147"/>
        <v>2596</v>
      </c>
      <c r="N732" s="242">
        <f t="shared" si="148"/>
        <v>2591</v>
      </c>
      <c r="O732" s="243">
        <f t="shared" si="149"/>
        <v>2591</v>
      </c>
      <c r="P732" s="139"/>
      <c r="Q732" s="241">
        <f t="shared" si="150"/>
        <v>9990</v>
      </c>
      <c r="R732" s="242">
        <f t="shared" si="155"/>
        <v>2591</v>
      </c>
      <c r="S732" s="242">
        <f t="shared" si="151"/>
        <v>0</v>
      </c>
      <c r="T732" s="242">
        <f t="shared" si="152"/>
        <v>893</v>
      </c>
      <c r="U732" s="242">
        <f t="shared" si="153"/>
        <v>13474</v>
      </c>
      <c r="V732" s="247">
        <f t="shared" si="154"/>
        <v>0</v>
      </c>
    </row>
    <row r="733" spans="1:22" x14ac:dyDescent="0.3">
      <c r="A733" s="136">
        <v>488</v>
      </c>
      <c r="B733" s="136">
        <v>488219133</v>
      </c>
      <c r="C733" s="212" t="s">
        <v>286</v>
      </c>
      <c r="D733" s="211">
        <v>219</v>
      </c>
      <c r="E733" s="212" t="s">
        <v>287</v>
      </c>
      <c r="F733" s="211">
        <v>133</v>
      </c>
      <c r="G733" s="212" t="s">
        <v>73</v>
      </c>
      <c r="H733" s="235">
        <f t="shared" si="143"/>
        <v>28</v>
      </c>
      <c r="I733" s="137"/>
      <c r="J733" s="241">
        <f t="shared" si="144"/>
        <v>3204</v>
      </c>
      <c r="K733" s="242">
        <f t="shared" si="145"/>
        <v>3230</v>
      </c>
      <c r="L733" s="242">
        <f t="shared" si="146"/>
        <v>3264</v>
      </c>
      <c r="M733" s="242">
        <f t="shared" si="147"/>
        <v>2614</v>
      </c>
      <c r="N733" s="242">
        <f t="shared" si="148"/>
        <v>2597</v>
      </c>
      <c r="O733" s="243">
        <f t="shared" si="149"/>
        <v>2594</v>
      </c>
      <c r="P733" s="139"/>
      <c r="Q733" s="241">
        <f t="shared" si="150"/>
        <v>10416</v>
      </c>
      <c r="R733" s="242">
        <f t="shared" si="155"/>
        <v>2594</v>
      </c>
      <c r="S733" s="242">
        <f t="shared" si="151"/>
        <v>0</v>
      </c>
      <c r="T733" s="242">
        <f t="shared" si="152"/>
        <v>893</v>
      </c>
      <c r="U733" s="242">
        <f t="shared" si="153"/>
        <v>13903</v>
      </c>
      <c r="V733" s="247">
        <f t="shared" si="154"/>
        <v>-3</v>
      </c>
    </row>
    <row r="734" spans="1:22" x14ac:dyDescent="0.3">
      <c r="A734" s="136">
        <v>488</v>
      </c>
      <c r="B734" s="136">
        <v>488219142</v>
      </c>
      <c r="C734" s="212" t="s">
        <v>286</v>
      </c>
      <c r="D734" s="211">
        <v>219</v>
      </c>
      <c r="E734" s="212" t="s">
        <v>287</v>
      </c>
      <c r="F734" s="211">
        <v>142</v>
      </c>
      <c r="G734" s="212" t="s">
        <v>291</v>
      </c>
      <c r="H734" s="235">
        <f t="shared" si="143"/>
        <v>28.55</v>
      </c>
      <c r="I734" s="137"/>
      <c r="J734" s="241">
        <f t="shared" si="144"/>
        <v>7409</v>
      </c>
      <c r="K734" s="242">
        <f t="shared" si="145"/>
        <v>7744</v>
      </c>
      <c r="L734" s="242">
        <f t="shared" si="146"/>
        <v>7745</v>
      </c>
      <c r="M734" s="242">
        <f t="shared" si="147"/>
        <v>8323</v>
      </c>
      <c r="N734" s="242">
        <f t="shared" si="148"/>
        <v>8193</v>
      </c>
      <c r="O734" s="243">
        <f t="shared" si="149"/>
        <v>8189</v>
      </c>
      <c r="P734" s="139"/>
      <c r="Q734" s="241">
        <f t="shared" si="150"/>
        <v>10589</v>
      </c>
      <c r="R734" s="242">
        <f t="shared" si="155"/>
        <v>8189</v>
      </c>
      <c r="S734" s="242">
        <f t="shared" si="151"/>
        <v>0</v>
      </c>
      <c r="T734" s="242">
        <f t="shared" si="152"/>
        <v>893</v>
      </c>
      <c r="U734" s="242">
        <f t="shared" si="153"/>
        <v>19671</v>
      </c>
      <c r="V734" s="247">
        <f t="shared" si="154"/>
        <v>-4</v>
      </c>
    </row>
    <row r="735" spans="1:22" x14ac:dyDescent="0.3">
      <c r="A735" s="136">
        <v>488</v>
      </c>
      <c r="B735" s="136">
        <v>488219145</v>
      </c>
      <c r="C735" s="212" t="s">
        <v>286</v>
      </c>
      <c r="D735" s="211">
        <v>219</v>
      </c>
      <c r="E735" s="212" t="s">
        <v>287</v>
      </c>
      <c r="F735" s="211">
        <v>145</v>
      </c>
      <c r="G735" s="212" t="s">
        <v>271</v>
      </c>
      <c r="H735" s="235">
        <f t="shared" si="143"/>
        <v>6.93</v>
      </c>
      <c r="I735" s="137"/>
      <c r="J735" s="241">
        <f t="shared" si="144"/>
        <v>2614</v>
      </c>
      <c r="K735" s="242">
        <f t="shared" si="145"/>
        <v>3009</v>
      </c>
      <c r="L735" s="242">
        <f t="shared" si="146"/>
        <v>3009</v>
      </c>
      <c r="M735" s="242">
        <f t="shared" si="147"/>
        <v>3055</v>
      </c>
      <c r="N735" s="242">
        <f t="shared" si="148"/>
        <v>3041</v>
      </c>
      <c r="O735" s="243">
        <f t="shared" si="149"/>
        <v>3039</v>
      </c>
      <c r="P735" s="139"/>
      <c r="Q735" s="241">
        <f t="shared" si="150"/>
        <v>9923</v>
      </c>
      <c r="R735" s="242">
        <f t="shared" si="155"/>
        <v>3039</v>
      </c>
      <c r="S735" s="242">
        <f t="shared" si="151"/>
        <v>0</v>
      </c>
      <c r="T735" s="242">
        <f t="shared" si="152"/>
        <v>893</v>
      </c>
      <c r="U735" s="242">
        <f t="shared" si="153"/>
        <v>13855</v>
      </c>
      <c r="V735" s="247">
        <f t="shared" si="154"/>
        <v>-2</v>
      </c>
    </row>
    <row r="736" spans="1:22" x14ac:dyDescent="0.3">
      <c r="A736" s="136">
        <v>488</v>
      </c>
      <c r="B736" s="136">
        <v>488219167</v>
      </c>
      <c r="C736" s="212" t="s">
        <v>286</v>
      </c>
      <c r="D736" s="211">
        <v>219</v>
      </c>
      <c r="E736" s="212" t="s">
        <v>287</v>
      </c>
      <c r="F736" s="211">
        <v>167</v>
      </c>
      <c r="G736" s="212" t="s">
        <v>191</v>
      </c>
      <c r="H736" s="235">
        <f t="shared" si="143"/>
        <v>1</v>
      </c>
      <c r="I736" s="137"/>
      <c r="J736" s="241" t="str">
        <f t="shared" si="144"/>
        <v/>
      </c>
      <c r="K736" s="242" t="str">
        <f t="shared" si="145"/>
        <v/>
      </c>
      <c r="L736" s="242" t="str">
        <f t="shared" si="146"/>
        <v/>
      </c>
      <c r="M736" s="242">
        <f t="shared" si="147"/>
        <v>4098</v>
      </c>
      <c r="N736" s="242">
        <f t="shared" si="148"/>
        <v>4060</v>
      </c>
      <c r="O736" s="243">
        <f t="shared" si="149"/>
        <v>4060</v>
      </c>
      <c r="P736" s="139"/>
      <c r="Q736" s="241">
        <f t="shared" si="150"/>
        <v>10537.457515332319</v>
      </c>
      <c r="R736" s="242">
        <f t="shared" si="155"/>
        <v>4060</v>
      </c>
      <c r="S736" s="242">
        <f t="shared" si="151"/>
        <v>0</v>
      </c>
      <c r="T736" s="242">
        <f t="shared" si="152"/>
        <v>893</v>
      </c>
      <c r="U736" s="242">
        <f t="shared" si="153"/>
        <v>15490.457515332319</v>
      </c>
      <c r="V736" s="247">
        <f t="shared" si="154"/>
        <v>0</v>
      </c>
    </row>
    <row r="737" spans="1:22" x14ac:dyDescent="0.3">
      <c r="A737" s="136">
        <v>488</v>
      </c>
      <c r="B737" s="136">
        <v>488219171</v>
      </c>
      <c r="C737" s="212" t="s">
        <v>286</v>
      </c>
      <c r="D737" s="211">
        <v>219</v>
      </c>
      <c r="E737" s="212" t="s">
        <v>287</v>
      </c>
      <c r="F737" s="211">
        <v>171</v>
      </c>
      <c r="G737" s="212" t="s">
        <v>272</v>
      </c>
      <c r="H737" s="235">
        <f t="shared" si="143"/>
        <v>13</v>
      </c>
      <c r="I737" s="137"/>
      <c r="J737" s="241">
        <f t="shared" si="144"/>
        <v>2255</v>
      </c>
      <c r="K737" s="242">
        <f t="shared" si="145"/>
        <v>2600</v>
      </c>
      <c r="L737" s="242">
        <f t="shared" si="146"/>
        <v>2592</v>
      </c>
      <c r="M737" s="242">
        <f t="shared" si="147"/>
        <v>2592</v>
      </c>
      <c r="N737" s="242">
        <f t="shared" si="148"/>
        <v>2673</v>
      </c>
      <c r="O737" s="243">
        <f t="shared" si="149"/>
        <v>2673</v>
      </c>
      <c r="P737" s="139"/>
      <c r="Q737" s="241">
        <f t="shared" si="150"/>
        <v>10919</v>
      </c>
      <c r="R737" s="242">
        <f t="shared" si="155"/>
        <v>2673</v>
      </c>
      <c r="S737" s="242">
        <f t="shared" si="151"/>
        <v>0</v>
      </c>
      <c r="T737" s="242">
        <f t="shared" si="152"/>
        <v>893</v>
      </c>
      <c r="U737" s="242">
        <f t="shared" si="153"/>
        <v>14485</v>
      </c>
      <c r="V737" s="247">
        <f t="shared" si="154"/>
        <v>0</v>
      </c>
    </row>
    <row r="738" spans="1:22" x14ac:dyDescent="0.3">
      <c r="A738" s="136">
        <v>488</v>
      </c>
      <c r="B738" s="136">
        <v>488219189</v>
      </c>
      <c r="C738" s="212" t="s">
        <v>286</v>
      </c>
      <c r="D738" s="211">
        <v>219</v>
      </c>
      <c r="E738" s="212" t="s">
        <v>287</v>
      </c>
      <c r="F738" s="211">
        <v>189</v>
      </c>
      <c r="G738" s="212" t="s">
        <v>38</v>
      </c>
      <c r="H738" s="235">
        <f t="shared" si="143"/>
        <v>4</v>
      </c>
      <c r="I738" s="137"/>
      <c r="J738" s="241">
        <f t="shared" si="144"/>
        <v>3886</v>
      </c>
      <c r="K738" s="242">
        <f t="shared" si="145"/>
        <v>4493</v>
      </c>
      <c r="L738" s="242">
        <f t="shared" si="146"/>
        <v>4970</v>
      </c>
      <c r="M738" s="242">
        <f t="shared" si="147"/>
        <v>4970</v>
      </c>
      <c r="N738" s="242">
        <f t="shared" si="148"/>
        <v>4769</v>
      </c>
      <c r="O738" s="243">
        <f t="shared" si="149"/>
        <v>4769</v>
      </c>
      <c r="P738" s="139"/>
      <c r="Q738" s="241">
        <f t="shared" si="150"/>
        <v>12404</v>
      </c>
      <c r="R738" s="242">
        <f t="shared" si="155"/>
        <v>4769</v>
      </c>
      <c r="S738" s="242">
        <f t="shared" si="151"/>
        <v>0</v>
      </c>
      <c r="T738" s="242">
        <f t="shared" si="152"/>
        <v>893</v>
      </c>
      <c r="U738" s="242">
        <f t="shared" si="153"/>
        <v>18066</v>
      </c>
      <c r="V738" s="247">
        <f t="shared" si="154"/>
        <v>0</v>
      </c>
    </row>
    <row r="739" spans="1:22" x14ac:dyDescent="0.3">
      <c r="A739" s="136">
        <v>488</v>
      </c>
      <c r="B739" s="136">
        <v>488219219</v>
      </c>
      <c r="C739" s="212" t="s">
        <v>286</v>
      </c>
      <c r="D739" s="211">
        <v>219</v>
      </c>
      <c r="E739" s="212" t="s">
        <v>287</v>
      </c>
      <c r="F739" s="211">
        <v>219</v>
      </c>
      <c r="G739" s="212" t="s">
        <v>287</v>
      </c>
      <c r="H739" s="235">
        <f t="shared" si="143"/>
        <v>8.85</v>
      </c>
      <c r="I739" s="137"/>
      <c r="J739" s="241">
        <f t="shared" si="144"/>
        <v>4908</v>
      </c>
      <c r="K739" s="242">
        <f t="shared" si="145"/>
        <v>5166</v>
      </c>
      <c r="L739" s="242">
        <f t="shared" si="146"/>
        <v>5180</v>
      </c>
      <c r="M739" s="242">
        <f t="shared" si="147"/>
        <v>5180</v>
      </c>
      <c r="N739" s="242">
        <f t="shared" si="148"/>
        <v>5147</v>
      </c>
      <c r="O739" s="243">
        <f t="shared" si="149"/>
        <v>5147</v>
      </c>
      <c r="P739" s="139"/>
      <c r="Q739" s="241">
        <f t="shared" si="150"/>
        <v>10909</v>
      </c>
      <c r="R739" s="242">
        <f t="shared" si="155"/>
        <v>5147</v>
      </c>
      <c r="S739" s="242">
        <f t="shared" si="151"/>
        <v>0</v>
      </c>
      <c r="T739" s="242">
        <f t="shared" si="152"/>
        <v>893</v>
      </c>
      <c r="U739" s="242">
        <f t="shared" si="153"/>
        <v>16949</v>
      </c>
      <c r="V739" s="247">
        <f t="shared" si="154"/>
        <v>0</v>
      </c>
    </row>
    <row r="740" spans="1:22" x14ac:dyDescent="0.3">
      <c r="A740" s="136">
        <v>488</v>
      </c>
      <c r="B740" s="136">
        <v>488219231</v>
      </c>
      <c r="C740" s="212" t="s">
        <v>286</v>
      </c>
      <c r="D740" s="211">
        <v>219</v>
      </c>
      <c r="E740" s="212" t="s">
        <v>287</v>
      </c>
      <c r="F740" s="211">
        <v>231</v>
      </c>
      <c r="G740" s="212" t="s">
        <v>274</v>
      </c>
      <c r="H740" s="235">
        <f t="shared" si="143"/>
        <v>31.39</v>
      </c>
      <c r="I740" s="137"/>
      <c r="J740" s="241">
        <f t="shared" si="144"/>
        <v>2093</v>
      </c>
      <c r="K740" s="242">
        <f t="shared" si="145"/>
        <v>2294</v>
      </c>
      <c r="L740" s="242">
        <f t="shared" si="146"/>
        <v>2295</v>
      </c>
      <c r="M740" s="242">
        <f t="shared" si="147"/>
        <v>2295</v>
      </c>
      <c r="N740" s="242">
        <f t="shared" si="148"/>
        <v>2569</v>
      </c>
      <c r="O740" s="243">
        <f t="shared" si="149"/>
        <v>2568</v>
      </c>
      <c r="P740" s="139"/>
      <c r="Q740" s="241">
        <f t="shared" si="150"/>
        <v>10116</v>
      </c>
      <c r="R740" s="242">
        <f t="shared" si="155"/>
        <v>2568</v>
      </c>
      <c r="S740" s="242">
        <f t="shared" si="151"/>
        <v>0</v>
      </c>
      <c r="T740" s="242">
        <f t="shared" si="152"/>
        <v>893</v>
      </c>
      <c r="U740" s="242">
        <f t="shared" si="153"/>
        <v>13577</v>
      </c>
      <c r="V740" s="247">
        <f t="shared" si="154"/>
        <v>-1</v>
      </c>
    </row>
    <row r="741" spans="1:22" x14ac:dyDescent="0.3">
      <c r="A741" s="136">
        <v>488</v>
      </c>
      <c r="B741" s="136">
        <v>488219239</v>
      </c>
      <c r="C741" s="212" t="s">
        <v>286</v>
      </c>
      <c r="D741" s="211">
        <v>219</v>
      </c>
      <c r="E741" s="212" t="s">
        <v>287</v>
      </c>
      <c r="F741" s="211">
        <v>239</v>
      </c>
      <c r="G741" s="212" t="s">
        <v>267</v>
      </c>
      <c r="H741" s="235">
        <f t="shared" si="143"/>
        <v>8.42</v>
      </c>
      <c r="I741" s="137"/>
      <c r="J741" s="241">
        <f t="shared" si="144"/>
        <v>3176</v>
      </c>
      <c r="K741" s="242">
        <f t="shared" si="145"/>
        <v>3359</v>
      </c>
      <c r="L741" s="242">
        <f t="shared" si="146"/>
        <v>3358</v>
      </c>
      <c r="M741" s="242">
        <f t="shared" si="147"/>
        <v>3358</v>
      </c>
      <c r="N741" s="242">
        <f t="shared" si="148"/>
        <v>3595</v>
      </c>
      <c r="O741" s="243">
        <f t="shared" si="149"/>
        <v>3595</v>
      </c>
      <c r="P741" s="139"/>
      <c r="Q741" s="241">
        <f t="shared" si="150"/>
        <v>9705</v>
      </c>
      <c r="R741" s="242">
        <f t="shared" si="155"/>
        <v>3595</v>
      </c>
      <c r="S741" s="242">
        <f t="shared" si="151"/>
        <v>0</v>
      </c>
      <c r="T741" s="242">
        <f t="shared" si="152"/>
        <v>893</v>
      </c>
      <c r="U741" s="242">
        <f t="shared" si="153"/>
        <v>14193</v>
      </c>
      <c r="V741" s="247">
        <f t="shared" si="154"/>
        <v>0</v>
      </c>
    </row>
    <row r="742" spans="1:22" x14ac:dyDescent="0.3">
      <c r="A742" s="136">
        <v>488</v>
      </c>
      <c r="B742" s="136">
        <v>488219243</v>
      </c>
      <c r="C742" s="212" t="s">
        <v>286</v>
      </c>
      <c r="D742" s="211">
        <v>219</v>
      </c>
      <c r="E742" s="212" t="s">
        <v>287</v>
      </c>
      <c r="F742" s="211">
        <v>243</v>
      </c>
      <c r="G742" s="212" t="s">
        <v>74</v>
      </c>
      <c r="H742" s="235">
        <f t="shared" si="143"/>
        <v>22.73</v>
      </c>
      <c r="I742" s="137"/>
      <c r="J742" s="241">
        <f t="shared" si="144"/>
        <v>2548</v>
      </c>
      <c r="K742" s="242">
        <f t="shared" si="145"/>
        <v>2637</v>
      </c>
      <c r="L742" s="242">
        <f t="shared" si="146"/>
        <v>2654</v>
      </c>
      <c r="M742" s="242">
        <f t="shared" si="147"/>
        <v>2341</v>
      </c>
      <c r="N742" s="242">
        <f t="shared" si="148"/>
        <v>2337</v>
      </c>
      <c r="O742" s="243">
        <f t="shared" si="149"/>
        <v>2337</v>
      </c>
      <c r="P742" s="139"/>
      <c r="Q742" s="241">
        <f t="shared" si="150"/>
        <v>11245</v>
      </c>
      <c r="R742" s="242">
        <f t="shared" si="155"/>
        <v>2337</v>
      </c>
      <c r="S742" s="242">
        <f t="shared" si="151"/>
        <v>0</v>
      </c>
      <c r="T742" s="242">
        <f t="shared" si="152"/>
        <v>893</v>
      </c>
      <c r="U742" s="242">
        <f t="shared" si="153"/>
        <v>14475</v>
      </c>
      <c r="V742" s="247">
        <f t="shared" si="154"/>
        <v>0</v>
      </c>
    </row>
    <row r="743" spans="1:22" x14ac:dyDescent="0.3">
      <c r="A743" s="136">
        <v>488</v>
      </c>
      <c r="B743" s="136">
        <v>488219244</v>
      </c>
      <c r="C743" s="212" t="s">
        <v>286</v>
      </c>
      <c r="D743" s="211">
        <v>219</v>
      </c>
      <c r="E743" s="212" t="s">
        <v>287</v>
      </c>
      <c r="F743" s="211">
        <v>244</v>
      </c>
      <c r="G743" s="212" t="s">
        <v>43</v>
      </c>
      <c r="H743" s="235">
        <f t="shared" si="143"/>
        <v>175.20999999999998</v>
      </c>
      <c r="I743" s="137"/>
      <c r="J743" s="241">
        <f t="shared" si="144"/>
        <v>4434</v>
      </c>
      <c r="K743" s="242">
        <f t="shared" si="145"/>
        <v>4482</v>
      </c>
      <c r="L743" s="242">
        <f t="shared" si="146"/>
        <v>4530</v>
      </c>
      <c r="M743" s="242">
        <f t="shared" si="147"/>
        <v>4425</v>
      </c>
      <c r="N743" s="242">
        <f t="shared" si="148"/>
        <v>4366</v>
      </c>
      <c r="O743" s="243">
        <f t="shared" si="149"/>
        <v>4355</v>
      </c>
      <c r="P743" s="139"/>
      <c r="Q743" s="241">
        <f t="shared" si="150"/>
        <v>11179</v>
      </c>
      <c r="R743" s="242">
        <f t="shared" si="155"/>
        <v>4355</v>
      </c>
      <c r="S743" s="242">
        <f t="shared" si="151"/>
        <v>0</v>
      </c>
      <c r="T743" s="242">
        <f t="shared" si="152"/>
        <v>893</v>
      </c>
      <c r="U743" s="242">
        <f t="shared" si="153"/>
        <v>16427</v>
      </c>
      <c r="V743" s="247">
        <f t="shared" si="154"/>
        <v>-11</v>
      </c>
    </row>
    <row r="744" spans="1:22" x14ac:dyDescent="0.3">
      <c r="A744" s="136">
        <v>488</v>
      </c>
      <c r="B744" s="136">
        <v>488219251</v>
      </c>
      <c r="C744" s="212" t="s">
        <v>286</v>
      </c>
      <c r="D744" s="211">
        <v>219</v>
      </c>
      <c r="E744" s="212" t="s">
        <v>287</v>
      </c>
      <c r="F744" s="211">
        <v>251</v>
      </c>
      <c r="G744" s="212" t="s">
        <v>292</v>
      </c>
      <c r="H744" s="235">
        <f t="shared" si="143"/>
        <v>99.84999999999998</v>
      </c>
      <c r="I744" s="137"/>
      <c r="J744" s="241">
        <f t="shared" si="144"/>
        <v>2146</v>
      </c>
      <c r="K744" s="242">
        <f t="shared" si="145"/>
        <v>2247</v>
      </c>
      <c r="L744" s="242">
        <f t="shared" si="146"/>
        <v>2251</v>
      </c>
      <c r="M744" s="242">
        <f t="shared" si="147"/>
        <v>2860</v>
      </c>
      <c r="N744" s="242">
        <f t="shared" si="148"/>
        <v>2831</v>
      </c>
      <c r="O744" s="243">
        <f t="shared" si="149"/>
        <v>2831</v>
      </c>
      <c r="P744" s="139"/>
      <c r="Q744" s="241">
        <f t="shared" si="150"/>
        <v>10204</v>
      </c>
      <c r="R744" s="242">
        <f t="shared" si="155"/>
        <v>2831</v>
      </c>
      <c r="S744" s="242">
        <f t="shared" si="151"/>
        <v>0</v>
      </c>
      <c r="T744" s="242">
        <f t="shared" si="152"/>
        <v>893</v>
      </c>
      <c r="U744" s="242">
        <f t="shared" si="153"/>
        <v>13928</v>
      </c>
      <c r="V744" s="247">
        <f t="shared" si="154"/>
        <v>0</v>
      </c>
    </row>
    <row r="745" spans="1:22" x14ac:dyDescent="0.3">
      <c r="A745" s="136">
        <v>488</v>
      </c>
      <c r="B745" s="136">
        <v>488219264</v>
      </c>
      <c r="C745" s="212" t="s">
        <v>286</v>
      </c>
      <c r="D745" s="211">
        <v>219</v>
      </c>
      <c r="E745" s="212" t="s">
        <v>287</v>
      </c>
      <c r="F745" s="211">
        <v>264</v>
      </c>
      <c r="G745" s="212" t="s">
        <v>293</v>
      </c>
      <c r="H745" s="235">
        <f t="shared" si="143"/>
        <v>22.31</v>
      </c>
      <c r="I745" s="137"/>
      <c r="J745" s="241">
        <f t="shared" si="144"/>
        <v>4261</v>
      </c>
      <c r="K745" s="242">
        <f t="shared" si="145"/>
        <v>4468</v>
      </c>
      <c r="L745" s="242">
        <f t="shared" si="146"/>
        <v>4382</v>
      </c>
      <c r="M745" s="242">
        <f t="shared" si="147"/>
        <v>4345</v>
      </c>
      <c r="N745" s="242">
        <f t="shared" si="148"/>
        <v>4338</v>
      </c>
      <c r="O745" s="243">
        <f t="shared" si="149"/>
        <v>4318</v>
      </c>
      <c r="P745" s="139"/>
      <c r="Q745" s="241">
        <f t="shared" si="150"/>
        <v>9716</v>
      </c>
      <c r="R745" s="242">
        <f t="shared" si="155"/>
        <v>4318</v>
      </c>
      <c r="S745" s="242">
        <f t="shared" si="151"/>
        <v>0</v>
      </c>
      <c r="T745" s="242">
        <f t="shared" si="152"/>
        <v>893</v>
      </c>
      <c r="U745" s="242">
        <f t="shared" si="153"/>
        <v>14927</v>
      </c>
      <c r="V745" s="247">
        <f t="shared" si="154"/>
        <v>-20</v>
      </c>
    </row>
    <row r="746" spans="1:22" x14ac:dyDescent="0.3">
      <c r="A746" s="136">
        <v>488</v>
      </c>
      <c r="B746" s="136">
        <v>488219293</v>
      </c>
      <c r="C746" s="212" t="s">
        <v>286</v>
      </c>
      <c r="D746" s="211">
        <v>219</v>
      </c>
      <c r="E746" s="212" t="s">
        <v>287</v>
      </c>
      <c r="F746" s="211">
        <v>293</v>
      </c>
      <c r="G746" s="212" t="s">
        <v>45</v>
      </c>
      <c r="H746" s="235">
        <f t="shared" si="143"/>
        <v>2</v>
      </c>
      <c r="I746" s="137"/>
      <c r="J746" s="241" t="str">
        <f t="shared" si="144"/>
        <v/>
      </c>
      <c r="K746" s="242" t="str">
        <f t="shared" si="145"/>
        <v/>
      </c>
      <c r="L746" s="242" t="str">
        <f t="shared" si="146"/>
        <v/>
      </c>
      <c r="M746" s="242">
        <f t="shared" si="147"/>
        <v>1000</v>
      </c>
      <c r="N746" s="242">
        <f t="shared" si="148"/>
        <v>898</v>
      </c>
      <c r="O746" s="243">
        <f t="shared" si="149"/>
        <v>897</v>
      </c>
      <c r="P746" s="139"/>
      <c r="Q746" s="241">
        <f t="shared" si="150"/>
        <v>11641.935415948807</v>
      </c>
      <c r="R746" s="242">
        <f t="shared" si="155"/>
        <v>897</v>
      </c>
      <c r="S746" s="242">
        <f t="shared" si="151"/>
        <v>0</v>
      </c>
      <c r="T746" s="242">
        <f t="shared" si="152"/>
        <v>893</v>
      </c>
      <c r="U746" s="242">
        <f t="shared" si="153"/>
        <v>13431.935415948807</v>
      </c>
      <c r="V746" s="247">
        <f t="shared" si="154"/>
        <v>-1</v>
      </c>
    </row>
    <row r="747" spans="1:22" x14ac:dyDescent="0.3">
      <c r="A747" s="136">
        <v>488</v>
      </c>
      <c r="B747" s="136">
        <v>488219336</v>
      </c>
      <c r="C747" s="212" t="s">
        <v>286</v>
      </c>
      <c r="D747" s="211">
        <v>219</v>
      </c>
      <c r="E747" s="212" t="s">
        <v>287</v>
      </c>
      <c r="F747" s="211">
        <v>336</v>
      </c>
      <c r="G747" s="212" t="s">
        <v>48</v>
      </c>
      <c r="H747" s="235">
        <f t="shared" si="143"/>
        <v>249.54999999999998</v>
      </c>
      <c r="I747" s="137"/>
      <c r="J747" s="241">
        <f t="shared" si="144"/>
        <v>1857</v>
      </c>
      <c r="K747" s="242">
        <f t="shared" si="145"/>
        <v>1937</v>
      </c>
      <c r="L747" s="242">
        <f t="shared" si="146"/>
        <v>1947</v>
      </c>
      <c r="M747" s="242">
        <f t="shared" si="147"/>
        <v>1947</v>
      </c>
      <c r="N747" s="242">
        <f t="shared" si="148"/>
        <v>2723</v>
      </c>
      <c r="O747" s="243">
        <f t="shared" si="149"/>
        <v>2726</v>
      </c>
      <c r="P747" s="139"/>
      <c r="Q747" s="241">
        <f t="shared" si="150"/>
        <v>10313</v>
      </c>
      <c r="R747" s="242">
        <f t="shared" si="155"/>
        <v>2726</v>
      </c>
      <c r="S747" s="242">
        <f t="shared" si="151"/>
        <v>0</v>
      </c>
      <c r="T747" s="242">
        <f t="shared" si="152"/>
        <v>893</v>
      </c>
      <c r="U747" s="242">
        <f t="shared" si="153"/>
        <v>13932</v>
      </c>
      <c r="V747" s="247">
        <f t="shared" si="154"/>
        <v>3</v>
      </c>
    </row>
    <row r="748" spans="1:22" x14ac:dyDescent="0.3">
      <c r="A748" s="136">
        <v>488</v>
      </c>
      <c r="B748" s="136">
        <v>488219625</v>
      </c>
      <c r="C748" s="212" t="s">
        <v>286</v>
      </c>
      <c r="D748" s="211">
        <v>219</v>
      </c>
      <c r="E748" s="212" t="s">
        <v>287</v>
      </c>
      <c r="F748" s="211">
        <v>625</v>
      </c>
      <c r="G748" s="212" t="s">
        <v>49</v>
      </c>
      <c r="H748" s="235">
        <f t="shared" si="143"/>
        <v>4</v>
      </c>
      <c r="I748" s="137"/>
      <c r="J748" s="241">
        <f t="shared" si="144"/>
        <v>1663</v>
      </c>
      <c r="K748" s="242">
        <f t="shared" si="145"/>
        <v>1657</v>
      </c>
      <c r="L748" s="242">
        <f t="shared" si="146"/>
        <v>1657</v>
      </c>
      <c r="M748" s="242">
        <f t="shared" si="147"/>
        <v>1506</v>
      </c>
      <c r="N748" s="242">
        <f t="shared" si="148"/>
        <v>1527</v>
      </c>
      <c r="O748" s="243">
        <f t="shared" si="149"/>
        <v>1527</v>
      </c>
      <c r="P748" s="139"/>
      <c r="Q748" s="241">
        <f t="shared" si="150"/>
        <v>8780</v>
      </c>
      <c r="R748" s="242">
        <f t="shared" si="155"/>
        <v>1527</v>
      </c>
      <c r="S748" s="242">
        <f t="shared" si="151"/>
        <v>0</v>
      </c>
      <c r="T748" s="242">
        <f t="shared" si="152"/>
        <v>893</v>
      </c>
      <c r="U748" s="242">
        <f t="shared" si="153"/>
        <v>11200</v>
      </c>
      <c r="V748" s="247">
        <f t="shared" si="154"/>
        <v>0</v>
      </c>
    </row>
    <row r="749" spans="1:22" x14ac:dyDescent="0.3">
      <c r="A749" s="136">
        <v>488</v>
      </c>
      <c r="B749" s="136">
        <v>488219760</v>
      </c>
      <c r="C749" s="212" t="s">
        <v>286</v>
      </c>
      <c r="D749" s="211">
        <v>219</v>
      </c>
      <c r="E749" s="212" t="s">
        <v>287</v>
      </c>
      <c r="F749" s="211">
        <v>760</v>
      </c>
      <c r="G749" s="212" t="s">
        <v>279</v>
      </c>
      <c r="H749" s="235">
        <f t="shared" si="143"/>
        <v>6</v>
      </c>
      <c r="I749" s="137"/>
      <c r="J749" s="241">
        <f t="shared" si="144"/>
        <v>2002</v>
      </c>
      <c r="K749" s="242">
        <f t="shared" si="145"/>
        <v>1897</v>
      </c>
      <c r="L749" s="242">
        <f t="shared" si="146"/>
        <v>1898</v>
      </c>
      <c r="M749" s="242">
        <f t="shared" si="147"/>
        <v>1870</v>
      </c>
      <c r="N749" s="242">
        <f t="shared" si="148"/>
        <v>1878</v>
      </c>
      <c r="O749" s="243">
        <f t="shared" si="149"/>
        <v>1878</v>
      </c>
      <c r="P749" s="139"/>
      <c r="Q749" s="241">
        <f t="shared" si="150"/>
        <v>9679</v>
      </c>
      <c r="R749" s="242">
        <f t="shared" si="155"/>
        <v>1878</v>
      </c>
      <c r="S749" s="242">
        <f t="shared" si="151"/>
        <v>0</v>
      </c>
      <c r="T749" s="242">
        <f t="shared" si="152"/>
        <v>893</v>
      </c>
      <c r="U749" s="242">
        <f t="shared" si="153"/>
        <v>12450</v>
      </c>
      <c r="V749" s="247">
        <f t="shared" si="154"/>
        <v>0</v>
      </c>
    </row>
    <row r="750" spans="1:22" x14ac:dyDescent="0.3">
      <c r="A750" s="136">
        <v>488</v>
      </c>
      <c r="B750" s="136">
        <v>488219780</v>
      </c>
      <c r="C750" s="212" t="s">
        <v>286</v>
      </c>
      <c r="D750" s="211">
        <v>219</v>
      </c>
      <c r="E750" s="212" t="s">
        <v>287</v>
      </c>
      <c r="F750" s="211">
        <v>780</v>
      </c>
      <c r="G750" s="212" t="s">
        <v>261</v>
      </c>
      <c r="H750" s="235">
        <f t="shared" si="143"/>
        <v>45.25</v>
      </c>
      <c r="I750" s="137"/>
      <c r="J750" s="241">
        <f t="shared" si="144"/>
        <v>1790</v>
      </c>
      <c r="K750" s="242">
        <f t="shared" si="145"/>
        <v>1860</v>
      </c>
      <c r="L750" s="242">
        <f t="shared" si="146"/>
        <v>1867</v>
      </c>
      <c r="M750" s="242">
        <f t="shared" si="147"/>
        <v>2082</v>
      </c>
      <c r="N750" s="242">
        <f t="shared" si="148"/>
        <v>2076</v>
      </c>
      <c r="O750" s="243">
        <f t="shared" si="149"/>
        <v>2076</v>
      </c>
      <c r="P750" s="139"/>
      <c r="Q750" s="241">
        <f t="shared" si="150"/>
        <v>11327</v>
      </c>
      <c r="R750" s="242">
        <f t="shared" si="155"/>
        <v>2076</v>
      </c>
      <c r="S750" s="242">
        <f t="shared" si="151"/>
        <v>0</v>
      </c>
      <c r="T750" s="242">
        <f t="shared" si="152"/>
        <v>893</v>
      </c>
      <c r="U750" s="242">
        <f t="shared" si="153"/>
        <v>14296</v>
      </c>
      <c r="V750" s="247">
        <f t="shared" si="154"/>
        <v>0</v>
      </c>
    </row>
    <row r="751" spans="1:22" x14ac:dyDescent="0.3">
      <c r="A751" s="136">
        <v>489</v>
      </c>
      <c r="B751" s="136">
        <v>489020020</v>
      </c>
      <c r="C751" s="212" t="s">
        <v>294</v>
      </c>
      <c r="D751" s="211">
        <v>20</v>
      </c>
      <c r="E751" s="212" t="s">
        <v>142</v>
      </c>
      <c r="F751" s="211">
        <v>20</v>
      </c>
      <c r="G751" s="212" t="s">
        <v>142</v>
      </c>
      <c r="H751" s="235">
        <f t="shared" si="143"/>
        <v>174.89</v>
      </c>
      <c r="I751" s="137"/>
      <c r="J751" s="241">
        <f t="shared" si="144"/>
        <v>3081</v>
      </c>
      <c r="K751" s="242">
        <f t="shared" si="145"/>
        <v>3155</v>
      </c>
      <c r="L751" s="242">
        <f t="shared" si="146"/>
        <v>3161</v>
      </c>
      <c r="M751" s="242">
        <f t="shared" si="147"/>
        <v>3161</v>
      </c>
      <c r="N751" s="242">
        <f t="shared" si="148"/>
        <v>2786</v>
      </c>
      <c r="O751" s="243">
        <f t="shared" si="149"/>
        <v>2780</v>
      </c>
      <c r="P751" s="139"/>
      <c r="Q751" s="241">
        <f t="shared" si="150"/>
        <v>10929</v>
      </c>
      <c r="R751" s="242">
        <f t="shared" si="155"/>
        <v>2780</v>
      </c>
      <c r="S751" s="242">
        <f t="shared" si="151"/>
        <v>0</v>
      </c>
      <c r="T751" s="242">
        <f t="shared" si="152"/>
        <v>893</v>
      </c>
      <c r="U751" s="242">
        <f t="shared" si="153"/>
        <v>14602</v>
      </c>
      <c r="V751" s="247">
        <f t="shared" si="154"/>
        <v>-6</v>
      </c>
    </row>
    <row r="752" spans="1:22" x14ac:dyDescent="0.3">
      <c r="A752" s="136">
        <v>489</v>
      </c>
      <c r="B752" s="136">
        <v>489020036</v>
      </c>
      <c r="C752" s="212" t="s">
        <v>294</v>
      </c>
      <c r="D752" s="211">
        <v>20</v>
      </c>
      <c r="E752" s="212" t="s">
        <v>142</v>
      </c>
      <c r="F752" s="211">
        <v>36</v>
      </c>
      <c r="G752" s="212" t="s">
        <v>143</v>
      </c>
      <c r="H752" s="235">
        <f t="shared" si="143"/>
        <v>113.35</v>
      </c>
      <c r="I752" s="137"/>
      <c r="J752" s="241">
        <f t="shared" si="144"/>
        <v>4535</v>
      </c>
      <c r="K752" s="242">
        <f t="shared" si="145"/>
        <v>4754</v>
      </c>
      <c r="L752" s="242">
        <f t="shared" si="146"/>
        <v>4759</v>
      </c>
      <c r="M752" s="242">
        <f t="shared" si="147"/>
        <v>4759</v>
      </c>
      <c r="N752" s="242">
        <f t="shared" si="148"/>
        <v>4285</v>
      </c>
      <c r="O752" s="243">
        <f t="shared" si="149"/>
        <v>4275</v>
      </c>
      <c r="P752" s="139"/>
      <c r="Q752" s="241">
        <f t="shared" si="150"/>
        <v>10807</v>
      </c>
      <c r="R752" s="242">
        <f t="shared" si="155"/>
        <v>4275</v>
      </c>
      <c r="S752" s="242">
        <f t="shared" si="151"/>
        <v>0</v>
      </c>
      <c r="T752" s="242">
        <f t="shared" si="152"/>
        <v>893</v>
      </c>
      <c r="U752" s="242">
        <f t="shared" si="153"/>
        <v>15975</v>
      </c>
      <c r="V752" s="247">
        <f t="shared" si="154"/>
        <v>-10</v>
      </c>
    </row>
    <row r="753" spans="1:22" x14ac:dyDescent="0.3">
      <c r="A753" s="136">
        <v>489</v>
      </c>
      <c r="B753" s="136">
        <v>489020052</v>
      </c>
      <c r="C753" s="212" t="s">
        <v>294</v>
      </c>
      <c r="D753" s="211">
        <v>20</v>
      </c>
      <c r="E753" s="212" t="s">
        <v>142</v>
      </c>
      <c r="F753" s="211">
        <v>52</v>
      </c>
      <c r="G753" s="212" t="s">
        <v>268</v>
      </c>
      <c r="H753" s="235">
        <f t="shared" si="143"/>
        <v>9</v>
      </c>
      <c r="I753" s="137"/>
      <c r="J753" s="241">
        <f t="shared" si="144"/>
        <v>3359</v>
      </c>
      <c r="K753" s="242">
        <f t="shared" si="145"/>
        <v>3178</v>
      </c>
      <c r="L753" s="242">
        <f t="shared" si="146"/>
        <v>3178</v>
      </c>
      <c r="M753" s="242">
        <f t="shared" si="147"/>
        <v>3409</v>
      </c>
      <c r="N753" s="242">
        <f t="shared" si="148"/>
        <v>3381</v>
      </c>
      <c r="O753" s="243">
        <f t="shared" si="149"/>
        <v>3380</v>
      </c>
      <c r="P753" s="139"/>
      <c r="Q753" s="241">
        <f t="shared" si="150"/>
        <v>10432</v>
      </c>
      <c r="R753" s="242">
        <f t="shared" si="155"/>
        <v>3380</v>
      </c>
      <c r="S753" s="242">
        <f t="shared" si="151"/>
        <v>0</v>
      </c>
      <c r="T753" s="242">
        <f t="shared" si="152"/>
        <v>893</v>
      </c>
      <c r="U753" s="242">
        <f t="shared" si="153"/>
        <v>14705</v>
      </c>
      <c r="V753" s="247">
        <f t="shared" si="154"/>
        <v>-1</v>
      </c>
    </row>
    <row r="754" spans="1:22" x14ac:dyDescent="0.3">
      <c r="A754" s="136">
        <v>489</v>
      </c>
      <c r="B754" s="136">
        <v>489020096</v>
      </c>
      <c r="C754" s="212" t="s">
        <v>294</v>
      </c>
      <c r="D754" s="211">
        <v>20</v>
      </c>
      <c r="E754" s="212" t="s">
        <v>142</v>
      </c>
      <c r="F754" s="211">
        <v>96</v>
      </c>
      <c r="G754" s="212" t="s">
        <v>234</v>
      </c>
      <c r="H754" s="235">
        <f t="shared" si="143"/>
        <v>87.64</v>
      </c>
      <c r="I754" s="137"/>
      <c r="J754" s="241">
        <f t="shared" si="144"/>
        <v>5813</v>
      </c>
      <c r="K754" s="242">
        <f t="shared" si="145"/>
        <v>6023</v>
      </c>
      <c r="L754" s="242">
        <f t="shared" si="146"/>
        <v>6030</v>
      </c>
      <c r="M754" s="242">
        <f t="shared" si="147"/>
        <v>6030</v>
      </c>
      <c r="N754" s="242">
        <f t="shared" si="148"/>
        <v>6115</v>
      </c>
      <c r="O754" s="243">
        <f t="shared" si="149"/>
        <v>5924</v>
      </c>
      <c r="P754" s="139"/>
      <c r="Q754" s="241">
        <f t="shared" si="150"/>
        <v>11153</v>
      </c>
      <c r="R754" s="242">
        <f t="shared" si="155"/>
        <v>5924</v>
      </c>
      <c r="S754" s="242">
        <f t="shared" si="151"/>
        <v>0</v>
      </c>
      <c r="T754" s="242">
        <f t="shared" si="152"/>
        <v>893</v>
      </c>
      <c r="U754" s="242">
        <f t="shared" si="153"/>
        <v>17970</v>
      </c>
      <c r="V754" s="247">
        <f t="shared" si="154"/>
        <v>-191</v>
      </c>
    </row>
    <row r="755" spans="1:22" x14ac:dyDescent="0.3">
      <c r="A755" s="136">
        <v>489</v>
      </c>
      <c r="B755" s="136">
        <v>489020172</v>
      </c>
      <c r="C755" s="212" t="s">
        <v>294</v>
      </c>
      <c r="D755" s="211">
        <v>20</v>
      </c>
      <c r="E755" s="212" t="s">
        <v>142</v>
      </c>
      <c r="F755" s="211">
        <v>172</v>
      </c>
      <c r="G755" s="212" t="s">
        <v>144</v>
      </c>
      <c r="H755" s="235">
        <f t="shared" si="143"/>
        <v>47.9</v>
      </c>
      <c r="I755" s="137"/>
      <c r="J755" s="241">
        <f t="shared" si="144"/>
        <v>6701</v>
      </c>
      <c r="K755" s="242">
        <f t="shared" si="145"/>
        <v>6974</v>
      </c>
      <c r="L755" s="242">
        <f t="shared" si="146"/>
        <v>6975</v>
      </c>
      <c r="M755" s="242">
        <f t="shared" si="147"/>
        <v>6173</v>
      </c>
      <c r="N755" s="242">
        <f t="shared" si="148"/>
        <v>6246</v>
      </c>
      <c r="O755" s="243">
        <f t="shared" si="149"/>
        <v>6246</v>
      </c>
      <c r="P755" s="139"/>
      <c r="Q755" s="241">
        <f t="shared" si="150"/>
        <v>10645</v>
      </c>
      <c r="R755" s="242">
        <f t="shared" si="155"/>
        <v>6246</v>
      </c>
      <c r="S755" s="242">
        <f t="shared" si="151"/>
        <v>0</v>
      </c>
      <c r="T755" s="242">
        <f t="shared" si="152"/>
        <v>893</v>
      </c>
      <c r="U755" s="242">
        <f t="shared" si="153"/>
        <v>17784</v>
      </c>
      <c r="V755" s="247">
        <f t="shared" si="154"/>
        <v>0</v>
      </c>
    </row>
    <row r="756" spans="1:22" x14ac:dyDescent="0.3">
      <c r="A756" s="136">
        <v>489</v>
      </c>
      <c r="B756" s="136">
        <v>489020182</v>
      </c>
      <c r="C756" s="212" t="s">
        <v>294</v>
      </c>
      <c r="D756" s="211">
        <v>20</v>
      </c>
      <c r="E756" s="212" t="s">
        <v>142</v>
      </c>
      <c r="F756" s="211">
        <v>182</v>
      </c>
      <c r="G756" s="212" t="s">
        <v>273</v>
      </c>
      <c r="H756" s="235">
        <f t="shared" si="143"/>
        <v>0.89</v>
      </c>
      <c r="I756" s="137"/>
      <c r="J756" s="241" t="str">
        <f t="shared" si="144"/>
        <v/>
      </c>
      <c r="K756" s="242" t="str">
        <f t="shared" si="145"/>
        <v/>
      </c>
      <c r="L756" s="242" t="str">
        <f t="shared" si="146"/>
        <v/>
      </c>
      <c r="M756" s="242">
        <f t="shared" si="147"/>
        <v>2488</v>
      </c>
      <c r="N756" s="242">
        <f t="shared" si="148"/>
        <v>2487</v>
      </c>
      <c r="O756" s="243">
        <f t="shared" si="149"/>
        <v>2486</v>
      </c>
      <c r="P756" s="139"/>
      <c r="Q756" s="241">
        <f t="shared" si="150"/>
        <v>10563.654929066313</v>
      </c>
      <c r="R756" s="242">
        <f t="shared" si="155"/>
        <v>2486</v>
      </c>
      <c r="S756" s="242">
        <f t="shared" si="151"/>
        <v>0</v>
      </c>
      <c r="T756" s="242">
        <f t="shared" si="152"/>
        <v>893</v>
      </c>
      <c r="U756" s="242">
        <f t="shared" si="153"/>
        <v>13942.654929066313</v>
      </c>
      <c r="V756" s="247">
        <f t="shared" si="154"/>
        <v>-1</v>
      </c>
    </row>
    <row r="757" spans="1:22" x14ac:dyDescent="0.3">
      <c r="A757" s="136">
        <v>489</v>
      </c>
      <c r="B757" s="136">
        <v>489020201</v>
      </c>
      <c r="C757" s="212" t="s">
        <v>294</v>
      </c>
      <c r="D757" s="211">
        <v>20</v>
      </c>
      <c r="E757" s="212" t="s">
        <v>142</v>
      </c>
      <c r="F757" s="211">
        <v>201</v>
      </c>
      <c r="G757" s="212" t="s">
        <v>17</v>
      </c>
      <c r="H757" s="235">
        <f t="shared" si="143"/>
        <v>2</v>
      </c>
      <c r="I757" s="137"/>
      <c r="J757" s="241">
        <f t="shared" si="144"/>
        <v>202</v>
      </c>
      <c r="K757" s="242">
        <f t="shared" si="145"/>
        <v>209</v>
      </c>
      <c r="L757" s="242">
        <f t="shared" si="146"/>
        <v>211</v>
      </c>
      <c r="M757" s="242">
        <f t="shared" si="147"/>
        <v>210</v>
      </c>
      <c r="N757" s="242">
        <f t="shared" si="148"/>
        <v>199</v>
      </c>
      <c r="O757" s="243">
        <f t="shared" si="149"/>
        <v>197</v>
      </c>
      <c r="P757" s="139"/>
      <c r="Q757" s="241">
        <f t="shared" si="150"/>
        <v>12640.520228330424</v>
      </c>
      <c r="R757" s="242">
        <f t="shared" si="155"/>
        <v>197</v>
      </c>
      <c r="S757" s="242">
        <f t="shared" si="151"/>
        <v>0</v>
      </c>
      <c r="T757" s="242">
        <f t="shared" si="152"/>
        <v>893</v>
      </c>
      <c r="U757" s="242">
        <f t="shared" si="153"/>
        <v>13730.520228330424</v>
      </c>
      <c r="V757" s="247">
        <f t="shared" si="154"/>
        <v>-2</v>
      </c>
    </row>
    <row r="758" spans="1:22" x14ac:dyDescent="0.3">
      <c r="A758" s="136">
        <v>489</v>
      </c>
      <c r="B758" s="136">
        <v>489020239</v>
      </c>
      <c r="C758" s="212" t="s">
        <v>294</v>
      </c>
      <c r="D758" s="211">
        <v>20</v>
      </c>
      <c r="E758" s="212" t="s">
        <v>142</v>
      </c>
      <c r="F758" s="211">
        <v>239</v>
      </c>
      <c r="G758" s="212" t="s">
        <v>267</v>
      </c>
      <c r="H758" s="235">
        <f t="shared" si="143"/>
        <v>66.099999999999994</v>
      </c>
      <c r="I758" s="137"/>
      <c r="J758" s="241">
        <f t="shared" si="144"/>
        <v>3581</v>
      </c>
      <c r="K758" s="242">
        <f t="shared" si="145"/>
        <v>3673</v>
      </c>
      <c r="L758" s="242">
        <f t="shared" si="146"/>
        <v>3673</v>
      </c>
      <c r="M758" s="242">
        <f t="shared" si="147"/>
        <v>3673</v>
      </c>
      <c r="N758" s="242">
        <f t="shared" si="148"/>
        <v>3932</v>
      </c>
      <c r="O758" s="243">
        <f t="shared" si="149"/>
        <v>3932</v>
      </c>
      <c r="P758" s="139"/>
      <c r="Q758" s="241">
        <f t="shared" si="150"/>
        <v>10614</v>
      </c>
      <c r="R758" s="242">
        <f t="shared" si="155"/>
        <v>3932</v>
      </c>
      <c r="S758" s="242">
        <f t="shared" si="151"/>
        <v>0</v>
      </c>
      <c r="T758" s="242">
        <f t="shared" si="152"/>
        <v>893</v>
      </c>
      <c r="U758" s="242">
        <f t="shared" si="153"/>
        <v>15439</v>
      </c>
      <c r="V758" s="247">
        <f t="shared" si="154"/>
        <v>0</v>
      </c>
    </row>
    <row r="759" spans="1:22" x14ac:dyDescent="0.3">
      <c r="A759" s="136">
        <v>489</v>
      </c>
      <c r="B759" s="136">
        <v>489020242</v>
      </c>
      <c r="C759" s="212" t="s">
        <v>294</v>
      </c>
      <c r="D759" s="211">
        <v>20</v>
      </c>
      <c r="E759" s="212" t="s">
        <v>142</v>
      </c>
      <c r="F759" s="211">
        <v>242</v>
      </c>
      <c r="G759" s="212" t="s">
        <v>145</v>
      </c>
      <c r="H759" s="235">
        <f t="shared" si="143"/>
        <v>7</v>
      </c>
      <c r="I759" s="137"/>
      <c r="J759" s="241">
        <f t="shared" si="144"/>
        <v>30430</v>
      </c>
      <c r="K759" s="242">
        <f t="shared" si="145"/>
        <v>34777</v>
      </c>
      <c r="L759" s="242">
        <f t="shared" si="146"/>
        <v>34847</v>
      </c>
      <c r="M759" s="242">
        <f t="shared" si="147"/>
        <v>34847</v>
      </c>
      <c r="N759" s="242">
        <f t="shared" si="148"/>
        <v>36026</v>
      </c>
      <c r="O759" s="243">
        <f t="shared" si="149"/>
        <v>35833</v>
      </c>
      <c r="P759" s="139"/>
      <c r="Q759" s="241">
        <f t="shared" si="150"/>
        <v>12780</v>
      </c>
      <c r="R759" s="242">
        <f t="shared" si="155"/>
        <v>35833</v>
      </c>
      <c r="S759" s="242">
        <f t="shared" si="151"/>
        <v>0</v>
      </c>
      <c r="T759" s="242">
        <f t="shared" si="152"/>
        <v>893</v>
      </c>
      <c r="U759" s="242">
        <f t="shared" si="153"/>
        <v>49506</v>
      </c>
      <c r="V759" s="247">
        <f t="shared" si="154"/>
        <v>-193</v>
      </c>
    </row>
    <row r="760" spans="1:22" x14ac:dyDescent="0.3">
      <c r="A760" s="136">
        <v>489</v>
      </c>
      <c r="B760" s="136">
        <v>489020261</v>
      </c>
      <c r="C760" s="212" t="s">
        <v>294</v>
      </c>
      <c r="D760" s="211">
        <v>20</v>
      </c>
      <c r="E760" s="212" t="s">
        <v>142</v>
      </c>
      <c r="F760" s="211">
        <v>261</v>
      </c>
      <c r="G760" s="212" t="s">
        <v>146</v>
      </c>
      <c r="H760" s="235">
        <f t="shared" si="143"/>
        <v>189.27</v>
      </c>
      <c r="I760" s="137"/>
      <c r="J760" s="241">
        <f t="shared" si="144"/>
        <v>5385</v>
      </c>
      <c r="K760" s="242">
        <f t="shared" si="145"/>
        <v>5660</v>
      </c>
      <c r="L760" s="242">
        <f t="shared" si="146"/>
        <v>5660</v>
      </c>
      <c r="M760" s="242">
        <f t="shared" si="147"/>
        <v>6540</v>
      </c>
      <c r="N760" s="242">
        <f t="shared" si="148"/>
        <v>6513</v>
      </c>
      <c r="O760" s="243">
        <f t="shared" si="149"/>
        <v>6509</v>
      </c>
      <c r="P760" s="139"/>
      <c r="Q760" s="241">
        <f t="shared" si="150"/>
        <v>10650</v>
      </c>
      <c r="R760" s="242">
        <f t="shared" si="155"/>
        <v>6509</v>
      </c>
      <c r="S760" s="242">
        <f t="shared" si="151"/>
        <v>0</v>
      </c>
      <c r="T760" s="242">
        <f t="shared" si="152"/>
        <v>893</v>
      </c>
      <c r="U760" s="242">
        <f t="shared" si="153"/>
        <v>18052</v>
      </c>
      <c r="V760" s="247">
        <f t="shared" si="154"/>
        <v>-4</v>
      </c>
    </row>
    <row r="761" spans="1:22" x14ac:dyDescent="0.3">
      <c r="A761" s="136">
        <v>489</v>
      </c>
      <c r="B761" s="136">
        <v>489020264</v>
      </c>
      <c r="C761" s="212" t="s">
        <v>294</v>
      </c>
      <c r="D761" s="211">
        <v>20</v>
      </c>
      <c r="E761" s="212" t="s">
        <v>142</v>
      </c>
      <c r="F761" s="211">
        <v>264</v>
      </c>
      <c r="G761" s="212" t="s">
        <v>293</v>
      </c>
      <c r="H761" s="235">
        <f t="shared" si="143"/>
        <v>1</v>
      </c>
      <c r="I761" s="137"/>
      <c r="J761" s="241">
        <f t="shared" si="144"/>
        <v>4417</v>
      </c>
      <c r="K761" s="242">
        <f t="shared" si="145"/>
        <v>4658</v>
      </c>
      <c r="L761" s="242">
        <f t="shared" si="146"/>
        <v>4568</v>
      </c>
      <c r="M761" s="242">
        <f t="shared" si="147"/>
        <v>4529</v>
      </c>
      <c r="N761" s="242">
        <f t="shared" si="148"/>
        <v>4521</v>
      </c>
      <c r="O761" s="243">
        <f t="shared" si="149"/>
        <v>4501</v>
      </c>
      <c r="P761" s="139"/>
      <c r="Q761" s="241">
        <f t="shared" si="150"/>
        <v>10127</v>
      </c>
      <c r="R761" s="242">
        <f t="shared" si="155"/>
        <v>4501</v>
      </c>
      <c r="S761" s="242">
        <f t="shared" si="151"/>
        <v>0</v>
      </c>
      <c r="T761" s="242">
        <f t="shared" si="152"/>
        <v>893</v>
      </c>
      <c r="U761" s="242">
        <f t="shared" si="153"/>
        <v>15521</v>
      </c>
      <c r="V761" s="247">
        <f t="shared" si="154"/>
        <v>-20</v>
      </c>
    </row>
    <row r="762" spans="1:22" x14ac:dyDescent="0.3">
      <c r="A762" s="136">
        <v>489</v>
      </c>
      <c r="B762" s="136">
        <v>489020300</v>
      </c>
      <c r="C762" s="212" t="s">
        <v>294</v>
      </c>
      <c r="D762" s="211">
        <v>20</v>
      </c>
      <c r="E762" s="212" t="s">
        <v>142</v>
      </c>
      <c r="F762" s="211">
        <v>300</v>
      </c>
      <c r="G762" s="212" t="s">
        <v>147</v>
      </c>
      <c r="H762" s="235">
        <f t="shared" si="143"/>
        <v>2</v>
      </c>
      <c r="I762" s="137"/>
      <c r="J762" s="241">
        <f t="shared" si="144"/>
        <v>20248</v>
      </c>
      <c r="K762" s="242">
        <f t="shared" si="145"/>
        <v>20937</v>
      </c>
      <c r="L762" s="242">
        <f t="shared" si="146"/>
        <v>20937</v>
      </c>
      <c r="M762" s="242">
        <f t="shared" si="147"/>
        <v>22857</v>
      </c>
      <c r="N762" s="242">
        <f t="shared" si="148"/>
        <v>22925</v>
      </c>
      <c r="O762" s="243">
        <f t="shared" si="149"/>
        <v>22924</v>
      </c>
      <c r="P762" s="139"/>
      <c r="Q762" s="241">
        <f t="shared" si="150"/>
        <v>10127</v>
      </c>
      <c r="R762" s="242">
        <f t="shared" si="155"/>
        <v>22924</v>
      </c>
      <c r="S762" s="242">
        <f t="shared" si="151"/>
        <v>0</v>
      </c>
      <c r="T762" s="242">
        <f t="shared" si="152"/>
        <v>893</v>
      </c>
      <c r="U762" s="242">
        <f t="shared" si="153"/>
        <v>33944</v>
      </c>
      <c r="V762" s="247">
        <f t="shared" si="154"/>
        <v>-1</v>
      </c>
    </row>
    <row r="763" spans="1:22" x14ac:dyDescent="0.3">
      <c r="A763" s="136">
        <v>489</v>
      </c>
      <c r="B763" s="136">
        <v>489020310</v>
      </c>
      <c r="C763" s="212" t="s">
        <v>294</v>
      </c>
      <c r="D763" s="211">
        <v>20</v>
      </c>
      <c r="E763" s="212" t="s">
        <v>142</v>
      </c>
      <c r="F763" s="211">
        <v>310</v>
      </c>
      <c r="G763" s="212" t="s">
        <v>277</v>
      </c>
      <c r="H763" s="235">
        <f t="shared" si="143"/>
        <v>23</v>
      </c>
      <c r="I763" s="137"/>
      <c r="J763" s="241">
        <f t="shared" si="144"/>
        <v>2265</v>
      </c>
      <c r="K763" s="242">
        <f t="shared" si="145"/>
        <v>2262</v>
      </c>
      <c r="L763" s="242">
        <f t="shared" si="146"/>
        <v>2263</v>
      </c>
      <c r="M763" s="242">
        <f t="shared" si="147"/>
        <v>2263</v>
      </c>
      <c r="N763" s="242">
        <f t="shared" si="148"/>
        <v>2728</v>
      </c>
      <c r="O763" s="243">
        <f t="shared" si="149"/>
        <v>2727</v>
      </c>
      <c r="P763" s="139"/>
      <c r="Q763" s="241">
        <f t="shared" si="150"/>
        <v>10550</v>
      </c>
      <c r="R763" s="242">
        <f t="shared" si="155"/>
        <v>2727</v>
      </c>
      <c r="S763" s="242">
        <f t="shared" si="151"/>
        <v>0</v>
      </c>
      <c r="T763" s="242">
        <f t="shared" si="152"/>
        <v>893</v>
      </c>
      <c r="U763" s="242">
        <f t="shared" si="153"/>
        <v>14170</v>
      </c>
      <c r="V763" s="247">
        <f t="shared" si="154"/>
        <v>-1</v>
      </c>
    </row>
    <row r="764" spans="1:22" x14ac:dyDescent="0.3">
      <c r="A764" s="136">
        <v>489</v>
      </c>
      <c r="B764" s="136">
        <v>489020645</v>
      </c>
      <c r="C764" s="212" t="s">
        <v>294</v>
      </c>
      <c r="D764" s="211">
        <v>20</v>
      </c>
      <c r="E764" s="212" t="s">
        <v>142</v>
      </c>
      <c r="F764" s="211">
        <v>645</v>
      </c>
      <c r="G764" s="212" t="s">
        <v>148</v>
      </c>
      <c r="H764" s="235">
        <f t="shared" si="143"/>
        <v>68.05</v>
      </c>
      <c r="I764" s="137"/>
      <c r="J764" s="241">
        <f t="shared" si="144"/>
        <v>4461</v>
      </c>
      <c r="K764" s="242">
        <f t="shared" si="145"/>
        <v>4604</v>
      </c>
      <c r="L764" s="242">
        <f t="shared" si="146"/>
        <v>4638</v>
      </c>
      <c r="M764" s="242">
        <f t="shared" si="147"/>
        <v>4638</v>
      </c>
      <c r="N764" s="242">
        <f t="shared" si="148"/>
        <v>4638</v>
      </c>
      <c r="O764" s="243">
        <f t="shared" si="149"/>
        <v>4399</v>
      </c>
      <c r="P764" s="139"/>
      <c r="Q764" s="241">
        <f t="shared" si="150"/>
        <v>10944</v>
      </c>
      <c r="R764" s="242">
        <f t="shared" si="155"/>
        <v>4399</v>
      </c>
      <c r="S764" s="242">
        <f t="shared" si="151"/>
        <v>0</v>
      </c>
      <c r="T764" s="242">
        <f t="shared" si="152"/>
        <v>893</v>
      </c>
      <c r="U764" s="242">
        <f t="shared" si="153"/>
        <v>16236</v>
      </c>
      <c r="V764" s="247">
        <f t="shared" si="154"/>
        <v>-239</v>
      </c>
    </row>
    <row r="765" spans="1:22" x14ac:dyDescent="0.3">
      <c r="A765" s="136">
        <v>489</v>
      </c>
      <c r="B765" s="136">
        <v>489020660</v>
      </c>
      <c r="C765" s="212" t="s">
        <v>294</v>
      </c>
      <c r="D765" s="211">
        <v>20</v>
      </c>
      <c r="E765" s="212" t="s">
        <v>142</v>
      </c>
      <c r="F765" s="211">
        <v>660</v>
      </c>
      <c r="G765" s="212" t="s">
        <v>149</v>
      </c>
      <c r="H765" s="235">
        <f t="shared" si="143"/>
        <v>15</v>
      </c>
      <c r="I765" s="137"/>
      <c r="J765" s="241">
        <f t="shared" si="144"/>
        <v>10065</v>
      </c>
      <c r="K765" s="242">
        <f t="shared" si="145"/>
        <v>10142</v>
      </c>
      <c r="L765" s="242">
        <f t="shared" si="146"/>
        <v>10142</v>
      </c>
      <c r="M765" s="242">
        <f t="shared" si="147"/>
        <v>10345</v>
      </c>
      <c r="N765" s="242">
        <f t="shared" si="148"/>
        <v>10200</v>
      </c>
      <c r="O765" s="243">
        <f t="shared" si="149"/>
        <v>10193</v>
      </c>
      <c r="P765" s="139"/>
      <c r="Q765" s="241">
        <f t="shared" si="150"/>
        <v>11072</v>
      </c>
      <c r="R765" s="242">
        <f t="shared" si="155"/>
        <v>10193</v>
      </c>
      <c r="S765" s="242">
        <f t="shared" si="151"/>
        <v>0</v>
      </c>
      <c r="T765" s="242">
        <f t="shared" si="152"/>
        <v>893</v>
      </c>
      <c r="U765" s="242">
        <f t="shared" si="153"/>
        <v>22158</v>
      </c>
      <c r="V765" s="247">
        <f t="shared" si="154"/>
        <v>-7</v>
      </c>
    </row>
    <row r="766" spans="1:22" x14ac:dyDescent="0.3">
      <c r="A766" s="136">
        <v>489</v>
      </c>
      <c r="B766" s="136">
        <v>489020712</v>
      </c>
      <c r="C766" s="212" t="s">
        <v>294</v>
      </c>
      <c r="D766" s="211">
        <v>20</v>
      </c>
      <c r="E766" s="212" t="s">
        <v>142</v>
      </c>
      <c r="F766" s="211">
        <v>712</v>
      </c>
      <c r="G766" s="212" t="s">
        <v>141</v>
      </c>
      <c r="H766" s="235">
        <f t="shared" si="143"/>
        <v>30.959999999999997</v>
      </c>
      <c r="I766" s="137"/>
      <c r="J766" s="241">
        <f t="shared" si="144"/>
        <v>7696</v>
      </c>
      <c r="K766" s="242">
        <f t="shared" si="145"/>
        <v>7719</v>
      </c>
      <c r="L766" s="242">
        <f t="shared" si="146"/>
        <v>7719</v>
      </c>
      <c r="M766" s="242">
        <f t="shared" si="147"/>
        <v>7719</v>
      </c>
      <c r="N766" s="242">
        <f t="shared" si="148"/>
        <v>7719</v>
      </c>
      <c r="O766" s="243">
        <f t="shared" si="149"/>
        <v>7833</v>
      </c>
      <c r="P766" s="139"/>
      <c r="Q766" s="241">
        <f t="shared" si="150"/>
        <v>10590</v>
      </c>
      <c r="R766" s="242">
        <f t="shared" si="155"/>
        <v>7833</v>
      </c>
      <c r="S766" s="242">
        <f t="shared" si="151"/>
        <v>0</v>
      </c>
      <c r="T766" s="242">
        <f t="shared" si="152"/>
        <v>893</v>
      </c>
      <c r="U766" s="242">
        <f t="shared" si="153"/>
        <v>19316</v>
      </c>
      <c r="V766" s="247">
        <f t="shared" si="154"/>
        <v>114</v>
      </c>
    </row>
    <row r="767" spans="1:22" x14ac:dyDescent="0.3">
      <c r="A767" s="136">
        <v>489</v>
      </c>
      <c r="B767" s="136">
        <v>489020740</v>
      </c>
      <c r="C767" s="212" t="s">
        <v>294</v>
      </c>
      <c r="D767" s="211">
        <v>20</v>
      </c>
      <c r="E767" s="212" t="s">
        <v>142</v>
      </c>
      <c r="F767" s="211">
        <v>740</v>
      </c>
      <c r="G767" s="212" t="s">
        <v>305</v>
      </c>
      <c r="H767" s="235">
        <f t="shared" si="143"/>
        <v>0.15</v>
      </c>
      <c r="I767" s="137"/>
      <c r="J767" s="241" t="str">
        <f t="shared" si="144"/>
        <v/>
      </c>
      <c r="K767" s="242" t="str">
        <f t="shared" si="145"/>
        <v/>
      </c>
      <c r="L767" s="242" t="str">
        <f t="shared" si="146"/>
        <v/>
      </c>
      <c r="M767" s="242">
        <f t="shared" si="147"/>
        <v>4223</v>
      </c>
      <c r="N767" s="242">
        <f t="shared" si="148"/>
        <v>4242</v>
      </c>
      <c r="O767" s="243">
        <f t="shared" si="149"/>
        <v>4242</v>
      </c>
      <c r="P767" s="139"/>
      <c r="Q767" s="241">
        <f t="shared" si="150"/>
        <v>10320.256157849091</v>
      </c>
      <c r="R767" s="242">
        <f t="shared" si="155"/>
        <v>4242</v>
      </c>
      <c r="S767" s="242">
        <f t="shared" si="151"/>
        <v>0</v>
      </c>
      <c r="T767" s="242">
        <f t="shared" si="152"/>
        <v>893</v>
      </c>
      <c r="U767" s="242">
        <f t="shared" si="153"/>
        <v>15455.256157849091</v>
      </c>
      <c r="V767" s="247">
        <f t="shared" si="154"/>
        <v>0</v>
      </c>
    </row>
    <row r="768" spans="1:22" x14ac:dyDescent="0.3">
      <c r="A768" s="136">
        <v>491</v>
      </c>
      <c r="B768" s="136">
        <v>491095072</v>
      </c>
      <c r="C768" s="212" t="s">
        <v>295</v>
      </c>
      <c r="D768" s="211">
        <v>95</v>
      </c>
      <c r="E768" s="212" t="s">
        <v>296</v>
      </c>
      <c r="F768" s="211">
        <v>72</v>
      </c>
      <c r="G768" s="212" t="s">
        <v>18</v>
      </c>
      <c r="H768" s="235">
        <f t="shared" si="143"/>
        <v>5</v>
      </c>
      <c r="I768" s="137"/>
      <c r="J768" s="241">
        <f t="shared" si="144"/>
        <v>2412</v>
      </c>
      <c r="K768" s="242">
        <f t="shared" si="145"/>
        <v>2934</v>
      </c>
      <c r="L768" s="242">
        <f t="shared" si="146"/>
        <v>2934</v>
      </c>
      <c r="M768" s="242" t="str">
        <f t="shared" si="147"/>
        <v/>
      </c>
      <c r="N768" s="242" t="str">
        <f t="shared" si="148"/>
        <v/>
      </c>
      <c r="O768" s="243">
        <f t="shared" si="149"/>
        <v>2770</v>
      </c>
      <c r="P768" s="139"/>
      <c r="Q768" s="241">
        <f t="shared" si="150"/>
        <v>12390</v>
      </c>
      <c r="R768" s="242">
        <f t="shared" si="155"/>
        <v>2770</v>
      </c>
      <c r="S768" s="242">
        <f t="shared" si="151"/>
        <v>0</v>
      </c>
      <c r="T768" s="242">
        <f t="shared" si="152"/>
        <v>893</v>
      </c>
      <c r="U768" s="242">
        <f t="shared" si="153"/>
        <v>16053</v>
      </c>
      <c r="V768" s="247" t="str">
        <f t="shared" si="154"/>
        <v/>
      </c>
    </row>
    <row r="769" spans="1:22" x14ac:dyDescent="0.3">
      <c r="A769" s="136">
        <v>491</v>
      </c>
      <c r="B769" s="136">
        <v>491095095</v>
      </c>
      <c r="C769" s="212" t="s">
        <v>295</v>
      </c>
      <c r="D769" s="211">
        <v>95</v>
      </c>
      <c r="E769" s="212" t="s">
        <v>296</v>
      </c>
      <c r="F769" s="211">
        <v>95</v>
      </c>
      <c r="G769" s="212" t="s">
        <v>296</v>
      </c>
      <c r="H769" s="235">
        <f t="shared" si="143"/>
        <v>1217.4399999999991</v>
      </c>
      <c r="I769" s="137"/>
      <c r="J769" s="241">
        <f t="shared" si="144"/>
        <v>91</v>
      </c>
      <c r="K769" s="242">
        <f t="shared" si="145"/>
        <v>94</v>
      </c>
      <c r="L769" s="242">
        <f t="shared" si="146"/>
        <v>95</v>
      </c>
      <c r="M769" s="242">
        <f t="shared" si="147"/>
        <v>8</v>
      </c>
      <c r="N769" s="242">
        <f t="shared" si="148"/>
        <v>0</v>
      </c>
      <c r="O769" s="243">
        <f t="shared" si="149"/>
        <v>0</v>
      </c>
      <c r="P769" s="139"/>
      <c r="Q769" s="241">
        <f t="shared" si="150"/>
        <v>11082</v>
      </c>
      <c r="R769" s="242">
        <f t="shared" si="155"/>
        <v>0</v>
      </c>
      <c r="S769" s="242">
        <f t="shared" si="151"/>
        <v>0</v>
      </c>
      <c r="T769" s="242">
        <f t="shared" si="152"/>
        <v>893</v>
      </c>
      <c r="U769" s="242">
        <f t="shared" si="153"/>
        <v>11975</v>
      </c>
      <c r="V769" s="247">
        <f t="shared" si="154"/>
        <v>0</v>
      </c>
    </row>
    <row r="770" spans="1:22" x14ac:dyDescent="0.3">
      <c r="A770" s="136">
        <v>491</v>
      </c>
      <c r="B770" s="136">
        <v>491095201</v>
      </c>
      <c r="C770" s="212" t="s">
        <v>295</v>
      </c>
      <c r="D770" s="211">
        <v>95</v>
      </c>
      <c r="E770" s="212" t="s">
        <v>296</v>
      </c>
      <c r="F770" s="211">
        <v>201</v>
      </c>
      <c r="G770" s="212" t="s">
        <v>17</v>
      </c>
      <c r="H770" s="235">
        <f t="shared" si="143"/>
        <v>7.97</v>
      </c>
      <c r="I770" s="137"/>
      <c r="J770" s="241">
        <f t="shared" si="144"/>
        <v>202</v>
      </c>
      <c r="K770" s="242">
        <f t="shared" si="145"/>
        <v>209</v>
      </c>
      <c r="L770" s="242">
        <f t="shared" si="146"/>
        <v>211</v>
      </c>
      <c r="M770" s="242">
        <f t="shared" si="147"/>
        <v>210</v>
      </c>
      <c r="N770" s="242">
        <f t="shared" si="148"/>
        <v>199</v>
      </c>
      <c r="O770" s="243">
        <f t="shared" si="149"/>
        <v>197</v>
      </c>
      <c r="P770" s="139"/>
      <c r="Q770" s="241">
        <f t="shared" si="150"/>
        <v>12640.520228330424</v>
      </c>
      <c r="R770" s="242">
        <f t="shared" si="155"/>
        <v>197</v>
      </c>
      <c r="S770" s="242">
        <f t="shared" si="151"/>
        <v>0</v>
      </c>
      <c r="T770" s="242">
        <f t="shared" si="152"/>
        <v>893</v>
      </c>
      <c r="U770" s="242">
        <f t="shared" si="153"/>
        <v>13730.520228330424</v>
      </c>
      <c r="V770" s="247">
        <f t="shared" si="154"/>
        <v>-2</v>
      </c>
    </row>
    <row r="771" spans="1:22" x14ac:dyDescent="0.3">
      <c r="A771" s="136">
        <v>491</v>
      </c>
      <c r="B771" s="136">
        <v>491095218</v>
      </c>
      <c r="C771" s="212" t="s">
        <v>295</v>
      </c>
      <c r="D771" s="211">
        <v>95</v>
      </c>
      <c r="E771" s="212" t="s">
        <v>296</v>
      </c>
      <c r="F771" s="211">
        <v>218</v>
      </c>
      <c r="G771" s="212" t="s">
        <v>193</v>
      </c>
      <c r="H771" s="235">
        <f t="shared" si="143"/>
        <v>3.0600000000000005</v>
      </c>
      <c r="I771" s="137"/>
      <c r="J771" s="241">
        <f t="shared" si="144"/>
        <v>3230</v>
      </c>
      <c r="K771" s="242">
        <f t="shared" si="145"/>
        <v>4659</v>
      </c>
      <c r="L771" s="242">
        <f t="shared" si="146"/>
        <v>4661</v>
      </c>
      <c r="M771" s="242">
        <f t="shared" si="147"/>
        <v>4537</v>
      </c>
      <c r="N771" s="242">
        <f t="shared" si="148"/>
        <v>4461</v>
      </c>
      <c r="O771" s="243">
        <f t="shared" si="149"/>
        <v>4459</v>
      </c>
      <c r="P771" s="139"/>
      <c r="Q771" s="241">
        <f t="shared" si="150"/>
        <v>14107</v>
      </c>
      <c r="R771" s="242">
        <f t="shared" si="155"/>
        <v>4459</v>
      </c>
      <c r="S771" s="242">
        <f t="shared" si="151"/>
        <v>0</v>
      </c>
      <c r="T771" s="242">
        <f t="shared" si="152"/>
        <v>893</v>
      </c>
      <c r="U771" s="242">
        <f t="shared" si="153"/>
        <v>19459</v>
      </c>
      <c r="V771" s="247">
        <f t="shared" si="154"/>
        <v>-2</v>
      </c>
    </row>
    <row r="772" spans="1:22" x14ac:dyDescent="0.3">
      <c r="A772" s="136">
        <v>491</v>
      </c>
      <c r="B772" s="136">
        <v>491095273</v>
      </c>
      <c r="C772" s="212" t="s">
        <v>295</v>
      </c>
      <c r="D772" s="211">
        <v>95</v>
      </c>
      <c r="E772" s="212" t="s">
        <v>296</v>
      </c>
      <c r="F772" s="211">
        <v>273</v>
      </c>
      <c r="G772" s="212" t="s">
        <v>297</v>
      </c>
      <c r="H772" s="235">
        <f t="shared" si="143"/>
        <v>9.76</v>
      </c>
      <c r="I772" s="137"/>
      <c r="J772" s="241">
        <f t="shared" si="144"/>
        <v>2767</v>
      </c>
      <c r="K772" s="242">
        <f t="shared" si="145"/>
        <v>2850</v>
      </c>
      <c r="L772" s="242">
        <f t="shared" si="146"/>
        <v>2918</v>
      </c>
      <c r="M772" s="242">
        <f t="shared" si="147"/>
        <v>2918</v>
      </c>
      <c r="N772" s="242">
        <f t="shared" si="148"/>
        <v>3943</v>
      </c>
      <c r="O772" s="243">
        <f t="shared" si="149"/>
        <v>3944</v>
      </c>
      <c r="P772" s="139"/>
      <c r="Q772" s="241">
        <f t="shared" si="150"/>
        <v>10982</v>
      </c>
      <c r="R772" s="242">
        <f t="shared" si="155"/>
        <v>3944</v>
      </c>
      <c r="S772" s="242">
        <f t="shared" si="151"/>
        <v>0</v>
      </c>
      <c r="T772" s="242">
        <f t="shared" si="152"/>
        <v>893</v>
      </c>
      <c r="U772" s="242">
        <f t="shared" si="153"/>
        <v>15819</v>
      </c>
      <c r="V772" s="247">
        <f t="shared" si="154"/>
        <v>1</v>
      </c>
    </row>
    <row r="773" spans="1:22" x14ac:dyDescent="0.3">
      <c r="A773" s="136">
        <v>491</v>
      </c>
      <c r="B773" s="136">
        <v>491095292</v>
      </c>
      <c r="C773" s="212" t="s">
        <v>295</v>
      </c>
      <c r="D773" s="211">
        <v>95</v>
      </c>
      <c r="E773" s="212" t="s">
        <v>296</v>
      </c>
      <c r="F773" s="211">
        <v>292</v>
      </c>
      <c r="G773" s="212" t="s">
        <v>298</v>
      </c>
      <c r="H773" s="235">
        <f t="shared" si="143"/>
        <v>8.2199999999999989</v>
      </c>
      <c r="I773" s="137"/>
      <c r="J773" s="241">
        <f t="shared" si="144"/>
        <v>2050</v>
      </c>
      <c r="K773" s="242">
        <f t="shared" si="145"/>
        <v>2140</v>
      </c>
      <c r="L773" s="242">
        <f t="shared" si="146"/>
        <v>2140</v>
      </c>
      <c r="M773" s="242">
        <f t="shared" si="147"/>
        <v>1852</v>
      </c>
      <c r="N773" s="242">
        <f t="shared" si="148"/>
        <v>1872</v>
      </c>
      <c r="O773" s="243">
        <f t="shared" si="149"/>
        <v>1872</v>
      </c>
      <c r="P773" s="139"/>
      <c r="Q773" s="241">
        <f t="shared" si="150"/>
        <v>10326</v>
      </c>
      <c r="R773" s="242">
        <f t="shared" si="155"/>
        <v>1872</v>
      </c>
      <c r="S773" s="242">
        <f t="shared" si="151"/>
        <v>0</v>
      </c>
      <c r="T773" s="242">
        <f t="shared" si="152"/>
        <v>893</v>
      </c>
      <c r="U773" s="242">
        <f t="shared" si="153"/>
        <v>13091</v>
      </c>
      <c r="V773" s="247">
        <f t="shared" si="154"/>
        <v>0</v>
      </c>
    </row>
    <row r="774" spans="1:22" x14ac:dyDescent="0.3">
      <c r="A774" s="136">
        <v>491</v>
      </c>
      <c r="B774" s="136">
        <v>491095293</v>
      </c>
      <c r="C774" s="212" t="s">
        <v>295</v>
      </c>
      <c r="D774" s="211">
        <v>95</v>
      </c>
      <c r="E774" s="212" t="s">
        <v>296</v>
      </c>
      <c r="F774" s="211">
        <v>293</v>
      </c>
      <c r="G774" s="212" t="s">
        <v>45</v>
      </c>
      <c r="H774" s="235">
        <f t="shared" si="143"/>
        <v>1</v>
      </c>
      <c r="I774" s="137"/>
      <c r="J774" s="241" t="str">
        <f t="shared" si="144"/>
        <v/>
      </c>
      <c r="K774" s="242" t="str">
        <f t="shared" si="145"/>
        <v/>
      </c>
      <c r="L774" s="242" t="str">
        <f t="shared" si="146"/>
        <v/>
      </c>
      <c r="M774" s="242" t="str">
        <f t="shared" si="147"/>
        <v/>
      </c>
      <c r="N774" s="242" t="str">
        <f t="shared" si="148"/>
        <v/>
      </c>
      <c r="O774" s="243">
        <f t="shared" si="149"/>
        <v>897</v>
      </c>
      <c r="P774" s="139"/>
      <c r="Q774" s="241">
        <f t="shared" si="150"/>
        <v>11641.935415948807</v>
      </c>
      <c r="R774" s="242">
        <f t="shared" si="155"/>
        <v>897</v>
      </c>
      <c r="S774" s="242">
        <f t="shared" si="151"/>
        <v>0</v>
      </c>
      <c r="T774" s="242">
        <f t="shared" si="152"/>
        <v>893</v>
      </c>
      <c r="U774" s="242">
        <f t="shared" si="153"/>
        <v>13431.935415948807</v>
      </c>
      <c r="V774" s="247" t="str">
        <f t="shared" si="154"/>
        <v/>
      </c>
    </row>
    <row r="775" spans="1:22" x14ac:dyDescent="0.3">
      <c r="A775" s="136">
        <v>491</v>
      </c>
      <c r="B775" s="136">
        <v>491095331</v>
      </c>
      <c r="C775" s="212" t="s">
        <v>295</v>
      </c>
      <c r="D775" s="211">
        <v>95</v>
      </c>
      <c r="E775" s="212" t="s">
        <v>296</v>
      </c>
      <c r="F775" s="211">
        <v>331</v>
      </c>
      <c r="G775" s="212" t="s">
        <v>20</v>
      </c>
      <c r="H775" s="235">
        <f t="shared" si="143"/>
        <v>27.09</v>
      </c>
      <c r="I775" s="137"/>
      <c r="J775" s="241">
        <f t="shared" si="144"/>
        <v>3725</v>
      </c>
      <c r="K775" s="242">
        <f t="shared" si="145"/>
        <v>4219</v>
      </c>
      <c r="L775" s="242">
        <f t="shared" si="146"/>
        <v>4220</v>
      </c>
      <c r="M775" s="242">
        <f t="shared" si="147"/>
        <v>4199</v>
      </c>
      <c r="N775" s="242">
        <f t="shared" si="148"/>
        <v>4075</v>
      </c>
      <c r="O775" s="243">
        <f t="shared" si="149"/>
        <v>4074</v>
      </c>
      <c r="P775" s="139"/>
      <c r="Q775" s="241">
        <f t="shared" si="150"/>
        <v>11896</v>
      </c>
      <c r="R775" s="242">
        <f t="shared" si="155"/>
        <v>4074</v>
      </c>
      <c r="S775" s="242">
        <f t="shared" si="151"/>
        <v>0</v>
      </c>
      <c r="T775" s="242">
        <f t="shared" si="152"/>
        <v>893</v>
      </c>
      <c r="U775" s="242">
        <f t="shared" si="153"/>
        <v>16863</v>
      </c>
      <c r="V775" s="247">
        <f t="shared" si="154"/>
        <v>-1</v>
      </c>
    </row>
    <row r="776" spans="1:22" x14ac:dyDescent="0.3">
      <c r="A776" s="136">
        <v>491</v>
      </c>
      <c r="B776" s="136">
        <v>491095650</v>
      </c>
      <c r="C776" s="212" t="s">
        <v>295</v>
      </c>
      <c r="D776" s="211">
        <v>95</v>
      </c>
      <c r="E776" s="212" t="s">
        <v>296</v>
      </c>
      <c r="F776" s="211">
        <v>650</v>
      </c>
      <c r="G776" s="212" t="s">
        <v>199</v>
      </c>
      <c r="H776" s="235">
        <f t="shared" si="143"/>
        <v>2.33</v>
      </c>
      <c r="I776" s="137"/>
      <c r="J776" s="241">
        <f t="shared" si="144"/>
        <v>3567</v>
      </c>
      <c r="K776" s="242">
        <f t="shared" si="145"/>
        <v>2939</v>
      </c>
      <c r="L776" s="242">
        <f t="shared" si="146"/>
        <v>2939</v>
      </c>
      <c r="M776" s="242">
        <f t="shared" si="147"/>
        <v>2939</v>
      </c>
      <c r="N776" s="242">
        <f t="shared" si="148"/>
        <v>3269</v>
      </c>
      <c r="O776" s="243">
        <f t="shared" si="149"/>
        <v>3269</v>
      </c>
      <c r="P776" s="139"/>
      <c r="Q776" s="241">
        <f t="shared" si="150"/>
        <v>10407.723108575381</v>
      </c>
      <c r="R776" s="242">
        <f t="shared" si="155"/>
        <v>3269</v>
      </c>
      <c r="S776" s="242">
        <f t="shared" si="151"/>
        <v>0</v>
      </c>
      <c r="T776" s="242">
        <f t="shared" si="152"/>
        <v>893</v>
      </c>
      <c r="U776" s="242">
        <f t="shared" si="153"/>
        <v>14569.723108575381</v>
      </c>
      <c r="V776" s="247">
        <f t="shared" si="154"/>
        <v>0</v>
      </c>
    </row>
    <row r="777" spans="1:22" x14ac:dyDescent="0.3">
      <c r="A777" s="136">
        <v>491</v>
      </c>
      <c r="B777" s="136">
        <v>491095665</v>
      </c>
      <c r="C777" s="212" t="s">
        <v>295</v>
      </c>
      <c r="D777" s="211">
        <v>95</v>
      </c>
      <c r="E777" s="212" t="s">
        <v>296</v>
      </c>
      <c r="F777" s="211">
        <v>665</v>
      </c>
      <c r="G777" s="212" t="s">
        <v>278</v>
      </c>
      <c r="H777" s="235">
        <f t="shared" si="143"/>
        <v>1</v>
      </c>
      <c r="I777" s="137"/>
      <c r="J777" s="241">
        <f t="shared" si="144"/>
        <v>1787</v>
      </c>
      <c r="K777" s="242">
        <f t="shared" si="145"/>
        <v>1862</v>
      </c>
      <c r="L777" s="242">
        <f t="shared" si="146"/>
        <v>1862</v>
      </c>
      <c r="M777" s="242" t="str">
        <f t="shared" si="147"/>
        <v/>
      </c>
      <c r="N777" s="242" t="str">
        <f t="shared" si="148"/>
        <v/>
      </c>
      <c r="O777" s="243">
        <f t="shared" si="149"/>
        <v>1781</v>
      </c>
      <c r="P777" s="139"/>
      <c r="Q777" s="241">
        <f t="shared" si="150"/>
        <v>10076.643913196895</v>
      </c>
      <c r="R777" s="242">
        <f t="shared" si="155"/>
        <v>1781</v>
      </c>
      <c r="S777" s="242">
        <f t="shared" si="151"/>
        <v>0</v>
      </c>
      <c r="T777" s="242">
        <f t="shared" si="152"/>
        <v>893</v>
      </c>
      <c r="U777" s="242">
        <f t="shared" si="153"/>
        <v>12750.643913196895</v>
      </c>
      <c r="V777" s="247" t="str">
        <f t="shared" si="154"/>
        <v/>
      </c>
    </row>
    <row r="778" spans="1:22" x14ac:dyDescent="0.3">
      <c r="A778" s="136">
        <v>491</v>
      </c>
      <c r="B778" s="136">
        <v>491095763</v>
      </c>
      <c r="C778" s="212" t="s">
        <v>295</v>
      </c>
      <c r="D778" s="211">
        <v>95</v>
      </c>
      <c r="E778" s="212" t="s">
        <v>296</v>
      </c>
      <c r="F778" s="211">
        <v>763</v>
      </c>
      <c r="G778" s="212" t="s">
        <v>299</v>
      </c>
      <c r="H778" s="235">
        <f t="shared" ref="H778:H841" si="156">IFERROR(VLOOKUP($B778,_19Q4,7,FALSE),"")</f>
        <v>4.93</v>
      </c>
      <c r="I778" s="137"/>
      <c r="J778" s="241">
        <f t="shared" ref="J778:J841" si="157">IFERROR(VLOOKUP($B778,_18Q4,9,FALSE),"")</f>
        <v>2549</v>
      </c>
      <c r="K778" s="242">
        <f t="shared" ref="K778:K841" si="158">IFERROR(VLOOKUP($B778,_19Q1c,9,FALSE),"")</f>
        <v>3671</v>
      </c>
      <c r="L778" s="242">
        <f t="shared" ref="L778:L841" si="159">IFERROR(VLOOKUP($B778,_19Q1e,9,FALSE),"")</f>
        <v>3671</v>
      </c>
      <c r="M778" s="242">
        <f t="shared" ref="M778:M841" si="160">IFERROR(VLOOKUP($B778,_19Q2,9,FALSE),"")</f>
        <v>3303</v>
      </c>
      <c r="N778" s="242">
        <f t="shared" ref="N778:N841" si="161">IFERROR(VLOOKUP($B778,_19Q3,9,FALSE),"")</f>
        <v>3300</v>
      </c>
      <c r="O778" s="243">
        <f t="shared" ref="O778:O841" si="162">IFERROR(VLOOKUP($B778,_19Q4,9,FALSE),"")</f>
        <v>3300</v>
      </c>
      <c r="P778" s="139"/>
      <c r="Q778" s="241">
        <f t="shared" ref="Q778:Q841" si="163">IFERROR(VLOOKUP($B778,_19Q4,8,FALSE),"")</f>
        <v>14107</v>
      </c>
      <c r="R778" s="242">
        <f t="shared" si="155"/>
        <v>3300</v>
      </c>
      <c r="S778" s="242">
        <f t="shared" ref="S778:S841" si="164">IFERROR(VLOOKUP($B778,_19Q4,10,FALSE),"")</f>
        <v>0</v>
      </c>
      <c r="T778" s="242">
        <f t="shared" ref="T778:T841" si="165">IFERROR(VLOOKUP($B778,_19Q4,11,FALSE),"")</f>
        <v>893</v>
      </c>
      <c r="U778" s="242">
        <f t="shared" ref="U778:U841" si="166">IFERROR(VLOOKUP($B778,_19Q4,12,FALSE),"")</f>
        <v>18300</v>
      </c>
      <c r="V778" s="247">
        <f t="shared" ref="V778:V841" si="167">IFERROR(U778-IFERROR(VLOOKUP($B778,_19Q3,12,FALSE),""),"")</f>
        <v>0</v>
      </c>
    </row>
    <row r="779" spans="1:22" x14ac:dyDescent="0.3">
      <c r="A779" s="136">
        <v>492</v>
      </c>
      <c r="B779" s="136">
        <v>492281061</v>
      </c>
      <c r="C779" s="212" t="s">
        <v>300</v>
      </c>
      <c r="D779" s="211">
        <v>281</v>
      </c>
      <c r="E779" s="212" t="s">
        <v>169</v>
      </c>
      <c r="F779" s="211">
        <v>61</v>
      </c>
      <c r="G779" s="212" t="s">
        <v>170</v>
      </c>
      <c r="H779" s="235">
        <f t="shared" si="156"/>
        <v>0.36</v>
      </c>
      <c r="I779" s="137"/>
      <c r="J779" s="241" t="str">
        <f t="shared" si="157"/>
        <v/>
      </c>
      <c r="K779" s="242" t="str">
        <f t="shared" si="158"/>
        <v/>
      </c>
      <c r="L779" s="242" t="str">
        <f t="shared" si="159"/>
        <v/>
      </c>
      <c r="M779" s="242" t="str">
        <f t="shared" si="160"/>
        <v/>
      </c>
      <c r="N779" s="242" t="str">
        <f t="shared" si="161"/>
        <v/>
      </c>
      <c r="O779" s="243">
        <f t="shared" si="162"/>
        <v>880</v>
      </c>
      <c r="P779" s="139"/>
      <c r="Q779" s="241">
        <f t="shared" si="163"/>
        <v>12191.459040508957</v>
      </c>
      <c r="R779" s="242">
        <f t="shared" ref="R779:R842" si="168">O779</f>
        <v>880</v>
      </c>
      <c r="S779" s="242">
        <f t="shared" si="164"/>
        <v>0</v>
      </c>
      <c r="T779" s="242">
        <f t="shared" si="165"/>
        <v>893</v>
      </c>
      <c r="U779" s="242">
        <f t="shared" si="166"/>
        <v>13964.459040508957</v>
      </c>
      <c r="V779" s="247" t="str">
        <f t="shared" si="167"/>
        <v/>
      </c>
    </row>
    <row r="780" spans="1:22" x14ac:dyDescent="0.3">
      <c r="A780" s="136">
        <v>492</v>
      </c>
      <c r="B780" s="136">
        <v>492281281</v>
      </c>
      <c r="C780" s="212" t="s">
        <v>300</v>
      </c>
      <c r="D780" s="211">
        <v>281</v>
      </c>
      <c r="E780" s="212" t="s">
        <v>169</v>
      </c>
      <c r="F780" s="211">
        <v>281</v>
      </c>
      <c r="G780" s="212" t="s">
        <v>169</v>
      </c>
      <c r="H780" s="235">
        <f t="shared" si="156"/>
        <v>369.3</v>
      </c>
      <c r="I780" s="137"/>
      <c r="J780" s="241">
        <f t="shared" si="157"/>
        <v>19</v>
      </c>
      <c r="K780" s="242">
        <f t="shared" si="158"/>
        <v>18</v>
      </c>
      <c r="L780" s="242">
        <f t="shared" si="159"/>
        <v>19</v>
      </c>
      <c r="M780" s="242">
        <f t="shared" si="160"/>
        <v>19</v>
      </c>
      <c r="N780" s="242">
        <f t="shared" si="161"/>
        <v>0</v>
      </c>
      <c r="O780" s="243">
        <f t="shared" si="162"/>
        <v>95</v>
      </c>
      <c r="P780" s="139"/>
      <c r="Q780" s="241">
        <f t="shared" si="163"/>
        <v>12419</v>
      </c>
      <c r="R780" s="242">
        <f t="shared" si="168"/>
        <v>95</v>
      </c>
      <c r="S780" s="242">
        <f t="shared" si="164"/>
        <v>0</v>
      </c>
      <c r="T780" s="242">
        <f t="shared" si="165"/>
        <v>893</v>
      </c>
      <c r="U780" s="242">
        <f t="shared" si="166"/>
        <v>13407</v>
      </c>
      <c r="V780" s="247">
        <f t="shared" si="167"/>
        <v>95</v>
      </c>
    </row>
    <row r="781" spans="1:22" x14ac:dyDescent="0.3">
      <c r="A781" s="136">
        <v>493</v>
      </c>
      <c r="B781" s="136">
        <v>493093035</v>
      </c>
      <c r="C781" s="212" t="s">
        <v>301</v>
      </c>
      <c r="D781" s="211">
        <v>93</v>
      </c>
      <c r="E781" s="212" t="s">
        <v>25</v>
      </c>
      <c r="F781" s="211">
        <v>35</v>
      </c>
      <c r="G781" s="212" t="s">
        <v>22</v>
      </c>
      <c r="H781" s="235">
        <f t="shared" si="156"/>
        <v>28.360000000000003</v>
      </c>
      <c r="I781" s="137"/>
      <c r="J781" s="241">
        <f t="shared" si="157"/>
        <v>4419</v>
      </c>
      <c r="K781" s="242">
        <f t="shared" si="158"/>
        <v>4554</v>
      </c>
      <c r="L781" s="242">
        <f t="shared" si="159"/>
        <v>4741</v>
      </c>
      <c r="M781" s="242">
        <f t="shared" si="160"/>
        <v>4733</v>
      </c>
      <c r="N781" s="242">
        <f t="shared" si="161"/>
        <v>4658</v>
      </c>
      <c r="O781" s="243">
        <f t="shared" si="162"/>
        <v>4651</v>
      </c>
      <c r="P781" s="139"/>
      <c r="Q781" s="241">
        <f t="shared" si="163"/>
        <v>13487</v>
      </c>
      <c r="R781" s="242">
        <f t="shared" si="168"/>
        <v>4651</v>
      </c>
      <c r="S781" s="242">
        <f t="shared" si="164"/>
        <v>0</v>
      </c>
      <c r="T781" s="242">
        <f t="shared" si="165"/>
        <v>893</v>
      </c>
      <c r="U781" s="242">
        <f t="shared" si="166"/>
        <v>19031</v>
      </c>
      <c r="V781" s="247">
        <f t="shared" si="167"/>
        <v>-7</v>
      </c>
    </row>
    <row r="782" spans="1:22" x14ac:dyDescent="0.3">
      <c r="A782" s="136">
        <v>493</v>
      </c>
      <c r="B782" s="136">
        <v>493093057</v>
      </c>
      <c r="C782" s="212" t="s">
        <v>301</v>
      </c>
      <c r="D782" s="211">
        <v>93</v>
      </c>
      <c r="E782" s="212" t="s">
        <v>25</v>
      </c>
      <c r="F782" s="211">
        <v>57</v>
      </c>
      <c r="G782" s="212" t="s">
        <v>23</v>
      </c>
      <c r="H782" s="235">
        <f t="shared" si="156"/>
        <v>85.11999999999999</v>
      </c>
      <c r="I782" s="137"/>
      <c r="J782" s="241">
        <f t="shared" si="157"/>
        <v>626</v>
      </c>
      <c r="K782" s="242">
        <f t="shared" si="158"/>
        <v>673</v>
      </c>
      <c r="L782" s="242">
        <f t="shared" si="159"/>
        <v>715</v>
      </c>
      <c r="M782" s="242">
        <f t="shared" si="160"/>
        <v>715</v>
      </c>
      <c r="N782" s="242">
        <f t="shared" si="161"/>
        <v>354</v>
      </c>
      <c r="O782" s="243">
        <f t="shared" si="162"/>
        <v>341</v>
      </c>
      <c r="P782" s="139"/>
      <c r="Q782" s="241">
        <f t="shared" si="163"/>
        <v>14047</v>
      </c>
      <c r="R782" s="242">
        <f t="shared" si="168"/>
        <v>341</v>
      </c>
      <c r="S782" s="242">
        <f t="shared" si="164"/>
        <v>0</v>
      </c>
      <c r="T782" s="242">
        <f t="shared" si="165"/>
        <v>893</v>
      </c>
      <c r="U782" s="242">
        <f t="shared" si="166"/>
        <v>15281</v>
      </c>
      <c r="V782" s="247">
        <f t="shared" si="167"/>
        <v>-13</v>
      </c>
    </row>
    <row r="783" spans="1:22" x14ac:dyDescent="0.3">
      <c r="A783" s="136">
        <v>493</v>
      </c>
      <c r="B783" s="136">
        <v>493093093</v>
      </c>
      <c r="C783" s="212" t="s">
        <v>301</v>
      </c>
      <c r="D783" s="211">
        <v>93</v>
      </c>
      <c r="E783" s="212" t="s">
        <v>25</v>
      </c>
      <c r="F783" s="211">
        <v>93</v>
      </c>
      <c r="G783" s="212" t="s">
        <v>25</v>
      </c>
      <c r="H783" s="235">
        <f t="shared" si="156"/>
        <v>35.430000000000007</v>
      </c>
      <c r="I783" s="137"/>
      <c r="J783" s="241">
        <f t="shared" si="157"/>
        <v>320</v>
      </c>
      <c r="K783" s="242">
        <f t="shared" si="158"/>
        <v>362</v>
      </c>
      <c r="L783" s="242">
        <f t="shared" si="159"/>
        <v>391</v>
      </c>
      <c r="M783" s="242">
        <f t="shared" si="160"/>
        <v>391</v>
      </c>
      <c r="N783" s="242">
        <f t="shared" si="161"/>
        <v>672</v>
      </c>
      <c r="O783" s="243">
        <f t="shared" si="162"/>
        <v>678</v>
      </c>
      <c r="P783" s="139"/>
      <c r="Q783" s="241">
        <f t="shared" si="163"/>
        <v>13664</v>
      </c>
      <c r="R783" s="242">
        <f t="shared" si="168"/>
        <v>678</v>
      </c>
      <c r="S783" s="242">
        <f t="shared" si="164"/>
        <v>0</v>
      </c>
      <c r="T783" s="242">
        <f t="shared" si="165"/>
        <v>893</v>
      </c>
      <c r="U783" s="242">
        <f t="shared" si="166"/>
        <v>15235</v>
      </c>
      <c r="V783" s="247">
        <f t="shared" si="167"/>
        <v>6</v>
      </c>
    </row>
    <row r="784" spans="1:22" x14ac:dyDescent="0.3">
      <c r="A784" s="136">
        <v>493</v>
      </c>
      <c r="B784" s="136">
        <v>493093160</v>
      </c>
      <c r="C784" s="212" t="s">
        <v>301</v>
      </c>
      <c r="D784" s="211">
        <v>93</v>
      </c>
      <c r="E784" s="212" t="s">
        <v>25</v>
      </c>
      <c r="F784" s="211">
        <v>160</v>
      </c>
      <c r="G784" s="212" t="s">
        <v>104</v>
      </c>
      <c r="H784" s="235">
        <f t="shared" si="156"/>
        <v>0.2</v>
      </c>
      <c r="I784" s="137"/>
      <c r="J784" s="241" t="str">
        <f t="shared" si="157"/>
        <v/>
      </c>
      <c r="K784" s="242" t="str">
        <f t="shared" si="158"/>
        <v/>
      </c>
      <c r="L784" s="242" t="str">
        <f t="shared" si="159"/>
        <v/>
      </c>
      <c r="M784" s="242" t="str">
        <f t="shared" si="160"/>
        <v/>
      </c>
      <c r="N784" s="242" t="str">
        <f t="shared" si="161"/>
        <v/>
      </c>
      <c r="O784" s="243">
        <f t="shared" si="162"/>
        <v>135</v>
      </c>
      <c r="P784" s="139"/>
      <c r="Q784" s="241">
        <f t="shared" si="163"/>
        <v>12255.087011245676</v>
      </c>
      <c r="R784" s="242">
        <f t="shared" si="168"/>
        <v>135</v>
      </c>
      <c r="S784" s="242">
        <f t="shared" si="164"/>
        <v>0</v>
      </c>
      <c r="T784" s="242">
        <f t="shared" si="165"/>
        <v>893</v>
      </c>
      <c r="U784" s="242">
        <f t="shared" si="166"/>
        <v>13283.087011245676</v>
      </c>
      <c r="V784" s="247" t="str">
        <f t="shared" si="167"/>
        <v/>
      </c>
    </row>
    <row r="785" spans="1:22" x14ac:dyDescent="0.3">
      <c r="A785" s="136">
        <v>493</v>
      </c>
      <c r="B785" s="136">
        <v>493093163</v>
      </c>
      <c r="C785" s="212" t="s">
        <v>301</v>
      </c>
      <c r="D785" s="211">
        <v>93</v>
      </c>
      <c r="E785" s="212" t="s">
        <v>25</v>
      </c>
      <c r="F785" s="211">
        <v>163</v>
      </c>
      <c r="G785" s="212" t="s">
        <v>27</v>
      </c>
      <c r="H785" s="235">
        <f t="shared" si="156"/>
        <v>6.83</v>
      </c>
      <c r="I785" s="137"/>
      <c r="J785" s="241">
        <f t="shared" si="157"/>
        <v>558</v>
      </c>
      <c r="K785" s="242">
        <f t="shared" si="158"/>
        <v>264</v>
      </c>
      <c r="L785" s="242">
        <f t="shared" si="159"/>
        <v>579</v>
      </c>
      <c r="M785" s="242">
        <f t="shared" si="160"/>
        <v>579</v>
      </c>
      <c r="N785" s="242">
        <f t="shared" si="161"/>
        <v>164</v>
      </c>
      <c r="O785" s="243">
        <f t="shared" si="162"/>
        <v>154</v>
      </c>
      <c r="P785" s="139"/>
      <c r="Q785" s="241">
        <f t="shared" si="163"/>
        <v>13712</v>
      </c>
      <c r="R785" s="242">
        <f t="shared" si="168"/>
        <v>154</v>
      </c>
      <c r="S785" s="242">
        <f t="shared" si="164"/>
        <v>0</v>
      </c>
      <c r="T785" s="242">
        <f t="shared" si="165"/>
        <v>893</v>
      </c>
      <c r="U785" s="242">
        <f t="shared" si="166"/>
        <v>14759</v>
      </c>
      <c r="V785" s="247">
        <f t="shared" si="167"/>
        <v>-10</v>
      </c>
    </row>
    <row r="786" spans="1:22" x14ac:dyDescent="0.3">
      <c r="A786" s="136">
        <v>493</v>
      </c>
      <c r="B786" s="136">
        <v>493093165</v>
      </c>
      <c r="C786" s="212" t="s">
        <v>301</v>
      </c>
      <c r="D786" s="211">
        <v>93</v>
      </c>
      <c r="E786" s="212" t="s">
        <v>25</v>
      </c>
      <c r="F786" s="211">
        <v>165</v>
      </c>
      <c r="G786" s="212" t="s">
        <v>28</v>
      </c>
      <c r="H786" s="235">
        <f t="shared" si="156"/>
        <v>7.6199999999999992</v>
      </c>
      <c r="I786" s="137"/>
      <c r="J786" s="241">
        <f t="shared" si="157"/>
        <v>638</v>
      </c>
      <c r="K786" s="242">
        <f t="shared" si="158"/>
        <v>720</v>
      </c>
      <c r="L786" s="242">
        <f t="shared" si="159"/>
        <v>738</v>
      </c>
      <c r="M786" s="242">
        <f t="shared" si="160"/>
        <v>474</v>
      </c>
      <c r="N786" s="242">
        <f t="shared" si="161"/>
        <v>509</v>
      </c>
      <c r="O786" s="243">
        <f t="shared" si="162"/>
        <v>508</v>
      </c>
      <c r="P786" s="139"/>
      <c r="Q786" s="241">
        <f t="shared" si="163"/>
        <v>13536</v>
      </c>
      <c r="R786" s="242">
        <f t="shared" si="168"/>
        <v>508</v>
      </c>
      <c r="S786" s="242">
        <f t="shared" si="164"/>
        <v>0</v>
      </c>
      <c r="T786" s="242">
        <f t="shared" si="165"/>
        <v>893</v>
      </c>
      <c r="U786" s="242">
        <f t="shared" si="166"/>
        <v>14937</v>
      </c>
      <c r="V786" s="247">
        <f t="shared" si="167"/>
        <v>-1</v>
      </c>
    </row>
    <row r="787" spans="1:22" x14ac:dyDescent="0.3">
      <c r="A787" s="136">
        <v>493</v>
      </c>
      <c r="B787" s="136">
        <v>493093243</v>
      </c>
      <c r="C787" s="212" t="s">
        <v>301</v>
      </c>
      <c r="D787" s="211">
        <v>93</v>
      </c>
      <c r="E787" s="212" t="s">
        <v>25</v>
      </c>
      <c r="F787" s="211">
        <v>243</v>
      </c>
      <c r="G787" s="212" t="s">
        <v>74</v>
      </c>
      <c r="H787" s="235">
        <f t="shared" si="156"/>
        <v>0.84</v>
      </c>
      <c r="I787" s="137"/>
      <c r="J787" s="241" t="str">
        <f t="shared" si="157"/>
        <v/>
      </c>
      <c r="K787" s="242" t="str">
        <f t="shared" si="158"/>
        <v/>
      </c>
      <c r="L787" s="242" t="str">
        <f t="shared" si="159"/>
        <v/>
      </c>
      <c r="M787" s="242" t="str">
        <f t="shared" si="160"/>
        <v/>
      </c>
      <c r="N787" s="242" t="str">
        <f t="shared" si="161"/>
        <v/>
      </c>
      <c r="O787" s="243">
        <f t="shared" si="162"/>
        <v>2595</v>
      </c>
      <c r="P787" s="139"/>
      <c r="Q787" s="241">
        <f t="shared" si="163"/>
        <v>12488.506008868042</v>
      </c>
      <c r="R787" s="242">
        <f t="shared" si="168"/>
        <v>2595</v>
      </c>
      <c r="S787" s="242">
        <f t="shared" si="164"/>
        <v>0</v>
      </c>
      <c r="T787" s="242">
        <f t="shared" si="165"/>
        <v>893</v>
      </c>
      <c r="U787" s="242">
        <f t="shared" si="166"/>
        <v>15976.506008868042</v>
      </c>
      <c r="V787" s="247" t="str">
        <f t="shared" si="167"/>
        <v/>
      </c>
    </row>
    <row r="788" spans="1:22" x14ac:dyDescent="0.3">
      <c r="A788" s="136">
        <v>493</v>
      </c>
      <c r="B788" s="136">
        <v>493093248</v>
      </c>
      <c r="C788" s="212" t="s">
        <v>301</v>
      </c>
      <c r="D788" s="211">
        <v>93</v>
      </c>
      <c r="E788" s="212" t="s">
        <v>25</v>
      </c>
      <c r="F788" s="211">
        <v>248</v>
      </c>
      <c r="G788" s="212" t="s">
        <v>30</v>
      </c>
      <c r="H788" s="235">
        <f t="shared" si="156"/>
        <v>26.060000000000002</v>
      </c>
      <c r="I788" s="137"/>
      <c r="J788" s="241">
        <f t="shared" si="157"/>
        <v>1183</v>
      </c>
      <c r="K788" s="242">
        <f t="shared" si="158"/>
        <v>1254</v>
      </c>
      <c r="L788" s="242">
        <f t="shared" si="159"/>
        <v>1334</v>
      </c>
      <c r="M788" s="242">
        <f t="shared" si="160"/>
        <v>1076</v>
      </c>
      <c r="N788" s="242">
        <f t="shared" si="161"/>
        <v>1046</v>
      </c>
      <c r="O788" s="243">
        <f t="shared" si="162"/>
        <v>1041</v>
      </c>
      <c r="P788" s="139"/>
      <c r="Q788" s="241">
        <f t="shared" si="163"/>
        <v>13494</v>
      </c>
      <c r="R788" s="242">
        <f t="shared" si="168"/>
        <v>1041</v>
      </c>
      <c r="S788" s="242">
        <f t="shared" si="164"/>
        <v>0</v>
      </c>
      <c r="T788" s="242">
        <f t="shared" si="165"/>
        <v>893</v>
      </c>
      <c r="U788" s="242">
        <f t="shared" si="166"/>
        <v>15428</v>
      </c>
      <c r="V788" s="247">
        <f t="shared" si="167"/>
        <v>-5</v>
      </c>
    </row>
    <row r="789" spans="1:22" x14ac:dyDescent="0.3">
      <c r="A789" s="136">
        <v>493</v>
      </c>
      <c r="B789" s="136">
        <v>493093262</v>
      </c>
      <c r="C789" s="212" t="s">
        <v>301</v>
      </c>
      <c r="D789" s="211">
        <v>93</v>
      </c>
      <c r="E789" s="212" t="s">
        <v>25</v>
      </c>
      <c r="F789" s="211">
        <v>262</v>
      </c>
      <c r="G789" s="212" t="s">
        <v>31</v>
      </c>
      <c r="H789" s="235">
        <f t="shared" si="156"/>
        <v>2</v>
      </c>
      <c r="I789" s="137"/>
      <c r="J789" s="241">
        <f t="shared" si="157"/>
        <v>4685</v>
      </c>
      <c r="K789" s="242">
        <f t="shared" si="158"/>
        <v>7038</v>
      </c>
      <c r="L789" s="242">
        <f t="shared" si="159"/>
        <v>7582</v>
      </c>
      <c r="M789" s="242">
        <f t="shared" si="160"/>
        <v>7746</v>
      </c>
      <c r="N789" s="242">
        <f t="shared" si="161"/>
        <v>7715</v>
      </c>
      <c r="O789" s="243">
        <f t="shared" si="162"/>
        <v>7707</v>
      </c>
      <c r="P789" s="139"/>
      <c r="Q789" s="241">
        <f t="shared" si="163"/>
        <v>16446</v>
      </c>
      <c r="R789" s="242">
        <f t="shared" si="168"/>
        <v>7707</v>
      </c>
      <c r="S789" s="242">
        <f t="shared" si="164"/>
        <v>0</v>
      </c>
      <c r="T789" s="242">
        <f t="shared" si="165"/>
        <v>893</v>
      </c>
      <c r="U789" s="242">
        <f t="shared" si="166"/>
        <v>25046</v>
      </c>
      <c r="V789" s="247">
        <f t="shared" si="167"/>
        <v>-8</v>
      </c>
    </row>
    <row r="790" spans="1:22" x14ac:dyDescent="0.3">
      <c r="A790" s="136">
        <v>493</v>
      </c>
      <c r="B790" s="136">
        <v>493093274</v>
      </c>
      <c r="C790" s="212" t="s">
        <v>301</v>
      </c>
      <c r="D790" s="211">
        <v>93</v>
      </c>
      <c r="E790" s="212" t="s">
        <v>25</v>
      </c>
      <c r="F790" s="211">
        <v>274</v>
      </c>
      <c r="G790" s="212" t="s">
        <v>81</v>
      </c>
      <c r="H790" s="235">
        <f t="shared" si="156"/>
        <v>2.91</v>
      </c>
      <c r="I790" s="137"/>
      <c r="J790" s="241">
        <f t="shared" si="157"/>
        <v>5792</v>
      </c>
      <c r="K790" s="242">
        <f t="shared" si="158"/>
        <v>6009</v>
      </c>
      <c r="L790" s="242">
        <f t="shared" si="159"/>
        <v>6045</v>
      </c>
      <c r="M790" s="242">
        <f t="shared" si="160"/>
        <v>6045</v>
      </c>
      <c r="N790" s="242">
        <f t="shared" si="161"/>
        <v>5986</v>
      </c>
      <c r="O790" s="243">
        <f t="shared" si="162"/>
        <v>5982</v>
      </c>
      <c r="P790" s="139"/>
      <c r="Q790" s="241">
        <f t="shared" si="163"/>
        <v>12504.465731763923</v>
      </c>
      <c r="R790" s="242">
        <f t="shared" si="168"/>
        <v>5982</v>
      </c>
      <c r="S790" s="242">
        <f t="shared" si="164"/>
        <v>0</v>
      </c>
      <c r="T790" s="242">
        <f t="shared" si="165"/>
        <v>893</v>
      </c>
      <c r="U790" s="242">
        <f t="shared" si="166"/>
        <v>19379.465731763921</v>
      </c>
      <c r="V790" s="247">
        <f t="shared" si="167"/>
        <v>-4</v>
      </c>
    </row>
    <row r="791" spans="1:22" x14ac:dyDescent="0.3">
      <c r="A791" s="136">
        <v>494</v>
      </c>
      <c r="B791" s="136">
        <v>494093035</v>
      </c>
      <c r="C791" s="212" t="s">
        <v>302</v>
      </c>
      <c r="D791" s="211">
        <v>93</v>
      </c>
      <c r="E791" s="212" t="s">
        <v>25</v>
      </c>
      <c r="F791" s="211">
        <v>35</v>
      </c>
      <c r="G791" s="212" t="s">
        <v>22</v>
      </c>
      <c r="H791" s="235">
        <f t="shared" si="156"/>
        <v>2</v>
      </c>
      <c r="I791" s="137"/>
      <c r="J791" s="241">
        <f t="shared" si="157"/>
        <v>4270</v>
      </c>
      <c r="K791" s="242">
        <f t="shared" si="158"/>
        <v>3929</v>
      </c>
      <c r="L791" s="242">
        <f t="shared" si="159"/>
        <v>3956</v>
      </c>
      <c r="M791" s="242">
        <f t="shared" si="160"/>
        <v>3949</v>
      </c>
      <c r="N791" s="242">
        <f t="shared" si="161"/>
        <v>3887</v>
      </c>
      <c r="O791" s="243">
        <f t="shared" si="162"/>
        <v>3881</v>
      </c>
      <c r="P791" s="139"/>
      <c r="Q791" s="241">
        <f t="shared" si="163"/>
        <v>11254</v>
      </c>
      <c r="R791" s="242">
        <f t="shared" si="168"/>
        <v>3881</v>
      </c>
      <c r="S791" s="242">
        <f t="shared" si="164"/>
        <v>0</v>
      </c>
      <c r="T791" s="242">
        <f t="shared" si="165"/>
        <v>893</v>
      </c>
      <c r="U791" s="242">
        <f t="shared" si="166"/>
        <v>16028</v>
      </c>
      <c r="V791" s="247">
        <f t="shared" si="167"/>
        <v>-6</v>
      </c>
    </row>
    <row r="792" spans="1:22" x14ac:dyDescent="0.3">
      <c r="A792" s="136">
        <v>494</v>
      </c>
      <c r="B792" s="136">
        <v>494093049</v>
      </c>
      <c r="C792" s="212" t="s">
        <v>302</v>
      </c>
      <c r="D792" s="211">
        <v>93</v>
      </c>
      <c r="E792" s="212" t="s">
        <v>25</v>
      </c>
      <c r="F792" s="211">
        <v>49</v>
      </c>
      <c r="G792" s="212" t="s">
        <v>96</v>
      </c>
      <c r="H792" s="235">
        <f t="shared" si="156"/>
        <v>0.5</v>
      </c>
      <c r="I792" s="137"/>
      <c r="J792" s="241">
        <f t="shared" si="157"/>
        <v>14859</v>
      </c>
      <c r="K792" s="242">
        <f t="shared" si="158"/>
        <v>16713</v>
      </c>
      <c r="L792" s="242">
        <f t="shared" si="159"/>
        <v>16714</v>
      </c>
      <c r="M792" s="242" t="str">
        <f t="shared" si="160"/>
        <v/>
      </c>
      <c r="N792" s="242" t="str">
        <f t="shared" si="161"/>
        <v/>
      </c>
      <c r="O792" s="243">
        <f t="shared" si="162"/>
        <v>16639</v>
      </c>
      <c r="P792" s="139"/>
      <c r="Q792" s="241">
        <f t="shared" si="163"/>
        <v>13207</v>
      </c>
      <c r="R792" s="242">
        <f t="shared" si="168"/>
        <v>16639</v>
      </c>
      <c r="S792" s="242">
        <f t="shared" si="164"/>
        <v>0</v>
      </c>
      <c r="T792" s="242">
        <f t="shared" si="165"/>
        <v>893</v>
      </c>
      <c r="U792" s="242">
        <f t="shared" si="166"/>
        <v>30739</v>
      </c>
      <c r="V792" s="247" t="str">
        <f t="shared" si="167"/>
        <v/>
      </c>
    </row>
    <row r="793" spans="1:22" x14ac:dyDescent="0.3">
      <c r="A793" s="136">
        <v>494</v>
      </c>
      <c r="B793" s="136">
        <v>494093056</v>
      </c>
      <c r="C793" s="212" t="s">
        <v>302</v>
      </c>
      <c r="D793" s="211">
        <v>93</v>
      </c>
      <c r="E793" s="212" t="s">
        <v>25</v>
      </c>
      <c r="F793" s="211">
        <v>56</v>
      </c>
      <c r="G793" s="212" t="s">
        <v>153</v>
      </c>
      <c r="H793" s="235">
        <f t="shared" si="156"/>
        <v>2</v>
      </c>
      <c r="I793" s="137"/>
      <c r="J793" s="241">
        <f t="shared" si="157"/>
        <v>4031</v>
      </c>
      <c r="K793" s="242">
        <f t="shared" si="158"/>
        <v>4159</v>
      </c>
      <c r="L793" s="242">
        <f t="shared" si="159"/>
        <v>4192</v>
      </c>
      <c r="M793" s="242">
        <f t="shared" si="160"/>
        <v>3698</v>
      </c>
      <c r="N793" s="242">
        <f t="shared" si="161"/>
        <v>3678</v>
      </c>
      <c r="O793" s="243">
        <f t="shared" si="162"/>
        <v>3678</v>
      </c>
      <c r="P793" s="139"/>
      <c r="Q793" s="241">
        <f t="shared" si="163"/>
        <v>10791</v>
      </c>
      <c r="R793" s="242">
        <f t="shared" si="168"/>
        <v>3678</v>
      </c>
      <c r="S793" s="242">
        <f t="shared" si="164"/>
        <v>0</v>
      </c>
      <c r="T793" s="242">
        <f t="shared" si="165"/>
        <v>893</v>
      </c>
      <c r="U793" s="242">
        <f t="shared" si="166"/>
        <v>15362</v>
      </c>
      <c r="V793" s="247">
        <f t="shared" si="167"/>
        <v>0</v>
      </c>
    </row>
    <row r="794" spans="1:22" x14ac:dyDescent="0.3">
      <c r="A794" s="136">
        <v>494</v>
      </c>
      <c r="B794" s="136">
        <v>494093057</v>
      </c>
      <c r="C794" s="212" t="s">
        <v>302</v>
      </c>
      <c r="D794" s="211">
        <v>93</v>
      </c>
      <c r="E794" s="212" t="s">
        <v>25</v>
      </c>
      <c r="F794" s="211">
        <v>57</v>
      </c>
      <c r="G794" s="212" t="s">
        <v>23</v>
      </c>
      <c r="H794" s="235">
        <f t="shared" si="156"/>
        <v>78.550000000000011</v>
      </c>
      <c r="I794" s="137"/>
      <c r="J794" s="241">
        <f t="shared" si="157"/>
        <v>616</v>
      </c>
      <c r="K794" s="242">
        <f t="shared" si="158"/>
        <v>616</v>
      </c>
      <c r="L794" s="242">
        <f t="shared" si="159"/>
        <v>625</v>
      </c>
      <c r="M794" s="242">
        <f t="shared" si="160"/>
        <v>625</v>
      </c>
      <c r="N794" s="242">
        <f t="shared" si="161"/>
        <v>309</v>
      </c>
      <c r="O794" s="243">
        <f t="shared" si="162"/>
        <v>298</v>
      </c>
      <c r="P794" s="139"/>
      <c r="Q794" s="241">
        <f t="shared" si="163"/>
        <v>12282</v>
      </c>
      <c r="R794" s="242">
        <f t="shared" si="168"/>
        <v>298</v>
      </c>
      <c r="S794" s="242">
        <f t="shared" si="164"/>
        <v>0</v>
      </c>
      <c r="T794" s="242">
        <f t="shared" si="165"/>
        <v>893</v>
      </c>
      <c r="U794" s="242">
        <f t="shared" si="166"/>
        <v>13473</v>
      </c>
      <c r="V794" s="247">
        <f t="shared" si="167"/>
        <v>-11</v>
      </c>
    </row>
    <row r="795" spans="1:22" x14ac:dyDescent="0.3">
      <c r="A795" s="136">
        <v>494</v>
      </c>
      <c r="B795" s="136">
        <v>494093071</v>
      </c>
      <c r="C795" s="212" t="s">
        <v>302</v>
      </c>
      <c r="D795" s="211">
        <v>93</v>
      </c>
      <c r="E795" s="212" t="s">
        <v>25</v>
      </c>
      <c r="F795" s="211">
        <v>71</v>
      </c>
      <c r="G795" s="212" t="s">
        <v>24</v>
      </c>
      <c r="H795" s="235">
        <f t="shared" si="156"/>
        <v>2</v>
      </c>
      <c r="I795" s="137"/>
      <c r="J795" s="241">
        <f t="shared" si="157"/>
        <v>5081</v>
      </c>
      <c r="K795" s="242">
        <f t="shared" si="158"/>
        <v>5077</v>
      </c>
      <c r="L795" s="242">
        <f t="shared" si="159"/>
        <v>5224</v>
      </c>
      <c r="M795" s="242" t="str">
        <f t="shared" si="160"/>
        <v/>
      </c>
      <c r="N795" s="242" t="str">
        <f t="shared" si="161"/>
        <v/>
      </c>
      <c r="O795" s="243">
        <f t="shared" si="162"/>
        <v>4843</v>
      </c>
      <c r="P795" s="139"/>
      <c r="Q795" s="241">
        <f t="shared" si="163"/>
        <v>10052.9479778157</v>
      </c>
      <c r="R795" s="242">
        <f t="shared" si="168"/>
        <v>4843</v>
      </c>
      <c r="S795" s="242">
        <f t="shared" si="164"/>
        <v>0</v>
      </c>
      <c r="T795" s="242">
        <f t="shared" si="165"/>
        <v>893</v>
      </c>
      <c r="U795" s="242">
        <f t="shared" si="166"/>
        <v>15788.9479778157</v>
      </c>
      <c r="V795" s="247" t="str">
        <f t="shared" si="167"/>
        <v/>
      </c>
    </row>
    <row r="796" spans="1:22" x14ac:dyDescent="0.3">
      <c r="A796" s="136">
        <v>494</v>
      </c>
      <c r="B796" s="136">
        <v>494093093</v>
      </c>
      <c r="C796" s="212" t="s">
        <v>302</v>
      </c>
      <c r="D796" s="211">
        <v>93</v>
      </c>
      <c r="E796" s="212" t="s">
        <v>25</v>
      </c>
      <c r="F796" s="211">
        <v>93</v>
      </c>
      <c r="G796" s="212" t="s">
        <v>25</v>
      </c>
      <c r="H796" s="235">
        <f t="shared" si="156"/>
        <v>358.44000000000005</v>
      </c>
      <c r="I796" s="137"/>
      <c r="J796" s="241">
        <f t="shared" si="157"/>
        <v>336</v>
      </c>
      <c r="K796" s="242">
        <f t="shared" si="158"/>
        <v>337</v>
      </c>
      <c r="L796" s="242">
        <f t="shared" si="159"/>
        <v>342</v>
      </c>
      <c r="M796" s="242">
        <f t="shared" si="160"/>
        <v>342</v>
      </c>
      <c r="N796" s="242">
        <f t="shared" si="161"/>
        <v>588</v>
      </c>
      <c r="O796" s="243">
        <f t="shared" si="162"/>
        <v>593</v>
      </c>
      <c r="P796" s="139"/>
      <c r="Q796" s="241">
        <f t="shared" si="163"/>
        <v>11961</v>
      </c>
      <c r="R796" s="242">
        <f t="shared" si="168"/>
        <v>593</v>
      </c>
      <c r="S796" s="242">
        <f t="shared" si="164"/>
        <v>0</v>
      </c>
      <c r="T796" s="242">
        <f t="shared" si="165"/>
        <v>893</v>
      </c>
      <c r="U796" s="242">
        <f t="shared" si="166"/>
        <v>13447</v>
      </c>
      <c r="V796" s="247">
        <f t="shared" si="167"/>
        <v>5</v>
      </c>
    </row>
    <row r="797" spans="1:22" x14ac:dyDescent="0.3">
      <c r="A797" s="136">
        <v>494</v>
      </c>
      <c r="B797" s="136">
        <v>494093097</v>
      </c>
      <c r="C797" s="212" t="s">
        <v>302</v>
      </c>
      <c r="D797" s="211">
        <v>93</v>
      </c>
      <c r="E797" s="212" t="s">
        <v>25</v>
      </c>
      <c r="F797" s="211">
        <v>97</v>
      </c>
      <c r="G797" s="212" t="s">
        <v>245</v>
      </c>
      <c r="H797" s="235">
        <f t="shared" si="156"/>
        <v>1</v>
      </c>
      <c r="I797" s="137"/>
      <c r="J797" s="241" t="str">
        <f t="shared" si="157"/>
        <v/>
      </c>
      <c r="K797" s="242" t="str">
        <f t="shared" si="158"/>
        <v/>
      </c>
      <c r="L797" s="242" t="str">
        <f t="shared" si="159"/>
        <v/>
      </c>
      <c r="M797" s="242">
        <f t="shared" si="160"/>
        <v>5</v>
      </c>
      <c r="N797" s="242">
        <f t="shared" si="161"/>
        <v>0</v>
      </c>
      <c r="O797" s="243">
        <f t="shared" si="162"/>
        <v>0</v>
      </c>
      <c r="P797" s="139"/>
      <c r="Q797" s="241">
        <f t="shared" si="163"/>
        <v>12093.439898240773</v>
      </c>
      <c r="R797" s="242">
        <f t="shared" si="168"/>
        <v>0</v>
      </c>
      <c r="S797" s="242">
        <f t="shared" si="164"/>
        <v>0</v>
      </c>
      <c r="T797" s="242">
        <f t="shared" si="165"/>
        <v>893</v>
      </c>
      <c r="U797" s="242">
        <f t="shared" si="166"/>
        <v>12986.439898240773</v>
      </c>
      <c r="V797" s="247">
        <f t="shared" si="167"/>
        <v>0</v>
      </c>
    </row>
    <row r="798" spans="1:22" x14ac:dyDescent="0.3">
      <c r="A798" s="136">
        <v>494</v>
      </c>
      <c r="B798" s="136">
        <v>494093128</v>
      </c>
      <c r="C798" s="212" t="s">
        <v>302</v>
      </c>
      <c r="D798" s="211">
        <v>93</v>
      </c>
      <c r="E798" s="212" t="s">
        <v>25</v>
      </c>
      <c r="F798" s="211">
        <v>128</v>
      </c>
      <c r="G798" s="212" t="s">
        <v>110</v>
      </c>
      <c r="H798" s="235">
        <f t="shared" si="156"/>
        <v>1</v>
      </c>
      <c r="I798" s="137"/>
      <c r="J798" s="241">
        <f t="shared" si="157"/>
        <v>517</v>
      </c>
      <c r="K798" s="242">
        <f t="shared" si="158"/>
        <v>461</v>
      </c>
      <c r="L798" s="242">
        <f t="shared" si="159"/>
        <v>461</v>
      </c>
      <c r="M798" s="242">
        <f t="shared" si="160"/>
        <v>479</v>
      </c>
      <c r="N798" s="242">
        <f t="shared" si="161"/>
        <v>459</v>
      </c>
      <c r="O798" s="243">
        <f t="shared" si="162"/>
        <v>458</v>
      </c>
      <c r="P798" s="139"/>
      <c r="Q798" s="241">
        <f t="shared" si="163"/>
        <v>9066</v>
      </c>
      <c r="R798" s="242">
        <f t="shared" si="168"/>
        <v>458</v>
      </c>
      <c r="S798" s="242">
        <f t="shared" si="164"/>
        <v>0</v>
      </c>
      <c r="T798" s="242">
        <f t="shared" si="165"/>
        <v>893</v>
      </c>
      <c r="U798" s="242">
        <f t="shared" si="166"/>
        <v>10417</v>
      </c>
      <c r="V798" s="247">
        <f t="shared" si="167"/>
        <v>-1</v>
      </c>
    </row>
    <row r="799" spans="1:22" x14ac:dyDescent="0.3">
      <c r="A799" s="136">
        <v>494</v>
      </c>
      <c r="B799" s="136">
        <v>494093149</v>
      </c>
      <c r="C799" s="212" t="s">
        <v>302</v>
      </c>
      <c r="D799" s="211">
        <v>93</v>
      </c>
      <c r="E799" s="212" t="s">
        <v>25</v>
      </c>
      <c r="F799" s="211">
        <v>149</v>
      </c>
      <c r="G799" s="212" t="s">
        <v>103</v>
      </c>
      <c r="H799" s="235">
        <f t="shared" si="156"/>
        <v>1.98</v>
      </c>
      <c r="I799" s="137"/>
      <c r="J799" s="241">
        <f t="shared" si="157"/>
        <v>15</v>
      </c>
      <c r="K799" s="242">
        <f t="shared" si="158"/>
        <v>11</v>
      </c>
      <c r="L799" s="242">
        <f t="shared" si="159"/>
        <v>11</v>
      </c>
      <c r="M799" s="242">
        <f t="shared" si="160"/>
        <v>91</v>
      </c>
      <c r="N799" s="242">
        <f t="shared" si="161"/>
        <v>137</v>
      </c>
      <c r="O799" s="243">
        <f t="shared" si="162"/>
        <v>134</v>
      </c>
      <c r="P799" s="139"/>
      <c r="Q799" s="241">
        <f t="shared" si="163"/>
        <v>9042</v>
      </c>
      <c r="R799" s="242">
        <f t="shared" si="168"/>
        <v>134</v>
      </c>
      <c r="S799" s="242">
        <f t="shared" si="164"/>
        <v>0</v>
      </c>
      <c r="T799" s="242">
        <f t="shared" si="165"/>
        <v>893</v>
      </c>
      <c r="U799" s="242">
        <f t="shared" si="166"/>
        <v>10069</v>
      </c>
      <c r="V799" s="247">
        <f t="shared" si="167"/>
        <v>-3</v>
      </c>
    </row>
    <row r="800" spans="1:22" x14ac:dyDescent="0.3">
      <c r="A800" s="136">
        <v>494</v>
      </c>
      <c r="B800" s="136">
        <v>494093163</v>
      </c>
      <c r="C800" s="212" t="s">
        <v>302</v>
      </c>
      <c r="D800" s="211">
        <v>93</v>
      </c>
      <c r="E800" s="212" t="s">
        <v>25</v>
      </c>
      <c r="F800" s="211">
        <v>163</v>
      </c>
      <c r="G800" s="212" t="s">
        <v>27</v>
      </c>
      <c r="H800" s="235">
        <f t="shared" si="156"/>
        <v>2</v>
      </c>
      <c r="I800" s="137"/>
      <c r="J800" s="241">
        <f t="shared" si="157"/>
        <v>584</v>
      </c>
      <c r="K800" s="242">
        <f t="shared" si="158"/>
        <v>251</v>
      </c>
      <c r="L800" s="242">
        <f t="shared" si="159"/>
        <v>544</v>
      </c>
      <c r="M800" s="242">
        <f t="shared" si="160"/>
        <v>544</v>
      </c>
      <c r="N800" s="242">
        <f t="shared" si="161"/>
        <v>154</v>
      </c>
      <c r="O800" s="243">
        <f t="shared" si="162"/>
        <v>145</v>
      </c>
      <c r="P800" s="139"/>
      <c r="Q800" s="241">
        <f t="shared" si="163"/>
        <v>12886</v>
      </c>
      <c r="R800" s="242">
        <f t="shared" si="168"/>
        <v>145</v>
      </c>
      <c r="S800" s="242">
        <f t="shared" si="164"/>
        <v>0</v>
      </c>
      <c r="T800" s="242">
        <f t="shared" si="165"/>
        <v>893</v>
      </c>
      <c r="U800" s="242">
        <f t="shared" si="166"/>
        <v>13924</v>
      </c>
      <c r="V800" s="247">
        <f t="shared" si="167"/>
        <v>-9</v>
      </c>
    </row>
    <row r="801" spans="1:22" x14ac:dyDescent="0.3">
      <c r="A801" s="136">
        <v>494</v>
      </c>
      <c r="B801" s="136">
        <v>494093165</v>
      </c>
      <c r="C801" s="212" t="s">
        <v>302</v>
      </c>
      <c r="D801" s="211">
        <v>93</v>
      </c>
      <c r="E801" s="212" t="s">
        <v>25</v>
      </c>
      <c r="F801" s="211">
        <v>165</v>
      </c>
      <c r="G801" s="212" t="s">
        <v>28</v>
      </c>
      <c r="H801" s="235">
        <f t="shared" si="156"/>
        <v>63.37</v>
      </c>
      <c r="I801" s="137"/>
      <c r="J801" s="241">
        <f t="shared" si="157"/>
        <v>633</v>
      </c>
      <c r="K801" s="242">
        <f t="shared" si="158"/>
        <v>667</v>
      </c>
      <c r="L801" s="242">
        <f t="shared" si="159"/>
        <v>673</v>
      </c>
      <c r="M801" s="242">
        <f t="shared" si="160"/>
        <v>432</v>
      </c>
      <c r="N801" s="242">
        <f t="shared" si="161"/>
        <v>464</v>
      </c>
      <c r="O801" s="243">
        <f t="shared" si="162"/>
        <v>463</v>
      </c>
      <c r="P801" s="139"/>
      <c r="Q801" s="241">
        <f t="shared" si="163"/>
        <v>12345</v>
      </c>
      <c r="R801" s="242">
        <f t="shared" si="168"/>
        <v>463</v>
      </c>
      <c r="S801" s="242">
        <f t="shared" si="164"/>
        <v>0</v>
      </c>
      <c r="T801" s="242">
        <f t="shared" si="165"/>
        <v>893</v>
      </c>
      <c r="U801" s="242">
        <f t="shared" si="166"/>
        <v>13701</v>
      </c>
      <c r="V801" s="247">
        <f t="shared" si="167"/>
        <v>-1</v>
      </c>
    </row>
    <row r="802" spans="1:22" x14ac:dyDescent="0.3">
      <c r="A802" s="136">
        <v>494</v>
      </c>
      <c r="B802" s="136">
        <v>494093176</v>
      </c>
      <c r="C802" s="212" t="s">
        <v>302</v>
      </c>
      <c r="D802" s="211">
        <v>93</v>
      </c>
      <c r="E802" s="212" t="s">
        <v>25</v>
      </c>
      <c r="F802" s="211">
        <v>176</v>
      </c>
      <c r="G802" s="212" t="s">
        <v>29</v>
      </c>
      <c r="H802" s="235">
        <f t="shared" si="156"/>
        <v>10.84</v>
      </c>
      <c r="I802" s="137"/>
      <c r="J802" s="241">
        <f t="shared" si="157"/>
        <v>4102</v>
      </c>
      <c r="K802" s="242">
        <f t="shared" si="158"/>
        <v>4214</v>
      </c>
      <c r="L802" s="242">
        <f t="shared" si="159"/>
        <v>4221</v>
      </c>
      <c r="M802" s="242">
        <f t="shared" si="160"/>
        <v>4221</v>
      </c>
      <c r="N802" s="242">
        <f t="shared" si="161"/>
        <v>4576</v>
      </c>
      <c r="O802" s="243">
        <f t="shared" si="162"/>
        <v>4576</v>
      </c>
      <c r="P802" s="139"/>
      <c r="Q802" s="241">
        <f t="shared" si="163"/>
        <v>12778</v>
      </c>
      <c r="R802" s="242">
        <f t="shared" si="168"/>
        <v>4576</v>
      </c>
      <c r="S802" s="242">
        <f t="shared" si="164"/>
        <v>0</v>
      </c>
      <c r="T802" s="242">
        <f t="shared" si="165"/>
        <v>893</v>
      </c>
      <c r="U802" s="242">
        <f t="shared" si="166"/>
        <v>18247</v>
      </c>
      <c r="V802" s="247">
        <f t="shared" si="167"/>
        <v>0</v>
      </c>
    </row>
    <row r="803" spans="1:22" x14ac:dyDescent="0.3">
      <c r="A803" s="136">
        <v>494</v>
      </c>
      <c r="B803" s="136">
        <v>494093178</v>
      </c>
      <c r="C803" s="212" t="s">
        <v>302</v>
      </c>
      <c r="D803" s="211">
        <v>93</v>
      </c>
      <c r="E803" s="212" t="s">
        <v>25</v>
      </c>
      <c r="F803" s="211">
        <v>178</v>
      </c>
      <c r="G803" s="212" t="s">
        <v>241</v>
      </c>
      <c r="H803" s="235">
        <f t="shared" si="156"/>
        <v>1</v>
      </c>
      <c r="I803" s="137"/>
      <c r="J803" s="241">
        <f t="shared" si="157"/>
        <v>1030</v>
      </c>
      <c r="K803" s="242">
        <f t="shared" si="158"/>
        <v>1127</v>
      </c>
      <c r="L803" s="242">
        <f t="shared" si="159"/>
        <v>1140</v>
      </c>
      <c r="M803" s="242">
        <f t="shared" si="160"/>
        <v>1140</v>
      </c>
      <c r="N803" s="242">
        <f t="shared" si="161"/>
        <v>599</v>
      </c>
      <c r="O803" s="243">
        <f t="shared" si="162"/>
        <v>571</v>
      </c>
      <c r="P803" s="139"/>
      <c r="Q803" s="241">
        <f t="shared" si="163"/>
        <v>10938</v>
      </c>
      <c r="R803" s="242">
        <f t="shared" si="168"/>
        <v>571</v>
      </c>
      <c r="S803" s="242">
        <f t="shared" si="164"/>
        <v>0</v>
      </c>
      <c r="T803" s="242">
        <f t="shared" si="165"/>
        <v>893</v>
      </c>
      <c r="U803" s="242">
        <f t="shared" si="166"/>
        <v>12402</v>
      </c>
      <c r="V803" s="247">
        <f t="shared" si="167"/>
        <v>-28</v>
      </c>
    </row>
    <row r="804" spans="1:22" x14ac:dyDescent="0.3">
      <c r="A804" s="136">
        <v>494</v>
      </c>
      <c r="B804" s="136">
        <v>494093248</v>
      </c>
      <c r="C804" s="212" t="s">
        <v>302</v>
      </c>
      <c r="D804" s="211">
        <v>93</v>
      </c>
      <c r="E804" s="212" t="s">
        <v>25</v>
      </c>
      <c r="F804" s="211">
        <v>248</v>
      </c>
      <c r="G804" s="212" t="s">
        <v>30</v>
      </c>
      <c r="H804" s="235">
        <f t="shared" si="156"/>
        <v>246.21</v>
      </c>
      <c r="I804" s="137"/>
      <c r="J804" s="241">
        <f t="shared" si="157"/>
        <v>1176</v>
      </c>
      <c r="K804" s="242">
        <f t="shared" si="158"/>
        <v>1173</v>
      </c>
      <c r="L804" s="242">
        <f t="shared" si="159"/>
        <v>1189</v>
      </c>
      <c r="M804" s="242">
        <f t="shared" si="160"/>
        <v>959</v>
      </c>
      <c r="N804" s="242">
        <f t="shared" si="161"/>
        <v>932</v>
      </c>
      <c r="O804" s="243">
        <f t="shared" si="162"/>
        <v>928</v>
      </c>
      <c r="P804" s="139"/>
      <c r="Q804" s="241">
        <f t="shared" si="163"/>
        <v>12032</v>
      </c>
      <c r="R804" s="242">
        <f t="shared" si="168"/>
        <v>928</v>
      </c>
      <c r="S804" s="242">
        <f t="shared" si="164"/>
        <v>0</v>
      </c>
      <c r="T804" s="242">
        <f t="shared" si="165"/>
        <v>893</v>
      </c>
      <c r="U804" s="242">
        <f t="shared" si="166"/>
        <v>13853</v>
      </c>
      <c r="V804" s="247">
        <f t="shared" si="167"/>
        <v>-4</v>
      </c>
    </row>
    <row r="805" spans="1:22" x14ac:dyDescent="0.3">
      <c r="A805" s="136">
        <v>494</v>
      </c>
      <c r="B805" s="136">
        <v>494093262</v>
      </c>
      <c r="C805" s="212" t="s">
        <v>302</v>
      </c>
      <c r="D805" s="211">
        <v>93</v>
      </c>
      <c r="E805" s="212" t="s">
        <v>25</v>
      </c>
      <c r="F805" s="211">
        <v>262</v>
      </c>
      <c r="G805" s="212" t="s">
        <v>31</v>
      </c>
      <c r="H805" s="235">
        <f t="shared" si="156"/>
        <v>3.46</v>
      </c>
      <c r="I805" s="137"/>
      <c r="J805" s="241">
        <f t="shared" si="157"/>
        <v>4821</v>
      </c>
      <c r="K805" s="242">
        <f t="shared" si="158"/>
        <v>5787</v>
      </c>
      <c r="L805" s="242">
        <f t="shared" si="159"/>
        <v>5786</v>
      </c>
      <c r="M805" s="242">
        <f t="shared" si="160"/>
        <v>5912</v>
      </c>
      <c r="N805" s="242">
        <f t="shared" si="161"/>
        <v>5887</v>
      </c>
      <c r="O805" s="243">
        <f t="shared" si="162"/>
        <v>5882</v>
      </c>
      <c r="P805" s="139"/>
      <c r="Q805" s="241">
        <f t="shared" si="163"/>
        <v>12551</v>
      </c>
      <c r="R805" s="242">
        <f t="shared" si="168"/>
        <v>5882</v>
      </c>
      <c r="S805" s="242">
        <f t="shared" si="164"/>
        <v>0</v>
      </c>
      <c r="T805" s="242">
        <f t="shared" si="165"/>
        <v>893</v>
      </c>
      <c r="U805" s="242">
        <f t="shared" si="166"/>
        <v>19326</v>
      </c>
      <c r="V805" s="247">
        <f t="shared" si="167"/>
        <v>-5</v>
      </c>
    </row>
    <row r="806" spans="1:22" x14ac:dyDescent="0.3">
      <c r="A806" s="136">
        <v>494</v>
      </c>
      <c r="B806" s="136">
        <v>494093284</v>
      </c>
      <c r="C806" s="212" t="s">
        <v>302</v>
      </c>
      <c r="D806" s="211">
        <v>93</v>
      </c>
      <c r="E806" s="212" t="s">
        <v>25</v>
      </c>
      <c r="F806" s="211">
        <v>284</v>
      </c>
      <c r="G806" s="212" t="s">
        <v>163</v>
      </c>
      <c r="H806" s="235">
        <f t="shared" si="156"/>
        <v>0.27</v>
      </c>
      <c r="I806" s="137"/>
      <c r="J806" s="241">
        <f t="shared" si="157"/>
        <v>5162</v>
      </c>
      <c r="K806" s="242">
        <f t="shared" si="158"/>
        <v>3436</v>
      </c>
      <c r="L806" s="242">
        <f t="shared" si="159"/>
        <v>3480</v>
      </c>
      <c r="M806" s="242">
        <f t="shared" si="160"/>
        <v>3480</v>
      </c>
      <c r="N806" s="242">
        <f t="shared" si="161"/>
        <v>4438</v>
      </c>
      <c r="O806" s="243">
        <f t="shared" si="162"/>
        <v>4441</v>
      </c>
      <c r="P806" s="139"/>
      <c r="Q806" s="241">
        <f t="shared" si="163"/>
        <v>10223</v>
      </c>
      <c r="R806" s="242">
        <f t="shared" si="168"/>
        <v>4441</v>
      </c>
      <c r="S806" s="242">
        <f t="shared" si="164"/>
        <v>0</v>
      </c>
      <c r="T806" s="242">
        <f t="shared" si="165"/>
        <v>893</v>
      </c>
      <c r="U806" s="242">
        <f t="shared" si="166"/>
        <v>15557</v>
      </c>
      <c r="V806" s="247">
        <f t="shared" si="167"/>
        <v>3</v>
      </c>
    </row>
    <row r="807" spans="1:22" x14ac:dyDescent="0.3">
      <c r="A807" s="136">
        <v>494</v>
      </c>
      <c r="B807" s="136">
        <v>494093291</v>
      </c>
      <c r="C807" s="212" t="s">
        <v>302</v>
      </c>
      <c r="D807" s="211">
        <v>93</v>
      </c>
      <c r="E807" s="212" t="s">
        <v>25</v>
      </c>
      <c r="F807" s="211">
        <v>291</v>
      </c>
      <c r="G807" s="212" t="s">
        <v>118</v>
      </c>
      <c r="H807" s="235">
        <f t="shared" si="156"/>
        <v>2</v>
      </c>
      <c r="I807" s="137"/>
      <c r="J807" s="241" t="str">
        <f t="shared" si="157"/>
        <v/>
      </c>
      <c r="K807" s="242" t="str">
        <f t="shared" si="158"/>
        <v/>
      </c>
      <c r="L807" s="242" t="str">
        <f t="shared" si="159"/>
        <v/>
      </c>
      <c r="M807" s="242">
        <f t="shared" si="160"/>
        <v>6142</v>
      </c>
      <c r="N807" s="242">
        <f t="shared" si="161"/>
        <v>5548</v>
      </c>
      <c r="O807" s="243">
        <f t="shared" si="162"/>
        <v>5542</v>
      </c>
      <c r="P807" s="139"/>
      <c r="Q807" s="241">
        <f t="shared" si="163"/>
        <v>10057.962441204139</v>
      </c>
      <c r="R807" s="242">
        <f t="shared" si="168"/>
        <v>5542</v>
      </c>
      <c r="S807" s="242">
        <f t="shared" si="164"/>
        <v>0</v>
      </c>
      <c r="T807" s="242">
        <f t="shared" si="165"/>
        <v>893</v>
      </c>
      <c r="U807" s="242">
        <f t="shared" si="166"/>
        <v>16492.962441204138</v>
      </c>
      <c r="V807" s="247">
        <f t="shared" si="167"/>
        <v>-6</v>
      </c>
    </row>
    <row r="808" spans="1:22" x14ac:dyDescent="0.3">
      <c r="A808" s="136">
        <v>494</v>
      </c>
      <c r="B808" s="136">
        <v>494093293</v>
      </c>
      <c r="C808" s="212" t="s">
        <v>302</v>
      </c>
      <c r="D808" s="211">
        <v>93</v>
      </c>
      <c r="E808" s="212" t="s">
        <v>25</v>
      </c>
      <c r="F808" s="211">
        <v>293</v>
      </c>
      <c r="G808" s="212" t="s">
        <v>45</v>
      </c>
      <c r="H808" s="235">
        <f t="shared" si="156"/>
        <v>3</v>
      </c>
      <c r="I808" s="137"/>
      <c r="J808" s="241">
        <f t="shared" si="157"/>
        <v>1095</v>
      </c>
      <c r="K808" s="242">
        <f t="shared" si="158"/>
        <v>1163</v>
      </c>
      <c r="L808" s="242">
        <f t="shared" si="159"/>
        <v>1164</v>
      </c>
      <c r="M808" s="242">
        <f t="shared" si="160"/>
        <v>1164</v>
      </c>
      <c r="N808" s="242">
        <f t="shared" si="161"/>
        <v>1045</v>
      </c>
      <c r="O808" s="243">
        <f t="shared" si="162"/>
        <v>1044</v>
      </c>
      <c r="P808" s="139"/>
      <c r="Q808" s="241">
        <f t="shared" si="163"/>
        <v>13549</v>
      </c>
      <c r="R808" s="242">
        <f t="shared" si="168"/>
        <v>1044</v>
      </c>
      <c r="S808" s="242">
        <f t="shared" si="164"/>
        <v>0</v>
      </c>
      <c r="T808" s="242">
        <f t="shared" si="165"/>
        <v>893</v>
      </c>
      <c r="U808" s="242">
        <f t="shared" si="166"/>
        <v>15486</v>
      </c>
      <c r="V808" s="247">
        <f t="shared" si="167"/>
        <v>-1</v>
      </c>
    </row>
    <row r="809" spans="1:22" x14ac:dyDescent="0.3">
      <c r="A809" s="136">
        <v>494</v>
      </c>
      <c r="B809" s="136">
        <v>494093295</v>
      </c>
      <c r="C809" s="212" t="s">
        <v>302</v>
      </c>
      <c r="D809" s="211">
        <v>93</v>
      </c>
      <c r="E809" s="212" t="s">
        <v>25</v>
      </c>
      <c r="F809" s="211">
        <v>295</v>
      </c>
      <c r="G809" s="212" t="s">
        <v>155</v>
      </c>
      <c r="H809" s="235">
        <f t="shared" si="156"/>
        <v>0.39</v>
      </c>
      <c r="I809" s="137"/>
      <c r="J809" s="241" t="str">
        <f t="shared" si="157"/>
        <v/>
      </c>
      <c r="K809" s="242" t="str">
        <f t="shared" si="158"/>
        <v/>
      </c>
      <c r="L809" s="242" t="str">
        <f t="shared" si="159"/>
        <v/>
      </c>
      <c r="M809" s="242" t="str">
        <f t="shared" si="160"/>
        <v/>
      </c>
      <c r="N809" s="242" t="str">
        <f t="shared" si="161"/>
        <v/>
      </c>
      <c r="O809" s="243">
        <f t="shared" si="162"/>
        <v>5428</v>
      </c>
      <c r="P809" s="139"/>
      <c r="Q809" s="241">
        <f t="shared" si="163"/>
        <v>10019.359361151082</v>
      </c>
      <c r="R809" s="242">
        <f t="shared" si="168"/>
        <v>5428</v>
      </c>
      <c r="S809" s="242">
        <f t="shared" si="164"/>
        <v>0</v>
      </c>
      <c r="T809" s="242">
        <f t="shared" si="165"/>
        <v>893</v>
      </c>
      <c r="U809" s="242">
        <f t="shared" si="166"/>
        <v>16340.359361151082</v>
      </c>
      <c r="V809" s="247" t="str">
        <f t="shared" si="167"/>
        <v/>
      </c>
    </row>
    <row r="810" spans="1:22" x14ac:dyDescent="0.3">
      <c r="A810" s="136">
        <v>494</v>
      </c>
      <c r="B810" s="136">
        <v>494093346</v>
      </c>
      <c r="C810" s="212" t="s">
        <v>302</v>
      </c>
      <c r="D810" s="211">
        <v>93</v>
      </c>
      <c r="E810" s="212" t="s">
        <v>25</v>
      </c>
      <c r="F810" s="211">
        <v>346</v>
      </c>
      <c r="G810" s="212" t="s">
        <v>33</v>
      </c>
      <c r="H810" s="235">
        <f t="shared" si="156"/>
        <v>3</v>
      </c>
      <c r="I810" s="137"/>
      <c r="J810" s="241" t="str">
        <f t="shared" si="157"/>
        <v/>
      </c>
      <c r="K810" s="242" t="str">
        <f t="shared" si="158"/>
        <v/>
      </c>
      <c r="L810" s="242" t="str">
        <f t="shared" si="159"/>
        <v/>
      </c>
      <c r="M810" s="242">
        <f t="shared" si="160"/>
        <v>1227</v>
      </c>
      <c r="N810" s="242">
        <f t="shared" si="161"/>
        <v>1227</v>
      </c>
      <c r="O810" s="243">
        <f t="shared" si="162"/>
        <v>1046</v>
      </c>
      <c r="P810" s="139"/>
      <c r="Q810" s="241">
        <f t="shared" si="163"/>
        <v>11031.87601420819</v>
      </c>
      <c r="R810" s="242">
        <f t="shared" si="168"/>
        <v>1046</v>
      </c>
      <c r="S810" s="242">
        <f t="shared" si="164"/>
        <v>0</v>
      </c>
      <c r="T810" s="242">
        <f t="shared" si="165"/>
        <v>893</v>
      </c>
      <c r="U810" s="242">
        <f t="shared" si="166"/>
        <v>12970.87601420819</v>
      </c>
      <c r="V810" s="247">
        <f t="shared" si="167"/>
        <v>-181</v>
      </c>
    </row>
    <row r="811" spans="1:22" x14ac:dyDescent="0.3">
      <c r="A811" s="136">
        <v>494</v>
      </c>
      <c r="B811" s="136">
        <v>494093698</v>
      </c>
      <c r="C811" s="212" t="s">
        <v>302</v>
      </c>
      <c r="D811" s="211">
        <v>93</v>
      </c>
      <c r="E811" s="212" t="s">
        <v>25</v>
      </c>
      <c r="F811" s="211">
        <v>698</v>
      </c>
      <c r="G811" s="212" t="s">
        <v>303</v>
      </c>
      <c r="H811" s="235">
        <f t="shared" si="156"/>
        <v>1</v>
      </c>
      <c r="I811" s="137"/>
      <c r="J811" s="241" t="str">
        <f t="shared" si="157"/>
        <v/>
      </c>
      <c r="K811" s="242" t="str">
        <f t="shared" si="158"/>
        <v/>
      </c>
      <c r="L811" s="242" t="str">
        <f t="shared" si="159"/>
        <v/>
      </c>
      <c r="M811" s="242">
        <f t="shared" si="160"/>
        <v>7303</v>
      </c>
      <c r="N811" s="242">
        <f t="shared" si="161"/>
        <v>7303</v>
      </c>
      <c r="O811" s="243">
        <f t="shared" si="162"/>
        <v>7148</v>
      </c>
      <c r="P811" s="139"/>
      <c r="Q811" s="241">
        <f t="shared" si="163"/>
        <v>9603</v>
      </c>
      <c r="R811" s="242">
        <f t="shared" si="168"/>
        <v>7148</v>
      </c>
      <c r="S811" s="242">
        <f t="shared" si="164"/>
        <v>0</v>
      </c>
      <c r="T811" s="242">
        <f t="shared" si="165"/>
        <v>893</v>
      </c>
      <c r="U811" s="242">
        <f t="shared" si="166"/>
        <v>17644</v>
      </c>
      <c r="V811" s="247">
        <f t="shared" si="167"/>
        <v>-155</v>
      </c>
    </row>
    <row r="812" spans="1:22" x14ac:dyDescent="0.3">
      <c r="A812" s="136">
        <v>496</v>
      </c>
      <c r="B812" s="136">
        <v>496201003</v>
      </c>
      <c r="C812" s="212" t="s">
        <v>304</v>
      </c>
      <c r="D812" s="211">
        <v>201</v>
      </c>
      <c r="E812" s="212" t="s">
        <v>17</v>
      </c>
      <c r="F812" s="211">
        <v>3</v>
      </c>
      <c r="G812" s="212" t="s">
        <v>367</v>
      </c>
      <c r="H812" s="235">
        <f t="shared" si="156"/>
        <v>2</v>
      </c>
      <c r="I812" s="137"/>
      <c r="J812" s="241">
        <f t="shared" si="157"/>
        <v>1967</v>
      </c>
      <c r="K812" s="242">
        <f t="shared" si="158"/>
        <v>2047</v>
      </c>
      <c r="L812" s="242">
        <f t="shared" si="159"/>
        <v>2048</v>
      </c>
      <c r="M812" s="242">
        <f t="shared" si="160"/>
        <v>2048</v>
      </c>
      <c r="N812" s="242">
        <f t="shared" si="161"/>
        <v>1693</v>
      </c>
      <c r="O812" s="243">
        <f t="shared" si="162"/>
        <v>1693</v>
      </c>
      <c r="P812" s="139"/>
      <c r="Q812" s="241">
        <f t="shared" si="163"/>
        <v>10102.677131214345</v>
      </c>
      <c r="R812" s="242">
        <f t="shared" si="168"/>
        <v>1693</v>
      </c>
      <c r="S812" s="242">
        <f t="shared" si="164"/>
        <v>0</v>
      </c>
      <c r="T812" s="242">
        <f t="shared" si="165"/>
        <v>893</v>
      </c>
      <c r="U812" s="242">
        <f t="shared" si="166"/>
        <v>12688.677131214345</v>
      </c>
      <c r="V812" s="247">
        <f t="shared" si="167"/>
        <v>0</v>
      </c>
    </row>
    <row r="813" spans="1:22" x14ac:dyDescent="0.3">
      <c r="A813" s="136">
        <v>496</v>
      </c>
      <c r="B813" s="136">
        <v>496201072</v>
      </c>
      <c r="C813" s="212" t="s">
        <v>304</v>
      </c>
      <c r="D813" s="211">
        <v>201</v>
      </c>
      <c r="E813" s="212" t="s">
        <v>17</v>
      </c>
      <c r="F813" s="211">
        <v>72</v>
      </c>
      <c r="G813" s="212" t="s">
        <v>18</v>
      </c>
      <c r="H813" s="235">
        <f t="shared" si="156"/>
        <v>3.5</v>
      </c>
      <c r="I813" s="137"/>
      <c r="J813" s="241">
        <f t="shared" si="157"/>
        <v>2457</v>
      </c>
      <c r="K813" s="242">
        <f t="shared" si="158"/>
        <v>2317</v>
      </c>
      <c r="L813" s="242">
        <f t="shared" si="159"/>
        <v>2317</v>
      </c>
      <c r="M813" s="242">
        <f t="shared" si="160"/>
        <v>2186</v>
      </c>
      <c r="N813" s="242">
        <f t="shared" si="161"/>
        <v>2187</v>
      </c>
      <c r="O813" s="243">
        <f t="shared" si="162"/>
        <v>2187</v>
      </c>
      <c r="P813" s="139"/>
      <c r="Q813" s="241">
        <f t="shared" si="163"/>
        <v>9784</v>
      </c>
      <c r="R813" s="242">
        <f t="shared" si="168"/>
        <v>2187</v>
      </c>
      <c r="S813" s="242">
        <f t="shared" si="164"/>
        <v>0</v>
      </c>
      <c r="T813" s="242">
        <f t="shared" si="165"/>
        <v>893</v>
      </c>
      <c r="U813" s="242">
        <f t="shared" si="166"/>
        <v>12864</v>
      </c>
      <c r="V813" s="247">
        <f t="shared" si="167"/>
        <v>0</v>
      </c>
    </row>
    <row r="814" spans="1:22" x14ac:dyDescent="0.3">
      <c r="A814" s="136">
        <v>496</v>
      </c>
      <c r="B814" s="136">
        <v>496201095</v>
      </c>
      <c r="C814" s="212" t="s">
        <v>304</v>
      </c>
      <c r="D814" s="211">
        <v>201</v>
      </c>
      <c r="E814" s="212" t="s">
        <v>17</v>
      </c>
      <c r="F814" s="211">
        <v>95</v>
      </c>
      <c r="G814" s="212" t="s">
        <v>296</v>
      </c>
      <c r="H814" s="235">
        <f t="shared" si="156"/>
        <v>1</v>
      </c>
      <c r="I814" s="137"/>
      <c r="J814" s="241">
        <f t="shared" si="157"/>
        <v>105</v>
      </c>
      <c r="K814" s="242">
        <f t="shared" si="158"/>
        <v>105</v>
      </c>
      <c r="L814" s="242">
        <f t="shared" si="159"/>
        <v>106</v>
      </c>
      <c r="M814" s="242">
        <f t="shared" si="160"/>
        <v>9</v>
      </c>
      <c r="N814" s="242">
        <f t="shared" si="161"/>
        <v>0</v>
      </c>
      <c r="O814" s="243">
        <f t="shared" si="162"/>
        <v>0</v>
      </c>
      <c r="P814" s="139"/>
      <c r="Q814" s="241">
        <f t="shared" si="163"/>
        <v>12390</v>
      </c>
      <c r="R814" s="242">
        <f t="shared" si="168"/>
        <v>0</v>
      </c>
      <c r="S814" s="242">
        <f t="shared" si="164"/>
        <v>0</v>
      </c>
      <c r="T814" s="242">
        <f t="shared" si="165"/>
        <v>893</v>
      </c>
      <c r="U814" s="242">
        <f t="shared" si="166"/>
        <v>13283</v>
      </c>
      <c r="V814" s="247">
        <f t="shared" si="167"/>
        <v>0</v>
      </c>
    </row>
    <row r="815" spans="1:22" x14ac:dyDescent="0.3">
      <c r="A815" s="136">
        <v>496</v>
      </c>
      <c r="B815" s="136">
        <v>496201201</v>
      </c>
      <c r="C815" s="212" t="s">
        <v>304</v>
      </c>
      <c r="D815" s="211">
        <v>201</v>
      </c>
      <c r="E815" s="212" t="s">
        <v>17</v>
      </c>
      <c r="F815" s="211">
        <v>201</v>
      </c>
      <c r="G815" s="212" t="s">
        <v>17</v>
      </c>
      <c r="H815" s="235">
        <f t="shared" si="156"/>
        <v>495.34</v>
      </c>
      <c r="I815" s="137"/>
      <c r="J815" s="241">
        <f t="shared" si="157"/>
        <v>187</v>
      </c>
      <c r="K815" s="242">
        <f t="shared" si="158"/>
        <v>193</v>
      </c>
      <c r="L815" s="242">
        <f t="shared" si="159"/>
        <v>194</v>
      </c>
      <c r="M815" s="242">
        <f t="shared" si="160"/>
        <v>193</v>
      </c>
      <c r="N815" s="242">
        <f t="shared" si="161"/>
        <v>183</v>
      </c>
      <c r="O815" s="243">
        <f t="shared" si="162"/>
        <v>181</v>
      </c>
      <c r="P815" s="139"/>
      <c r="Q815" s="241">
        <f t="shared" si="163"/>
        <v>11599</v>
      </c>
      <c r="R815" s="242">
        <f t="shared" si="168"/>
        <v>181</v>
      </c>
      <c r="S815" s="242">
        <f t="shared" si="164"/>
        <v>443.6427504340453</v>
      </c>
      <c r="T815" s="242">
        <f t="shared" si="165"/>
        <v>893</v>
      </c>
      <c r="U815" s="242">
        <f t="shared" si="166"/>
        <v>13116.642750434045</v>
      </c>
      <c r="V815" s="247">
        <f t="shared" si="167"/>
        <v>441.6427504340445</v>
      </c>
    </row>
    <row r="816" spans="1:22" x14ac:dyDescent="0.3">
      <c r="A816" s="136">
        <v>496</v>
      </c>
      <c r="B816" s="136">
        <v>496201310</v>
      </c>
      <c r="C816" s="212" t="s">
        <v>304</v>
      </c>
      <c r="D816" s="211">
        <v>201</v>
      </c>
      <c r="E816" s="212" t="s">
        <v>17</v>
      </c>
      <c r="F816" s="211">
        <v>310</v>
      </c>
      <c r="G816" s="212" t="s">
        <v>277</v>
      </c>
      <c r="H816" s="235">
        <f t="shared" si="156"/>
        <v>1</v>
      </c>
      <c r="I816" s="137"/>
      <c r="J816" s="241">
        <f t="shared" si="157"/>
        <v>1919</v>
      </c>
      <c r="K816" s="242">
        <f t="shared" si="158"/>
        <v>2172</v>
      </c>
      <c r="L816" s="242">
        <f t="shared" si="159"/>
        <v>2172</v>
      </c>
      <c r="M816" s="242">
        <f t="shared" si="160"/>
        <v>2172</v>
      </c>
      <c r="N816" s="242">
        <f t="shared" si="161"/>
        <v>2618</v>
      </c>
      <c r="O816" s="243">
        <f t="shared" si="162"/>
        <v>2618</v>
      </c>
      <c r="P816" s="139"/>
      <c r="Q816" s="241">
        <f t="shared" si="163"/>
        <v>10127</v>
      </c>
      <c r="R816" s="242">
        <f t="shared" si="168"/>
        <v>2618</v>
      </c>
      <c r="S816" s="242">
        <f t="shared" si="164"/>
        <v>0</v>
      </c>
      <c r="T816" s="242">
        <f t="shared" si="165"/>
        <v>893</v>
      </c>
      <c r="U816" s="242">
        <f t="shared" si="166"/>
        <v>13638</v>
      </c>
      <c r="V816" s="247">
        <f t="shared" si="167"/>
        <v>0</v>
      </c>
    </row>
    <row r="817" spans="1:22" x14ac:dyDescent="0.3">
      <c r="A817" s="136">
        <v>497</v>
      </c>
      <c r="B817" s="136">
        <v>497117005</v>
      </c>
      <c r="C817" s="212" t="s">
        <v>306</v>
      </c>
      <c r="D817" s="211">
        <v>117</v>
      </c>
      <c r="E817" s="212" t="s">
        <v>53</v>
      </c>
      <c r="F817" s="211">
        <v>5</v>
      </c>
      <c r="G817" s="212" t="s">
        <v>219</v>
      </c>
      <c r="H817" s="235">
        <f t="shared" si="156"/>
        <v>6</v>
      </c>
      <c r="I817" s="137"/>
      <c r="J817" s="241">
        <f t="shared" si="157"/>
        <v>3505</v>
      </c>
      <c r="K817" s="242">
        <f t="shared" si="158"/>
        <v>3517</v>
      </c>
      <c r="L817" s="242">
        <f t="shared" si="159"/>
        <v>3517</v>
      </c>
      <c r="M817" s="242">
        <f t="shared" si="160"/>
        <v>3762</v>
      </c>
      <c r="N817" s="242">
        <f t="shared" si="161"/>
        <v>3747</v>
      </c>
      <c r="O817" s="243">
        <f t="shared" si="162"/>
        <v>3745</v>
      </c>
      <c r="P817" s="139"/>
      <c r="Q817" s="241">
        <f t="shared" si="163"/>
        <v>8740</v>
      </c>
      <c r="R817" s="242">
        <f t="shared" si="168"/>
        <v>3745</v>
      </c>
      <c r="S817" s="242">
        <f t="shared" si="164"/>
        <v>0</v>
      </c>
      <c r="T817" s="242">
        <f t="shared" si="165"/>
        <v>893</v>
      </c>
      <c r="U817" s="242">
        <f t="shared" si="166"/>
        <v>13378</v>
      </c>
      <c r="V817" s="247">
        <f t="shared" si="167"/>
        <v>-2</v>
      </c>
    </row>
    <row r="818" spans="1:22" x14ac:dyDescent="0.3">
      <c r="A818" s="136">
        <v>497</v>
      </c>
      <c r="B818" s="136">
        <v>497117008</v>
      </c>
      <c r="C818" s="212" t="s">
        <v>306</v>
      </c>
      <c r="D818" s="211">
        <v>117</v>
      </c>
      <c r="E818" s="212" t="s">
        <v>53</v>
      </c>
      <c r="F818" s="211">
        <v>8</v>
      </c>
      <c r="G818" s="212" t="s">
        <v>208</v>
      </c>
      <c r="H818" s="235">
        <f t="shared" si="156"/>
        <v>80.78</v>
      </c>
      <c r="I818" s="137"/>
      <c r="J818" s="241">
        <f t="shared" si="157"/>
        <v>9823</v>
      </c>
      <c r="K818" s="242">
        <f t="shared" si="158"/>
        <v>9581</v>
      </c>
      <c r="L818" s="242">
        <f t="shared" si="159"/>
        <v>9593</v>
      </c>
      <c r="M818" s="242">
        <f t="shared" si="160"/>
        <v>9942</v>
      </c>
      <c r="N818" s="242">
        <f t="shared" si="161"/>
        <v>9944</v>
      </c>
      <c r="O818" s="243">
        <f t="shared" si="162"/>
        <v>9941</v>
      </c>
      <c r="P818" s="139"/>
      <c r="Q818" s="241">
        <f t="shared" si="163"/>
        <v>9429</v>
      </c>
      <c r="R818" s="242">
        <f t="shared" si="168"/>
        <v>9941</v>
      </c>
      <c r="S818" s="242">
        <f t="shared" si="164"/>
        <v>0</v>
      </c>
      <c r="T818" s="242">
        <f t="shared" si="165"/>
        <v>893</v>
      </c>
      <c r="U818" s="242">
        <f t="shared" si="166"/>
        <v>20263</v>
      </c>
      <c r="V818" s="247">
        <f t="shared" si="167"/>
        <v>-3</v>
      </c>
    </row>
    <row r="819" spans="1:22" x14ac:dyDescent="0.3">
      <c r="A819" s="136">
        <v>497</v>
      </c>
      <c r="B819" s="136">
        <v>497117024</v>
      </c>
      <c r="C819" s="212" t="s">
        <v>306</v>
      </c>
      <c r="D819" s="211">
        <v>117</v>
      </c>
      <c r="E819" s="212" t="s">
        <v>53</v>
      </c>
      <c r="F819" s="211">
        <v>24</v>
      </c>
      <c r="G819" s="212" t="s">
        <v>252</v>
      </c>
      <c r="H819" s="235">
        <f t="shared" si="156"/>
        <v>20</v>
      </c>
      <c r="I819" s="137"/>
      <c r="J819" s="241">
        <f t="shared" si="157"/>
        <v>2048</v>
      </c>
      <c r="K819" s="242">
        <f t="shared" si="158"/>
        <v>2147</v>
      </c>
      <c r="L819" s="242">
        <f t="shared" si="159"/>
        <v>2147</v>
      </c>
      <c r="M819" s="242">
        <f t="shared" si="160"/>
        <v>2206</v>
      </c>
      <c r="N819" s="242">
        <f t="shared" si="161"/>
        <v>2208</v>
      </c>
      <c r="O819" s="243">
        <f t="shared" si="162"/>
        <v>2212</v>
      </c>
      <c r="P819" s="139"/>
      <c r="Q819" s="241">
        <f t="shared" si="163"/>
        <v>9663</v>
      </c>
      <c r="R819" s="242">
        <f t="shared" si="168"/>
        <v>2212</v>
      </c>
      <c r="S819" s="242">
        <f t="shared" si="164"/>
        <v>0</v>
      </c>
      <c r="T819" s="242">
        <f t="shared" si="165"/>
        <v>893</v>
      </c>
      <c r="U819" s="242">
        <f t="shared" si="166"/>
        <v>12768</v>
      </c>
      <c r="V819" s="247">
        <f t="shared" si="167"/>
        <v>4</v>
      </c>
    </row>
    <row r="820" spans="1:22" x14ac:dyDescent="0.3">
      <c r="A820" s="136">
        <v>497</v>
      </c>
      <c r="B820" s="136">
        <v>497117061</v>
      </c>
      <c r="C820" s="212" t="s">
        <v>306</v>
      </c>
      <c r="D820" s="211">
        <v>117</v>
      </c>
      <c r="E820" s="212" t="s">
        <v>53</v>
      </c>
      <c r="F820" s="211">
        <v>61</v>
      </c>
      <c r="G820" s="212" t="s">
        <v>170</v>
      </c>
      <c r="H820" s="235">
        <f t="shared" si="156"/>
        <v>20</v>
      </c>
      <c r="I820" s="137"/>
      <c r="J820" s="241">
        <f t="shared" si="157"/>
        <v>432</v>
      </c>
      <c r="K820" s="242">
        <f t="shared" si="158"/>
        <v>425</v>
      </c>
      <c r="L820" s="242">
        <f t="shared" si="159"/>
        <v>426</v>
      </c>
      <c r="M820" s="242">
        <f t="shared" si="160"/>
        <v>744</v>
      </c>
      <c r="N820" s="242">
        <f t="shared" si="161"/>
        <v>737</v>
      </c>
      <c r="O820" s="243">
        <f t="shared" si="162"/>
        <v>736</v>
      </c>
      <c r="P820" s="139"/>
      <c r="Q820" s="241">
        <f t="shared" si="163"/>
        <v>10194</v>
      </c>
      <c r="R820" s="242">
        <f t="shared" si="168"/>
        <v>736</v>
      </c>
      <c r="S820" s="242">
        <f t="shared" si="164"/>
        <v>0</v>
      </c>
      <c r="T820" s="242">
        <f t="shared" si="165"/>
        <v>893</v>
      </c>
      <c r="U820" s="242">
        <f t="shared" si="166"/>
        <v>11823</v>
      </c>
      <c r="V820" s="247">
        <f t="shared" si="167"/>
        <v>-1</v>
      </c>
    </row>
    <row r="821" spans="1:22" x14ac:dyDescent="0.3">
      <c r="A821" s="136">
        <v>497</v>
      </c>
      <c r="B821" s="136">
        <v>497117074</v>
      </c>
      <c r="C821" s="212" t="s">
        <v>306</v>
      </c>
      <c r="D821" s="211">
        <v>117</v>
      </c>
      <c r="E821" s="212" t="s">
        <v>53</v>
      </c>
      <c r="F821" s="211">
        <v>74</v>
      </c>
      <c r="G821" s="212" t="s">
        <v>308</v>
      </c>
      <c r="H821" s="235">
        <f t="shared" si="156"/>
        <v>5.5600000000000005</v>
      </c>
      <c r="I821" s="137"/>
      <c r="J821" s="241">
        <f t="shared" si="157"/>
        <v>5431</v>
      </c>
      <c r="K821" s="242">
        <f t="shared" si="158"/>
        <v>5995</v>
      </c>
      <c r="L821" s="242">
        <f t="shared" si="159"/>
        <v>5996</v>
      </c>
      <c r="M821" s="242">
        <f t="shared" si="160"/>
        <v>5996</v>
      </c>
      <c r="N821" s="242">
        <f t="shared" si="161"/>
        <v>5996</v>
      </c>
      <c r="O821" s="243">
        <f t="shared" si="162"/>
        <v>7594</v>
      </c>
      <c r="P821" s="139"/>
      <c r="Q821" s="241">
        <f t="shared" si="163"/>
        <v>9230</v>
      </c>
      <c r="R821" s="242">
        <f t="shared" si="168"/>
        <v>7594</v>
      </c>
      <c r="S821" s="242">
        <f t="shared" si="164"/>
        <v>0</v>
      </c>
      <c r="T821" s="242">
        <f t="shared" si="165"/>
        <v>893</v>
      </c>
      <c r="U821" s="242">
        <f t="shared" si="166"/>
        <v>17717</v>
      </c>
      <c r="V821" s="247">
        <f t="shared" si="167"/>
        <v>1598</v>
      </c>
    </row>
    <row r="822" spans="1:22" x14ac:dyDescent="0.3">
      <c r="A822" s="136">
        <v>497</v>
      </c>
      <c r="B822" s="136">
        <v>497117086</v>
      </c>
      <c r="C822" s="212" t="s">
        <v>306</v>
      </c>
      <c r="D822" s="211">
        <v>117</v>
      </c>
      <c r="E822" s="212" t="s">
        <v>53</v>
      </c>
      <c r="F822" s="211">
        <v>86</v>
      </c>
      <c r="G822" s="212" t="s">
        <v>207</v>
      </c>
      <c r="H822" s="235">
        <f t="shared" si="156"/>
        <v>31.31</v>
      </c>
      <c r="I822" s="137"/>
      <c r="J822" s="241">
        <f t="shared" si="157"/>
        <v>1352</v>
      </c>
      <c r="K822" s="242">
        <f t="shared" si="158"/>
        <v>1413</v>
      </c>
      <c r="L822" s="242">
        <f t="shared" si="159"/>
        <v>1415</v>
      </c>
      <c r="M822" s="242">
        <f t="shared" si="160"/>
        <v>1415</v>
      </c>
      <c r="N822" s="242">
        <f t="shared" si="161"/>
        <v>1723</v>
      </c>
      <c r="O822" s="243">
        <f t="shared" si="162"/>
        <v>1723</v>
      </c>
      <c r="P822" s="139"/>
      <c r="Q822" s="241">
        <f t="shared" si="163"/>
        <v>9127</v>
      </c>
      <c r="R822" s="242">
        <f t="shared" si="168"/>
        <v>1723</v>
      </c>
      <c r="S822" s="242">
        <f t="shared" si="164"/>
        <v>0</v>
      </c>
      <c r="T822" s="242">
        <f t="shared" si="165"/>
        <v>893</v>
      </c>
      <c r="U822" s="242">
        <f t="shared" si="166"/>
        <v>11743</v>
      </c>
      <c r="V822" s="247">
        <f t="shared" si="167"/>
        <v>0</v>
      </c>
    </row>
    <row r="823" spans="1:22" x14ac:dyDescent="0.3">
      <c r="A823" s="136">
        <v>497</v>
      </c>
      <c r="B823" s="136">
        <v>497117087</v>
      </c>
      <c r="C823" s="212" t="s">
        <v>306</v>
      </c>
      <c r="D823" s="211">
        <v>117</v>
      </c>
      <c r="E823" s="212" t="s">
        <v>53</v>
      </c>
      <c r="F823" s="211">
        <v>87</v>
      </c>
      <c r="G823" s="212" t="s">
        <v>171</v>
      </c>
      <c r="H823" s="235">
        <f t="shared" si="156"/>
        <v>1</v>
      </c>
      <c r="I823" s="137"/>
      <c r="J823" s="241">
        <f t="shared" si="157"/>
        <v>3459</v>
      </c>
      <c r="K823" s="242">
        <f t="shared" si="158"/>
        <v>3614</v>
      </c>
      <c r="L823" s="242">
        <f t="shared" si="159"/>
        <v>3614</v>
      </c>
      <c r="M823" s="242">
        <f t="shared" si="160"/>
        <v>3318</v>
      </c>
      <c r="N823" s="242">
        <f t="shared" si="161"/>
        <v>3302</v>
      </c>
      <c r="O823" s="243">
        <f t="shared" si="162"/>
        <v>3301</v>
      </c>
      <c r="P823" s="139"/>
      <c r="Q823" s="241">
        <f t="shared" si="163"/>
        <v>9438</v>
      </c>
      <c r="R823" s="242">
        <f t="shared" si="168"/>
        <v>3301</v>
      </c>
      <c r="S823" s="242">
        <f t="shared" si="164"/>
        <v>0</v>
      </c>
      <c r="T823" s="242">
        <f t="shared" si="165"/>
        <v>893</v>
      </c>
      <c r="U823" s="242">
        <f t="shared" si="166"/>
        <v>13632</v>
      </c>
      <c r="V823" s="247">
        <f t="shared" si="167"/>
        <v>-1</v>
      </c>
    </row>
    <row r="824" spans="1:22" x14ac:dyDescent="0.3">
      <c r="A824" s="136">
        <v>497</v>
      </c>
      <c r="B824" s="136">
        <v>497117091</v>
      </c>
      <c r="C824" s="212" t="s">
        <v>306</v>
      </c>
      <c r="D824" s="211">
        <v>117</v>
      </c>
      <c r="E824" s="212" t="s">
        <v>53</v>
      </c>
      <c r="F824" s="211">
        <v>91</v>
      </c>
      <c r="G824" s="212" t="s">
        <v>52</v>
      </c>
      <c r="H824" s="235">
        <f t="shared" si="156"/>
        <v>1</v>
      </c>
      <c r="I824" s="137"/>
      <c r="J824" s="241">
        <f t="shared" si="157"/>
        <v>12116</v>
      </c>
      <c r="K824" s="242">
        <f t="shared" si="158"/>
        <v>12452</v>
      </c>
      <c r="L824" s="242">
        <f t="shared" si="159"/>
        <v>12472</v>
      </c>
      <c r="M824" s="242">
        <f t="shared" si="160"/>
        <v>12858</v>
      </c>
      <c r="N824" s="242">
        <f t="shared" si="161"/>
        <v>12729</v>
      </c>
      <c r="O824" s="243">
        <f t="shared" si="162"/>
        <v>12726</v>
      </c>
      <c r="P824" s="139"/>
      <c r="Q824" s="241">
        <f t="shared" si="163"/>
        <v>9902.131025641027</v>
      </c>
      <c r="R824" s="242">
        <f t="shared" si="168"/>
        <v>12726</v>
      </c>
      <c r="S824" s="242">
        <f t="shared" si="164"/>
        <v>0</v>
      </c>
      <c r="T824" s="242">
        <f t="shared" si="165"/>
        <v>893</v>
      </c>
      <c r="U824" s="242">
        <f t="shared" si="166"/>
        <v>23521.131025641029</v>
      </c>
      <c r="V824" s="247">
        <f t="shared" si="167"/>
        <v>-3</v>
      </c>
    </row>
    <row r="825" spans="1:22" x14ac:dyDescent="0.3">
      <c r="A825" s="136">
        <v>497</v>
      </c>
      <c r="B825" s="136">
        <v>497117111</v>
      </c>
      <c r="C825" s="212" t="s">
        <v>306</v>
      </c>
      <c r="D825" s="211">
        <v>117</v>
      </c>
      <c r="E825" s="212" t="s">
        <v>53</v>
      </c>
      <c r="F825" s="211">
        <v>111</v>
      </c>
      <c r="G825" s="212" t="s">
        <v>253</v>
      </c>
      <c r="H825" s="235">
        <f t="shared" si="156"/>
        <v>7.52</v>
      </c>
      <c r="I825" s="137"/>
      <c r="J825" s="241">
        <f t="shared" si="157"/>
        <v>2772</v>
      </c>
      <c r="K825" s="242">
        <f t="shared" si="158"/>
        <v>2718</v>
      </c>
      <c r="L825" s="242">
        <f t="shared" si="159"/>
        <v>2718</v>
      </c>
      <c r="M825" s="242">
        <f t="shared" si="160"/>
        <v>2718</v>
      </c>
      <c r="N825" s="242">
        <f t="shared" si="161"/>
        <v>2718</v>
      </c>
      <c r="O825" s="243">
        <f t="shared" si="162"/>
        <v>3248</v>
      </c>
      <c r="P825" s="139"/>
      <c r="Q825" s="241">
        <f t="shared" si="163"/>
        <v>9234</v>
      </c>
      <c r="R825" s="242">
        <f t="shared" si="168"/>
        <v>3248</v>
      </c>
      <c r="S825" s="242">
        <f t="shared" si="164"/>
        <v>0</v>
      </c>
      <c r="T825" s="242">
        <f t="shared" si="165"/>
        <v>893</v>
      </c>
      <c r="U825" s="242">
        <f t="shared" si="166"/>
        <v>13375</v>
      </c>
      <c r="V825" s="247">
        <f t="shared" si="167"/>
        <v>530</v>
      </c>
    </row>
    <row r="826" spans="1:22" x14ac:dyDescent="0.3">
      <c r="A826" s="136">
        <v>497</v>
      </c>
      <c r="B826" s="136">
        <v>497117114</v>
      </c>
      <c r="C826" s="212" t="s">
        <v>306</v>
      </c>
      <c r="D826" s="211">
        <v>117</v>
      </c>
      <c r="E826" s="212" t="s">
        <v>53</v>
      </c>
      <c r="F826" s="211">
        <v>114</v>
      </c>
      <c r="G826" s="212" t="s">
        <v>51</v>
      </c>
      <c r="H826" s="235">
        <f t="shared" si="156"/>
        <v>12</v>
      </c>
      <c r="I826" s="137"/>
      <c r="J826" s="241">
        <f t="shared" si="157"/>
        <v>2367</v>
      </c>
      <c r="K826" s="242">
        <f t="shared" si="158"/>
        <v>2681</v>
      </c>
      <c r="L826" s="242">
        <f t="shared" si="159"/>
        <v>2686</v>
      </c>
      <c r="M826" s="242">
        <f t="shared" si="160"/>
        <v>2686</v>
      </c>
      <c r="N826" s="242">
        <f t="shared" si="161"/>
        <v>2023</v>
      </c>
      <c r="O826" s="243">
        <f t="shared" si="162"/>
        <v>2017</v>
      </c>
      <c r="P826" s="139"/>
      <c r="Q826" s="241">
        <f t="shared" si="163"/>
        <v>9766</v>
      </c>
      <c r="R826" s="242">
        <f t="shared" si="168"/>
        <v>2017</v>
      </c>
      <c r="S826" s="242">
        <f t="shared" si="164"/>
        <v>0</v>
      </c>
      <c r="T826" s="242">
        <f t="shared" si="165"/>
        <v>893</v>
      </c>
      <c r="U826" s="242">
        <f t="shared" si="166"/>
        <v>12676</v>
      </c>
      <c r="V826" s="247">
        <f t="shared" si="167"/>
        <v>-6</v>
      </c>
    </row>
    <row r="827" spans="1:22" x14ac:dyDescent="0.3">
      <c r="A827" s="136">
        <v>497</v>
      </c>
      <c r="B827" s="136">
        <v>497117117</v>
      </c>
      <c r="C827" s="212" t="s">
        <v>306</v>
      </c>
      <c r="D827" s="211">
        <v>117</v>
      </c>
      <c r="E827" s="212" t="s">
        <v>53</v>
      </c>
      <c r="F827" s="211">
        <v>117</v>
      </c>
      <c r="G827" s="212" t="s">
        <v>53</v>
      </c>
      <c r="H827" s="235">
        <f t="shared" si="156"/>
        <v>33.049999999999997</v>
      </c>
      <c r="I827" s="137"/>
      <c r="J827" s="241">
        <f t="shared" si="157"/>
        <v>4264</v>
      </c>
      <c r="K827" s="242">
        <f t="shared" si="158"/>
        <v>4253</v>
      </c>
      <c r="L827" s="242">
        <f t="shared" si="159"/>
        <v>4262</v>
      </c>
      <c r="M827" s="242">
        <f t="shared" si="160"/>
        <v>4068</v>
      </c>
      <c r="N827" s="242">
        <f t="shared" si="161"/>
        <v>4108</v>
      </c>
      <c r="O827" s="243">
        <f t="shared" si="162"/>
        <v>4111</v>
      </c>
      <c r="P827" s="139"/>
      <c r="Q827" s="241">
        <f t="shared" si="163"/>
        <v>9119</v>
      </c>
      <c r="R827" s="242">
        <f t="shared" si="168"/>
        <v>4111</v>
      </c>
      <c r="S827" s="242">
        <f t="shared" si="164"/>
        <v>0</v>
      </c>
      <c r="T827" s="242">
        <f t="shared" si="165"/>
        <v>893</v>
      </c>
      <c r="U827" s="242">
        <f t="shared" si="166"/>
        <v>14123</v>
      </c>
      <c r="V827" s="247">
        <f t="shared" si="167"/>
        <v>3</v>
      </c>
    </row>
    <row r="828" spans="1:22" x14ac:dyDescent="0.3">
      <c r="A828" s="136">
        <v>497</v>
      </c>
      <c r="B828" s="136">
        <v>497117137</v>
      </c>
      <c r="C828" s="212" t="s">
        <v>306</v>
      </c>
      <c r="D828" s="211">
        <v>117</v>
      </c>
      <c r="E828" s="212" t="s">
        <v>53</v>
      </c>
      <c r="F828" s="211">
        <v>137</v>
      </c>
      <c r="G828" s="212" t="s">
        <v>210</v>
      </c>
      <c r="H828" s="235">
        <f t="shared" si="156"/>
        <v>36.260000000000005</v>
      </c>
      <c r="I828" s="137"/>
      <c r="J828" s="241">
        <f t="shared" si="157"/>
        <v>15</v>
      </c>
      <c r="K828" s="242">
        <f t="shared" si="158"/>
        <v>180</v>
      </c>
      <c r="L828" s="242">
        <f t="shared" si="159"/>
        <v>16</v>
      </c>
      <c r="M828" s="242">
        <f t="shared" si="160"/>
        <v>16</v>
      </c>
      <c r="N828" s="242">
        <f t="shared" si="161"/>
        <v>15</v>
      </c>
      <c r="O828" s="243">
        <f t="shared" si="162"/>
        <v>13</v>
      </c>
      <c r="P828" s="139"/>
      <c r="Q828" s="241">
        <f t="shared" si="163"/>
        <v>9768</v>
      </c>
      <c r="R828" s="242">
        <f t="shared" si="168"/>
        <v>13</v>
      </c>
      <c r="S828" s="242">
        <f t="shared" si="164"/>
        <v>0</v>
      </c>
      <c r="T828" s="242">
        <f t="shared" si="165"/>
        <v>893</v>
      </c>
      <c r="U828" s="242">
        <f t="shared" si="166"/>
        <v>10674</v>
      </c>
      <c r="V828" s="247">
        <f t="shared" si="167"/>
        <v>-2</v>
      </c>
    </row>
    <row r="829" spans="1:22" x14ac:dyDescent="0.3">
      <c r="A829" s="136">
        <v>497</v>
      </c>
      <c r="B829" s="136">
        <v>497117154</v>
      </c>
      <c r="C829" s="212" t="s">
        <v>306</v>
      </c>
      <c r="D829" s="211">
        <v>117</v>
      </c>
      <c r="E829" s="212" t="s">
        <v>53</v>
      </c>
      <c r="F829" s="211">
        <v>154</v>
      </c>
      <c r="G829" s="212" t="s">
        <v>309</v>
      </c>
      <c r="H829" s="235">
        <f t="shared" si="156"/>
        <v>5.5600000000000005</v>
      </c>
      <c r="I829" s="137"/>
      <c r="J829" s="241">
        <f t="shared" si="157"/>
        <v>8352</v>
      </c>
      <c r="K829" s="242">
        <f t="shared" si="158"/>
        <v>8854</v>
      </c>
      <c r="L829" s="242">
        <f t="shared" si="159"/>
        <v>8815</v>
      </c>
      <c r="M829" s="242">
        <f t="shared" si="160"/>
        <v>10939</v>
      </c>
      <c r="N829" s="242">
        <f t="shared" si="161"/>
        <v>10924</v>
      </c>
      <c r="O829" s="243">
        <f t="shared" si="162"/>
        <v>10917</v>
      </c>
      <c r="P829" s="139"/>
      <c r="Q829" s="241">
        <f t="shared" si="163"/>
        <v>8749</v>
      </c>
      <c r="R829" s="242">
        <f t="shared" si="168"/>
        <v>10917</v>
      </c>
      <c r="S829" s="242">
        <f t="shared" si="164"/>
        <v>0</v>
      </c>
      <c r="T829" s="242">
        <f t="shared" si="165"/>
        <v>893</v>
      </c>
      <c r="U829" s="242">
        <f t="shared" si="166"/>
        <v>20559</v>
      </c>
      <c r="V829" s="247">
        <f t="shared" si="167"/>
        <v>-7</v>
      </c>
    </row>
    <row r="830" spans="1:22" x14ac:dyDescent="0.3">
      <c r="A830" s="136">
        <v>497</v>
      </c>
      <c r="B830" s="136">
        <v>497117159</v>
      </c>
      <c r="C830" s="212" t="s">
        <v>306</v>
      </c>
      <c r="D830" s="211">
        <v>117</v>
      </c>
      <c r="E830" s="212" t="s">
        <v>53</v>
      </c>
      <c r="F830" s="211">
        <v>159</v>
      </c>
      <c r="G830" s="212" t="s">
        <v>172</v>
      </c>
      <c r="H830" s="235">
        <f t="shared" si="156"/>
        <v>6.52</v>
      </c>
      <c r="I830" s="137"/>
      <c r="J830" s="241">
        <f t="shared" si="157"/>
        <v>4502</v>
      </c>
      <c r="K830" s="242">
        <f t="shared" si="158"/>
        <v>4979</v>
      </c>
      <c r="L830" s="242">
        <f t="shared" si="159"/>
        <v>4979</v>
      </c>
      <c r="M830" s="242">
        <f t="shared" si="160"/>
        <v>4810</v>
      </c>
      <c r="N830" s="242">
        <f t="shared" si="161"/>
        <v>4807</v>
      </c>
      <c r="O830" s="243">
        <f t="shared" si="162"/>
        <v>4807</v>
      </c>
      <c r="P830" s="139"/>
      <c r="Q830" s="241">
        <f t="shared" si="163"/>
        <v>10532</v>
      </c>
      <c r="R830" s="242">
        <f t="shared" si="168"/>
        <v>4807</v>
      </c>
      <c r="S830" s="242">
        <f t="shared" si="164"/>
        <v>0</v>
      </c>
      <c r="T830" s="242">
        <f t="shared" si="165"/>
        <v>893</v>
      </c>
      <c r="U830" s="242">
        <f t="shared" si="166"/>
        <v>16232</v>
      </c>
      <c r="V830" s="247">
        <f t="shared" si="167"/>
        <v>0</v>
      </c>
    </row>
    <row r="831" spans="1:22" x14ac:dyDescent="0.3">
      <c r="A831" s="136">
        <v>497</v>
      </c>
      <c r="B831" s="136">
        <v>497117210</v>
      </c>
      <c r="C831" s="212" t="s">
        <v>306</v>
      </c>
      <c r="D831" s="211">
        <v>117</v>
      </c>
      <c r="E831" s="212" t="s">
        <v>53</v>
      </c>
      <c r="F831" s="211">
        <v>210</v>
      </c>
      <c r="G831" s="212" t="s">
        <v>54</v>
      </c>
      <c r="H831" s="235">
        <f t="shared" si="156"/>
        <v>55.98</v>
      </c>
      <c r="I831" s="137"/>
      <c r="J831" s="241">
        <f t="shared" si="157"/>
        <v>2945</v>
      </c>
      <c r="K831" s="242">
        <f t="shared" si="158"/>
        <v>3026</v>
      </c>
      <c r="L831" s="242">
        <f t="shared" si="159"/>
        <v>3016</v>
      </c>
      <c r="M831" s="242">
        <f t="shared" si="160"/>
        <v>2864</v>
      </c>
      <c r="N831" s="242">
        <f t="shared" si="161"/>
        <v>2858</v>
      </c>
      <c r="O831" s="243">
        <f t="shared" si="162"/>
        <v>2856</v>
      </c>
      <c r="P831" s="139"/>
      <c r="Q831" s="241">
        <f t="shared" si="163"/>
        <v>8909</v>
      </c>
      <c r="R831" s="242">
        <f t="shared" si="168"/>
        <v>2856</v>
      </c>
      <c r="S831" s="242">
        <f t="shared" si="164"/>
        <v>0</v>
      </c>
      <c r="T831" s="242">
        <f t="shared" si="165"/>
        <v>893</v>
      </c>
      <c r="U831" s="242">
        <f t="shared" si="166"/>
        <v>12658</v>
      </c>
      <c r="V831" s="247">
        <f t="shared" si="167"/>
        <v>-2</v>
      </c>
    </row>
    <row r="832" spans="1:22" x14ac:dyDescent="0.3">
      <c r="A832" s="136">
        <v>497</v>
      </c>
      <c r="B832" s="136">
        <v>497117223</v>
      </c>
      <c r="C832" s="212" t="s">
        <v>306</v>
      </c>
      <c r="D832" s="211">
        <v>117</v>
      </c>
      <c r="E832" s="212" t="s">
        <v>53</v>
      </c>
      <c r="F832" s="211">
        <v>223</v>
      </c>
      <c r="G832" s="212" t="s">
        <v>310</v>
      </c>
      <c r="H832" s="235">
        <f t="shared" si="156"/>
        <v>4</v>
      </c>
      <c r="I832" s="137"/>
      <c r="J832" s="241">
        <f t="shared" si="157"/>
        <v>658</v>
      </c>
      <c r="K832" s="242">
        <f t="shared" si="158"/>
        <v>685</v>
      </c>
      <c r="L832" s="242">
        <f t="shared" si="159"/>
        <v>685</v>
      </c>
      <c r="M832" s="242">
        <f t="shared" si="160"/>
        <v>1194</v>
      </c>
      <c r="N832" s="242">
        <f t="shared" si="161"/>
        <v>1164</v>
      </c>
      <c r="O832" s="243">
        <f t="shared" si="162"/>
        <v>1163</v>
      </c>
      <c r="P832" s="139"/>
      <c r="Q832" s="241">
        <f t="shared" si="163"/>
        <v>8749</v>
      </c>
      <c r="R832" s="242">
        <f t="shared" si="168"/>
        <v>1163</v>
      </c>
      <c r="S832" s="242">
        <f t="shared" si="164"/>
        <v>0</v>
      </c>
      <c r="T832" s="242">
        <f t="shared" si="165"/>
        <v>893</v>
      </c>
      <c r="U832" s="242">
        <f t="shared" si="166"/>
        <v>10805</v>
      </c>
      <c r="V832" s="247">
        <f t="shared" si="167"/>
        <v>-1</v>
      </c>
    </row>
    <row r="833" spans="1:22" x14ac:dyDescent="0.3">
      <c r="A833" s="136">
        <v>497</v>
      </c>
      <c r="B833" s="136">
        <v>497117230</v>
      </c>
      <c r="C833" s="212" t="s">
        <v>306</v>
      </c>
      <c r="D833" s="211">
        <v>117</v>
      </c>
      <c r="E833" s="212" t="s">
        <v>53</v>
      </c>
      <c r="F833" s="211">
        <v>230</v>
      </c>
      <c r="G833" s="212" t="s">
        <v>311</v>
      </c>
      <c r="H833" s="235">
        <f t="shared" si="156"/>
        <v>1.5</v>
      </c>
      <c r="I833" s="137"/>
      <c r="J833" s="241">
        <f t="shared" si="157"/>
        <v>11571</v>
      </c>
      <c r="K833" s="242">
        <f t="shared" si="158"/>
        <v>9871</v>
      </c>
      <c r="L833" s="242">
        <f t="shared" si="159"/>
        <v>9879</v>
      </c>
      <c r="M833" s="242" t="str">
        <f t="shared" si="160"/>
        <v/>
      </c>
      <c r="N833" s="242" t="str">
        <f t="shared" si="161"/>
        <v/>
      </c>
      <c r="O833" s="243">
        <f t="shared" si="162"/>
        <v>8718</v>
      </c>
      <c r="P833" s="139"/>
      <c r="Q833" s="241">
        <f t="shared" si="163"/>
        <v>8749</v>
      </c>
      <c r="R833" s="242">
        <f t="shared" si="168"/>
        <v>8718</v>
      </c>
      <c r="S833" s="242">
        <f t="shared" si="164"/>
        <v>0</v>
      </c>
      <c r="T833" s="242">
        <f t="shared" si="165"/>
        <v>893</v>
      </c>
      <c r="U833" s="242">
        <f t="shared" si="166"/>
        <v>18360</v>
      </c>
      <c r="V833" s="247" t="str">
        <f t="shared" si="167"/>
        <v/>
      </c>
    </row>
    <row r="834" spans="1:22" x14ac:dyDescent="0.3">
      <c r="A834" s="136">
        <v>497</v>
      </c>
      <c r="B834" s="136">
        <v>497117272</v>
      </c>
      <c r="C834" s="212" t="s">
        <v>306</v>
      </c>
      <c r="D834" s="211">
        <v>117</v>
      </c>
      <c r="E834" s="212" t="s">
        <v>53</v>
      </c>
      <c r="F834" s="211">
        <v>272</v>
      </c>
      <c r="G834" s="212" t="s">
        <v>312</v>
      </c>
      <c r="H834" s="235">
        <f t="shared" si="156"/>
        <v>3</v>
      </c>
      <c r="I834" s="137"/>
      <c r="J834" s="241">
        <f t="shared" si="157"/>
        <v>9880</v>
      </c>
      <c r="K834" s="242">
        <f t="shared" si="158"/>
        <v>10279</v>
      </c>
      <c r="L834" s="242">
        <f t="shared" si="159"/>
        <v>10284</v>
      </c>
      <c r="M834" s="242">
        <f t="shared" si="160"/>
        <v>11124</v>
      </c>
      <c r="N834" s="242">
        <f t="shared" si="161"/>
        <v>11000</v>
      </c>
      <c r="O834" s="243">
        <f t="shared" si="162"/>
        <v>10995</v>
      </c>
      <c r="P834" s="139"/>
      <c r="Q834" s="241">
        <f t="shared" si="163"/>
        <v>8749</v>
      </c>
      <c r="R834" s="242">
        <f t="shared" si="168"/>
        <v>10995</v>
      </c>
      <c r="S834" s="242">
        <f t="shared" si="164"/>
        <v>0</v>
      </c>
      <c r="T834" s="242">
        <f t="shared" si="165"/>
        <v>893</v>
      </c>
      <c r="U834" s="242">
        <f t="shared" si="166"/>
        <v>20637</v>
      </c>
      <c r="V834" s="247">
        <f t="shared" si="167"/>
        <v>-5</v>
      </c>
    </row>
    <row r="835" spans="1:22" x14ac:dyDescent="0.3">
      <c r="A835" s="136">
        <v>497</v>
      </c>
      <c r="B835" s="136">
        <v>497117278</v>
      </c>
      <c r="C835" s="212" t="s">
        <v>306</v>
      </c>
      <c r="D835" s="211">
        <v>117</v>
      </c>
      <c r="E835" s="212" t="s">
        <v>53</v>
      </c>
      <c r="F835" s="211">
        <v>278</v>
      </c>
      <c r="G835" s="212" t="s">
        <v>212</v>
      </c>
      <c r="H835" s="235">
        <f t="shared" si="156"/>
        <v>40</v>
      </c>
      <c r="I835" s="137"/>
      <c r="J835" s="241">
        <f t="shared" si="157"/>
        <v>2554</v>
      </c>
      <c r="K835" s="242">
        <f t="shared" si="158"/>
        <v>2713</v>
      </c>
      <c r="L835" s="242">
        <f t="shared" si="159"/>
        <v>2715</v>
      </c>
      <c r="M835" s="242">
        <f t="shared" si="160"/>
        <v>2555</v>
      </c>
      <c r="N835" s="242">
        <f t="shared" si="161"/>
        <v>2515</v>
      </c>
      <c r="O835" s="243">
        <f t="shared" si="162"/>
        <v>2511</v>
      </c>
      <c r="P835" s="139"/>
      <c r="Q835" s="241">
        <f t="shared" si="163"/>
        <v>9424</v>
      </c>
      <c r="R835" s="242">
        <f t="shared" si="168"/>
        <v>2511</v>
      </c>
      <c r="S835" s="242">
        <f t="shared" si="164"/>
        <v>0</v>
      </c>
      <c r="T835" s="242">
        <f t="shared" si="165"/>
        <v>893</v>
      </c>
      <c r="U835" s="242">
        <f t="shared" si="166"/>
        <v>12828</v>
      </c>
      <c r="V835" s="247">
        <f t="shared" si="167"/>
        <v>-4</v>
      </c>
    </row>
    <row r="836" spans="1:22" x14ac:dyDescent="0.3">
      <c r="A836" s="136">
        <v>497</v>
      </c>
      <c r="B836" s="136">
        <v>497117281</v>
      </c>
      <c r="C836" s="212" t="s">
        <v>306</v>
      </c>
      <c r="D836" s="211">
        <v>117</v>
      </c>
      <c r="E836" s="212" t="s">
        <v>53</v>
      </c>
      <c r="F836" s="211">
        <v>281</v>
      </c>
      <c r="G836" s="212" t="s">
        <v>169</v>
      </c>
      <c r="H836" s="235">
        <f t="shared" si="156"/>
        <v>62.260000000000005</v>
      </c>
      <c r="I836" s="137"/>
      <c r="J836" s="241">
        <f t="shared" si="157"/>
        <v>18</v>
      </c>
      <c r="K836" s="242">
        <f t="shared" si="158"/>
        <v>17</v>
      </c>
      <c r="L836" s="242">
        <f t="shared" si="159"/>
        <v>18</v>
      </c>
      <c r="M836" s="242">
        <f t="shared" si="160"/>
        <v>18</v>
      </c>
      <c r="N836" s="242">
        <f t="shared" si="161"/>
        <v>0</v>
      </c>
      <c r="O836" s="243">
        <f t="shared" si="162"/>
        <v>88</v>
      </c>
      <c r="P836" s="139"/>
      <c r="Q836" s="241">
        <f t="shared" si="163"/>
        <v>11456</v>
      </c>
      <c r="R836" s="242">
        <f t="shared" si="168"/>
        <v>88</v>
      </c>
      <c r="S836" s="242">
        <f t="shared" si="164"/>
        <v>0</v>
      </c>
      <c r="T836" s="242">
        <f t="shared" si="165"/>
        <v>893</v>
      </c>
      <c r="U836" s="242">
        <f t="shared" si="166"/>
        <v>12437</v>
      </c>
      <c r="V836" s="247">
        <f t="shared" si="167"/>
        <v>88</v>
      </c>
    </row>
    <row r="837" spans="1:22" x14ac:dyDescent="0.3">
      <c r="A837" s="136">
        <v>497</v>
      </c>
      <c r="B837" s="136">
        <v>497117325</v>
      </c>
      <c r="C837" s="212" t="s">
        <v>306</v>
      </c>
      <c r="D837" s="211">
        <v>117</v>
      </c>
      <c r="E837" s="212" t="s">
        <v>53</v>
      </c>
      <c r="F837" s="211">
        <v>325</v>
      </c>
      <c r="G837" s="212" t="s">
        <v>220</v>
      </c>
      <c r="H837" s="235">
        <f t="shared" si="156"/>
        <v>6.59</v>
      </c>
      <c r="I837" s="137"/>
      <c r="J837" s="241">
        <f t="shared" si="157"/>
        <v>1042</v>
      </c>
      <c r="K837" s="242">
        <f t="shared" si="158"/>
        <v>1288</v>
      </c>
      <c r="L837" s="242">
        <f t="shared" si="159"/>
        <v>1288</v>
      </c>
      <c r="M837" s="242">
        <f t="shared" si="160"/>
        <v>1288</v>
      </c>
      <c r="N837" s="242">
        <f t="shared" si="161"/>
        <v>1428</v>
      </c>
      <c r="O837" s="243">
        <f t="shared" si="162"/>
        <v>1426</v>
      </c>
      <c r="P837" s="139"/>
      <c r="Q837" s="241">
        <f t="shared" si="163"/>
        <v>10300</v>
      </c>
      <c r="R837" s="242">
        <f t="shared" si="168"/>
        <v>1426</v>
      </c>
      <c r="S837" s="242">
        <f t="shared" si="164"/>
        <v>0</v>
      </c>
      <c r="T837" s="242">
        <f t="shared" si="165"/>
        <v>893</v>
      </c>
      <c r="U837" s="242">
        <f t="shared" si="166"/>
        <v>12619</v>
      </c>
      <c r="V837" s="247">
        <f t="shared" si="167"/>
        <v>-2</v>
      </c>
    </row>
    <row r="838" spans="1:22" x14ac:dyDescent="0.3">
      <c r="A838" s="136">
        <v>497</v>
      </c>
      <c r="B838" s="136">
        <v>497117327</v>
      </c>
      <c r="C838" s="212" t="s">
        <v>306</v>
      </c>
      <c r="D838" s="211">
        <v>117</v>
      </c>
      <c r="E838" s="212" t="s">
        <v>53</v>
      </c>
      <c r="F838" s="211">
        <v>327</v>
      </c>
      <c r="G838" s="212" t="s">
        <v>213</v>
      </c>
      <c r="H838" s="235">
        <f t="shared" si="156"/>
        <v>2</v>
      </c>
      <c r="I838" s="137"/>
      <c r="J838" s="241">
        <f t="shared" si="157"/>
        <v>6961</v>
      </c>
      <c r="K838" s="242">
        <f t="shared" si="158"/>
        <v>7114</v>
      </c>
      <c r="L838" s="242">
        <f t="shared" si="159"/>
        <v>7114</v>
      </c>
      <c r="M838" s="242">
        <f t="shared" si="160"/>
        <v>7216</v>
      </c>
      <c r="N838" s="242">
        <f t="shared" si="161"/>
        <v>7215</v>
      </c>
      <c r="O838" s="243">
        <f t="shared" si="162"/>
        <v>7215</v>
      </c>
      <c r="P838" s="139"/>
      <c r="Q838" s="241">
        <f t="shared" si="163"/>
        <v>8636</v>
      </c>
      <c r="R838" s="242">
        <f t="shared" si="168"/>
        <v>7215</v>
      </c>
      <c r="S838" s="242">
        <f t="shared" si="164"/>
        <v>0</v>
      </c>
      <c r="T838" s="242">
        <f t="shared" si="165"/>
        <v>893</v>
      </c>
      <c r="U838" s="242">
        <f t="shared" si="166"/>
        <v>16744</v>
      </c>
      <c r="V838" s="247">
        <f t="shared" si="167"/>
        <v>0</v>
      </c>
    </row>
    <row r="839" spans="1:22" x14ac:dyDescent="0.3">
      <c r="A839" s="136">
        <v>497</v>
      </c>
      <c r="B839" s="136">
        <v>497117332</v>
      </c>
      <c r="C839" s="212" t="s">
        <v>306</v>
      </c>
      <c r="D839" s="211">
        <v>117</v>
      </c>
      <c r="E839" s="212" t="s">
        <v>53</v>
      </c>
      <c r="F839" s="211">
        <v>332</v>
      </c>
      <c r="G839" s="212" t="s">
        <v>221</v>
      </c>
      <c r="H839" s="235">
        <f t="shared" si="156"/>
        <v>2</v>
      </c>
      <c r="I839" s="137"/>
      <c r="J839" s="241">
        <f t="shared" si="157"/>
        <v>771</v>
      </c>
      <c r="K839" s="242">
        <f t="shared" si="158"/>
        <v>800</v>
      </c>
      <c r="L839" s="242">
        <f t="shared" si="159"/>
        <v>800</v>
      </c>
      <c r="M839" s="242">
        <f t="shared" si="160"/>
        <v>816</v>
      </c>
      <c r="N839" s="242">
        <f t="shared" si="161"/>
        <v>810</v>
      </c>
      <c r="O839" s="243">
        <f t="shared" si="162"/>
        <v>809</v>
      </c>
      <c r="P839" s="139"/>
      <c r="Q839" s="241">
        <f t="shared" si="163"/>
        <v>8749</v>
      </c>
      <c r="R839" s="242">
        <f t="shared" si="168"/>
        <v>809</v>
      </c>
      <c r="S839" s="242">
        <f t="shared" si="164"/>
        <v>0</v>
      </c>
      <c r="T839" s="242">
        <f t="shared" si="165"/>
        <v>893</v>
      </c>
      <c r="U839" s="242">
        <f t="shared" si="166"/>
        <v>10451</v>
      </c>
      <c r="V839" s="247">
        <f t="shared" si="167"/>
        <v>-1</v>
      </c>
    </row>
    <row r="840" spans="1:22" x14ac:dyDescent="0.3">
      <c r="A840" s="136">
        <v>497</v>
      </c>
      <c r="B840" s="136">
        <v>497117340</v>
      </c>
      <c r="C840" s="212" t="s">
        <v>306</v>
      </c>
      <c r="D840" s="211">
        <v>117</v>
      </c>
      <c r="E840" s="212" t="s">
        <v>53</v>
      </c>
      <c r="F840" s="211">
        <v>340</v>
      </c>
      <c r="G840" s="212" t="s">
        <v>215</v>
      </c>
      <c r="H840" s="235">
        <f t="shared" si="156"/>
        <v>3</v>
      </c>
      <c r="I840" s="137"/>
      <c r="J840" s="241">
        <f t="shared" si="157"/>
        <v>6778</v>
      </c>
      <c r="K840" s="242">
        <f t="shared" si="158"/>
        <v>7025</v>
      </c>
      <c r="L840" s="242">
        <f t="shared" si="159"/>
        <v>7018</v>
      </c>
      <c r="M840" s="242">
        <f t="shared" si="160"/>
        <v>4460</v>
      </c>
      <c r="N840" s="242">
        <f t="shared" si="161"/>
        <v>4167</v>
      </c>
      <c r="O840" s="243">
        <f t="shared" si="162"/>
        <v>4147</v>
      </c>
      <c r="P840" s="139"/>
      <c r="Q840" s="241">
        <f t="shared" si="163"/>
        <v>8749</v>
      </c>
      <c r="R840" s="242">
        <f t="shared" si="168"/>
        <v>4147</v>
      </c>
      <c r="S840" s="242">
        <f t="shared" si="164"/>
        <v>0</v>
      </c>
      <c r="T840" s="242">
        <f t="shared" si="165"/>
        <v>893</v>
      </c>
      <c r="U840" s="242">
        <f t="shared" si="166"/>
        <v>13789</v>
      </c>
      <c r="V840" s="247">
        <f t="shared" si="167"/>
        <v>-20</v>
      </c>
    </row>
    <row r="841" spans="1:22" x14ac:dyDescent="0.3">
      <c r="A841" s="136">
        <v>497</v>
      </c>
      <c r="B841" s="136">
        <v>497117605</v>
      </c>
      <c r="C841" s="212" t="s">
        <v>306</v>
      </c>
      <c r="D841" s="211">
        <v>117</v>
      </c>
      <c r="E841" s="212" t="s">
        <v>53</v>
      </c>
      <c r="F841" s="211">
        <v>605</v>
      </c>
      <c r="G841" s="212" t="s">
        <v>216</v>
      </c>
      <c r="H841" s="235">
        <f t="shared" si="156"/>
        <v>39.979999999999997</v>
      </c>
      <c r="I841" s="137"/>
      <c r="J841" s="241">
        <f t="shared" si="157"/>
        <v>6480</v>
      </c>
      <c r="K841" s="242">
        <f t="shared" si="158"/>
        <v>7051</v>
      </c>
      <c r="L841" s="242">
        <f t="shared" si="159"/>
        <v>7061</v>
      </c>
      <c r="M841" s="242">
        <f t="shared" si="160"/>
        <v>7167</v>
      </c>
      <c r="N841" s="242">
        <f t="shared" si="161"/>
        <v>7057</v>
      </c>
      <c r="O841" s="243">
        <f t="shared" si="162"/>
        <v>7050</v>
      </c>
      <c r="P841" s="139"/>
      <c r="Q841" s="241">
        <f t="shared" si="163"/>
        <v>9464</v>
      </c>
      <c r="R841" s="242">
        <f t="shared" si="168"/>
        <v>7050</v>
      </c>
      <c r="S841" s="242">
        <f t="shared" si="164"/>
        <v>0</v>
      </c>
      <c r="T841" s="242">
        <f t="shared" si="165"/>
        <v>893</v>
      </c>
      <c r="U841" s="242">
        <f t="shared" si="166"/>
        <v>17407</v>
      </c>
      <c r="V841" s="247">
        <f t="shared" si="167"/>
        <v>-7</v>
      </c>
    </row>
    <row r="842" spans="1:22" x14ac:dyDescent="0.3">
      <c r="A842" s="136">
        <v>497</v>
      </c>
      <c r="B842" s="136">
        <v>497117670</v>
      </c>
      <c r="C842" s="212" t="s">
        <v>306</v>
      </c>
      <c r="D842" s="211">
        <v>117</v>
      </c>
      <c r="E842" s="212" t="s">
        <v>53</v>
      </c>
      <c r="F842" s="211">
        <v>670</v>
      </c>
      <c r="G842" s="212" t="s">
        <v>56</v>
      </c>
      <c r="H842" s="235">
        <f t="shared" ref="H842:H905" si="169">IFERROR(VLOOKUP($B842,_19Q4,7,FALSE),"")</f>
        <v>8</v>
      </c>
      <c r="I842" s="137"/>
      <c r="J842" s="241">
        <f t="shared" ref="J842:J905" si="170">IFERROR(VLOOKUP($B842,_18Q4,9,FALSE),"")</f>
        <v>9976</v>
      </c>
      <c r="K842" s="242">
        <f t="shared" ref="K842:K905" si="171">IFERROR(VLOOKUP($B842,_19Q1c,9,FALSE),"")</f>
        <v>8505</v>
      </c>
      <c r="L842" s="242">
        <f t="shared" ref="L842:L905" si="172">IFERROR(VLOOKUP($B842,_19Q1e,9,FALSE),"")</f>
        <v>8524</v>
      </c>
      <c r="M842" s="242">
        <f t="shared" ref="M842:M905" si="173">IFERROR(VLOOKUP($B842,_19Q2,9,FALSE),"")</f>
        <v>8524</v>
      </c>
      <c r="N842" s="242">
        <f t="shared" ref="N842:N905" si="174">IFERROR(VLOOKUP($B842,_19Q3,9,FALSE),"")</f>
        <v>8524</v>
      </c>
      <c r="O842" s="243">
        <f t="shared" ref="O842:O905" si="175">IFERROR(VLOOKUP($B842,_19Q4,9,FALSE),"")</f>
        <v>5786</v>
      </c>
      <c r="P842" s="139"/>
      <c r="Q842" s="241">
        <f t="shared" ref="Q842:Q905" si="176">IFERROR(VLOOKUP($B842,_19Q4,8,FALSE),"")</f>
        <v>9429</v>
      </c>
      <c r="R842" s="242">
        <f t="shared" si="168"/>
        <v>5786</v>
      </c>
      <c r="S842" s="242">
        <f t="shared" ref="S842:S905" si="177">IFERROR(VLOOKUP($B842,_19Q4,10,FALSE),"")</f>
        <v>0</v>
      </c>
      <c r="T842" s="242">
        <f t="shared" ref="T842:T905" si="178">IFERROR(VLOOKUP($B842,_19Q4,11,FALSE),"")</f>
        <v>893</v>
      </c>
      <c r="U842" s="242">
        <f t="shared" ref="U842:U905" si="179">IFERROR(VLOOKUP($B842,_19Q4,12,FALSE),"")</f>
        <v>16108</v>
      </c>
      <c r="V842" s="247">
        <f t="shared" ref="V842:V905" si="180">IFERROR(U842-IFERROR(VLOOKUP($B842,_19Q3,12,FALSE),""),"")</f>
        <v>-2738</v>
      </c>
    </row>
    <row r="843" spans="1:22" x14ac:dyDescent="0.3">
      <c r="A843" s="136">
        <v>497</v>
      </c>
      <c r="B843" s="136">
        <v>497117674</v>
      </c>
      <c r="C843" s="212" t="s">
        <v>306</v>
      </c>
      <c r="D843" s="211">
        <v>117</v>
      </c>
      <c r="E843" s="212" t="s">
        <v>53</v>
      </c>
      <c r="F843" s="211">
        <v>674</v>
      </c>
      <c r="G843" s="212" t="s">
        <v>57</v>
      </c>
      <c r="H843" s="235">
        <f t="shared" si="169"/>
        <v>15</v>
      </c>
      <c r="I843" s="137"/>
      <c r="J843" s="241">
        <f t="shared" si="170"/>
        <v>4010</v>
      </c>
      <c r="K843" s="242">
        <f t="shared" si="171"/>
        <v>4842</v>
      </c>
      <c r="L843" s="242">
        <f t="shared" si="172"/>
        <v>4846</v>
      </c>
      <c r="M843" s="242">
        <f t="shared" si="173"/>
        <v>4077</v>
      </c>
      <c r="N843" s="242">
        <f t="shared" si="174"/>
        <v>4043</v>
      </c>
      <c r="O843" s="243">
        <f t="shared" si="175"/>
        <v>4041</v>
      </c>
      <c r="P843" s="139"/>
      <c r="Q843" s="241">
        <f t="shared" si="176"/>
        <v>10899</v>
      </c>
      <c r="R843" s="242">
        <f t="shared" ref="R843:R906" si="181">O843</f>
        <v>4041</v>
      </c>
      <c r="S843" s="242">
        <f t="shared" si="177"/>
        <v>0</v>
      </c>
      <c r="T843" s="242">
        <f t="shared" si="178"/>
        <v>893</v>
      </c>
      <c r="U843" s="242">
        <f t="shared" si="179"/>
        <v>15833</v>
      </c>
      <c r="V843" s="247">
        <f t="shared" si="180"/>
        <v>-2</v>
      </c>
    </row>
    <row r="844" spans="1:22" x14ac:dyDescent="0.3">
      <c r="A844" s="136">
        <v>497</v>
      </c>
      <c r="B844" s="136">
        <v>497117680</v>
      </c>
      <c r="C844" s="212" t="s">
        <v>306</v>
      </c>
      <c r="D844" s="211">
        <v>117</v>
      </c>
      <c r="E844" s="212" t="s">
        <v>53</v>
      </c>
      <c r="F844" s="211">
        <v>680</v>
      </c>
      <c r="G844" s="212" t="s">
        <v>174</v>
      </c>
      <c r="H844" s="235">
        <f t="shared" si="169"/>
        <v>1.5</v>
      </c>
      <c r="I844" s="137"/>
      <c r="J844" s="241">
        <f t="shared" si="170"/>
        <v>3429</v>
      </c>
      <c r="K844" s="242">
        <f t="shared" si="171"/>
        <v>3533</v>
      </c>
      <c r="L844" s="242">
        <f t="shared" si="172"/>
        <v>3534</v>
      </c>
      <c r="M844" s="242">
        <f t="shared" si="173"/>
        <v>3820</v>
      </c>
      <c r="N844" s="242">
        <f t="shared" si="174"/>
        <v>3850</v>
      </c>
      <c r="O844" s="243">
        <f t="shared" si="175"/>
        <v>3850</v>
      </c>
      <c r="P844" s="139"/>
      <c r="Q844" s="241">
        <f t="shared" si="176"/>
        <v>10144.938800134816</v>
      </c>
      <c r="R844" s="242">
        <f t="shared" si="181"/>
        <v>3850</v>
      </c>
      <c r="S844" s="242">
        <f t="shared" si="177"/>
        <v>0</v>
      </c>
      <c r="T844" s="242">
        <f t="shared" si="178"/>
        <v>893</v>
      </c>
      <c r="U844" s="242">
        <f t="shared" si="179"/>
        <v>14887.938800134816</v>
      </c>
      <c r="V844" s="247">
        <f t="shared" si="180"/>
        <v>0</v>
      </c>
    </row>
    <row r="845" spans="1:22" x14ac:dyDescent="0.3">
      <c r="A845" s="136">
        <v>497</v>
      </c>
      <c r="B845" s="136">
        <v>497117683</v>
      </c>
      <c r="C845" s="212" t="s">
        <v>306</v>
      </c>
      <c r="D845" s="211">
        <v>117</v>
      </c>
      <c r="E845" s="212" t="s">
        <v>53</v>
      </c>
      <c r="F845" s="211">
        <v>683</v>
      </c>
      <c r="G845" s="212" t="s">
        <v>58</v>
      </c>
      <c r="H845" s="235">
        <f t="shared" si="169"/>
        <v>2.4</v>
      </c>
      <c r="I845" s="137"/>
      <c r="J845" s="241">
        <f t="shared" si="170"/>
        <v>7075</v>
      </c>
      <c r="K845" s="242">
        <f t="shared" si="171"/>
        <v>6270</v>
      </c>
      <c r="L845" s="242">
        <f t="shared" si="172"/>
        <v>6271</v>
      </c>
      <c r="M845" s="242">
        <f t="shared" si="173"/>
        <v>6837</v>
      </c>
      <c r="N845" s="242">
        <f t="shared" si="174"/>
        <v>6858</v>
      </c>
      <c r="O845" s="243">
        <f t="shared" si="175"/>
        <v>6859</v>
      </c>
      <c r="P845" s="139"/>
      <c r="Q845" s="241">
        <f t="shared" si="176"/>
        <v>8983</v>
      </c>
      <c r="R845" s="242">
        <f t="shared" si="181"/>
        <v>6859</v>
      </c>
      <c r="S845" s="242">
        <f t="shared" si="177"/>
        <v>0</v>
      </c>
      <c r="T845" s="242">
        <f t="shared" si="178"/>
        <v>893</v>
      </c>
      <c r="U845" s="242">
        <f t="shared" si="179"/>
        <v>16735</v>
      </c>
      <c r="V845" s="247">
        <f t="shared" si="180"/>
        <v>1</v>
      </c>
    </row>
    <row r="846" spans="1:22" x14ac:dyDescent="0.3">
      <c r="A846" s="136">
        <v>497</v>
      </c>
      <c r="B846" s="136">
        <v>497117750</v>
      </c>
      <c r="C846" s="212" t="s">
        <v>306</v>
      </c>
      <c r="D846" s="211">
        <v>117</v>
      </c>
      <c r="E846" s="212" t="s">
        <v>53</v>
      </c>
      <c r="F846" s="211">
        <v>750</v>
      </c>
      <c r="G846" s="212" t="s">
        <v>61</v>
      </c>
      <c r="H846" s="235">
        <f t="shared" si="169"/>
        <v>1</v>
      </c>
      <c r="I846" s="137"/>
      <c r="J846" s="241" t="str">
        <f t="shared" si="170"/>
        <v/>
      </c>
      <c r="K846" s="242" t="str">
        <f t="shared" si="171"/>
        <v/>
      </c>
      <c r="L846" s="242" t="str">
        <f t="shared" si="172"/>
        <v/>
      </c>
      <c r="M846" s="242">
        <f t="shared" si="173"/>
        <v>7620</v>
      </c>
      <c r="N846" s="242">
        <f t="shared" si="174"/>
        <v>7592</v>
      </c>
      <c r="O846" s="243">
        <f t="shared" si="175"/>
        <v>7591</v>
      </c>
      <c r="P846" s="139"/>
      <c r="Q846" s="241">
        <f t="shared" si="176"/>
        <v>10476.143233618233</v>
      </c>
      <c r="R846" s="242">
        <f t="shared" si="181"/>
        <v>7591</v>
      </c>
      <c r="S846" s="242">
        <f t="shared" si="177"/>
        <v>0</v>
      </c>
      <c r="T846" s="242">
        <f t="shared" si="178"/>
        <v>893</v>
      </c>
      <c r="U846" s="242">
        <f t="shared" si="179"/>
        <v>18960.143233618233</v>
      </c>
      <c r="V846" s="247">
        <f t="shared" si="180"/>
        <v>-1</v>
      </c>
    </row>
    <row r="847" spans="1:22" x14ac:dyDescent="0.3">
      <c r="A847" s="136">
        <v>497</v>
      </c>
      <c r="B847" s="136">
        <v>497117755</v>
      </c>
      <c r="C847" s="212" t="s">
        <v>306</v>
      </c>
      <c r="D847" s="211">
        <v>117</v>
      </c>
      <c r="E847" s="212" t="s">
        <v>53</v>
      </c>
      <c r="F847" s="211">
        <v>755</v>
      </c>
      <c r="G847" s="212" t="s">
        <v>62</v>
      </c>
      <c r="H847" s="235">
        <f t="shared" si="169"/>
        <v>2</v>
      </c>
      <c r="I847" s="137"/>
      <c r="J847" s="241">
        <f t="shared" si="170"/>
        <v>3493</v>
      </c>
      <c r="K847" s="242">
        <f t="shared" si="171"/>
        <v>3629</v>
      </c>
      <c r="L847" s="242">
        <f t="shared" si="172"/>
        <v>3629</v>
      </c>
      <c r="M847" s="242">
        <f t="shared" si="173"/>
        <v>3506</v>
      </c>
      <c r="N847" s="242">
        <f t="shared" si="174"/>
        <v>3516</v>
      </c>
      <c r="O847" s="243">
        <f t="shared" si="175"/>
        <v>3516</v>
      </c>
      <c r="P847" s="139"/>
      <c r="Q847" s="241">
        <f t="shared" si="176"/>
        <v>8410</v>
      </c>
      <c r="R847" s="242">
        <f t="shared" si="181"/>
        <v>3516</v>
      </c>
      <c r="S847" s="242">
        <f t="shared" si="177"/>
        <v>0</v>
      </c>
      <c r="T847" s="242">
        <f t="shared" si="178"/>
        <v>893</v>
      </c>
      <c r="U847" s="242">
        <f t="shared" si="179"/>
        <v>12819</v>
      </c>
      <c r="V847" s="247">
        <f t="shared" si="180"/>
        <v>0</v>
      </c>
    </row>
    <row r="848" spans="1:22" x14ac:dyDescent="0.3">
      <c r="A848" s="136">
        <v>497</v>
      </c>
      <c r="B848" s="136">
        <v>497117766</v>
      </c>
      <c r="C848" s="212" t="s">
        <v>306</v>
      </c>
      <c r="D848" s="211">
        <v>117</v>
      </c>
      <c r="E848" s="212" t="s">
        <v>53</v>
      </c>
      <c r="F848" s="211">
        <v>766</v>
      </c>
      <c r="G848" s="212" t="s">
        <v>259</v>
      </c>
      <c r="H848" s="235">
        <f t="shared" si="169"/>
        <v>1</v>
      </c>
      <c r="I848" s="137"/>
      <c r="J848" s="241">
        <f t="shared" si="170"/>
        <v>3680</v>
      </c>
      <c r="K848" s="242">
        <f t="shared" si="171"/>
        <v>3536</v>
      </c>
      <c r="L848" s="242">
        <f t="shared" si="172"/>
        <v>3536</v>
      </c>
      <c r="M848" s="242">
        <f t="shared" si="173"/>
        <v>3241</v>
      </c>
      <c r="N848" s="242">
        <f t="shared" si="174"/>
        <v>3232</v>
      </c>
      <c r="O848" s="243">
        <f t="shared" si="175"/>
        <v>3232</v>
      </c>
      <c r="P848" s="139"/>
      <c r="Q848" s="241">
        <f t="shared" si="176"/>
        <v>10127</v>
      </c>
      <c r="R848" s="242">
        <f t="shared" si="181"/>
        <v>3232</v>
      </c>
      <c r="S848" s="242">
        <f t="shared" si="177"/>
        <v>0</v>
      </c>
      <c r="T848" s="242">
        <f t="shared" si="178"/>
        <v>893</v>
      </c>
      <c r="U848" s="242">
        <f t="shared" si="179"/>
        <v>14252</v>
      </c>
      <c r="V848" s="247">
        <f t="shared" si="180"/>
        <v>0</v>
      </c>
    </row>
    <row r="849" spans="1:22" x14ac:dyDescent="0.3">
      <c r="A849" s="136">
        <v>498</v>
      </c>
      <c r="B849" s="136">
        <v>498281061</v>
      </c>
      <c r="C849" s="212" t="s">
        <v>315</v>
      </c>
      <c r="D849" s="211">
        <v>281</v>
      </c>
      <c r="E849" s="212" t="s">
        <v>169</v>
      </c>
      <c r="F849" s="211">
        <v>61</v>
      </c>
      <c r="G849" s="212" t="s">
        <v>170</v>
      </c>
      <c r="H849" s="235">
        <f t="shared" si="169"/>
        <v>1</v>
      </c>
      <c r="I849" s="137"/>
      <c r="J849" s="241" t="str">
        <f t="shared" si="170"/>
        <v/>
      </c>
      <c r="K849" s="242" t="str">
        <f t="shared" si="171"/>
        <v/>
      </c>
      <c r="L849" s="242" t="str">
        <f t="shared" si="172"/>
        <v/>
      </c>
      <c r="M849" s="242">
        <f t="shared" si="173"/>
        <v>889</v>
      </c>
      <c r="N849" s="242">
        <f t="shared" si="174"/>
        <v>881</v>
      </c>
      <c r="O849" s="243">
        <f t="shared" si="175"/>
        <v>880</v>
      </c>
      <c r="P849" s="139"/>
      <c r="Q849" s="241">
        <f t="shared" si="176"/>
        <v>12191.459040508957</v>
      </c>
      <c r="R849" s="242">
        <f t="shared" si="181"/>
        <v>880</v>
      </c>
      <c r="S849" s="242">
        <f t="shared" si="177"/>
        <v>0</v>
      </c>
      <c r="T849" s="242">
        <f t="shared" si="178"/>
        <v>893</v>
      </c>
      <c r="U849" s="242">
        <f t="shared" si="179"/>
        <v>13964.459040508957</v>
      </c>
      <c r="V849" s="247">
        <f t="shared" si="180"/>
        <v>-1</v>
      </c>
    </row>
    <row r="850" spans="1:22" x14ac:dyDescent="0.3">
      <c r="A850" s="136">
        <v>498</v>
      </c>
      <c r="B850" s="136">
        <v>498281137</v>
      </c>
      <c r="C850" s="212" t="s">
        <v>315</v>
      </c>
      <c r="D850" s="211">
        <v>281</v>
      </c>
      <c r="E850" s="212" t="s">
        <v>169</v>
      </c>
      <c r="F850" s="211">
        <v>137</v>
      </c>
      <c r="G850" s="212" t="s">
        <v>210</v>
      </c>
      <c r="H850" s="235">
        <f t="shared" si="169"/>
        <v>7.0000000000000007E-2</v>
      </c>
      <c r="I850" s="137"/>
      <c r="J850" s="241" t="str">
        <f t="shared" si="170"/>
        <v/>
      </c>
      <c r="K850" s="242" t="str">
        <f t="shared" si="171"/>
        <v/>
      </c>
      <c r="L850" s="242" t="str">
        <f t="shared" si="172"/>
        <v/>
      </c>
      <c r="M850" s="242" t="str">
        <f t="shared" si="173"/>
        <v/>
      </c>
      <c r="N850" s="242" t="str">
        <f t="shared" si="174"/>
        <v/>
      </c>
      <c r="O850" s="243">
        <f t="shared" si="175"/>
        <v>17</v>
      </c>
      <c r="P850" s="139"/>
      <c r="Q850" s="241">
        <f t="shared" si="176"/>
        <v>13005.842612954186</v>
      </c>
      <c r="R850" s="242">
        <f t="shared" si="181"/>
        <v>17</v>
      </c>
      <c r="S850" s="242">
        <f t="shared" si="177"/>
        <v>0</v>
      </c>
      <c r="T850" s="242">
        <f t="shared" si="178"/>
        <v>893</v>
      </c>
      <c r="U850" s="242">
        <f t="shared" si="179"/>
        <v>13915.842612954186</v>
      </c>
      <c r="V850" s="247" t="str">
        <f t="shared" si="180"/>
        <v/>
      </c>
    </row>
    <row r="851" spans="1:22" x14ac:dyDescent="0.3">
      <c r="A851" s="136">
        <v>498</v>
      </c>
      <c r="B851" s="136">
        <v>498281281</v>
      </c>
      <c r="C851" s="212" t="s">
        <v>315</v>
      </c>
      <c r="D851" s="211">
        <v>281</v>
      </c>
      <c r="E851" s="212" t="s">
        <v>169</v>
      </c>
      <c r="F851" s="211">
        <v>281</v>
      </c>
      <c r="G851" s="212" t="s">
        <v>169</v>
      </c>
      <c r="H851" s="235">
        <f t="shared" si="169"/>
        <v>346.9899999999999</v>
      </c>
      <c r="I851" s="137"/>
      <c r="J851" s="241">
        <f t="shared" si="170"/>
        <v>18</v>
      </c>
      <c r="K851" s="242">
        <f t="shared" si="171"/>
        <v>17</v>
      </c>
      <c r="L851" s="242">
        <f t="shared" si="172"/>
        <v>19</v>
      </c>
      <c r="M851" s="242">
        <f t="shared" si="173"/>
        <v>19</v>
      </c>
      <c r="N851" s="242">
        <f t="shared" si="174"/>
        <v>0</v>
      </c>
      <c r="O851" s="243">
        <f t="shared" si="175"/>
        <v>91</v>
      </c>
      <c r="P851" s="139"/>
      <c r="Q851" s="241">
        <f t="shared" si="176"/>
        <v>11930</v>
      </c>
      <c r="R851" s="242">
        <f t="shared" si="181"/>
        <v>91</v>
      </c>
      <c r="S851" s="242">
        <f t="shared" si="177"/>
        <v>0</v>
      </c>
      <c r="T851" s="242">
        <f t="shared" si="178"/>
        <v>893</v>
      </c>
      <c r="U851" s="242">
        <f t="shared" si="179"/>
        <v>12914</v>
      </c>
      <c r="V851" s="247">
        <f t="shared" si="180"/>
        <v>91</v>
      </c>
    </row>
    <row r="852" spans="1:22" x14ac:dyDescent="0.3">
      <c r="A852" s="136">
        <v>499</v>
      </c>
      <c r="B852" s="136">
        <v>499061005</v>
      </c>
      <c r="C852" s="212" t="s">
        <v>316</v>
      </c>
      <c r="D852" s="211">
        <v>61</v>
      </c>
      <c r="E852" s="212" t="s">
        <v>170</v>
      </c>
      <c r="F852" s="211">
        <v>5</v>
      </c>
      <c r="G852" s="212" t="s">
        <v>219</v>
      </c>
      <c r="H852" s="235">
        <f t="shared" si="169"/>
        <v>0.69</v>
      </c>
      <c r="I852" s="137"/>
      <c r="J852" s="241">
        <f t="shared" si="170"/>
        <v>4260</v>
      </c>
      <c r="K852" s="242" t="str">
        <f t="shared" si="171"/>
        <v/>
      </c>
      <c r="L852" s="242" t="str">
        <f t="shared" si="172"/>
        <v/>
      </c>
      <c r="M852" s="242" t="str">
        <f t="shared" si="173"/>
        <v/>
      </c>
      <c r="N852" s="242" t="str">
        <f t="shared" si="174"/>
        <v/>
      </c>
      <c r="O852" s="243">
        <f t="shared" si="175"/>
        <v>4693</v>
      </c>
      <c r="P852" s="139"/>
      <c r="Q852" s="241">
        <f t="shared" si="176"/>
        <v>10953.106366286775</v>
      </c>
      <c r="R852" s="242">
        <f t="shared" si="181"/>
        <v>4693</v>
      </c>
      <c r="S852" s="242">
        <f t="shared" si="177"/>
        <v>0</v>
      </c>
      <c r="T852" s="242">
        <f t="shared" si="178"/>
        <v>893</v>
      </c>
      <c r="U852" s="242">
        <f t="shared" si="179"/>
        <v>16539.106366286775</v>
      </c>
      <c r="V852" s="247" t="str">
        <f t="shared" si="180"/>
        <v/>
      </c>
    </row>
    <row r="853" spans="1:22" x14ac:dyDescent="0.3">
      <c r="A853" s="136">
        <v>499</v>
      </c>
      <c r="B853" s="136">
        <v>499061061</v>
      </c>
      <c r="C853" s="212" t="s">
        <v>316</v>
      </c>
      <c r="D853" s="211">
        <v>61</v>
      </c>
      <c r="E853" s="212" t="s">
        <v>170</v>
      </c>
      <c r="F853" s="211">
        <v>61</v>
      </c>
      <c r="G853" s="212" t="s">
        <v>170</v>
      </c>
      <c r="H853" s="235">
        <f t="shared" si="169"/>
        <v>121.02</v>
      </c>
      <c r="I853" s="137"/>
      <c r="J853" s="241">
        <f t="shared" si="170"/>
        <v>445</v>
      </c>
      <c r="K853" s="242">
        <f t="shared" si="171"/>
        <v>451</v>
      </c>
      <c r="L853" s="242">
        <f t="shared" si="172"/>
        <v>451</v>
      </c>
      <c r="M853" s="242">
        <f t="shared" si="173"/>
        <v>788</v>
      </c>
      <c r="N853" s="242">
        <f t="shared" si="174"/>
        <v>781</v>
      </c>
      <c r="O853" s="243">
        <f t="shared" si="175"/>
        <v>780</v>
      </c>
      <c r="P853" s="139"/>
      <c r="Q853" s="241">
        <f t="shared" si="176"/>
        <v>10803</v>
      </c>
      <c r="R853" s="242">
        <f t="shared" si="181"/>
        <v>780</v>
      </c>
      <c r="S853" s="242">
        <f t="shared" si="177"/>
        <v>0</v>
      </c>
      <c r="T853" s="242">
        <f t="shared" si="178"/>
        <v>893</v>
      </c>
      <c r="U853" s="242">
        <f t="shared" si="179"/>
        <v>12476</v>
      </c>
      <c r="V853" s="247">
        <f t="shared" si="180"/>
        <v>-1</v>
      </c>
    </row>
    <row r="854" spans="1:22" x14ac:dyDescent="0.3">
      <c r="A854" s="136">
        <v>499</v>
      </c>
      <c r="B854" s="136">
        <v>499061111</v>
      </c>
      <c r="C854" s="212" t="s">
        <v>316</v>
      </c>
      <c r="D854" s="211">
        <v>61</v>
      </c>
      <c r="E854" s="212" t="s">
        <v>170</v>
      </c>
      <c r="F854" s="211">
        <v>111</v>
      </c>
      <c r="G854" s="212" t="s">
        <v>253</v>
      </c>
      <c r="H854" s="235">
        <f t="shared" si="169"/>
        <v>1.51</v>
      </c>
      <c r="I854" s="137"/>
      <c r="J854" s="241">
        <f t="shared" si="170"/>
        <v>2982</v>
      </c>
      <c r="K854" s="242" t="str">
        <f t="shared" si="171"/>
        <v/>
      </c>
      <c r="L854" s="242" t="str">
        <f t="shared" si="172"/>
        <v/>
      </c>
      <c r="M854" s="242" t="str">
        <f t="shared" si="173"/>
        <v/>
      </c>
      <c r="N854" s="242" t="str">
        <f t="shared" si="174"/>
        <v/>
      </c>
      <c r="O854" s="243">
        <f t="shared" si="175"/>
        <v>3695</v>
      </c>
      <c r="P854" s="139"/>
      <c r="Q854" s="241">
        <f t="shared" si="176"/>
        <v>10505.774126074499</v>
      </c>
      <c r="R854" s="242">
        <f t="shared" si="181"/>
        <v>3695</v>
      </c>
      <c r="S854" s="242">
        <f t="shared" si="177"/>
        <v>0</v>
      </c>
      <c r="T854" s="242">
        <f t="shared" si="178"/>
        <v>893</v>
      </c>
      <c r="U854" s="242">
        <f t="shared" si="179"/>
        <v>15093.774126074499</v>
      </c>
      <c r="V854" s="247" t="str">
        <f t="shared" si="180"/>
        <v/>
      </c>
    </row>
    <row r="855" spans="1:22" x14ac:dyDescent="0.3">
      <c r="A855" s="136">
        <v>499</v>
      </c>
      <c r="B855" s="136">
        <v>499061137</v>
      </c>
      <c r="C855" s="212" t="s">
        <v>316</v>
      </c>
      <c r="D855" s="211">
        <v>61</v>
      </c>
      <c r="E855" s="212" t="s">
        <v>170</v>
      </c>
      <c r="F855" s="211">
        <v>137</v>
      </c>
      <c r="G855" s="212" t="s">
        <v>210</v>
      </c>
      <c r="H855" s="235">
        <f t="shared" si="169"/>
        <v>6.25</v>
      </c>
      <c r="I855" s="137"/>
      <c r="J855" s="241">
        <f t="shared" si="170"/>
        <v>21</v>
      </c>
      <c r="K855" s="242">
        <f t="shared" si="171"/>
        <v>260</v>
      </c>
      <c r="L855" s="242">
        <f t="shared" si="172"/>
        <v>23</v>
      </c>
      <c r="M855" s="242">
        <f t="shared" si="173"/>
        <v>23</v>
      </c>
      <c r="N855" s="242">
        <f t="shared" si="174"/>
        <v>22</v>
      </c>
      <c r="O855" s="243">
        <f t="shared" si="175"/>
        <v>18</v>
      </c>
      <c r="P855" s="139"/>
      <c r="Q855" s="241">
        <f t="shared" si="176"/>
        <v>14107</v>
      </c>
      <c r="R855" s="242">
        <f t="shared" si="181"/>
        <v>18</v>
      </c>
      <c r="S855" s="242">
        <f t="shared" si="177"/>
        <v>0</v>
      </c>
      <c r="T855" s="242">
        <f t="shared" si="178"/>
        <v>893</v>
      </c>
      <c r="U855" s="242">
        <f t="shared" si="179"/>
        <v>15018</v>
      </c>
      <c r="V855" s="247">
        <f t="shared" si="180"/>
        <v>-4</v>
      </c>
    </row>
    <row r="856" spans="1:22" x14ac:dyDescent="0.3">
      <c r="A856" s="136">
        <v>499</v>
      </c>
      <c r="B856" s="136">
        <v>499061161</v>
      </c>
      <c r="C856" s="212" t="s">
        <v>316</v>
      </c>
      <c r="D856" s="211">
        <v>61</v>
      </c>
      <c r="E856" s="212" t="s">
        <v>170</v>
      </c>
      <c r="F856" s="211">
        <v>161</v>
      </c>
      <c r="G856" s="212" t="s">
        <v>173</v>
      </c>
      <c r="H856" s="235">
        <f t="shared" si="169"/>
        <v>12.51</v>
      </c>
      <c r="I856" s="137"/>
      <c r="J856" s="241">
        <f t="shared" si="170"/>
        <v>5037</v>
      </c>
      <c r="K856" s="242">
        <f t="shared" si="171"/>
        <v>4432</v>
      </c>
      <c r="L856" s="242">
        <f t="shared" si="172"/>
        <v>4432</v>
      </c>
      <c r="M856" s="242">
        <f t="shared" si="173"/>
        <v>4316</v>
      </c>
      <c r="N856" s="242">
        <f t="shared" si="174"/>
        <v>4333</v>
      </c>
      <c r="O856" s="243">
        <f t="shared" si="175"/>
        <v>4333</v>
      </c>
      <c r="P856" s="139"/>
      <c r="Q856" s="241">
        <f t="shared" si="176"/>
        <v>10389</v>
      </c>
      <c r="R856" s="242">
        <f t="shared" si="181"/>
        <v>4333</v>
      </c>
      <c r="S856" s="242">
        <f t="shared" si="177"/>
        <v>0</v>
      </c>
      <c r="T856" s="242">
        <f t="shared" si="178"/>
        <v>893</v>
      </c>
      <c r="U856" s="242">
        <f t="shared" si="179"/>
        <v>15615</v>
      </c>
      <c r="V856" s="247">
        <f t="shared" si="180"/>
        <v>0</v>
      </c>
    </row>
    <row r="857" spans="1:22" x14ac:dyDescent="0.3">
      <c r="A857" s="136">
        <v>499</v>
      </c>
      <c r="B857" s="136">
        <v>499061227</v>
      </c>
      <c r="C857" s="212" t="s">
        <v>316</v>
      </c>
      <c r="D857" s="211">
        <v>61</v>
      </c>
      <c r="E857" s="212" t="s">
        <v>170</v>
      </c>
      <c r="F857" s="211">
        <v>227</v>
      </c>
      <c r="G857" s="212" t="s">
        <v>255</v>
      </c>
      <c r="H857" s="235">
        <f t="shared" si="169"/>
        <v>1</v>
      </c>
      <c r="I857" s="137"/>
      <c r="J857" s="241">
        <f t="shared" si="170"/>
        <v>2385</v>
      </c>
      <c r="K857" s="242" t="str">
        <f t="shared" si="171"/>
        <v/>
      </c>
      <c r="L857" s="242" t="str">
        <f t="shared" si="172"/>
        <v/>
      </c>
      <c r="M857" s="242">
        <f t="shared" si="173"/>
        <v>2266</v>
      </c>
      <c r="N857" s="242">
        <f t="shared" si="174"/>
        <v>2931</v>
      </c>
      <c r="O857" s="243">
        <f t="shared" si="175"/>
        <v>2931</v>
      </c>
      <c r="P857" s="139"/>
      <c r="Q857" s="241">
        <f t="shared" si="176"/>
        <v>10127</v>
      </c>
      <c r="R857" s="242">
        <f t="shared" si="181"/>
        <v>2931</v>
      </c>
      <c r="S857" s="242">
        <f t="shared" si="177"/>
        <v>0</v>
      </c>
      <c r="T857" s="242">
        <f t="shared" si="178"/>
        <v>893</v>
      </c>
      <c r="U857" s="242">
        <f t="shared" si="179"/>
        <v>13951</v>
      </c>
      <c r="V857" s="247">
        <f t="shared" si="180"/>
        <v>0</v>
      </c>
    </row>
    <row r="858" spans="1:22" x14ac:dyDescent="0.3">
      <c r="A858" s="136">
        <v>499</v>
      </c>
      <c r="B858" s="136">
        <v>499061278</v>
      </c>
      <c r="C858" s="212" t="s">
        <v>316</v>
      </c>
      <c r="D858" s="211">
        <v>61</v>
      </c>
      <c r="E858" s="212" t="s">
        <v>170</v>
      </c>
      <c r="F858" s="211">
        <v>278</v>
      </c>
      <c r="G858" s="212" t="s">
        <v>212</v>
      </c>
      <c r="H858" s="235">
        <f t="shared" si="169"/>
        <v>2</v>
      </c>
      <c r="I858" s="137"/>
      <c r="J858" s="241" t="str">
        <f t="shared" si="170"/>
        <v/>
      </c>
      <c r="K858" s="242" t="str">
        <f t="shared" si="171"/>
        <v/>
      </c>
      <c r="L858" s="242" t="str">
        <f t="shared" si="172"/>
        <v/>
      </c>
      <c r="M858" s="242">
        <f t="shared" si="173"/>
        <v>2905</v>
      </c>
      <c r="N858" s="242">
        <f t="shared" si="174"/>
        <v>2859</v>
      </c>
      <c r="O858" s="243">
        <f t="shared" si="175"/>
        <v>2855</v>
      </c>
      <c r="P858" s="139"/>
      <c r="Q858" s="241">
        <f t="shared" si="176"/>
        <v>10713.120469483569</v>
      </c>
      <c r="R858" s="242">
        <f t="shared" si="181"/>
        <v>2855</v>
      </c>
      <c r="S858" s="242">
        <f t="shared" si="177"/>
        <v>0</v>
      </c>
      <c r="T858" s="242">
        <f t="shared" si="178"/>
        <v>893</v>
      </c>
      <c r="U858" s="242">
        <f t="shared" si="179"/>
        <v>14461.120469483569</v>
      </c>
      <c r="V858" s="247">
        <f t="shared" si="180"/>
        <v>-4</v>
      </c>
    </row>
    <row r="859" spans="1:22" x14ac:dyDescent="0.3">
      <c r="A859" s="136">
        <v>499</v>
      </c>
      <c r="B859" s="136">
        <v>499061281</v>
      </c>
      <c r="C859" s="212" t="s">
        <v>316</v>
      </c>
      <c r="D859" s="211">
        <v>61</v>
      </c>
      <c r="E859" s="212" t="s">
        <v>170</v>
      </c>
      <c r="F859" s="211">
        <v>281</v>
      </c>
      <c r="G859" s="212" t="s">
        <v>169</v>
      </c>
      <c r="H859" s="235">
        <f t="shared" si="169"/>
        <v>334.21</v>
      </c>
      <c r="I859" s="137"/>
      <c r="J859" s="241">
        <f t="shared" si="170"/>
        <v>17</v>
      </c>
      <c r="K859" s="242">
        <f t="shared" si="171"/>
        <v>16</v>
      </c>
      <c r="L859" s="242">
        <f t="shared" si="172"/>
        <v>17</v>
      </c>
      <c r="M859" s="242">
        <f t="shared" si="173"/>
        <v>17</v>
      </c>
      <c r="N859" s="242">
        <f t="shared" si="174"/>
        <v>0</v>
      </c>
      <c r="O859" s="243">
        <f t="shared" si="175"/>
        <v>86</v>
      </c>
      <c r="P859" s="139"/>
      <c r="Q859" s="241">
        <f t="shared" si="176"/>
        <v>11220</v>
      </c>
      <c r="R859" s="242">
        <f t="shared" si="181"/>
        <v>86</v>
      </c>
      <c r="S859" s="242">
        <f t="shared" si="177"/>
        <v>0</v>
      </c>
      <c r="T859" s="242">
        <f t="shared" si="178"/>
        <v>893</v>
      </c>
      <c r="U859" s="242">
        <f t="shared" si="179"/>
        <v>12199</v>
      </c>
      <c r="V859" s="247">
        <f t="shared" si="180"/>
        <v>86</v>
      </c>
    </row>
    <row r="860" spans="1:22" x14ac:dyDescent="0.3">
      <c r="A860" s="136">
        <v>499</v>
      </c>
      <c r="B860" s="136">
        <v>499061332</v>
      </c>
      <c r="C860" s="212" t="s">
        <v>316</v>
      </c>
      <c r="D860" s="211">
        <v>61</v>
      </c>
      <c r="E860" s="212" t="s">
        <v>170</v>
      </c>
      <c r="F860" s="211">
        <v>332</v>
      </c>
      <c r="G860" s="212" t="s">
        <v>221</v>
      </c>
      <c r="H860" s="235">
        <f t="shared" si="169"/>
        <v>17.95</v>
      </c>
      <c r="I860" s="137"/>
      <c r="J860" s="241">
        <f t="shared" si="170"/>
        <v>1065</v>
      </c>
      <c r="K860" s="242">
        <f t="shared" si="171"/>
        <v>1104</v>
      </c>
      <c r="L860" s="242">
        <f t="shared" si="172"/>
        <v>1104</v>
      </c>
      <c r="M860" s="242">
        <f t="shared" si="173"/>
        <v>1126</v>
      </c>
      <c r="N860" s="242">
        <f t="shared" si="174"/>
        <v>1118</v>
      </c>
      <c r="O860" s="243">
        <f t="shared" si="175"/>
        <v>1117</v>
      </c>
      <c r="P860" s="139"/>
      <c r="Q860" s="241">
        <f t="shared" si="176"/>
        <v>12072</v>
      </c>
      <c r="R860" s="242">
        <f t="shared" si="181"/>
        <v>1117</v>
      </c>
      <c r="S860" s="242">
        <f t="shared" si="177"/>
        <v>0</v>
      </c>
      <c r="T860" s="242">
        <f t="shared" si="178"/>
        <v>893</v>
      </c>
      <c r="U860" s="242">
        <f t="shared" si="179"/>
        <v>14082</v>
      </c>
      <c r="V860" s="247">
        <f t="shared" si="180"/>
        <v>-1</v>
      </c>
    </row>
    <row r="861" spans="1:22" x14ac:dyDescent="0.3">
      <c r="A861" s="136">
        <v>499</v>
      </c>
      <c r="B861" s="136">
        <v>499061680</v>
      </c>
      <c r="C861" s="212" t="s">
        <v>316</v>
      </c>
      <c r="D861" s="211">
        <v>61</v>
      </c>
      <c r="E861" s="212" t="s">
        <v>170</v>
      </c>
      <c r="F861" s="211">
        <v>680</v>
      </c>
      <c r="G861" s="212" t="s">
        <v>174</v>
      </c>
      <c r="H861" s="235">
        <f t="shared" si="169"/>
        <v>1</v>
      </c>
      <c r="I861" s="137"/>
      <c r="J861" s="241" t="str">
        <f t="shared" si="170"/>
        <v/>
      </c>
      <c r="K861" s="242" t="str">
        <f t="shared" si="171"/>
        <v/>
      </c>
      <c r="L861" s="242" t="str">
        <f t="shared" si="172"/>
        <v/>
      </c>
      <c r="M861" s="242" t="str">
        <f t="shared" si="173"/>
        <v/>
      </c>
      <c r="N861" s="242" t="str">
        <f t="shared" si="174"/>
        <v/>
      </c>
      <c r="O861" s="243">
        <f t="shared" si="175"/>
        <v>3850</v>
      </c>
      <c r="P861" s="139"/>
      <c r="Q861" s="241">
        <f t="shared" si="176"/>
        <v>10144.938800134816</v>
      </c>
      <c r="R861" s="242">
        <f t="shared" si="181"/>
        <v>3850</v>
      </c>
      <c r="S861" s="242">
        <f t="shared" si="177"/>
        <v>0</v>
      </c>
      <c r="T861" s="242">
        <f t="shared" si="178"/>
        <v>893</v>
      </c>
      <c r="U861" s="242">
        <f t="shared" si="179"/>
        <v>14887.938800134816</v>
      </c>
      <c r="V861" s="247" t="str">
        <f t="shared" si="180"/>
        <v/>
      </c>
    </row>
    <row r="862" spans="1:22" x14ac:dyDescent="0.3">
      <c r="A862" s="136">
        <v>3501</v>
      </c>
      <c r="B862" s="136">
        <v>3501137061</v>
      </c>
      <c r="C862" s="212" t="s">
        <v>317</v>
      </c>
      <c r="D862" s="211">
        <v>137</v>
      </c>
      <c r="E862" s="212" t="s">
        <v>210</v>
      </c>
      <c r="F862" s="211">
        <v>61</v>
      </c>
      <c r="G862" s="212" t="s">
        <v>170</v>
      </c>
      <c r="H862" s="235">
        <f t="shared" si="169"/>
        <v>16.259999999999998</v>
      </c>
      <c r="I862" s="137"/>
      <c r="J862" s="241">
        <f t="shared" si="170"/>
        <v>511</v>
      </c>
      <c r="K862" s="242">
        <f t="shared" si="171"/>
        <v>567</v>
      </c>
      <c r="L862" s="242">
        <f t="shared" si="172"/>
        <v>575</v>
      </c>
      <c r="M862" s="242">
        <f t="shared" si="173"/>
        <v>1003</v>
      </c>
      <c r="N862" s="242">
        <f t="shared" si="174"/>
        <v>994</v>
      </c>
      <c r="O862" s="243">
        <f t="shared" si="175"/>
        <v>993</v>
      </c>
      <c r="P862" s="139"/>
      <c r="Q862" s="241">
        <f t="shared" si="176"/>
        <v>13754</v>
      </c>
      <c r="R862" s="242">
        <f t="shared" si="181"/>
        <v>993</v>
      </c>
      <c r="S862" s="242">
        <f t="shared" si="177"/>
        <v>0</v>
      </c>
      <c r="T862" s="242">
        <f t="shared" si="178"/>
        <v>893</v>
      </c>
      <c r="U862" s="242">
        <f t="shared" si="179"/>
        <v>15640</v>
      </c>
      <c r="V862" s="247">
        <f t="shared" si="180"/>
        <v>-1</v>
      </c>
    </row>
    <row r="863" spans="1:22" x14ac:dyDescent="0.3">
      <c r="A863" s="136">
        <v>3501</v>
      </c>
      <c r="B863" s="136">
        <v>3501137117</v>
      </c>
      <c r="C863" s="212" t="s">
        <v>317</v>
      </c>
      <c r="D863" s="211">
        <v>137</v>
      </c>
      <c r="E863" s="212" t="s">
        <v>210</v>
      </c>
      <c r="F863" s="211">
        <v>117</v>
      </c>
      <c r="G863" s="212" t="s">
        <v>53</v>
      </c>
      <c r="H863" s="235">
        <f t="shared" si="169"/>
        <v>0.8</v>
      </c>
      <c r="I863" s="137"/>
      <c r="J863" s="241" t="str">
        <f t="shared" si="170"/>
        <v/>
      </c>
      <c r="K863" s="242" t="str">
        <f t="shared" si="171"/>
        <v/>
      </c>
      <c r="L863" s="242" t="str">
        <f t="shared" si="172"/>
        <v/>
      </c>
      <c r="M863" s="242" t="str">
        <f t="shared" si="173"/>
        <v/>
      </c>
      <c r="N863" s="242" t="str">
        <f t="shared" si="174"/>
        <v/>
      </c>
      <c r="O863" s="243">
        <f t="shared" si="175"/>
        <v>4723</v>
      </c>
      <c r="P863" s="139"/>
      <c r="Q863" s="241">
        <f t="shared" si="176"/>
        <v>10478.216761565836</v>
      </c>
      <c r="R863" s="242">
        <f t="shared" si="181"/>
        <v>4723</v>
      </c>
      <c r="S863" s="242">
        <f t="shared" si="177"/>
        <v>0</v>
      </c>
      <c r="T863" s="242">
        <f t="shared" si="178"/>
        <v>893</v>
      </c>
      <c r="U863" s="242">
        <f t="shared" si="179"/>
        <v>16094.216761565836</v>
      </c>
      <c r="V863" s="247" t="str">
        <f t="shared" si="180"/>
        <v/>
      </c>
    </row>
    <row r="864" spans="1:22" x14ac:dyDescent="0.3">
      <c r="A864" s="136">
        <v>3501</v>
      </c>
      <c r="B864" s="136">
        <v>3501137137</v>
      </c>
      <c r="C864" s="212" t="s">
        <v>317</v>
      </c>
      <c r="D864" s="211">
        <v>137</v>
      </c>
      <c r="E864" s="212" t="s">
        <v>210</v>
      </c>
      <c r="F864" s="211">
        <v>137</v>
      </c>
      <c r="G864" s="212" t="s">
        <v>210</v>
      </c>
      <c r="H864" s="235">
        <f t="shared" si="169"/>
        <v>183.95000000000002</v>
      </c>
      <c r="I864" s="137"/>
      <c r="J864" s="241">
        <f t="shared" si="170"/>
        <v>22</v>
      </c>
      <c r="K864" s="242">
        <f t="shared" si="171"/>
        <v>247</v>
      </c>
      <c r="L864" s="242">
        <f t="shared" si="172"/>
        <v>23</v>
      </c>
      <c r="M864" s="242">
        <f t="shared" si="173"/>
        <v>23</v>
      </c>
      <c r="N864" s="242">
        <f t="shared" si="174"/>
        <v>21</v>
      </c>
      <c r="O864" s="243">
        <f t="shared" si="175"/>
        <v>18</v>
      </c>
      <c r="P864" s="139"/>
      <c r="Q864" s="241">
        <f t="shared" si="176"/>
        <v>13613</v>
      </c>
      <c r="R864" s="242">
        <f t="shared" si="181"/>
        <v>18</v>
      </c>
      <c r="S864" s="242">
        <f t="shared" si="177"/>
        <v>1444.9904865452568</v>
      </c>
      <c r="T864" s="242">
        <f t="shared" si="178"/>
        <v>893</v>
      </c>
      <c r="U864" s="242">
        <f t="shared" si="179"/>
        <v>15968.990486545257</v>
      </c>
      <c r="V864" s="247">
        <f t="shared" si="180"/>
        <v>1441.9904865452572</v>
      </c>
    </row>
    <row r="865" spans="1:22" x14ac:dyDescent="0.3">
      <c r="A865" s="136">
        <v>3501</v>
      </c>
      <c r="B865" s="136">
        <v>3501137161</v>
      </c>
      <c r="C865" s="212" t="s">
        <v>317</v>
      </c>
      <c r="D865" s="211">
        <v>137</v>
      </c>
      <c r="E865" s="212" t="s">
        <v>210</v>
      </c>
      <c r="F865" s="211">
        <v>161</v>
      </c>
      <c r="G865" s="212" t="s">
        <v>173</v>
      </c>
      <c r="H865" s="235">
        <f t="shared" si="169"/>
        <v>1</v>
      </c>
      <c r="I865" s="137"/>
      <c r="J865" s="241">
        <f t="shared" si="170"/>
        <v>4444</v>
      </c>
      <c r="K865" s="242">
        <f t="shared" si="171"/>
        <v>4320</v>
      </c>
      <c r="L865" s="242">
        <f t="shared" si="172"/>
        <v>4320</v>
      </c>
      <c r="M865" s="242">
        <f t="shared" si="173"/>
        <v>4207</v>
      </c>
      <c r="N865" s="242">
        <f t="shared" si="174"/>
        <v>4223</v>
      </c>
      <c r="O865" s="243">
        <f t="shared" si="175"/>
        <v>4223</v>
      </c>
      <c r="P865" s="139"/>
      <c r="Q865" s="241">
        <f t="shared" si="176"/>
        <v>10127</v>
      </c>
      <c r="R865" s="242">
        <f t="shared" si="181"/>
        <v>4223</v>
      </c>
      <c r="S865" s="242">
        <f t="shared" si="177"/>
        <v>0</v>
      </c>
      <c r="T865" s="242">
        <f t="shared" si="178"/>
        <v>893</v>
      </c>
      <c r="U865" s="242">
        <f t="shared" si="179"/>
        <v>15243</v>
      </c>
      <c r="V865" s="247">
        <f t="shared" si="180"/>
        <v>0</v>
      </c>
    </row>
    <row r="866" spans="1:22" x14ac:dyDescent="0.3">
      <c r="A866" s="136">
        <v>3501</v>
      </c>
      <c r="B866" s="136">
        <v>3501137210</v>
      </c>
      <c r="C866" s="212" t="s">
        <v>317</v>
      </c>
      <c r="D866" s="211">
        <v>137</v>
      </c>
      <c r="E866" s="212" t="s">
        <v>210</v>
      </c>
      <c r="F866" s="211">
        <v>210</v>
      </c>
      <c r="G866" s="212" t="s">
        <v>54</v>
      </c>
      <c r="H866" s="235">
        <f t="shared" si="169"/>
        <v>1</v>
      </c>
      <c r="I866" s="137"/>
      <c r="J866" s="241">
        <f t="shared" si="170"/>
        <v>4731</v>
      </c>
      <c r="K866" s="242">
        <f t="shared" si="171"/>
        <v>3440</v>
      </c>
      <c r="L866" s="242">
        <f t="shared" si="172"/>
        <v>3428</v>
      </c>
      <c r="M866" s="242">
        <f t="shared" si="173"/>
        <v>3256</v>
      </c>
      <c r="N866" s="242">
        <f t="shared" si="174"/>
        <v>3248</v>
      </c>
      <c r="O866" s="243">
        <f t="shared" si="175"/>
        <v>3246</v>
      </c>
      <c r="P866" s="139"/>
      <c r="Q866" s="241">
        <f t="shared" si="176"/>
        <v>10127</v>
      </c>
      <c r="R866" s="242">
        <f t="shared" si="181"/>
        <v>3246</v>
      </c>
      <c r="S866" s="242">
        <f t="shared" si="177"/>
        <v>0</v>
      </c>
      <c r="T866" s="242">
        <f t="shared" si="178"/>
        <v>893</v>
      </c>
      <c r="U866" s="242">
        <f t="shared" si="179"/>
        <v>14266</v>
      </c>
      <c r="V866" s="247">
        <f t="shared" si="180"/>
        <v>-2</v>
      </c>
    </row>
    <row r="867" spans="1:22" x14ac:dyDescent="0.3">
      <c r="A867" s="136">
        <v>3501</v>
      </c>
      <c r="B867" s="136">
        <v>3501137227</v>
      </c>
      <c r="C867" s="212" t="s">
        <v>317</v>
      </c>
      <c r="D867" s="211">
        <v>137</v>
      </c>
      <c r="E867" s="212" t="s">
        <v>210</v>
      </c>
      <c r="F867" s="211">
        <v>227</v>
      </c>
      <c r="G867" s="212" t="s">
        <v>255</v>
      </c>
      <c r="H867" s="235">
        <f t="shared" si="169"/>
        <v>0.15</v>
      </c>
      <c r="I867" s="137"/>
      <c r="J867" s="241" t="str">
        <f t="shared" si="170"/>
        <v/>
      </c>
      <c r="K867" s="242" t="str">
        <f t="shared" si="171"/>
        <v/>
      </c>
      <c r="L867" s="242" t="str">
        <f t="shared" si="172"/>
        <v/>
      </c>
      <c r="M867" s="242" t="str">
        <f t="shared" si="173"/>
        <v/>
      </c>
      <c r="N867" s="242" t="str">
        <f t="shared" si="174"/>
        <v/>
      </c>
      <c r="O867" s="243">
        <f t="shared" si="175"/>
        <v>3218</v>
      </c>
      <c r="P867" s="139"/>
      <c r="Q867" s="241">
        <f t="shared" si="176"/>
        <v>11118.78403806934</v>
      </c>
      <c r="R867" s="242">
        <f t="shared" si="181"/>
        <v>3218</v>
      </c>
      <c r="S867" s="242">
        <f t="shared" si="177"/>
        <v>0</v>
      </c>
      <c r="T867" s="242">
        <f t="shared" si="178"/>
        <v>893</v>
      </c>
      <c r="U867" s="242">
        <f t="shared" si="179"/>
        <v>15229.78403806934</v>
      </c>
      <c r="V867" s="247" t="str">
        <f t="shared" si="180"/>
        <v/>
      </c>
    </row>
    <row r="868" spans="1:22" x14ac:dyDescent="0.3">
      <c r="A868" s="136">
        <v>3501</v>
      </c>
      <c r="B868" s="136">
        <v>3501137278</v>
      </c>
      <c r="C868" s="212" t="s">
        <v>317</v>
      </c>
      <c r="D868" s="211">
        <v>137</v>
      </c>
      <c r="E868" s="212" t="s">
        <v>210</v>
      </c>
      <c r="F868" s="211">
        <v>278</v>
      </c>
      <c r="G868" s="212" t="s">
        <v>212</v>
      </c>
      <c r="H868" s="235">
        <f t="shared" si="169"/>
        <v>3.13</v>
      </c>
      <c r="I868" s="137"/>
      <c r="J868" s="241">
        <f t="shared" si="170"/>
        <v>2822</v>
      </c>
      <c r="K868" s="242">
        <f t="shared" si="171"/>
        <v>3491</v>
      </c>
      <c r="L868" s="242">
        <f t="shared" si="172"/>
        <v>3491</v>
      </c>
      <c r="M868" s="242">
        <f t="shared" si="173"/>
        <v>3285</v>
      </c>
      <c r="N868" s="242">
        <f t="shared" si="174"/>
        <v>3234</v>
      </c>
      <c r="O868" s="243">
        <f t="shared" si="175"/>
        <v>3229</v>
      </c>
      <c r="P868" s="139"/>
      <c r="Q868" s="241">
        <f t="shared" si="176"/>
        <v>12117</v>
      </c>
      <c r="R868" s="242">
        <f t="shared" si="181"/>
        <v>3229</v>
      </c>
      <c r="S868" s="242">
        <f t="shared" si="177"/>
        <v>0</v>
      </c>
      <c r="T868" s="242">
        <f t="shared" si="178"/>
        <v>893</v>
      </c>
      <c r="U868" s="242">
        <f t="shared" si="179"/>
        <v>16239</v>
      </c>
      <c r="V868" s="247">
        <f t="shared" si="180"/>
        <v>-5</v>
      </c>
    </row>
    <row r="869" spans="1:22" x14ac:dyDescent="0.3">
      <c r="A869" s="136">
        <v>3501</v>
      </c>
      <c r="B869" s="136">
        <v>3501137281</v>
      </c>
      <c r="C869" s="212" t="s">
        <v>317</v>
      </c>
      <c r="D869" s="211">
        <v>137</v>
      </c>
      <c r="E869" s="212" t="s">
        <v>210</v>
      </c>
      <c r="F869" s="211">
        <v>281</v>
      </c>
      <c r="G869" s="212" t="s">
        <v>169</v>
      </c>
      <c r="H869" s="235">
        <f t="shared" si="169"/>
        <v>73.060000000000016</v>
      </c>
      <c r="I869" s="137"/>
      <c r="J869" s="241">
        <f t="shared" si="170"/>
        <v>20</v>
      </c>
      <c r="K869" s="242">
        <f t="shared" si="171"/>
        <v>20</v>
      </c>
      <c r="L869" s="242">
        <f t="shared" si="172"/>
        <v>21</v>
      </c>
      <c r="M869" s="242">
        <f t="shared" si="173"/>
        <v>21</v>
      </c>
      <c r="N869" s="242">
        <f t="shared" si="174"/>
        <v>0</v>
      </c>
      <c r="O869" s="243">
        <f t="shared" si="175"/>
        <v>105</v>
      </c>
      <c r="P869" s="139"/>
      <c r="Q869" s="241">
        <f t="shared" si="176"/>
        <v>13741</v>
      </c>
      <c r="R869" s="242">
        <f t="shared" si="181"/>
        <v>105</v>
      </c>
      <c r="S869" s="242">
        <f t="shared" si="177"/>
        <v>0</v>
      </c>
      <c r="T869" s="242">
        <f t="shared" si="178"/>
        <v>893</v>
      </c>
      <c r="U869" s="242">
        <f t="shared" si="179"/>
        <v>14739</v>
      </c>
      <c r="V869" s="247">
        <f t="shared" si="180"/>
        <v>105</v>
      </c>
    </row>
    <row r="870" spans="1:22" x14ac:dyDescent="0.3">
      <c r="A870" s="136">
        <v>3501</v>
      </c>
      <c r="B870" s="136">
        <v>3501137309</v>
      </c>
      <c r="C870" s="212" t="s">
        <v>317</v>
      </c>
      <c r="D870" s="211">
        <v>137</v>
      </c>
      <c r="E870" s="212" t="s">
        <v>210</v>
      </c>
      <c r="F870" s="211">
        <v>309</v>
      </c>
      <c r="G870" s="212" t="s">
        <v>256</v>
      </c>
      <c r="H870" s="235">
        <f t="shared" si="169"/>
        <v>0.83</v>
      </c>
      <c r="I870" s="137"/>
      <c r="J870" s="241" t="str">
        <f t="shared" si="170"/>
        <v/>
      </c>
      <c r="K870" s="242" t="str">
        <f t="shared" si="171"/>
        <v/>
      </c>
      <c r="L870" s="242" t="str">
        <f t="shared" si="172"/>
        <v/>
      </c>
      <c r="M870" s="242">
        <f t="shared" si="173"/>
        <v>1540</v>
      </c>
      <c r="N870" s="242">
        <f t="shared" si="174"/>
        <v>1601</v>
      </c>
      <c r="O870" s="243">
        <f t="shared" si="175"/>
        <v>1597</v>
      </c>
      <c r="P870" s="139"/>
      <c r="Q870" s="241">
        <f t="shared" si="176"/>
        <v>11310.051521406729</v>
      </c>
      <c r="R870" s="242">
        <f t="shared" si="181"/>
        <v>1597</v>
      </c>
      <c r="S870" s="242">
        <f t="shared" si="177"/>
        <v>0</v>
      </c>
      <c r="T870" s="242">
        <f t="shared" si="178"/>
        <v>893</v>
      </c>
      <c r="U870" s="242">
        <f t="shared" si="179"/>
        <v>13800.051521406729</v>
      </c>
      <c r="V870" s="247">
        <f t="shared" si="180"/>
        <v>-4</v>
      </c>
    </row>
    <row r="871" spans="1:22" x14ac:dyDescent="0.3">
      <c r="A871" s="136">
        <v>3501</v>
      </c>
      <c r="B871" s="136">
        <v>3501137325</v>
      </c>
      <c r="C871" s="212" t="s">
        <v>317</v>
      </c>
      <c r="D871" s="211">
        <v>137</v>
      </c>
      <c r="E871" s="212" t="s">
        <v>210</v>
      </c>
      <c r="F871" s="211">
        <v>325</v>
      </c>
      <c r="G871" s="212" t="s">
        <v>220</v>
      </c>
      <c r="H871" s="235">
        <f t="shared" si="169"/>
        <v>0.56000000000000005</v>
      </c>
      <c r="I871" s="137"/>
      <c r="J871" s="241">
        <f t="shared" si="170"/>
        <v>1747</v>
      </c>
      <c r="K871" s="242" t="str">
        <f t="shared" si="171"/>
        <v/>
      </c>
      <c r="L871" s="242" t="str">
        <f t="shared" si="172"/>
        <v/>
      </c>
      <c r="M871" s="242">
        <f t="shared" si="173"/>
        <v>1515</v>
      </c>
      <c r="N871" s="242">
        <f t="shared" si="174"/>
        <v>1680</v>
      </c>
      <c r="O871" s="243">
        <f t="shared" si="175"/>
        <v>1678</v>
      </c>
      <c r="P871" s="139"/>
      <c r="Q871" s="241">
        <f t="shared" si="176"/>
        <v>12117</v>
      </c>
      <c r="R871" s="242">
        <f t="shared" si="181"/>
        <v>1678</v>
      </c>
      <c r="S871" s="242">
        <f t="shared" si="177"/>
        <v>0</v>
      </c>
      <c r="T871" s="242">
        <f t="shared" si="178"/>
        <v>893</v>
      </c>
      <c r="U871" s="242">
        <f t="shared" si="179"/>
        <v>14688</v>
      </c>
      <c r="V871" s="247">
        <f t="shared" si="180"/>
        <v>-2</v>
      </c>
    </row>
    <row r="872" spans="1:22" x14ac:dyDescent="0.3">
      <c r="A872" s="136">
        <v>3501</v>
      </c>
      <c r="B872" s="136">
        <v>3501137332</v>
      </c>
      <c r="C872" s="212" t="s">
        <v>317</v>
      </c>
      <c r="D872" s="211">
        <v>137</v>
      </c>
      <c r="E872" s="212" t="s">
        <v>210</v>
      </c>
      <c r="F872" s="211">
        <v>332</v>
      </c>
      <c r="G872" s="212" t="s">
        <v>221</v>
      </c>
      <c r="H872" s="235">
        <f t="shared" si="169"/>
        <v>3.92</v>
      </c>
      <c r="I872" s="137"/>
      <c r="J872" s="241">
        <f t="shared" si="170"/>
        <v>896</v>
      </c>
      <c r="K872" s="242">
        <f t="shared" si="171"/>
        <v>926</v>
      </c>
      <c r="L872" s="242">
        <f t="shared" si="172"/>
        <v>926</v>
      </c>
      <c r="M872" s="242">
        <f t="shared" si="173"/>
        <v>945</v>
      </c>
      <c r="N872" s="242">
        <f t="shared" si="174"/>
        <v>938</v>
      </c>
      <c r="O872" s="243">
        <f t="shared" si="175"/>
        <v>937</v>
      </c>
      <c r="P872" s="139"/>
      <c r="Q872" s="241">
        <f t="shared" si="176"/>
        <v>10127</v>
      </c>
      <c r="R872" s="242">
        <f t="shared" si="181"/>
        <v>937</v>
      </c>
      <c r="S872" s="242">
        <f t="shared" si="177"/>
        <v>0</v>
      </c>
      <c r="T872" s="242">
        <f t="shared" si="178"/>
        <v>893</v>
      </c>
      <c r="U872" s="242">
        <f t="shared" si="179"/>
        <v>11957</v>
      </c>
      <c r="V872" s="247">
        <f t="shared" si="180"/>
        <v>-1</v>
      </c>
    </row>
    <row r="873" spans="1:22" x14ac:dyDescent="0.3">
      <c r="A873" s="136">
        <v>3502</v>
      </c>
      <c r="B873" s="136">
        <v>3502281061</v>
      </c>
      <c r="C873" s="212" t="s">
        <v>318</v>
      </c>
      <c r="D873" s="211">
        <v>281</v>
      </c>
      <c r="E873" s="212" t="s">
        <v>169</v>
      </c>
      <c r="F873" s="211">
        <v>61</v>
      </c>
      <c r="G873" s="212" t="s">
        <v>170</v>
      </c>
      <c r="H873" s="235">
        <f t="shared" si="169"/>
        <v>1</v>
      </c>
      <c r="I873" s="137"/>
      <c r="J873" s="241">
        <f t="shared" si="170"/>
        <v>513</v>
      </c>
      <c r="K873" s="242">
        <f t="shared" si="171"/>
        <v>517</v>
      </c>
      <c r="L873" s="242">
        <f t="shared" si="172"/>
        <v>518</v>
      </c>
      <c r="M873" s="242">
        <f t="shared" si="173"/>
        <v>904</v>
      </c>
      <c r="N873" s="242">
        <f t="shared" si="174"/>
        <v>896</v>
      </c>
      <c r="O873" s="243">
        <f t="shared" si="175"/>
        <v>894</v>
      </c>
      <c r="P873" s="139"/>
      <c r="Q873" s="241">
        <f t="shared" si="176"/>
        <v>12390</v>
      </c>
      <c r="R873" s="242">
        <f t="shared" si="181"/>
        <v>894</v>
      </c>
      <c r="S873" s="242">
        <f t="shared" si="177"/>
        <v>0</v>
      </c>
      <c r="T873" s="242">
        <f t="shared" si="178"/>
        <v>893</v>
      </c>
      <c r="U873" s="242">
        <f t="shared" si="179"/>
        <v>14177</v>
      </c>
      <c r="V873" s="247">
        <f t="shared" si="180"/>
        <v>-2</v>
      </c>
    </row>
    <row r="874" spans="1:22" x14ac:dyDescent="0.3">
      <c r="A874" s="136">
        <v>3502</v>
      </c>
      <c r="B874" s="136">
        <v>3502281137</v>
      </c>
      <c r="C874" s="212" t="s">
        <v>318</v>
      </c>
      <c r="D874" s="211">
        <v>281</v>
      </c>
      <c r="E874" s="212" t="s">
        <v>169</v>
      </c>
      <c r="F874" s="211">
        <v>137</v>
      </c>
      <c r="G874" s="212" t="s">
        <v>210</v>
      </c>
      <c r="H874" s="235">
        <f t="shared" si="169"/>
        <v>1</v>
      </c>
      <c r="I874" s="137"/>
      <c r="J874" s="241">
        <f t="shared" si="170"/>
        <v>17</v>
      </c>
      <c r="K874" s="242">
        <f t="shared" si="171"/>
        <v>260</v>
      </c>
      <c r="L874" s="242">
        <f t="shared" si="172"/>
        <v>23</v>
      </c>
      <c r="M874" s="242">
        <f t="shared" si="173"/>
        <v>23</v>
      </c>
      <c r="N874" s="242">
        <f t="shared" si="174"/>
        <v>22</v>
      </c>
      <c r="O874" s="243">
        <f t="shared" si="175"/>
        <v>18</v>
      </c>
      <c r="P874" s="139"/>
      <c r="Q874" s="241">
        <f t="shared" si="176"/>
        <v>14107</v>
      </c>
      <c r="R874" s="242">
        <f t="shared" si="181"/>
        <v>18</v>
      </c>
      <c r="S874" s="242">
        <f t="shared" si="177"/>
        <v>0</v>
      </c>
      <c r="T874" s="242">
        <f t="shared" si="178"/>
        <v>893</v>
      </c>
      <c r="U874" s="242">
        <f t="shared" si="179"/>
        <v>15018</v>
      </c>
      <c r="V874" s="247">
        <f t="shared" si="180"/>
        <v>-4</v>
      </c>
    </row>
    <row r="875" spans="1:22" x14ac:dyDescent="0.3">
      <c r="A875" s="136">
        <v>3502</v>
      </c>
      <c r="B875" s="136">
        <v>3502281281</v>
      </c>
      <c r="C875" s="212" t="s">
        <v>318</v>
      </c>
      <c r="D875" s="211">
        <v>281</v>
      </c>
      <c r="E875" s="212" t="s">
        <v>169</v>
      </c>
      <c r="F875" s="211">
        <v>281</v>
      </c>
      <c r="G875" s="212" t="s">
        <v>169</v>
      </c>
      <c r="H875" s="235">
        <f t="shared" si="169"/>
        <v>486.84000000000003</v>
      </c>
      <c r="I875" s="137"/>
      <c r="J875" s="241">
        <f t="shared" si="170"/>
        <v>19</v>
      </c>
      <c r="K875" s="242">
        <f t="shared" si="171"/>
        <v>18</v>
      </c>
      <c r="L875" s="242">
        <f t="shared" si="172"/>
        <v>20</v>
      </c>
      <c r="M875" s="242">
        <f t="shared" si="173"/>
        <v>20</v>
      </c>
      <c r="N875" s="242">
        <f t="shared" si="174"/>
        <v>0</v>
      </c>
      <c r="O875" s="243">
        <f t="shared" si="175"/>
        <v>97</v>
      </c>
      <c r="P875" s="139"/>
      <c r="Q875" s="241">
        <f t="shared" si="176"/>
        <v>12619</v>
      </c>
      <c r="R875" s="242">
        <f t="shared" si="181"/>
        <v>97</v>
      </c>
      <c r="S875" s="242">
        <f t="shared" si="177"/>
        <v>0</v>
      </c>
      <c r="T875" s="242">
        <f t="shared" si="178"/>
        <v>893</v>
      </c>
      <c r="U875" s="242">
        <f t="shared" si="179"/>
        <v>13609</v>
      </c>
      <c r="V875" s="247">
        <f t="shared" si="180"/>
        <v>97</v>
      </c>
    </row>
    <row r="876" spans="1:22" x14ac:dyDescent="0.3">
      <c r="A876" s="136">
        <v>3503</v>
      </c>
      <c r="B876" s="136">
        <v>3503160031</v>
      </c>
      <c r="C876" s="212" t="s">
        <v>319</v>
      </c>
      <c r="D876" s="211">
        <v>160</v>
      </c>
      <c r="E876" s="212" t="s">
        <v>104</v>
      </c>
      <c r="F876" s="211">
        <v>31</v>
      </c>
      <c r="G876" s="212" t="s">
        <v>101</v>
      </c>
      <c r="H876" s="235">
        <f t="shared" si="169"/>
        <v>5</v>
      </c>
      <c r="I876" s="137"/>
      <c r="J876" s="241">
        <f t="shared" si="170"/>
        <v>4617</v>
      </c>
      <c r="K876" s="242">
        <f t="shared" si="171"/>
        <v>4230</v>
      </c>
      <c r="L876" s="242">
        <f t="shared" si="172"/>
        <v>4230</v>
      </c>
      <c r="M876" s="242">
        <f t="shared" si="173"/>
        <v>4367</v>
      </c>
      <c r="N876" s="242">
        <f t="shared" si="174"/>
        <v>4347</v>
      </c>
      <c r="O876" s="243">
        <f t="shared" si="175"/>
        <v>4346</v>
      </c>
      <c r="P876" s="139"/>
      <c r="Q876" s="241">
        <f t="shared" si="176"/>
        <v>9118</v>
      </c>
      <c r="R876" s="242">
        <f t="shared" si="181"/>
        <v>4346</v>
      </c>
      <c r="S876" s="242">
        <f t="shared" si="177"/>
        <v>0</v>
      </c>
      <c r="T876" s="242">
        <f t="shared" si="178"/>
        <v>893</v>
      </c>
      <c r="U876" s="242">
        <f t="shared" si="179"/>
        <v>14357</v>
      </c>
      <c r="V876" s="247">
        <f t="shared" si="180"/>
        <v>-1</v>
      </c>
    </row>
    <row r="877" spans="1:22" x14ac:dyDescent="0.3">
      <c r="A877" s="136">
        <v>3503</v>
      </c>
      <c r="B877" s="136">
        <v>3503160044</v>
      </c>
      <c r="C877" s="212" t="s">
        <v>319</v>
      </c>
      <c r="D877" s="211">
        <v>160</v>
      </c>
      <c r="E877" s="212" t="s">
        <v>104</v>
      </c>
      <c r="F877" s="211">
        <v>44</v>
      </c>
      <c r="G877" s="212" t="s">
        <v>35</v>
      </c>
      <c r="H877" s="235">
        <f t="shared" si="169"/>
        <v>2</v>
      </c>
      <c r="I877" s="137"/>
      <c r="J877" s="241">
        <f t="shared" si="170"/>
        <v>193</v>
      </c>
      <c r="K877" s="242">
        <f t="shared" si="171"/>
        <v>204</v>
      </c>
      <c r="L877" s="242">
        <f t="shared" si="172"/>
        <v>200</v>
      </c>
      <c r="M877" s="242">
        <f t="shared" si="173"/>
        <v>200</v>
      </c>
      <c r="N877" s="242">
        <f t="shared" si="174"/>
        <v>200</v>
      </c>
      <c r="O877" s="243">
        <f t="shared" si="175"/>
        <v>177</v>
      </c>
      <c r="P877" s="139"/>
      <c r="Q877" s="241">
        <f t="shared" si="176"/>
        <v>8749</v>
      </c>
      <c r="R877" s="242">
        <f t="shared" si="181"/>
        <v>177</v>
      </c>
      <c r="S877" s="242">
        <f t="shared" si="177"/>
        <v>0</v>
      </c>
      <c r="T877" s="242">
        <f t="shared" si="178"/>
        <v>893</v>
      </c>
      <c r="U877" s="242">
        <f t="shared" si="179"/>
        <v>9819</v>
      </c>
      <c r="V877" s="247">
        <f t="shared" si="180"/>
        <v>-23</v>
      </c>
    </row>
    <row r="878" spans="1:22" x14ac:dyDescent="0.3">
      <c r="A878" s="136">
        <v>3503</v>
      </c>
      <c r="B878" s="136">
        <v>3503160048</v>
      </c>
      <c r="C878" s="212" t="s">
        <v>319</v>
      </c>
      <c r="D878" s="211">
        <v>160</v>
      </c>
      <c r="E878" s="212" t="s">
        <v>104</v>
      </c>
      <c r="F878" s="211">
        <v>48</v>
      </c>
      <c r="G878" s="212" t="s">
        <v>152</v>
      </c>
      <c r="H878" s="235">
        <f t="shared" si="169"/>
        <v>1.42</v>
      </c>
      <c r="I878" s="137"/>
      <c r="J878" s="241">
        <f t="shared" si="170"/>
        <v>6715</v>
      </c>
      <c r="K878" s="242">
        <f t="shared" si="171"/>
        <v>6953</v>
      </c>
      <c r="L878" s="242">
        <f t="shared" si="172"/>
        <v>6953</v>
      </c>
      <c r="M878" s="242">
        <f t="shared" si="173"/>
        <v>6953</v>
      </c>
      <c r="N878" s="242">
        <f t="shared" si="174"/>
        <v>7054</v>
      </c>
      <c r="O878" s="243">
        <f t="shared" si="175"/>
        <v>7084</v>
      </c>
      <c r="P878" s="139"/>
      <c r="Q878" s="241">
        <f t="shared" si="176"/>
        <v>8749</v>
      </c>
      <c r="R878" s="242">
        <f t="shared" si="181"/>
        <v>7084</v>
      </c>
      <c r="S878" s="242">
        <f t="shared" si="177"/>
        <v>0</v>
      </c>
      <c r="T878" s="242">
        <f t="shared" si="178"/>
        <v>893</v>
      </c>
      <c r="U878" s="242">
        <f t="shared" si="179"/>
        <v>16726</v>
      </c>
      <c r="V878" s="247">
        <f t="shared" si="180"/>
        <v>30</v>
      </c>
    </row>
    <row r="879" spans="1:22" x14ac:dyDescent="0.3">
      <c r="A879" s="136">
        <v>3503</v>
      </c>
      <c r="B879" s="136">
        <v>3503160056</v>
      </c>
      <c r="C879" s="212" t="s">
        <v>319</v>
      </c>
      <c r="D879" s="211">
        <v>160</v>
      </c>
      <c r="E879" s="212" t="s">
        <v>104</v>
      </c>
      <c r="F879" s="211">
        <v>56</v>
      </c>
      <c r="G879" s="212" t="s">
        <v>153</v>
      </c>
      <c r="H879" s="235">
        <f t="shared" si="169"/>
        <v>3.69</v>
      </c>
      <c r="I879" s="137"/>
      <c r="J879" s="241">
        <f t="shared" si="170"/>
        <v>3266</v>
      </c>
      <c r="K879" s="242">
        <f t="shared" si="171"/>
        <v>3399</v>
      </c>
      <c r="L879" s="242">
        <f t="shared" si="172"/>
        <v>3399</v>
      </c>
      <c r="M879" s="242">
        <f t="shared" si="173"/>
        <v>2998</v>
      </c>
      <c r="N879" s="242">
        <f t="shared" si="174"/>
        <v>2982</v>
      </c>
      <c r="O879" s="243">
        <f t="shared" si="175"/>
        <v>2982</v>
      </c>
      <c r="P879" s="139"/>
      <c r="Q879" s="241">
        <f t="shared" si="176"/>
        <v>8749</v>
      </c>
      <c r="R879" s="242">
        <f t="shared" si="181"/>
        <v>2982</v>
      </c>
      <c r="S879" s="242">
        <f t="shared" si="177"/>
        <v>0</v>
      </c>
      <c r="T879" s="242">
        <f t="shared" si="178"/>
        <v>893</v>
      </c>
      <c r="U879" s="242">
        <f t="shared" si="179"/>
        <v>12624</v>
      </c>
      <c r="V879" s="247">
        <f t="shared" si="180"/>
        <v>0</v>
      </c>
    </row>
    <row r="880" spans="1:22" x14ac:dyDescent="0.3">
      <c r="A880" s="136">
        <v>3503</v>
      </c>
      <c r="B880" s="136">
        <v>3503160079</v>
      </c>
      <c r="C880" s="212" t="s">
        <v>319</v>
      </c>
      <c r="D880" s="211">
        <v>160</v>
      </c>
      <c r="E880" s="212" t="s">
        <v>104</v>
      </c>
      <c r="F880" s="211">
        <v>79</v>
      </c>
      <c r="G880" s="212" t="s">
        <v>109</v>
      </c>
      <c r="H880" s="235">
        <f t="shared" si="169"/>
        <v>57.13</v>
      </c>
      <c r="I880" s="137"/>
      <c r="J880" s="241">
        <f t="shared" si="170"/>
        <v>980</v>
      </c>
      <c r="K880" s="242">
        <f t="shared" si="171"/>
        <v>1009</v>
      </c>
      <c r="L880" s="242">
        <f t="shared" si="172"/>
        <v>1010</v>
      </c>
      <c r="M880" s="242">
        <f t="shared" si="173"/>
        <v>624</v>
      </c>
      <c r="N880" s="242">
        <f t="shared" si="174"/>
        <v>622</v>
      </c>
      <c r="O880" s="243">
        <f t="shared" si="175"/>
        <v>621</v>
      </c>
      <c r="P880" s="139"/>
      <c r="Q880" s="241">
        <f t="shared" si="176"/>
        <v>9972</v>
      </c>
      <c r="R880" s="242">
        <f t="shared" si="181"/>
        <v>621</v>
      </c>
      <c r="S880" s="242">
        <f t="shared" si="177"/>
        <v>0</v>
      </c>
      <c r="T880" s="242">
        <f t="shared" si="178"/>
        <v>893</v>
      </c>
      <c r="U880" s="242">
        <f t="shared" si="179"/>
        <v>11486</v>
      </c>
      <c r="V880" s="247">
        <f t="shared" si="180"/>
        <v>-1</v>
      </c>
    </row>
    <row r="881" spans="1:22" x14ac:dyDescent="0.3">
      <c r="A881" s="136">
        <v>3503</v>
      </c>
      <c r="B881" s="136">
        <v>3503160149</v>
      </c>
      <c r="C881" s="212" t="s">
        <v>319</v>
      </c>
      <c r="D881" s="211">
        <v>160</v>
      </c>
      <c r="E881" s="212" t="s">
        <v>104</v>
      </c>
      <c r="F881" s="211">
        <v>149</v>
      </c>
      <c r="G881" s="212" t="s">
        <v>103</v>
      </c>
      <c r="H881" s="235">
        <f t="shared" si="169"/>
        <v>2</v>
      </c>
      <c r="I881" s="137"/>
      <c r="J881" s="241">
        <f t="shared" si="170"/>
        <v>15</v>
      </c>
      <c r="K881" s="242">
        <f t="shared" si="171"/>
        <v>16</v>
      </c>
      <c r="L881" s="242">
        <f t="shared" si="172"/>
        <v>15</v>
      </c>
      <c r="M881" s="242">
        <f t="shared" si="173"/>
        <v>128</v>
      </c>
      <c r="N881" s="242">
        <f t="shared" si="174"/>
        <v>193</v>
      </c>
      <c r="O881" s="243">
        <f t="shared" si="175"/>
        <v>189</v>
      </c>
      <c r="P881" s="139"/>
      <c r="Q881" s="241">
        <f t="shared" si="176"/>
        <v>12729</v>
      </c>
      <c r="R881" s="242">
        <f t="shared" si="181"/>
        <v>189</v>
      </c>
      <c r="S881" s="242">
        <f t="shared" si="177"/>
        <v>0</v>
      </c>
      <c r="T881" s="242">
        <f t="shared" si="178"/>
        <v>893</v>
      </c>
      <c r="U881" s="242">
        <f t="shared" si="179"/>
        <v>13811</v>
      </c>
      <c r="V881" s="247">
        <f t="shared" si="180"/>
        <v>-4</v>
      </c>
    </row>
    <row r="882" spans="1:22" x14ac:dyDescent="0.3">
      <c r="A882" s="136">
        <v>3503</v>
      </c>
      <c r="B882" s="136">
        <v>3503160160</v>
      </c>
      <c r="C882" s="212" t="s">
        <v>319</v>
      </c>
      <c r="D882" s="211">
        <v>160</v>
      </c>
      <c r="E882" s="212" t="s">
        <v>104</v>
      </c>
      <c r="F882" s="211">
        <v>160</v>
      </c>
      <c r="G882" s="212" t="s">
        <v>104</v>
      </c>
      <c r="H882" s="235">
        <f t="shared" si="169"/>
        <v>756.63999999999987</v>
      </c>
      <c r="I882" s="137"/>
      <c r="J882" s="241">
        <f t="shared" si="170"/>
        <v>319</v>
      </c>
      <c r="K882" s="242">
        <f t="shared" si="171"/>
        <v>352</v>
      </c>
      <c r="L882" s="242">
        <f t="shared" si="172"/>
        <v>330</v>
      </c>
      <c r="M882" s="242">
        <f t="shared" si="173"/>
        <v>330</v>
      </c>
      <c r="N882" s="242">
        <f t="shared" si="174"/>
        <v>129</v>
      </c>
      <c r="O882" s="243">
        <f t="shared" si="175"/>
        <v>124</v>
      </c>
      <c r="P882" s="139"/>
      <c r="Q882" s="241">
        <f t="shared" si="176"/>
        <v>11225</v>
      </c>
      <c r="R882" s="242">
        <f t="shared" si="181"/>
        <v>124</v>
      </c>
      <c r="S882" s="242">
        <f t="shared" si="177"/>
        <v>0</v>
      </c>
      <c r="T882" s="242">
        <f t="shared" si="178"/>
        <v>893</v>
      </c>
      <c r="U882" s="242">
        <f t="shared" si="179"/>
        <v>12242</v>
      </c>
      <c r="V882" s="247">
        <f t="shared" si="180"/>
        <v>-5</v>
      </c>
    </row>
    <row r="883" spans="1:22" x14ac:dyDescent="0.3">
      <c r="A883" s="136">
        <v>3503</v>
      </c>
      <c r="B883" s="136">
        <v>3503160295</v>
      </c>
      <c r="C883" s="212" t="s">
        <v>319</v>
      </c>
      <c r="D883" s="211">
        <v>160</v>
      </c>
      <c r="E883" s="212" t="s">
        <v>104</v>
      </c>
      <c r="F883" s="211">
        <v>295</v>
      </c>
      <c r="G883" s="212" t="s">
        <v>155</v>
      </c>
      <c r="H883" s="235">
        <f t="shared" si="169"/>
        <v>2</v>
      </c>
      <c r="I883" s="137"/>
      <c r="J883" s="241">
        <f t="shared" si="170"/>
        <v>4037</v>
      </c>
      <c r="K883" s="242">
        <f t="shared" si="171"/>
        <v>4173</v>
      </c>
      <c r="L883" s="242">
        <f t="shared" si="172"/>
        <v>4173</v>
      </c>
      <c r="M883" s="242">
        <f t="shared" si="173"/>
        <v>4738</v>
      </c>
      <c r="N883" s="242">
        <f t="shared" si="174"/>
        <v>4728</v>
      </c>
      <c r="O883" s="243">
        <f t="shared" si="175"/>
        <v>4728</v>
      </c>
      <c r="P883" s="139"/>
      <c r="Q883" s="241">
        <f t="shared" si="176"/>
        <v>8727</v>
      </c>
      <c r="R883" s="242">
        <f t="shared" si="181"/>
        <v>4728</v>
      </c>
      <c r="S883" s="242">
        <f t="shared" si="177"/>
        <v>0</v>
      </c>
      <c r="T883" s="242">
        <f t="shared" si="178"/>
        <v>893</v>
      </c>
      <c r="U883" s="242">
        <f t="shared" si="179"/>
        <v>14348</v>
      </c>
      <c r="V883" s="247">
        <f t="shared" si="180"/>
        <v>0</v>
      </c>
    </row>
    <row r="884" spans="1:22" x14ac:dyDescent="0.3">
      <c r="A884" s="136">
        <v>3503</v>
      </c>
      <c r="B884" s="136">
        <v>3503160301</v>
      </c>
      <c r="C884" s="212" t="s">
        <v>319</v>
      </c>
      <c r="D884" s="211">
        <v>160</v>
      </c>
      <c r="E884" s="212" t="s">
        <v>104</v>
      </c>
      <c r="F884" s="211">
        <v>301</v>
      </c>
      <c r="G884" s="212" t="s">
        <v>151</v>
      </c>
      <c r="H884" s="235">
        <f t="shared" si="169"/>
        <v>6.88</v>
      </c>
      <c r="I884" s="137"/>
      <c r="J884" s="241">
        <f t="shared" si="170"/>
        <v>4541</v>
      </c>
      <c r="K884" s="242">
        <f t="shared" si="171"/>
        <v>3614</v>
      </c>
      <c r="L884" s="242">
        <f t="shared" si="172"/>
        <v>3618</v>
      </c>
      <c r="M884" s="242">
        <f t="shared" si="173"/>
        <v>4347</v>
      </c>
      <c r="N884" s="242">
        <f t="shared" si="174"/>
        <v>4387</v>
      </c>
      <c r="O884" s="243">
        <f t="shared" si="175"/>
        <v>4385</v>
      </c>
      <c r="P884" s="139"/>
      <c r="Q884" s="241">
        <f t="shared" si="176"/>
        <v>10028.147804726368</v>
      </c>
      <c r="R884" s="242">
        <f t="shared" si="181"/>
        <v>4385</v>
      </c>
      <c r="S884" s="242">
        <f t="shared" si="177"/>
        <v>0</v>
      </c>
      <c r="T884" s="242">
        <f t="shared" si="178"/>
        <v>893</v>
      </c>
      <c r="U884" s="242">
        <f t="shared" si="179"/>
        <v>15306.147804726368</v>
      </c>
      <c r="V884" s="247">
        <f t="shared" si="180"/>
        <v>-2</v>
      </c>
    </row>
    <row r="885" spans="1:22" x14ac:dyDescent="0.3">
      <c r="A885" s="136">
        <v>3503</v>
      </c>
      <c r="B885" s="136">
        <v>3503160673</v>
      </c>
      <c r="C885" s="212" t="s">
        <v>319</v>
      </c>
      <c r="D885" s="211">
        <v>160</v>
      </c>
      <c r="E885" s="212" t="s">
        <v>104</v>
      </c>
      <c r="F885" s="211">
        <v>673</v>
      </c>
      <c r="G885" s="212" t="s">
        <v>159</v>
      </c>
      <c r="H885" s="235">
        <f t="shared" si="169"/>
        <v>2.08</v>
      </c>
      <c r="I885" s="137"/>
      <c r="J885" s="241">
        <f t="shared" si="170"/>
        <v>4453</v>
      </c>
      <c r="K885" s="242">
        <f t="shared" si="171"/>
        <v>4607</v>
      </c>
      <c r="L885" s="242">
        <f t="shared" si="172"/>
        <v>4610</v>
      </c>
      <c r="M885" s="242">
        <f t="shared" si="173"/>
        <v>4949</v>
      </c>
      <c r="N885" s="242">
        <f t="shared" si="174"/>
        <v>4924</v>
      </c>
      <c r="O885" s="243">
        <f t="shared" si="175"/>
        <v>4924</v>
      </c>
      <c r="P885" s="139"/>
      <c r="Q885" s="241">
        <f t="shared" si="176"/>
        <v>9711.8824778761082</v>
      </c>
      <c r="R885" s="242">
        <f t="shared" si="181"/>
        <v>4924</v>
      </c>
      <c r="S885" s="242">
        <f t="shared" si="177"/>
        <v>0</v>
      </c>
      <c r="T885" s="242">
        <f t="shared" si="178"/>
        <v>893</v>
      </c>
      <c r="U885" s="242">
        <f t="shared" si="179"/>
        <v>15528.882477876108</v>
      </c>
      <c r="V885" s="247">
        <f t="shared" si="180"/>
        <v>0</v>
      </c>
    </row>
    <row r="886" spans="1:22" x14ac:dyDescent="0.3">
      <c r="A886" s="136">
        <v>3503</v>
      </c>
      <c r="B886" s="136">
        <v>3503160735</v>
      </c>
      <c r="C886" s="212" t="s">
        <v>319</v>
      </c>
      <c r="D886" s="211">
        <v>160</v>
      </c>
      <c r="E886" s="212" t="s">
        <v>104</v>
      </c>
      <c r="F886" s="211">
        <v>735</v>
      </c>
      <c r="G886" s="212" t="s">
        <v>138</v>
      </c>
      <c r="H886" s="235">
        <f t="shared" si="169"/>
        <v>4</v>
      </c>
      <c r="I886" s="137"/>
      <c r="J886" s="241">
        <f t="shared" si="170"/>
        <v>5046</v>
      </c>
      <c r="K886" s="242">
        <f t="shared" si="171"/>
        <v>5094</v>
      </c>
      <c r="L886" s="242">
        <f t="shared" si="172"/>
        <v>5094</v>
      </c>
      <c r="M886" s="242">
        <f t="shared" si="173"/>
        <v>5335</v>
      </c>
      <c r="N886" s="242">
        <f t="shared" si="174"/>
        <v>5290</v>
      </c>
      <c r="O886" s="243">
        <f t="shared" si="175"/>
        <v>5289</v>
      </c>
      <c r="P886" s="139"/>
      <c r="Q886" s="241">
        <f t="shared" si="176"/>
        <v>12729</v>
      </c>
      <c r="R886" s="242">
        <f t="shared" si="181"/>
        <v>5289</v>
      </c>
      <c r="S886" s="242">
        <f t="shared" si="177"/>
        <v>0</v>
      </c>
      <c r="T886" s="242">
        <f t="shared" si="178"/>
        <v>893</v>
      </c>
      <c r="U886" s="242">
        <f t="shared" si="179"/>
        <v>18911</v>
      </c>
      <c r="V886" s="247">
        <f t="shared" si="180"/>
        <v>-1</v>
      </c>
    </row>
    <row r="887" spans="1:22" x14ac:dyDescent="0.3">
      <c r="A887" s="136">
        <v>3504</v>
      </c>
      <c r="B887" s="136">
        <v>3504035035</v>
      </c>
      <c r="C887" s="212" t="s">
        <v>320</v>
      </c>
      <c r="D887" s="211">
        <v>35</v>
      </c>
      <c r="E887" s="212" t="s">
        <v>22</v>
      </c>
      <c r="F887" s="211">
        <v>35</v>
      </c>
      <c r="G887" s="212" t="s">
        <v>22</v>
      </c>
      <c r="H887" s="235">
        <f t="shared" si="169"/>
        <v>234.49000000000007</v>
      </c>
      <c r="I887" s="137"/>
      <c r="J887" s="241">
        <f t="shared" si="170"/>
        <v>4666</v>
      </c>
      <c r="K887" s="242">
        <f t="shared" si="171"/>
        <v>4794</v>
      </c>
      <c r="L887" s="242">
        <f t="shared" si="172"/>
        <v>4884</v>
      </c>
      <c r="M887" s="242">
        <f t="shared" si="173"/>
        <v>4875</v>
      </c>
      <c r="N887" s="242">
        <f t="shared" si="174"/>
        <v>4798</v>
      </c>
      <c r="O887" s="243">
        <f t="shared" si="175"/>
        <v>4791</v>
      </c>
      <c r="P887" s="139"/>
      <c r="Q887" s="241">
        <f t="shared" si="176"/>
        <v>13893</v>
      </c>
      <c r="R887" s="242">
        <f t="shared" si="181"/>
        <v>4791</v>
      </c>
      <c r="S887" s="242">
        <f t="shared" si="177"/>
        <v>363.89185039873757</v>
      </c>
      <c r="T887" s="242">
        <f t="shared" si="178"/>
        <v>893</v>
      </c>
      <c r="U887" s="242">
        <f t="shared" si="179"/>
        <v>19940.891850398737</v>
      </c>
      <c r="V887" s="247">
        <f t="shared" si="180"/>
        <v>356.89185039873701</v>
      </c>
    </row>
    <row r="888" spans="1:22" x14ac:dyDescent="0.3">
      <c r="A888" s="136">
        <v>3504</v>
      </c>
      <c r="B888" s="136">
        <v>3504035044</v>
      </c>
      <c r="C888" s="212" t="s">
        <v>320</v>
      </c>
      <c r="D888" s="211">
        <v>35</v>
      </c>
      <c r="E888" s="212" t="s">
        <v>22</v>
      </c>
      <c r="F888" s="211">
        <v>44</v>
      </c>
      <c r="G888" s="212" t="s">
        <v>35</v>
      </c>
      <c r="H888" s="235">
        <f t="shared" si="169"/>
        <v>2</v>
      </c>
      <c r="I888" s="137"/>
      <c r="J888" s="241">
        <f t="shared" si="170"/>
        <v>342</v>
      </c>
      <c r="K888" s="242">
        <f t="shared" si="171"/>
        <v>350</v>
      </c>
      <c r="L888" s="242">
        <f t="shared" si="172"/>
        <v>345</v>
      </c>
      <c r="M888" s="242">
        <f t="shared" si="173"/>
        <v>345</v>
      </c>
      <c r="N888" s="242">
        <f t="shared" si="174"/>
        <v>345</v>
      </c>
      <c r="O888" s="243">
        <f t="shared" si="175"/>
        <v>304</v>
      </c>
      <c r="P888" s="139"/>
      <c r="Q888" s="241">
        <f t="shared" si="176"/>
        <v>15045</v>
      </c>
      <c r="R888" s="242">
        <f t="shared" si="181"/>
        <v>304</v>
      </c>
      <c r="S888" s="242">
        <f t="shared" si="177"/>
        <v>0</v>
      </c>
      <c r="T888" s="242">
        <f t="shared" si="178"/>
        <v>893</v>
      </c>
      <c r="U888" s="242">
        <f t="shared" si="179"/>
        <v>16242</v>
      </c>
      <c r="V888" s="247">
        <f t="shared" si="180"/>
        <v>-41</v>
      </c>
    </row>
    <row r="889" spans="1:22" x14ac:dyDescent="0.3">
      <c r="A889" s="136">
        <v>3504</v>
      </c>
      <c r="B889" s="136">
        <v>3504035088</v>
      </c>
      <c r="C889" s="212" t="s">
        <v>320</v>
      </c>
      <c r="D889" s="211">
        <v>35</v>
      </c>
      <c r="E889" s="212" t="s">
        <v>22</v>
      </c>
      <c r="F889" s="211">
        <v>88</v>
      </c>
      <c r="G889" s="212" t="s">
        <v>190</v>
      </c>
      <c r="H889" s="235">
        <f t="shared" si="169"/>
        <v>1</v>
      </c>
      <c r="I889" s="137"/>
      <c r="J889" s="241">
        <f t="shared" si="170"/>
        <v>2881</v>
      </c>
      <c r="K889" s="242" t="str">
        <f t="shared" si="171"/>
        <v/>
      </c>
      <c r="L889" s="242" t="str">
        <f t="shared" si="172"/>
        <v/>
      </c>
      <c r="M889" s="242">
        <f t="shared" si="173"/>
        <v>3214</v>
      </c>
      <c r="N889" s="242">
        <f t="shared" si="174"/>
        <v>3268</v>
      </c>
      <c r="O889" s="243">
        <f t="shared" si="175"/>
        <v>3267</v>
      </c>
      <c r="P889" s="139"/>
      <c r="Q889" s="241">
        <f t="shared" si="176"/>
        <v>10780</v>
      </c>
      <c r="R889" s="242">
        <f t="shared" si="181"/>
        <v>3267</v>
      </c>
      <c r="S889" s="242">
        <f t="shared" si="177"/>
        <v>0</v>
      </c>
      <c r="T889" s="242">
        <f t="shared" si="178"/>
        <v>893</v>
      </c>
      <c r="U889" s="242">
        <f t="shared" si="179"/>
        <v>14940</v>
      </c>
      <c r="V889" s="247">
        <f t="shared" si="180"/>
        <v>-1</v>
      </c>
    </row>
    <row r="890" spans="1:22" x14ac:dyDescent="0.3">
      <c r="A890" s="136">
        <v>3504</v>
      </c>
      <c r="B890" s="136">
        <v>3504035163</v>
      </c>
      <c r="C890" s="212" t="s">
        <v>320</v>
      </c>
      <c r="D890" s="211">
        <v>35</v>
      </c>
      <c r="E890" s="212" t="s">
        <v>22</v>
      </c>
      <c r="F890" s="211">
        <v>163</v>
      </c>
      <c r="G890" s="212" t="s">
        <v>27</v>
      </c>
      <c r="H890" s="235">
        <f t="shared" si="169"/>
        <v>1</v>
      </c>
      <c r="I890" s="137"/>
      <c r="J890" s="241">
        <f t="shared" si="170"/>
        <v>505</v>
      </c>
      <c r="K890" s="242">
        <f t="shared" si="171"/>
        <v>244</v>
      </c>
      <c r="L890" s="242">
        <f t="shared" si="172"/>
        <v>533</v>
      </c>
      <c r="M890" s="242">
        <f t="shared" si="173"/>
        <v>533</v>
      </c>
      <c r="N890" s="242">
        <f t="shared" si="174"/>
        <v>151</v>
      </c>
      <c r="O890" s="243">
        <f t="shared" si="175"/>
        <v>142</v>
      </c>
      <c r="P890" s="139"/>
      <c r="Q890" s="241">
        <f t="shared" si="176"/>
        <v>12625.091753212768</v>
      </c>
      <c r="R890" s="242">
        <f t="shared" si="181"/>
        <v>142</v>
      </c>
      <c r="S890" s="242">
        <f t="shared" si="177"/>
        <v>0</v>
      </c>
      <c r="T890" s="242">
        <f t="shared" si="178"/>
        <v>893</v>
      </c>
      <c r="U890" s="242">
        <f t="shared" si="179"/>
        <v>13660.091753212768</v>
      </c>
      <c r="V890" s="247">
        <f t="shared" si="180"/>
        <v>-9</v>
      </c>
    </row>
    <row r="891" spans="1:22" x14ac:dyDescent="0.3">
      <c r="A891" s="136">
        <v>3504</v>
      </c>
      <c r="B891" s="136">
        <v>3504035189</v>
      </c>
      <c r="C891" s="212" t="s">
        <v>320</v>
      </c>
      <c r="D891" s="211">
        <v>35</v>
      </c>
      <c r="E891" s="212" t="s">
        <v>22</v>
      </c>
      <c r="F891" s="211">
        <v>189</v>
      </c>
      <c r="G891" s="212" t="s">
        <v>38</v>
      </c>
      <c r="H891" s="235">
        <f t="shared" si="169"/>
        <v>2.08</v>
      </c>
      <c r="I891" s="137"/>
      <c r="J891" s="241">
        <f t="shared" si="170"/>
        <v>3886</v>
      </c>
      <c r="K891" s="242">
        <f t="shared" si="171"/>
        <v>5458</v>
      </c>
      <c r="L891" s="242">
        <f t="shared" si="172"/>
        <v>5459</v>
      </c>
      <c r="M891" s="242">
        <f t="shared" si="173"/>
        <v>5459</v>
      </c>
      <c r="N891" s="242">
        <f t="shared" si="174"/>
        <v>5239</v>
      </c>
      <c r="O891" s="243">
        <f t="shared" si="175"/>
        <v>5238</v>
      </c>
      <c r="P891" s="139"/>
      <c r="Q891" s="241">
        <f t="shared" si="176"/>
        <v>13624</v>
      </c>
      <c r="R891" s="242">
        <f t="shared" si="181"/>
        <v>5238</v>
      </c>
      <c r="S891" s="242">
        <f t="shared" si="177"/>
        <v>0</v>
      </c>
      <c r="T891" s="242">
        <f t="shared" si="178"/>
        <v>893</v>
      </c>
      <c r="U891" s="242">
        <f t="shared" si="179"/>
        <v>19755</v>
      </c>
      <c r="V891" s="247">
        <f t="shared" si="180"/>
        <v>-1</v>
      </c>
    </row>
    <row r="892" spans="1:22" x14ac:dyDescent="0.3">
      <c r="A892" s="136">
        <v>3504</v>
      </c>
      <c r="B892" s="136">
        <v>3504035220</v>
      </c>
      <c r="C892" s="212" t="s">
        <v>320</v>
      </c>
      <c r="D892" s="211">
        <v>35</v>
      </c>
      <c r="E892" s="212" t="s">
        <v>22</v>
      </c>
      <c r="F892" s="211">
        <v>220</v>
      </c>
      <c r="G892" s="212" t="s">
        <v>42</v>
      </c>
      <c r="H892" s="235">
        <f t="shared" si="169"/>
        <v>1</v>
      </c>
      <c r="I892" s="137"/>
      <c r="J892" s="241" t="str">
        <f t="shared" si="170"/>
        <v/>
      </c>
      <c r="K892" s="242" t="str">
        <f t="shared" si="171"/>
        <v/>
      </c>
      <c r="L892" s="242" t="str">
        <f t="shared" si="172"/>
        <v/>
      </c>
      <c r="M892" s="242">
        <f t="shared" si="173"/>
        <v>4440</v>
      </c>
      <c r="N892" s="242">
        <f t="shared" si="174"/>
        <v>4420</v>
      </c>
      <c r="O892" s="243">
        <f t="shared" si="175"/>
        <v>4419</v>
      </c>
      <c r="P892" s="139"/>
      <c r="Q892" s="241">
        <f t="shared" si="176"/>
        <v>11093.762837015447</v>
      </c>
      <c r="R892" s="242">
        <f t="shared" si="181"/>
        <v>4419</v>
      </c>
      <c r="S892" s="242">
        <f t="shared" si="177"/>
        <v>0</v>
      </c>
      <c r="T892" s="242">
        <f t="shared" si="178"/>
        <v>893</v>
      </c>
      <c r="U892" s="242">
        <f t="shared" si="179"/>
        <v>16405.762837015449</v>
      </c>
      <c r="V892" s="247">
        <f t="shared" si="180"/>
        <v>-1</v>
      </c>
    </row>
    <row r="893" spans="1:22" x14ac:dyDescent="0.3">
      <c r="A893" s="136">
        <v>3504</v>
      </c>
      <c r="B893" s="136">
        <v>3504035243</v>
      </c>
      <c r="C893" s="212" t="s">
        <v>320</v>
      </c>
      <c r="D893" s="211">
        <v>35</v>
      </c>
      <c r="E893" s="212" t="s">
        <v>22</v>
      </c>
      <c r="F893" s="211">
        <v>243</v>
      </c>
      <c r="G893" s="212" t="s">
        <v>74</v>
      </c>
      <c r="H893" s="235">
        <f t="shared" si="169"/>
        <v>0.01</v>
      </c>
      <c r="I893" s="137"/>
      <c r="J893" s="241" t="str">
        <f t="shared" si="170"/>
        <v/>
      </c>
      <c r="K893" s="242" t="str">
        <f t="shared" si="171"/>
        <v/>
      </c>
      <c r="L893" s="242" t="str">
        <f t="shared" si="172"/>
        <v/>
      </c>
      <c r="M893" s="242" t="str">
        <f t="shared" si="173"/>
        <v/>
      </c>
      <c r="N893" s="242" t="str">
        <f t="shared" si="174"/>
        <v/>
      </c>
      <c r="O893" s="243">
        <f t="shared" si="175"/>
        <v>2595</v>
      </c>
      <c r="P893" s="139"/>
      <c r="Q893" s="241">
        <f t="shared" si="176"/>
        <v>12488.506008868042</v>
      </c>
      <c r="R893" s="242">
        <f t="shared" si="181"/>
        <v>2595</v>
      </c>
      <c r="S893" s="242">
        <f t="shared" si="177"/>
        <v>0</v>
      </c>
      <c r="T893" s="242">
        <f t="shared" si="178"/>
        <v>893</v>
      </c>
      <c r="U893" s="242">
        <f t="shared" si="179"/>
        <v>15976.506008868042</v>
      </c>
      <c r="V893" s="247" t="str">
        <f t="shared" si="180"/>
        <v/>
      </c>
    </row>
    <row r="894" spans="1:22" x14ac:dyDescent="0.3">
      <c r="A894" s="136">
        <v>3504</v>
      </c>
      <c r="B894" s="136">
        <v>3504035244</v>
      </c>
      <c r="C894" s="212" t="s">
        <v>320</v>
      </c>
      <c r="D894" s="211">
        <v>35</v>
      </c>
      <c r="E894" s="212" t="s">
        <v>22</v>
      </c>
      <c r="F894" s="211">
        <v>244</v>
      </c>
      <c r="G894" s="212" t="s">
        <v>43</v>
      </c>
      <c r="H894" s="235">
        <f t="shared" si="169"/>
        <v>1.21</v>
      </c>
      <c r="I894" s="137"/>
      <c r="J894" s="241" t="str">
        <f t="shared" si="170"/>
        <v/>
      </c>
      <c r="K894" s="242" t="str">
        <f t="shared" si="171"/>
        <v/>
      </c>
      <c r="L894" s="242" t="str">
        <f t="shared" si="172"/>
        <v/>
      </c>
      <c r="M894" s="242">
        <f t="shared" si="173"/>
        <v>4689</v>
      </c>
      <c r="N894" s="242">
        <f t="shared" si="174"/>
        <v>4626</v>
      </c>
      <c r="O894" s="243">
        <f t="shared" si="175"/>
        <v>4615</v>
      </c>
      <c r="P894" s="139"/>
      <c r="Q894" s="241">
        <f t="shared" si="176"/>
        <v>11844.935916589331</v>
      </c>
      <c r="R894" s="242">
        <f t="shared" si="181"/>
        <v>4615</v>
      </c>
      <c r="S894" s="242">
        <f t="shared" si="177"/>
        <v>0</v>
      </c>
      <c r="T894" s="242">
        <f t="shared" si="178"/>
        <v>893</v>
      </c>
      <c r="U894" s="242">
        <f t="shared" si="179"/>
        <v>17352.935916589333</v>
      </c>
      <c r="V894" s="247">
        <f t="shared" si="180"/>
        <v>-11</v>
      </c>
    </row>
    <row r="895" spans="1:22" x14ac:dyDescent="0.3">
      <c r="A895" s="136">
        <v>3504</v>
      </c>
      <c r="B895" s="136">
        <v>3504035308</v>
      </c>
      <c r="C895" s="212" t="s">
        <v>320</v>
      </c>
      <c r="D895" s="211">
        <v>35</v>
      </c>
      <c r="E895" s="212" t="s">
        <v>22</v>
      </c>
      <c r="F895" s="211">
        <v>308</v>
      </c>
      <c r="G895" s="212" t="s">
        <v>32</v>
      </c>
      <c r="H895" s="235">
        <f t="shared" si="169"/>
        <v>1</v>
      </c>
      <c r="I895" s="137"/>
      <c r="J895" s="241">
        <f t="shared" si="170"/>
        <v>6937</v>
      </c>
      <c r="K895" s="242">
        <f t="shared" si="171"/>
        <v>8730</v>
      </c>
      <c r="L895" s="242">
        <f t="shared" si="172"/>
        <v>8730</v>
      </c>
      <c r="M895" s="242">
        <f t="shared" si="173"/>
        <v>8730</v>
      </c>
      <c r="N895" s="242">
        <f t="shared" si="174"/>
        <v>8078</v>
      </c>
      <c r="O895" s="243">
        <f t="shared" si="175"/>
        <v>8078</v>
      </c>
      <c r="P895" s="139"/>
      <c r="Q895" s="241">
        <f t="shared" si="176"/>
        <v>15045</v>
      </c>
      <c r="R895" s="242">
        <f t="shared" si="181"/>
        <v>8078</v>
      </c>
      <c r="S895" s="242">
        <f t="shared" si="177"/>
        <v>0</v>
      </c>
      <c r="T895" s="242">
        <f t="shared" si="178"/>
        <v>893</v>
      </c>
      <c r="U895" s="242">
        <f t="shared" si="179"/>
        <v>24016</v>
      </c>
      <c r="V895" s="247">
        <f t="shared" si="180"/>
        <v>0</v>
      </c>
    </row>
    <row r="896" spans="1:22" x14ac:dyDescent="0.3">
      <c r="A896" s="136">
        <v>3506</v>
      </c>
      <c r="B896" s="136">
        <v>3506262049</v>
      </c>
      <c r="C896" s="212" t="s">
        <v>321</v>
      </c>
      <c r="D896" s="211">
        <v>262</v>
      </c>
      <c r="E896" s="212" t="s">
        <v>31</v>
      </c>
      <c r="F896" s="211">
        <v>49</v>
      </c>
      <c r="G896" s="212" t="s">
        <v>96</v>
      </c>
      <c r="H896" s="235">
        <f t="shared" si="169"/>
        <v>2</v>
      </c>
      <c r="I896" s="137"/>
      <c r="J896" s="241">
        <f t="shared" si="170"/>
        <v>15535</v>
      </c>
      <c r="K896" s="242">
        <f t="shared" si="171"/>
        <v>15334</v>
      </c>
      <c r="L896" s="242">
        <f t="shared" si="172"/>
        <v>15335</v>
      </c>
      <c r="M896" s="242">
        <f t="shared" si="173"/>
        <v>15396</v>
      </c>
      <c r="N896" s="242">
        <f t="shared" si="174"/>
        <v>15269</v>
      </c>
      <c r="O896" s="243">
        <f t="shared" si="175"/>
        <v>15265</v>
      </c>
      <c r="P896" s="139"/>
      <c r="Q896" s="241">
        <f t="shared" si="176"/>
        <v>12117</v>
      </c>
      <c r="R896" s="242">
        <f t="shared" si="181"/>
        <v>15265</v>
      </c>
      <c r="S896" s="242">
        <f t="shared" si="177"/>
        <v>0</v>
      </c>
      <c r="T896" s="242">
        <f t="shared" si="178"/>
        <v>893</v>
      </c>
      <c r="U896" s="242">
        <f t="shared" si="179"/>
        <v>28275</v>
      </c>
      <c r="V896" s="247">
        <f t="shared" si="180"/>
        <v>-4</v>
      </c>
    </row>
    <row r="897" spans="1:22" x14ac:dyDescent="0.3">
      <c r="A897" s="136">
        <v>3506</v>
      </c>
      <c r="B897" s="136">
        <v>3506262071</v>
      </c>
      <c r="C897" s="212" t="s">
        <v>321</v>
      </c>
      <c r="D897" s="211">
        <v>262</v>
      </c>
      <c r="E897" s="212" t="s">
        <v>31</v>
      </c>
      <c r="F897" s="211">
        <v>71</v>
      </c>
      <c r="G897" s="212" t="s">
        <v>24</v>
      </c>
      <c r="H897" s="235">
        <f t="shared" si="169"/>
        <v>2</v>
      </c>
      <c r="I897" s="137"/>
      <c r="J897" s="241">
        <f t="shared" si="170"/>
        <v>7262</v>
      </c>
      <c r="K897" s="242">
        <f t="shared" si="171"/>
        <v>7127</v>
      </c>
      <c r="L897" s="242">
        <f t="shared" si="172"/>
        <v>7330</v>
      </c>
      <c r="M897" s="242">
        <f t="shared" si="173"/>
        <v>6658</v>
      </c>
      <c r="N897" s="242">
        <f t="shared" si="174"/>
        <v>6638</v>
      </c>
      <c r="O897" s="243">
        <f t="shared" si="175"/>
        <v>6797</v>
      </c>
      <c r="P897" s="139"/>
      <c r="Q897" s="241">
        <f t="shared" si="176"/>
        <v>14107</v>
      </c>
      <c r="R897" s="242">
        <f t="shared" si="181"/>
        <v>6797</v>
      </c>
      <c r="S897" s="242">
        <f t="shared" si="177"/>
        <v>0</v>
      </c>
      <c r="T897" s="242">
        <f t="shared" si="178"/>
        <v>893</v>
      </c>
      <c r="U897" s="242">
        <f t="shared" si="179"/>
        <v>21797</v>
      </c>
      <c r="V897" s="247">
        <f t="shared" si="180"/>
        <v>159</v>
      </c>
    </row>
    <row r="898" spans="1:22" x14ac:dyDescent="0.3">
      <c r="A898" s="136">
        <v>3506</v>
      </c>
      <c r="B898" s="136">
        <v>3506262093</v>
      </c>
      <c r="C898" s="212" t="s">
        <v>321</v>
      </c>
      <c r="D898" s="211">
        <v>262</v>
      </c>
      <c r="E898" s="212" t="s">
        <v>31</v>
      </c>
      <c r="F898" s="211">
        <v>93</v>
      </c>
      <c r="G898" s="212" t="s">
        <v>25</v>
      </c>
      <c r="H898" s="235">
        <f t="shared" si="169"/>
        <v>4.0999999999999996</v>
      </c>
      <c r="I898" s="137"/>
      <c r="J898" s="241">
        <f t="shared" si="170"/>
        <v>328</v>
      </c>
      <c r="K898" s="242">
        <f t="shared" si="171"/>
        <v>319</v>
      </c>
      <c r="L898" s="242">
        <f t="shared" si="172"/>
        <v>336</v>
      </c>
      <c r="M898" s="242">
        <f t="shared" si="173"/>
        <v>336</v>
      </c>
      <c r="N898" s="242">
        <f t="shared" si="174"/>
        <v>576</v>
      </c>
      <c r="O898" s="243">
        <f t="shared" si="175"/>
        <v>581</v>
      </c>
      <c r="P898" s="139"/>
      <c r="Q898" s="241">
        <f t="shared" si="176"/>
        <v>11721</v>
      </c>
      <c r="R898" s="242">
        <f t="shared" si="181"/>
        <v>581</v>
      </c>
      <c r="S898" s="242">
        <f t="shared" si="177"/>
        <v>0</v>
      </c>
      <c r="T898" s="242">
        <f t="shared" si="178"/>
        <v>893</v>
      </c>
      <c r="U898" s="242">
        <f t="shared" si="179"/>
        <v>13195</v>
      </c>
      <c r="V898" s="247">
        <f t="shared" si="180"/>
        <v>5</v>
      </c>
    </row>
    <row r="899" spans="1:22" x14ac:dyDescent="0.3">
      <c r="A899" s="136">
        <v>3506</v>
      </c>
      <c r="B899" s="136">
        <v>3506262105</v>
      </c>
      <c r="C899" s="212" t="s">
        <v>321</v>
      </c>
      <c r="D899" s="211">
        <v>262</v>
      </c>
      <c r="E899" s="212" t="s">
        <v>31</v>
      </c>
      <c r="F899" s="211">
        <v>105</v>
      </c>
      <c r="G899" s="212" t="s">
        <v>264</v>
      </c>
      <c r="H899" s="235">
        <f t="shared" si="169"/>
        <v>1</v>
      </c>
      <c r="I899" s="137"/>
      <c r="J899" s="241">
        <f t="shared" si="170"/>
        <v>3269</v>
      </c>
      <c r="K899" s="242">
        <f t="shared" si="171"/>
        <v>3492</v>
      </c>
      <c r="L899" s="242">
        <f t="shared" si="172"/>
        <v>3492</v>
      </c>
      <c r="M899" s="242">
        <f t="shared" si="173"/>
        <v>3789</v>
      </c>
      <c r="N899" s="242">
        <f t="shared" si="174"/>
        <v>3782</v>
      </c>
      <c r="O899" s="243">
        <f t="shared" si="175"/>
        <v>3782</v>
      </c>
      <c r="P899" s="139"/>
      <c r="Q899" s="241">
        <f t="shared" si="176"/>
        <v>10127</v>
      </c>
      <c r="R899" s="242">
        <f t="shared" si="181"/>
        <v>3782</v>
      </c>
      <c r="S899" s="242">
        <f t="shared" si="177"/>
        <v>0</v>
      </c>
      <c r="T899" s="242">
        <f t="shared" si="178"/>
        <v>893</v>
      </c>
      <c r="U899" s="242">
        <f t="shared" si="179"/>
        <v>14802</v>
      </c>
      <c r="V899" s="247">
        <f t="shared" si="180"/>
        <v>0</v>
      </c>
    </row>
    <row r="900" spans="1:22" x14ac:dyDescent="0.3">
      <c r="A900" s="136">
        <v>3506</v>
      </c>
      <c r="B900" s="136">
        <v>3506262149</v>
      </c>
      <c r="C900" s="212" t="s">
        <v>321</v>
      </c>
      <c r="D900" s="211">
        <v>262</v>
      </c>
      <c r="E900" s="212" t="s">
        <v>31</v>
      </c>
      <c r="F900" s="211">
        <v>149</v>
      </c>
      <c r="G900" s="212" t="s">
        <v>103</v>
      </c>
      <c r="H900" s="235">
        <f t="shared" si="169"/>
        <v>3</v>
      </c>
      <c r="I900" s="137"/>
      <c r="J900" s="241">
        <f t="shared" si="170"/>
        <v>15</v>
      </c>
      <c r="K900" s="242">
        <f t="shared" si="171"/>
        <v>15</v>
      </c>
      <c r="L900" s="242">
        <f t="shared" si="172"/>
        <v>14</v>
      </c>
      <c r="M900" s="242">
        <f t="shared" si="173"/>
        <v>117</v>
      </c>
      <c r="N900" s="242">
        <f t="shared" si="174"/>
        <v>176</v>
      </c>
      <c r="O900" s="243">
        <f t="shared" si="175"/>
        <v>172</v>
      </c>
      <c r="P900" s="139"/>
      <c r="Q900" s="241">
        <f t="shared" si="176"/>
        <v>11636</v>
      </c>
      <c r="R900" s="242">
        <f t="shared" si="181"/>
        <v>172</v>
      </c>
      <c r="S900" s="242">
        <f t="shared" si="177"/>
        <v>0</v>
      </c>
      <c r="T900" s="242">
        <f t="shared" si="178"/>
        <v>893</v>
      </c>
      <c r="U900" s="242">
        <f t="shared" si="179"/>
        <v>12701</v>
      </c>
      <c r="V900" s="247">
        <f t="shared" si="180"/>
        <v>-4</v>
      </c>
    </row>
    <row r="901" spans="1:22" x14ac:dyDescent="0.3">
      <c r="A901" s="136">
        <v>3506</v>
      </c>
      <c r="B901" s="136">
        <v>3506262163</v>
      </c>
      <c r="C901" s="212" t="s">
        <v>321</v>
      </c>
      <c r="D901" s="211">
        <v>262</v>
      </c>
      <c r="E901" s="212" t="s">
        <v>31</v>
      </c>
      <c r="F901" s="211">
        <v>163</v>
      </c>
      <c r="G901" s="212" t="s">
        <v>27</v>
      </c>
      <c r="H901" s="235">
        <f t="shared" si="169"/>
        <v>146.07999999999996</v>
      </c>
      <c r="I901" s="137"/>
      <c r="J901" s="241">
        <f t="shared" si="170"/>
        <v>479</v>
      </c>
      <c r="K901" s="242">
        <f t="shared" si="171"/>
        <v>224</v>
      </c>
      <c r="L901" s="242">
        <f t="shared" si="172"/>
        <v>491</v>
      </c>
      <c r="M901" s="242">
        <f t="shared" si="173"/>
        <v>491</v>
      </c>
      <c r="N901" s="242">
        <f t="shared" si="174"/>
        <v>139</v>
      </c>
      <c r="O901" s="243">
        <f t="shared" si="175"/>
        <v>130</v>
      </c>
      <c r="P901" s="139"/>
      <c r="Q901" s="241">
        <f t="shared" si="176"/>
        <v>11621</v>
      </c>
      <c r="R901" s="242">
        <f t="shared" si="181"/>
        <v>130</v>
      </c>
      <c r="S901" s="242">
        <f t="shared" si="177"/>
        <v>0</v>
      </c>
      <c r="T901" s="242">
        <f t="shared" si="178"/>
        <v>893</v>
      </c>
      <c r="U901" s="242">
        <f t="shared" si="179"/>
        <v>12644</v>
      </c>
      <c r="V901" s="247">
        <f t="shared" si="180"/>
        <v>-9</v>
      </c>
    </row>
    <row r="902" spans="1:22" x14ac:dyDescent="0.3">
      <c r="A902" s="136">
        <v>3506</v>
      </c>
      <c r="B902" s="136">
        <v>3506262164</v>
      </c>
      <c r="C902" s="212" t="s">
        <v>321</v>
      </c>
      <c r="D902" s="211">
        <v>262</v>
      </c>
      <c r="E902" s="212" t="s">
        <v>31</v>
      </c>
      <c r="F902" s="211">
        <v>164</v>
      </c>
      <c r="G902" s="212" t="s">
        <v>116</v>
      </c>
      <c r="H902" s="235">
        <f t="shared" si="169"/>
        <v>1</v>
      </c>
      <c r="I902" s="137"/>
      <c r="J902" s="241">
        <f t="shared" si="170"/>
        <v>4581</v>
      </c>
      <c r="K902" s="242" t="str">
        <f t="shared" si="171"/>
        <v/>
      </c>
      <c r="L902" s="242" t="str">
        <f t="shared" si="172"/>
        <v/>
      </c>
      <c r="M902" s="242">
        <f t="shared" si="173"/>
        <v>4654</v>
      </c>
      <c r="N902" s="242">
        <f t="shared" si="174"/>
        <v>4662</v>
      </c>
      <c r="O902" s="243">
        <f t="shared" si="175"/>
        <v>4662</v>
      </c>
      <c r="P902" s="139"/>
      <c r="Q902" s="241">
        <f t="shared" si="176"/>
        <v>10127</v>
      </c>
      <c r="R902" s="242">
        <f t="shared" si="181"/>
        <v>4662</v>
      </c>
      <c r="S902" s="242">
        <f t="shared" si="177"/>
        <v>0</v>
      </c>
      <c r="T902" s="242">
        <f t="shared" si="178"/>
        <v>893</v>
      </c>
      <c r="U902" s="242">
        <f t="shared" si="179"/>
        <v>15682</v>
      </c>
      <c r="V902" s="247">
        <f t="shared" si="180"/>
        <v>0</v>
      </c>
    </row>
    <row r="903" spans="1:22" x14ac:dyDescent="0.3">
      <c r="A903" s="136">
        <v>3506</v>
      </c>
      <c r="B903" s="136">
        <v>3506262165</v>
      </c>
      <c r="C903" s="212" t="s">
        <v>321</v>
      </c>
      <c r="D903" s="211">
        <v>262</v>
      </c>
      <c r="E903" s="212" t="s">
        <v>31</v>
      </c>
      <c r="F903" s="211">
        <v>165</v>
      </c>
      <c r="G903" s="212" t="s">
        <v>28</v>
      </c>
      <c r="H903" s="235">
        <f t="shared" si="169"/>
        <v>58</v>
      </c>
      <c r="I903" s="137"/>
      <c r="J903" s="241">
        <f t="shared" si="170"/>
        <v>593</v>
      </c>
      <c r="K903" s="242">
        <f t="shared" si="171"/>
        <v>614</v>
      </c>
      <c r="L903" s="242">
        <f t="shared" si="172"/>
        <v>620</v>
      </c>
      <c r="M903" s="242">
        <f t="shared" si="173"/>
        <v>398</v>
      </c>
      <c r="N903" s="242">
        <f t="shared" si="174"/>
        <v>427</v>
      </c>
      <c r="O903" s="243">
        <f t="shared" si="175"/>
        <v>427</v>
      </c>
      <c r="P903" s="139"/>
      <c r="Q903" s="241">
        <f t="shared" si="176"/>
        <v>11369</v>
      </c>
      <c r="R903" s="242">
        <f t="shared" si="181"/>
        <v>427</v>
      </c>
      <c r="S903" s="242">
        <f t="shared" si="177"/>
        <v>0</v>
      </c>
      <c r="T903" s="242">
        <f t="shared" si="178"/>
        <v>893</v>
      </c>
      <c r="U903" s="242">
        <f t="shared" si="179"/>
        <v>12689</v>
      </c>
      <c r="V903" s="247">
        <f t="shared" si="180"/>
        <v>0</v>
      </c>
    </row>
    <row r="904" spans="1:22" x14ac:dyDescent="0.3">
      <c r="A904" s="136">
        <v>3506</v>
      </c>
      <c r="B904" s="136">
        <v>3506262176</v>
      </c>
      <c r="C904" s="212" t="s">
        <v>321</v>
      </c>
      <c r="D904" s="211">
        <v>262</v>
      </c>
      <c r="E904" s="212" t="s">
        <v>31</v>
      </c>
      <c r="F904" s="211">
        <v>176</v>
      </c>
      <c r="G904" s="212" t="s">
        <v>29</v>
      </c>
      <c r="H904" s="235">
        <f t="shared" si="169"/>
        <v>11.129999999999999</v>
      </c>
      <c r="I904" s="137"/>
      <c r="J904" s="241">
        <f t="shared" si="170"/>
        <v>3534</v>
      </c>
      <c r="K904" s="242">
        <f t="shared" si="171"/>
        <v>3464</v>
      </c>
      <c r="L904" s="242">
        <f t="shared" si="172"/>
        <v>3465</v>
      </c>
      <c r="M904" s="242">
        <f t="shared" si="173"/>
        <v>3465</v>
      </c>
      <c r="N904" s="242">
        <f t="shared" si="174"/>
        <v>3757</v>
      </c>
      <c r="O904" s="243">
        <f t="shared" si="175"/>
        <v>3757</v>
      </c>
      <c r="P904" s="139"/>
      <c r="Q904" s="241">
        <f t="shared" si="176"/>
        <v>10490</v>
      </c>
      <c r="R904" s="242">
        <f t="shared" si="181"/>
        <v>3757</v>
      </c>
      <c r="S904" s="242">
        <f t="shared" si="177"/>
        <v>0</v>
      </c>
      <c r="T904" s="242">
        <f t="shared" si="178"/>
        <v>893</v>
      </c>
      <c r="U904" s="242">
        <f t="shared" si="179"/>
        <v>15140</v>
      </c>
      <c r="V904" s="247">
        <f t="shared" si="180"/>
        <v>0</v>
      </c>
    </row>
    <row r="905" spans="1:22" x14ac:dyDescent="0.3">
      <c r="A905" s="136">
        <v>3506</v>
      </c>
      <c r="B905" s="136">
        <v>3506262178</v>
      </c>
      <c r="C905" s="212" t="s">
        <v>321</v>
      </c>
      <c r="D905" s="211">
        <v>262</v>
      </c>
      <c r="E905" s="212" t="s">
        <v>31</v>
      </c>
      <c r="F905" s="211">
        <v>178</v>
      </c>
      <c r="G905" s="212" t="s">
        <v>241</v>
      </c>
      <c r="H905" s="235">
        <f t="shared" si="169"/>
        <v>6</v>
      </c>
      <c r="I905" s="137"/>
      <c r="J905" s="241">
        <f t="shared" si="170"/>
        <v>1259</v>
      </c>
      <c r="K905" s="242">
        <f t="shared" si="171"/>
        <v>1259</v>
      </c>
      <c r="L905" s="242">
        <f t="shared" si="172"/>
        <v>1260</v>
      </c>
      <c r="M905" s="242">
        <f t="shared" si="173"/>
        <v>1260</v>
      </c>
      <c r="N905" s="242">
        <f t="shared" si="174"/>
        <v>662</v>
      </c>
      <c r="O905" s="243">
        <f t="shared" si="175"/>
        <v>631</v>
      </c>
      <c r="P905" s="139"/>
      <c r="Q905" s="241">
        <f t="shared" si="176"/>
        <v>12093</v>
      </c>
      <c r="R905" s="242">
        <f t="shared" si="181"/>
        <v>631</v>
      </c>
      <c r="S905" s="242">
        <f t="shared" si="177"/>
        <v>0</v>
      </c>
      <c r="T905" s="242">
        <f t="shared" si="178"/>
        <v>893</v>
      </c>
      <c r="U905" s="242">
        <f t="shared" si="179"/>
        <v>13617</v>
      </c>
      <c r="V905" s="247">
        <f t="shared" si="180"/>
        <v>-31</v>
      </c>
    </row>
    <row r="906" spans="1:22" x14ac:dyDescent="0.3">
      <c r="A906" s="136">
        <v>3506</v>
      </c>
      <c r="B906" s="136">
        <v>3506262229</v>
      </c>
      <c r="C906" s="212" t="s">
        <v>321</v>
      </c>
      <c r="D906" s="211">
        <v>262</v>
      </c>
      <c r="E906" s="212" t="s">
        <v>31</v>
      </c>
      <c r="F906" s="211">
        <v>229</v>
      </c>
      <c r="G906" s="212" t="s">
        <v>113</v>
      </c>
      <c r="H906" s="235">
        <f t="shared" ref="H906:H969" si="182">IFERROR(VLOOKUP($B906,_19Q4,7,FALSE),"")</f>
        <v>13.1</v>
      </c>
      <c r="I906" s="137"/>
      <c r="J906" s="241">
        <f t="shared" ref="J906:J969" si="183">IFERROR(VLOOKUP($B906,_18Q4,9,FALSE),"")</f>
        <v>1755</v>
      </c>
      <c r="K906" s="242">
        <f t="shared" ref="K906:K969" si="184">IFERROR(VLOOKUP($B906,_19Q1c,9,FALSE),"")</f>
        <v>988</v>
      </c>
      <c r="L906" s="242">
        <f t="shared" ref="L906:L969" si="185">IFERROR(VLOOKUP($B906,_19Q1e,9,FALSE),"")</f>
        <v>1823</v>
      </c>
      <c r="M906" s="242">
        <f t="shared" ref="M906:M969" si="186">IFERROR(VLOOKUP($B906,_19Q2,9,FALSE),"")</f>
        <v>1823</v>
      </c>
      <c r="N906" s="242">
        <f t="shared" ref="N906:N969" si="187">IFERROR(VLOOKUP($B906,_19Q3,9,FALSE),"")</f>
        <v>1954</v>
      </c>
      <c r="O906" s="243">
        <f t="shared" ref="O906:O969" si="188">IFERROR(VLOOKUP($B906,_19Q4,9,FALSE),"")</f>
        <v>2025</v>
      </c>
      <c r="P906" s="139"/>
      <c r="Q906" s="241">
        <f t="shared" ref="Q906:Q969" si="189">IFERROR(VLOOKUP($B906,_19Q4,8,FALSE),"")</f>
        <v>10575</v>
      </c>
      <c r="R906" s="242">
        <f t="shared" si="181"/>
        <v>2025</v>
      </c>
      <c r="S906" s="242">
        <f t="shared" ref="S906:S969" si="190">IFERROR(VLOOKUP($B906,_19Q4,10,FALSE),"")</f>
        <v>0</v>
      </c>
      <c r="T906" s="242">
        <f t="shared" ref="T906:T969" si="191">IFERROR(VLOOKUP($B906,_19Q4,11,FALSE),"")</f>
        <v>893</v>
      </c>
      <c r="U906" s="242">
        <f t="shared" ref="U906:U969" si="192">IFERROR(VLOOKUP($B906,_19Q4,12,FALSE),"")</f>
        <v>13493</v>
      </c>
      <c r="V906" s="247">
        <f t="shared" ref="V906:V969" si="193">IFERROR(U906-IFERROR(VLOOKUP($B906,_19Q3,12,FALSE),""),"")</f>
        <v>71</v>
      </c>
    </row>
    <row r="907" spans="1:22" x14ac:dyDescent="0.3">
      <c r="A907" s="136">
        <v>3506</v>
      </c>
      <c r="B907" s="136">
        <v>3506262244</v>
      </c>
      <c r="C907" s="212" t="s">
        <v>321</v>
      </c>
      <c r="D907" s="211">
        <v>262</v>
      </c>
      <c r="E907" s="212" t="s">
        <v>31</v>
      </c>
      <c r="F907" s="211">
        <v>244</v>
      </c>
      <c r="G907" s="212" t="s">
        <v>43</v>
      </c>
      <c r="H907" s="235">
        <f t="shared" si="182"/>
        <v>2</v>
      </c>
      <c r="I907" s="137"/>
      <c r="J907" s="241" t="str">
        <f t="shared" si="183"/>
        <v/>
      </c>
      <c r="K907" s="242" t="str">
        <f t="shared" si="184"/>
        <v/>
      </c>
      <c r="L907" s="242" t="str">
        <f t="shared" si="185"/>
        <v/>
      </c>
      <c r="M907" s="242" t="str">
        <f t="shared" si="186"/>
        <v/>
      </c>
      <c r="N907" s="242" t="str">
        <f t="shared" si="187"/>
        <v/>
      </c>
      <c r="O907" s="243">
        <f t="shared" si="188"/>
        <v>4615</v>
      </c>
      <c r="P907" s="139"/>
      <c r="Q907" s="241">
        <f t="shared" si="189"/>
        <v>11844.935916589331</v>
      </c>
      <c r="R907" s="242">
        <f t="shared" ref="R907:R970" si="194">O907</f>
        <v>4615</v>
      </c>
      <c r="S907" s="242">
        <f t="shared" si="190"/>
        <v>0</v>
      </c>
      <c r="T907" s="242">
        <f t="shared" si="191"/>
        <v>893</v>
      </c>
      <c r="U907" s="242">
        <f t="shared" si="192"/>
        <v>17352.935916589333</v>
      </c>
      <c r="V907" s="247" t="str">
        <f t="shared" si="193"/>
        <v/>
      </c>
    </row>
    <row r="908" spans="1:22" x14ac:dyDescent="0.3">
      <c r="A908" s="136">
        <v>3506</v>
      </c>
      <c r="B908" s="136">
        <v>3506262248</v>
      </c>
      <c r="C908" s="212" t="s">
        <v>321</v>
      </c>
      <c r="D908" s="211">
        <v>262</v>
      </c>
      <c r="E908" s="212" t="s">
        <v>31</v>
      </c>
      <c r="F908" s="211">
        <v>248</v>
      </c>
      <c r="G908" s="212" t="s">
        <v>30</v>
      </c>
      <c r="H908" s="235">
        <f t="shared" si="182"/>
        <v>12.85</v>
      </c>
      <c r="I908" s="137"/>
      <c r="J908" s="241">
        <f t="shared" si="183"/>
        <v>1053</v>
      </c>
      <c r="K908" s="242">
        <f t="shared" si="184"/>
        <v>1114</v>
      </c>
      <c r="L908" s="242">
        <f t="shared" si="185"/>
        <v>1142</v>
      </c>
      <c r="M908" s="242">
        <f t="shared" si="186"/>
        <v>921</v>
      </c>
      <c r="N908" s="242">
        <f t="shared" si="187"/>
        <v>895</v>
      </c>
      <c r="O908" s="243">
        <f t="shared" si="188"/>
        <v>891</v>
      </c>
      <c r="P908" s="139"/>
      <c r="Q908" s="241">
        <f t="shared" si="189"/>
        <v>11549</v>
      </c>
      <c r="R908" s="242">
        <f t="shared" si="194"/>
        <v>891</v>
      </c>
      <c r="S908" s="242">
        <f t="shared" si="190"/>
        <v>0</v>
      </c>
      <c r="T908" s="242">
        <f t="shared" si="191"/>
        <v>893</v>
      </c>
      <c r="U908" s="242">
        <f t="shared" si="192"/>
        <v>13333</v>
      </c>
      <c r="V908" s="247">
        <f t="shared" si="193"/>
        <v>-4</v>
      </c>
    </row>
    <row r="909" spans="1:22" x14ac:dyDescent="0.3">
      <c r="A909" s="136">
        <v>3506</v>
      </c>
      <c r="B909" s="136">
        <v>3506262258</v>
      </c>
      <c r="C909" s="212" t="s">
        <v>321</v>
      </c>
      <c r="D909" s="211">
        <v>262</v>
      </c>
      <c r="E909" s="212" t="s">
        <v>31</v>
      </c>
      <c r="F909" s="211">
        <v>258</v>
      </c>
      <c r="G909" s="212" t="s">
        <v>97</v>
      </c>
      <c r="H909" s="235">
        <f t="shared" si="182"/>
        <v>7</v>
      </c>
      <c r="I909" s="137"/>
      <c r="J909" s="241">
        <f t="shared" si="183"/>
        <v>3109</v>
      </c>
      <c r="K909" s="242">
        <f t="shared" si="184"/>
        <v>3745</v>
      </c>
      <c r="L909" s="242">
        <f t="shared" si="185"/>
        <v>3752</v>
      </c>
      <c r="M909" s="242">
        <f t="shared" si="186"/>
        <v>3752</v>
      </c>
      <c r="N909" s="242">
        <f t="shared" si="187"/>
        <v>3391</v>
      </c>
      <c r="O909" s="243">
        <f t="shared" si="188"/>
        <v>3388</v>
      </c>
      <c r="P909" s="139"/>
      <c r="Q909" s="241">
        <f t="shared" si="189"/>
        <v>11753</v>
      </c>
      <c r="R909" s="242">
        <f t="shared" si="194"/>
        <v>3388</v>
      </c>
      <c r="S909" s="242">
        <f t="shared" si="190"/>
        <v>0</v>
      </c>
      <c r="T909" s="242">
        <f t="shared" si="191"/>
        <v>893</v>
      </c>
      <c r="U909" s="242">
        <f t="shared" si="192"/>
        <v>16034</v>
      </c>
      <c r="V909" s="247">
        <f t="shared" si="193"/>
        <v>-3</v>
      </c>
    </row>
    <row r="910" spans="1:22" x14ac:dyDescent="0.3">
      <c r="A910" s="136">
        <v>3506</v>
      </c>
      <c r="B910" s="136">
        <v>3506262262</v>
      </c>
      <c r="C910" s="212" t="s">
        <v>321</v>
      </c>
      <c r="D910" s="211">
        <v>262</v>
      </c>
      <c r="E910" s="212" t="s">
        <v>31</v>
      </c>
      <c r="F910" s="211">
        <v>262</v>
      </c>
      <c r="G910" s="212" t="s">
        <v>31</v>
      </c>
      <c r="H910" s="235">
        <f t="shared" si="182"/>
        <v>74.95</v>
      </c>
      <c r="I910" s="137"/>
      <c r="J910" s="241">
        <f t="shared" si="183"/>
        <v>4668</v>
      </c>
      <c r="K910" s="242">
        <f t="shared" si="184"/>
        <v>4943</v>
      </c>
      <c r="L910" s="242">
        <f t="shared" si="185"/>
        <v>4984</v>
      </c>
      <c r="M910" s="242">
        <f t="shared" si="186"/>
        <v>5092</v>
      </c>
      <c r="N910" s="242">
        <f t="shared" si="187"/>
        <v>5071</v>
      </c>
      <c r="O910" s="243">
        <f t="shared" si="188"/>
        <v>5066</v>
      </c>
      <c r="P910" s="139"/>
      <c r="Q910" s="241">
        <f t="shared" si="189"/>
        <v>10810</v>
      </c>
      <c r="R910" s="242">
        <f t="shared" si="194"/>
        <v>5066</v>
      </c>
      <c r="S910" s="242">
        <f t="shared" si="190"/>
        <v>0</v>
      </c>
      <c r="T910" s="242">
        <f t="shared" si="191"/>
        <v>893</v>
      </c>
      <c r="U910" s="242">
        <f t="shared" si="192"/>
        <v>16769</v>
      </c>
      <c r="V910" s="247">
        <f t="shared" si="193"/>
        <v>-5</v>
      </c>
    </row>
    <row r="911" spans="1:22" x14ac:dyDescent="0.3">
      <c r="A911" s="136">
        <v>3506</v>
      </c>
      <c r="B911" s="136">
        <v>3506262274</v>
      </c>
      <c r="C911" s="212" t="s">
        <v>321</v>
      </c>
      <c r="D911" s="211">
        <v>262</v>
      </c>
      <c r="E911" s="212" t="s">
        <v>31</v>
      </c>
      <c r="F911" s="211">
        <v>274</v>
      </c>
      <c r="G911" s="212" t="s">
        <v>81</v>
      </c>
      <c r="H911" s="235">
        <f t="shared" si="182"/>
        <v>3</v>
      </c>
      <c r="I911" s="137"/>
      <c r="J911" s="241">
        <f t="shared" si="183"/>
        <v>4884</v>
      </c>
      <c r="K911" s="242">
        <f t="shared" si="184"/>
        <v>4342</v>
      </c>
      <c r="L911" s="242">
        <f t="shared" si="185"/>
        <v>4343</v>
      </c>
      <c r="M911" s="242">
        <f t="shared" si="186"/>
        <v>4343</v>
      </c>
      <c r="N911" s="242">
        <f t="shared" si="187"/>
        <v>4300</v>
      </c>
      <c r="O911" s="243">
        <f t="shared" si="188"/>
        <v>4297</v>
      </c>
      <c r="P911" s="139"/>
      <c r="Q911" s="241">
        <f t="shared" si="189"/>
        <v>8983</v>
      </c>
      <c r="R911" s="242">
        <f t="shared" si="194"/>
        <v>4297</v>
      </c>
      <c r="S911" s="242">
        <f t="shared" si="190"/>
        <v>0</v>
      </c>
      <c r="T911" s="242">
        <f t="shared" si="191"/>
        <v>893</v>
      </c>
      <c r="U911" s="242">
        <f t="shared" si="192"/>
        <v>14173</v>
      </c>
      <c r="V911" s="247">
        <f t="shared" si="193"/>
        <v>-3</v>
      </c>
    </row>
    <row r="912" spans="1:22" x14ac:dyDescent="0.3">
      <c r="A912" s="136">
        <v>3506</v>
      </c>
      <c r="B912" s="136">
        <v>3506262284</v>
      </c>
      <c r="C912" s="212" t="s">
        <v>321</v>
      </c>
      <c r="D912" s="211">
        <v>262</v>
      </c>
      <c r="E912" s="212" t="s">
        <v>31</v>
      </c>
      <c r="F912" s="211">
        <v>284</v>
      </c>
      <c r="G912" s="212" t="s">
        <v>163</v>
      </c>
      <c r="H912" s="235">
        <f t="shared" si="182"/>
        <v>3</v>
      </c>
      <c r="I912" s="137"/>
      <c r="J912" s="241">
        <f t="shared" si="183"/>
        <v>3151</v>
      </c>
      <c r="K912" s="242">
        <f t="shared" si="184"/>
        <v>3320</v>
      </c>
      <c r="L912" s="242">
        <f t="shared" si="185"/>
        <v>3325</v>
      </c>
      <c r="M912" s="242">
        <f t="shared" si="186"/>
        <v>3325</v>
      </c>
      <c r="N912" s="242">
        <f t="shared" si="187"/>
        <v>4240</v>
      </c>
      <c r="O912" s="243">
        <f t="shared" si="188"/>
        <v>4243</v>
      </c>
      <c r="P912" s="139"/>
      <c r="Q912" s="241">
        <f t="shared" si="189"/>
        <v>9767</v>
      </c>
      <c r="R912" s="242">
        <f t="shared" si="194"/>
        <v>4243</v>
      </c>
      <c r="S912" s="242">
        <f t="shared" si="190"/>
        <v>0</v>
      </c>
      <c r="T912" s="242">
        <f t="shared" si="191"/>
        <v>893</v>
      </c>
      <c r="U912" s="242">
        <f t="shared" si="192"/>
        <v>14903</v>
      </c>
      <c r="V912" s="247">
        <f t="shared" si="193"/>
        <v>3</v>
      </c>
    </row>
    <row r="913" spans="1:22" x14ac:dyDescent="0.3">
      <c r="A913" s="136">
        <v>3506</v>
      </c>
      <c r="B913" s="136">
        <v>3506262295</v>
      </c>
      <c r="C913" s="212" t="s">
        <v>321</v>
      </c>
      <c r="D913" s="211">
        <v>262</v>
      </c>
      <c r="E913" s="212" t="s">
        <v>31</v>
      </c>
      <c r="F913" s="211">
        <v>295</v>
      </c>
      <c r="G913" s="212" t="s">
        <v>155</v>
      </c>
      <c r="H913" s="235">
        <f t="shared" si="182"/>
        <v>2</v>
      </c>
      <c r="I913" s="137"/>
      <c r="J913" s="241">
        <f t="shared" si="183"/>
        <v>4643</v>
      </c>
      <c r="K913" s="242">
        <f t="shared" si="184"/>
        <v>4432</v>
      </c>
      <c r="L913" s="242">
        <f t="shared" si="185"/>
        <v>4433</v>
      </c>
      <c r="M913" s="242">
        <f t="shared" si="186"/>
        <v>5032</v>
      </c>
      <c r="N913" s="242">
        <f t="shared" si="187"/>
        <v>5022</v>
      </c>
      <c r="O913" s="243">
        <f t="shared" si="188"/>
        <v>5022</v>
      </c>
      <c r="P913" s="139"/>
      <c r="Q913" s="241">
        <f t="shared" si="189"/>
        <v>9269</v>
      </c>
      <c r="R913" s="242">
        <f t="shared" si="194"/>
        <v>5022</v>
      </c>
      <c r="S913" s="242">
        <f t="shared" si="190"/>
        <v>0</v>
      </c>
      <c r="T913" s="242">
        <f t="shared" si="191"/>
        <v>893</v>
      </c>
      <c r="U913" s="242">
        <f t="shared" si="192"/>
        <v>15184</v>
      </c>
      <c r="V913" s="247">
        <f t="shared" si="193"/>
        <v>0</v>
      </c>
    </row>
    <row r="914" spans="1:22" x14ac:dyDescent="0.3">
      <c r="A914" s="136">
        <v>3506</v>
      </c>
      <c r="B914" s="136">
        <v>3506262305</v>
      </c>
      <c r="C914" s="212" t="s">
        <v>321</v>
      </c>
      <c r="D914" s="211">
        <v>262</v>
      </c>
      <c r="E914" s="212" t="s">
        <v>31</v>
      </c>
      <c r="F914" s="211">
        <v>305</v>
      </c>
      <c r="G914" s="212" t="s">
        <v>75</v>
      </c>
      <c r="H914" s="235">
        <f t="shared" si="182"/>
        <v>1</v>
      </c>
      <c r="I914" s="137"/>
      <c r="J914" s="241">
        <f t="shared" si="183"/>
        <v>2917</v>
      </c>
      <c r="K914" s="242">
        <f t="shared" si="184"/>
        <v>3303</v>
      </c>
      <c r="L914" s="242">
        <f t="shared" si="185"/>
        <v>3303</v>
      </c>
      <c r="M914" s="242">
        <f t="shared" si="186"/>
        <v>3655</v>
      </c>
      <c r="N914" s="242">
        <f t="shared" si="187"/>
        <v>3650</v>
      </c>
      <c r="O914" s="243">
        <f t="shared" si="188"/>
        <v>3649</v>
      </c>
      <c r="P914" s="139"/>
      <c r="Q914" s="241">
        <f t="shared" si="189"/>
        <v>10127</v>
      </c>
      <c r="R914" s="242">
        <f t="shared" si="194"/>
        <v>3649</v>
      </c>
      <c r="S914" s="242">
        <f t="shared" si="190"/>
        <v>0</v>
      </c>
      <c r="T914" s="242">
        <f t="shared" si="191"/>
        <v>893</v>
      </c>
      <c r="U914" s="242">
        <f t="shared" si="192"/>
        <v>14669</v>
      </c>
      <c r="V914" s="247">
        <f t="shared" si="193"/>
        <v>-1</v>
      </c>
    </row>
    <row r="915" spans="1:22" x14ac:dyDescent="0.3">
      <c r="A915" s="136">
        <v>3506</v>
      </c>
      <c r="B915" s="136">
        <v>3506262346</v>
      </c>
      <c r="C915" s="212" t="s">
        <v>321</v>
      </c>
      <c r="D915" s="211">
        <v>262</v>
      </c>
      <c r="E915" s="212" t="s">
        <v>31</v>
      </c>
      <c r="F915" s="211">
        <v>346</v>
      </c>
      <c r="G915" s="212" t="s">
        <v>33</v>
      </c>
      <c r="H915" s="235">
        <f t="shared" si="182"/>
        <v>2</v>
      </c>
      <c r="I915" s="137"/>
      <c r="J915" s="241">
        <f t="shared" si="183"/>
        <v>1429</v>
      </c>
      <c r="K915" s="242">
        <f t="shared" si="184"/>
        <v>1569</v>
      </c>
      <c r="L915" s="242">
        <f t="shared" si="185"/>
        <v>1569</v>
      </c>
      <c r="M915" s="242">
        <f t="shared" si="186"/>
        <v>1569</v>
      </c>
      <c r="N915" s="242">
        <f t="shared" si="187"/>
        <v>1569</v>
      </c>
      <c r="O915" s="243">
        <f t="shared" si="188"/>
        <v>1337</v>
      </c>
      <c r="P915" s="139"/>
      <c r="Q915" s="241">
        <f t="shared" si="189"/>
        <v>14107</v>
      </c>
      <c r="R915" s="242">
        <f t="shared" si="194"/>
        <v>1337</v>
      </c>
      <c r="S915" s="242">
        <f t="shared" si="190"/>
        <v>0</v>
      </c>
      <c r="T915" s="242">
        <f t="shared" si="191"/>
        <v>893</v>
      </c>
      <c r="U915" s="242">
        <f t="shared" si="192"/>
        <v>16337</v>
      </c>
      <c r="V915" s="247">
        <f t="shared" si="193"/>
        <v>-232</v>
      </c>
    </row>
    <row r="916" spans="1:22" x14ac:dyDescent="0.3">
      <c r="A916" s="136">
        <v>3506</v>
      </c>
      <c r="B916" s="136">
        <v>3506262347</v>
      </c>
      <c r="C916" s="212" t="s">
        <v>321</v>
      </c>
      <c r="D916" s="211">
        <v>262</v>
      </c>
      <c r="E916" s="212" t="s">
        <v>31</v>
      </c>
      <c r="F916" s="211">
        <v>347</v>
      </c>
      <c r="G916" s="212" t="s">
        <v>106</v>
      </c>
      <c r="H916" s="235">
        <f t="shared" si="182"/>
        <v>5</v>
      </c>
      <c r="I916" s="137"/>
      <c r="J916" s="241">
        <f t="shared" si="183"/>
        <v>4126</v>
      </c>
      <c r="K916" s="242">
        <f t="shared" si="184"/>
        <v>4080</v>
      </c>
      <c r="L916" s="242">
        <f t="shared" si="185"/>
        <v>4084</v>
      </c>
      <c r="M916" s="242">
        <f t="shared" si="186"/>
        <v>4256</v>
      </c>
      <c r="N916" s="242">
        <f t="shared" si="187"/>
        <v>4260</v>
      </c>
      <c r="O916" s="243">
        <f t="shared" si="188"/>
        <v>4260</v>
      </c>
      <c r="P916" s="139"/>
      <c r="Q916" s="241">
        <f t="shared" si="189"/>
        <v>9428</v>
      </c>
      <c r="R916" s="242">
        <f t="shared" si="194"/>
        <v>4260</v>
      </c>
      <c r="S916" s="242">
        <f t="shared" si="190"/>
        <v>0</v>
      </c>
      <c r="T916" s="242">
        <f t="shared" si="191"/>
        <v>893</v>
      </c>
      <c r="U916" s="242">
        <f t="shared" si="192"/>
        <v>14581</v>
      </c>
      <c r="V916" s="247">
        <f t="shared" si="193"/>
        <v>0</v>
      </c>
    </row>
    <row r="917" spans="1:22" x14ac:dyDescent="0.3">
      <c r="A917" s="136">
        <v>3507</v>
      </c>
      <c r="B917" s="136">
        <v>3507201035</v>
      </c>
      <c r="C917" s="212" t="s">
        <v>322</v>
      </c>
      <c r="D917" s="211">
        <v>201</v>
      </c>
      <c r="E917" s="212" t="s">
        <v>17</v>
      </c>
      <c r="F917" s="211">
        <v>35</v>
      </c>
      <c r="G917" s="212" t="s">
        <v>22</v>
      </c>
      <c r="H917" s="235">
        <f t="shared" si="182"/>
        <v>0.52</v>
      </c>
      <c r="I917" s="137"/>
      <c r="J917" s="241" t="str">
        <f t="shared" si="183"/>
        <v/>
      </c>
      <c r="K917" s="242" t="str">
        <f t="shared" si="184"/>
        <v/>
      </c>
      <c r="L917" s="242" t="str">
        <f t="shared" si="185"/>
        <v/>
      </c>
      <c r="M917" s="242" t="str">
        <f t="shared" si="186"/>
        <v/>
      </c>
      <c r="N917" s="242" t="str">
        <f t="shared" si="187"/>
        <v/>
      </c>
      <c r="O917" s="243">
        <f t="shared" si="188"/>
        <v>4608</v>
      </c>
      <c r="P917" s="139"/>
      <c r="Q917" s="241">
        <f t="shared" si="189"/>
        <v>13362.677682002233</v>
      </c>
      <c r="R917" s="242">
        <f t="shared" si="194"/>
        <v>4608</v>
      </c>
      <c r="S917" s="242">
        <f t="shared" si="190"/>
        <v>0</v>
      </c>
      <c r="T917" s="242">
        <f t="shared" si="191"/>
        <v>893</v>
      </c>
      <c r="U917" s="242">
        <f t="shared" si="192"/>
        <v>18863.677682002235</v>
      </c>
      <c r="V917" s="247" t="str">
        <f t="shared" si="193"/>
        <v/>
      </c>
    </row>
    <row r="918" spans="1:22" x14ac:dyDescent="0.3">
      <c r="A918" s="136">
        <v>3507</v>
      </c>
      <c r="B918" s="136">
        <v>3507201095</v>
      </c>
      <c r="C918" s="212" t="s">
        <v>322</v>
      </c>
      <c r="D918" s="211">
        <v>201</v>
      </c>
      <c r="E918" s="212" t="s">
        <v>17</v>
      </c>
      <c r="F918" s="211">
        <v>95</v>
      </c>
      <c r="G918" s="212" t="s">
        <v>296</v>
      </c>
      <c r="H918" s="235">
        <f t="shared" si="182"/>
        <v>2</v>
      </c>
      <c r="I918" s="137"/>
      <c r="J918" s="241">
        <f t="shared" si="183"/>
        <v>102</v>
      </c>
      <c r="K918" s="242">
        <f t="shared" si="184"/>
        <v>120</v>
      </c>
      <c r="L918" s="242">
        <f t="shared" si="185"/>
        <v>121</v>
      </c>
      <c r="M918" s="242" t="str">
        <f t="shared" si="186"/>
        <v/>
      </c>
      <c r="N918" s="242" t="str">
        <f t="shared" si="187"/>
        <v/>
      </c>
      <c r="O918" s="243">
        <f t="shared" si="188"/>
        <v>0</v>
      </c>
      <c r="P918" s="139"/>
      <c r="Q918" s="241">
        <f t="shared" si="189"/>
        <v>14107</v>
      </c>
      <c r="R918" s="242">
        <f t="shared" si="194"/>
        <v>0</v>
      </c>
      <c r="S918" s="242">
        <f t="shared" si="190"/>
        <v>0</v>
      </c>
      <c r="T918" s="242">
        <f t="shared" si="191"/>
        <v>893</v>
      </c>
      <c r="U918" s="242">
        <f t="shared" si="192"/>
        <v>15000</v>
      </c>
      <c r="V918" s="247" t="str">
        <f t="shared" si="193"/>
        <v/>
      </c>
    </row>
    <row r="919" spans="1:22" x14ac:dyDescent="0.3">
      <c r="A919" s="136">
        <v>3507</v>
      </c>
      <c r="B919" s="136">
        <v>3507201170</v>
      </c>
      <c r="C919" s="212" t="s">
        <v>322</v>
      </c>
      <c r="D919" s="211">
        <v>201</v>
      </c>
      <c r="E919" s="212" t="s">
        <v>17</v>
      </c>
      <c r="F919" s="211">
        <v>170</v>
      </c>
      <c r="G919" s="212" t="s">
        <v>87</v>
      </c>
      <c r="H919" s="235">
        <f t="shared" si="182"/>
        <v>0.62</v>
      </c>
      <c r="I919" s="137"/>
      <c r="J919" s="241" t="str">
        <f t="shared" si="183"/>
        <v/>
      </c>
      <c r="K919" s="242" t="str">
        <f t="shared" si="184"/>
        <v/>
      </c>
      <c r="L919" s="242" t="str">
        <f t="shared" si="185"/>
        <v/>
      </c>
      <c r="M919" s="242" t="str">
        <f t="shared" si="186"/>
        <v/>
      </c>
      <c r="N919" s="242" t="str">
        <f t="shared" si="187"/>
        <v/>
      </c>
      <c r="O919" s="243">
        <f t="shared" si="188"/>
        <v>3990</v>
      </c>
      <c r="P919" s="139"/>
      <c r="Q919" s="241">
        <f t="shared" si="189"/>
        <v>11779.143333294594</v>
      </c>
      <c r="R919" s="242">
        <f t="shared" si="194"/>
        <v>3990</v>
      </c>
      <c r="S919" s="242">
        <f t="shared" si="190"/>
        <v>0</v>
      </c>
      <c r="T919" s="242">
        <f t="shared" si="191"/>
        <v>893</v>
      </c>
      <c r="U919" s="242">
        <f t="shared" si="192"/>
        <v>16662.143333294596</v>
      </c>
      <c r="V919" s="247" t="str">
        <f t="shared" si="193"/>
        <v/>
      </c>
    </row>
    <row r="920" spans="1:22" x14ac:dyDescent="0.3">
      <c r="A920" s="136">
        <v>3507</v>
      </c>
      <c r="B920" s="136">
        <v>3507201201</v>
      </c>
      <c r="C920" s="212" t="s">
        <v>322</v>
      </c>
      <c r="D920" s="211">
        <v>201</v>
      </c>
      <c r="E920" s="212" t="s">
        <v>17</v>
      </c>
      <c r="F920" s="211">
        <v>201</v>
      </c>
      <c r="G920" s="212" t="s">
        <v>17</v>
      </c>
      <c r="H920" s="235">
        <f t="shared" si="182"/>
        <v>205.19000000000003</v>
      </c>
      <c r="I920" s="137"/>
      <c r="J920" s="241">
        <f t="shared" si="183"/>
        <v>218</v>
      </c>
      <c r="K920" s="242">
        <f t="shared" si="184"/>
        <v>223</v>
      </c>
      <c r="L920" s="242">
        <f t="shared" si="185"/>
        <v>227</v>
      </c>
      <c r="M920" s="242">
        <f t="shared" si="186"/>
        <v>226</v>
      </c>
      <c r="N920" s="242">
        <f t="shared" si="187"/>
        <v>215</v>
      </c>
      <c r="O920" s="243">
        <f t="shared" si="188"/>
        <v>213</v>
      </c>
      <c r="P920" s="139"/>
      <c r="Q920" s="241">
        <f t="shared" si="189"/>
        <v>13609</v>
      </c>
      <c r="R920" s="242">
        <f t="shared" si="194"/>
        <v>213</v>
      </c>
      <c r="S920" s="242">
        <f t="shared" si="190"/>
        <v>721.24372532774487</v>
      </c>
      <c r="T920" s="242">
        <f t="shared" si="191"/>
        <v>893</v>
      </c>
      <c r="U920" s="242">
        <f t="shared" si="192"/>
        <v>15436.243725327746</v>
      </c>
      <c r="V920" s="247">
        <f t="shared" si="193"/>
        <v>719.24372532774578</v>
      </c>
    </row>
    <row r="921" spans="1:22" x14ac:dyDescent="0.3">
      <c r="A921" s="136">
        <v>3508</v>
      </c>
      <c r="B921" s="136">
        <v>3508281061</v>
      </c>
      <c r="C921" s="212" t="s">
        <v>323</v>
      </c>
      <c r="D921" s="211">
        <v>281</v>
      </c>
      <c r="E921" s="212" t="s">
        <v>169</v>
      </c>
      <c r="F921" s="211">
        <v>61</v>
      </c>
      <c r="G921" s="212" t="s">
        <v>170</v>
      </c>
      <c r="H921" s="235">
        <f t="shared" si="182"/>
        <v>3.14</v>
      </c>
      <c r="I921" s="137"/>
      <c r="J921" s="241">
        <f t="shared" si="183"/>
        <v>497</v>
      </c>
      <c r="K921" s="242">
        <f t="shared" si="184"/>
        <v>548</v>
      </c>
      <c r="L921" s="242">
        <f t="shared" si="185"/>
        <v>548</v>
      </c>
      <c r="M921" s="242">
        <f t="shared" si="186"/>
        <v>957</v>
      </c>
      <c r="N921" s="242">
        <f t="shared" si="187"/>
        <v>948</v>
      </c>
      <c r="O921" s="243">
        <f t="shared" si="188"/>
        <v>946</v>
      </c>
      <c r="P921" s="139"/>
      <c r="Q921" s="241">
        <f t="shared" si="189"/>
        <v>13112</v>
      </c>
      <c r="R921" s="242">
        <f t="shared" si="194"/>
        <v>946</v>
      </c>
      <c r="S921" s="242">
        <f t="shared" si="190"/>
        <v>0</v>
      </c>
      <c r="T921" s="242">
        <f t="shared" si="191"/>
        <v>893</v>
      </c>
      <c r="U921" s="242">
        <f t="shared" si="192"/>
        <v>14951</v>
      </c>
      <c r="V921" s="247">
        <f t="shared" si="193"/>
        <v>-2</v>
      </c>
    </row>
    <row r="922" spans="1:22" x14ac:dyDescent="0.3">
      <c r="A922" s="136">
        <v>3508</v>
      </c>
      <c r="B922" s="136">
        <v>3508281137</v>
      </c>
      <c r="C922" s="212" t="s">
        <v>323</v>
      </c>
      <c r="D922" s="211">
        <v>281</v>
      </c>
      <c r="E922" s="212" t="s">
        <v>169</v>
      </c>
      <c r="F922" s="211">
        <v>137</v>
      </c>
      <c r="G922" s="212" t="s">
        <v>210</v>
      </c>
      <c r="H922" s="235">
        <f t="shared" si="182"/>
        <v>2.83</v>
      </c>
      <c r="I922" s="137"/>
      <c r="J922" s="241">
        <f t="shared" si="183"/>
        <v>20</v>
      </c>
      <c r="K922" s="242">
        <f t="shared" si="184"/>
        <v>239</v>
      </c>
      <c r="L922" s="242">
        <f t="shared" si="185"/>
        <v>22</v>
      </c>
      <c r="M922" s="242">
        <f t="shared" si="186"/>
        <v>22</v>
      </c>
      <c r="N922" s="242">
        <f t="shared" si="187"/>
        <v>21</v>
      </c>
      <c r="O922" s="243">
        <f t="shared" si="188"/>
        <v>17</v>
      </c>
      <c r="P922" s="139"/>
      <c r="Q922" s="241">
        <f t="shared" si="189"/>
        <v>13362</v>
      </c>
      <c r="R922" s="242">
        <f t="shared" si="194"/>
        <v>17</v>
      </c>
      <c r="S922" s="242">
        <f t="shared" si="190"/>
        <v>0</v>
      </c>
      <c r="T922" s="242">
        <f t="shared" si="191"/>
        <v>893</v>
      </c>
      <c r="U922" s="242">
        <f t="shared" si="192"/>
        <v>14272</v>
      </c>
      <c r="V922" s="247">
        <f t="shared" si="193"/>
        <v>-4</v>
      </c>
    </row>
    <row r="923" spans="1:22" x14ac:dyDescent="0.3">
      <c r="A923" s="136">
        <v>3508</v>
      </c>
      <c r="B923" s="136">
        <v>3508281281</v>
      </c>
      <c r="C923" s="212" t="s">
        <v>323</v>
      </c>
      <c r="D923" s="211">
        <v>281</v>
      </c>
      <c r="E923" s="212" t="s">
        <v>169</v>
      </c>
      <c r="F923" s="211">
        <v>281</v>
      </c>
      <c r="G923" s="212" t="s">
        <v>169</v>
      </c>
      <c r="H923" s="235">
        <f t="shared" si="182"/>
        <v>181.24999999999994</v>
      </c>
      <c r="I923" s="137"/>
      <c r="J923" s="241">
        <f t="shared" si="183"/>
        <v>21</v>
      </c>
      <c r="K923" s="242">
        <f t="shared" si="184"/>
        <v>20</v>
      </c>
      <c r="L923" s="242">
        <f t="shared" si="185"/>
        <v>22</v>
      </c>
      <c r="M923" s="242">
        <f t="shared" si="186"/>
        <v>22</v>
      </c>
      <c r="N923" s="242">
        <f t="shared" si="187"/>
        <v>0</v>
      </c>
      <c r="O923" s="243">
        <f t="shared" si="188"/>
        <v>107</v>
      </c>
      <c r="P923" s="139"/>
      <c r="Q923" s="241">
        <f t="shared" si="189"/>
        <v>13977</v>
      </c>
      <c r="R923" s="242">
        <f t="shared" si="194"/>
        <v>107</v>
      </c>
      <c r="S923" s="242">
        <f t="shared" si="190"/>
        <v>0</v>
      </c>
      <c r="T923" s="242">
        <f t="shared" si="191"/>
        <v>893</v>
      </c>
      <c r="U923" s="242">
        <f t="shared" si="192"/>
        <v>14977</v>
      </c>
      <c r="V923" s="247">
        <f t="shared" si="193"/>
        <v>107</v>
      </c>
    </row>
    <row r="924" spans="1:22" x14ac:dyDescent="0.3">
      <c r="A924" s="136">
        <v>3508</v>
      </c>
      <c r="B924" s="136">
        <v>3508281332</v>
      </c>
      <c r="C924" s="212" t="s">
        <v>323</v>
      </c>
      <c r="D924" s="211">
        <v>281</v>
      </c>
      <c r="E924" s="212" t="s">
        <v>169</v>
      </c>
      <c r="F924" s="211">
        <v>332</v>
      </c>
      <c r="G924" s="212" t="s">
        <v>221</v>
      </c>
      <c r="H924" s="235">
        <f t="shared" si="182"/>
        <v>1</v>
      </c>
      <c r="I924" s="137"/>
      <c r="J924" s="241">
        <f t="shared" si="183"/>
        <v>1334</v>
      </c>
      <c r="K924" s="242">
        <f t="shared" si="184"/>
        <v>1317</v>
      </c>
      <c r="L924" s="242">
        <f t="shared" si="185"/>
        <v>1370</v>
      </c>
      <c r="M924" s="242">
        <f t="shared" si="186"/>
        <v>1397</v>
      </c>
      <c r="N924" s="242">
        <f t="shared" si="187"/>
        <v>1387</v>
      </c>
      <c r="O924" s="243">
        <f t="shared" si="188"/>
        <v>1385</v>
      </c>
      <c r="P924" s="139"/>
      <c r="Q924" s="241">
        <f t="shared" si="189"/>
        <v>14979</v>
      </c>
      <c r="R924" s="242">
        <f t="shared" si="194"/>
        <v>1385</v>
      </c>
      <c r="S924" s="242">
        <f t="shared" si="190"/>
        <v>0</v>
      </c>
      <c r="T924" s="242">
        <f t="shared" si="191"/>
        <v>893</v>
      </c>
      <c r="U924" s="242">
        <f t="shared" si="192"/>
        <v>17257</v>
      </c>
      <c r="V924" s="247">
        <f t="shared" si="193"/>
        <v>-2</v>
      </c>
    </row>
    <row r="925" spans="1:22" x14ac:dyDescent="0.3">
      <c r="A925" s="136">
        <v>3509</v>
      </c>
      <c r="B925" s="136">
        <v>3509095072</v>
      </c>
      <c r="C925" s="212" t="s">
        <v>324</v>
      </c>
      <c r="D925" s="211">
        <v>95</v>
      </c>
      <c r="E925" s="212" t="s">
        <v>296</v>
      </c>
      <c r="F925" s="211">
        <v>72</v>
      </c>
      <c r="G925" s="212" t="s">
        <v>18</v>
      </c>
      <c r="H925" s="235">
        <f t="shared" si="182"/>
        <v>1</v>
      </c>
      <c r="I925" s="137"/>
      <c r="J925" s="241" t="str">
        <f t="shared" si="183"/>
        <v/>
      </c>
      <c r="K925" s="242" t="str">
        <f t="shared" si="184"/>
        <v/>
      </c>
      <c r="L925" s="242" t="str">
        <f t="shared" si="185"/>
        <v/>
      </c>
      <c r="M925" s="242">
        <f t="shared" si="186"/>
        <v>2307</v>
      </c>
      <c r="N925" s="242">
        <f t="shared" si="187"/>
        <v>2308</v>
      </c>
      <c r="O925" s="243">
        <f t="shared" si="188"/>
        <v>2308</v>
      </c>
      <c r="P925" s="139"/>
      <c r="Q925" s="241">
        <f t="shared" si="189"/>
        <v>10322.988293956045</v>
      </c>
      <c r="R925" s="242">
        <f t="shared" si="194"/>
        <v>2308</v>
      </c>
      <c r="S925" s="242">
        <f t="shared" si="190"/>
        <v>0</v>
      </c>
      <c r="T925" s="242">
        <f t="shared" si="191"/>
        <v>893</v>
      </c>
      <c r="U925" s="242">
        <f t="shared" si="192"/>
        <v>13523.988293956045</v>
      </c>
      <c r="V925" s="247">
        <f t="shared" si="193"/>
        <v>0</v>
      </c>
    </row>
    <row r="926" spans="1:22" x14ac:dyDescent="0.3">
      <c r="A926" s="136">
        <v>3509</v>
      </c>
      <c r="B926" s="136">
        <v>3509095095</v>
      </c>
      <c r="C926" s="212" t="s">
        <v>324</v>
      </c>
      <c r="D926" s="211">
        <v>95</v>
      </c>
      <c r="E926" s="212" t="s">
        <v>296</v>
      </c>
      <c r="F926" s="211">
        <v>95</v>
      </c>
      <c r="G926" s="212" t="s">
        <v>296</v>
      </c>
      <c r="H926" s="235">
        <f t="shared" si="182"/>
        <v>453.54999999999984</v>
      </c>
      <c r="I926" s="137"/>
      <c r="J926" s="241">
        <f t="shared" si="183"/>
        <v>91</v>
      </c>
      <c r="K926" s="242">
        <f t="shared" si="184"/>
        <v>99</v>
      </c>
      <c r="L926" s="242">
        <f t="shared" si="185"/>
        <v>100</v>
      </c>
      <c r="M926" s="242">
        <f t="shared" si="186"/>
        <v>9</v>
      </c>
      <c r="N926" s="242">
        <f t="shared" si="187"/>
        <v>0</v>
      </c>
      <c r="O926" s="243">
        <f t="shared" si="188"/>
        <v>0</v>
      </c>
      <c r="P926" s="139"/>
      <c r="Q926" s="241">
        <f t="shared" si="189"/>
        <v>11748</v>
      </c>
      <c r="R926" s="242">
        <f t="shared" si="194"/>
        <v>0</v>
      </c>
      <c r="S926" s="242">
        <f t="shared" si="190"/>
        <v>0</v>
      </c>
      <c r="T926" s="242">
        <f t="shared" si="191"/>
        <v>893</v>
      </c>
      <c r="U926" s="242">
        <f t="shared" si="192"/>
        <v>12641</v>
      </c>
      <c r="V926" s="247">
        <f t="shared" si="193"/>
        <v>0</v>
      </c>
    </row>
    <row r="927" spans="1:22" x14ac:dyDescent="0.3">
      <c r="A927" s="136">
        <v>3509</v>
      </c>
      <c r="B927" s="136">
        <v>3509095201</v>
      </c>
      <c r="C927" s="212" t="s">
        <v>324</v>
      </c>
      <c r="D927" s="211">
        <v>95</v>
      </c>
      <c r="E927" s="212" t="s">
        <v>296</v>
      </c>
      <c r="F927" s="211">
        <v>201</v>
      </c>
      <c r="G927" s="212" t="s">
        <v>17</v>
      </c>
      <c r="H927" s="235">
        <f t="shared" si="182"/>
        <v>1.47</v>
      </c>
      <c r="I927" s="137"/>
      <c r="J927" s="241" t="str">
        <f t="shared" si="183"/>
        <v/>
      </c>
      <c r="K927" s="242" t="str">
        <f t="shared" si="184"/>
        <v/>
      </c>
      <c r="L927" s="242" t="str">
        <f t="shared" si="185"/>
        <v/>
      </c>
      <c r="M927" s="242">
        <f t="shared" si="186"/>
        <v>210</v>
      </c>
      <c r="N927" s="242">
        <f t="shared" si="187"/>
        <v>199</v>
      </c>
      <c r="O927" s="243">
        <f t="shared" si="188"/>
        <v>197</v>
      </c>
      <c r="P927" s="139"/>
      <c r="Q927" s="241">
        <f t="shared" si="189"/>
        <v>12640.520228330424</v>
      </c>
      <c r="R927" s="242">
        <f t="shared" si="194"/>
        <v>197</v>
      </c>
      <c r="S927" s="242">
        <f t="shared" si="190"/>
        <v>0</v>
      </c>
      <c r="T927" s="242">
        <f t="shared" si="191"/>
        <v>893</v>
      </c>
      <c r="U927" s="242">
        <f t="shared" si="192"/>
        <v>13730.520228330424</v>
      </c>
      <c r="V927" s="247">
        <f t="shared" si="193"/>
        <v>-2</v>
      </c>
    </row>
    <row r="928" spans="1:22" x14ac:dyDescent="0.3">
      <c r="A928" s="136">
        <v>3509</v>
      </c>
      <c r="B928" s="136">
        <v>3509095273</v>
      </c>
      <c r="C928" s="212" t="s">
        <v>324</v>
      </c>
      <c r="D928" s="211">
        <v>95</v>
      </c>
      <c r="E928" s="212" t="s">
        <v>296</v>
      </c>
      <c r="F928" s="211">
        <v>273</v>
      </c>
      <c r="G928" s="212" t="s">
        <v>297</v>
      </c>
      <c r="H928" s="235">
        <f t="shared" si="182"/>
        <v>0.97</v>
      </c>
      <c r="I928" s="137"/>
      <c r="J928" s="241" t="str">
        <f t="shared" si="183"/>
        <v/>
      </c>
      <c r="K928" s="242" t="str">
        <f t="shared" si="184"/>
        <v/>
      </c>
      <c r="L928" s="242" t="str">
        <f t="shared" si="185"/>
        <v/>
      </c>
      <c r="M928" s="242" t="str">
        <f t="shared" si="186"/>
        <v/>
      </c>
      <c r="N928" s="242" t="str">
        <f t="shared" si="187"/>
        <v/>
      </c>
      <c r="O928" s="243">
        <f t="shared" si="188"/>
        <v>3554</v>
      </c>
      <c r="P928" s="139"/>
      <c r="Q928" s="241">
        <f t="shared" si="189"/>
        <v>9895.4613113839296</v>
      </c>
      <c r="R928" s="242">
        <f t="shared" si="194"/>
        <v>3554</v>
      </c>
      <c r="S928" s="242">
        <f t="shared" si="190"/>
        <v>0</v>
      </c>
      <c r="T928" s="242">
        <f t="shared" si="191"/>
        <v>893</v>
      </c>
      <c r="U928" s="242">
        <f t="shared" si="192"/>
        <v>14342.46131138393</v>
      </c>
      <c r="V928" s="247" t="str">
        <f t="shared" si="193"/>
        <v/>
      </c>
    </row>
    <row r="929" spans="1:22" x14ac:dyDescent="0.3">
      <c r="A929" s="136">
        <v>3509</v>
      </c>
      <c r="B929" s="136">
        <v>3509095331</v>
      </c>
      <c r="C929" s="212" t="s">
        <v>324</v>
      </c>
      <c r="D929" s="211">
        <v>95</v>
      </c>
      <c r="E929" s="212" t="s">
        <v>296</v>
      </c>
      <c r="F929" s="211">
        <v>331</v>
      </c>
      <c r="G929" s="212" t="s">
        <v>20</v>
      </c>
      <c r="H929" s="235">
        <f t="shared" si="182"/>
        <v>0.88</v>
      </c>
      <c r="I929" s="137"/>
      <c r="J929" s="241">
        <f t="shared" si="183"/>
        <v>2871</v>
      </c>
      <c r="K929" s="242" t="str">
        <f t="shared" si="184"/>
        <v/>
      </c>
      <c r="L929" s="242" t="str">
        <f t="shared" si="185"/>
        <v/>
      </c>
      <c r="M929" s="242" t="str">
        <f t="shared" si="186"/>
        <v/>
      </c>
      <c r="N929" s="242" t="str">
        <f t="shared" si="187"/>
        <v/>
      </c>
      <c r="O929" s="243">
        <f t="shared" si="188"/>
        <v>3468</v>
      </c>
      <c r="P929" s="139"/>
      <c r="Q929" s="241">
        <f t="shared" si="189"/>
        <v>10127</v>
      </c>
      <c r="R929" s="242">
        <f t="shared" si="194"/>
        <v>3468</v>
      </c>
      <c r="S929" s="242">
        <f t="shared" si="190"/>
        <v>0</v>
      </c>
      <c r="T929" s="242">
        <f t="shared" si="191"/>
        <v>893</v>
      </c>
      <c r="U929" s="242">
        <f t="shared" si="192"/>
        <v>14488</v>
      </c>
      <c r="V929" s="247" t="str">
        <f t="shared" si="193"/>
        <v/>
      </c>
    </row>
    <row r="930" spans="1:22" x14ac:dyDescent="0.3">
      <c r="A930" s="136">
        <v>3509</v>
      </c>
      <c r="B930" s="136">
        <v>3509095763</v>
      </c>
      <c r="C930" s="212" t="s">
        <v>324</v>
      </c>
      <c r="D930" s="211">
        <v>95</v>
      </c>
      <c r="E930" s="212" t="s">
        <v>296</v>
      </c>
      <c r="F930" s="211">
        <v>763</v>
      </c>
      <c r="G930" s="212" t="s">
        <v>299</v>
      </c>
      <c r="H930" s="235">
        <f t="shared" si="182"/>
        <v>1</v>
      </c>
      <c r="I930" s="137"/>
      <c r="J930" s="241">
        <f t="shared" si="183"/>
        <v>2826</v>
      </c>
      <c r="K930" s="242" t="str">
        <f t="shared" si="184"/>
        <v/>
      </c>
      <c r="L930" s="242" t="str">
        <f t="shared" si="185"/>
        <v/>
      </c>
      <c r="M930" s="242">
        <f t="shared" si="186"/>
        <v>2623</v>
      </c>
      <c r="N930" s="242">
        <f t="shared" si="187"/>
        <v>2620</v>
      </c>
      <c r="O930" s="243">
        <f t="shared" si="188"/>
        <v>2620</v>
      </c>
      <c r="P930" s="139"/>
      <c r="Q930" s="241">
        <f t="shared" si="189"/>
        <v>11201.208072653884</v>
      </c>
      <c r="R930" s="242">
        <f t="shared" si="194"/>
        <v>2620</v>
      </c>
      <c r="S930" s="242">
        <f t="shared" si="190"/>
        <v>0</v>
      </c>
      <c r="T930" s="242">
        <f t="shared" si="191"/>
        <v>893</v>
      </c>
      <c r="U930" s="242">
        <f t="shared" si="192"/>
        <v>14714.208072653884</v>
      </c>
      <c r="V930" s="247">
        <f t="shared" si="193"/>
        <v>0</v>
      </c>
    </row>
    <row r="931" spans="1:22" x14ac:dyDescent="0.3">
      <c r="A931" s="136">
        <v>3510</v>
      </c>
      <c r="B931" s="136">
        <v>3510281061</v>
      </c>
      <c r="C931" s="212" t="s">
        <v>325</v>
      </c>
      <c r="D931" s="211">
        <v>281</v>
      </c>
      <c r="E931" s="212" t="s">
        <v>169</v>
      </c>
      <c r="F931" s="211">
        <v>61</v>
      </c>
      <c r="G931" s="212" t="s">
        <v>170</v>
      </c>
      <c r="H931" s="235">
        <f t="shared" si="182"/>
        <v>2.2200000000000002</v>
      </c>
      <c r="I931" s="137"/>
      <c r="J931" s="241">
        <f t="shared" si="183"/>
        <v>435</v>
      </c>
      <c r="K931" s="242">
        <f t="shared" si="184"/>
        <v>548</v>
      </c>
      <c r="L931" s="242">
        <f t="shared" si="185"/>
        <v>554</v>
      </c>
      <c r="M931" s="242">
        <f t="shared" si="186"/>
        <v>968</v>
      </c>
      <c r="N931" s="242">
        <f t="shared" si="187"/>
        <v>959</v>
      </c>
      <c r="O931" s="243">
        <f t="shared" si="188"/>
        <v>957</v>
      </c>
      <c r="P931" s="139"/>
      <c r="Q931" s="241">
        <f t="shared" si="189"/>
        <v>13267</v>
      </c>
      <c r="R931" s="242">
        <f t="shared" si="194"/>
        <v>957</v>
      </c>
      <c r="S931" s="242">
        <f t="shared" si="190"/>
        <v>0</v>
      </c>
      <c r="T931" s="242">
        <f t="shared" si="191"/>
        <v>893</v>
      </c>
      <c r="U931" s="242">
        <f t="shared" si="192"/>
        <v>15117</v>
      </c>
      <c r="V931" s="247">
        <f t="shared" si="193"/>
        <v>-2</v>
      </c>
    </row>
    <row r="932" spans="1:22" x14ac:dyDescent="0.3">
      <c r="A932" s="136">
        <v>3510</v>
      </c>
      <c r="B932" s="136">
        <v>3510281210</v>
      </c>
      <c r="C932" s="212" t="s">
        <v>325</v>
      </c>
      <c r="D932" s="211">
        <v>281</v>
      </c>
      <c r="E932" s="212" t="s">
        <v>169</v>
      </c>
      <c r="F932" s="211">
        <v>210</v>
      </c>
      <c r="G932" s="212" t="s">
        <v>54</v>
      </c>
      <c r="H932" s="235">
        <f t="shared" si="182"/>
        <v>1</v>
      </c>
      <c r="I932" s="137"/>
      <c r="J932" s="241">
        <f t="shared" si="183"/>
        <v>3442</v>
      </c>
      <c r="K932" s="242">
        <f t="shared" si="184"/>
        <v>4324</v>
      </c>
      <c r="L932" s="242">
        <f t="shared" si="185"/>
        <v>4309</v>
      </c>
      <c r="M932" s="242">
        <f t="shared" si="186"/>
        <v>4092</v>
      </c>
      <c r="N932" s="242">
        <f t="shared" si="187"/>
        <v>4083</v>
      </c>
      <c r="O932" s="243">
        <f t="shared" si="188"/>
        <v>4081</v>
      </c>
      <c r="P932" s="139"/>
      <c r="Q932" s="241">
        <f t="shared" si="189"/>
        <v>12729</v>
      </c>
      <c r="R932" s="242">
        <f t="shared" si="194"/>
        <v>4081</v>
      </c>
      <c r="S932" s="242">
        <f t="shared" si="190"/>
        <v>0</v>
      </c>
      <c r="T932" s="242">
        <f t="shared" si="191"/>
        <v>893</v>
      </c>
      <c r="U932" s="242">
        <f t="shared" si="192"/>
        <v>17703</v>
      </c>
      <c r="V932" s="247">
        <f t="shared" si="193"/>
        <v>-2</v>
      </c>
    </row>
    <row r="933" spans="1:22" x14ac:dyDescent="0.3">
      <c r="A933" s="136">
        <v>3510</v>
      </c>
      <c r="B933" s="136">
        <v>3510281281</v>
      </c>
      <c r="C933" s="212" t="s">
        <v>325</v>
      </c>
      <c r="D933" s="211">
        <v>281</v>
      </c>
      <c r="E933" s="212" t="s">
        <v>169</v>
      </c>
      <c r="F933" s="211">
        <v>281</v>
      </c>
      <c r="G933" s="212" t="s">
        <v>169</v>
      </c>
      <c r="H933" s="235">
        <f t="shared" si="182"/>
        <v>262.5</v>
      </c>
      <c r="I933" s="137"/>
      <c r="J933" s="241">
        <f t="shared" si="183"/>
        <v>19</v>
      </c>
      <c r="K933" s="242">
        <f t="shared" si="184"/>
        <v>18</v>
      </c>
      <c r="L933" s="242">
        <f t="shared" si="185"/>
        <v>19</v>
      </c>
      <c r="M933" s="242">
        <f t="shared" si="186"/>
        <v>19</v>
      </c>
      <c r="N933" s="242">
        <f t="shared" si="187"/>
        <v>0</v>
      </c>
      <c r="O933" s="243">
        <f t="shared" si="188"/>
        <v>95</v>
      </c>
      <c r="P933" s="139"/>
      <c r="Q933" s="241">
        <f t="shared" si="189"/>
        <v>12371</v>
      </c>
      <c r="R933" s="242">
        <f t="shared" si="194"/>
        <v>95</v>
      </c>
      <c r="S933" s="242">
        <f t="shared" si="190"/>
        <v>0</v>
      </c>
      <c r="T933" s="242">
        <f t="shared" si="191"/>
        <v>893</v>
      </c>
      <c r="U933" s="242">
        <f t="shared" si="192"/>
        <v>13359</v>
      </c>
      <c r="V933" s="247">
        <f t="shared" si="193"/>
        <v>95</v>
      </c>
    </row>
    <row r="934" spans="1:22" x14ac:dyDescent="0.3">
      <c r="A934" s="136">
        <v>3510</v>
      </c>
      <c r="B934" s="136">
        <v>3510281293</v>
      </c>
      <c r="C934" s="212" t="s">
        <v>325</v>
      </c>
      <c r="D934" s="211">
        <v>281</v>
      </c>
      <c r="E934" s="212" t="s">
        <v>169</v>
      </c>
      <c r="F934" s="211">
        <v>293</v>
      </c>
      <c r="G934" s="212" t="s">
        <v>45</v>
      </c>
      <c r="H934" s="235">
        <f t="shared" si="182"/>
        <v>1</v>
      </c>
      <c r="I934" s="137"/>
      <c r="J934" s="241">
        <f t="shared" si="183"/>
        <v>978</v>
      </c>
      <c r="K934" s="242" t="str">
        <f t="shared" si="184"/>
        <v/>
      </c>
      <c r="L934" s="242" t="str">
        <f t="shared" si="185"/>
        <v/>
      </c>
      <c r="M934" s="242">
        <f t="shared" si="186"/>
        <v>1089</v>
      </c>
      <c r="N934" s="242">
        <f t="shared" si="187"/>
        <v>978</v>
      </c>
      <c r="O934" s="243">
        <f t="shared" si="188"/>
        <v>977</v>
      </c>
      <c r="P934" s="139"/>
      <c r="Q934" s="241">
        <f t="shared" si="189"/>
        <v>12684</v>
      </c>
      <c r="R934" s="242">
        <f t="shared" si="194"/>
        <v>977</v>
      </c>
      <c r="S934" s="242">
        <f t="shared" si="190"/>
        <v>0</v>
      </c>
      <c r="T934" s="242">
        <f t="shared" si="191"/>
        <v>893</v>
      </c>
      <c r="U934" s="242">
        <f t="shared" si="192"/>
        <v>14554</v>
      </c>
      <c r="V934" s="247">
        <f t="shared" si="193"/>
        <v>-1</v>
      </c>
    </row>
    <row r="935" spans="1:22" x14ac:dyDescent="0.3">
      <c r="A935" s="136">
        <v>3510</v>
      </c>
      <c r="B935" s="136">
        <v>3510281332</v>
      </c>
      <c r="C935" s="212" t="s">
        <v>325</v>
      </c>
      <c r="D935" s="211">
        <v>281</v>
      </c>
      <c r="E935" s="212" t="s">
        <v>169</v>
      </c>
      <c r="F935" s="211">
        <v>332</v>
      </c>
      <c r="G935" s="212" t="s">
        <v>221</v>
      </c>
      <c r="H935" s="235">
        <f t="shared" si="182"/>
        <v>3</v>
      </c>
      <c r="I935" s="137"/>
      <c r="J935" s="241">
        <f t="shared" si="183"/>
        <v>1054</v>
      </c>
      <c r="K935" s="242" t="str">
        <f t="shared" si="184"/>
        <v/>
      </c>
      <c r="L935" s="242" t="str">
        <f t="shared" si="185"/>
        <v/>
      </c>
      <c r="M935" s="242">
        <f t="shared" si="186"/>
        <v>1106</v>
      </c>
      <c r="N935" s="242">
        <f t="shared" si="187"/>
        <v>1098</v>
      </c>
      <c r="O935" s="243">
        <f t="shared" si="188"/>
        <v>1096</v>
      </c>
      <c r="P935" s="139"/>
      <c r="Q935" s="241">
        <f t="shared" si="189"/>
        <v>11855</v>
      </c>
      <c r="R935" s="242">
        <f t="shared" si="194"/>
        <v>1096</v>
      </c>
      <c r="S935" s="242">
        <f t="shared" si="190"/>
        <v>0</v>
      </c>
      <c r="T935" s="242">
        <f t="shared" si="191"/>
        <v>893</v>
      </c>
      <c r="U935" s="242">
        <f t="shared" si="192"/>
        <v>13844</v>
      </c>
      <c r="V935" s="247">
        <f t="shared" si="193"/>
        <v>-2</v>
      </c>
    </row>
    <row r="936" spans="1:22" x14ac:dyDescent="0.3">
      <c r="A936" s="136">
        <v>3513</v>
      </c>
      <c r="B936" s="136">
        <v>3513044035</v>
      </c>
      <c r="C936" s="212" t="s">
        <v>326</v>
      </c>
      <c r="D936" s="211">
        <v>44</v>
      </c>
      <c r="E936" s="212" t="s">
        <v>35</v>
      </c>
      <c r="F936" s="211">
        <v>35</v>
      </c>
      <c r="G936" s="212" t="s">
        <v>22</v>
      </c>
      <c r="H936" s="235">
        <f t="shared" si="182"/>
        <v>2</v>
      </c>
      <c r="I936" s="137"/>
      <c r="J936" s="241" t="str">
        <f t="shared" si="183"/>
        <v/>
      </c>
      <c r="K936" s="242" t="str">
        <f t="shared" si="184"/>
        <v/>
      </c>
      <c r="L936" s="242" t="str">
        <f t="shared" si="185"/>
        <v/>
      </c>
      <c r="M936" s="242">
        <f t="shared" si="186"/>
        <v>4348</v>
      </c>
      <c r="N936" s="242">
        <f t="shared" si="187"/>
        <v>4279</v>
      </c>
      <c r="O936" s="243">
        <f t="shared" si="188"/>
        <v>4272</v>
      </c>
      <c r="P936" s="139"/>
      <c r="Q936" s="241">
        <f t="shared" si="189"/>
        <v>12390</v>
      </c>
      <c r="R936" s="242">
        <f t="shared" si="194"/>
        <v>4272</v>
      </c>
      <c r="S936" s="242">
        <f t="shared" si="190"/>
        <v>0</v>
      </c>
      <c r="T936" s="242">
        <f t="shared" si="191"/>
        <v>893</v>
      </c>
      <c r="U936" s="242">
        <f t="shared" si="192"/>
        <v>17555</v>
      </c>
      <c r="V936" s="247">
        <f t="shared" si="193"/>
        <v>-7</v>
      </c>
    </row>
    <row r="937" spans="1:22" x14ac:dyDescent="0.3">
      <c r="A937" s="136">
        <v>3513</v>
      </c>
      <c r="B937" s="136">
        <v>3513044044</v>
      </c>
      <c r="C937" s="212" t="s">
        <v>326</v>
      </c>
      <c r="D937" s="211">
        <v>44</v>
      </c>
      <c r="E937" s="212" t="s">
        <v>35</v>
      </c>
      <c r="F937" s="211">
        <v>44</v>
      </c>
      <c r="G937" s="212" t="s">
        <v>35</v>
      </c>
      <c r="H937" s="235">
        <f t="shared" si="182"/>
        <v>446.55000000000007</v>
      </c>
      <c r="I937" s="137"/>
      <c r="J937" s="241">
        <f t="shared" si="183"/>
        <v>243</v>
      </c>
      <c r="K937" s="242">
        <f t="shared" si="184"/>
        <v>263</v>
      </c>
      <c r="L937" s="242">
        <f t="shared" si="185"/>
        <v>260</v>
      </c>
      <c r="M937" s="242">
        <f t="shared" si="186"/>
        <v>260</v>
      </c>
      <c r="N937" s="242">
        <f t="shared" si="187"/>
        <v>260</v>
      </c>
      <c r="O937" s="243">
        <f t="shared" si="188"/>
        <v>229</v>
      </c>
      <c r="P937" s="139"/>
      <c r="Q937" s="241">
        <f t="shared" si="189"/>
        <v>11361</v>
      </c>
      <c r="R937" s="242">
        <f t="shared" si="194"/>
        <v>229</v>
      </c>
      <c r="S937" s="242">
        <f t="shared" si="190"/>
        <v>0</v>
      </c>
      <c r="T937" s="242">
        <f t="shared" si="191"/>
        <v>893</v>
      </c>
      <c r="U937" s="242">
        <f t="shared" si="192"/>
        <v>12483</v>
      </c>
      <c r="V937" s="247">
        <f t="shared" si="193"/>
        <v>-31</v>
      </c>
    </row>
    <row r="938" spans="1:22" x14ac:dyDescent="0.3">
      <c r="A938" s="136">
        <v>3513</v>
      </c>
      <c r="B938" s="136">
        <v>3513044088</v>
      </c>
      <c r="C938" s="212" t="s">
        <v>326</v>
      </c>
      <c r="D938" s="211">
        <v>44</v>
      </c>
      <c r="E938" s="212" t="s">
        <v>35</v>
      </c>
      <c r="F938" s="211">
        <v>88</v>
      </c>
      <c r="G938" s="212" t="s">
        <v>190</v>
      </c>
      <c r="H938" s="235">
        <f t="shared" si="182"/>
        <v>0.02</v>
      </c>
      <c r="I938" s="137"/>
      <c r="J938" s="241" t="str">
        <f t="shared" si="183"/>
        <v/>
      </c>
      <c r="K938" s="242" t="str">
        <f t="shared" si="184"/>
        <v/>
      </c>
      <c r="L938" s="242" t="str">
        <f t="shared" si="185"/>
        <v/>
      </c>
      <c r="M938" s="242" t="str">
        <f t="shared" si="186"/>
        <v/>
      </c>
      <c r="N938" s="242" t="str">
        <f t="shared" si="187"/>
        <v/>
      </c>
      <c r="O938" s="243">
        <f t="shared" si="188"/>
        <v>3021</v>
      </c>
      <c r="P938" s="139"/>
      <c r="Q938" s="241">
        <f t="shared" si="189"/>
        <v>9967.4776608671636</v>
      </c>
      <c r="R938" s="242">
        <f t="shared" si="194"/>
        <v>3021</v>
      </c>
      <c r="S938" s="242">
        <f t="shared" si="190"/>
        <v>0</v>
      </c>
      <c r="T938" s="242">
        <f t="shared" si="191"/>
        <v>893</v>
      </c>
      <c r="U938" s="242">
        <f t="shared" si="192"/>
        <v>13881.477660867164</v>
      </c>
      <c r="V938" s="247" t="str">
        <f t="shared" si="193"/>
        <v/>
      </c>
    </row>
    <row r="939" spans="1:22" x14ac:dyDescent="0.3">
      <c r="A939" s="136">
        <v>3513</v>
      </c>
      <c r="B939" s="136">
        <v>3513044095</v>
      </c>
      <c r="C939" s="212" t="s">
        <v>326</v>
      </c>
      <c r="D939" s="211">
        <v>44</v>
      </c>
      <c r="E939" s="212" t="s">
        <v>35</v>
      </c>
      <c r="F939" s="211">
        <v>95</v>
      </c>
      <c r="G939" s="212" t="s">
        <v>296</v>
      </c>
      <c r="H939" s="235">
        <f t="shared" si="182"/>
        <v>1</v>
      </c>
      <c r="I939" s="137"/>
      <c r="J939" s="241" t="str">
        <f t="shared" si="183"/>
        <v/>
      </c>
      <c r="K939" s="242" t="str">
        <f t="shared" si="184"/>
        <v/>
      </c>
      <c r="L939" s="242" t="str">
        <f t="shared" si="185"/>
        <v/>
      </c>
      <c r="M939" s="242">
        <f t="shared" si="186"/>
        <v>9</v>
      </c>
      <c r="N939" s="242">
        <f t="shared" si="187"/>
        <v>0</v>
      </c>
      <c r="O939" s="243">
        <f t="shared" si="188"/>
        <v>0</v>
      </c>
      <c r="P939" s="139"/>
      <c r="Q939" s="241">
        <f t="shared" si="189"/>
        <v>12631.596985026647</v>
      </c>
      <c r="R939" s="242">
        <f t="shared" si="194"/>
        <v>0</v>
      </c>
      <c r="S939" s="242">
        <f t="shared" si="190"/>
        <v>0</v>
      </c>
      <c r="T939" s="242">
        <f t="shared" si="191"/>
        <v>893</v>
      </c>
      <c r="U939" s="242">
        <f t="shared" si="192"/>
        <v>13524.596985026647</v>
      </c>
      <c r="V939" s="247">
        <f t="shared" si="193"/>
        <v>0</v>
      </c>
    </row>
    <row r="940" spans="1:22" x14ac:dyDescent="0.3">
      <c r="A940" s="136">
        <v>3513</v>
      </c>
      <c r="B940" s="136">
        <v>3513044244</v>
      </c>
      <c r="C940" s="212" t="s">
        <v>326</v>
      </c>
      <c r="D940" s="211">
        <v>44</v>
      </c>
      <c r="E940" s="212" t="s">
        <v>35</v>
      </c>
      <c r="F940" s="211">
        <v>244</v>
      </c>
      <c r="G940" s="212" t="s">
        <v>43</v>
      </c>
      <c r="H940" s="235">
        <f t="shared" si="182"/>
        <v>68.5</v>
      </c>
      <c r="I940" s="137"/>
      <c r="J940" s="241">
        <f t="shared" si="183"/>
        <v>3729</v>
      </c>
      <c r="K940" s="242">
        <f t="shared" si="184"/>
        <v>4145</v>
      </c>
      <c r="L940" s="242">
        <f t="shared" si="185"/>
        <v>4148</v>
      </c>
      <c r="M940" s="242">
        <f t="shared" si="186"/>
        <v>4053</v>
      </c>
      <c r="N940" s="242">
        <f t="shared" si="187"/>
        <v>3998</v>
      </c>
      <c r="O940" s="243">
        <f t="shared" si="188"/>
        <v>3989</v>
      </c>
      <c r="P940" s="139"/>
      <c r="Q940" s="241">
        <f t="shared" si="189"/>
        <v>10238</v>
      </c>
      <c r="R940" s="242">
        <f t="shared" si="194"/>
        <v>3989</v>
      </c>
      <c r="S940" s="242">
        <f t="shared" si="190"/>
        <v>0</v>
      </c>
      <c r="T940" s="242">
        <f t="shared" si="191"/>
        <v>893</v>
      </c>
      <c r="U940" s="242">
        <f t="shared" si="192"/>
        <v>15120</v>
      </c>
      <c r="V940" s="247">
        <f t="shared" si="193"/>
        <v>-9</v>
      </c>
    </row>
    <row r="941" spans="1:22" x14ac:dyDescent="0.3">
      <c r="A941" s="136">
        <v>3513</v>
      </c>
      <c r="B941" s="136">
        <v>3513044251</v>
      </c>
      <c r="C941" s="212" t="s">
        <v>326</v>
      </c>
      <c r="D941" s="211">
        <v>44</v>
      </c>
      <c r="E941" s="212" t="s">
        <v>35</v>
      </c>
      <c r="F941" s="211">
        <v>251</v>
      </c>
      <c r="G941" s="212" t="s">
        <v>292</v>
      </c>
      <c r="H941" s="235">
        <f t="shared" si="182"/>
        <v>1</v>
      </c>
      <c r="I941" s="137"/>
      <c r="J941" s="241">
        <f t="shared" si="183"/>
        <v>2427</v>
      </c>
      <c r="K941" s="242">
        <f t="shared" si="184"/>
        <v>2499</v>
      </c>
      <c r="L941" s="242">
        <f t="shared" si="185"/>
        <v>2504</v>
      </c>
      <c r="M941" s="242">
        <f t="shared" si="186"/>
        <v>3180</v>
      </c>
      <c r="N941" s="242">
        <f t="shared" si="187"/>
        <v>3148</v>
      </c>
      <c r="O941" s="243">
        <f t="shared" si="188"/>
        <v>3148</v>
      </c>
      <c r="P941" s="139"/>
      <c r="Q941" s="241">
        <f t="shared" si="189"/>
        <v>11346.970713710527</v>
      </c>
      <c r="R941" s="242">
        <f t="shared" si="194"/>
        <v>3148</v>
      </c>
      <c r="S941" s="242">
        <f t="shared" si="190"/>
        <v>0</v>
      </c>
      <c r="T941" s="242">
        <f t="shared" si="191"/>
        <v>893</v>
      </c>
      <c r="U941" s="242">
        <f t="shared" si="192"/>
        <v>15387.970713710527</v>
      </c>
      <c r="V941" s="247">
        <f t="shared" si="193"/>
        <v>0</v>
      </c>
    </row>
    <row r="942" spans="1:22" x14ac:dyDescent="0.3">
      <c r="A942" s="136">
        <v>3513</v>
      </c>
      <c r="B942" s="136">
        <v>3513044293</v>
      </c>
      <c r="C942" s="212" t="s">
        <v>326</v>
      </c>
      <c r="D942" s="211">
        <v>44</v>
      </c>
      <c r="E942" s="212" t="s">
        <v>35</v>
      </c>
      <c r="F942" s="211">
        <v>293</v>
      </c>
      <c r="G942" s="212" t="s">
        <v>45</v>
      </c>
      <c r="H942" s="235">
        <f t="shared" si="182"/>
        <v>21.71</v>
      </c>
      <c r="I942" s="137"/>
      <c r="J942" s="241">
        <f t="shared" si="183"/>
        <v>875</v>
      </c>
      <c r="K942" s="242">
        <f t="shared" si="184"/>
        <v>857</v>
      </c>
      <c r="L942" s="242">
        <f t="shared" si="185"/>
        <v>857</v>
      </c>
      <c r="M942" s="242">
        <f t="shared" si="186"/>
        <v>857</v>
      </c>
      <c r="N942" s="242">
        <f t="shared" si="187"/>
        <v>770</v>
      </c>
      <c r="O942" s="243">
        <f t="shared" si="188"/>
        <v>769</v>
      </c>
      <c r="P942" s="139"/>
      <c r="Q942" s="241">
        <f t="shared" si="189"/>
        <v>9985</v>
      </c>
      <c r="R942" s="242">
        <f t="shared" si="194"/>
        <v>769</v>
      </c>
      <c r="S942" s="242">
        <f t="shared" si="190"/>
        <v>0</v>
      </c>
      <c r="T942" s="242">
        <f t="shared" si="191"/>
        <v>893</v>
      </c>
      <c r="U942" s="242">
        <f t="shared" si="192"/>
        <v>11647</v>
      </c>
      <c r="V942" s="247">
        <f t="shared" si="193"/>
        <v>-1</v>
      </c>
    </row>
    <row r="943" spans="1:22" x14ac:dyDescent="0.3">
      <c r="A943" s="136">
        <v>3513</v>
      </c>
      <c r="B943" s="136">
        <v>3513044323</v>
      </c>
      <c r="C943" s="212" t="s">
        <v>326</v>
      </c>
      <c r="D943" s="211">
        <v>44</v>
      </c>
      <c r="E943" s="212" t="s">
        <v>35</v>
      </c>
      <c r="F943" s="211">
        <v>323</v>
      </c>
      <c r="G943" s="212" t="s">
        <v>196</v>
      </c>
      <c r="H943" s="235">
        <f t="shared" si="182"/>
        <v>2</v>
      </c>
      <c r="I943" s="137"/>
      <c r="J943" s="241" t="str">
        <f t="shared" si="183"/>
        <v/>
      </c>
      <c r="K943" s="242" t="str">
        <f t="shared" si="184"/>
        <v/>
      </c>
      <c r="L943" s="242" t="str">
        <f t="shared" si="185"/>
        <v/>
      </c>
      <c r="M943" s="242">
        <f t="shared" si="186"/>
        <v>3646</v>
      </c>
      <c r="N943" s="242">
        <f t="shared" si="187"/>
        <v>3877</v>
      </c>
      <c r="O943" s="243">
        <f t="shared" si="188"/>
        <v>3877</v>
      </c>
      <c r="P943" s="139"/>
      <c r="Q943" s="241">
        <f t="shared" si="189"/>
        <v>10217.031526066352</v>
      </c>
      <c r="R943" s="242">
        <f t="shared" si="194"/>
        <v>3877</v>
      </c>
      <c r="S943" s="242">
        <f t="shared" si="190"/>
        <v>0</v>
      </c>
      <c r="T943" s="242">
        <f t="shared" si="191"/>
        <v>893</v>
      </c>
      <c r="U943" s="242">
        <f t="shared" si="192"/>
        <v>14987.031526066352</v>
      </c>
      <c r="V943" s="247">
        <f t="shared" si="193"/>
        <v>0</v>
      </c>
    </row>
    <row r="944" spans="1:22" x14ac:dyDescent="0.3">
      <c r="A944" s="136">
        <v>3514</v>
      </c>
      <c r="B944" s="136">
        <v>3514281281</v>
      </c>
      <c r="C944" s="212" t="s">
        <v>327</v>
      </c>
      <c r="D944" s="211">
        <v>281</v>
      </c>
      <c r="E944" s="212" t="s">
        <v>169</v>
      </c>
      <c r="F944" s="211">
        <v>281</v>
      </c>
      <c r="G944" s="212" t="s">
        <v>169</v>
      </c>
      <c r="H944" s="235">
        <f t="shared" si="182"/>
        <v>167.70000000000005</v>
      </c>
      <c r="I944" s="137"/>
      <c r="J944" s="241">
        <f t="shared" si="183"/>
        <v>20</v>
      </c>
      <c r="K944" s="242">
        <f t="shared" si="184"/>
        <v>19</v>
      </c>
      <c r="L944" s="242">
        <f t="shared" si="185"/>
        <v>20</v>
      </c>
      <c r="M944" s="242">
        <f t="shared" si="186"/>
        <v>20</v>
      </c>
      <c r="N944" s="242">
        <f t="shared" si="187"/>
        <v>0</v>
      </c>
      <c r="O944" s="243">
        <f t="shared" si="188"/>
        <v>99</v>
      </c>
      <c r="P944" s="139"/>
      <c r="Q944" s="241">
        <f t="shared" si="189"/>
        <v>12909</v>
      </c>
      <c r="R944" s="242">
        <f t="shared" si="194"/>
        <v>99</v>
      </c>
      <c r="S944" s="242">
        <f t="shared" si="190"/>
        <v>0</v>
      </c>
      <c r="T944" s="242">
        <f t="shared" si="191"/>
        <v>893</v>
      </c>
      <c r="U944" s="242">
        <f t="shared" si="192"/>
        <v>13901</v>
      </c>
      <c r="V944" s="247">
        <f t="shared" si="193"/>
        <v>99</v>
      </c>
    </row>
    <row r="945" spans="1:22" x14ac:dyDescent="0.3">
      <c r="A945" s="136">
        <v>3514</v>
      </c>
      <c r="B945" s="136">
        <v>3514281332</v>
      </c>
      <c r="C945" s="212" t="s">
        <v>327</v>
      </c>
      <c r="D945" s="211">
        <v>281</v>
      </c>
      <c r="E945" s="212" t="s">
        <v>169</v>
      </c>
      <c r="F945" s="211">
        <v>332</v>
      </c>
      <c r="G945" s="212" t="s">
        <v>221</v>
      </c>
      <c r="H945" s="235">
        <f t="shared" si="182"/>
        <v>0.01</v>
      </c>
      <c r="I945" s="137"/>
      <c r="J945" s="241" t="str">
        <f t="shared" si="183"/>
        <v/>
      </c>
      <c r="K945" s="242" t="str">
        <f t="shared" si="184"/>
        <v/>
      </c>
      <c r="L945" s="242" t="str">
        <f t="shared" si="185"/>
        <v/>
      </c>
      <c r="M945" s="242" t="str">
        <f t="shared" si="186"/>
        <v/>
      </c>
      <c r="N945" s="242" t="str">
        <f t="shared" si="187"/>
        <v/>
      </c>
      <c r="O945" s="243">
        <f t="shared" si="188"/>
        <v>1089</v>
      </c>
      <c r="P945" s="139"/>
      <c r="Q945" s="241">
        <f t="shared" si="189"/>
        <v>11778.006631758404</v>
      </c>
      <c r="R945" s="242">
        <f t="shared" si="194"/>
        <v>1089</v>
      </c>
      <c r="S945" s="242">
        <f t="shared" si="190"/>
        <v>0</v>
      </c>
      <c r="T945" s="242">
        <f t="shared" si="191"/>
        <v>893</v>
      </c>
      <c r="U945" s="242">
        <f t="shared" si="192"/>
        <v>13760.006631758404</v>
      </c>
      <c r="V945" s="247" t="str">
        <f t="shared" si="193"/>
        <v/>
      </c>
    </row>
    <row r="946" spans="1:22" x14ac:dyDescent="0.3">
      <c r="A946" s="136">
        <v>3515</v>
      </c>
      <c r="B946" s="136">
        <v>3515287043</v>
      </c>
      <c r="C946" s="212" t="s">
        <v>328</v>
      </c>
      <c r="D946" s="211">
        <v>287</v>
      </c>
      <c r="E946" s="212" t="s">
        <v>329</v>
      </c>
      <c r="F946" s="211">
        <v>43</v>
      </c>
      <c r="G946" s="212" t="s">
        <v>330</v>
      </c>
      <c r="H946" s="235">
        <f t="shared" si="182"/>
        <v>1</v>
      </c>
      <c r="I946" s="137"/>
      <c r="J946" s="241">
        <f t="shared" si="183"/>
        <v>5033</v>
      </c>
      <c r="K946" s="242">
        <f t="shared" si="184"/>
        <v>4656</v>
      </c>
      <c r="L946" s="242">
        <f t="shared" si="185"/>
        <v>4657</v>
      </c>
      <c r="M946" s="242">
        <f t="shared" si="186"/>
        <v>4430</v>
      </c>
      <c r="N946" s="242">
        <f t="shared" si="187"/>
        <v>4308</v>
      </c>
      <c r="O946" s="243">
        <f t="shared" si="188"/>
        <v>4307</v>
      </c>
      <c r="P946" s="139"/>
      <c r="Q946" s="241">
        <f t="shared" si="189"/>
        <v>8749</v>
      </c>
      <c r="R946" s="242">
        <f t="shared" si="194"/>
        <v>4307</v>
      </c>
      <c r="S946" s="242">
        <f t="shared" si="190"/>
        <v>0</v>
      </c>
      <c r="T946" s="242">
        <f t="shared" si="191"/>
        <v>893</v>
      </c>
      <c r="U946" s="242">
        <f t="shared" si="192"/>
        <v>13949</v>
      </c>
      <c r="V946" s="247">
        <f t="shared" si="193"/>
        <v>-1</v>
      </c>
    </row>
    <row r="947" spans="1:22" x14ac:dyDescent="0.3">
      <c r="A947" s="136">
        <v>3515</v>
      </c>
      <c r="B947" s="136">
        <v>3515287045</v>
      </c>
      <c r="C947" s="212" t="s">
        <v>328</v>
      </c>
      <c r="D947" s="211">
        <v>287</v>
      </c>
      <c r="E947" s="212" t="s">
        <v>329</v>
      </c>
      <c r="F947" s="211">
        <v>45</v>
      </c>
      <c r="G947" s="212" t="s">
        <v>331</v>
      </c>
      <c r="H947" s="235">
        <f t="shared" si="182"/>
        <v>1</v>
      </c>
      <c r="I947" s="137"/>
      <c r="J947" s="241">
        <f t="shared" si="183"/>
        <v>3606</v>
      </c>
      <c r="K947" s="242">
        <f t="shared" si="184"/>
        <v>3077</v>
      </c>
      <c r="L947" s="242">
        <f t="shared" si="185"/>
        <v>3077</v>
      </c>
      <c r="M947" s="242">
        <f t="shared" si="186"/>
        <v>2944</v>
      </c>
      <c r="N947" s="242">
        <f t="shared" si="187"/>
        <v>2901</v>
      </c>
      <c r="O947" s="243">
        <f t="shared" si="188"/>
        <v>2901</v>
      </c>
      <c r="P947" s="139"/>
      <c r="Q947" s="241">
        <f t="shared" si="189"/>
        <v>8727</v>
      </c>
      <c r="R947" s="242">
        <f t="shared" si="194"/>
        <v>2901</v>
      </c>
      <c r="S947" s="242">
        <f t="shared" si="190"/>
        <v>0</v>
      </c>
      <c r="T947" s="242">
        <f t="shared" si="191"/>
        <v>893</v>
      </c>
      <c r="U947" s="242">
        <f t="shared" si="192"/>
        <v>12521</v>
      </c>
      <c r="V947" s="247">
        <f t="shared" si="193"/>
        <v>0</v>
      </c>
    </row>
    <row r="948" spans="1:22" x14ac:dyDescent="0.3">
      <c r="A948" s="136">
        <v>3515</v>
      </c>
      <c r="B948" s="136">
        <v>3515287135</v>
      </c>
      <c r="C948" s="212" t="s">
        <v>328</v>
      </c>
      <c r="D948" s="211">
        <v>287</v>
      </c>
      <c r="E948" s="212" t="s">
        <v>329</v>
      </c>
      <c r="F948" s="211">
        <v>135</v>
      </c>
      <c r="G948" s="212" t="s">
        <v>332</v>
      </c>
      <c r="H948" s="235">
        <f t="shared" si="182"/>
        <v>4</v>
      </c>
      <c r="I948" s="137"/>
      <c r="J948" s="241">
        <f t="shared" si="183"/>
        <v>6486</v>
      </c>
      <c r="K948" s="242">
        <f t="shared" si="184"/>
        <v>7783</v>
      </c>
      <c r="L948" s="242">
        <f t="shared" si="185"/>
        <v>7784</v>
      </c>
      <c r="M948" s="242">
        <f t="shared" si="186"/>
        <v>7784</v>
      </c>
      <c r="N948" s="242">
        <f t="shared" si="187"/>
        <v>6925</v>
      </c>
      <c r="O948" s="243">
        <f t="shared" si="188"/>
        <v>6910</v>
      </c>
      <c r="P948" s="139"/>
      <c r="Q948" s="241">
        <f t="shared" si="189"/>
        <v>12729</v>
      </c>
      <c r="R948" s="242">
        <f t="shared" si="194"/>
        <v>6910</v>
      </c>
      <c r="S948" s="242">
        <f t="shared" si="190"/>
        <v>0</v>
      </c>
      <c r="T948" s="242">
        <f t="shared" si="191"/>
        <v>893</v>
      </c>
      <c r="U948" s="242">
        <f t="shared" si="192"/>
        <v>20532</v>
      </c>
      <c r="V948" s="247">
        <f t="shared" si="193"/>
        <v>-15</v>
      </c>
    </row>
    <row r="949" spans="1:22" x14ac:dyDescent="0.3">
      <c r="A949" s="136">
        <v>3515</v>
      </c>
      <c r="B949" s="136">
        <v>3515287151</v>
      </c>
      <c r="C949" s="212" t="s">
        <v>328</v>
      </c>
      <c r="D949" s="211">
        <v>287</v>
      </c>
      <c r="E949" s="212" t="s">
        <v>329</v>
      </c>
      <c r="F949" s="211">
        <v>151</v>
      </c>
      <c r="G949" s="212" t="s">
        <v>178</v>
      </c>
      <c r="H949" s="235">
        <f t="shared" si="182"/>
        <v>1</v>
      </c>
      <c r="I949" s="137"/>
      <c r="J949" s="241" t="str">
        <f t="shared" si="183"/>
        <v/>
      </c>
      <c r="K949" s="242" t="str">
        <f t="shared" si="184"/>
        <v/>
      </c>
      <c r="L949" s="242" t="str">
        <f t="shared" si="185"/>
        <v/>
      </c>
      <c r="M949" s="242">
        <f t="shared" si="186"/>
        <v>1724</v>
      </c>
      <c r="N949" s="242">
        <f t="shared" si="187"/>
        <v>1736</v>
      </c>
      <c r="O949" s="243">
        <f t="shared" si="188"/>
        <v>1724</v>
      </c>
      <c r="P949" s="139"/>
      <c r="Q949" s="241">
        <f t="shared" si="189"/>
        <v>10787.409797468352</v>
      </c>
      <c r="R949" s="242">
        <f t="shared" si="194"/>
        <v>1724</v>
      </c>
      <c r="S949" s="242">
        <f t="shared" si="190"/>
        <v>0</v>
      </c>
      <c r="T949" s="242">
        <f t="shared" si="191"/>
        <v>893</v>
      </c>
      <c r="U949" s="242">
        <f t="shared" si="192"/>
        <v>13404.409797468352</v>
      </c>
      <c r="V949" s="247">
        <f t="shared" si="193"/>
        <v>-12</v>
      </c>
    </row>
    <row r="950" spans="1:22" x14ac:dyDescent="0.3">
      <c r="A950" s="136">
        <v>3515</v>
      </c>
      <c r="B950" s="136">
        <v>3515287191</v>
      </c>
      <c r="C950" s="212" t="s">
        <v>328</v>
      </c>
      <c r="D950" s="211">
        <v>287</v>
      </c>
      <c r="E950" s="212" t="s">
        <v>329</v>
      </c>
      <c r="F950" s="211">
        <v>191</v>
      </c>
      <c r="G950" s="212" t="s">
        <v>254</v>
      </c>
      <c r="H950" s="235">
        <f t="shared" si="182"/>
        <v>24.309999999999995</v>
      </c>
      <c r="I950" s="137"/>
      <c r="J950" s="241">
        <f t="shared" si="183"/>
        <v>3552</v>
      </c>
      <c r="K950" s="242">
        <f t="shared" si="184"/>
        <v>3301</v>
      </c>
      <c r="L950" s="242">
        <f t="shared" si="185"/>
        <v>3303</v>
      </c>
      <c r="M950" s="242">
        <f t="shared" si="186"/>
        <v>3303</v>
      </c>
      <c r="N950" s="242">
        <f t="shared" si="187"/>
        <v>3588</v>
      </c>
      <c r="O950" s="243">
        <f t="shared" si="188"/>
        <v>3587</v>
      </c>
      <c r="P950" s="139"/>
      <c r="Q950" s="241">
        <f t="shared" si="189"/>
        <v>9393</v>
      </c>
      <c r="R950" s="242">
        <f t="shared" si="194"/>
        <v>3587</v>
      </c>
      <c r="S950" s="242">
        <f t="shared" si="190"/>
        <v>0</v>
      </c>
      <c r="T950" s="242">
        <f t="shared" si="191"/>
        <v>893</v>
      </c>
      <c r="U950" s="242">
        <f t="shared" si="192"/>
        <v>13873</v>
      </c>
      <c r="V950" s="247">
        <f t="shared" si="193"/>
        <v>-1</v>
      </c>
    </row>
    <row r="951" spans="1:22" x14ac:dyDescent="0.3">
      <c r="A951" s="136">
        <v>3515</v>
      </c>
      <c r="B951" s="136">
        <v>3515287215</v>
      </c>
      <c r="C951" s="212" t="s">
        <v>328</v>
      </c>
      <c r="D951" s="211">
        <v>287</v>
      </c>
      <c r="E951" s="212" t="s">
        <v>329</v>
      </c>
      <c r="F951" s="211">
        <v>215</v>
      </c>
      <c r="G951" s="212" t="s">
        <v>333</v>
      </c>
      <c r="H951" s="235">
        <f t="shared" si="182"/>
        <v>4.59</v>
      </c>
      <c r="I951" s="137"/>
      <c r="J951" s="241">
        <f t="shared" si="183"/>
        <v>1991</v>
      </c>
      <c r="K951" s="242">
        <f t="shared" si="184"/>
        <v>1914</v>
      </c>
      <c r="L951" s="242">
        <f t="shared" si="185"/>
        <v>1914</v>
      </c>
      <c r="M951" s="242">
        <f t="shared" si="186"/>
        <v>2030</v>
      </c>
      <c r="N951" s="242">
        <f t="shared" si="187"/>
        <v>1944</v>
      </c>
      <c r="O951" s="243">
        <f t="shared" si="188"/>
        <v>1952</v>
      </c>
      <c r="P951" s="139"/>
      <c r="Q951" s="241">
        <f t="shared" si="189"/>
        <v>9998</v>
      </c>
      <c r="R951" s="242">
        <f t="shared" si="194"/>
        <v>1952</v>
      </c>
      <c r="S951" s="242">
        <f t="shared" si="190"/>
        <v>0</v>
      </c>
      <c r="T951" s="242">
        <f t="shared" si="191"/>
        <v>893</v>
      </c>
      <c r="U951" s="242">
        <f t="shared" si="192"/>
        <v>12843</v>
      </c>
      <c r="V951" s="247">
        <f t="shared" si="193"/>
        <v>8</v>
      </c>
    </row>
    <row r="952" spans="1:22" x14ac:dyDescent="0.3">
      <c r="A952" s="136">
        <v>3515</v>
      </c>
      <c r="B952" s="136">
        <v>3515287227</v>
      </c>
      <c r="C952" s="212" t="s">
        <v>328</v>
      </c>
      <c r="D952" s="211">
        <v>287</v>
      </c>
      <c r="E952" s="212" t="s">
        <v>329</v>
      </c>
      <c r="F952" s="211">
        <v>227</v>
      </c>
      <c r="G952" s="212" t="s">
        <v>255</v>
      </c>
      <c r="H952" s="235">
        <f t="shared" si="182"/>
        <v>8.0399999999999991</v>
      </c>
      <c r="I952" s="137"/>
      <c r="J952" s="241">
        <f t="shared" si="183"/>
        <v>2385</v>
      </c>
      <c r="K952" s="242">
        <f t="shared" si="184"/>
        <v>2305</v>
      </c>
      <c r="L952" s="242">
        <f t="shared" si="185"/>
        <v>2305</v>
      </c>
      <c r="M952" s="242">
        <f t="shared" si="186"/>
        <v>2305</v>
      </c>
      <c r="N952" s="242">
        <f t="shared" si="187"/>
        <v>2981</v>
      </c>
      <c r="O952" s="243">
        <f t="shared" si="188"/>
        <v>2981</v>
      </c>
      <c r="P952" s="139"/>
      <c r="Q952" s="241">
        <f t="shared" si="189"/>
        <v>10300</v>
      </c>
      <c r="R952" s="242">
        <f t="shared" si="194"/>
        <v>2981</v>
      </c>
      <c r="S952" s="242">
        <f t="shared" si="190"/>
        <v>0</v>
      </c>
      <c r="T952" s="242">
        <f t="shared" si="191"/>
        <v>893</v>
      </c>
      <c r="U952" s="242">
        <f t="shared" si="192"/>
        <v>14174</v>
      </c>
      <c r="V952" s="247">
        <f t="shared" si="193"/>
        <v>0</v>
      </c>
    </row>
    <row r="953" spans="1:22" x14ac:dyDescent="0.3">
      <c r="A953" s="136">
        <v>3515</v>
      </c>
      <c r="B953" s="136">
        <v>3515287277</v>
      </c>
      <c r="C953" s="212" t="s">
        <v>328</v>
      </c>
      <c r="D953" s="211">
        <v>287</v>
      </c>
      <c r="E953" s="212" t="s">
        <v>329</v>
      </c>
      <c r="F953" s="211">
        <v>277</v>
      </c>
      <c r="G953" s="212" t="s">
        <v>334</v>
      </c>
      <c r="H953" s="235">
        <f t="shared" si="182"/>
        <v>79.089999999999989</v>
      </c>
      <c r="I953" s="137"/>
      <c r="J953" s="241">
        <f t="shared" si="183"/>
        <v>346</v>
      </c>
      <c r="K953" s="242">
        <f t="shared" si="184"/>
        <v>312</v>
      </c>
      <c r="L953" s="242">
        <f t="shared" si="185"/>
        <v>312</v>
      </c>
      <c r="M953" s="242">
        <f t="shared" si="186"/>
        <v>312</v>
      </c>
      <c r="N953" s="242">
        <f t="shared" si="187"/>
        <v>82</v>
      </c>
      <c r="O953" s="243">
        <f t="shared" si="188"/>
        <v>79</v>
      </c>
      <c r="P953" s="139"/>
      <c r="Q953" s="241">
        <f t="shared" si="189"/>
        <v>10799</v>
      </c>
      <c r="R953" s="242">
        <f t="shared" si="194"/>
        <v>79</v>
      </c>
      <c r="S953" s="242">
        <f t="shared" si="190"/>
        <v>0</v>
      </c>
      <c r="T953" s="242">
        <f t="shared" si="191"/>
        <v>893</v>
      </c>
      <c r="U953" s="242">
        <f t="shared" si="192"/>
        <v>11771</v>
      </c>
      <c r="V953" s="247">
        <f t="shared" si="193"/>
        <v>-3</v>
      </c>
    </row>
    <row r="954" spans="1:22" x14ac:dyDescent="0.3">
      <c r="A954" s="136">
        <v>3515</v>
      </c>
      <c r="B954" s="136">
        <v>3515287287</v>
      </c>
      <c r="C954" s="212" t="s">
        <v>328</v>
      </c>
      <c r="D954" s="211">
        <v>287</v>
      </c>
      <c r="E954" s="212" t="s">
        <v>329</v>
      </c>
      <c r="F954" s="211">
        <v>287</v>
      </c>
      <c r="G954" s="212" t="s">
        <v>329</v>
      </c>
      <c r="H954" s="235">
        <f t="shared" si="182"/>
        <v>11.89</v>
      </c>
      <c r="I954" s="137"/>
      <c r="J954" s="241">
        <f t="shared" si="183"/>
        <v>3583</v>
      </c>
      <c r="K954" s="242">
        <f t="shared" si="184"/>
        <v>3538</v>
      </c>
      <c r="L954" s="242">
        <f t="shared" si="185"/>
        <v>3538</v>
      </c>
      <c r="M954" s="242">
        <f t="shared" si="186"/>
        <v>3689</v>
      </c>
      <c r="N954" s="242">
        <f t="shared" si="187"/>
        <v>3661</v>
      </c>
      <c r="O954" s="243">
        <f t="shared" si="188"/>
        <v>3660</v>
      </c>
      <c r="P954" s="139"/>
      <c r="Q954" s="241">
        <f t="shared" si="189"/>
        <v>9265</v>
      </c>
      <c r="R954" s="242">
        <f t="shared" si="194"/>
        <v>3660</v>
      </c>
      <c r="S954" s="242">
        <f t="shared" si="190"/>
        <v>0</v>
      </c>
      <c r="T954" s="242">
        <f t="shared" si="191"/>
        <v>893</v>
      </c>
      <c r="U954" s="242">
        <f t="shared" si="192"/>
        <v>13818</v>
      </c>
      <c r="V954" s="247">
        <f t="shared" si="193"/>
        <v>-1</v>
      </c>
    </row>
    <row r="955" spans="1:22" x14ac:dyDescent="0.3">
      <c r="A955" s="136">
        <v>3515</v>
      </c>
      <c r="B955" s="136">
        <v>3515287306</v>
      </c>
      <c r="C955" s="212" t="s">
        <v>328</v>
      </c>
      <c r="D955" s="211">
        <v>287</v>
      </c>
      <c r="E955" s="212" t="s">
        <v>329</v>
      </c>
      <c r="F955" s="211">
        <v>306</v>
      </c>
      <c r="G955" s="212" t="s">
        <v>335</v>
      </c>
      <c r="H955" s="235">
        <f t="shared" si="182"/>
        <v>4.2300000000000004</v>
      </c>
      <c r="I955" s="137"/>
      <c r="J955" s="241">
        <f t="shared" si="183"/>
        <v>3255</v>
      </c>
      <c r="K955" s="242">
        <f t="shared" si="184"/>
        <v>2829</v>
      </c>
      <c r="L955" s="242">
        <f t="shared" si="185"/>
        <v>2830</v>
      </c>
      <c r="M955" s="242">
        <f t="shared" si="186"/>
        <v>2587</v>
      </c>
      <c r="N955" s="242">
        <f t="shared" si="187"/>
        <v>2672</v>
      </c>
      <c r="O955" s="243">
        <f t="shared" si="188"/>
        <v>2671</v>
      </c>
      <c r="P955" s="139"/>
      <c r="Q955" s="241">
        <f t="shared" si="189"/>
        <v>8749</v>
      </c>
      <c r="R955" s="242">
        <f t="shared" si="194"/>
        <v>2671</v>
      </c>
      <c r="S955" s="242">
        <f t="shared" si="190"/>
        <v>0</v>
      </c>
      <c r="T955" s="242">
        <f t="shared" si="191"/>
        <v>893</v>
      </c>
      <c r="U955" s="242">
        <f t="shared" si="192"/>
        <v>12313</v>
      </c>
      <c r="V955" s="247">
        <f t="shared" si="193"/>
        <v>-1</v>
      </c>
    </row>
    <row r="956" spans="1:22" x14ac:dyDescent="0.3">
      <c r="A956" s="136">
        <v>3515</v>
      </c>
      <c r="B956" s="136">
        <v>3515287316</v>
      </c>
      <c r="C956" s="212" t="s">
        <v>328</v>
      </c>
      <c r="D956" s="211">
        <v>287</v>
      </c>
      <c r="E956" s="212" t="s">
        <v>329</v>
      </c>
      <c r="F956" s="211">
        <v>316</v>
      </c>
      <c r="G956" s="212" t="s">
        <v>182</v>
      </c>
      <c r="H956" s="235">
        <f t="shared" si="182"/>
        <v>9</v>
      </c>
      <c r="I956" s="137"/>
      <c r="J956" s="241">
        <f t="shared" si="183"/>
        <v>1544</v>
      </c>
      <c r="K956" s="242">
        <f t="shared" si="184"/>
        <v>1548</v>
      </c>
      <c r="L956" s="242">
        <f t="shared" si="185"/>
        <v>1553</v>
      </c>
      <c r="M956" s="242">
        <f t="shared" si="186"/>
        <v>1553</v>
      </c>
      <c r="N956" s="242">
        <f t="shared" si="187"/>
        <v>1579</v>
      </c>
      <c r="O956" s="243">
        <f t="shared" si="188"/>
        <v>1579</v>
      </c>
      <c r="P956" s="139"/>
      <c r="Q956" s="241">
        <f t="shared" si="189"/>
        <v>11342</v>
      </c>
      <c r="R956" s="242">
        <f t="shared" si="194"/>
        <v>1579</v>
      </c>
      <c r="S956" s="242">
        <f t="shared" si="190"/>
        <v>0</v>
      </c>
      <c r="T956" s="242">
        <f t="shared" si="191"/>
        <v>893</v>
      </c>
      <c r="U956" s="242">
        <f t="shared" si="192"/>
        <v>13814</v>
      </c>
      <c r="V956" s="247">
        <f t="shared" si="193"/>
        <v>0</v>
      </c>
    </row>
    <row r="957" spans="1:22" x14ac:dyDescent="0.3">
      <c r="A957" s="136">
        <v>3515</v>
      </c>
      <c r="B957" s="136">
        <v>3515287348</v>
      </c>
      <c r="C957" s="212" t="s">
        <v>328</v>
      </c>
      <c r="D957" s="211">
        <v>287</v>
      </c>
      <c r="E957" s="212" t="s">
        <v>329</v>
      </c>
      <c r="F957" s="211">
        <v>348</v>
      </c>
      <c r="G957" s="212" t="s">
        <v>132</v>
      </c>
      <c r="H957" s="235">
        <f t="shared" si="182"/>
        <v>0.56999999999999995</v>
      </c>
      <c r="I957" s="137"/>
      <c r="J957" s="241" t="str">
        <f t="shared" si="183"/>
        <v/>
      </c>
      <c r="K957" s="242" t="str">
        <f t="shared" si="184"/>
        <v/>
      </c>
      <c r="L957" s="242" t="str">
        <f t="shared" si="185"/>
        <v/>
      </c>
      <c r="M957" s="242" t="str">
        <f t="shared" si="186"/>
        <v/>
      </c>
      <c r="N957" s="242" t="str">
        <f t="shared" si="187"/>
        <v/>
      </c>
      <c r="O957" s="243">
        <f t="shared" si="188"/>
        <v>123</v>
      </c>
      <c r="P957" s="139"/>
      <c r="Q957" s="241">
        <f t="shared" si="189"/>
        <v>12808.738626634311</v>
      </c>
      <c r="R957" s="242">
        <f t="shared" si="194"/>
        <v>123</v>
      </c>
      <c r="S957" s="242">
        <f t="shared" si="190"/>
        <v>0</v>
      </c>
      <c r="T957" s="242">
        <f t="shared" si="191"/>
        <v>893</v>
      </c>
      <c r="U957" s="242">
        <f t="shared" si="192"/>
        <v>13824.738626634311</v>
      </c>
      <c r="V957" s="247" t="str">
        <f t="shared" si="193"/>
        <v/>
      </c>
    </row>
    <row r="958" spans="1:22" x14ac:dyDescent="0.3">
      <c r="A958" s="136">
        <v>3515</v>
      </c>
      <c r="B958" s="136">
        <v>3515287658</v>
      </c>
      <c r="C958" s="212" t="s">
        <v>328</v>
      </c>
      <c r="D958" s="211">
        <v>287</v>
      </c>
      <c r="E958" s="212" t="s">
        <v>329</v>
      </c>
      <c r="F958" s="211">
        <v>658</v>
      </c>
      <c r="G958" s="212" t="s">
        <v>183</v>
      </c>
      <c r="H958" s="235">
        <f t="shared" si="182"/>
        <v>6</v>
      </c>
      <c r="I958" s="137"/>
      <c r="J958" s="241">
        <f t="shared" si="183"/>
        <v>1251</v>
      </c>
      <c r="K958" s="242">
        <f t="shared" si="184"/>
        <v>1222</v>
      </c>
      <c r="L958" s="242">
        <f t="shared" si="185"/>
        <v>1222</v>
      </c>
      <c r="M958" s="242">
        <f t="shared" si="186"/>
        <v>1348</v>
      </c>
      <c r="N958" s="242">
        <f t="shared" si="187"/>
        <v>1346</v>
      </c>
      <c r="O958" s="243">
        <f t="shared" si="188"/>
        <v>1346</v>
      </c>
      <c r="P958" s="139"/>
      <c r="Q958" s="241">
        <f t="shared" si="189"/>
        <v>9694</v>
      </c>
      <c r="R958" s="242">
        <f t="shared" si="194"/>
        <v>1346</v>
      </c>
      <c r="S958" s="242">
        <f t="shared" si="190"/>
        <v>0</v>
      </c>
      <c r="T958" s="242">
        <f t="shared" si="191"/>
        <v>893</v>
      </c>
      <c r="U958" s="242">
        <f t="shared" si="192"/>
        <v>11933</v>
      </c>
      <c r="V958" s="247">
        <f t="shared" si="193"/>
        <v>0</v>
      </c>
    </row>
    <row r="959" spans="1:22" x14ac:dyDescent="0.3">
      <c r="A959" s="136">
        <v>3515</v>
      </c>
      <c r="B959" s="136">
        <v>3515287767</v>
      </c>
      <c r="C959" s="212" t="s">
        <v>328</v>
      </c>
      <c r="D959" s="211">
        <v>287</v>
      </c>
      <c r="E959" s="212" t="s">
        <v>329</v>
      </c>
      <c r="F959" s="211">
        <v>767</v>
      </c>
      <c r="G959" s="212" t="s">
        <v>184</v>
      </c>
      <c r="H959" s="235">
        <f t="shared" si="182"/>
        <v>41.769999999999996</v>
      </c>
      <c r="I959" s="137"/>
      <c r="J959" s="241">
        <f t="shared" si="183"/>
        <v>2589</v>
      </c>
      <c r="K959" s="242">
        <f t="shared" si="184"/>
        <v>2138</v>
      </c>
      <c r="L959" s="242">
        <f t="shared" si="185"/>
        <v>2155</v>
      </c>
      <c r="M959" s="242">
        <f t="shared" si="186"/>
        <v>2129</v>
      </c>
      <c r="N959" s="242">
        <f t="shared" si="187"/>
        <v>2063</v>
      </c>
      <c r="O959" s="243">
        <f t="shared" si="188"/>
        <v>2061</v>
      </c>
      <c r="P959" s="139"/>
      <c r="Q959" s="241">
        <f t="shared" si="189"/>
        <v>9333</v>
      </c>
      <c r="R959" s="242">
        <f t="shared" si="194"/>
        <v>2061</v>
      </c>
      <c r="S959" s="242">
        <f t="shared" si="190"/>
        <v>0</v>
      </c>
      <c r="T959" s="242">
        <f t="shared" si="191"/>
        <v>893</v>
      </c>
      <c r="U959" s="242">
        <f t="shared" si="192"/>
        <v>12287</v>
      </c>
      <c r="V959" s="247">
        <f t="shared" si="193"/>
        <v>-2</v>
      </c>
    </row>
    <row r="960" spans="1:22" x14ac:dyDescent="0.3">
      <c r="A960" s="136">
        <v>3515</v>
      </c>
      <c r="B960" s="136">
        <v>3515287778</v>
      </c>
      <c r="C960" s="212" t="s">
        <v>328</v>
      </c>
      <c r="D960" s="211">
        <v>287</v>
      </c>
      <c r="E960" s="212" t="s">
        <v>329</v>
      </c>
      <c r="F960" s="211">
        <v>778</v>
      </c>
      <c r="G960" s="212" t="s">
        <v>368</v>
      </c>
      <c r="H960" s="235">
        <f t="shared" si="182"/>
        <v>2.91</v>
      </c>
      <c r="I960" s="137"/>
      <c r="J960" s="241">
        <f t="shared" si="183"/>
        <v>811</v>
      </c>
      <c r="K960" s="242">
        <f t="shared" si="184"/>
        <v>830</v>
      </c>
      <c r="L960" s="242">
        <f t="shared" si="185"/>
        <v>831</v>
      </c>
      <c r="M960" s="242">
        <f t="shared" si="186"/>
        <v>1576</v>
      </c>
      <c r="N960" s="242">
        <f t="shared" si="187"/>
        <v>1581</v>
      </c>
      <c r="O960" s="243">
        <f t="shared" si="188"/>
        <v>1585</v>
      </c>
      <c r="P960" s="139"/>
      <c r="Q960" s="241">
        <f t="shared" si="189"/>
        <v>11108.414128664494</v>
      </c>
      <c r="R960" s="242">
        <f t="shared" si="194"/>
        <v>1585</v>
      </c>
      <c r="S960" s="242">
        <f t="shared" si="190"/>
        <v>0</v>
      </c>
      <c r="T960" s="242">
        <f t="shared" si="191"/>
        <v>893</v>
      </c>
      <c r="U960" s="242">
        <f t="shared" si="192"/>
        <v>13586.414128664494</v>
      </c>
      <c r="V960" s="247">
        <f t="shared" si="193"/>
        <v>4</v>
      </c>
    </row>
    <row r="961" spans="1:22" x14ac:dyDescent="0.3">
      <c r="A961" s="136">
        <v>3516</v>
      </c>
      <c r="B961" s="136">
        <v>3516325005</v>
      </c>
      <c r="C961" s="212" t="s">
        <v>336</v>
      </c>
      <c r="D961" s="211">
        <v>325</v>
      </c>
      <c r="E961" s="212" t="s">
        <v>220</v>
      </c>
      <c r="F961" s="211">
        <v>5</v>
      </c>
      <c r="G961" s="212" t="s">
        <v>219</v>
      </c>
      <c r="H961" s="235">
        <f t="shared" si="182"/>
        <v>28.630000000000003</v>
      </c>
      <c r="I961" s="137"/>
      <c r="J961" s="241" t="str">
        <f t="shared" si="183"/>
        <v/>
      </c>
      <c r="K961" s="242">
        <f t="shared" si="184"/>
        <v>4401</v>
      </c>
      <c r="L961" s="242">
        <f t="shared" si="185"/>
        <v>4408</v>
      </c>
      <c r="M961" s="242">
        <f t="shared" si="186"/>
        <v>4714</v>
      </c>
      <c r="N961" s="242">
        <f t="shared" si="187"/>
        <v>4696</v>
      </c>
      <c r="O961" s="243">
        <f t="shared" si="188"/>
        <v>4693</v>
      </c>
      <c r="P961" s="139"/>
      <c r="Q961" s="241">
        <f t="shared" si="189"/>
        <v>10953.106366286775</v>
      </c>
      <c r="R961" s="242">
        <f t="shared" si="194"/>
        <v>4693</v>
      </c>
      <c r="S961" s="242">
        <f t="shared" si="190"/>
        <v>0</v>
      </c>
      <c r="T961" s="242">
        <f t="shared" si="191"/>
        <v>893</v>
      </c>
      <c r="U961" s="242">
        <f t="shared" si="192"/>
        <v>16539.106366286775</v>
      </c>
      <c r="V961" s="247">
        <f t="shared" si="193"/>
        <v>-3</v>
      </c>
    </row>
    <row r="962" spans="1:22" x14ac:dyDescent="0.3">
      <c r="A962" s="136">
        <v>3516</v>
      </c>
      <c r="B962" s="136">
        <v>3516325061</v>
      </c>
      <c r="C962" s="212" t="s">
        <v>336</v>
      </c>
      <c r="D962" s="211">
        <v>325</v>
      </c>
      <c r="E962" s="212" t="s">
        <v>220</v>
      </c>
      <c r="F962" s="211">
        <v>61</v>
      </c>
      <c r="G962" s="212" t="s">
        <v>170</v>
      </c>
      <c r="H962" s="235">
        <f t="shared" si="182"/>
        <v>11.680000000000001</v>
      </c>
      <c r="I962" s="137"/>
      <c r="J962" s="241" t="str">
        <f t="shared" si="183"/>
        <v/>
      </c>
      <c r="K962" s="242">
        <f t="shared" si="184"/>
        <v>508</v>
      </c>
      <c r="L962" s="242">
        <f t="shared" si="185"/>
        <v>509</v>
      </c>
      <c r="M962" s="242">
        <f t="shared" si="186"/>
        <v>889</v>
      </c>
      <c r="N962" s="242">
        <f t="shared" si="187"/>
        <v>881</v>
      </c>
      <c r="O962" s="243">
        <f t="shared" si="188"/>
        <v>880</v>
      </c>
      <c r="P962" s="139"/>
      <c r="Q962" s="241">
        <f t="shared" si="189"/>
        <v>12191.459040508957</v>
      </c>
      <c r="R962" s="242">
        <f t="shared" si="194"/>
        <v>880</v>
      </c>
      <c r="S962" s="242">
        <f t="shared" si="190"/>
        <v>0</v>
      </c>
      <c r="T962" s="242">
        <f t="shared" si="191"/>
        <v>893</v>
      </c>
      <c r="U962" s="242">
        <f t="shared" si="192"/>
        <v>13964.459040508957</v>
      </c>
      <c r="V962" s="247">
        <f t="shared" si="193"/>
        <v>-1</v>
      </c>
    </row>
    <row r="963" spans="1:22" x14ac:dyDescent="0.3">
      <c r="A963" s="136">
        <v>3516</v>
      </c>
      <c r="B963" s="136">
        <v>3516325087</v>
      </c>
      <c r="C963" s="212" t="s">
        <v>336</v>
      </c>
      <c r="D963" s="211">
        <v>325</v>
      </c>
      <c r="E963" s="212" t="s">
        <v>220</v>
      </c>
      <c r="F963" s="211">
        <v>87</v>
      </c>
      <c r="G963" s="212" t="s">
        <v>171</v>
      </c>
      <c r="H963" s="235">
        <f t="shared" si="182"/>
        <v>1</v>
      </c>
      <c r="I963" s="137"/>
      <c r="J963" s="241" t="str">
        <f t="shared" si="183"/>
        <v/>
      </c>
      <c r="K963" s="242">
        <f t="shared" si="184"/>
        <v>3924</v>
      </c>
      <c r="L963" s="242">
        <f t="shared" si="185"/>
        <v>3927</v>
      </c>
      <c r="M963" s="242">
        <f t="shared" si="186"/>
        <v>3606</v>
      </c>
      <c r="N963" s="242">
        <f t="shared" si="187"/>
        <v>3588</v>
      </c>
      <c r="O963" s="243">
        <f t="shared" si="188"/>
        <v>3588</v>
      </c>
      <c r="P963" s="139"/>
      <c r="Q963" s="241">
        <f t="shared" si="189"/>
        <v>10256.118012560029</v>
      </c>
      <c r="R963" s="242">
        <f t="shared" si="194"/>
        <v>3588</v>
      </c>
      <c r="S963" s="242">
        <f t="shared" si="190"/>
        <v>0</v>
      </c>
      <c r="T963" s="242">
        <f t="shared" si="191"/>
        <v>893</v>
      </c>
      <c r="U963" s="242">
        <f t="shared" si="192"/>
        <v>14737.118012560029</v>
      </c>
      <c r="V963" s="247">
        <f t="shared" si="193"/>
        <v>0</v>
      </c>
    </row>
    <row r="964" spans="1:22" x14ac:dyDescent="0.3">
      <c r="A964" s="136">
        <v>3516</v>
      </c>
      <c r="B964" s="136">
        <v>3516325137</v>
      </c>
      <c r="C964" s="212" t="s">
        <v>336</v>
      </c>
      <c r="D964" s="211">
        <v>325</v>
      </c>
      <c r="E964" s="212" t="s">
        <v>220</v>
      </c>
      <c r="F964" s="211">
        <v>137</v>
      </c>
      <c r="G964" s="212" t="s">
        <v>210</v>
      </c>
      <c r="H964" s="235">
        <f t="shared" si="182"/>
        <v>34.590000000000003</v>
      </c>
      <c r="I964" s="137"/>
      <c r="J964" s="241" t="str">
        <f t="shared" si="183"/>
        <v/>
      </c>
      <c r="K964" s="242">
        <f t="shared" si="184"/>
        <v>238</v>
      </c>
      <c r="L964" s="242">
        <f t="shared" si="185"/>
        <v>22</v>
      </c>
      <c r="M964" s="242">
        <f t="shared" si="186"/>
        <v>22</v>
      </c>
      <c r="N964" s="242">
        <f t="shared" si="187"/>
        <v>20</v>
      </c>
      <c r="O964" s="243">
        <f t="shared" si="188"/>
        <v>17</v>
      </c>
      <c r="P964" s="139"/>
      <c r="Q964" s="241">
        <f t="shared" si="189"/>
        <v>13005.842612954186</v>
      </c>
      <c r="R964" s="242">
        <f t="shared" si="194"/>
        <v>17</v>
      </c>
      <c r="S964" s="242">
        <f t="shared" si="190"/>
        <v>0</v>
      </c>
      <c r="T964" s="242">
        <f t="shared" si="191"/>
        <v>893</v>
      </c>
      <c r="U964" s="242">
        <f t="shared" si="192"/>
        <v>13915.842612954186</v>
      </c>
      <c r="V964" s="247">
        <f t="shared" si="193"/>
        <v>-3</v>
      </c>
    </row>
    <row r="965" spans="1:22" x14ac:dyDescent="0.3">
      <c r="A965" s="136">
        <v>3516</v>
      </c>
      <c r="B965" s="136">
        <v>3516325159</v>
      </c>
      <c r="C965" s="212" t="s">
        <v>336</v>
      </c>
      <c r="D965" s="211">
        <v>325</v>
      </c>
      <c r="E965" s="212" t="s">
        <v>220</v>
      </c>
      <c r="F965" s="211">
        <v>159</v>
      </c>
      <c r="G965" s="212" t="s">
        <v>172</v>
      </c>
      <c r="H965" s="235">
        <f t="shared" si="182"/>
        <v>1</v>
      </c>
      <c r="I965" s="137"/>
      <c r="J965" s="241" t="str">
        <f t="shared" si="183"/>
        <v/>
      </c>
      <c r="K965" s="242" t="str">
        <f t="shared" si="184"/>
        <v/>
      </c>
      <c r="L965" s="242" t="str">
        <f t="shared" si="185"/>
        <v/>
      </c>
      <c r="M965" s="242">
        <f t="shared" si="186"/>
        <v>4466</v>
      </c>
      <c r="N965" s="242">
        <f t="shared" si="187"/>
        <v>4463</v>
      </c>
      <c r="O965" s="243">
        <f t="shared" si="188"/>
        <v>4463</v>
      </c>
      <c r="P965" s="139"/>
      <c r="Q965" s="241">
        <f t="shared" si="189"/>
        <v>9778.4439040616253</v>
      </c>
      <c r="R965" s="242">
        <f t="shared" si="194"/>
        <v>4463</v>
      </c>
      <c r="S965" s="242">
        <f t="shared" si="190"/>
        <v>0</v>
      </c>
      <c r="T965" s="242">
        <f t="shared" si="191"/>
        <v>893</v>
      </c>
      <c r="U965" s="242">
        <f t="shared" si="192"/>
        <v>15134.443904061625</v>
      </c>
      <c r="V965" s="247">
        <f t="shared" si="193"/>
        <v>0</v>
      </c>
    </row>
    <row r="966" spans="1:22" x14ac:dyDescent="0.3">
      <c r="A966" s="136">
        <v>3516</v>
      </c>
      <c r="B966" s="136">
        <v>3516325278</v>
      </c>
      <c r="C966" s="212" t="s">
        <v>336</v>
      </c>
      <c r="D966" s="211">
        <v>325</v>
      </c>
      <c r="E966" s="212" t="s">
        <v>220</v>
      </c>
      <c r="F966" s="211">
        <v>278</v>
      </c>
      <c r="G966" s="212" t="s">
        <v>212</v>
      </c>
      <c r="H966" s="235">
        <f t="shared" si="182"/>
        <v>2</v>
      </c>
      <c r="I966" s="137"/>
      <c r="J966" s="241" t="str">
        <f t="shared" si="183"/>
        <v/>
      </c>
      <c r="K966" s="242">
        <f t="shared" si="184"/>
        <v>3083</v>
      </c>
      <c r="L966" s="242">
        <f t="shared" si="185"/>
        <v>3087</v>
      </c>
      <c r="M966" s="242">
        <f t="shared" si="186"/>
        <v>2905</v>
      </c>
      <c r="N966" s="242">
        <f t="shared" si="187"/>
        <v>2859</v>
      </c>
      <c r="O966" s="243">
        <f t="shared" si="188"/>
        <v>2855</v>
      </c>
      <c r="P966" s="139"/>
      <c r="Q966" s="241">
        <f t="shared" si="189"/>
        <v>10713.120469483569</v>
      </c>
      <c r="R966" s="242">
        <f t="shared" si="194"/>
        <v>2855</v>
      </c>
      <c r="S966" s="242">
        <f t="shared" si="190"/>
        <v>0</v>
      </c>
      <c r="T966" s="242">
        <f t="shared" si="191"/>
        <v>893</v>
      </c>
      <c r="U966" s="242">
        <f t="shared" si="192"/>
        <v>14461.120469483569</v>
      </c>
      <c r="V966" s="247">
        <f t="shared" si="193"/>
        <v>-4</v>
      </c>
    </row>
    <row r="967" spans="1:22" x14ac:dyDescent="0.3">
      <c r="A967" s="136">
        <v>3516</v>
      </c>
      <c r="B967" s="136">
        <v>3516325281</v>
      </c>
      <c r="C967" s="212" t="s">
        <v>336</v>
      </c>
      <c r="D967" s="211">
        <v>325</v>
      </c>
      <c r="E967" s="212" t="s">
        <v>220</v>
      </c>
      <c r="F967" s="211">
        <v>281</v>
      </c>
      <c r="G967" s="212" t="s">
        <v>169</v>
      </c>
      <c r="H967" s="235">
        <f t="shared" si="182"/>
        <v>62.54000000000002</v>
      </c>
      <c r="I967" s="137"/>
      <c r="J967" s="241" t="str">
        <f t="shared" si="183"/>
        <v/>
      </c>
      <c r="K967" s="242">
        <f t="shared" si="184"/>
        <v>19</v>
      </c>
      <c r="L967" s="242">
        <f t="shared" si="185"/>
        <v>20</v>
      </c>
      <c r="M967" s="242">
        <f t="shared" si="186"/>
        <v>20</v>
      </c>
      <c r="N967" s="242">
        <f t="shared" si="187"/>
        <v>0</v>
      </c>
      <c r="O967" s="243">
        <f t="shared" si="188"/>
        <v>99</v>
      </c>
      <c r="P967" s="139"/>
      <c r="Q967" s="241">
        <f t="shared" si="189"/>
        <v>12932.051162790694</v>
      </c>
      <c r="R967" s="242">
        <f t="shared" si="194"/>
        <v>99</v>
      </c>
      <c r="S967" s="242">
        <f t="shared" si="190"/>
        <v>0</v>
      </c>
      <c r="T967" s="242">
        <f t="shared" si="191"/>
        <v>893</v>
      </c>
      <c r="U967" s="242">
        <f t="shared" si="192"/>
        <v>13924.051162790694</v>
      </c>
      <c r="V967" s="247">
        <f t="shared" si="193"/>
        <v>99</v>
      </c>
    </row>
    <row r="968" spans="1:22" x14ac:dyDescent="0.3">
      <c r="A968" s="136">
        <v>3516</v>
      </c>
      <c r="B968" s="136">
        <v>3516325325</v>
      </c>
      <c r="C968" s="212" t="s">
        <v>336</v>
      </c>
      <c r="D968" s="211">
        <v>325</v>
      </c>
      <c r="E968" s="212" t="s">
        <v>220</v>
      </c>
      <c r="F968" s="211">
        <v>325</v>
      </c>
      <c r="G968" s="212" t="s">
        <v>220</v>
      </c>
      <c r="H968" s="235">
        <f t="shared" si="182"/>
        <v>42.56</v>
      </c>
      <c r="I968" s="137"/>
      <c r="J968" s="241" t="str">
        <f t="shared" si="183"/>
        <v/>
      </c>
      <c r="K968" s="242">
        <f t="shared" si="184"/>
        <v>1431</v>
      </c>
      <c r="L968" s="242">
        <f t="shared" si="185"/>
        <v>1434</v>
      </c>
      <c r="M968" s="242">
        <f t="shared" si="186"/>
        <v>1434</v>
      </c>
      <c r="N968" s="242">
        <f t="shared" si="187"/>
        <v>1590</v>
      </c>
      <c r="O968" s="243">
        <f t="shared" si="188"/>
        <v>1588</v>
      </c>
      <c r="P968" s="139"/>
      <c r="Q968" s="241">
        <f t="shared" si="189"/>
        <v>11467.045518963921</v>
      </c>
      <c r="R968" s="242">
        <f t="shared" si="194"/>
        <v>1588</v>
      </c>
      <c r="S968" s="242">
        <f t="shared" si="190"/>
        <v>0</v>
      </c>
      <c r="T968" s="242">
        <f t="shared" si="191"/>
        <v>893</v>
      </c>
      <c r="U968" s="242">
        <f t="shared" si="192"/>
        <v>13948.045518963921</v>
      </c>
      <c r="V968" s="247">
        <f t="shared" si="193"/>
        <v>-2</v>
      </c>
    </row>
    <row r="969" spans="1:22" x14ac:dyDescent="0.3">
      <c r="A969" s="136">
        <v>3516</v>
      </c>
      <c r="B969" s="136">
        <v>3516325332</v>
      </c>
      <c r="C969" s="212" t="s">
        <v>336</v>
      </c>
      <c r="D969" s="211">
        <v>325</v>
      </c>
      <c r="E969" s="212" t="s">
        <v>220</v>
      </c>
      <c r="F969" s="211">
        <v>332</v>
      </c>
      <c r="G969" s="212" t="s">
        <v>221</v>
      </c>
      <c r="H969" s="235">
        <f t="shared" si="182"/>
        <v>26.060000000000002</v>
      </c>
      <c r="I969" s="137"/>
      <c r="J969" s="241" t="str">
        <f t="shared" si="183"/>
        <v/>
      </c>
      <c r="K969" s="242">
        <f t="shared" si="184"/>
        <v>1073</v>
      </c>
      <c r="L969" s="242">
        <f t="shared" si="185"/>
        <v>1077</v>
      </c>
      <c r="M969" s="242">
        <f t="shared" si="186"/>
        <v>1099</v>
      </c>
      <c r="N969" s="242">
        <f t="shared" si="187"/>
        <v>1091</v>
      </c>
      <c r="O969" s="243">
        <f t="shared" si="188"/>
        <v>1089</v>
      </c>
      <c r="P969" s="139"/>
      <c r="Q969" s="241">
        <f t="shared" si="189"/>
        <v>11778.006631758404</v>
      </c>
      <c r="R969" s="242">
        <f t="shared" si="194"/>
        <v>1089</v>
      </c>
      <c r="S969" s="242">
        <f t="shared" si="190"/>
        <v>0</v>
      </c>
      <c r="T969" s="242">
        <f t="shared" si="191"/>
        <v>893</v>
      </c>
      <c r="U969" s="242">
        <f t="shared" si="192"/>
        <v>13760.006631758404</v>
      </c>
      <c r="V969" s="247">
        <f t="shared" si="193"/>
        <v>-2</v>
      </c>
    </row>
    <row r="970" spans="1:22" x14ac:dyDescent="0.3">
      <c r="A970" s="136">
        <v>3516</v>
      </c>
      <c r="B970" s="136">
        <v>3516325672</v>
      </c>
      <c r="C970" s="212" t="s">
        <v>336</v>
      </c>
      <c r="D970" s="211">
        <v>325</v>
      </c>
      <c r="E970" s="212" t="s">
        <v>220</v>
      </c>
      <c r="F970" s="211">
        <v>672</v>
      </c>
      <c r="G970" s="212" t="s">
        <v>258</v>
      </c>
      <c r="H970" s="235">
        <f t="shared" ref="H970:H998" si="195">IFERROR(VLOOKUP($B970,_19Q4,7,FALSE),"")</f>
        <v>1</v>
      </c>
      <c r="I970" s="137"/>
      <c r="J970" s="241" t="str">
        <f t="shared" ref="J970:J998" si="196">IFERROR(VLOOKUP($B970,_18Q4,9,FALSE),"")</f>
        <v/>
      </c>
      <c r="K970" s="242">
        <f t="shared" ref="K970:K998" si="197">IFERROR(VLOOKUP($B970,_19Q1c,9,FALSE),"")</f>
        <v>4015</v>
      </c>
      <c r="L970" s="242">
        <f t="shared" ref="L970:L998" si="198">IFERROR(VLOOKUP($B970,_19Q1e,9,FALSE),"")</f>
        <v>4019</v>
      </c>
      <c r="M970" s="242">
        <f t="shared" ref="M970:M998" si="199">IFERROR(VLOOKUP($B970,_19Q2,9,FALSE),"")</f>
        <v>4121</v>
      </c>
      <c r="N970" s="242">
        <f t="shared" ref="N970:N998" si="200">IFERROR(VLOOKUP($B970,_19Q3,9,FALSE),"")</f>
        <v>4047</v>
      </c>
      <c r="O970" s="243">
        <f t="shared" ref="O970:O998" si="201">IFERROR(VLOOKUP($B970,_19Q4,9,FALSE),"")</f>
        <v>4047</v>
      </c>
      <c r="P970" s="139"/>
      <c r="Q970" s="241">
        <f t="shared" ref="Q970:Q998" si="202">IFERROR(VLOOKUP($B970,_19Q4,8,FALSE),"")</f>
        <v>10811.196747404845</v>
      </c>
      <c r="R970" s="242">
        <f t="shared" si="194"/>
        <v>4047</v>
      </c>
      <c r="S970" s="242">
        <f t="shared" ref="S970:S998" si="203">IFERROR(VLOOKUP($B970,_19Q4,10,FALSE),"")</f>
        <v>0</v>
      </c>
      <c r="T970" s="242">
        <f t="shared" ref="T970:T998" si="204">IFERROR(VLOOKUP($B970,_19Q4,11,FALSE),"")</f>
        <v>893</v>
      </c>
      <c r="U970" s="242">
        <f t="shared" ref="U970:U998" si="205">IFERROR(VLOOKUP($B970,_19Q4,12,FALSE),"")</f>
        <v>15751.196747404845</v>
      </c>
      <c r="V970" s="247">
        <f t="shared" ref="V970:V998" si="206">IFERROR(U970-IFERROR(VLOOKUP($B970,_19Q3,12,FALSE),""),"")</f>
        <v>0</v>
      </c>
    </row>
    <row r="971" spans="1:22" x14ac:dyDescent="0.3">
      <c r="A971" s="136">
        <v>3516</v>
      </c>
      <c r="B971" s="136">
        <v>3516325680</v>
      </c>
      <c r="C971" s="212" t="s">
        <v>336</v>
      </c>
      <c r="D971" s="211">
        <v>325</v>
      </c>
      <c r="E971" s="212" t="s">
        <v>220</v>
      </c>
      <c r="F971" s="211">
        <v>680</v>
      </c>
      <c r="G971" s="212" t="s">
        <v>174</v>
      </c>
      <c r="H971" s="235">
        <f t="shared" si="195"/>
        <v>1</v>
      </c>
      <c r="I971" s="137"/>
      <c r="J971" s="241" t="str">
        <f t="shared" si="196"/>
        <v/>
      </c>
      <c r="K971" s="242" t="str">
        <f t="shared" si="197"/>
        <v/>
      </c>
      <c r="L971" s="242" t="str">
        <f t="shared" si="198"/>
        <v/>
      </c>
      <c r="M971" s="242">
        <f t="shared" si="199"/>
        <v>3820</v>
      </c>
      <c r="N971" s="242">
        <f t="shared" si="200"/>
        <v>3850</v>
      </c>
      <c r="O971" s="243">
        <f t="shared" si="201"/>
        <v>3850</v>
      </c>
      <c r="P971" s="139"/>
      <c r="Q971" s="241">
        <f t="shared" si="202"/>
        <v>10144.938800134816</v>
      </c>
      <c r="R971" s="242">
        <f t="shared" ref="R971:R998" si="207">O971</f>
        <v>3850</v>
      </c>
      <c r="S971" s="242">
        <f t="shared" si="203"/>
        <v>0</v>
      </c>
      <c r="T971" s="242">
        <f t="shared" si="204"/>
        <v>893</v>
      </c>
      <c r="U971" s="242">
        <f t="shared" si="205"/>
        <v>14887.938800134816</v>
      </c>
      <c r="V971" s="247">
        <f t="shared" si="206"/>
        <v>0</v>
      </c>
    </row>
    <row r="972" spans="1:22" x14ac:dyDescent="0.3">
      <c r="A972" s="136">
        <v>3517</v>
      </c>
      <c r="B972" s="136">
        <v>3517239036</v>
      </c>
      <c r="C972" s="212" t="s">
        <v>337</v>
      </c>
      <c r="D972" s="211">
        <v>239</v>
      </c>
      <c r="E972" s="212" t="s">
        <v>267</v>
      </c>
      <c r="F972" s="211">
        <v>36</v>
      </c>
      <c r="G972" s="212" t="s">
        <v>143</v>
      </c>
      <c r="H972" s="235">
        <f t="shared" si="195"/>
        <v>3.59</v>
      </c>
      <c r="I972" s="137"/>
      <c r="J972" s="241" t="str">
        <f t="shared" si="196"/>
        <v/>
      </c>
      <c r="K972" s="242">
        <f t="shared" si="197"/>
        <v>4611</v>
      </c>
      <c r="L972" s="242">
        <f t="shared" si="198"/>
        <v>4617</v>
      </c>
      <c r="M972" s="242">
        <f t="shared" si="199"/>
        <v>4617</v>
      </c>
      <c r="N972" s="242">
        <f t="shared" si="200"/>
        <v>4158</v>
      </c>
      <c r="O972" s="243">
        <f t="shared" si="201"/>
        <v>4147</v>
      </c>
      <c r="P972" s="139"/>
      <c r="Q972" s="241">
        <f t="shared" si="202"/>
        <v>10485.172860647694</v>
      </c>
      <c r="R972" s="242">
        <f t="shared" si="207"/>
        <v>4147</v>
      </c>
      <c r="S972" s="242">
        <f t="shared" si="203"/>
        <v>0</v>
      </c>
      <c r="T972" s="242">
        <f t="shared" si="204"/>
        <v>893</v>
      </c>
      <c r="U972" s="242">
        <f t="shared" si="205"/>
        <v>15525.172860647694</v>
      </c>
      <c r="V972" s="247">
        <f t="shared" si="206"/>
        <v>-11</v>
      </c>
    </row>
    <row r="973" spans="1:22" x14ac:dyDescent="0.3">
      <c r="A973" s="136">
        <v>3517</v>
      </c>
      <c r="B973" s="136">
        <v>3517239044</v>
      </c>
      <c r="C973" s="212" t="s">
        <v>337</v>
      </c>
      <c r="D973" s="211">
        <v>239</v>
      </c>
      <c r="E973" s="212" t="s">
        <v>267</v>
      </c>
      <c r="F973" s="211">
        <v>44</v>
      </c>
      <c r="G973" s="212" t="s">
        <v>35</v>
      </c>
      <c r="H973" s="235">
        <f t="shared" si="195"/>
        <v>1</v>
      </c>
      <c r="I973" s="137"/>
      <c r="J973" s="241" t="str">
        <f t="shared" si="196"/>
        <v/>
      </c>
      <c r="K973" s="242">
        <f t="shared" si="197"/>
        <v>284</v>
      </c>
      <c r="L973" s="242">
        <f t="shared" si="198"/>
        <v>281</v>
      </c>
      <c r="M973" s="242">
        <f t="shared" si="199"/>
        <v>281</v>
      </c>
      <c r="N973" s="242">
        <f t="shared" si="200"/>
        <v>281</v>
      </c>
      <c r="O973" s="243">
        <f t="shared" si="201"/>
        <v>248</v>
      </c>
      <c r="P973" s="139"/>
      <c r="Q973" s="241">
        <f t="shared" si="202"/>
        <v>12284.372571797174</v>
      </c>
      <c r="R973" s="242">
        <f t="shared" si="207"/>
        <v>248</v>
      </c>
      <c r="S973" s="242">
        <f t="shared" si="203"/>
        <v>0</v>
      </c>
      <c r="T973" s="242">
        <f t="shared" si="204"/>
        <v>893</v>
      </c>
      <c r="U973" s="242">
        <f t="shared" si="205"/>
        <v>13425.372571797174</v>
      </c>
      <c r="V973" s="247">
        <f t="shared" si="206"/>
        <v>-33</v>
      </c>
    </row>
    <row r="974" spans="1:22" x14ac:dyDescent="0.3">
      <c r="A974" s="136">
        <v>3517</v>
      </c>
      <c r="B974" s="136">
        <v>3517239052</v>
      </c>
      <c r="C974" s="212" t="s">
        <v>337</v>
      </c>
      <c r="D974" s="211">
        <v>239</v>
      </c>
      <c r="E974" s="212" t="s">
        <v>267</v>
      </c>
      <c r="F974" s="211">
        <v>52</v>
      </c>
      <c r="G974" s="212" t="s">
        <v>268</v>
      </c>
      <c r="H974" s="235">
        <f t="shared" si="195"/>
        <v>5</v>
      </c>
      <c r="I974" s="137"/>
      <c r="J974" s="241" t="str">
        <f t="shared" si="196"/>
        <v/>
      </c>
      <c r="K974" s="242">
        <f t="shared" si="197"/>
        <v>3227</v>
      </c>
      <c r="L974" s="242">
        <f t="shared" si="198"/>
        <v>3228</v>
      </c>
      <c r="M974" s="242">
        <f t="shared" si="199"/>
        <v>3462</v>
      </c>
      <c r="N974" s="242">
        <f t="shared" si="200"/>
        <v>3433</v>
      </c>
      <c r="O974" s="243">
        <f t="shared" si="201"/>
        <v>3433</v>
      </c>
      <c r="P974" s="139"/>
      <c r="Q974" s="241">
        <f t="shared" si="202"/>
        <v>10594.477340436682</v>
      </c>
      <c r="R974" s="242">
        <f t="shared" si="207"/>
        <v>3433</v>
      </c>
      <c r="S974" s="242">
        <f t="shared" si="203"/>
        <v>0</v>
      </c>
      <c r="T974" s="242">
        <f t="shared" si="204"/>
        <v>893</v>
      </c>
      <c r="U974" s="242">
        <f t="shared" si="205"/>
        <v>14920.477340436682</v>
      </c>
      <c r="V974" s="247">
        <f t="shared" si="206"/>
        <v>0</v>
      </c>
    </row>
    <row r="975" spans="1:22" x14ac:dyDescent="0.3">
      <c r="A975" s="136">
        <v>3517</v>
      </c>
      <c r="B975" s="136">
        <v>3517239096</v>
      </c>
      <c r="C975" s="212" t="s">
        <v>337</v>
      </c>
      <c r="D975" s="211">
        <v>239</v>
      </c>
      <c r="E975" s="212" t="s">
        <v>267</v>
      </c>
      <c r="F975" s="211">
        <v>96</v>
      </c>
      <c r="G975" s="212" t="s">
        <v>234</v>
      </c>
      <c r="H975" s="235">
        <f t="shared" si="195"/>
        <v>1</v>
      </c>
      <c r="I975" s="137"/>
      <c r="J975" s="241" t="str">
        <f t="shared" si="196"/>
        <v/>
      </c>
      <c r="K975" s="242" t="str">
        <f t="shared" si="197"/>
        <v/>
      </c>
      <c r="L975" s="242" t="str">
        <f t="shared" si="198"/>
        <v/>
      </c>
      <c r="M975" s="242">
        <f t="shared" si="199"/>
        <v>5921</v>
      </c>
      <c r="N975" s="242">
        <f t="shared" si="200"/>
        <v>6005</v>
      </c>
      <c r="O975" s="243">
        <f t="shared" si="201"/>
        <v>5818</v>
      </c>
      <c r="P975" s="139"/>
      <c r="Q975" s="241">
        <f t="shared" si="202"/>
        <v>10952.118463350018</v>
      </c>
      <c r="R975" s="242">
        <f t="shared" si="207"/>
        <v>5818</v>
      </c>
      <c r="S975" s="242">
        <f t="shared" si="203"/>
        <v>0</v>
      </c>
      <c r="T975" s="242">
        <f t="shared" si="204"/>
        <v>893</v>
      </c>
      <c r="U975" s="242">
        <f t="shared" si="205"/>
        <v>17663.118463350016</v>
      </c>
      <c r="V975" s="247">
        <f t="shared" si="206"/>
        <v>-187</v>
      </c>
    </row>
    <row r="976" spans="1:22" x14ac:dyDescent="0.3">
      <c r="A976" s="136">
        <v>3517</v>
      </c>
      <c r="B976" s="136">
        <v>3517239099</v>
      </c>
      <c r="C976" s="212" t="s">
        <v>337</v>
      </c>
      <c r="D976" s="211">
        <v>239</v>
      </c>
      <c r="E976" s="212" t="s">
        <v>267</v>
      </c>
      <c r="F976" s="211">
        <v>99</v>
      </c>
      <c r="G976" s="212" t="s">
        <v>186</v>
      </c>
      <c r="H976" s="235">
        <f t="shared" si="195"/>
        <v>1</v>
      </c>
      <c r="I976" s="137"/>
      <c r="J976" s="241" t="str">
        <f t="shared" si="196"/>
        <v/>
      </c>
      <c r="K976" s="242" t="str">
        <f t="shared" si="197"/>
        <v/>
      </c>
      <c r="L976" s="242" t="str">
        <f t="shared" si="198"/>
        <v/>
      </c>
      <c r="M976" s="242">
        <f t="shared" si="199"/>
        <v>5810</v>
      </c>
      <c r="N976" s="242">
        <f t="shared" si="200"/>
        <v>5758</v>
      </c>
      <c r="O976" s="243">
        <f t="shared" si="201"/>
        <v>5757</v>
      </c>
      <c r="P976" s="139"/>
      <c r="Q976" s="241">
        <f t="shared" si="202"/>
        <v>10489.150662906624</v>
      </c>
      <c r="R976" s="242">
        <f t="shared" si="207"/>
        <v>5757</v>
      </c>
      <c r="S976" s="242">
        <f t="shared" si="203"/>
        <v>0</v>
      </c>
      <c r="T976" s="242">
        <f t="shared" si="204"/>
        <v>893</v>
      </c>
      <c r="U976" s="242">
        <f t="shared" si="205"/>
        <v>17139.150662906624</v>
      </c>
      <c r="V976" s="247">
        <f t="shared" si="206"/>
        <v>-1</v>
      </c>
    </row>
    <row r="977" spans="1:22" x14ac:dyDescent="0.3">
      <c r="A977" s="136">
        <v>3517</v>
      </c>
      <c r="B977" s="136">
        <v>3517239165</v>
      </c>
      <c r="C977" s="212" t="s">
        <v>337</v>
      </c>
      <c r="D977" s="211">
        <v>239</v>
      </c>
      <c r="E977" s="212" t="s">
        <v>267</v>
      </c>
      <c r="F977" s="211">
        <v>165</v>
      </c>
      <c r="G977" s="212" t="s">
        <v>28</v>
      </c>
      <c r="H977" s="235">
        <f t="shared" si="195"/>
        <v>1</v>
      </c>
      <c r="I977" s="137"/>
      <c r="J977" s="241" t="str">
        <f t="shared" si="196"/>
        <v/>
      </c>
      <c r="K977" s="242" t="str">
        <f t="shared" si="197"/>
        <v/>
      </c>
      <c r="L977" s="242" t="str">
        <f t="shared" si="198"/>
        <v/>
      </c>
      <c r="M977" s="242">
        <f t="shared" si="199"/>
        <v>421</v>
      </c>
      <c r="N977" s="242">
        <f t="shared" si="200"/>
        <v>452</v>
      </c>
      <c r="O977" s="243">
        <f t="shared" si="201"/>
        <v>452</v>
      </c>
      <c r="P977" s="139"/>
      <c r="Q977" s="241">
        <f t="shared" si="202"/>
        <v>12035.764419431875</v>
      </c>
      <c r="R977" s="242">
        <f t="shared" si="207"/>
        <v>452</v>
      </c>
      <c r="S977" s="242">
        <f t="shared" si="203"/>
        <v>0</v>
      </c>
      <c r="T977" s="242">
        <f t="shared" si="204"/>
        <v>893</v>
      </c>
      <c r="U977" s="242">
        <f t="shared" si="205"/>
        <v>13380.764419431875</v>
      </c>
      <c r="V977" s="247">
        <f t="shared" si="206"/>
        <v>0</v>
      </c>
    </row>
    <row r="978" spans="1:22" x14ac:dyDescent="0.3">
      <c r="A978" s="136">
        <v>3517</v>
      </c>
      <c r="B978" s="136">
        <v>3517239167</v>
      </c>
      <c r="C978" s="212" t="s">
        <v>337</v>
      </c>
      <c r="D978" s="211">
        <v>239</v>
      </c>
      <c r="E978" s="212" t="s">
        <v>267</v>
      </c>
      <c r="F978" s="211">
        <v>167</v>
      </c>
      <c r="G978" s="212" t="s">
        <v>191</v>
      </c>
      <c r="H978" s="235">
        <f t="shared" si="195"/>
        <v>1</v>
      </c>
      <c r="I978" s="137"/>
      <c r="J978" s="241" t="str">
        <f t="shared" si="196"/>
        <v/>
      </c>
      <c r="K978" s="242">
        <f t="shared" si="197"/>
        <v>3892</v>
      </c>
      <c r="L978" s="242">
        <f t="shared" si="198"/>
        <v>3895</v>
      </c>
      <c r="M978" s="242">
        <f t="shared" si="199"/>
        <v>4098</v>
      </c>
      <c r="N978" s="242">
        <f t="shared" si="200"/>
        <v>4060</v>
      </c>
      <c r="O978" s="243">
        <f t="shared" si="201"/>
        <v>4060</v>
      </c>
      <c r="P978" s="139"/>
      <c r="Q978" s="241">
        <f t="shared" si="202"/>
        <v>10537.457515332319</v>
      </c>
      <c r="R978" s="242">
        <f t="shared" si="207"/>
        <v>4060</v>
      </c>
      <c r="S978" s="242">
        <f t="shared" si="203"/>
        <v>0</v>
      </c>
      <c r="T978" s="242">
        <f t="shared" si="204"/>
        <v>893</v>
      </c>
      <c r="U978" s="242">
        <f t="shared" si="205"/>
        <v>15490.457515332319</v>
      </c>
      <c r="V978" s="247">
        <f t="shared" si="206"/>
        <v>0</v>
      </c>
    </row>
    <row r="979" spans="1:22" x14ac:dyDescent="0.3">
      <c r="A979" s="136">
        <v>3517</v>
      </c>
      <c r="B979" s="136">
        <v>3517239171</v>
      </c>
      <c r="C979" s="212" t="s">
        <v>337</v>
      </c>
      <c r="D979" s="211">
        <v>239</v>
      </c>
      <c r="E979" s="212" t="s">
        <v>267</v>
      </c>
      <c r="F979" s="211">
        <v>171</v>
      </c>
      <c r="G979" s="212" t="s">
        <v>272</v>
      </c>
      <c r="H979" s="235">
        <f t="shared" si="195"/>
        <v>1.3</v>
      </c>
      <c r="I979" s="137"/>
      <c r="J979" s="241" t="str">
        <f t="shared" si="196"/>
        <v/>
      </c>
      <c r="K979" s="242" t="str">
        <f t="shared" si="197"/>
        <v/>
      </c>
      <c r="L979" s="242" t="str">
        <f t="shared" si="198"/>
        <v/>
      </c>
      <c r="M979" s="242">
        <f t="shared" si="199"/>
        <v>2434</v>
      </c>
      <c r="N979" s="242">
        <f t="shared" si="200"/>
        <v>2511</v>
      </c>
      <c r="O979" s="243">
        <f t="shared" si="201"/>
        <v>2510</v>
      </c>
      <c r="P979" s="139"/>
      <c r="Q979" s="241">
        <f t="shared" si="202"/>
        <v>10254.728894233504</v>
      </c>
      <c r="R979" s="242">
        <f t="shared" si="207"/>
        <v>2510</v>
      </c>
      <c r="S979" s="242">
        <f t="shared" si="203"/>
        <v>0</v>
      </c>
      <c r="T979" s="242">
        <f t="shared" si="204"/>
        <v>893</v>
      </c>
      <c r="U979" s="242">
        <f t="shared" si="205"/>
        <v>13657.728894233504</v>
      </c>
      <c r="V979" s="247">
        <f t="shared" si="206"/>
        <v>-1</v>
      </c>
    </row>
    <row r="980" spans="1:22" x14ac:dyDescent="0.3">
      <c r="A980" s="136">
        <v>3517</v>
      </c>
      <c r="B980" s="136">
        <v>3517239182</v>
      </c>
      <c r="C980" s="212" t="s">
        <v>337</v>
      </c>
      <c r="D980" s="211">
        <v>239</v>
      </c>
      <c r="E980" s="212" t="s">
        <v>267</v>
      </c>
      <c r="F980" s="211">
        <v>182</v>
      </c>
      <c r="G980" s="212" t="s">
        <v>273</v>
      </c>
      <c r="H980" s="235">
        <f t="shared" si="195"/>
        <v>4</v>
      </c>
      <c r="I980" s="137"/>
      <c r="J980" s="241" t="str">
        <f t="shared" si="196"/>
        <v/>
      </c>
      <c r="K980" s="242">
        <f t="shared" si="197"/>
        <v>3230</v>
      </c>
      <c r="L980" s="242">
        <f t="shared" si="198"/>
        <v>3238</v>
      </c>
      <c r="M980" s="242">
        <f t="shared" si="199"/>
        <v>2488</v>
      </c>
      <c r="N980" s="242">
        <f t="shared" si="200"/>
        <v>2487</v>
      </c>
      <c r="O980" s="243">
        <f t="shared" si="201"/>
        <v>2486</v>
      </c>
      <c r="P980" s="139"/>
      <c r="Q980" s="241">
        <f t="shared" si="202"/>
        <v>10563.654929066313</v>
      </c>
      <c r="R980" s="242">
        <f t="shared" si="207"/>
        <v>2486</v>
      </c>
      <c r="S980" s="242">
        <f t="shared" si="203"/>
        <v>0</v>
      </c>
      <c r="T980" s="242">
        <f t="shared" si="204"/>
        <v>893</v>
      </c>
      <c r="U980" s="242">
        <f t="shared" si="205"/>
        <v>13942.654929066313</v>
      </c>
      <c r="V980" s="247">
        <f t="shared" si="206"/>
        <v>-1</v>
      </c>
    </row>
    <row r="981" spans="1:22" x14ac:dyDescent="0.3">
      <c r="A981" s="136">
        <v>3517</v>
      </c>
      <c r="B981" s="136">
        <v>3517239201</v>
      </c>
      <c r="C981" s="212" t="s">
        <v>337</v>
      </c>
      <c r="D981" s="211">
        <v>239</v>
      </c>
      <c r="E981" s="212" t="s">
        <v>267</v>
      </c>
      <c r="F981" s="211">
        <v>201</v>
      </c>
      <c r="G981" s="212" t="s">
        <v>17</v>
      </c>
      <c r="H981" s="235">
        <f t="shared" si="195"/>
        <v>0.32</v>
      </c>
      <c r="I981" s="137"/>
      <c r="J981" s="241" t="str">
        <f t="shared" si="196"/>
        <v/>
      </c>
      <c r="K981" s="242" t="str">
        <f t="shared" si="197"/>
        <v/>
      </c>
      <c r="L981" s="242" t="str">
        <f t="shared" si="198"/>
        <v/>
      </c>
      <c r="M981" s="242">
        <f t="shared" si="199"/>
        <v>210</v>
      </c>
      <c r="N981" s="242">
        <f t="shared" si="200"/>
        <v>199</v>
      </c>
      <c r="O981" s="243">
        <f t="shared" si="201"/>
        <v>197</v>
      </c>
      <c r="P981" s="139"/>
      <c r="Q981" s="241">
        <f t="shared" si="202"/>
        <v>12640.520228330424</v>
      </c>
      <c r="R981" s="242">
        <f t="shared" si="207"/>
        <v>197</v>
      </c>
      <c r="S981" s="242">
        <f t="shared" si="203"/>
        <v>0</v>
      </c>
      <c r="T981" s="242">
        <f t="shared" si="204"/>
        <v>893</v>
      </c>
      <c r="U981" s="242">
        <f t="shared" si="205"/>
        <v>13730.520228330424</v>
      </c>
      <c r="V981" s="247">
        <f t="shared" si="206"/>
        <v>-2</v>
      </c>
    </row>
    <row r="982" spans="1:22" x14ac:dyDescent="0.3">
      <c r="A982" s="136">
        <v>3517</v>
      </c>
      <c r="B982" s="136">
        <v>3517239231</v>
      </c>
      <c r="C982" s="212" t="s">
        <v>337</v>
      </c>
      <c r="D982" s="211">
        <v>239</v>
      </c>
      <c r="E982" s="212" t="s">
        <v>267</v>
      </c>
      <c r="F982" s="211">
        <v>231</v>
      </c>
      <c r="G982" s="212" t="s">
        <v>274</v>
      </c>
      <c r="H982" s="235">
        <f t="shared" si="195"/>
        <v>7.87</v>
      </c>
      <c r="I982" s="137"/>
      <c r="J982" s="241" t="str">
        <f t="shared" si="196"/>
        <v/>
      </c>
      <c r="K982" s="242">
        <f t="shared" si="197"/>
        <v>2351</v>
      </c>
      <c r="L982" s="242">
        <f t="shared" si="198"/>
        <v>2353</v>
      </c>
      <c r="M982" s="242">
        <f t="shared" si="199"/>
        <v>2353</v>
      </c>
      <c r="N982" s="242">
        <f t="shared" si="200"/>
        <v>2634</v>
      </c>
      <c r="O982" s="243">
        <f t="shared" si="201"/>
        <v>2633</v>
      </c>
      <c r="P982" s="139"/>
      <c r="Q982" s="241">
        <f t="shared" si="202"/>
        <v>10371.759004465888</v>
      </c>
      <c r="R982" s="242">
        <f t="shared" si="207"/>
        <v>2633</v>
      </c>
      <c r="S982" s="242">
        <f t="shared" si="203"/>
        <v>0</v>
      </c>
      <c r="T982" s="242">
        <f t="shared" si="204"/>
        <v>893</v>
      </c>
      <c r="U982" s="242">
        <f t="shared" si="205"/>
        <v>13897.759004465888</v>
      </c>
      <c r="V982" s="247">
        <f t="shared" si="206"/>
        <v>-1</v>
      </c>
    </row>
    <row r="983" spans="1:22" x14ac:dyDescent="0.3">
      <c r="A983" s="136">
        <v>3517</v>
      </c>
      <c r="B983" s="136">
        <v>3517239239</v>
      </c>
      <c r="C983" s="212" t="s">
        <v>337</v>
      </c>
      <c r="D983" s="211">
        <v>239</v>
      </c>
      <c r="E983" s="212" t="s">
        <v>267</v>
      </c>
      <c r="F983" s="211">
        <v>239</v>
      </c>
      <c r="G983" s="212" t="s">
        <v>267</v>
      </c>
      <c r="H983" s="235">
        <f t="shared" si="195"/>
        <v>68.25</v>
      </c>
      <c r="I983" s="137"/>
      <c r="J983" s="241" t="str">
        <f t="shared" si="196"/>
        <v/>
      </c>
      <c r="K983" s="242">
        <f t="shared" si="197"/>
        <v>3839</v>
      </c>
      <c r="L983" s="242">
        <f t="shared" si="198"/>
        <v>3841</v>
      </c>
      <c r="M983" s="242">
        <f t="shared" si="199"/>
        <v>3841</v>
      </c>
      <c r="N983" s="242">
        <f t="shared" si="200"/>
        <v>4112</v>
      </c>
      <c r="O983" s="243">
        <f t="shared" si="201"/>
        <v>4112</v>
      </c>
      <c r="P983" s="139"/>
      <c r="Q983" s="241">
        <f t="shared" si="202"/>
        <v>11099.941851395088</v>
      </c>
      <c r="R983" s="242">
        <f t="shared" si="207"/>
        <v>4112</v>
      </c>
      <c r="S983" s="242">
        <f t="shared" si="203"/>
        <v>0</v>
      </c>
      <c r="T983" s="242">
        <f t="shared" si="204"/>
        <v>893</v>
      </c>
      <c r="U983" s="242">
        <f t="shared" si="205"/>
        <v>16104.941851395088</v>
      </c>
      <c r="V983" s="247">
        <f t="shared" si="206"/>
        <v>0</v>
      </c>
    </row>
    <row r="984" spans="1:22" x14ac:dyDescent="0.3">
      <c r="A984" s="136">
        <v>3517</v>
      </c>
      <c r="B984" s="136">
        <v>3517239243</v>
      </c>
      <c r="C984" s="212" t="s">
        <v>337</v>
      </c>
      <c r="D984" s="211">
        <v>239</v>
      </c>
      <c r="E984" s="212" t="s">
        <v>267</v>
      </c>
      <c r="F984" s="211">
        <v>243</v>
      </c>
      <c r="G984" s="212" t="s">
        <v>74</v>
      </c>
      <c r="H984" s="235">
        <f t="shared" si="195"/>
        <v>1</v>
      </c>
      <c r="I984" s="137"/>
      <c r="J984" s="241" t="str">
        <f t="shared" si="196"/>
        <v/>
      </c>
      <c r="K984" s="242" t="str">
        <f t="shared" si="197"/>
        <v/>
      </c>
      <c r="L984" s="242" t="str">
        <f t="shared" si="198"/>
        <v/>
      </c>
      <c r="M984" s="242">
        <f t="shared" si="199"/>
        <v>2600</v>
      </c>
      <c r="N984" s="242">
        <f t="shared" si="200"/>
        <v>2595</v>
      </c>
      <c r="O984" s="243">
        <f t="shared" si="201"/>
        <v>2595</v>
      </c>
      <c r="P984" s="139"/>
      <c r="Q984" s="241">
        <f t="shared" si="202"/>
        <v>12488.506008868042</v>
      </c>
      <c r="R984" s="242">
        <f t="shared" si="207"/>
        <v>2595</v>
      </c>
      <c r="S984" s="242">
        <f t="shared" si="203"/>
        <v>0</v>
      </c>
      <c r="T984" s="242">
        <f t="shared" si="204"/>
        <v>893</v>
      </c>
      <c r="U984" s="242">
        <f t="shared" si="205"/>
        <v>15976.506008868042</v>
      </c>
      <c r="V984" s="247">
        <f t="shared" si="206"/>
        <v>0</v>
      </c>
    </row>
    <row r="985" spans="1:22" x14ac:dyDescent="0.3">
      <c r="A985" s="136">
        <v>3517</v>
      </c>
      <c r="B985" s="136">
        <v>3517239264</v>
      </c>
      <c r="C985" s="212" t="s">
        <v>337</v>
      </c>
      <c r="D985" s="211">
        <v>239</v>
      </c>
      <c r="E985" s="212" t="s">
        <v>267</v>
      </c>
      <c r="F985" s="211">
        <v>264</v>
      </c>
      <c r="G985" s="212" t="s">
        <v>293</v>
      </c>
      <c r="H985" s="235">
        <f t="shared" si="195"/>
        <v>0.59</v>
      </c>
      <c r="I985" s="137"/>
      <c r="J985" s="241" t="str">
        <f t="shared" si="196"/>
        <v/>
      </c>
      <c r="K985" s="242" t="str">
        <f t="shared" si="197"/>
        <v/>
      </c>
      <c r="L985" s="242" t="str">
        <f t="shared" si="198"/>
        <v/>
      </c>
      <c r="M985" s="242" t="str">
        <f t="shared" si="199"/>
        <v/>
      </c>
      <c r="N985" s="242" t="str">
        <f t="shared" si="200"/>
        <v/>
      </c>
      <c r="O985" s="243">
        <f t="shared" si="201"/>
        <v>4476</v>
      </c>
      <c r="P985" s="139"/>
      <c r="Q985" s="241">
        <f t="shared" si="202"/>
        <v>10069.705719179028</v>
      </c>
      <c r="R985" s="242">
        <f t="shared" si="207"/>
        <v>4476</v>
      </c>
      <c r="S985" s="242">
        <f t="shared" si="203"/>
        <v>0</v>
      </c>
      <c r="T985" s="242">
        <f t="shared" si="204"/>
        <v>893</v>
      </c>
      <c r="U985" s="242">
        <f t="shared" si="205"/>
        <v>15438.705719179028</v>
      </c>
      <c r="V985" s="247" t="str">
        <f t="shared" si="206"/>
        <v/>
      </c>
    </row>
    <row r="986" spans="1:22" x14ac:dyDescent="0.3">
      <c r="A986" s="136">
        <v>3517</v>
      </c>
      <c r="B986" s="136">
        <v>3517239293</v>
      </c>
      <c r="C986" s="212" t="s">
        <v>337</v>
      </c>
      <c r="D986" s="211">
        <v>239</v>
      </c>
      <c r="E986" s="212" t="s">
        <v>267</v>
      </c>
      <c r="F986" s="211">
        <v>293</v>
      </c>
      <c r="G986" s="212" t="s">
        <v>45</v>
      </c>
      <c r="H986" s="235">
        <f t="shared" si="195"/>
        <v>5.55</v>
      </c>
      <c r="I986" s="137"/>
      <c r="J986" s="241" t="str">
        <f t="shared" si="196"/>
        <v/>
      </c>
      <c r="K986" s="242">
        <f t="shared" si="197"/>
        <v>998</v>
      </c>
      <c r="L986" s="242">
        <f t="shared" si="198"/>
        <v>1000</v>
      </c>
      <c r="M986" s="242">
        <f t="shared" si="199"/>
        <v>1000</v>
      </c>
      <c r="N986" s="242">
        <f t="shared" si="200"/>
        <v>898</v>
      </c>
      <c r="O986" s="243">
        <f t="shared" si="201"/>
        <v>897</v>
      </c>
      <c r="P986" s="139"/>
      <c r="Q986" s="241">
        <f t="shared" si="202"/>
        <v>11641.935415948807</v>
      </c>
      <c r="R986" s="242">
        <f t="shared" si="207"/>
        <v>897</v>
      </c>
      <c r="S986" s="242">
        <f t="shared" si="203"/>
        <v>0</v>
      </c>
      <c r="T986" s="242">
        <f t="shared" si="204"/>
        <v>893</v>
      </c>
      <c r="U986" s="242">
        <f t="shared" si="205"/>
        <v>13431.935415948807</v>
      </c>
      <c r="V986" s="247">
        <f t="shared" si="206"/>
        <v>-1</v>
      </c>
    </row>
    <row r="987" spans="1:22" x14ac:dyDescent="0.3">
      <c r="A987" s="136">
        <v>3517</v>
      </c>
      <c r="B987" s="136">
        <v>3517239310</v>
      </c>
      <c r="C987" s="212" t="s">
        <v>337</v>
      </c>
      <c r="D987" s="211">
        <v>239</v>
      </c>
      <c r="E987" s="212" t="s">
        <v>267</v>
      </c>
      <c r="F987" s="211">
        <v>310</v>
      </c>
      <c r="G987" s="212" t="s">
        <v>277</v>
      </c>
      <c r="H987" s="235">
        <f t="shared" si="195"/>
        <v>9.7800000000000011</v>
      </c>
      <c r="I987" s="137"/>
      <c r="J987" s="241" t="str">
        <f t="shared" si="196"/>
        <v/>
      </c>
      <c r="K987" s="242">
        <f t="shared" si="197"/>
        <v>2549</v>
      </c>
      <c r="L987" s="242">
        <f t="shared" si="198"/>
        <v>2551</v>
      </c>
      <c r="M987" s="242">
        <f t="shared" si="199"/>
        <v>2551</v>
      </c>
      <c r="N987" s="242">
        <f t="shared" si="200"/>
        <v>3074</v>
      </c>
      <c r="O987" s="243">
        <f t="shared" si="201"/>
        <v>3074</v>
      </c>
      <c r="P987" s="139"/>
      <c r="Q987" s="241">
        <f t="shared" si="202"/>
        <v>11890.407781690141</v>
      </c>
      <c r="R987" s="242">
        <f t="shared" si="207"/>
        <v>3074</v>
      </c>
      <c r="S987" s="242">
        <f t="shared" si="203"/>
        <v>0</v>
      </c>
      <c r="T987" s="242">
        <f t="shared" si="204"/>
        <v>893</v>
      </c>
      <c r="U987" s="242">
        <f t="shared" si="205"/>
        <v>15857.407781690141</v>
      </c>
      <c r="V987" s="247">
        <f t="shared" si="206"/>
        <v>0</v>
      </c>
    </row>
    <row r="988" spans="1:22" x14ac:dyDescent="0.3">
      <c r="A988" s="136">
        <v>3517</v>
      </c>
      <c r="B988" s="136">
        <v>3517239336</v>
      </c>
      <c r="C988" s="212" t="s">
        <v>337</v>
      </c>
      <c r="D988" s="211">
        <v>239</v>
      </c>
      <c r="E988" s="212" t="s">
        <v>267</v>
      </c>
      <c r="F988" s="211">
        <v>336</v>
      </c>
      <c r="G988" s="212" t="s">
        <v>48</v>
      </c>
      <c r="H988" s="235">
        <f t="shared" si="195"/>
        <v>1</v>
      </c>
      <c r="I988" s="137"/>
      <c r="J988" s="241" t="str">
        <f t="shared" si="196"/>
        <v/>
      </c>
      <c r="K988" s="242" t="str">
        <f t="shared" si="197"/>
        <v/>
      </c>
      <c r="L988" s="242" t="str">
        <f t="shared" si="198"/>
        <v/>
      </c>
      <c r="M988" s="242">
        <f t="shared" si="199"/>
        <v>2153</v>
      </c>
      <c r="N988" s="242">
        <f t="shared" si="200"/>
        <v>3011</v>
      </c>
      <c r="O988" s="243">
        <f t="shared" si="201"/>
        <v>3014</v>
      </c>
      <c r="P988" s="139"/>
      <c r="Q988" s="241">
        <f t="shared" si="202"/>
        <v>11404.61762605592</v>
      </c>
      <c r="R988" s="242">
        <f t="shared" si="207"/>
        <v>3014</v>
      </c>
      <c r="S988" s="242">
        <f t="shared" si="203"/>
        <v>0</v>
      </c>
      <c r="T988" s="242">
        <f t="shared" si="204"/>
        <v>893</v>
      </c>
      <c r="U988" s="242">
        <f t="shared" si="205"/>
        <v>15311.61762605592</v>
      </c>
      <c r="V988" s="247">
        <f t="shared" si="206"/>
        <v>3</v>
      </c>
    </row>
    <row r="989" spans="1:22" x14ac:dyDescent="0.3">
      <c r="A989" s="136">
        <v>3517</v>
      </c>
      <c r="B989" s="136">
        <v>3517239625</v>
      </c>
      <c r="C989" s="212" t="s">
        <v>337</v>
      </c>
      <c r="D989" s="211">
        <v>239</v>
      </c>
      <c r="E989" s="212" t="s">
        <v>267</v>
      </c>
      <c r="F989" s="211">
        <v>625</v>
      </c>
      <c r="G989" s="212" t="s">
        <v>49</v>
      </c>
      <c r="H989" s="235">
        <f t="shared" si="195"/>
        <v>1</v>
      </c>
      <c r="I989" s="137"/>
      <c r="J989" s="241" t="str">
        <f t="shared" si="196"/>
        <v/>
      </c>
      <c r="K989" s="242">
        <f t="shared" si="197"/>
        <v>1896</v>
      </c>
      <c r="L989" s="242">
        <f t="shared" si="198"/>
        <v>1897</v>
      </c>
      <c r="M989" s="242">
        <f t="shared" si="199"/>
        <v>1723</v>
      </c>
      <c r="N989" s="242">
        <f t="shared" si="200"/>
        <v>1748</v>
      </c>
      <c r="O989" s="243">
        <f t="shared" si="201"/>
        <v>1748</v>
      </c>
      <c r="P989" s="139"/>
      <c r="Q989" s="241">
        <f t="shared" si="202"/>
        <v>10048.638756043141</v>
      </c>
      <c r="R989" s="242">
        <f t="shared" si="207"/>
        <v>1748</v>
      </c>
      <c r="S989" s="242">
        <f t="shared" si="203"/>
        <v>0</v>
      </c>
      <c r="T989" s="242">
        <f t="shared" si="204"/>
        <v>893</v>
      </c>
      <c r="U989" s="242">
        <f t="shared" si="205"/>
        <v>12689.638756043141</v>
      </c>
      <c r="V989" s="247">
        <f t="shared" si="206"/>
        <v>0</v>
      </c>
    </row>
    <row r="990" spans="1:22" x14ac:dyDescent="0.3">
      <c r="A990" s="136">
        <v>3517</v>
      </c>
      <c r="B990" s="136">
        <v>3517239665</v>
      </c>
      <c r="C990" s="212" t="s">
        <v>337</v>
      </c>
      <c r="D990" s="211">
        <v>239</v>
      </c>
      <c r="E990" s="212" t="s">
        <v>267</v>
      </c>
      <c r="F990" s="211">
        <v>665</v>
      </c>
      <c r="G990" s="212" t="s">
        <v>278</v>
      </c>
      <c r="H990" s="235">
        <f t="shared" si="195"/>
        <v>0.5</v>
      </c>
      <c r="I990" s="137"/>
      <c r="J990" s="241" t="str">
        <f t="shared" si="196"/>
        <v/>
      </c>
      <c r="K990" s="242" t="str">
        <f t="shared" si="197"/>
        <v/>
      </c>
      <c r="L990" s="242" t="str">
        <f t="shared" si="198"/>
        <v/>
      </c>
      <c r="M990" s="242" t="str">
        <f t="shared" si="199"/>
        <v/>
      </c>
      <c r="N990" s="242" t="str">
        <f t="shared" si="200"/>
        <v/>
      </c>
      <c r="O990" s="243">
        <f t="shared" si="201"/>
        <v>1781</v>
      </c>
      <c r="P990" s="139"/>
      <c r="Q990" s="241">
        <f t="shared" si="202"/>
        <v>10076.643913196895</v>
      </c>
      <c r="R990" s="242">
        <f t="shared" si="207"/>
        <v>1781</v>
      </c>
      <c r="S990" s="242">
        <f t="shared" si="203"/>
        <v>0</v>
      </c>
      <c r="T990" s="242">
        <f t="shared" si="204"/>
        <v>893</v>
      </c>
      <c r="U990" s="242">
        <f t="shared" si="205"/>
        <v>12750.643913196895</v>
      </c>
      <c r="V990" s="247" t="str">
        <f t="shared" si="206"/>
        <v/>
      </c>
    </row>
    <row r="991" spans="1:22" x14ac:dyDescent="0.3">
      <c r="A991" s="136">
        <v>3517</v>
      </c>
      <c r="B991" s="136">
        <v>3517239740</v>
      </c>
      <c r="C991" s="212" t="s">
        <v>337</v>
      </c>
      <c r="D991" s="211">
        <v>239</v>
      </c>
      <c r="E991" s="212" t="s">
        <v>267</v>
      </c>
      <c r="F991" s="211">
        <v>740</v>
      </c>
      <c r="G991" s="212" t="s">
        <v>305</v>
      </c>
      <c r="H991" s="235">
        <f t="shared" si="195"/>
        <v>0.14000000000000001</v>
      </c>
      <c r="I991" s="137"/>
      <c r="J991" s="241" t="str">
        <f t="shared" si="196"/>
        <v/>
      </c>
      <c r="K991" s="242" t="str">
        <f t="shared" si="197"/>
        <v/>
      </c>
      <c r="L991" s="242" t="str">
        <f t="shared" si="198"/>
        <v/>
      </c>
      <c r="M991" s="242">
        <f t="shared" si="199"/>
        <v>4223</v>
      </c>
      <c r="N991" s="242">
        <f t="shared" si="200"/>
        <v>4242</v>
      </c>
      <c r="O991" s="243">
        <f t="shared" si="201"/>
        <v>4242</v>
      </c>
      <c r="P991" s="139"/>
      <c r="Q991" s="241">
        <f t="shared" si="202"/>
        <v>10320.256157849091</v>
      </c>
      <c r="R991" s="242">
        <f t="shared" si="207"/>
        <v>4242</v>
      </c>
      <c r="S991" s="242">
        <f t="shared" si="203"/>
        <v>0</v>
      </c>
      <c r="T991" s="242">
        <f t="shared" si="204"/>
        <v>893</v>
      </c>
      <c r="U991" s="242">
        <f t="shared" si="205"/>
        <v>15455.256157849091</v>
      </c>
      <c r="V991" s="247">
        <f t="shared" si="206"/>
        <v>0</v>
      </c>
    </row>
    <row r="992" spans="1:22" x14ac:dyDescent="0.3">
      <c r="A992" s="136">
        <v>3517</v>
      </c>
      <c r="B992" s="136">
        <v>3517239760</v>
      </c>
      <c r="C992" s="212" t="s">
        <v>337</v>
      </c>
      <c r="D992" s="211">
        <v>239</v>
      </c>
      <c r="E992" s="212" t="s">
        <v>267</v>
      </c>
      <c r="F992" s="211">
        <v>760</v>
      </c>
      <c r="G992" s="212" t="s">
        <v>279</v>
      </c>
      <c r="H992" s="235">
        <f t="shared" si="195"/>
        <v>7.72</v>
      </c>
      <c r="I992" s="137"/>
      <c r="J992" s="241" t="str">
        <f t="shared" si="196"/>
        <v/>
      </c>
      <c r="K992" s="242">
        <f t="shared" si="197"/>
        <v>2237</v>
      </c>
      <c r="L992" s="242">
        <f t="shared" si="198"/>
        <v>2238</v>
      </c>
      <c r="M992" s="242">
        <f t="shared" si="199"/>
        <v>2205</v>
      </c>
      <c r="N992" s="242">
        <f t="shared" si="200"/>
        <v>2215</v>
      </c>
      <c r="O992" s="243">
        <f t="shared" si="201"/>
        <v>2215</v>
      </c>
      <c r="P992" s="139"/>
      <c r="Q992" s="241">
        <f t="shared" si="202"/>
        <v>11414.961878561229</v>
      </c>
      <c r="R992" s="242">
        <f t="shared" si="207"/>
        <v>2215</v>
      </c>
      <c r="S992" s="242">
        <f t="shared" si="203"/>
        <v>0</v>
      </c>
      <c r="T992" s="242">
        <f t="shared" si="204"/>
        <v>893</v>
      </c>
      <c r="U992" s="242">
        <f t="shared" si="205"/>
        <v>14522.961878561229</v>
      </c>
      <c r="V992" s="247">
        <f t="shared" si="206"/>
        <v>0</v>
      </c>
    </row>
    <row r="993" spans="1:22" x14ac:dyDescent="0.3">
      <c r="A993" s="136">
        <v>3517</v>
      </c>
      <c r="B993" s="136">
        <v>3517239780</v>
      </c>
      <c r="C993" s="212" t="s">
        <v>337</v>
      </c>
      <c r="D993" s="211">
        <v>239</v>
      </c>
      <c r="E993" s="212" t="s">
        <v>267</v>
      </c>
      <c r="F993" s="211">
        <v>780</v>
      </c>
      <c r="G993" s="212" t="s">
        <v>261</v>
      </c>
      <c r="H993" s="235">
        <f t="shared" si="195"/>
        <v>3.07</v>
      </c>
      <c r="I993" s="137"/>
      <c r="J993" s="241" t="str">
        <f t="shared" si="196"/>
        <v/>
      </c>
      <c r="K993" s="242">
        <f t="shared" si="197"/>
        <v>1690</v>
      </c>
      <c r="L993" s="242">
        <f t="shared" si="198"/>
        <v>1691</v>
      </c>
      <c r="M993" s="242">
        <f t="shared" si="199"/>
        <v>1885</v>
      </c>
      <c r="N993" s="242">
        <f t="shared" si="200"/>
        <v>1880</v>
      </c>
      <c r="O993" s="243">
        <f t="shared" si="201"/>
        <v>1879</v>
      </c>
      <c r="P993" s="139"/>
      <c r="Q993" s="241">
        <f t="shared" si="202"/>
        <v>10256.763557259985</v>
      </c>
      <c r="R993" s="242">
        <f t="shared" si="207"/>
        <v>1879</v>
      </c>
      <c r="S993" s="242">
        <f t="shared" si="203"/>
        <v>0</v>
      </c>
      <c r="T993" s="242">
        <f t="shared" si="204"/>
        <v>893</v>
      </c>
      <c r="U993" s="242">
        <f t="shared" si="205"/>
        <v>13028.763557259985</v>
      </c>
      <c r="V993" s="247">
        <f t="shared" si="206"/>
        <v>-1</v>
      </c>
    </row>
    <row r="994" spans="1:22" x14ac:dyDescent="0.3">
      <c r="A994" s="136">
        <v>3518</v>
      </c>
      <c r="B994" s="136">
        <v>3518149128</v>
      </c>
      <c r="C994" s="212" t="s">
        <v>339</v>
      </c>
      <c r="D994" s="211">
        <v>149</v>
      </c>
      <c r="E994" s="212" t="s">
        <v>103</v>
      </c>
      <c r="F994" s="211">
        <v>128</v>
      </c>
      <c r="G994" s="212" t="s">
        <v>110</v>
      </c>
      <c r="H994" s="235">
        <f t="shared" si="195"/>
        <v>7.4099999999999993</v>
      </c>
      <c r="I994" s="137"/>
      <c r="J994" s="241" t="str">
        <f t="shared" si="196"/>
        <v/>
      </c>
      <c r="K994" s="242">
        <f t="shared" si="197"/>
        <v>581</v>
      </c>
      <c r="L994" s="242">
        <f t="shared" si="198"/>
        <v>583</v>
      </c>
      <c r="M994" s="242">
        <f t="shared" si="199"/>
        <v>605</v>
      </c>
      <c r="N994" s="242">
        <f t="shared" si="200"/>
        <v>580</v>
      </c>
      <c r="O994" s="243">
        <f t="shared" si="201"/>
        <v>579</v>
      </c>
      <c r="P994" s="139"/>
      <c r="Q994" s="241">
        <f t="shared" si="202"/>
        <v>11456.836107503608</v>
      </c>
      <c r="R994" s="242">
        <f t="shared" si="207"/>
        <v>579</v>
      </c>
      <c r="S994" s="242">
        <f t="shared" si="203"/>
        <v>0</v>
      </c>
      <c r="T994" s="242">
        <f t="shared" si="204"/>
        <v>893</v>
      </c>
      <c r="U994" s="242">
        <f t="shared" si="205"/>
        <v>12928.836107503608</v>
      </c>
      <c r="V994" s="247">
        <f t="shared" si="206"/>
        <v>-1</v>
      </c>
    </row>
    <row r="995" spans="1:22" x14ac:dyDescent="0.3">
      <c r="A995" s="136">
        <v>3518</v>
      </c>
      <c r="B995" s="136">
        <v>3518149149</v>
      </c>
      <c r="C995" s="212" t="s">
        <v>339</v>
      </c>
      <c r="D995" s="211">
        <v>149</v>
      </c>
      <c r="E995" s="212" t="s">
        <v>103</v>
      </c>
      <c r="F995" s="211">
        <v>149</v>
      </c>
      <c r="G995" s="212" t="s">
        <v>103</v>
      </c>
      <c r="H995" s="235">
        <f t="shared" si="195"/>
        <v>107.57999999999998</v>
      </c>
      <c r="I995" s="137"/>
      <c r="J995" s="241" t="str">
        <f t="shared" si="196"/>
        <v/>
      </c>
      <c r="K995" s="242">
        <f t="shared" si="197"/>
        <v>16</v>
      </c>
      <c r="L995" s="242">
        <f t="shared" si="198"/>
        <v>15</v>
      </c>
      <c r="M995" s="242">
        <f t="shared" si="199"/>
        <v>129</v>
      </c>
      <c r="N995" s="242">
        <f t="shared" si="200"/>
        <v>194</v>
      </c>
      <c r="O995" s="243">
        <f t="shared" si="201"/>
        <v>190</v>
      </c>
      <c r="P995" s="139"/>
      <c r="Q995" s="241">
        <f t="shared" si="202"/>
        <v>12808.462003253087</v>
      </c>
      <c r="R995" s="242">
        <f t="shared" si="207"/>
        <v>190</v>
      </c>
      <c r="S995" s="242">
        <f t="shared" si="203"/>
        <v>0</v>
      </c>
      <c r="T995" s="242">
        <f t="shared" si="204"/>
        <v>893</v>
      </c>
      <c r="U995" s="242">
        <f t="shared" si="205"/>
        <v>13891.462003253087</v>
      </c>
      <c r="V995" s="247">
        <f t="shared" si="206"/>
        <v>-4</v>
      </c>
    </row>
    <row r="996" spans="1:22" x14ac:dyDescent="0.3">
      <c r="A996" s="136">
        <v>3518</v>
      </c>
      <c r="B996" s="136">
        <v>3518149160</v>
      </c>
      <c r="C996" s="212" t="s">
        <v>339</v>
      </c>
      <c r="D996" s="211">
        <v>149</v>
      </c>
      <c r="E996" s="212" t="s">
        <v>103</v>
      </c>
      <c r="F996" s="211">
        <v>160</v>
      </c>
      <c r="G996" s="212" t="s">
        <v>104</v>
      </c>
      <c r="H996" s="235">
        <f t="shared" si="195"/>
        <v>6.15</v>
      </c>
      <c r="I996" s="137"/>
      <c r="J996" s="241" t="str">
        <f t="shared" si="196"/>
        <v/>
      </c>
      <c r="K996" s="242" t="str">
        <f t="shared" si="197"/>
        <v/>
      </c>
      <c r="L996" s="242" t="str">
        <f t="shared" si="198"/>
        <v/>
      </c>
      <c r="M996" s="242">
        <f t="shared" si="199"/>
        <v>360</v>
      </c>
      <c r="N996" s="242">
        <f t="shared" si="200"/>
        <v>141</v>
      </c>
      <c r="O996" s="243">
        <f t="shared" si="201"/>
        <v>135</v>
      </c>
      <c r="P996" s="139"/>
      <c r="Q996" s="241">
        <f t="shared" si="202"/>
        <v>12255.087011245676</v>
      </c>
      <c r="R996" s="242">
        <f t="shared" si="207"/>
        <v>135</v>
      </c>
      <c r="S996" s="242">
        <f t="shared" si="203"/>
        <v>0</v>
      </c>
      <c r="T996" s="242">
        <f t="shared" si="204"/>
        <v>893</v>
      </c>
      <c r="U996" s="242">
        <f t="shared" si="205"/>
        <v>13283.087011245676</v>
      </c>
      <c r="V996" s="247">
        <f t="shared" si="206"/>
        <v>-6</v>
      </c>
    </row>
    <row r="997" spans="1:22" x14ac:dyDescent="0.3">
      <c r="A997" s="136">
        <v>3518</v>
      </c>
      <c r="B997" s="136">
        <v>3518149165</v>
      </c>
      <c r="C997" s="212" t="s">
        <v>339</v>
      </c>
      <c r="D997" s="211">
        <v>149</v>
      </c>
      <c r="E997" s="212" t="s">
        <v>103</v>
      </c>
      <c r="F997" s="211">
        <v>165</v>
      </c>
      <c r="G997" s="212" t="s">
        <v>28</v>
      </c>
      <c r="H997" s="235">
        <f t="shared" si="195"/>
        <v>1.4300000000000002</v>
      </c>
      <c r="I997" s="137"/>
      <c r="J997" s="241" t="str">
        <f t="shared" si="196"/>
        <v/>
      </c>
      <c r="K997" s="242" t="str">
        <f t="shared" si="197"/>
        <v/>
      </c>
      <c r="L997" s="242" t="str">
        <f t="shared" si="198"/>
        <v/>
      </c>
      <c r="M997" s="242" t="str">
        <f t="shared" si="199"/>
        <v/>
      </c>
      <c r="N997" s="242" t="str">
        <f t="shared" si="200"/>
        <v/>
      </c>
      <c r="O997" s="243">
        <f t="shared" si="201"/>
        <v>452</v>
      </c>
      <c r="P997" s="139"/>
      <c r="Q997" s="241">
        <f t="shared" si="202"/>
        <v>12035.764419431875</v>
      </c>
      <c r="R997" s="242">
        <f t="shared" si="207"/>
        <v>452</v>
      </c>
      <c r="S997" s="242">
        <f t="shared" si="203"/>
        <v>0</v>
      </c>
      <c r="T997" s="242">
        <f t="shared" si="204"/>
        <v>893</v>
      </c>
      <c r="U997" s="242">
        <f t="shared" si="205"/>
        <v>13380.764419431875</v>
      </c>
      <c r="V997" s="247" t="str">
        <f t="shared" si="206"/>
        <v/>
      </c>
    </row>
    <row r="998" spans="1:22" x14ac:dyDescent="0.3">
      <c r="A998" s="136">
        <v>3518</v>
      </c>
      <c r="B998" s="136">
        <v>3518149181</v>
      </c>
      <c r="C998" s="212" t="s">
        <v>339</v>
      </c>
      <c r="D998" s="211">
        <v>149</v>
      </c>
      <c r="E998" s="212" t="s">
        <v>103</v>
      </c>
      <c r="F998" s="211">
        <v>181</v>
      </c>
      <c r="G998" s="212" t="s">
        <v>105</v>
      </c>
      <c r="H998" s="235">
        <f t="shared" si="195"/>
        <v>5.6899999999999995</v>
      </c>
      <c r="I998" s="137"/>
      <c r="J998" s="241" t="str">
        <f t="shared" si="196"/>
        <v/>
      </c>
      <c r="K998" s="242">
        <f t="shared" si="197"/>
        <v>769</v>
      </c>
      <c r="L998" s="242">
        <f t="shared" si="198"/>
        <v>767</v>
      </c>
      <c r="M998" s="242">
        <f t="shared" si="199"/>
        <v>767</v>
      </c>
      <c r="N998" s="242">
        <f t="shared" si="200"/>
        <v>735</v>
      </c>
      <c r="O998" s="243">
        <f t="shared" si="201"/>
        <v>735</v>
      </c>
      <c r="P998" s="139"/>
      <c r="Q998" s="241">
        <f t="shared" si="202"/>
        <v>11377.02377179523</v>
      </c>
      <c r="R998" s="242">
        <f t="shared" si="207"/>
        <v>735</v>
      </c>
      <c r="S998" s="242">
        <f t="shared" si="203"/>
        <v>0</v>
      </c>
      <c r="T998" s="242">
        <f t="shared" si="204"/>
        <v>893</v>
      </c>
      <c r="U998" s="242">
        <f t="shared" si="205"/>
        <v>13005.02377179523</v>
      </c>
      <c r="V998" s="247">
        <f t="shared" si="206"/>
        <v>0</v>
      </c>
    </row>
    <row r="999" spans="1:22" ht="6.45" customHeight="1" x14ac:dyDescent="0.3">
      <c r="A999" s="136"/>
      <c r="B999" s="136"/>
      <c r="C999" s="212"/>
      <c r="D999" s="211"/>
      <c r="E999" s="212"/>
      <c r="F999" s="211"/>
      <c r="G999" s="212"/>
      <c r="H999" s="235"/>
      <c r="I999" s="137"/>
      <c r="J999" s="241"/>
      <c r="K999" s="242"/>
      <c r="L999" s="242"/>
      <c r="M999" s="242" t="str">
        <f t="shared" ref="M999" si="208">IFERROR(VLOOKUP($B999,_19Q2,9,FALSE),"")</f>
        <v/>
      </c>
      <c r="N999" s="242"/>
      <c r="O999" s="243" t="str">
        <f t="shared" ref="O999" si="209">IFERROR(VLOOKUP($B999,_19Q3,9,FALSE),"")</f>
        <v/>
      </c>
      <c r="P999" s="139"/>
      <c r="Q999" s="241" t="str">
        <f t="shared" ref="Q999" si="210">IFERROR(VLOOKUP($B999,_19Q3,8,FALSE),"")</f>
        <v/>
      </c>
      <c r="R999" s="242" t="str">
        <f t="shared" ref="R999" si="211">O999</f>
        <v/>
      </c>
      <c r="S999" s="242" t="str">
        <f t="shared" ref="S999" si="212">IFERROR(VLOOKUP($B999,_19Q3,10,FALSE),"")</f>
        <v/>
      </c>
      <c r="T999" s="242" t="str">
        <f t="shared" ref="T999" si="213">IFERROR(VLOOKUP($B999,_19Q3,11,FALSE),"")</f>
        <v/>
      </c>
      <c r="U999" s="242" t="str">
        <f t="shared" ref="U999" si="214">IFERROR(VLOOKUP($B999,_19Q3,12,FALSE),"")</f>
        <v/>
      </c>
      <c r="V999" s="247" t="str">
        <f t="shared" ref="V999" si="215">IFERROR(U999-IFERROR(VLOOKUP($B999,_19Q2,12,FALSE),""),"")</f>
        <v/>
      </c>
    </row>
    <row r="1000" spans="1:22" x14ac:dyDescent="0.3">
      <c r="A1000" s="140" t="s">
        <v>369</v>
      </c>
      <c r="B1000" s="140" t="s">
        <v>369</v>
      </c>
      <c r="C1000" s="237" t="s">
        <v>369</v>
      </c>
      <c r="D1000" s="237" t="s">
        <v>369</v>
      </c>
      <c r="E1000" s="237" t="s">
        <v>369</v>
      </c>
      <c r="F1000" s="237" t="s">
        <v>369</v>
      </c>
      <c r="G1000" s="237" t="s">
        <v>369</v>
      </c>
      <c r="H1000" s="238">
        <f>SUM(H10:H999)</f>
        <v>43371.119999999988</v>
      </c>
      <c r="I1000" s="141"/>
      <c r="J1000" s="236" t="s">
        <v>369</v>
      </c>
      <c r="K1000" s="237" t="s">
        <v>369</v>
      </c>
      <c r="L1000" s="237" t="s">
        <v>369</v>
      </c>
      <c r="M1000" s="237" t="s">
        <v>369</v>
      </c>
      <c r="N1000" s="237" t="s">
        <v>369</v>
      </c>
      <c r="O1000" s="244" t="s">
        <v>369</v>
      </c>
      <c r="Q1000" s="236" t="s">
        <v>369</v>
      </c>
      <c r="R1000" s="237" t="s">
        <v>369</v>
      </c>
      <c r="S1000" s="237" t="s">
        <v>369</v>
      </c>
      <c r="T1000" s="237" t="s">
        <v>369</v>
      </c>
      <c r="U1000" s="237" t="s">
        <v>369</v>
      </c>
      <c r="V1000" s="244" t="s">
        <v>369</v>
      </c>
    </row>
  </sheetData>
  <autoFilter ref="A9:V1000" xr:uid="{3F986F97-D5A6-4E5F-B700-1D680E1ED542}"/>
  <pageMargins left="0.7" right="0.7" top="0.75" bottom="0.75" header="0.3" footer="0.3"/>
  <pageSetup scale="70" fitToHeight="0" orientation="landscape" r:id="rId1"/>
  <headerFooter>
    <oddFooter>&amp;C&amp;D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4.9989318521683403E-2"/>
  </sheetPr>
  <dimension ref="A1:R453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4.4" x14ac:dyDescent="0.3"/>
  <cols>
    <col min="1" max="1" width="4.109375" style="58" customWidth="1"/>
    <col min="2" max="2" width="24.109375" style="57" customWidth="1"/>
    <col min="3" max="3" width="9" style="58" hidden="1" customWidth="1"/>
    <col min="4" max="14" width="9" style="58" customWidth="1"/>
    <col min="15" max="15" width="1.6640625" style="57" customWidth="1"/>
    <col min="16" max="17" width="8.88671875" style="58"/>
  </cols>
  <sheetData>
    <row r="1" spans="1:18" ht="19.649999999999999" customHeight="1" x14ac:dyDescent="0.4">
      <c r="A1" s="188" t="s">
        <v>0</v>
      </c>
      <c r="B1" s="89"/>
      <c r="C1" s="55"/>
      <c r="D1" s="55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8" ht="19.649999999999999" customHeight="1" x14ac:dyDescent="0.4">
      <c r="A2" s="189" t="s">
        <v>370</v>
      </c>
      <c r="B2" s="8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8" ht="19.649999999999999" customHeight="1" x14ac:dyDescent="0.3">
      <c r="A3" s="180" t="s">
        <v>647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1:18" x14ac:dyDescent="0.3"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1:18" x14ac:dyDescent="0.3">
      <c r="A5" s="61">
        <v>1</v>
      </c>
      <c r="B5" s="61">
        <v>2</v>
      </c>
      <c r="C5" s="61">
        <v>4</v>
      </c>
      <c r="D5" s="61">
        <v>5</v>
      </c>
      <c r="E5" s="61">
        <v>6</v>
      </c>
      <c r="F5" s="61">
        <v>7</v>
      </c>
      <c r="G5" s="61">
        <v>8</v>
      </c>
      <c r="H5" s="61">
        <v>9</v>
      </c>
      <c r="I5" s="61">
        <v>10</v>
      </c>
      <c r="J5" s="61">
        <v>11</v>
      </c>
      <c r="K5" s="61">
        <v>11</v>
      </c>
      <c r="L5" s="61">
        <v>11</v>
      </c>
      <c r="M5" s="61"/>
      <c r="N5" s="61"/>
      <c r="O5" s="61">
        <v>12</v>
      </c>
      <c r="P5" s="61">
        <v>13</v>
      </c>
      <c r="Q5" s="61">
        <v>14</v>
      </c>
    </row>
    <row r="6" spans="1:18" x14ac:dyDescent="0.3">
      <c r="A6" s="62"/>
      <c r="B6" s="63"/>
      <c r="C6" s="64" t="s">
        <v>372</v>
      </c>
      <c r="D6" s="66" t="s">
        <v>373</v>
      </c>
      <c r="E6" s="64" t="s">
        <v>374</v>
      </c>
      <c r="F6" s="65" t="s">
        <v>375</v>
      </c>
      <c r="G6" s="64" t="s">
        <v>376</v>
      </c>
      <c r="H6" s="65" t="s">
        <v>377</v>
      </c>
      <c r="I6" s="64" t="s">
        <v>378</v>
      </c>
      <c r="J6" s="65" t="s">
        <v>379</v>
      </c>
      <c r="K6" s="64" t="s">
        <v>380</v>
      </c>
      <c r="L6" s="66" t="s">
        <v>381</v>
      </c>
      <c r="M6" s="64" t="s">
        <v>580</v>
      </c>
      <c r="N6" s="66" t="s">
        <v>642</v>
      </c>
    </row>
    <row r="7" spans="1:18" x14ac:dyDescent="0.3">
      <c r="A7" s="67"/>
      <c r="B7" s="68"/>
      <c r="C7" s="69" t="s">
        <v>382</v>
      </c>
      <c r="D7" s="70" t="s">
        <v>383</v>
      </c>
      <c r="E7" s="69" t="s">
        <v>384</v>
      </c>
      <c r="F7" s="70" t="s">
        <v>385</v>
      </c>
      <c r="G7" s="69" t="s">
        <v>386</v>
      </c>
      <c r="H7" s="70" t="s">
        <v>387</v>
      </c>
      <c r="I7" s="69" t="s">
        <v>388</v>
      </c>
      <c r="J7" s="70" t="s">
        <v>389</v>
      </c>
      <c r="K7" s="69" t="s">
        <v>390</v>
      </c>
      <c r="L7" s="71" t="s">
        <v>391</v>
      </c>
      <c r="M7" s="69" t="s">
        <v>581</v>
      </c>
      <c r="N7" s="71" t="s">
        <v>643</v>
      </c>
      <c r="P7" s="72"/>
      <c r="Q7" s="73"/>
    </row>
    <row r="8" spans="1:18" x14ac:dyDescent="0.3">
      <c r="A8" s="67" t="s">
        <v>392</v>
      </c>
      <c r="B8" s="68" t="s">
        <v>393</v>
      </c>
      <c r="C8" s="74" t="s">
        <v>394</v>
      </c>
      <c r="D8" s="67" t="s">
        <v>394</v>
      </c>
      <c r="E8" s="74" t="s">
        <v>394</v>
      </c>
      <c r="F8" s="67" t="s">
        <v>394</v>
      </c>
      <c r="G8" s="74" t="s">
        <v>394</v>
      </c>
      <c r="H8" s="67" t="s">
        <v>394</v>
      </c>
      <c r="I8" s="74" t="s">
        <v>394</v>
      </c>
      <c r="J8" s="67" t="s">
        <v>394</v>
      </c>
      <c r="K8" s="74" t="s">
        <v>394</v>
      </c>
      <c r="L8" s="75" t="s">
        <v>394</v>
      </c>
      <c r="M8" s="74" t="s">
        <v>394</v>
      </c>
      <c r="N8" s="75" t="s">
        <v>394</v>
      </c>
      <c r="P8" s="76" t="s">
        <v>395</v>
      </c>
      <c r="Q8" s="77" t="s">
        <v>396</v>
      </c>
    </row>
    <row r="9" spans="1:18" ht="10.8" customHeight="1" x14ac:dyDescent="0.3">
      <c r="A9" s="78"/>
      <c r="B9" s="79"/>
      <c r="C9" s="80"/>
      <c r="D9" s="81"/>
      <c r="E9" s="80"/>
      <c r="F9" s="81"/>
      <c r="G9" s="80"/>
      <c r="H9" s="81"/>
      <c r="I9" s="80"/>
      <c r="J9" s="81"/>
      <c r="K9" s="80"/>
      <c r="L9" s="82"/>
      <c r="M9" s="80"/>
      <c r="N9" s="82"/>
      <c r="P9" s="82"/>
      <c r="Q9" s="82"/>
    </row>
    <row r="10" spans="1:18" x14ac:dyDescent="0.3">
      <c r="A10" s="83">
        <v>1</v>
      </c>
      <c r="B10" s="84" t="s">
        <v>161</v>
      </c>
      <c r="C10" s="85">
        <v>111.77219560077984</v>
      </c>
      <c r="D10" s="85">
        <v>114.5292807345924</v>
      </c>
      <c r="E10" s="85">
        <v>105.96027829480104</v>
      </c>
      <c r="F10" s="85">
        <v>113.06410379678438</v>
      </c>
      <c r="G10" s="85">
        <v>119.11478689585684</v>
      </c>
      <c r="H10" s="85">
        <v>119.13262987143031</v>
      </c>
      <c r="I10" s="85">
        <v>118.49442727384208</v>
      </c>
      <c r="J10" s="85">
        <v>125.37044837618738</v>
      </c>
      <c r="K10" s="85">
        <v>125.22578299097079</v>
      </c>
      <c r="L10" s="85">
        <v>125.4637276403226</v>
      </c>
      <c r="M10" s="85">
        <v>128.32500819493092</v>
      </c>
      <c r="N10" s="85">
        <v>123.41461241846159</v>
      </c>
      <c r="P10" s="85">
        <f>MIN(D10:N10)</f>
        <v>105.96027829480104</v>
      </c>
      <c r="Q10" s="85">
        <f>MAX(D10:N10)</f>
        <v>128.32500819493092</v>
      </c>
      <c r="R10" s="99"/>
    </row>
    <row r="11" spans="1:18" x14ac:dyDescent="0.3">
      <c r="A11" s="83">
        <v>2</v>
      </c>
      <c r="B11" s="84" t="s">
        <v>397</v>
      </c>
      <c r="C11" s="85">
        <v>124.03733697746439</v>
      </c>
      <c r="D11" s="85">
        <v>125.40836672604414</v>
      </c>
      <c r="E11" s="85">
        <v>128.32239585519457</v>
      </c>
      <c r="F11" s="85">
        <v>130.97660177145235</v>
      </c>
      <c r="G11" s="85">
        <v>130.05237429755624</v>
      </c>
      <c r="H11" s="85">
        <v>130.3982811068494</v>
      </c>
      <c r="I11" s="85">
        <v>130.77916071359658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P11" s="85">
        <f t="shared" ref="P11:P74" si="0">MIN(D11:N11)</f>
        <v>0</v>
      </c>
      <c r="Q11" s="85">
        <f t="shared" ref="Q11:Q74" si="1">MAX(D11:N11)</f>
        <v>130.97660177145235</v>
      </c>
      <c r="R11" s="99"/>
    </row>
    <row r="12" spans="1:18" x14ac:dyDescent="0.3">
      <c r="A12" s="83">
        <v>3</v>
      </c>
      <c r="B12" s="84" t="s">
        <v>367</v>
      </c>
      <c r="C12" s="85">
        <v>111.06694336138946</v>
      </c>
      <c r="D12" s="85">
        <v>109.27846623607098</v>
      </c>
      <c r="E12" s="85">
        <v>107.16141821745634</v>
      </c>
      <c r="F12" s="85">
        <v>119.38525277530137</v>
      </c>
      <c r="G12" s="85">
        <v>115.51517767524373</v>
      </c>
      <c r="H12" s="85">
        <v>113.93137535116011</v>
      </c>
      <c r="I12" s="85">
        <v>113.57169906695157</v>
      </c>
      <c r="J12" s="85">
        <v>112.69594936915112</v>
      </c>
      <c r="K12" s="85">
        <v>114.30492068093569</v>
      </c>
      <c r="L12" s="85">
        <v>114.31738116237746</v>
      </c>
      <c r="M12" s="85">
        <v>120.27484094098735</v>
      </c>
      <c r="N12" s="85">
        <v>116.75327684334704</v>
      </c>
      <c r="P12" s="85">
        <f t="shared" si="0"/>
        <v>107.16141821745634</v>
      </c>
      <c r="Q12" s="85">
        <f t="shared" si="1"/>
        <v>120.27484094098735</v>
      </c>
      <c r="R12" s="99"/>
    </row>
    <row r="13" spans="1:18" x14ac:dyDescent="0.3">
      <c r="A13" s="83">
        <v>4</v>
      </c>
      <c r="B13" s="84" t="s">
        <v>398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P13" s="85">
        <f t="shared" si="0"/>
        <v>0</v>
      </c>
      <c r="Q13" s="85">
        <f t="shared" si="1"/>
        <v>0</v>
      </c>
      <c r="R13" s="99"/>
    </row>
    <row r="14" spans="1:18" x14ac:dyDescent="0.3">
      <c r="A14" s="83">
        <v>5</v>
      </c>
      <c r="B14" s="84" t="s">
        <v>219</v>
      </c>
      <c r="C14" s="85">
        <v>117.77175317470407</v>
      </c>
      <c r="D14" s="85">
        <v>117.44408740112699</v>
      </c>
      <c r="E14" s="85">
        <v>119.82213216439075</v>
      </c>
      <c r="F14" s="85">
        <v>120.33807968445154</v>
      </c>
      <c r="G14" s="85">
        <v>116.35918186753943</v>
      </c>
      <c r="H14" s="85">
        <v>118.43865297524098</v>
      </c>
      <c r="I14" s="85">
        <v>124.2993595350078</v>
      </c>
      <c r="J14" s="85">
        <v>127.20562142897151</v>
      </c>
      <c r="K14" s="85">
        <v>131.73313176205966</v>
      </c>
      <c r="L14" s="85">
        <v>139.11696300590734</v>
      </c>
      <c r="M14" s="85">
        <v>140.2431269597129</v>
      </c>
      <c r="N14" s="85">
        <v>142.84949764189855</v>
      </c>
      <c r="P14" s="85">
        <f t="shared" si="0"/>
        <v>116.35918186753943</v>
      </c>
      <c r="Q14" s="85">
        <f t="shared" si="1"/>
        <v>142.84949764189855</v>
      </c>
      <c r="R14" s="99"/>
    </row>
    <row r="15" spans="1:18" x14ac:dyDescent="0.3">
      <c r="A15" s="83">
        <v>6</v>
      </c>
      <c r="B15" s="84" t="s">
        <v>399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P15" s="85">
        <f t="shared" si="0"/>
        <v>0</v>
      </c>
      <c r="Q15" s="85">
        <f t="shared" si="1"/>
        <v>0</v>
      </c>
      <c r="R15" s="99"/>
    </row>
    <row r="16" spans="1:18" x14ac:dyDescent="0.3">
      <c r="A16" s="83">
        <v>7</v>
      </c>
      <c r="B16" s="84" t="s">
        <v>224</v>
      </c>
      <c r="C16" s="85">
        <v>123.42643010083343</v>
      </c>
      <c r="D16" s="85">
        <v>121.29842110534237</v>
      </c>
      <c r="E16" s="85">
        <v>117.12194961161666</v>
      </c>
      <c r="F16" s="85">
        <v>120.12229697114793</v>
      </c>
      <c r="G16" s="85">
        <v>124.81703266895079</v>
      </c>
      <c r="H16" s="85">
        <v>126.78278641549461</v>
      </c>
      <c r="I16" s="85">
        <v>126.15755891816404</v>
      </c>
      <c r="J16" s="85">
        <v>124.61128576742828</v>
      </c>
      <c r="K16" s="85">
        <v>130.03394338135737</v>
      </c>
      <c r="L16" s="85">
        <v>132.88408250904644</v>
      </c>
      <c r="M16" s="85">
        <v>138.92866251610889</v>
      </c>
      <c r="N16" s="85">
        <v>139.55939039674564</v>
      </c>
      <c r="P16" s="85">
        <f t="shared" si="0"/>
        <v>117.12194961161666</v>
      </c>
      <c r="Q16" s="85">
        <f t="shared" si="1"/>
        <v>139.55939039674564</v>
      </c>
      <c r="R16" s="99"/>
    </row>
    <row r="17" spans="1:18" x14ac:dyDescent="0.3">
      <c r="A17" s="83">
        <v>8</v>
      </c>
      <c r="B17" s="84" t="s">
        <v>208</v>
      </c>
      <c r="C17" s="85">
        <v>166.73323247008838</v>
      </c>
      <c r="D17" s="85">
        <v>168.76598845245735</v>
      </c>
      <c r="E17" s="85">
        <v>159.00441679166485</v>
      </c>
      <c r="F17" s="85">
        <v>169.05750524926896</v>
      </c>
      <c r="G17" s="85">
        <v>175.5081110358766</v>
      </c>
      <c r="H17" s="85">
        <v>178.2648019537996</v>
      </c>
      <c r="I17" s="85">
        <v>182.61319879461948</v>
      </c>
      <c r="J17" s="85">
        <v>190.33263924064264</v>
      </c>
      <c r="K17" s="85">
        <v>190.08496301779047</v>
      </c>
      <c r="L17" s="85">
        <v>192.45193179307373</v>
      </c>
      <c r="M17" s="85">
        <v>201.73624130445754</v>
      </c>
      <c r="N17" s="85">
        <v>205.42824766797673</v>
      </c>
      <c r="P17" s="85">
        <f t="shared" si="0"/>
        <v>159.00441679166485</v>
      </c>
      <c r="Q17" s="85">
        <f t="shared" si="1"/>
        <v>205.42824766797673</v>
      </c>
      <c r="R17" s="99"/>
    </row>
    <row r="18" spans="1:18" x14ac:dyDescent="0.3">
      <c r="A18" s="83">
        <v>9</v>
      </c>
      <c r="B18" s="84" t="s">
        <v>108</v>
      </c>
      <c r="C18" s="85">
        <v>134.71022699140238</v>
      </c>
      <c r="D18" s="85">
        <v>131.93073995341285</v>
      </c>
      <c r="E18" s="85">
        <v>129.2326819516249</v>
      </c>
      <c r="F18" s="85">
        <v>136.4506799639442</v>
      </c>
      <c r="G18" s="85">
        <v>134.91434294214139</v>
      </c>
      <c r="H18" s="85">
        <v>136.18283396462104</v>
      </c>
      <c r="I18" s="85">
        <v>139.01925354713811</v>
      </c>
      <c r="J18" s="85">
        <v>145.21889806696424</v>
      </c>
      <c r="K18" s="85">
        <v>148.41860045490372</v>
      </c>
      <c r="L18" s="85">
        <v>150.44174827921609</v>
      </c>
      <c r="M18" s="85">
        <v>156.64405646519796</v>
      </c>
      <c r="N18" s="85">
        <v>163.90234768441744</v>
      </c>
      <c r="P18" s="85">
        <f t="shared" si="0"/>
        <v>129.2326819516249</v>
      </c>
      <c r="Q18" s="85">
        <f t="shared" si="1"/>
        <v>163.90234768441744</v>
      </c>
      <c r="R18" s="99"/>
    </row>
    <row r="19" spans="1:18" x14ac:dyDescent="0.3">
      <c r="A19" s="83">
        <v>10</v>
      </c>
      <c r="B19" s="84" t="s">
        <v>99</v>
      </c>
      <c r="C19" s="85">
        <v>125.63196875988558</v>
      </c>
      <c r="D19" s="85">
        <v>123.41033954363263</v>
      </c>
      <c r="E19" s="85">
        <v>117.63466273839214</v>
      </c>
      <c r="F19" s="85">
        <v>125.07618745929526</v>
      </c>
      <c r="G19" s="85">
        <v>128.7342085657113</v>
      </c>
      <c r="H19" s="85">
        <v>128.38006453469885</v>
      </c>
      <c r="I19" s="85">
        <v>123.24479023426009</v>
      </c>
      <c r="J19" s="85">
        <v>127.11016954738561</v>
      </c>
      <c r="K19" s="85">
        <v>128.05472263848853</v>
      </c>
      <c r="L19" s="85">
        <v>129.90154052057613</v>
      </c>
      <c r="M19" s="85">
        <v>130.76041916071867</v>
      </c>
      <c r="N19" s="85">
        <v>132.99320927555306</v>
      </c>
      <c r="P19" s="85">
        <f t="shared" si="0"/>
        <v>117.63466273839214</v>
      </c>
      <c r="Q19" s="85">
        <f t="shared" si="1"/>
        <v>132.99320927555306</v>
      </c>
      <c r="R19" s="99"/>
    </row>
    <row r="20" spans="1:18" x14ac:dyDescent="0.3">
      <c r="A20" s="83">
        <v>11</v>
      </c>
      <c r="B20" s="84" t="s">
        <v>400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P20" s="85">
        <f t="shared" si="0"/>
        <v>0</v>
      </c>
      <c r="Q20" s="85">
        <f t="shared" si="1"/>
        <v>0</v>
      </c>
      <c r="R20" s="99"/>
    </row>
    <row r="21" spans="1:18" x14ac:dyDescent="0.3">
      <c r="A21" s="83">
        <v>12</v>
      </c>
      <c r="B21" s="84" t="s">
        <v>401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P21" s="85">
        <f t="shared" si="0"/>
        <v>0</v>
      </c>
      <c r="Q21" s="85">
        <f t="shared" si="1"/>
        <v>0</v>
      </c>
      <c r="R21" s="99"/>
    </row>
    <row r="22" spans="1:18" x14ac:dyDescent="0.3">
      <c r="A22" s="83">
        <v>13</v>
      </c>
      <c r="B22" s="84" t="s">
        <v>402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P22" s="85">
        <f t="shared" si="0"/>
        <v>0</v>
      </c>
      <c r="Q22" s="85">
        <f t="shared" si="1"/>
        <v>0</v>
      </c>
      <c r="R22" s="99"/>
    </row>
    <row r="23" spans="1:18" x14ac:dyDescent="0.3">
      <c r="A23" s="83">
        <v>14</v>
      </c>
      <c r="B23" s="84" t="s">
        <v>83</v>
      </c>
      <c r="C23" s="85">
        <v>125.00597843109036</v>
      </c>
      <c r="D23" s="85">
        <v>122.16948486048818</v>
      </c>
      <c r="E23" s="85">
        <v>120.34079168926797</v>
      </c>
      <c r="F23" s="85">
        <v>127.27581960608816</v>
      </c>
      <c r="G23" s="85">
        <v>121.97543910556776</v>
      </c>
      <c r="H23" s="85">
        <v>122.11353718553725</v>
      </c>
      <c r="I23" s="85">
        <v>127.10942396017313</v>
      </c>
      <c r="J23" s="85">
        <v>129.37514168306851</v>
      </c>
      <c r="K23" s="85">
        <v>131.94802122135732</v>
      </c>
      <c r="L23" s="85">
        <v>128.16424629884077</v>
      </c>
      <c r="M23" s="85">
        <v>133.34056606923838</v>
      </c>
      <c r="N23" s="85">
        <v>131.22311504964216</v>
      </c>
      <c r="P23" s="85">
        <f t="shared" si="0"/>
        <v>120.34079168926797</v>
      </c>
      <c r="Q23" s="85">
        <f t="shared" si="1"/>
        <v>133.34056606923838</v>
      </c>
      <c r="R23" s="99"/>
    </row>
    <row r="24" spans="1:18" x14ac:dyDescent="0.3">
      <c r="A24" s="83">
        <v>15</v>
      </c>
      <c r="B24" s="84" t="s">
        <v>403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P24" s="85">
        <f t="shared" si="0"/>
        <v>0</v>
      </c>
      <c r="Q24" s="85">
        <f t="shared" si="1"/>
        <v>0</v>
      </c>
      <c r="R24" s="99"/>
    </row>
    <row r="25" spans="1:18" x14ac:dyDescent="0.3">
      <c r="A25" s="83">
        <v>16</v>
      </c>
      <c r="B25" s="84" t="s">
        <v>187</v>
      </c>
      <c r="C25" s="85">
        <v>105.86778215948875</v>
      </c>
      <c r="D25" s="85">
        <v>103.64688299851269</v>
      </c>
      <c r="E25" s="85">
        <v>102.95646333007555</v>
      </c>
      <c r="F25" s="85">
        <v>104.40237050680565</v>
      </c>
      <c r="G25" s="85">
        <v>100</v>
      </c>
      <c r="H25" s="85">
        <v>102.27505751419824</v>
      </c>
      <c r="I25" s="85">
        <v>100.16700042757283</v>
      </c>
      <c r="J25" s="85">
        <v>101.23123699303558</v>
      </c>
      <c r="K25" s="85">
        <v>101.44976367290343</v>
      </c>
      <c r="L25" s="85">
        <v>103.84756223955138</v>
      </c>
      <c r="M25" s="85">
        <v>104.21860946146137</v>
      </c>
      <c r="N25" s="85">
        <v>104.14351640992452</v>
      </c>
      <c r="P25" s="85">
        <f t="shared" si="0"/>
        <v>100</v>
      </c>
      <c r="Q25" s="85">
        <f t="shared" si="1"/>
        <v>104.40237050680565</v>
      </c>
      <c r="R25" s="99"/>
    </row>
    <row r="26" spans="1:18" x14ac:dyDescent="0.3">
      <c r="A26" s="83">
        <v>17</v>
      </c>
      <c r="B26" s="84" t="s">
        <v>177</v>
      </c>
      <c r="C26" s="85">
        <v>126.15473184483055</v>
      </c>
      <c r="D26" s="85">
        <v>126.28686208221187</v>
      </c>
      <c r="E26" s="85">
        <v>125.14730970696539</v>
      </c>
      <c r="F26" s="85">
        <v>124.5397327520877</v>
      </c>
      <c r="G26" s="85">
        <v>125.3398444028377</v>
      </c>
      <c r="H26" s="85">
        <v>121.05542545627317</v>
      </c>
      <c r="I26" s="85">
        <v>123.95866707519325</v>
      </c>
      <c r="J26" s="85">
        <v>126.4353451002376</v>
      </c>
      <c r="K26" s="85">
        <v>127.26984305319422</v>
      </c>
      <c r="L26" s="85">
        <v>127.2321463058861</v>
      </c>
      <c r="M26" s="85">
        <v>128.79473601698882</v>
      </c>
      <c r="N26" s="85">
        <v>125.36330327687647</v>
      </c>
      <c r="P26" s="85">
        <f t="shared" si="0"/>
        <v>121.05542545627317</v>
      </c>
      <c r="Q26" s="85">
        <f t="shared" si="1"/>
        <v>128.79473601698882</v>
      </c>
      <c r="R26" s="99"/>
    </row>
    <row r="27" spans="1:18" x14ac:dyDescent="0.3">
      <c r="A27" s="83">
        <v>18</v>
      </c>
      <c r="B27" s="84" t="s">
        <v>188</v>
      </c>
      <c r="C27" s="85">
        <v>134.74100147061731</v>
      </c>
      <c r="D27" s="85">
        <v>162.1664032202309</v>
      </c>
      <c r="E27" s="85">
        <v>144.04519802874606</v>
      </c>
      <c r="F27" s="85">
        <v>150.49771616363529</v>
      </c>
      <c r="G27" s="85">
        <v>141.38226410516006</v>
      </c>
      <c r="H27" s="85">
        <v>145.77919855055208</v>
      </c>
      <c r="I27" s="85">
        <v>157.55295732613718</v>
      </c>
      <c r="J27" s="85">
        <v>161.93086371082376</v>
      </c>
      <c r="K27" s="85">
        <v>162.38689741392352</v>
      </c>
      <c r="L27" s="85">
        <v>165.70990391896345</v>
      </c>
      <c r="M27" s="85">
        <v>195.07122593297095</v>
      </c>
      <c r="N27" s="85">
        <v>169.18028587762669</v>
      </c>
      <c r="P27" s="85">
        <f t="shared" si="0"/>
        <v>141.38226410516006</v>
      </c>
      <c r="Q27" s="85">
        <f t="shared" si="1"/>
        <v>195.07122593297095</v>
      </c>
      <c r="R27" s="99"/>
    </row>
    <row r="28" spans="1:18" x14ac:dyDescent="0.3">
      <c r="A28" s="86">
        <v>19</v>
      </c>
      <c r="B28" s="84" t="s">
        <v>404</v>
      </c>
      <c r="C28" s="85">
        <v>112.45159400788111</v>
      </c>
      <c r="D28" s="85">
        <v>124.86470849599824</v>
      </c>
      <c r="E28" s="85">
        <v>119.9462634954191</v>
      </c>
      <c r="F28" s="85">
        <v>129.37232602958827</v>
      </c>
      <c r="G28" s="85">
        <v>0</v>
      </c>
      <c r="H28" s="85">
        <v>126.20548326780845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P28" s="85">
        <f t="shared" si="0"/>
        <v>0</v>
      </c>
      <c r="Q28" s="85">
        <f t="shared" si="1"/>
        <v>129.37232602958827</v>
      </c>
      <c r="R28" s="99"/>
    </row>
    <row r="29" spans="1:18" x14ac:dyDescent="0.3">
      <c r="A29" s="83">
        <v>20</v>
      </c>
      <c r="B29" s="84" t="s">
        <v>142</v>
      </c>
      <c r="C29" s="85">
        <v>123.23419283323452</v>
      </c>
      <c r="D29" s="85">
        <v>124.36698415987951</v>
      </c>
      <c r="E29" s="85">
        <v>114.53898103038931</v>
      </c>
      <c r="F29" s="85">
        <v>118.24191198086382</v>
      </c>
      <c r="G29" s="85">
        <v>120.99024467390575</v>
      </c>
      <c r="H29" s="85">
        <v>116.1894402693584</v>
      </c>
      <c r="I29" s="85">
        <v>117.74560296503864</v>
      </c>
      <c r="J29" s="85">
        <v>124.88523781593652</v>
      </c>
      <c r="K29" s="85">
        <v>125.95590737417932</v>
      </c>
      <c r="L29" s="85">
        <v>125.9159252492119</v>
      </c>
      <c r="M29" s="85">
        <v>128.92053184473752</v>
      </c>
      <c r="N29" s="85">
        <v>125.43854669370502</v>
      </c>
      <c r="P29" s="85">
        <f t="shared" si="0"/>
        <v>114.53898103038931</v>
      </c>
      <c r="Q29" s="85">
        <f t="shared" si="1"/>
        <v>128.92053184473752</v>
      </c>
      <c r="R29" s="99"/>
    </row>
    <row r="30" spans="1:18" x14ac:dyDescent="0.3">
      <c r="A30" s="83">
        <v>21</v>
      </c>
      <c r="B30" s="84" t="s">
        <v>405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P30" s="85">
        <f t="shared" si="0"/>
        <v>0</v>
      </c>
      <c r="Q30" s="85">
        <f t="shared" si="1"/>
        <v>0</v>
      </c>
      <c r="R30" s="99"/>
    </row>
    <row r="31" spans="1:18" x14ac:dyDescent="0.3">
      <c r="A31" s="83">
        <v>22</v>
      </c>
      <c r="B31" s="84" t="s">
        <v>406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P31" s="85">
        <f t="shared" si="0"/>
        <v>0</v>
      </c>
      <c r="Q31" s="85">
        <f t="shared" si="1"/>
        <v>0</v>
      </c>
      <c r="R31" s="99"/>
    </row>
    <row r="32" spans="1:18" x14ac:dyDescent="0.3">
      <c r="A32" s="86">
        <v>23</v>
      </c>
      <c r="B32" s="84" t="s">
        <v>407</v>
      </c>
      <c r="C32" s="85">
        <v>145.63371612279968</v>
      </c>
      <c r="D32" s="85">
        <v>148.13621476137504</v>
      </c>
      <c r="E32" s="85">
        <v>146.36638460381855</v>
      </c>
      <c r="F32" s="85">
        <v>155.46316521227055</v>
      </c>
      <c r="G32" s="85">
        <v>152.06885605542666</v>
      </c>
      <c r="H32" s="85">
        <v>145.34003576240778</v>
      </c>
      <c r="I32" s="85">
        <v>145.06913395549375</v>
      </c>
      <c r="J32" s="85">
        <v>148.89775592674292</v>
      </c>
      <c r="K32" s="85">
        <v>152.98276882392744</v>
      </c>
      <c r="L32" s="85">
        <v>158.14040112638094</v>
      </c>
      <c r="M32" s="85">
        <v>159.5628802686974</v>
      </c>
      <c r="N32" s="85">
        <v>163.47610143629061</v>
      </c>
      <c r="P32" s="85">
        <f t="shared" si="0"/>
        <v>145.06913395549375</v>
      </c>
      <c r="Q32" s="85">
        <f t="shared" si="1"/>
        <v>163.47610143629061</v>
      </c>
      <c r="R32" s="99"/>
    </row>
    <row r="33" spans="1:18" x14ac:dyDescent="0.3">
      <c r="A33" s="83">
        <v>24</v>
      </c>
      <c r="B33" s="84" t="s">
        <v>252</v>
      </c>
      <c r="C33" s="85">
        <v>107.7065222781054</v>
      </c>
      <c r="D33" s="85">
        <v>106.29067534315438</v>
      </c>
      <c r="E33" s="85">
        <v>105.98062121765327</v>
      </c>
      <c r="F33" s="85">
        <v>111.64612630245001</v>
      </c>
      <c r="G33" s="85">
        <v>106.13723652229959</v>
      </c>
      <c r="H33" s="85">
        <v>107.12690182446877</v>
      </c>
      <c r="I33" s="85">
        <v>109.7241057083105</v>
      </c>
      <c r="J33" s="85">
        <v>114.70523880996683</v>
      </c>
      <c r="K33" s="85">
        <v>119.5540749571703</v>
      </c>
      <c r="L33" s="85">
        <v>121.97740735797686</v>
      </c>
      <c r="M33" s="85">
        <v>122.21527927554826</v>
      </c>
      <c r="N33" s="85">
        <v>122.89253879924014</v>
      </c>
      <c r="P33" s="85">
        <f t="shared" si="0"/>
        <v>105.98062121765327</v>
      </c>
      <c r="Q33" s="85">
        <f t="shared" si="1"/>
        <v>122.89253879924014</v>
      </c>
      <c r="R33" s="99"/>
    </row>
    <row r="34" spans="1:18" x14ac:dyDescent="0.3">
      <c r="A34" s="83">
        <v>25</v>
      </c>
      <c r="B34" s="84" t="s">
        <v>120</v>
      </c>
      <c r="C34" s="85">
        <v>115.74041326830087</v>
      </c>
      <c r="D34" s="85">
        <v>114.49779080674909</v>
      </c>
      <c r="E34" s="85">
        <v>110.08166379002249</v>
      </c>
      <c r="F34" s="85">
        <v>114.53988251321567</v>
      </c>
      <c r="G34" s="85">
        <v>111.81331045924571</v>
      </c>
      <c r="H34" s="85">
        <v>114.56917441895267</v>
      </c>
      <c r="I34" s="85">
        <v>114.50104993275461</v>
      </c>
      <c r="J34" s="85">
        <v>121.22435479107398</v>
      </c>
      <c r="K34" s="85">
        <v>121.34182543577371</v>
      </c>
      <c r="L34" s="85">
        <v>133.49656912828439</v>
      </c>
      <c r="M34" s="85">
        <v>134.62777226897308</v>
      </c>
      <c r="N34" s="85">
        <v>139.53619815667878</v>
      </c>
      <c r="P34" s="85">
        <f t="shared" si="0"/>
        <v>110.08166379002249</v>
      </c>
      <c r="Q34" s="85">
        <f t="shared" si="1"/>
        <v>139.53619815667878</v>
      </c>
      <c r="R34" s="99"/>
    </row>
    <row r="35" spans="1:18" x14ac:dyDescent="0.3">
      <c r="A35" s="83">
        <v>26</v>
      </c>
      <c r="B35" s="84" t="s">
        <v>100</v>
      </c>
      <c r="C35" s="85">
        <v>124.78864214290341</v>
      </c>
      <c r="D35" s="85">
        <v>119.49943363714659</v>
      </c>
      <c r="E35" s="85">
        <v>114.28515378257937</v>
      </c>
      <c r="F35" s="85">
        <v>118.22066813457586</v>
      </c>
      <c r="G35" s="85">
        <v>121.60654640314105</v>
      </c>
      <c r="H35" s="85">
        <v>122.40475784043896</v>
      </c>
      <c r="I35" s="85">
        <v>121.78755665261305</v>
      </c>
      <c r="J35" s="85">
        <v>121.7747066954541</v>
      </c>
      <c r="K35" s="85">
        <v>127.08865197875205</v>
      </c>
      <c r="L35" s="85">
        <v>127.42350651107995</v>
      </c>
      <c r="M35" s="85">
        <v>127.79589792661135</v>
      </c>
      <c r="N35" s="85">
        <v>130.14465312426898</v>
      </c>
      <c r="P35" s="85">
        <f t="shared" si="0"/>
        <v>114.28515378257937</v>
      </c>
      <c r="Q35" s="85">
        <f t="shared" si="1"/>
        <v>130.14465312426898</v>
      </c>
      <c r="R35" s="99"/>
    </row>
    <row r="36" spans="1:18" x14ac:dyDescent="0.3">
      <c r="A36" s="83">
        <v>27</v>
      </c>
      <c r="B36" s="84" t="s">
        <v>408</v>
      </c>
      <c r="C36" s="85">
        <v>113.11587788250668</v>
      </c>
      <c r="D36" s="85">
        <v>107.13862512486665</v>
      </c>
      <c r="E36" s="85">
        <v>105.33942269839724</v>
      </c>
      <c r="F36" s="85">
        <v>116.43686130974642</v>
      </c>
      <c r="G36" s="85">
        <v>111.0664232197467</v>
      </c>
      <c r="H36" s="85">
        <v>112.28962709055195</v>
      </c>
      <c r="I36" s="85">
        <v>122.95306872088835</v>
      </c>
      <c r="J36" s="85">
        <v>129.06949622072153</v>
      </c>
      <c r="K36" s="85">
        <v>143.40147455003523</v>
      </c>
      <c r="L36" s="85">
        <v>138.75666786616426</v>
      </c>
      <c r="M36" s="85">
        <v>112.76319085768343</v>
      </c>
      <c r="N36" s="85">
        <v>114.86209245581935</v>
      </c>
      <c r="P36" s="85">
        <f t="shared" si="0"/>
        <v>105.33942269839724</v>
      </c>
      <c r="Q36" s="85">
        <f t="shared" si="1"/>
        <v>143.40147455003523</v>
      </c>
      <c r="R36" s="99"/>
    </row>
    <row r="37" spans="1:18" x14ac:dyDescent="0.3">
      <c r="A37" s="83">
        <v>28</v>
      </c>
      <c r="B37" s="84" t="s">
        <v>364</v>
      </c>
      <c r="C37" s="85">
        <v>189.57984580126325</v>
      </c>
      <c r="D37" s="85">
        <v>187.64845677126428</v>
      </c>
      <c r="E37" s="85">
        <v>180.64811260895752</v>
      </c>
      <c r="F37" s="85">
        <v>213.91258640131414</v>
      </c>
      <c r="G37" s="85">
        <v>217.32601755636085</v>
      </c>
      <c r="H37" s="85">
        <v>202.37038763921635</v>
      </c>
      <c r="I37" s="85">
        <v>185.97340849982621</v>
      </c>
      <c r="J37" s="85">
        <v>212.30480693260026</v>
      </c>
      <c r="K37" s="85">
        <v>230.54763370778488</v>
      </c>
      <c r="L37" s="85">
        <v>216.52735133216555</v>
      </c>
      <c r="M37" s="85">
        <v>208.50265887696096</v>
      </c>
      <c r="N37" s="85">
        <v>216.05559003040909</v>
      </c>
      <c r="P37" s="85">
        <f t="shared" si="0"/>
        <v>180.64811260895752</v>
      </c>
      <c r="Q37" s="85">
        <f t="shared" si="1"/>
        <v>230.54763370778488</v>
      </c>
      <c r="R37" s="99"/>
    </row>
    <row r="38" spans="1:18" x14ac:dyDescent="0.3">
      <c r="A38" s="83">
        <v>29</v>
      </c>
      <c r="B38" s="84" t="s">
        <v>409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P38" s="85">
        <f t="shared" si="0"/>
        <v>0</v>
      </c>
      <c r="Q38" s="85">
        <f t="shared" si="1"/>
        <v>0</v>
      </c>
      <c r="R38" s="99"/>
    </row>
    <row r="39" spans="1:18" x14ac:dyDescent="0.3">
      <c r="A39" s="83">
        <v>30</v>
      </c>
      <c r="B39" s="84" t="s">
        <v>115</v>
      </c>
      <c r="C39" s="85">
        <v>122.54596085603376</v>
      </c>
      <c r="D39" s="85">
        <v>118.00255596982447</v>
      </c>
      <c r="E39" s="85">
        <v>115.9269286669806</v>
      </c>
      <c r="F39" s="85">
        <v>119.00971767438162</v>
      </c>
      <c r="G39" s="85">
        <v>118.52652139517321</v>
      </c>
      <c r="H39" s="85">
        <v>115.87163141071501</v>
      </c>
      <c r="I39" s="85">
        <v>117.63247389787898</v>
      </c>
      <c r="J39" s="85">
        <v>118.95708676083679</v>
      </c>
      <c r="K39" s="85">
        <v>117.89160229706823</v>
      </c>
      <c r="L39" s="85">
        <v>122.78819030196063</v>
      </c>
      <c r="M39" s="85">
        <v>124.48565611394558</v>
      </c>
      <c r="N39" s="85">
        <v>127.53457564683129</v>
      </c>
      <c r="P39" s="85">
        <f t="shared" si="0"/>
        <v>115.87163141071501</v>
      </c>
      <c r="Q39" s="85">
        <f t="shared" si="1"/>
        <v>127.53457564683129</v>
      </c>
      <c r="R39" s="99"/>
    </row>
    <row r="40" spans="1:18" x14ac:dyDescent="0.3">
      <c r="A40" s="83">
        <v>31</v>
      </c>
      <c r="B40" s="84" t="s">
        <v>101</v>
      </c>
      <c r="C40" s="85">
        <v>116.62685069995216</v>
      </c>
      <c r="D40" s="85">
        <v>122.52110604066175</v>
      </c>
      <c r="E40" s="85">
        <v>122.50165753107322</v>
      </c>
      <c r="F40" s="85">
        <v>131.05863966605577</v>
      </c>
      <c r="G40" s="85">
        <v>126.50125541852223</v>
      </c>
      <c r="H40" s="85">
        <v>126.48093192457632</v>
      </c>
      <c r="I40" s="85">
        <v>131.90938847116024</v>
      </c>
      <c r="J40" s="85">
        <v>140.30612372646479</v>
      </c>
      <c r="K40" s="85">
        <v>142.72254666618801</v>
      </c>
      <c r="L40" s="85">
        <v>141.04409563345578</v>
      </c>
      <c r="M40" s="85">
        <v>146.39182720790828</v>
      </c>
      <c r="N40" s="85">
        <v>147.66545548220918</v>
      </c>
      <c r="P40" s="85">
        <f t="shared" si="0"/>
        <v>122.50165753107322</v>
      </c>
      <c r="Q40" s="85">
        <f t="shared" si="1"/>
        <v>147.66545548220918</v>
      </c>
      <c r="R40" s="99"/>
    </row>
    <row r="41" spans="1:18" x14ac:dyDescent="0.3">
      <c r="A41" s="83">
        <v>32</v>
      </c>
      <c r="B41" s="84" t="s">
        <v>410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P41" s="85">
        <f t="shared" si="0"/>
        <v>0</v>
      </c>
      <c r="Q41" s="85">
        <f t="shared" si="1"/>
        <v>0</v>
      </c>
      <c r="R41" s="99"/>
    </row>
    <row r="42" spans="1:18" x14ac:dyDescent="0.3">
      <c r="A42" s="83">
        <v>33</v>
      </c>
      <c r="B42" s="84" t="s">
        <v>411</v>
      </c>
      <c r="C42" s="85">
        <v>0</v>
      </c>
      <c r="D42" s="85">
        <v>0</v>
      </c>
      <c r="E42" s="85">
        <v>0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P42" s="85">
        <f t="shared" si="0"/>
        <v>0</v>
      </c>
      <c r="Q42" s="85">
        <f t="shared" si="1"/>
        <v>0</v>
      </c>
      <c r="R42" s="99"/>
    </row>
    <row r="43" spans="1:18" x14ac:dyDescent="0.3">
      <c r="A43" s="83">
        <v>34</v>
      </c>
      <c r="B43" s="84" t="s">
        <v>412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P43" s="85">
        <f t="shared" si="0"/>
        <v>0</v>
      </c>
      <c r="Q43" s="85">
        <f t="shared" si="1"/>
        <v>0</v>
      </c>
      <c r="R43" s="99"/>
    </row>
    <row r="44" spans="1:18" x14ac:dyDescent="0.3">
      <c r="A44" s="83">
        <v>35</v>
      </c>
      <c r="B44" s="84" t="s">
        <v>22</v>
      </c>
      <c r="C44" s="85">
        <v>114.30282920719672</v>
      </c>
      <c r="D44" s="85">
        <v>115.65742550030294</v>
      </c>
      <c r="E44" s="85">
        <v>109.71298497360414</v>
      </c>
      <c r="F44" s="85">
        <v>119.63353662652794</v>
      </c>
      <c r="G44" s="85">
        <v>114.92651116581834</v>
      </c>
      <c r="H44" s="85">
        <v>116.24329852147859</v>
      </c>
      <c r="I44" s="85">
        <v>123.10591019724355</v>
      </c>
      <c r="J44" s="85">
        <v>124.1389741189393</v>
      </c>
      <c r="K44" s="85">
        <v>126.6937196967348</v>
      </c>
      <c r="L44" s="85">
        <v>129.55011335339123</v>
      </c>
      <c r="M44" s="85">
        <v>135.15501759350991</v>
      </c>
      <c r="N44" s="85">
        <v>134.48148296547956</v>
      </c>
      <c r="P44" s="85">
        <f t="shared" si="0"/>
        <v>109.71298497360414</v>
      </c>
      <c r="Q44" s="85">
        <f t="shared" si="1"/>
        <v>135.15501759350991</v>
      </c>
      <c r="R44" s="99"/>
    </row>
    <row r="45" spans="1:18" x14ac:dyDescent="0.3">
      <c r="A45" s="83">
        <v>36</v>
      </c>
      <c r="B45" s="84" t="s">
        <v>143</v>
      </c>
      <c r="C45" s="85">
        <v>122.19990877740103</v>
      </c>
      <c r="D45" s="85">
        <v>118.2475135690414</v>
      </c>
      <c r="E45" s="85">
        <v>114.16745391869345</v>
      </c>
      <c r="F45" s="85">
        <v>125.18388895380687</v>
      </c>
      <c r="G45" s="85">
        <v>126.68448770465828</v>
      </c>
      <c r="H45" s="85">
        <v>125.29449061611415</v>
      </c>
      <c r="I45" s="85">
        <v>129.80786321760007</v>
      </c>
      <c r="J45" s="85">
        <v>134.56402123083021</v>
      </c>
      <c r="K45" s="85">
        <v>138.7413951912354</v>
      </c>
      <c r="L45" s="85">
        <v>143.36175937428121</v>
      </c>
      <c r="M45" s="85">
        <v>144.03488372232661</v>
      </c>
      <c r="N45" s="85">
        <v>139.55488365437736</v>
      </c>
      <c r="P45" s="85">
        <f t="shared" si="0"/>
        <v>114.16745391869345</v>
      </c>
      <c r="Q45" s="85">
        <f t="shared" si="1"/>
        <v>144.03488372232661</v>
      </c>
      <c r="R45" s="99"/>
    </row>
    <row r="46" spans="1:18" x14ac:dyDescent="0.3">
      <c r="A46" s="83">
        <v>37</v>
      </c>
      <c r="B46" s="84" t="s">
        <v>413</v>
      </c>
      <c r="C46" s="85">
        <v>137.5773320126421</v>
      </c>
      <c r="D46" s="85">
        <v>132.57963170208075</v>
      </c>
      <c r="E46" s="85">
        <v>130.9153416885004</v>
      </c>
      <c r="F46" s="85">
        <v>148.78822806198545</v>
      </c>
      <c r="G46" s="85">
        <v>161.37273578383216</v>
      </c>
      <c r="H46" s="85">
        <v>167.05518094239466</v>
      </c>
      <c r="I46" s="85">
        <v>165.11404640327862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P46" s="85">
        <f t="shared" si="0"/>
        <v>0</v>
      </c>
      <c r="Q46" s="85">
        <f t="shared" si="1"/>
        <v>167.05518094239466</v>
      </c>
      <c r="R46" s="99"/>
    </row>
    <row r="47" spans="1:18" x14ac:dyDescent="0.3">
      <c r="A47" s="83">
        <v>38</v>
      </c>
      <c r="B47" s="84" t="s">
        <v>414</v>
      </c>
      <c r="C47" s="85">
        <v>138.7903057247706</v>
      </c>
      <c r="D47" s="85">
        <v>134.56772016501461</v>
      </c>
      <c r="E47" s="85">
        <v>137.59976402262609</v>
      </c>
      <c r="F47" s="85">
        <v>145.94278842368701</v>
      </c>
      <c r="G47" s="85">
        <v>148.97624868525011</v>
      </c>
      <c r="H47" s="85">
        <v>157.89884440206643</v>
      </c>
      <c r="I47" s="85">
        <v>156.26633459633371</v>
      </c>
      <c r="J47" s="85">
        <v>168.19829024934057</v>
      </c>
      <c r="K47" s="85">
        <v>175.48867085602282</v>
      </c>
      <c r="L47" s="85">
        <v>181.42780865878549</v>
      </c>
      <c r="M47" s="85">
        <v>179.01225531077819</v>
      </c>
      <c r="N47" s="85">
        <v>189.34134444601298</v>
      </c>
      <c r="P47" s="85">
        <f t="shared" si="0"/>
        <v>134.56772016501461</v>
      </c>
      <c r="Q47" s="85">
        <f t="shared" si="1"/>
        <v>189.34134444601298</v>
      </c>
      <c r="R47" s="99"/>
    </row>
    <row r="48" spans="1:18" x14ac:dyDescent="0.3">
      <c r="A48" s="83">
        <v>39</v>
      </c>
      <c r="B48" s="84" t="s">
        <v>415</v>
      </c>
      <c r="C48" s="85">
        <v>142.52840116731673</v>
      </c>
      <c r="D48" s="85">
        <v>138.78501216477312</v>
      </c>
      <c r="E48" s="85">
        <v>139.06369195275369</v>
      </c>
      <c r="F48" s="85">
        <v>135.73270038398161</v>
      </c>
      <c r="G48" s="85">
        <v>141.44157676792204</v>
      </c>
      <c r="H48" s="85">
        <v>145.31193314620572</v>
      </c>
      <c r="I48" s="85">
        <v>108.6177213622382</v>
      </c>
      <c r="J48" s="85">
        <v>133.85822816074983</v>
      </c>
      <c r="K48" s="85">
        <v>134.4655151276805</v>
      </c>
      <c r="L48" s="85">
        <v>138.02176341810525</v>
      </c>
      <c r="M48" s="85">
        <v>133.7434412796473</v>
      </c>
      <c r="N48" s="85">
        <v>134.77565293065317</v>
      </c>
      <c r="P48" s="85">
        <f t="shared" si="0"/>
        <v>108.6177213622382</v>
      </c>
      <c r="Q48" s="85">
        <f t="shared" si="1"/>
        <v>145.31193314620572</v>
      </c>
      <c r="R48" s="99"/>
    </row>
    <row r="49" spans="1:18" x14ac:dyDescent="0.3">
      <c r="A49" s="83">
        <v>40</v>
      </c>
      <c r="B49" s="84" t="s">
        <v>95</v>
      </c>
      <c r="C49" s="85">
        <v>112.55713737934528</v>
      </c>
      <c r="D49" s="85">
        <v>110.81156610614038</v>
      </c>
      <c r="E49" s="85">
        <v>113.13813578348382</v>
      </c>
      <c r="F49" s="85">
        <v>116.72952676623262</v>
      </c>
      <c r="G49" s="85">
        <v>115.66997952515541</v>
      </c>
      <c r="H49" s="85">
        <v>116.59445654023932</v>
      </c>
      <c r="I49" s="85">
        <v>119.06422208280149</v>
      </c>
      <c r="J49" s="85">
        <v>120.78886289376524</v>
      </c>
      <c r="K49" s="85">
        <v>121.99300769510064</v>
      </c>
      <c r="L49" s="85">
        <v>125.7284560863021</v>
      </c>
      <c r="M49" s="85">
        <v>126.59687867795802</v>
      </c>
      <c r="N49" s="85">
        <v>126.20301008041348</v>
      </c>
      <c r="P49" s="85">
        <f t="shared" si="0"/>
        <v>110.81156610614038</v>
      </c>
      <c r="Q49" s="85">
        <f t="shared" si="1"/>
        <v>126.59687867795802</v>
      </c>
      <c r="R49" s="99"/>
    </row>
    <row r="50" spans="1:18" x14ac:dyDescent="0.3">
      <c r="A50" s="83">
        <v>41</v>
      </c>
      <c r="B50" s="84" t="s">
        <v>416</v>
      </c>
      <c r="C50" s="85">
        <v>171.69475398524824</v>
      </c>
      <c r="D50" s="85">
        <v>164.39022616823254</v>
      </c>
      <c r="E50" s="85">
        <v>166.60381810496006</v>
      </c>
      <c r="F50" s="85">
        <v>173.57493190028435</v>
      </c>
      <c r="G50" s="85">
        <v>181.42535706051009</v>
      </c>
      <c r="H50" s="85">
        <v>181.67324786967532</v>
      </c>
      <c r="I50" s="85">
        <v>191.65919981876138</v>
      </c>
      <c r="J50" s="85">
        <v>191.57126538934364</v>
      </c>
      <c r="K50" s="85">
        <v>198.07840728282835</v>
      </c>
      <c r="L50" s="85">
        <v>187.06792543289589</v>
      </c>
      <c r="M50" s="85">
        <v>178.60471067428506</v>
      </c>
      <c r="N50" s="85">
        <v>186.4449089919581</v>
      </c>
      <c r="P50" s="85">
        <f t="shared" si="0"/>
        <v>164.39022616823254</v>
      </c>
      <c r="Q50" s="85">
        <f t="shared" si="1"/>
        <v>198.07840728282835</v>
      </c>
      <c r="R50" s="99"/>
    </row>
    <row r="51" spans="1:18" x14ac:dyDescent="0.3">
      <c r="A51" s="83">
        <v>42</v>
      </c>
      <c r="B51" s="84" t="s">
        <v>417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P51" s="85">
        <f t="shared" si="0"/>
        <v>0</v>
      </c>
      <c r="Q51" s="85">
        <f t="shared" si="1"/>
        <v>0</v>
      </c>
      <c r="R51" s="99"/>
    </row>
    <row r="52" spans="1:18" x14ac:dyDescent="0.3">
      <c r="A52" s="83">
        <v>43</v>
      </c>
      <c r="B52" s="84" t="s">
        <v>330</v>
      </c>
      <c r="C52" s="85">
        <v>137.1971411384832</v>
      </c>
      <c r="D52" s="85">
        <v>140.64840911610199</v>
      </c>
      <c r="E52" s="85">
        <v>139.92872224797358</v>
      </c>
      <c r="F52" s="85">
        <v>138.70675798881561</v>
      </c>
      <c r="G52" s="85">
        <v>135.76251743033421</v>
      </c>
      <c r="H52" s="85">
        <v>131.57008379487027</v>
      </c>
      <c r="I52" s="85">
        <v>135.23483254984242</v>
      </c>
      <c r="J52" s="85">
        <v>138.89051530835971</v>
      </c>
      <c r="K52" s="85">
        <v>142.04758870917584</v>
      </c>
      <c r="L52" s="85">
        <v>151.23464256727556</v>
      </c>
      <c r="M52" s="85">
        <v>153.22512074978573</v>
      </c>
      <c r="N52" s="85">
        <v>149.23016548543174</v>
      </c>
      <c r="P52" s="85">
        <f t="shared" si="0"/>
        <v>131.57008379487027</v>
      </c>
      <c r="Q52" s="85">
        <f t="shared" si="1"/>
        <v>153.22512074978573</v>
      </c>
      <c r="R52" s="99"/>
    </row>
    <row r="53" spans="1:18" x14ac:dyDescent="0.3">
      <c r="A53" s="83">
        <v>44</v>
      </c>
      <c r="B53" s="84" t="s">
        <v>35</v>
      </c>
      <c r="C53" s="85">
        <v>100.97248788189187</v>
      </c>
      <c r="D53" s="85">
        <v>100</v>
      </c>
      <c r="E53" s="85">
        <v>102.12335862476894</v>
      </c>
      <c r="F53" s="85">
        <v>100.56912632854289</v>
      </c>
      <c r="G53" s="85">
        <v>100</v>
      </c>
      <c r="H53" s="85">
        <v>100.06240384572523</v>
      </c>
      <c r="I53" s="85">
        <v>95.761936661623963</v>
      </c>
      <c r="J53" s="85">
        <v>98.83496912598001</v>
      </c>
      <c r="K53" s="85">
        <v>99.111761387592537</v>
      </c>
      <c r="L53" s="85">
        <v>106.58679921368484</v>
      </c>
      <c r="M53" s="85">
        <v>102.2905173036915</v>
      </c>
      <c r="N53" s="85">
        <v>102.01792937962</v>
      </c>
      <c r="P53" s="85">
        <f t="shared" si="0"/>
        <v>95.761936661623963</v>
      </c>
      <c r="Q53" s="85">
        <f t="shared" si="1"/>
        <v>106.58679921368484</v>
      </c>
      <c r="R53" s="99"/>
    </row>
    <row r="54" spans="1:18" x14ac:dyDescent="0.3">
      <c r="A54" s="83">
        <v>45</v>
      </c>
      <c r="B54" s="84" t="s">
        <v>331</v>
      </c>
      <c r="C54" s="85">
        <v>141.78678759684865</v>
      </c>
      <c r="D54" s="85">
        <v>154.11069635356543</v>
      </c>
      <c r="E54" s="85">
        <v>129.25164391790656</v>
      </c>
      <c r="F54" s="85">
        <v>132.44818025395674</v>
      </c>
      <c r="G54" s="85">
        <v>132.29127426876457</v>
      </c>
      <c r="H54" s="85">
        <v>128.05414987928606</v>
      </c>
      <c r="I54" s="85">
        <v>132.59912941795389</v>
      </c>
      <c r="J54" s="85">
        <v>141.24727982058619</v>
      </c>
      <c r="K54" s="85">
        <v>126.90523565788003</v>
      </c>
      <c r="L54" s="85">
        <v>132.1764603321881</v>
      </c>
      <c r="M54" s="85">
        <v>135.2640751782088</v>
      </c>
      <c r="N54" s="85">
        <v>133.23751421846472</v>
      </c>
      <c r="P54" s="85">
        <f t="shared" si="0"/>
        <v>126.90523565788003</v>
      </c>
      <c r="Q54" s="85">
        <f t="shared" si="1"/>
        <v>154.11069635356543</v>
      </c>
      <c r="R54" s="99"/>
    </row>
    <row r="55" spans="1:18" x14ac:dyDescent="0.3">
      <c r="A55" s="83">
        <v>46</v>
      </c>
      <c r="B55" s="84" t="s">
        <v>36</v>
      </c>
      <c r="C55" s="85">
        <v>163.18523232625662</v>
      </c>
      <c r="D55" s="85">
        <v>169.69144210951521</v>
      </c>
      <c r="E55" s="85">
        <v>161.42504460105067</v>
      </c>
      <c r="F55" s="85">
        <v>168.02742499850712</v>
      </c>
      <c r="G55" s="85">
        <v>166.04491072418494</v>
      </c>
      <c r="H55" s="85">
        <v>158.8018846013394</v>
      </c>
      <c r="I55" s="85">
        <v>157.90822796323164</v>
      </c>
      <c r="J55" s="85">
        <v>155.10863026507326</v>
      </c>
      <c r="K55" s="85">
        <v>153.26349522840292</v>
      </c>
      <c r="L55" s="85">
        <v>173.33498803768933</v>
      </c>
      <c r="M55" s="85">
        <v>175.99817874626197</v>
      </c>
      <c r="N55" s="85">
        <v>179.53039565323056</v>
      </c>
      <c r="P55" s="85">
        <f t="shared" si="0"/>
        <v>153.26349522840292</v>
      </c>
      <c r="Q55" s="85">
        <f t="shared" si="1"/>
        <v>179.53039565323056</v>
      </c>
      <c r="R55" s="99"/>
    </row>
    <row r="56" spans="1:18" x14ac:dyDescent="0.3">
      <c r="A56" s="83">
        <v>47</v>
      </c>
      <c r="B56" s="84" t="s">
        <v>418</v>
      </c>
      <c r="C56" s="85">
        <v>0</v>
      </c>
      <c r="D56" s="85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P56" s="85">
        <f t="shared" si="0"/>
        <v>0</v>
      </c>
      <c r="Q56" s="85">
        <f t="shared" si="1"/>
        <v>0</v>
      </c>
      <c r="R56" s="99"/>
    </row>
    <row r="57" spans="1:18" x14ac:dyDescent="0.3">
      <c r="A57" s="83">
        <v>48</v>
      </c>
      <c r="B57" s="84" t="s">
        <v>152</v>
      </c>
      <c r="C57" s="85">
        <v>142.95573606707666</v>
      </c>
      <c r="D57" s="85">
        <v>138.51606186344412</v>
      </c>
      <c r="E57" s="85">
        <v>138.75037106481255</v>
      </c>
      <c r="F57" s="85">
        <v>144.07019914023942</v>
      </c>
      <c r="G57" s="85">
        <v>146.29334550042446</v>
      </c>
      <c r="H57" s="85">
        <v>150.55670329222775</v>
      </c>
      <c r="I57" s="85">
        <v>154.56834251845183</v>
      </c>
      <c r="J57" s="85">
        <v>163.98156750796215</v>
      </c>
      <c r="K57" s="85">
        <v>170.97932269536673</v>
      </c>
      <c r="L57" s="85">
        <v>178.77090944425223</v>
      </c>
      <c r="M57" s="85">
        <v>179.47052571432869</v>
      </c>
      <c r="N57" s="85">
        <v>180.96797194100839</v>
      </c>
      <c r="P57" s="85">
        <f t="shared" si="0"/>
        <v>138.51606186344412</v>
      </c>
      <c r="Q57" s="85">
        <f t="shared" si="1"/>
        <v>180.96797194100839</v>
      </c>
      <c r="R57" s="99"/>
    </row>
    <row r="58" spans="1:18" x14ac:dyDescent="0.3">
      <c r="A58" s="83">
        <v>49</v>
      </c>
      <c r="B58" s="84" t="s">
        <v>96</v>
      </c>
      <c r="C58" s="85">
        <v>214.70805446907923</v>
      </c>
      <c r="D58" s="85">
        <v>209.51263537784405</v>
      </c>
      <c r="E58" s="85">
        <v>204.89256517043279</v>
      </c>
      <c r="F58" s="85">
        <v>219.8101725799018</v>
      </c>
      <c r="G58" s="85">
        <v>220.8912376306757</v>
      </c>
      <c r="H58" s="85">
        <v>219.21943047457452</v>
      </c>
      <c r="I58" s="85">
        <v>216.36826484172164</v>
      </c>
      <c r="J58" s="85">
        <v>218.25613975505226</v>
      </c>
      <c r="K58" s="85">
        <v>218.0664374965381</v>
      </c>
      <c r="L58" s="85">
        <v>223.70917515346287</v>
      </c>
      <c r="M58" s="85">
        <v>226.55430005172397</v>
      </c>
      <c r="N58" s="85">
        <v>225.98409025535702</v>
      </c>
      <c r="P58" s="85">
        <f t="shared" si="0"/>
        <v>204.89256517043279</v>
      </c>
      <c r="Q58" s="85">
        <f t="shared" si="1"/>
        <v>226.55430005172397</v>
      </c>
      <c r="R58" s="99"/>
    </row>
    <row r="59" spans="1:18" x14ac:dyDescent="0.3">
      <c r="A59" s="83">
        <v>50</v>
      </c>
      <c r="B59" s="84" t="s">
        <v>112</v>
      </c>
      <c r="C59" s="85">
        <v>119.25304497504155</v>
      </c>
      <c r="D59" s="85">
        <v>123.93220381051736</v>
      </c>
      <c r="E59" s="85">
        <v>125.42501111376838</v>
      </c>
      <c r="F59" s="85">
        <v>135.34301461004731</v>
      </c>
      <c r="G59" s="85">
        <v>129.922629489521</v>
      </c>
      <c r="H59" s="85">
        <v>129.68780138973017</v>
      </c>
      <c r="I59" s="85">
        <v>130.25572678564427</v>
      </c>
      <c r="J59" s="85">
        <v>135.89808902679727</v>
      </c>
      <c r="K59" s="85">
        <v>134.50926736746004</v>
      </c>
      <c r="L59" s="85">
        <v>142.5321312361948</v>
      </c>
      <c r="M59" s="85">
        <v>147.11065091538222</v>
      </c>
      <c r="N59" s="85">
        <v>142.53832496407597</v>
      </c>
      <c r="P59" s="85">
        <f t="shared" si="0"/>
        <v>123.93220381051736</v>
      </c>
      <c r="Q59" s="85">
        <f t="shared" si="1"/>
        <v>147.11065091538222</v>
      </c>
      <c r="R59" s="99"/>
    </row>
    <row r="60" spans="1:18" x14ac:dyDescent="0.3">
      <c r="A60" s="83">
        <v>51</v>
      </c>
      <c r="B60" s="84" t="s">
        <v>365</v>
      </c>
      <c r="C60" s="85">
        <v>166.68048425530984</v>
      </c>
      <c r="D60" s="85">
        <v>163.80424423149492</v>
      </c>
      <c r="E60" s="85">
        <v>169.76557912149383</v>
      </c>
      <c r="F60" s="85">
        <v>176.99892551660412</v>
      </c>
      <c r="G60" s="85">
        <v>182.46159879207175</v>
      </c>
      <c r="H60" s="85">
        <v>182.88341400872915</v>
      </c>
      <c r="I60" s="85">
        <v>189.81978261974461</v>
      </c>
      <c r="J60" s="85">
        <v>195.2407519791231</v>
      </c>
      <c r="K60" s="85">
        <v>197.25395841071546</v>
      </c>
      <c r="L60" s="85">
        <v>209.94189191262228</v>
      </c>
      <c r="M60" s="85">
        <v>214.45532324123639</v>
      </c>
      <c r="N60" s="85">
        <v>206.91313886247588</v>
      </c>
      <c r="P60" s="85">
        <f t="shared" si="0"/>
        <v>163.80424423149492</v>
      </c>
      <c r="Q60" s="85">
        <f t="shared" si="1"/>
        <v>214.45532324123639</v>
      </c>
      <c r="R60" s="99"/>
    </row>
    <row r="61" spans="1:18" x14ac:dyDescent="0.3">
      <c r="A61" s="83">
        <v>52</v>
      </c>
      <c r="B61" s="84" t="s">
        <v>268</v>
      </c>
      <c r="C61" s="85">
        <v>122.54861976591067</v>
      </c>
      <c r="D61" s="85">
        <v>120.12217981647338</v>
      </c>
      <c r="E61" s="85">
        <v>114.15446858227041</v>
      </c>
      <c r="F61" s="85">
        <v>123.36830090299931</v>
      </c>
      <c r="G61" s="85">
        <v>122.53273658361279</v>
      </c>
      <c r="H61" s="85">
        <v>122.13450357613165</v>
      </c>
      <c r="I61" s="85">
        <v>122.43567222594113</v>
      </c>
      <c r="J61" s="85">
        <v>124.16071706258853</v>
      </c>
      <c r="K61" s="85">
        <v>130.42941907805633</v>
      </c>
      <c r="L61" s="85">
        <v>130.59725136300077</v>
      </c>
      <c r="M61" s="85">
        <v>130.46726260279365</v>
      </c>
      <c r="N61" s="85">
        <v>132.40289376994292</v>
      </c>
      <c r="P61" s="85">
        <f t="shared" si="0"/>
        <v>114.15446858227041</v>
      </c>
      <c r="Q61" s="85">
        <f t="shared" si="1"/>
        <v>132.40289376994292</v>
      </c>
      <c r="R61" s="99"/>
    </row>
    <row r="62" spans="1:18" x14ac:dyDescent="0.3">
      <c r="A62" s="83">
        <v>53</v>
      </c>
      <c r="B62" s="84" t="s">
        <v>419</v>
      </c>
      <c r="C62" s="85">
        <v>0</v>
      </c>
      <c r="D62" s="85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P62" s="85">
        <f t="shared" si="0"/>
        <v>0</v>
      </c>
      <c r="Q62" s="85">
        <f t="shared" si="1"/>
        <v>0</v>
      </c>
      <c r="R62" s="99"/>
    </row>
    <row r="63" spans="1:18" x14ac:dyDescent="0.3">
      <c r="A63" s="83">
        <v>54</v>
      </c>
      <c r="B63" s="84" t="s">
        <v>420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P63" s="85">
        <f t="shared" si="0"/>
        <v>0</v>
      </c>
      <c r="Q63" s="85">
        <f t="shared" si="1"/>
        <v>0</v>
      </c>
      <c r="R63" s="99"/>
    </row>
    <row r="64" spans="1:18" x14ac:dyDescent="0.3">
      <c r="A64" s="83">
        <v>55</v>
      </c>
      <c r="B64" s="84" t="s">
        <v>421</v>
      </c>
      <c r="C64" s="85">
        <v>189.1272208276483</v>
      </c>
      <c r="D64" s="85">
        <v>182.48811644166517</v>
      </c>
      <c r="E64" s="85">
        <v>202.22046281963904</v>
      </c>
      <c r="F64" s="85">
        <v>208.93803988459484</v>
      </c>
      <c r="G64" s="85">
        <v>213.9996609404287</v>
      </c>
      <c r="H64" s="85">
        <v>0</v>
      </c>
      <c r="I64" s="85">
        <v>204.43833031662319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P64" s="85">
        <f t="shared" si="0"/>
        <v>0</v>
      </c>
      <c r="Q64" s="85">
        <f t="shared" si="1"/>
        <v>213.9996609404287</v>
      </c>
      <c r="R64" s="99"/>
    </row>
    <row r="65" spans="1:18" x14ac:dyDescent="0.3">
      <c r="A65" s="83">
        <v>56</v>
      </c>
      <c r="B65" s="84" t="s">
        <v>153</v>
      </c>
      <c r="C65" s="85">
        <v>109.53984176844449</v>
      </c>
      <c r="D65" s="85">
        <v>109.05238326990447</v>
      </c>
      <c r="E65" s="85">
        <v>105.34388617916919</v>
      </c>
      <c r="F65" s="85">
        <v>115.02515059189055</v>
      </c>
      <c r="G65" s="85">
        <v>115.55653614601997</v>
      </c>
      <c r="H65" s="85">
        <v>115.84869720448181</v>
      </c>
      <c r="I65" s="85">
        <v>120.09328665773704</v>
      </c>
      <c r="J65" s="85">
        <v>122.97099905965743</v>
      </c>
      <c r="K65" s="85">
        <v>130.67628329653505</v>
      </c>
      <c r="L65" s="85">
        <v>134.97052283472831</v>
      </c>
      <c r="M65" s="85">
        <v>138.84864594176196</v>
      </c>
      <c r="N65" s="85">
        <v>134.08401845870193</v>
      </c>
      <c r="P65" s="85">
        <f t="shared" si="0"/>
        <v>105.34388617916919</v>
      </c>
      <c r="Q65" s="85">
        <f t="shared" si="1"/>
        <v>138.84864594176196</v>
      </c>
      <c r="R65" s="99"/>
    </row>
    <row r="66" spans="1:18" x14ac:dyDescent="0.3">
      <c r="A66" s="83">
        <v>57</v>
      </c>
      <c r="B66" s="84" t="s">
        <v>23</v>
      </c>
      <c r="C66" s="85">
        <v>102.05708776978423</v>
      </c>
      <c r="D66" s="85">
        <v>101.50342403957282</v>
      </c>
      <c r="E66" s="85">
        <v>101.69757921327201</v>
      </c>
      <c r="F66" s="85">
        <v>102.23278853731716</v>
      </c>
      <c r="G66" s="85">
        <v>100</v>
      </c>
      <c r="H66" s="85">
        <v>101.54559638856561</v>
      </c>
      <c r="I66" s="85">
        <v>101.85685550746477</v>
      </c>
      <c r="J66" s="85">
        <v>103.31688140482996</v>
      </c>
      <c r="K66" s="85">
        <v>101.5308280840668</v>
      </c>
      <c r="L66" s="85">
        <v>105.26866054059703</v>
      </c>
      <c r="M66" s="85">
        <v>105.08946058749589</v>
      </c>
      <c r="N66" s="85">
        <v>102.42578590312399</v>
      </c>
      <c r="P66" s="85">
        <f t="shared" si="0"/>
        <v>100</v>
      </c>
      <c r="Q66" s="85">
        <f t="shared" si="1"/>
        <v>105.26866054059703</v>
      </c>
      <c r="R66" s="99"/>
    </row>
    <row r="67" spans="1:18" x14ac:dyDescent="0.3">
      <c r="A67" s="83">
        <v>58</v>
      </c>
      <c r="B67" s="84" t="s">
        <v>422</v>
      </c>
      <c r="C67" s="85">
        <v>0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P67" s="85">
        <f t="shared" si="0"/>
        <v>0</v>
      </c>
      <c r="Q67" s="85">
        <f t="shared" si="1"/>
        <v>0</v>
      </c>
      <c r="R67" s="99"/>
    </row>
    <row r="68" spans="1:18" x14ac:dyDescent="0.3">
      <c r="A68" s="83">
        <v>59</v>
      </c>
      <c r="B68" s="84" t="s">
        <v>423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P68" s="85">
        <f t="shared" si="0"/>
        <v>0</v>
      </c>
      <c r="Q68" s="85">
        <f t="shared" si="1"/>
        <v>0</v>
      </c>
      <c r="R68" s="99"/>
    </row>
    <row r="69" spans="1:18" x14ac:dyDescent="0.3">
      <c r="A69" s="83">
        <v>60</v>
      </c>
      <c r="B69" s="84" t="s">
        <v>424</v>
      </c>
      <c r="C69" s="85">
        <v>0</v>
      </c>
      <c r="D69" s="85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P69" s="85">
        <f t="shared" si="0"/>
        <v>0</v>
      </c>
      <c r="Q69" s="85">
        <f t="shared" si="1"/>
        <v>0</v>
      </c>
      <c r="R69" s="99"/>
    </row>
    <row r="70" spans="1:18" x14ac:dyDescent="0.3">
      <c r="A70" s="83">
        <v>61</v>
      </c>
      <c r="B70" s="84" t="s">
        <v>170</v>
      </c>
      <c r="C70" s="85">
        <v>98.658660311593678</v>
      </c>
      <c r="D70" s="85">
        <v>100.51325965525069</v>
      </c>
      <c r="E70" s="85">
        <v>101.0723293824134</v>
      </c>
      <c r="F70" s="85">
        <v>101.69092245148499</v>
      </c>
      <c r="G70" s="85">
        <v>101.55946458644414</v>
      </c>
      <c r="H70" s="85">
        <v>101.65130609929571</v>
      </c>
      <c r="I70" s="85">
        <v>101.70985923905795</v>
      </c>
      <c r="J70" s="85">
        <v>102.50707873994904</v>
      </c>
      <c r="K70" s="85">
        <v>102.3977456005365</v>
      </c>
      <c r="L70" s="85">
        <v>104.75531819121811</v>
      </c>
      <c r="M70" s="85">
        <v>104.17811902781213</v>
      </c>
      <c r="N70" s="85">
        <v>107.21637455785935</v>
      </c>
      <c r="P70" s="85">
        <f t="shared" si="0"/>
        <v>100.51325965525069</v>
      </c>
      <c r="Q70" s="85">
        <f t="shared" si="1"/>
        <v>107.21637455785935</v>
      </c>
      <c r="R70" s="99"/>
    </row>
    <row r="71" spans="1:18" x14ac:dyDescent="0.3">
      <c r="A71" s="83">
        <v>62</v>
      </c>
      <c r="B71" s="84" t="s">
        <v>425</v>
      </c>
      <c r="C71" s="85">
        <v>0</v>
      </c>
      <c r="D71" s="85">
        <v>0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P71" s="85">
        <f t="shared" si="0"/>
        <v>0</v>
      </c>
      <c r="Q71" s="85">
        <f t="shared" si="1"/>
        <v>0</v>
      </c>
      <c r="R71" s="99"/>
    </row>
    <row r="72" spans="1:18" x14ac:dyDescent="0.3">
      <c r="A72" s="83">
        <v>63</v>
      </c>
      <c r="B72" s="84" t="s">
        <v>65</v>
      </c>
      <c r="C72" s="85">
        <v>100.02686934552814</v>
      </c>
      <c r="D72" s="85">
        <v>101.42311728390037</v>
      </c>
      <c r="E72" s="85">
        <v>110.30000920175375</v>
      </c>
      <c r="F72" s="85">
        <v>111.56946788214471</v>
      </c>
      <c r="G72" s="85">
        <v>112.33645525071717</v>
      </c>
      <c r="H72" s="85">
        <v>119.29392851209887</v>
      </c>
      <c r="I72" s="85">
        <v>123.73213338983926</v>
      </c>
      <c r="J72" s="85">
        <v>128.53056972525522</v>
      </c>
      <c r="K72" s="85">
        <v>138.84025447279288</v>
      </c>
      <c r="L72" s="85">
        <v>150.0322999339825</v>
      </c>
      <c r="M72" s="85">
        <v>140.33015280721278</v>
      </c>
      <c r="N72" s="85">
        <v>123.06515253722227</v>
      </c>
      <c r="P72" s="85">
        <f t="shared" si="0"/>
        <v>101.42311728390037</v>
      </c>
      <c r="Q72" s="85">
        <f t="shared" si="1"/>
        <v>150.0322999339825</v>
      </c>
      <c r="R72" s="99"/>
    </row>
    <row r="73" spans="1:18" x14ac:dyDescent="0.3">
      <c r="A73" s="83">
        <v>64</v>
      </c>
      <c r="B73" s="84" t="s">
        <v>121</v>
      </c>
      <c r="C73" s="85">
        <v>107.34180845337791</v>
      </c>
      <c r="D73" s="85">
        <v>106.37608992686032</v>
      </c>
      <c r="E73" s="85">
        <v>100.81156616804891</v>
      </c>
      <c r="F73" s="85">
        <v>106.06915966568526</v>
      </c>
      <c r="G73" s="85">
        <v>104.2370602584183</v>
      </c>
      <c r="H73" s="85">
        <v>106.43631816122297</v>
      </c>
      <c r="I73" s="85">
        <v>104.09860250119991</v>
      </c>
      <c r="J73" s="85">
        <v>105.41870162715445</v>
      </c>
      <c r="K73" s="85">
        <v>111.91758110277823</v>
      </c>
      <c r="L73" s="85">
        <v>112.9378991775847</v>
      </c>
      <c r="M73" s="85">
        <v>115.9568547376564</v>
      </c>
      <c r="N73" s="85">
        <v>116.57926566148711</v>
      </c>
      <c r="P73" s="85">
        <f t="shared" si="0"/>
        <v>100.81156616804891</v>
      </c>
      <c r="Q73" s="85">
        <f t="shared" si="1"/>
        <v>116.57926566148711</v>
      </c>
      <c r="R73" s="99"/>
    </row>
    <row r="74" spans="1:18" x14ac:dyDescent="0.3">
      <c r="A74" s="83">
        <v>65</v>
      </c>
      <c r="B74" s="84" t="s">
        <v>288</v>
      </c>
      <c r="C74" s="85">
        <v>129.38531415104882</v>
      </c>
      <c r="D74" s="85">
        <v>138.79339131218447</v>
      </c>
      <c r="E74" s="85">
        <v>136.57855062657472</v>
      </c>
      <c r="F74" s="85">
        <v>143.48082288586275</v>
      </c>
      <c r="G74" s="85">
        <v>141.52681088597518</v>
      </c>
      <c r="H74" s="85">
        <v>139.83009110409617</v>
      </c>
      <c r="I74" s="85">
        <v>131.63608973357231</v>
      </c>
      <c r="J74" s="85">
        <v>139.88421552968043</v>
      </c>
      <c r="K74" s="85">
        <v>142.91711378184442</v>
      </c>
      <c r="L74" s="85">
        <v>147.32786799939143</v>
      </c>
      <c r="M74" s="85">
        <v>158.20924992491746</v>
      </c>
      <c r="N74" s="85">
        <v>159.30387433224581</v>
      </c>
      <c r="P74" s="85">
        <f t="shared" si="0"/>
        <v>131.63608973357231</v>
      </c>
      <c r="Q74" s="85">
        <f t="shared" si="1"/>
        <v>159.30387433224581</v>
      </c>
      <c r="R74" s="99"/>
    </row>
    <row r="75" spans="1:18" x14ac:dyDescent="0.3">
      <c r="A75" s="83">
        <v>66</v>
      </c>
      <c r="B75" s="84" t="s">
        <v>426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P75" s="85">
        <f t="shared" ref="P75:P138" si="2">MIN(D75:N75)</f>
        <v>0</v>
      </c>
      <c r="Q75" s="85">
        <f t="shared" ref="Q75:Q138" si="3">MAX(D75:N75)</f>
        <v>0</v>
      </c>
      <c r="R75" s="99"/>
    </row>
    <row r="76" spans="1:18" x14ac:dyDescent="0.3">
      <c r="A76" s="83">
        <v>67</v>
      </c>
      <c r="B76" s="84" t="s">
        <v>102</v>
      </c>
      <c r="C76" s="85">
        <v>188.2442294394265</v>
      </c>
      <c r="D76" s="85">
        <v>187.9788565795559</v>
      </c>
      <c r="E76" s="85">
        <v>184.4485019548242</v>
      </c>
      <c r="F76" s="85">
        <v>189.63188333898603</v>
      </c>
      <c r="G76" s="85">
        <v>189.27908715675468</v>
      </c>
      <c r="H76" s="85">
        <v>182.82034638708043</v>
      </c>
      <c r="I76" s="85">
        <v>176.03132194449975</v>
      </c>
      <c r="J76" s="85">
        <v>177.91467594133394</v>
      </c>
      <c r="K76" s="85">
        <v>187.81420659088948</v>
      </c>
      <c r="L76" s="85">
        <v>196.43370506710266</v>
      </c>
      <c r="M76" s="85">
        <v>200.6216740678168</v>
      </c>
      <c r="N76" s="85">
        <v>200.14246457783469</v>
      </c>
      <c r="P76" s="85">
        <f t="shared" si="2"/>
        <v>176.03132194449975</v>
      </c>
      <c r="Q76" s="85">
        <f t="shared" si="3"/>
        <v>200.6216740678168</v>
      </c>
      <c r="R76" s="99"/>
    </row>
    <row r="77" spans="1:18" x14ac:dyDescent="0.3">
      <c r="A77" s="83">
        <v>68</v>
      </c>
      <c r="B77" s="84" t="s">
        <v>307</v>
      </c>
      <c r="C77" s="85">
        <v>155.68872761490638</v>
      </c>
      <c r="D77" s="85">
        <v>156.54051734712152</v>
      </c>
      <c r="E77" s="85">
        <v>157.7636514975643</v>
      </c>
      <c r="F77" s="85">
        <v>150.79739384772785</v>
      </c>
      <c r="G77" s="85">
        <v>149.97020715405412</v>
      </c>
      <c r="H77" s="85">
        <v>132.82768761629723</v>
      </c>
      <c r="I77" s="85">
        <v>146.78580777208188</v>
      </c>
      <c r="J77" s="85">
        <v>152.08069894175529</v>
      </c>
      <c r="K77" s="85">
        <v>151.07800052092989</v>
      </c>
      <c r="L77" s="85">
        <v>171.40438086693908</v>
      </c>
      <c r="M77" s="85">
        <v>201.26408370147865</v>
      </c>
      <c r="N77" s="85">
        <v>220.76214610323171</v>
      </c>
      <c r="P77" s="85">
        <f t="shared" si="2"/>
        <v>132.82768761629723</v>
      </c>
      <c r="Q77" s="85">
        <f t="shared" si="3"/>
        <v>220.76214610323171</v>
      </c>
      <c r="R77" s="99"/>
    </row>
    <row r="78" spans="1:18" x14ac:dyDescent="0.3">
      <c r="A78" s="83">
        <v>69</v>
      </c>
      <c r="B78" s="84" t="s">
        <v>427</v>
      </c>
      <c r="C78" s="85">
        <v>0</v>
      </c>
      <c r="D78" s="85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P78" s="85">
        <f t="shared" si="2"/>
        <v>0</v>
      </c>
      <c r="Q78" s="85">
        <f t="shared" si="3"/>
        <v>0</v>
      </c>
      <c r="R78" s="99"/>
    </row>
    <row r="79" spans="1:18" x14ac:dyDescent="0.3">
      <c r="A79" s="83">
        <v>70</v>
      </c>
      <c r="B79" s="84" t="s">
        <v>428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P79" s="85">
        <f t="shared" si="2"/>
        <v>0</v>
      </c>
      <c r="Q79" s="85">
        <f t="shared" si="3"/>
        <v>0</v>
      </c>
      <c r="R79" s="99"/>
    </row>
    <row r="80" spans="1:18" x14ac:dyDescent="0.3">
      <c r="A80" s="83">
        <v>71</v>
      </c>
      <c r="B80" s="84" t="s">
        <v>24</v>
      </c>
      <c r="C80" s="85">
        <v>135.32972469348755</v>
      </c>
      <c r="D80" s="85">
        <v>132.67372280091297</v>
      </c>
      <c r="E80" s="85">
        <v>125.36047488611935</v>
      </c>
      <c r="F80" s="85">
        <v>130.9431697175277</v>
      </c>
      <c r="G80" s="85">
        <v>130.46790871631879</v>
      </c>
      <c r="H80" s="85">
        <v>126.99041418438588</v>
      </c>
      <c r="I80" s="85">
        <v>130.13445259126934</v>
      </c>
      <c r="J80" s="85">
        <v>132.73993312489804</v>
      </c>
      <c r="K80" s="85">
        <v>137.31888315372993</v>
      </c>
      <c r="L80" s="85">
        <v>139.70368061727513</v>
      </c>
      <c r="M80" s="85">
        <v>151.96319392888105</v>
      </c>
      <c r="N80" s="85">
        <v>148.17832634269098</v>
      </c>
      <c r="P80" s="85">
        <f t="shared" si="2"/>
        <v>125.36047488611935</v>
      </c>
      <c r="Q80" s="85">
        <f t="shared" si="3"/>
        <v>151.96319392888105</v>
      </c>
      <c r="R80" s="99"/>
    </row>
    <row r="81" spans="1:18" x14ac:dyDescent="0.3">
      <c r="A81" s="83">
        <v>72</v>
      </c>
      <c r="B81" s="84" t="s">
        <v>18</v>
      </c>
      <c r="C81" s="85">
        <v>103.37964582056485</v>
      </c>
      <c r="D81" s="85">
        <v>103.67341349027006</v>
      </c>
      <c r="E81" s="85">
        <v>102.6978592609923</v>
      </c>
      <c r="F81" s="85">
        <v>108.87318159729828</v>
      </c>
      <c r="G81" s="85">
        <v>106.06762272578972</v>
      </c>
      <c r="H81" s="85">
        <v>108.01568851330403</v>
      </c>
      <c r="I81" s="85">
        <v>110.64565264642098</v>
      </c>
      <c r="J81" s="85">
        <v>114.15590173067341</v>
      </c>
      <c r="K81" s="85">
        <v>116.31564010048723</v>
      </c>
      <c r="L81" s="85">
        <v>120.34021705495557</v>
      </c>
      <c r="M81" s="85">
        <v>123.68120093264719</v>
      </c>
      <c r="N81" s="85">
        <v>122.35656651851315</v>
      </c>
      <c r="P81" s="85">
        <f t="shared" si="2"/>
        <v>102.6978592609923</v>
      </c>
      <c r="Q81" s="85">
        <f t="shared" si="3"/>
        <v>123.68120093264719</v>
      </c>
      <c r="R81" s="99"/>
    </row>
    <row r="82" spans="1:18" x14ac:dyDescent="0.3">
      <c r="A82" s="83">
        <v>73</v>
      </c>
      <c r="B82" s="84" t="s">
        <v>37</v>
      </c>
      <c r="C82" s="85">
        <v>147.3813361166842</v>
      </c>
      <c r="D82" s="85">
        <v>144.29718203695811</v>
      </c>
      <c r="E82" s="85">
        <v>143.65630076244423</v>
      </c>
      <c r="F82" s="85">
        <v>147.41087154215066</v>
      </c>
      <c r="G82" s="85">
        <v>150.6383477842169</v>
      </c>
      <c r="H82" s="85">
        <v>151.12736778046701</v>
      </c>
      <c r="I82" s="85">
        <v>163.35004243178486</v>
      </c>
      <c r="J82" s="85">
        <v>153.09153359016872</v>
      </c>
      <c r="K82" s="85">
        <v>162.83348690030081</v>
      </c>
      <c r="L82" s="85">
        <v>170.75196029227888</v>
      </c>
      <c r="M82" s="85">
        <v>177.81218003460015</v>
      </c>
      <c r="N82" s="85">
        <v>169.66343836051186</v>
      </c>
      <c r="P82" s="85">
        <f t="shared" si="2"/>
        <v>143.65630076244423</v>
      </c>
      <c r="Q82" s="85">
        <f t="shared" si="3"/>
        <v>177.81218003460015</v>
      </c>
      <c r="R82" s="99"/>
    </row>
    <row r="83" spans="1:18" x14ac:dyDescent="0.3">
      <c r="A83" s="83">
        <v>74</v>
      </c>
      <c r="B83" s="84" t="s">
        <v>308</v>
      </c>
      <c r="C83" s="85">
        <v>139.26829874968743</v>
      </c>
      <c r="D83" s="85">
        <v>129.82106717357325</v>
      </c>
      <c r="E83" s="85">
        <v>130.23849269439194</v>
      </c>
      <c r="F83" s="85">
        <v>136.97468182703486</v>
      </c>
      <c r="G83" s="85">
        <v>131.64158532810922</v>
      </c>
      <c r="H83" s="85">
        <v>134.83096502703748</v>
      </c>
      <c r="I83" s="85">
        <v>153.50071008799046</v>
      </c>
      <c r="J83" s="85">
        <v>154.3240468915848</v>
      </c>
      <c r="K83" s="85">
        <v>149.19619694955065</v>
      </c>
      <c r="L83" s="85">
        <v>166.65706164896147</v>
      </c>
      <c r="M83" s="85">
        <v>164.95739427644392</v>
      </c>
      <c r="N83" s="85">
        <v>182.27599724248927</v>
      </c>
      <c r="P83" s="85">
        <f t="shared" si="2"/>
        <v>129.82106717357325</v>
      </c>
      <c r="Q83" s="85">
        <f t="shared" si="3"/>
        <v>182.27599724248927</v>
      </c>
      <c r="R83" s="99"/>
    </row>
    <row r="84" spans="1:18" x14ac:dyDescent="0.3">
      <c r="A84" s="83">
        <v>75</v>
      </c>
      <c r="B84" s="84" t="s">
        <v>429</v>
      </c>
      <c r="C84" s="85">
        <v>0</v>
      </c>
      <c r="D84" s="85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P84" s="85">
        <f t="shared" si="2"/>
        <v>0</v>
      </c>
      <c r="Q84" s="85">
        <f t="shared" si="3"/>
        <v>0</v>
      </c>
      <c r="R84" s="99"/>
    </row>
    <row r="85" spans="1:18" x14ac:dyDescent="0.3">
      <c r="A85" s="83">
        <v>76</v>
      </c>
      <c r="B85" s="84" t="s">
        <v>430</v>
      </c>
      <c r="C85" s="85">
        <v>0</v>
      </c>
      <c r="D85" s="85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85">
        <v>0</v>
      </c>
      <c r="N85" s="85">
        <v>0</v>
      </c>
      <c r="P85" s="85">
        <f t="shared" si="2"/>
        <v>0</v>
      </c>
      <c r="Q85" s="85">
        <f t="shared" si="3"/>
        <v>0</v>
      </c>
      <c r="R85" s="99"/>
    </row>
    <row r="86" spans="1:18" x14ac:dyDescent="0.3">
      <c r="A86" s="83">
        <v>77</v>
      </c>
      <c r="B86" s="84" t="s">
        <v>431</v>
      </c>
      <c r="C86" s="85">
        <v>105.70060925463511</v>
      </c>
      <c r="D86" s="85">
        <v>101.94614263594157</v>
      </c>
      <c r="E86" s="85">
        <v>100.47463815291397</v>
      </c>
      <c r="F86" s="85">
        <v>106.73820272074484</v>
      </c>
      <c r="G86" s="85">
        <v>101.68938156824422</v>
      </c>
      <c r="H86" s="85">
        <v>103.87408049073331</v>
      </c>
      <c r="I86" s="85">
        <v>104.71014641049712</v>
      </c>
      <c r="J86" s="85">
        <v>108.74650970312763</v>
      </c>
      <c r="K86" s="85">
        <v>112.28755310227407</v>
      </c>
      <c r="L86" s="85">
        <v>113.78483018408498</v>
      </c>
      <c r="M86" s="85">
        <v>121.25614969073388</v>
      </c>
      <c r="N86" s="85">
        <v>128.17310422469754</v>
      </c>
      <c r="P86" s="85">
        <f t="shared" si="2"/>
        <v>100.47463815291397</v>
      </c>
      <c r="Q86" s="85">
        <f t="shared" si="3"/>
        <v>128.17310422469754</v>
      </c>
      <c r="R86" s="99"/>
    </row>
    <row r="87" spans="1:18" x14ac:dyDescent="0.3">
      <c r="A87" s="83">
        <v>78</v>
      </c>
      <c r="B87" s="84" t="s">
        <v>432</v>
      </c>
      <c r="C87" s="85">
        <v>177.94818067114807</v>
      </c>
      <c r="D87" s="85">
        <v>175.47605003695571</v>
      </c>
      <c r="E87" s="85">
        <v>176.86548226672096</v>
      </c>
      <c r="F87" s="85">
        <v>186.93989179392676</v>
      </c>
      <c r="G87" s="85">
        <v>185.30332338983482</v>
      </c>
      <c r="H87" s="85">
        <v>193.21103428004761</v>
      </c>
      <c r="I87" s="85">
        <v>189.04888132480653</v>
      </c>
      <c r="J87" s="85">
        <v>209.71560917372346</v>
      </c>
      <c r="K87" s="85">
        <v>218.86358848813882</v>
      </c>
      <c r="L87" s="85">
        <v>233.25371400005702</v>
      </c>
      <c r="M87" s="85">
        <v>235.67771037387826</v>
      </c>
      <c r="N87" s="85">
        <v>231.30627769366603</v>
      </c>
      <c r="P87" s="85">
        <f t="shared" si="2"/>
        <v>175.47605003695571</v>
      </c>
      <c r="Q87" s="85">
        <f t="shared" si="3"/>
        <v>235.67771037387826</v>
      </c>
      <c r="R87" s="99"/>
    </row>
    <row r="88" spans="1:18" x14ac:dyDescent="0.3">
      <c r="A88" s="83">
        <v>79</v>
      </c>
      <c r="B88" s="84" t="s">
        <v>109</v>
      </c>
      <c r="C88" s="85">
        <v>100.42197109453539</v>
      </c>
      <c r="D88" s="85">
        <v>100</v>
      </c>
      <c r="E88" s="85">
        <v>100.18702134112208</v>
      </c>
      <c r="F88" s="85">
        <v>104.33108386711183</v>
      </c>
      <c r="G88" s="85">
        <v>100.71371575210286</v>
      </c>
      <c r="H88" s="85">
        <v>100.68828831031217</v>
      </c>
      <c r="I88" s="85">
        <v>99.690544535849924</v>
      </c>
      <c r="J88" s="85">
        <v>101.66299485727608</v>
      </c>
      <c r="K88" s="85">
        <v>104.42421637314237</v>
      </c>
      <c r="L88" s="85">
        <v>106.41868082082884</v>
      </c>
      <c r="M88" s="85">
        <v>110.13079430637296</v>
      </c>
      <c r="N88" s="85">
        <v>106.22999858487339</v>
      </c>
      <c r="P88" s="85">
        <f t="shared" si="2"/>
        <v>99.690544535849924</v>
      </c>
      <c r="Q88" s="85">
        <f t="shared" si="3"/>
        <v>110.13079430637296</v>
      </c>
      <c r="R88" s="99"/>
    </row>
    <row r="89" spans="1:18" x14ac:dyDescent="0.3">
      <c r="A89" s="83">
        <v>80</v>
      </c>
      <c r="B89" s="84" t="s">
        <v>433</v>
      </c>
      <c r="C89" s="85">
        <v>0</v>
      </c>
      <c r="D89" s="85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P89" s="85">
        <f t="shared" si="2"/>
        <v>0</v>
      </c>
      <c r="Q89" s="85">
        <f t="shared" si="3"/>
        <v>0</v>
      </c>
      <c r="R89" s="99"/>
    </row>
    <row r="90" spans="1:18" x14ac:dyDescent="0.3">
      <c r="A90" s="83">
        <v>81</v>
      </c>
      <c r="B90" s="84" t="s">
        <v>434</v>
      </c>
      <c r="C90" s="85">
        <v>0</v>
      </c>
      <c r="D90" s="85">
        <v>0</v>
      </c>
      <c r="E90" s="85">
        <v>0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P90" s="85">
        <f t="shared" si="2"/>
        <v>0</v>
      </c>
      <c r="Q90" s="85">
        <f t="shared" si="3"/>
        <v>0</v>
      </c>
      <c r="R90" s="99"/>
    </row>
    <row r="91" spans="1:18" x14ac:dyDescent="0.3">
      <c r="A91" s="83">
        <v>82</v>
      </c>
      <c r="B91" s="84" t="s">
        <v>269</v>
      </c>
      <c r="C91" s="85">
        <v>113.79035413534484</v>
      </c>
      <c r="D91" s="85">
        <v>111.41518475069184</v>
      </c>
      <c r="E91" s="85">
        <v>110.32967432048486</v>
      </c>
      <c r="F91" s="85">
        <v>115.95821190929027</v>
      </c>
      <c r="G91" s="85">
        <v>120.37395818008353</v>
      </c>
      <c r="H91" s="85">
        <v>120.64470814884176</v>
      </c>
      <c r="I91" s="85">
        <v>124.17313512060349</v>
      </c>
      <c r="J91" s="85">
        <v>121.56013517405997</v>
      </c>
      <c r="K91" s="85">
        <v>122.79712054454821</v>
      </c>
      <c r="L91" s="85">
        <v>125.7716456389489</v>
      </c>
      <c r="M91" s="85">
        <v>131.96995162032076</v>
      </c>
      <c r="N91" s="85">
        <v>136.45860270410807</v>
      </c>
      <c r="P91" s="85">
        <f t="shared" si="2"/>
        <v>110.32967432048486</v>
      </c>
      <c r="Q91" s="85">
        <f t="shared" si="3"/>
        <v>136.45860270410807</v>
      </c>
      <c r="R91" s="99"/>
    </row>
    <row r="92" spans="1:18" x14ac:dyDescent="0.3">
      <c r="A92" s="83">
        <v>83</v>
      </c>
      <c r="B92" s="84" t="s">
        <v>189</v>
      </c>
      <c r="C92" s="85">
        <v>106.45182865780069</v>
      </c>
      <c r="D92" s="85">
        <v>105.13398386179334</v>
      </c>
      <c r="E92" s="85">
        <v>104.64177062356406</v>
      </c>
      <c r="F92" s="85">
        <v>107.89778316291145</v>
      </c>
      <c r="G92" s="85">
        <v>103.9429002663079</v>
      </c>
      <c r="H92" s="85">
        <v>104.34636610621936</v>
      </c>
      <c r="I92" s="85">
        <v>104.59020648383364</v>
      </c>
      <c r="J92" s="85">
        <v>103.55274955502875</v>
      </c>
      <c r="K92" s="85">
        <v>104.77665391742568</v>
      </c>
      <c r="L92" s="85">
        <v>114.34306838161228</v>
      </c>
      <c r="M92" s="85">
        <v>117.30053271248913</v>
      </c>
      <c r="N92" s="85">
        <v>116.78592990863004</v>
      </c>
      <c r="P92" s="85">
        <f t="shared" si="2"/>
        <v>103.55274955502875</v>
      </c>
      <c r="Q92" s="85">
        <f t="shared" si="3"/>
        <v>117.30053271248913</v>
      </c>
      <c r="R92" s="99"/>
    </row>
    <row r="93" spans="1:18" x14ac:dyDescent="0.3">
      <c r="A93" s="83">
        <v>84</v>
      </c>
      <c r="B93" s="84" t="s">
        <v>435</v>
      </c>
      <c r="C93" s="85">
        <v>0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P93" s="85">
        <f t="shared" si="2"/>
        <v>0</v>
      </c>
      <c r="Q93" s="85">
        <f t="shared" si="3"/>
        <v>0</v>
      </c>
      <c r="R93" s="99"/>
    </row>
    <row r="94" spans="1:18" x14ac:dyDescent="0.3">
      <c r="A94" s="83">
        <v>85</v>
      </c>
      <c r="B94" s="84" t="s">
        <v>436</v>
      </c>
      <c r="C94" s="85">
        <v>195.04531867451905</v>
      </c>
      <c r="D94" s="85">
        <v>192.17513088266026</v>
      </c>
      <c r="E94" s="85">
        <v>198.82383082411374</v>
      </c>
      <c r="F94" s="85">
        <v>205.73375438256542</v>
      </c>
      <c r="G94" s="85">
        <v>221.81204125616793</v>
      </c>
      <c r="H94" s="85">
        <v>197.51996208603927</v>
      </c>
      <c r="I94" s="85">
        <v>214.52252856525214</v>
      </c>
      <c r="J94" s="85">
        <v>230.70107884059729</v>
      </c>
      <c r="K94" s="85">
        <v>234.36361231940154</v>
      </c>
      <c r="L94" s="85">
        <v>230.97607111490274</v>
      </c>
      <c r="M94" s="85">
        <v>231.84991272745222</v>
      </c>
      <c r="N94" s="85">
        <v>242.48134294186988</v>
      </c>
      <c r="P94" s="85">
        <f t="shared" si="2"/>
        <v>192.17513088266026</v>
      </c>
      <c r="Q94" s="85">
        <f t="shared" si="3"/>
        <v>242.48134294186988</v>
      </c>
      <c r="R94" s="99"/>
    </row>
    <row r="95" spans="1:18" x14ac:dyDescent="0.3">
      <c r="A95" s="83">
        <v>86</v>
      </c>
      <c r="B95" s="84" t="s">
        <v>207</v>
      </c>
      <c r="C95" s="85">
        <v>113.09997041250372</v>
      </c>
      <c r="D95" s="85">
        <v>112.06895874945452</v>
      </c>
      <c r="E95" s="85">
        <v>111.52800145940316</v>
      </c>
      <c r="F95" s="85">
        <v>113.81430794286143</v>
      </c>
      <c r="G95" s="85">
        <v>111.72299108955166</v>
      </c>
      <c r="H95" s="85">
        <v>107.81240626687418</v>
      </c>
      <c r="I95" s="85">
        <v>107.59726185340459</v>
      </c>
      <c r="J95" s="85">
        <v>111.20657905736368</v>
      </c>
      <c r="K95" s="85">
        <v>111.13436762372442</v>
      </c>
      <c r="L95" s="85">
        <v>114.32377890604315</v>
      </c>
      <c r="M95" s="85">
        <v>115.50216770040866</v>
      </c>
      <c r="N95" s="85">
        <v>118.8808661069132</v>
      </c>
      <c r="P95" s="85">
        <f t="shared" si="2"/>
        <v>107.59726185340459</v>
      </c>
      <c r="Q95" s="85">
        <f t="shared" si="3"/>
        <v>118.8808661069132</v>
      </c>
      <c r="R95" s="99"/>
    </row>
    <row r="96" spans="1:18" x14ac:dyDescent="0.3">
      <c r="A96" s="83">
        <v>87</v>
      </c>
      <c r="B96" s="84" t="s">
        <v>171</v>
      </c>
      <c r="C96" s="85">
        <v>112.84362405727381</v>
      </c>
      <c r="D96" s="85">
        <v>113.99940082874637</v>
      </c>
      <c r="E96" s="85">
        <v>118.65327286616019</v>
      </c>
      <c r="F96" s="85">
        <v>121.80221465894616</v>
      </c>
      <c r="G96" s="85">
        <v>122.70958991273635</v>
      </c>
      <c r="H96" s="85">
        <v>122.21464282128198</v>
      </c>
      <c r="I96" s="85">
        <v>127.8331849101575</v>
      </c>
      <c r="J96" s="85">
        <v>125.2251991826232</v>
      </c>
      <c r="K96" s="85">
        <v>128.69764551703773</v>
      </c>
      <c r="L96" s="85">
        <v>137.0039329551212</v>
      </c>
      <c r="M96" s="85">
        <v>138.28909328068008</v>
      </c>
      <c r="N96" s="85">
        <v>134.97927017395216</v>
      </c>
      <c r="P96" s="85">
        <f t="shared" si="2"/>
        <v>113.99940082874637</v>
      </c>
      <c r="Q96" s="85">
        <f t="shared" si="3"/>
        <v>138.28909328068008</v>
      </c>
      <c r="R96" s="99"/>
    </row>
    <row r="97" spans="1:18" x14ac:dyDescent="0.3">
      <c r="A97" s="83">
        <v>88</v>
      </c>
      <c r="B97" s="84" t="s">
        <v>190</v>
      </c>
      <c r="C97" s="85">
        <v>114.69888652648228</v>
      </c>
      <c r="D97" s="85">
        <v>115.02743880789497</v>
      </c>
      <c r="E97" s="85">
        <v>111.48385346367876</v>
      </c>
      <c r="F97" s="85">
        <v>116.90592417607814</v>
      </c>
      <c r="G97" s="85">
        <v>117.27573746016604</v>
      </c>
      <c r="H97" s="85">
        <v>117.16315380490863</v>
      </c>
      <c r="I97" s="85">
        <v>118.76115339902242</v>
      </c>
      <c r="J97" s="85">
        <v>121.62231095288556</v>
      </c>
      <c r="K97" s="85">
        <v>124.73294114191242</v>
      </c>
      <c r="L97" s="85">
        <v>128.57779319466835</v>
      </c>
      <c r="M97" s="85">
        <v>130.06900598359368</v>
      </c>
      <c r="N97" s="85">
        <v>130.30674320777152</v>
      </c>
      <c r="P97" s="85">
        <f t="shared" si="2"/>
        <v>111.48385346367876</v>
      </c>
      <c r="Q97" s="85">
        <f t="shared" si="3"/>
        <v>130.30674320777152</v>
      </c>
      <c r="R97" s="99"/>
    </row>
    <row r="98" spans="1:18" x14ac:dyDescent="0.3">
      <c r="A98" s="83">
        <v>89</v>
      </c>
      <c r="B98" s="84" t="s">
        <v>236</v>
      </c>
      <c r="C98" s="85">
        <v>241.64901390133053</v>
      </c>
      <c r="D98" s="85">
        <v>228.78688732294881</v>
      </c>
      <c r="E98" s="85">
        <v>231.54019272433649</v>
      </c>
      <c r="F98" s="85">
        <v>247.30477550823645</v>
      </c>
      <c r="G98" s="85">
        <v>243.60760108815165</v>
      </c>
      <c r="H98" s="85">
        <v>222.24170663699928</v>
      </c>
      <c r="I98" s="85">
        <v>240.03423830150621</v>
      </c>
      <c r="J98" s="85">
        <v>246.57656425357524</v>
      </c>
      <c r="K98" s="85">
        <v>249.39617108560813</v>
      </c>
      <c r="L98" s="85">
        <v>251.025949521288</v>
      </c>
      <c r="M98" s="85">
        <v>260.91534219747746</v>
      </c>
      <c r="N98" s="85">
        <v>258.42941063478708</v>
      </c>
      <c r="P98" s="85">
        <f t="shared" si="2"/>
        <v>222.24170663699928</v>
      </c>
      <c r="Q98" s="85">
        <f t="shared" si="3"/>
        <v>260.91534219747746</v>
      </c>
      <c r="R98" s="99"/>
    </row>
    <row r="99" spans="1:18" x14ac:dyDescent="0.3">
      <c r="A99" s="83">
        <v>90</v>
      </c>
      <c r="B99" s="84" t="s">
        <v>437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P99" s="85">
        <f t="shared" si="2"/>
        <v>0</v>
      </c>
      <c r="Q99" s="85">
        <f t="shared" si="3"/>
        <v>0</v>
      </c>
      <c r="R99" s="99"/>
    </row>
    <row r="100" spans="1:18" x14ac:dyDescent="0.3">
      <c r="A100" s="83">
        <v>91</v>
      </c>
      <c r="B100" s="84" t="s">
        <v>52</v>
      </c>
      <c r="C100" s="85">
        <v>162.41910728604711</v>
      </c>
      <c r="D100" s="85">
        <v>152.56672308235625</v>
      </c>
      <c r="E100" s="85">
        <v>146.74399348284047</v>
      </c>
      <c r="F100" s="85">
        <v>154.63417963936024</v>
      </c>
      <c r="G100" s="85">
        <v>158.45290434906968</v>
      </c>
      <c r="H100" s="85">
        <v>176.80417306254708</v>
      </c>
      <c r="I100" s="85">
        <v>161.51865584550339</v>
      </c>
      <c r="J100" s="85">
        <v>183.20830295336913</v>
      </c>
      <c r="K100" s="85">
        <v>179.6889219432789</v>
      </c>
      <c r="L100" s="85">
        <v>209.34237314490599</v>
      </c>
      <c r="M100" s="85">
        <v>225.947858916765</v>
      </c>
      <c r="N100" s="85">
        <v>228.51311360377525</v>
      </c>
      <c r="P100" s="85">
        <f t="shared" si="2"/>
        <v>146.74399348284047</v>
      </c>
      <c r="Q100" s="85">
        <f t="shared" si="3"/>
        <v>228.51311360377525</v>
      </c>
      <c r="R100" s="99"/>
    </row>
    <row r="101" spans="1:18" x14ac:dyDescent="0.3">
      <c r="A101" s="83">
        <v>92</v>
      </c>
      <c r="B101" s="84" t="s">
        <v>438</v>
      </c>
      <c r="C101" s="85">
        <v>0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85">
        <v>0</v>
      </c>
      <c r="J101" s="85">
        <v>0</v>
      </c>
      <c r="K101" s="85">
        <v>0</v>
      </c>
      <c r="L101" s="85">
        <v>0</v>
      </c>
      <c r="M101" s="85">
        <v>0</v>
      </c>
      <c r="N101" s="85">
        <v>0</v>
      </c>
      <c r="P101" s="85">
        <f t="shared" si="2"/>
        <v>0</v>
      </c>
      <c r="Q101" s="85">
        <f t="shared" si="3"/>
        <v>0</v>
      </c>
      <c r="R101" s="99"/>
    </row>
    <row r="102" spans="1:18" x14ac:dyDescent="0.3">
      <c r="A102" s="83">
        <v>93</v>
      </c>
      <c r="B102" s="84" t="s">
        <v>25</v>
      </c>
      <c r="C102" s="85">
        <v>100.42276941315716</v>
      </c>
      <c r="D102" s="85">
        <v>101.23797659797047</v>
      </c>
      <c r="E102" s="85">
        <v>104.44931657951568</v>
      </c>
      <c r="F102" s="85">
        <v>101.74393340586212</v>
      </c>
      <c r="G102" s="85">
        <v>101.42262078661686</v>
      </c>
      <c r="H102" s="85">
        <v>100</v>
      </c>
      <c r="I102" s="85">
        <v>100.2110256865404</v>
      </c>
      <c r="J102" s="85">
        <v>100.78003186391591</v>
      </c>
      <c r="K102" s="85">
        <v>99.8381825198001</v>
      </c>
      <c r="L102" s="85">
        <v>103.01662429458867</v>
      </c>
      <c r="M102" s="85">
        <v>102.86320779598445</v>
      </c>
      <c r="N102" s="85">
        <v>104.96077692646675</v>
      </c>
      <c r="P102" s="85">
        <f t="shared" si="2"/>
        <v>99.8381825198001</v>
      </c>
      <c r="Q102" s="85">
        <f t="shared" si="3"/>
        <v>104.96077692646675</v>
      </c>
      <c r="R102" s="99"/>
    </row>
    <row r="103" spans="1:18" x14ac:dyDescent="0.3">
      <c r="A103" s="83">
        <v>94</v>
      </c>
      <c r="B103" s="84" t="s">
        <v>19</v>
      </c>
      <c r="C103" s="85">
        <v>111.11502531052713</v>
      </c>
      <c r="D103" s="85">
        <v>110.73188658395831</v>
      </c>
      <c r="E103" s="85">
        <v>102.7471322015012</v>
      </c>
      <c r="F103" s="85">
        <v>111.4966672338263</v>
      </c>
      <c r="G103" s="85">
        <v>114.38295074915091</v>
      </c>
      <c r="H103" s="85">
        <v>109.4314943707473</v>
      </c>
      <c r="I103" s="85">
        <v>106.26856490862747</v>
      </c>
      <c r="J103" s="85">
        <v>106.34518913467794</v>
      </c>
      <c r="K103" s="85">
        <v>107.46215499145877</v>
      </c>
      <c r="L103" s="85">
        <v>107.85758473949438</v>
      </c>
      <c r="M103" s="85">
        <v>105.14496860643989</v>
      </c>
      <c r="N103" s="85">
        <v>109.42954497155553</v>
      </c>
      <c r="P103" s="85">
        <f t="shared" si="2"/>
        <v>102.7471322015012</v>
      </c>
      <c r="Q103" s="85">
        <f t="shared" si="3"/>
        <v>114.38295074915091</v>
      </c>
      <c r="R103" s="99"/>
    </row>
    <row r="104" spans="1:18" x14ac:dyDescent="0.3">
      <c r="A104" s="83">
        <v>95</v>
      </c>
      <c r="B104" s="84" t="s">
        <v>296</v>
      </c>
      <c r="C104" s="85">
        <v>106.86372014290136</v>
      </c>
      <c r="D104" s="85">
        <v>100</v>
      </c>
      <c r="E104" s="85">
        <v>100</v>
      </c>
      <c r="F104" s="85">
        <v>106.06563965885701</v>
      </c>
      <c r="G104" s="85">
        <v>100.05986622803944</v>
      </c>
      <c r="H104" s="85">
        <v>101.18706796510001</v>
      </c>
      <c r="I104" s="85">
        <v>100.07191520232954</v>
      </c>
      <c r="J104" s="85">
        <v>100.26938375762539</v>
      </c>
      <c r="K104" s="85">
        <v>100.47486530138367</v>
      </c>
      <c r="L104" s="85">
        <v>101.24057005435874</v>
      </c>
      <c r="M104" s="85">
        <v>100.85507219967337</v>
      </c>
      <c r="N104" s="85">
        <v>99.541440014597001</v>
      </c>
      <c r="P104" s="85">
        <f t="shared" si="2"/>
        <v>99.541440014597001</v>
      </c>
      <c r="Q104" s="85">
        <f t="shared" si="3"/>
        <v>106.06563965885701</v>
      </c>
      <c r="R104" s="99"/>
    </row>
    <row r="105" spans="1:18" x14ac:dyDescent="0.3">
      <c r="A105" s="83">
        <v>96</v>
      </c>
      <c r="B105" s="84" t="s">
        <v>234</v>
      </c>
      <c r="C105" s="85">
        <v>138.53488071269777</v>
      </c>
      <c r="D105" s="85">
        <v>141.28017989128955</v>
      </c>
      <c r="E105" s="85">
        <v>142.3708049993447</v>
      </c>
      <c r="F105" s="85">
        <v>145.91157530640433</v>
      </c>
      <c r="G105" s="85">
        <v>146.01408271695118</v>
      </c>
      <c r="H105" s="85">
        <v>146.55887666507331</v>
      </c>
      <c r="I105" s="85">
        <v>145.8736594847648</v>
      </c>
      <c r="J105" s="85">
        <v>145.98887327587505</v>
      </c>
      <c r="K105" s="85">
        <v>139.62436396271596</v>
      </c>
      <c r="L105" s="85">
        <v>149.25497511177645</v>
      </c>
      <c r="M105" s="85">
        <v>154.06617459770459</v>
      </c>
      <c r="N105" s="85">
        <v>153.11796103142075</v>
      </c>
      <c r="P105" s="85">
        <f t="shared" si="2"/>
        <v>139.62436396271596</v>
      </c>
      <c r="Q105" s="85">
        <f t="shared" si="3"/>
        <v>154.06617459770459</v>
      </c>
      <c r="R105" s="99"/>
    </row>
    <row r="106" spans="1:18" x14ac:dyDescent="0.3">
      <c r="A106" s="83">
        <v>97</v>
      </c>
      <c r="B106" s="84" t="s">
        <v>245</v>
      </c>
      <c r="C106" s="85">
        <v>99.142641309627408</v>
      </c>
      <c r="D106" s="85">
        <v>101.97272730560366</v>
      </c>
      <c r="E106" s="85">
        <v>100</v>
      </c>
      <c r="F106" s="85">
        <v>103.88925923771993</v>
      </c>
      <c r="G106" s="85">
        <v>100</v>
      </c>
      <c r="H106" s="85">
        <v>100.80233341943303</v>
      </c>
      <c r="I106" s="85">
        <v>99.452387414126434</v>
      </c>
      <c r="J106" s="85">
        <v>100.13107272632769</v>
      </c>
      <c r="K106" s="85">
        <v>101.1783146427147</v>
      </c>
      <c r="L106" s="85">
        <v>100.70223080628018</v>
      </c>
      <c r="M106" s="85">
        <v>100.04237931962446</v>
      </c>
      <c r="N106" s="85">
        <v>99.312203668786054</v>
      </c>
      <c r="P106" s="85">
        <f t="shared" si="2"/>
        <v>99.312203668786054</v>
      </c>
      <c r="Q106" s="85">
        <f t="shared" si="3"/>
        <v>103.88925923771993</v>
      </c>
      <c r="R106" s="99"/>
    </row>
    <row r="107" spans="1:18" x14ac:dyDescent="0.3">
      <c r="A107" s="83">
        <v>98</v>
      </c>
      <c r="B107" s="84" t="s">
        <v>439</v>
      </c>
      <c r="C107" s="85">
        <v>134.97307574034031</v>
      </c>
      <c r="D107" s="85">
        <v>136.59662480430885</v>
      </c>
      <c r="E107" s="85">
        <v>142.60296355976288</v>
      </c>
      <c r="F107" s="85">
        <v>126.94156655658027</v>
      </c>
      <c r="G107" s="85">
        <v>143.96470832302305</v>
      </c>
      <c r="H107" s="85">
        <v>142.59235025103291</v>
      </c>
      <c r="I107" s="85">
        <v>155.21731799097654</v>
      </c>
      <c r="J107" s="85">
        <v>158.94314607722094</v>
      </c>
      <c r="K107" s="85">
        <v>184.47841732252826</v>
      </c>
      <c r="L107" s="85">
        <v>185.79453355843506</v>
      </c>
      <c r="M107" s="85">
        <v>188.41831768478076</v>
      </c>
      <c r="N107" s="85">
        <v>253.74679121922136</v>
      </c>
      <c r="P107" s="85">
        <f t="shared" si="2"/>
        <v>126.94156655658027</v>
      </c>
      <c r="Q107" s="85">
        <f t="shared" si="3"/>
        <v>253.74679121922136</v>
      </c>
      <c r="R107" s="99"/>
    </row>
    <row r="108" spans="1:18" x14ac:dyDescent="0.3">
      <c r="A108" s="83">
        <v>99</v>
      </c>
      <c r="B108" s="84" t="s">
        <v>186</v>
      </c>
      <c r="C108" s="85">
        <v>111.9238549433498</v>
      </c>
      <c r="D108" s="85">
        <v>113.64596452154304</v>
      </c>
      <c r="E108" s="85">
        <v>120.10366000368684</v>
      </c>
      <c r="F108" s="85">
        <v>131.68987524127763</v>
      </c>
      <c r="G108" s="85">
        <v>131.53472366998804</v>
      </c>
      <c r="H108" s="85">
        <v>132.5177709553237</v>
      </c>
      <c r="I108" s="85">
        <v>134.02010967095694</v>
      </c>
      <c r="J108" s="85">
        <v>139.67496744414552</v>
      </c>
      <c r="K108" s="85">
        <v>144.77310078726688</v>
      </c>
      <c r="L108" s="85">
        <v>152.5673021090069</v>
      </c>
      <c r="M108" s="85">
        <v>157.65713110483173</v>
      </c>
      <c r="N108" s="85">
        <v>154.88149624301801</v>
      </c>
      <c r="P108" s="85">
        <f t="shared" si="2"/>
        <v>113.64596452154304</v>
      </c>
      <c r="Q108" s="85">
        <f t="shared" si="3"/>
        <v>157.65713110483173</v>
      </c>
      <c r="R108" s="99"/>
    </row>
    <row r="109" spans="1:18" x14ac:dyDescent="0.3">
      <c r="A109" s="83">
        <v>100</v>
      </c>
      <c r="B109" s="84" t="s">
        <v>79</v>
      </c>
      <c r="C109" s="85">
        <v>138.08369833391782</v>
      </c>
      <c r="D109" s="85">
        <v>137.80541403902185</v>
      </c>
      <c r="E109" s="85">
        <v>134.75371371431277</v>
      </c>
      <c r="F109" s="85">
        <v>136.37886071536275</v>
      </c>
      <c r="G109" s="85">
        <v>138.59864628684042</v>
      </c>
      <c r="H109" s="85">
        <v>134.64823135387525</v>
      </c>
      <c r="I109" s="85">
        <v>135.8250739810351</v>
      </c>
      <c r="J109" s="85">
        <v>137.48804050008036</v>
      </c>
      <c r="K109" s="85">
        <v>143.17151544944849</v>
      </c>
      <c r="L109" s="85">
        <v>149.43663935919429</v>
      </c>
      <c r="M109" s="85">
        <v>151.39112158360169</v>
      </c>
      <c r="N109" s="85">
        <v>145.31664650128386</v>
      </c>
      <c r="P109" s="85">
        <f t="shared" si="2"/>
        <v>134.64823135387525</v>
      </c>
      <c r="Q109" s="85">
        <f t="shared" si="3"/>
        <v>151.39112158360169</v>
      </c>
      <c r="R109" s="99"/>
    </row>
    <row r="110" spans="1:18" x14ac:dyDescent="0.3">
      <c r="A110" s="83">
        <v>101</v>
      </c>
      <c r="B110" s="84" t="s">
        <v>84</v>
      </c>
      <c r="C110" s="85">
        <v>112.69263847668556</v>
      </c>
      <c r="D110" s="85">
        <v>107.6668084922281</v>
      </c>
      <c r="E110" s="85">
        <v>103.08006596956415</v>
      </c>
      <c r="F110" s="85">
        <v>109.52303072229432</v>
      </c>
      <c r="G110" s="85">
        <v>107.8348750790026</v>
      </c>
      <c r="H110" s="85">
        <v>107.06701319744363</v>
      </c>
      <c r="I110" s="85">
        <v>108.34909052231376</v>
      </c>
      <c r="J110" s="85">
        <v>111.93311199466049</v>
      </c>
      <c r="K110" s="85">
        <v>115.50882976090291</v>
      </c>
      <c r="L110" s="85">
        <v>119.54814423594348</v>
      </c>
      <c r="M110" s="85">
        <v>122.88759501753377</v>
      </c>
      <c r="N110" s="85">
        <v>126.55254637600331</v>
      </c>
      <c r="P110" s="85">
        <f t="shared" si="2"/>
        <v>103.08006596956415</v>
      </c>
      <c r="Q110" s="85">
        <f t="shared" si="3"/>
        <v>126.55254637600331</v>
      </c>
      <c r="R110" s="99"/>
    </row>
    <row r="111" spans="1:18" x14ac:dyDescent="0.3">
      <c r="A111" s="83">
        <v>102</v>
      </c>
      <c r="B111" s="84" t="s">
        <v>440</v>
      </c>
      <c r="C111" s="85">
        <v>128.64172642421318</v>
      </c>
      <c r="D111" s="85">
        <v>127.03809532491708</v>
      </c>
      <c r="E111" s="85">
        <v>125.9389553593474</v>
      </c>
      <c r="F111" s="85">
        <v>125.22931082296687</v>
      </c>
      <c r="G111" s="85">
        <v>111.34728543942521</v>
      </c>
      <c r="H111" s="85">
        <v>122.19316816432814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P111" s="85">
        <f t="shared" si="2"/>
        <v>0</v>
      </c>
      <c r="Q111" s="85">
        <f t="shared" si="3"/>
        <v>127.03809532491708</v>
      </c>
      <c r="R111" s="99"/>
    </row>
    <row r="112" spans="1:18" x14ac:dyDescent="0.3">
      <c r="A112" s="83">
        <v>103</v>
      </c>
      <c r="B112" s="84" t="s">
        <v>246</v>
      </c>
      <c r="C112" s="85">
        <v>102.70522924474017</v>
      </c>
      <c r="D112" s="85">
        <v>103.44251425487683</v>
      </c>
      <c r="E112" s="85">
        <v>100</v>
      </c>
      <c r="F112" s="85">
        <v>103.67041354715747</v>
      </c>
      <c r="G112" s="85">
        <v>100.61559574895311</v>
      </c>
      <c r="H112" s="85">
        <v>100.33051473370919</v>
      </c>
      <c r="I112" s="85">
        <v>100.33679306534032</v>
      </c>
      <c r="J112" s="85">
        <v>103.20962547062409</v>
      </c>
      <c r="K112" s="85">
        <v>101.35412805170985</v>
      </c>
      <c r="L112" s="85">
        <v>101.69735397095339</v>
      </c>
      <c r="M112" s="85">
        <v>102.57072169699519</v>
      </c>
      <c r="N112" s="85">
        <v>104.05684581823891</v>
      </c>
      <c r="P112" s="85">
        <f t="shared" si="2"/>
        <v>100</v>
      </c>
      <c r="Q112" s="85">
        <f t="shared" si="3"/>
        <v>104.05684581823891</v>
      </c>
      <c r="R112" s="99"/>
    </row>
    <row r="113" spans="1:18" x14ac:dyDescent="0.3">
      <c r="A113" s="83">
        <v>104</v>
      </c>
      <c r="B113" s="84" t="s">
        <v>441</v>
      </c>
      <c r="C113" s="85">
        <v>0</v>
      </c>
      <c r="D113" s="85">
        <v>0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P113" s="85">
        <f t="shared" si="2"/>
        <v>0</v>
      </c>
      <c r="Q113" s="85">
        <f t="shared" si="3"/>
        <v>0</v>
      </c>
      <c r="R113" s="99"/>
    </row>
    <row r="114" spans="1:18" x14ac:dyDescent="0.3">
      <c r="A114" s="83">
        <v>105</v>
      </c>
      <c r="B114" s="84" t="s">
        <v>264</v>
      </c>
      <c r="C114" s="85">
        <v>106.61628977196833</v>
      </c>
      <c r="D114" s="85">
        <v>100.0538874749961</v>
      </c>
      <c r="E114" s="85">
        <v>101.30894533124678</v>
      </c>
      <c r="F114" s="85">
        <v>104.2279749589476</v>
      </c>
      <c r="G114" s="85">
        <v>112.8648172352945</v>
      </c>
      <c r="H114" s="85">
        <v>108.63441196846517</v>
      </c>
      <c r="I114" s="85">
        <v>115.27157763298344</v>
      </c>
      <c r="J114" s="85">
        <v>117.78516315099859</v>
      </c>
      <c r="K114" s="85">
        <v>128.56983525506104</v>
      </c>
      <c r="L114" s="85">
        <v>133.29789658062415</v>
      </c>
      <c r="M114" s="85">
        <v>134.47904242622161</v>
      </c>
      <c r="N114" s="85">
        <v>137.34143185763742</v>
      </c>
      <c r="P114" s="85">
        <f t="shared" si="2"/>
        <v>100.0538874749961</v>
      </c>
      <c r="Q114" s="85">
        <f t="shared" si="3"/>
        <v>137.34143185763742</v>
      </c>
      <c r="R114" s="99"/>
    </row>
    <row r="115" spans="1:18" x14ac:dyDescent="0.3">
      <c r="A115" s="83">
        <v>106</v>
      </c>
      <c r="B115" s="84" t="s">
        <v>442</v>
      </c>
      <c r="C115" s="85">
        <v>0</v>
      </c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P115" s="85">
        <f t="shared" si="2"/>
        <v>0</v>
      </c>
      <c r="Q115" s="85">
        <f t="shared" si="3"/>
        <v>0</v>
      </c>
      <c r="R115" s="99"/>
    </row>
    <row r="116" spans="1:18" x14ac:dyDescent="0.3">
      <c r="A116" s="83">
        <v>107</v>
      </c>
      <c r="B116" s="84" t="s">
        <v>443</v>
      </c>
      <c r="C116" s="85">
        <v>109.28944824484637</v>
      </c>
      <c r="D116" s="85">
        <v>109.14733741112568</v>
      </c>
      <c r="E116" s="85">
        <v>109.59051032656397</v>
      </c>
      <c r="F116" s="85">
        <v>120.14308840268824</v>
      </c>
      <c r="G116" s="85">
        <v>120.6800197320544</v>
      </c>
      <c r="H116" s="85">
        <v>118.08091328695285</v>
      </c>
      <c r="I116" s="85">
        <v>122.10411644998014</v>
      </c>
      <c r="J116" s="85">
        <v>127.96218042554311</v>
      </c>
      <c r="K116" s="85">
        <v>133.84480636580878</v>
      </c>
      <c r="L116" s="85">
        <v>137.1195097831596</v>
      </c>
      <c r="M116" s="85">
        <v>137.12622531679233</v>
      </c>
      <c r="N116" s="85">
        <v>136.30397995654326</v>
      </c>
      <c r="P116" s="85">
        <f t="shared" si="2"/>
        <v>109.14733741112568</v>
      </c>
      <c r="Q116" s="85">
        <f t="shared" si="3"/>
        <v>137.12622531679233</v>
      </c>
      <c r="R116" s="99"/>
    </row>
    <row r="117" spans="1:18" x14ac:dyDescent="0.3">
      <c r="A117" s="83">
        <v>108</v>
      </c>
      <c r="B117" s="84" t="s">
        <v>444</v>
      </c>
      <c r="C117" s="85">
        <v>0</v>
      </c>
      <c r="D117" s="85">
        <v>0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P117" s="85">
        <f t="shared" si="2"/>
        <v>0</v>
      </c>
      <c r="Q117" s="85">
        <f t="shared" si="3"/>
        <v>0</v>
      </c>
      <c r="R117" s="99"/>
    </row>
    <row r="118" spans="1:18" x14ac:dyDescent="0.3">
      <c r="A118" s="83">
        <v>109</v>
      </c>
      <c r="B118" s="84" t="s">
        <v>445</v>
      </c>
      <c r="C118" s="85">
        <v>0</v>
      </c>
      <c r="D118" s="85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P118" s="85">
        <f t="shared" si="2"/>
        <v>0</v>
      </c>
      <c r="Q118" s="85">
        <f t="shared" si="3"/>
        <v>0</v>
      </c>
      <c r="R118" s="99"/>
    </row>
    <row r="119" spans="1:18" x14ac:dyDescent="0.3">
      <c r="A119" s="83">
        <v>110</v>
      </c>
      <c r="B119" s="84" t="s">
        <v>122</v>
      </c>
      <c r="C119" s="85">
        <v>109.9283025265877</v>
      </c>
      <c r="D119" s="85">
        <v>102.72859604337042</v>
      </c>
      <c r="E119" s="85">
        <v>104.91723994994</v>
      </c>
      <c r="F119" s="85">
        <v>110.10093883084626</v>
      </c>
      <c r="G119" s="85">
        <v>104.78284247872054</v>
      </c>
      <c r="H119" s="85">
        <v>106.71754515728004</v>
      </c>
      <c r="I119" s="85">
        <v>104.53975500705836</v>
      </c>
      <c r="J119" s="85">
        <v>109.77318149513624</v>
      </c>
      <c r="K119" s="85">
        <v>112.51952954211333</v>
      </c>
      <c r="L119" s="85">
        <v>114.78300235750744</v>
      </c>
      <c r="M119" s="85">
        <v>118.56462244815013</v>
      </c>
      <c r="N119" s="85">
        <v>120.29754597317502</v>
      </c>
      <c r="P119" s="85">
        <f t="shared" si="2"/>
        <v>102.72859604337042</v>
      </c>
      <c r="Q119" s="85">
        <f t="shared" si="3"/>
        <v>120.29754597317502</v>
      </c>
      <c r="R119" s="99"/>
    </row>
    <row r="120" spans="1:18" x14ac:dyDescent="0.3">
      <c r="A120" s="83">
        <v>111</v>
      </c>
      <c r="B120" s="84" t="s">
        <v>253</v>
      </c>
      <c r="C120" s="85">
        <v>103.33019205656167</v>
      </c>
      <c r="D120" s="85">
        <v>103.97177204056251</v>
      </c>
      <c r="E120" s="85">
        <v>102.51964123328273</v>
      </c>
      <c r="F120" s="85">
        <v>109.5384875895933</v>
      </c>
      <c r="G120" s="85">
        <v>105.64539949804698</v>
      </c>
      <c r="H120" s="85">
        <v>110.73060724179702</v>
      </c>
      <c r="I120" s="85">
        <v>111.51138759108153</v>
      </c>
      <c r="J120" s="85">
        <v>115.75086638968837</v>
      </c>
      <c r="K120" s="85">
        <v>142.15154177846901</v>
      </c>
      <c r="L120" s="85">
        <v>123.94595624018825</v>
      </c>
      <c r="M120" s="85">
        <v>129.43495224147398</v>
      </c>
      <c r="N120" s="85">
        <v>135.17035318000606</v>
      </c>
      <c r="P120" s="85">
        <f t="shared" si="2"/>
        <v>102.51964123328273</v>
      </c>
      <c r="Q120" s="85">
        <f t="shared" si="3"/>
        <v>142.15154177846901</v>
      </c>
      <c r="R120" s="99"/>
    </row>
    <row r="121" spans="1:18" x14ac:dyDescent="0.3">
      <c r="A121" s="83">
        <v>112</v>
      </c>
      <c r="B121" s="84" t="s">
        <v>446</v>
      </c>
      <c r="C121" s="85">
        <v>128.4414887911652</v>
      </c>
      <c r="D121" s="85">
        <v>134.68374894828378</v>
      </c>
      <c r="E121" s="85">
        <v>138.40067534161636</v>
      </c>
      <c r="F121" s="85">
        <v>141.23238477563515</v>
      </c>
      <c r="G121" s="85">
        <v>145.90712411481709</v>
      </c>
      <c r="H121" s="85">
        <v>0</v>
      </c>
      <c r="I121" s="85">
        <v>146.39721287500672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P121" s="85">
        <f t="shared" si="2"/>
        <v>0</v>
      </c>
      <c r="Q121" s="85">
        <f t="shared" si="3"/>
        <v>146.39721287500672</v>
      </c>
      <c r="R121" s="99"/>
    </row>
    <row r="122" spans="1:18" x14ac:dyDescent="0.3">
      <c r="A122" s="83">
        <v>113</v>
      </c>
      <c r="B122" s="84" t="s">
        <v>447</v>
      </c>
      <c r="C122" s="85">
        <v>0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P122" s="85">
        <f t="shared" si="2"/>
        <v>0</v>
      </c>
      <c r="Q122" s="85">
        <f t="shared" si="3"/>
        <v>0</v>
      </c>
      <c r="R122" s="99"/>
    </row>
    <row r="123" spans="1:18" x14ac:dyDescent="0.3">
      <c r="A123" s="83">
        <v>114</v>
      </c>
      <c r="B123" s="84" t="s">
        <v>51</v>
      </c>
      <c r="C123" s="85">
        <v>113.73047443908224</v>
      </c>
      <c r="D123" s="85">
        <v>114.05379609051502</v>
      </c>
      <c r="E123" s="85">
        <v>115.35820839055955</v>
      </c>
      <c r="F123" s="85">
        <v>124.46004651301632</v>
      </c>
      <c r="G123" s="85">
        <v>119.7039230946376</v>
      </c>
      <c r="H123" s="85">
        <v>119.2985120899192</v>
      </c>
      <c r="I123" s="85">
        <v>113.25818720959519</v>
      </c>
      <c r="J123" s="85">
        <v>116.55902919302994</v>
      </c>
      <c r="K123" s="85">
        <v>117.85636956941536</v>
      </c>
      <c r="L123" s="85">
        <v>125.19016324359013</v>
      </c>
      <c r="M123" s="85">
        <v>127.50484930608748</v>
      </c>
      <c r="N123" s="85">
        <v>120.65782240419681</v>
      </c>
      <c r="P123" s="85">
        <f t="shared" si="2"/>
        <v>113.25818720959519</v>
      </c>
      <c r="Q123" s="85">
        <f t="shared" si="3"/>
        <v>127.50484930608748</v>
      </c>
      <c r="R123" s="99"/>
    </row>
    <row r="124" spans="1:18" x14ac:dyDescent="0.3">
      <c r="A124" s="83">
        <v>115</v>
      </c>
      <c r="B124" s="84" t="s">
        <v>448</v>
      </c>
      <c r="C124" s="85">
        <v>0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P124" s="85">
        <f t="shared" si="2"/>
        <v>0</v>
      </c>
      <c r="Q124" s="85">
        <f t="shared" si="3"/>
        <v>0</v>
      </c>
      <c r="R124" s="99"/>
    </row>
    <row r="125" spans="1:18" x14ac:dyDescent="0.3">
      <c r="A125" s="83">
        <v>116</v>
      </c>
      <c r="B125" s="84" t="s">
        <v>449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5">
        <v>0</v>
      </c>
      <c r="N125" s="85">
        <v>0</v>
      </c>
      <c r="P125" s="85">
        <f t="shared" si="2"/>
        <v>0</v>
      </c>
      <c r="Q125" s="85">
        <f t="shared" si="3"/>
        <v>0</v>
      </c>
      <c r="R125" s="99"/>
    </row>
    <row r="126" spans="1:18" x14ac:dyDescent="0.3">
      <c r="A126" s="83">
        <v>117</v>
      </c>
      <c r="B126" s="84" t="s">
        <v>53</v>
      </c>
      <c r="C126" s="85">
        <v>118.68485323813177</v>
      </c>
      <c r="D126" s="85">
        <v>118.41636190899737</v>
      </c>
      <c r="E126" s="85">
        <v>111.26639032913953</v>
      </c>
      <c r="F126" s="85">
        <v>110.68280880737393</v>
      </c>
      <c r="G126" s="85">
        <v>116.27201739730182</v>
      </c>
      <c r="H126" s="85">
        <v>119.35853268947922</v>
      </c>
      <c r="I126" s="85">
        <v>119.73371306840717</v>
      </c>
      <c r="J126" s="85">
        <v>138.27191181527368</v>
      </c>
      <c r="K126" s="85">
        <v>143.61600300833132</v>
      </c>
      <c r="L126" s="85">
        <v>137.12379642357405</v>
      </c>
      <c r="M126" s="85">
        <v>146.73290418429687</v>
      </c>
      <c r="N126" s="85">
        <v>145.07768066595662</v>
      </c>
      <c r="P126" s="85">
        <f t="shared" si="2"/>
        <v>110.68280880737393</v>
      </c>
      <c r="Q126" s="85">
        <f t="shared" si="3"/>
        <v>146.73290418429687</v>
      </c>
      <c r="R126" s="99"/>
    </row>
    <row r="127" spans="1:18" x14ac:dyDescent="0.3">
      <c r="A127" s="83">
        <v>118</v>
      </c>
      <c r="B127" s="84" t="s">
        <v>270</v>
      </c>
      <c r="C127" s="85">
        <v>115.84199561163564</v>
      </c>
      <c r="D127" s="85">
        <v>109.62371020789969</v>
      </c>
      <c r="E127" s="85">
        <v>110.61613764442255</v>
      </c>
      <c r="F127" s="85">
        <v>116.66525571488361</v>
      </c>
      <c r="G127" s="85">
        <v>117.41418069356374</v>
      </c>
      <c r="H127" s="85">
        <v>120.4647428441362</v>
      </c>
      <c r="I127" s="85">
        <v>123.24405368413261</v>
      </c>
      <c r="J127" s="85">
        <v>124.11104195885842</v>
      </c>
      <c r="K127" s="85">
        <v>127.1538050589474</v>
      </c>
      <c r="L127" s="85">
        <v>130.08878555537004</v>
      </c>
      <c r="M127" s="85">
        <v>123.25835743155824</v>
      </c>
      <c r="N127" s="85">
        <v>123.09813345374296</v>
      </c>
      <c r="P127" s="85">
        <f t="shared" si="2"/>
        <v>109.62371020789969</v>
      </c>
      <c r="Q127" s="85">
        <f t="shared" si="3"/>
        <v>130.08878555537004</v>
      </c>
      <c r="R127" s="99"/>
    </row>
    <row r="128" spans="1:18" x14ac:dyDescent="0.3">
      <c r="A128" s="83">
        <v>119</v>
      </c>
      <c r="B128" s="84" t="s">
        <v>450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P128" s="85">
        <f t="shared" si="2"/>
        <v>0</v>
      </c>
      <c r="Q128" s="85">
        <f t="shared" si="3"/>
        <v>0</v>
      </c>
      <c r="R128" s="99"/>
    </row>
    <row r="129" spans="1:18" x14ac:dyDescent="0.3">
      <c r="A129" s="83">
        <v>120</v>
      </c>
      <c r="B129" s="84" t="s">
        <v>451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P129" s="85">
        <f t="shared" si="2"/>
        <v>0</v>
      </c>
      <c r="Q129" s="85">
        <f t="shared" si="3"/>
        <v>0</v>
      </c>
      <c r="R129" s="99"/>
    </row>
    <row r="130" spans="1:18" x14ac:dyDescent="0.3">
      <c r="A130" s="83">
        <v>121</v>
      </c>
      <c r="B130" s="84" t="s">
        <v>452</v>
      </c>
      <c r="C130" s="85">
        <v>145.75541749711874</v>
      </c>
      <c r="D130" s="85">
        <v>133.5464760043528</v>
      </c>
      <c r="E130" s="85">
        <v>138.55054175081159</v>
      </c>
      <c r="F130" s="85">
        <v>142.18819240569175</v>
      </c>
      <c r="G130" s="85">
        <v>124.97820629994705</v>
      </c>
      <c r="H130" s="85">
        <v>114.80169656322417</v>
      </c>
      <c r="I130" s="85">
        <v>117.00454733885404</v>
      </c>
      <c r="J130" s="85">
        <v>129.87423157825251</v>
      </c>
      <c r="K130" s="85">
        <v>139.9341159798748</v>
      </c>
      <c r="L130" s="85">
        <v>183.64920974621785</v>
      </c>
      <c r="M130" s="85">
        <v>183.64920974621785</v>
      </c>
      <c r="N130" s="85">
        <v>218.27565447014982</v>
      </c>
      <c r="P130" s="85">
        <f t="shared" si="2"/>
        <v>114.80169656322417</v>
      </c>
      <c r="Q130" s="85">
        <f t="shared" si="3"/>
        <v>218.27565447014982</v>
      </c>
      <c r="R130" s="99"/>
    </row>
    <row r="131" spans="1:18" x14ac:dyDescent="0.3">
      <c r="A131" s="83">
        <v>122</v>
      </c>
      <c r="B131" s="84" t="s">
        <v>289</v>
      </c>
      <c r="C131" s="85">
        <v>114.20482778059056</v>
      </c>
      <c r="D131" s="85">
        <v>114.75716708672353</v>
      </c>
      <c r="E131" s="85">
        <v>114.10745144565419</v>
      </c>
      <c r="F131" s="85">
        <v>115.49132932917392</v>
      </c>
      <c r="G131" s="85">
        <v>115.93782461698557</v>
      </c>
      <c r="H131" s="85">
        <v>114.6917128460134</v>
      </c>
      <c r="I131" s="85">
        <v>113.22559428920631</v>
      </c>
      <c r="J131" s="85">
        <v>116.82186483303492</v>
      </c>
      <c r="K131" s="85">
        <v>125.15411167821571</v>
      </c>
      <c r="L131" s="85">
        <v>126.95777730670092</v>
      </c>
      <c r="M131" s="85">
        <v>132.36977559289181</v>
      </c>
      <c r="N131" s="85">
        <v>131.1138610644376</v>
      </c>
      <c r="P131" s="85">
        <f t="shared" si="2"/>
        <v>113.22559428920631</v>
      </c>
      <c r="Q131" s="85">
        <f t="shared" si="3"/>
        <v>132.36977559289181</v>
      </c>
      <c r="R131" s="99"/>
    </row>
    <row r="132" spans="1:18" x14ac:dyDescent="0.3">
      <c r="A132" s="83">
        <v>123</v>
      </c>
      <c r="B132" s="84" t="s">
        <v>453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P132" s="85">
        <f t="shared" si="2"/>
        <v>0</v>
      </c>
      <c r="Q132" s="85">
        <f t="shared" si="3"/>
        <v>0</v>
      </c>
      <c r="R132" s="99"/>
    </row>
    <row r="133" spans="1:18" x14ac:dyDescent="0.3">
      <c r="A133" s="83">
        <v>124</v>
      </c>
      <c r="B133" s="84" t="s">
        <v>454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P133" s="85">
        <f t="shared" si="2"/>
        <v>0</v>
      </c>
      <c r="Q133" s="85">
        <f t="shared" si="3"/>
        <v>0</v>
      </c>
      <c r="R133" s="99"/>
    </row>
    <row r="134" spans="1:18" x14ac:dyDescent="0.3">
      <c r="A134" s="83">
        <v>125</v>
      </c>
      <c r="B134" s="84" t="s">
        <v>154</v>
      </c>
      <c r="C134" s="85">
        <v>126.63048848962426</v>
      </c>
      <c r="D134" s="85">
        <v>125.89807433936195</v>
      </c>
      <c r="E134" s="85">
        <v>124.77190570489047</v>
      </c>
      <c r="F134" s="85">
        <v>132.91092073464418</v>
      </c>
      <c r="G134" s="85">
        <v>132.19816993883256</v>
      </c>
      <c r="H134" s="85">
        <v>132.71172311532524</v>
      </c>
      <c r="I134" s="85">
        <v>142.22077348466647</v>
      </c>
      <c r="J134" s="85">
        <v>148.21477334229726</v>
      </c>
      <c r="K134" s="85">
        <v>150.75289597312735</v>
      </c>
      <c r="L134" s="85">
        <v>148.43183154401359</v>
      </c>
      <c r="M134" s="85">
        <v>149.2121173530409</v>
      </c>
      <c r="N134" s="85">
        <v>154.90113065369511</v>
      </c>
      <c r="P134" s="85">
        <f t="shared" si="2"/>
        <v>124.77190570489047</v>
      </c>
      <c r="Q134" s="85">
        <f t="shared" si="3"/>
        <v>154.90113065369511</v>
      </c>
      <c r="R134" s="99"/>
    </row>
    <row r="135" spans="1:18" x14ac:dyDescent="0.3">
      <c r="A135" s="83">
        <v>126</v>
      </c>
      <c r="B135" s="84" t="s">
        <v>455</v>
      </c>
      <c r="C135" s="85">
        <v>149.39603633725446</v>
      </c>
      <c r="D135" s="85">
        <v>149.13443024211904</v>
      </c>
      <c r="E135" s="85">
        <v>140.41185548152714</v>
      </c>
      <c r="F135" s="85">
        <v>156.50377116049299</v>
      </c>
      <c r="G135" s="85">
        <v>154.47837486841993</v>
      </c>
      <c r="H135" s="85">
        <v>0</v>
      </c>
      <c r="I135" s="85">
        <v>154.38448692238168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P135" s="85">
        <f t="shared" si="2"/>
        <v>0</v>
      </c>
      <c r="Q135" s="85">
        <f t="shared" si="3"/>
        <v>156.50377116049299</v>
      </c>
      <c r="R135" s="99"/>
    </row>
    <row r="136" spans="1:18" x14ac:dyDescent="0.3">
      <c r="A136" s="83">
        <v>127</v>
      </c>
      <c r="B136" s="84" t="s">
        <v>209</v>
      </c>
      <c r="C136" s="85">
        <v>123.01733931440127</v>
      </c>
      <c r="D136" s="85">
        <v>126.96668311888546</v>
      </c>
      <c r="E136" s="85">
        <v>130.59444471787467</v>
      </c>
      <c r="F136" s="85">
        <v>131.13899928042531</v>
      </c>
      <c r="G136" s="85">
        <v>137.8653370861432</v>
      </c>
      <c r="H136" s="85">
        <v>135.9599091775228</v>
      </c>
      <c r="I136" s="85">
        <v>135.02711274400383</v>
      </c>
      <c r="J136" s="85">
        <v>134.74574440965733</v>
      </c>
      <c r="K136" s="85">
        <v>134.46390678783106</v>
      </c>
      <c r="L136" s="85">
        <v>148.14920057094022</v>
      </c>
      <c r="M136" s="85">
        <v>142.03459829286703</v>
      </c>
      <c r="N136" s="85">
        <v>147.35143810437003</v>
      </c>
      <c r="P136" s="85">
        <f t="shared" si="2"/>
        <v>126.96668311888546</v>
      </c>
      <c r="Q136" s="85">
        <f t="shared" si="3"/>
        <v>148.14920057094022</v>
      </c>
      <c r="R136" s="99"/>
    </row>
    <row r="137" spans="1:18" x14ac:dyDescent="0.3">
      <c r="A137" s="83">
        <v>128</v>
      </c>
      <c r="B137" s="84" t="s">
        <v>110</v>
      </c>
      <c r="C137" s="85">
        <v>103.99425240907598</v>
      </c>
      <c r="D137" s="85">
        <v>104.78057992543692</v>
      </c>
      <c r="E137" s="85">
        <v>100.33032274421652</v>
      </c>
      <c r="F137" s="85">
        <v>102.87060704064099</v>
      </c>
      <c r="G137" s="85">
        <v>100.38064669902278</v>
      </c>
      <c r="H137" s="85">
        <v>100</v>
      </c>
      <c r="I137" s="85">
        <v>100.5281198108609</v>
      </c>
      <c r="J137" s="85">
        <v>101.61529320388919</v>
      </c>
      <c r="K137" s="85">
        <v>102.14651737397895</v>
      </c>
      <c r="L137" s="85">
        <v>104.29387432669679</v>
      </c>
      <c r="M137" s="85">
        <v>105.08760718715354</v>
      </c>
      <c r="N137" s="85">
        <v>105.05368250755878</v>
      </c>
      <c r="P137" s="85">
        <f t="shared" si="2"/>
        <v>100</v>
      </c>
      <c r="Q137" s="85">
        <f t="shared" si="3"/>
        <v>105.08760718715354</v>
      </c>
      <c r="R137" s="99"/>
    </row>
    <row r="138" spans="1:18" x14ac:dyDescent="0.3">
      <c r="A138" s="83">
        <v>129</v>
      </c>
      <c r="B138" s="84" t="s">
        <v>456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P138" s="85">
        <f t="shared" si="2"/>
        <v>0</v>
      </c>
      <c r="Q138" s="85">
        <f t="shared" si="3"/>
        <v>0</v>
      </c>
      <c r="R138" s="99"/>
    </row>
    <row r="139" spans="1:18" x14ac:dyDescent="0.3">
      <c r="A139" s="83">
        <v>130</v>
      </c>
      <c r="B139" s="84" t="s">
        <v>457</v>
      </c>
      <c r="C139" s="85">
        <v>0</v>
      </c>
      <c r="D139" s="85">
        <v>0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P139" s="85">
        <f t="shared" ref="P139:P202" si="4">MIN(D139:N139)</f>
        <v>0</v>
      </c>
      <c r="Q139" s="85">
        <f t="shared" ref="Q139:Q202" si="5">MAX(D139:N139)</f>
        <v>0</v>
      </c>
      <c r="R139" s="99"/>
    </row>
    <row r="140" spans="1:18" x14ac:dyDescent="0.3">
      <c r="A140" s="83">
        <v>131</v>
      </c>
      <c r="B140" s="84" t="s">
        <v>290</v>
      </c>
      <c r="C140" s="85">
        <v>119.46756365256799</v>
      </c>
      <c r="D140" s="85">
        <v>118.50269921444595</v>
      </c>
      <c r="E140" s="85">
        <v>118.25245043154689</v>
      </c>
      <c r="F140" s="85">
        <v>113.30982778915875</v>
      </c>
      <c r="G140" s="85">
        <v>116.89111237503865</v>
      </c>
      <c r="H140" s="85">
        <v>118.66623203341855</v>
      </c>
      <c r="I140" s="85">
        <v>117.12460261481326</v>
      </c>
      <c r="J140" s="85">
        <v>120.18854674291836</v>
      </c>
      <c r="K140" s="85">
        <v>121.41743949355224</v>
      </c>
      <c r="L140" s="85">
        <v>122.68530214489178</v>
      </c>
      <c r="M140" s="85">
        <v>124.67311001944172</v>
      </c>
      <c r="N140" s="85">
        <v>125.93569327897727</v>
      </c>
      <c r="P140" s="85">
        <f t="shared" si="4"/>
        <v>113.30982778915875</v>
      </c>
      <c r="Q140" s="85">
        <f t="shared" si="5"/>
        <v>125.93569327897727</v>
      </c>
      <c r="R140" s="99"/>
    </row>
    <row r="141" spans="1:18" x14ac:dyDescent="0.3">
      <c r="A141" s="83">
        <v>132</v>
      </c>
      <c r="B141" s="84" t="s">
        <v>458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P141" s="85">
        <f t="shared" si="4"/>
        <v>0</v>
      </c>
      <c r="Q141" s="85">
        <f t="shared" si="5"/>
        <v>0</v>
      </c>
      <c r="R141" s="99"/>
    </row>
    <row r="142" spans="1:18" x14ac:dyDescent="0.3">
      <c r="A142" s="83">
        <v>133</v>
      </c>
      <c r="B142" s="84" t="s">
        <v>73</v>
      </c>
      <c r="C142" s="85">
        <v>126.70825765631102</v>
      </c>
      <c r="D142" s="85">
        <v>113.9801110354375</v>
      </c>
      <c r="E142" s="85">
        <v>121.52295981441843</v>
      </c>
      <c r="F142" s="85">
        <v>116.16030137595527</v>
      </c>
      <c r="G142" s="85">
        <v>118.46831544589675</v>
      </c>
      <c r="H142" s="85">
        <v>121.0114596639809</v>
      </c>
      <c r="I142" s="85">
        <v>118.0186099209684</v>
      </c>
      <c r="J142" s="85">
        <v>119.07973863259113</v>
      </c>
      <c r="K142" s="85">
        <v>121.18191472093984</v>
      </c>
      <c r="L142" s="85">
        <v>126.6125980954231</v>
      </c>
      <c r="M142" s="85">
        <v>131.34051686962678</v>
      </c>
      <c r="N142" s="85">
        <v>124.90508975132595</v>
      </c>
      <c r="P142" s="85">
        <f t="shared" si="4"/>
        <v>113.9801110354375</v>
      </c>
      <c r="Q142" s="85">
        <f t="shared" si="5"/>
        <v>131.34051686962678</v>
      </c>
      <c r="R142" s="99"/>
    </row>
    <row r="143" spans="1:18" x14ac:dyDescent="0.3">
      <c r="A143" s="83">
        <v>134</v>
      </c>
      <c r="B143" s="84" t="s">
        <v>459</v>
      </c>
      <c r="C143" s="85">
        <v>0</v>
      </c>
      <c r="D143" s="85">
        <v>0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P143" s="85">
        <f t="shared" si="4"/>
        <v>0</v>
      </c>
      <c r="Q143" s="85">
        <f t="shared" si="5"/>
        <v>0</v>
      </c>
      <c r="R143" s="99"/>
    </row>
    <row r="144" spans="1:18" x14ac:dyDescent="0.3">
      <c r="A144" s="83">
        <v>135</v>
      </c>
      <c r="B144" s="84" t="s">
        <v>332</v>
      </c>
      <c r="C144" s="85">
        <v>146.5791419102992</v>
      </c>
      <c r="D144" s="85">
        <v>137.82866293767623</v>
      </c>
      <c r="E144" s="85">
        <v>125.51393460802922</v>
      </c>
      <c r="F144" s="85">
        <v>131.14401794551031</v>
      </c>
      <c r="G144" s="85">
        <v>127.82274405183855</v>
      </c>
      <c r="H144" s="85">
        <v>136.55300712221646</v>
      </c>
      <c r="I144" s="85">
        <v>129.57439186427882</v>
      </c>
      <c r="J144" s="85">
        <v>141.23085963891359</v>
      </c>
      <c r="K144" s="85">
        <v>146.35236044039775</v>
      </c>
      <c r="L144" s="85">
        <v>160.79173285038183</v>
      </c>
      <c r="M144" s="85">
        <v>161.15130356065097</v>
      </c>
      <c r="N144" s="85">
        <v>154.28276318746401</v>
      </c>
      <c r="P144" s="85">
        <f t="shared" si="4"/>
        <v>125.51393460802922</v>
      </c>
      <c r="Q144" s="85">
        <f t="shared" si="5"/>
        <v>161.15130356065097</v>
      </c>
      <c r="R144" s="99"/>
    </row>
    <row r="145" spans="1:18" x14ac:dyDescent="0.3">
      <c r="A145" s="83">
        <v>136</v>
      </c>
      <c r="B145" s="84" t="s">
        <v>85</v>
      </c>
      <c r="C145" s="85">
        <v>124.61152733645503</v>
      </c>
      <c r="D145" s="85">
        <v>118.57600126162818</v>
      </c>
      <c r="E145" s="85">
        <v>121.33180566050406</v>
      </c>
      <c r="F145" s="85">
        <v>135.23549279523942</v>
      </c>
      <c r="G145" s="85">
        <v>124.2318066237606</v>
      </c>
      <c r="H145" s="85">
        <v>119.71571301737099</v>
      </c>
      <c r="I145" s="85">
        <v>133.7021126537453</v>
      </c>
      <c r="J145" s="85">
        <v>128.60831409574305</v>
      </c>
      <c r="K145" s="85">
        <v>130.1466327078505</v>
      </c>
      <c r="L145" s="85">
        <v>130.90183780008104</v>
      </c>
      <c r="M145" s="85">
        <v>132.80603287756807</v>
      </c>
      <c r="N145" s="85">
        <v>132.90588014232873</v>
      </c>
      <c r="P145" s="85">
        <f t="shared" si="4"/>
        <v>118.57600126162818</v>
      </c>
      <c r="Q145" s="85">
        <f t="shared" si="5"/>
        <v>135.23549279523942</v>
      </c>
      <c r="R145" s="99"/>
    </row>
    <row r="146" spans="1:18" x14ac:dyDescent="0.3">
      <c r="A146" s="83">
        <v>137</v>
      </c>
      <c r="B146" s="84" t="s">
        <v>210</v>
      </c>
      <c r="C146" s="85">
        <v>101.57845021100384</v>
      </c>
      <c r="D146" s="85">
        <v>100.82240035437557</v>
      </c>
      <c r="E146" s="85">
        <v>100.00005158415151</v>
      </c>
      <c r="F146" s="85">
        <v>106.85176954749703</v>
      </c>
      <c r="G146" s="85">
        <v>103.950829374702</v>
      </c>
      <c r="H146" s="85">
        <v>105.18705511177353</v>
      </c>
      <c r="I146" s="85">
        <v>104.40873445991869</v>
      </c>
      <c r="J146" s="85">
        <v>102.10366200834295</v>
      </c>
      <c r="K146" s="85">
        <v>101.42697075949938</v>
      </c>
      <c r="L146" s="85">
        <v>101.840586627467</v>
      </c>
      <c r="M146" s="85">
        <v>100.16600999752472</v>
      </c>
      <c r="N146" s="85">
        <v>100.13010170084446</v>
      </c>
      <c r="P146" s="85">
        <f t="shared" si="4"/>
        <v>100.00005158415151</v>
      </c>
      <c r="Q146" s="85">
        <f t="shared" si="5"/>
        <v>106.85176954749703</v>
      </c>
      <c r="R146" s="99"/>
    </row>
    <row r="147" spans="1:18" x14ac:dyDescent="0.3">
      <c r="A147" s="83">
        <v>138</v>
      </c>
      <c r="B147" s="84" t="s">
        <v>202</v>
      </c>
      <c r="C147" s="85">
        <v>123.62404701542486</v>
      </c>
      <c r="D147" s="85">
        <v>125.04777831908748</v>
      </c>
      <c r="E147" s="85">
        <v>113.27656848328085</v>
      </c>
      <c r="F147" s="85">
        <v>119.82490533585715</v>
      </c>
      <c r="G147" s="85">
        <v>117.41031859771221</v>
      </c>
      <c r="H147" s="85">
        <v>114.26551081310122</v>
      </c>
      <c r="I147" s="85">
        <v>115.99930100755759</v>
      </c>
      <c r="J147" s="85">
        <v>119.28081279310227</v>
      </c>
      <c r="K147" s="85">
        <v>125.37629002083011</v>
      </c>
      <c r="L147" s="85">
        <v>133.39838178677118</v>
      </c>
      <c r="M147" s="85">
        <v>143.62745174044696</v>
      </c>
      <c r="N147" s="85">
        <v>141.46322346846969</v>
      </c>
      <c r="P147" s="85">
        <f t="shared" si="4"/>
        <v>113.27656848328085</v>
      </c>
      <c r="Q147" s="85">
        <f t="shared" si="5"/>
        <v>143.62745174044696</v>
      </c>
      <c r="R147" s="99"/>
    </row>
    <row r="148" spans="1:18" x14ac:dyDescent="0.3">
      <c r="A148" s="83">
        <v>139</v>
      </c>
      <c r="B148" s="84" t="s">
        <v>86</v>
      </c>
      <c r="C148" s="85">
        <v>128.88572885317501</v>
      </c>
      <c r="D148" s="85">
        <v>124.48166351511966</v>
      </c>
      <c r="E148" s="85">
        <v>120.63215538868508</v>
      </c>
      <c r="F148" s="85">
        <v>126.78184007023279</v>
      </c>
      <c r="G148" s="85">
        <v>124.96712814982746</v>
      </c>
      <c r="H148" s="85">
        <v>122.25082052639804</v>
      </c>
      <c r="I148" s="85">
        <v>126.02741163203265</v>
      </c>
      <c r="J148" s="85">
        <v>128.3681954868083</v>
      </c>
      <c r="K148" s="85">
        <v>128.60160609940451</v>
      </c>
      <c r="L148" s="85">
        <v>134.23499299152496</v>
      </c>
      <c r="M148" s="85">
        <v>139.88940341861357</v>
      </c>
      <c r="N148" s="85">
        <v>134.62360910158421</v>
      </c>
      <c r="P148" s="85">
        <f t="shared" si="4"/>
        <v>120.63215538868508</v>
      </c>
      <c r="Q148" s="85">
        <f t="shared" si="5"/>
        <v>139.88940341861357</v>
      </c>
      <c r="R148" s="99"/>
    </row>
    <row r="149" spans="1:18" x14ac:dyDescent="0.3">
      <c r="A149" s="83">
        <v>140</v>
      </c>
      <c r="B149" s="84" t="s">
        <v>460</v>
      </c>
      <c r="C149" s="85">
        <v>0</v>
      </c>
      <c r="D149" s="85">
        <v>0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P149" s="85">
        <f t="shared" si="4"/>
        <v>0</v>
      </c>
      <c r="Q149" s="85">
        <f t="shared" si="5"/>
        <v>0</v>
      </c>
      <c r="R149" s="99"/>
    </row>
    <row r="150" spans="1:18" x14ac:dyDescent="0.3">
      <c r="A150" s="83">
        <v>141</v>
      </c>
      <c r="B150" s="84" t="s">
        <v>123</v>
      </c>
      <c r="C150" s="85">
        <v>133.54252722114427</v>
      </c>
      <c r="D150" s="85">
        <v>131.41331944440557</v>
      </c>
      <c r="E150" s="85">
        <v>134.54501608765085</v>
      </c>
      <c r="F150" s="85">
        <v>136.9517025330851</v>
      </c>
      <c r="G150" s="85">
        <v>141.60765068531865</v>
      </c>
      <c r="H150" s="85">
        <v>143.34094983472255</v>
      </c>
      <c r="I150" s="85">
        <v>146.21566024128589</v>
      </c>
      <c r="J150" s="85">
        <v>144.61930946425002</v>
      </c>
      <c r="K150" s="85">
        <v>147.64039653735421</v>
      </c>
      <c r="L150" s="85">
        <v>157.27824581330233</v>
      </c>
      <c r="M150" s="85">
        <v>146.84604014260057</v>
      </c>
      <c r="N150" s="85">
        <v>144.55527753401753</v>
      </c>
      <c r="P150" s="85">
        <f t="shared" si="4"/>
        <v>131.41331944440557</v>
      </c>
      <c r="Q150" s="85">
        <f t="shared" si="5"/>
        <v>157.27824581330233</v>
      </c>
      <c r="R150" s="99"/>
    </row>
    <row r="151" spans="1:18" x14ac:dyDescent="0.3">
      <c r="A151" s="83">
        <v>142</v>
      </c>
      <c r="B151" s="84" t="s">
        <v>291</v>
      </c>
      <c r="C151" s="85">
        <v>137.16368164374285</v>
      </c>
      <c r="D151" s="85">
        <v>131.37633040538293</v>
      </c>
      <c r="E151" s="85">
        <v>118.52962814423206</v>
      </c>
      <c r="F151" s="85">
        <v>132.4779099814441</v>
      </c>
      <c r="G151" s="85">
        <v>134.70341509639539</v>
      </c>
      <c r="H151" s="85">
        <v>139.53153584223452</v>
      </c>
      <c r="I151" s="85">
        <v>148.89862973703322</v>
      </c>
      <c r="J151" s="85">
        <v>152.0708884423743</v>
      </c>
      <c r="K151" s="85">
        <v>155.15712290091903</v>
      </c>
      <c r="L151" s="85">
        <v>164.85949291587772</v>
      </c>
      <c r="M151" s="85">
        <v>173.14407916140172</v>
      </c>
      <c r="N151" s="85">
        <v>177.33878611237353</v>
      </c>
      <c r="P151" s="85">
        <f t="shared" si="4"/>
        <v>118.52962814423206</v>
      </c>
      <c r="Q151" s="85">
        <f t="shared" si="5"/>
        <v>177.33878611237353</v>
      </c>
      <c r="R151" s="99"/>
    </row>
    <row r="152" spans="1:18" x14ac:dyDescent="0.3">
      <c r="A152" s="83">
        <v>143</v>
      </c>
      <c r="B152" s="84" t="s">
        <v>461</v>
      </c>
      <c r="C152" s="85">
        <v>0</v>
      </c>
      <c r="D152" s="85">
        <v>0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P152" s="85">
        <f t="shared" si="4"/>
        <v>0</v>
      </c>
      <c r="Q152" s="85">
        <f t="shared" si="5"/>
        <v>0</v>
      </c>
      <c r="R152" s="99"/>
    </row>
    <row r="153" spans="1:18" x14ac:dyDescent="0.3">
      <c r="A153" s="86">
        <v>144</v>
      </c>
      <c r="B153" s="84" t="s">
        <v>462</v>
      </c>
      <c r="C153" s="85">
        <v>111.12067069864582</v>
      </c>
      <c r="D153" s="85">
        <v>117.00315721253975</v>
      </c>
      <c r="E153" s="85">
        <v>114.70440321492721</v>
      </c>
      <c r="F153" s="85">
        <v>116.99519171516084</v>
      </c>
      <c r="G153" s="85">
        <v>117.48851890020886</v>
      </c>
      <c r="H153" s="85">
        <v>119.45051993450441</v>
      </c>
      <c r="I153" s="85">
        <v>118.50273149486483</v>
      </c>
      <c r="J153" s="85">
        <v>125.98673329918795</v>
      </c>
      <c r="K153" s="85">
        <v>141.37119626946532</v>
      </c>
      <c r="L153" s="85">
        <v>147.34407749699085</v>
      </c>
      <c r="M153" s="85">
        <v>150.6938890000124</v>
      </c>
      <c r="N153" s="85">
        <v>156.53122720611032</v>
      </c>
      <c r="P153" s="85">
        <f t="shared" si="4"/>
        <v>114.70440321492721</v>
      </c>
      <c r="Q153" s="85">
        <f t="shared" si="5"/>
        <v>156.53122720611032</v>
      </c>
      <c r="R153" s="99"/>
    </row>
    <row r="154" spans="1:18" x14ac:dyDescent="0.3">
      <c r="A154" s="83">
        <v>145</v>
      </c>
      <c r="B154" s="84" t="s">
        <v>271</v>
      </c>
      <c r="C154" s="85">
        <v>118.82241360945598</v>
      </c>
      <c r="D154" s="85">
        <v>113.64607168409302</v>
      </c>
      <c r="E154" s="85">
        <v>104.48414116976639</v>
      </c>
      <c r="F154" s="85">
        <v>103.1782304550634</v>
      </c>
      <c r="G154" s="85">
        <v>108.60610482799822</v>
      </c>
      <c r="H154" s="85">
        <v>110.76261827999372</v>
      </c>
      <c r="I154" s="85">
        <v>111.61113904728599</v>
      </c>
      <c r="J154" s="85">
        <v>113.82246333141757</v>
      </c>
      <c r="K154" s="85">
        <v>126.08827673190719</v>
      </c>
      <c r="L154" s="85">
        <v>124.70144486677901</v>
      </c>
      <c r="M154" s="85">
        <v>130.32176112087845</v>
      </c>
      <c r="N154" s="85">
        <v>130.6249736277762</v>
      </c>
      <c r="P154" s="85">
        <f t="shared" si="4"/>
        <v>103.1782304550634</v>
      </c>
      <c r="Q154" s="85">
        <f t="shared" si="5"/>
        <v>130.6249736277762</v>
      </c>
      <c r="R154" s="99"/>
    </row>
    <row r="155" spans="1:18" x14ac:dyDescent="0.3">
      <c r="A155" s="83">
        <v>146</v>
      </c>
      <c r="B155" s="84" t="s">
        <v>463</v>
      </c>
      <c r="C155" s="85">
        <v>123.68725970943366</v>
      </c>
      <c r="D155" s="85">
        <v>127.02054155979239</v>
      </c>
      <c r="E155" s="85">
        <v>112.46034224622869</v>
      </c>
      <c r="F155" s="85">
        <v>114.43880329831026</v>
      </c>
      <c r="G155" s="85">
        <v>0</v>
      </c>
      <c r="H155" s="85">
        <v>114.1441600924131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P155" s="85">
        <f t="shared" si="4"/>
        <v>0</v>
      </c>
      <c r="Q155" s="85">
        <f t="shared" si="5"/>
        <v>127.02054155979239</v>
      </c>
      <c r="R155" s="99"/>
    </row>
    <row r="156" spans="1:18" x14ac:dyDescent="0.3">
      <c r="A156" s="83">
        <v>147</v>
      </c>
      <c r="B156" s="84" t="s">
        <v>464</v>
      </c>
      <c r="C156" s="85">
        <v>0</v>
      </c>
      <c r="D156" s="85">
        <v>0</v>
      </c>
      <c r="E156" s="85">
        <v>0</v>
      </c>
      <c r="F156" s="85">
        <v>0</v>
      </c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P156" s="85">
        <f t="shared" si="4"/>
        <v>0</v>
      </c>
      <c r="Q156" s="85">
        <f t="shared" si="5"/>
        <v>0</v>
      </c>
      <c r="R156" s="99"/>
    </row>
    <row r="157" spans="1:18" x14ac:dyDescent="0.3">
      <c r="A157" s="83">
        <v>148</v>
      </c>
      <c r="B157" s="84" t="s">
        <v>465</v>
      </c>
      <c r="C157" s="85">
        <v>136.81689998769806</v>
      </c>
      <c r="D157" s="85">
        <v>121.10939675480641</v>
      </c>
      <c r="E157" s="85">
        <v>144.20799945615056</v>
      </c>
      <c r="F157" s="85">
        <v>158.05627469998603</v>
      </c>
      <c r="G157" s="85">
        <v>152.01221907463886</v>
      </c>
      <c r="H157" s="85">
        <v>150.50599682652339</v>
      </c>
      <c r="I157" s="85">
        <v>157.47343100147586</v>
      </c>
      <c r="J157" s="85">
        <v>188.24957728818617</v>
      </c>
      <c r="K157" s="85">
        <v>161.09283425987044</v>
      </c>
      <c r="L157" s="85">
        <v>182.66223227851975</v>
      </c>
      <c r="M157" s="85">
        <v>181.62861655693513</v>
      </c>
      <c r="N157" s="85">
        <v>0</v>
      </c>
      <c r="P157" s="85">
        <f t="shared" si="4"/>
        <v>0</v>
      </c>
      <c r="Q157" s="85">
        <f t="shared" si="5"/>
        <v>188.24957728818617</v>
      </c>
      <c r="R157" s="99"/>
    </row>
    <row r="158" spans="1:18" x14ac:dyDescent="0.3">
      <c r="A158" s="83">
        <v>149</v>
      </c>
      <c r="B158" s="84" t="s">
        <v>103</v>
      </c>
      <c r="C158" s="85">
        <v>98.69954155337949</v>
      </c>
      <c r="D158" s="85">
        <v>100</v>
      </c>
      <c r="E158" s="85">
        <v>102.19408074073655</v>
      </c>
      <c r="F158" s="85">
        <v>102.10196250432608</v>
      </c>
      <c r="G158" s="85">
        <v>100</v>
      </c>
      <c r="H158" s="85">
        <v>100</v>
      </c>
      <c r="I158" s="85">
        <v>101.04148489849858</v>
      </c>
      <c r="J158" s="85">
        <v>100.34888433159736</v>
      </c>
      <c r="K158" s="85">
        <v>99.962637892032461</v>
      </c>
      <c r="L158" s="85">
        <v>100.57483478130105</v>
      </c>
      <c r="M158" s="85">
        <v>100.11937229101046</v>
      </c>
      <c r="N158" s="85">
        <v>101.48226867187498</v>
      </c>
      <c r="P158" s="85">
        <f t="shared" si="4"/>
        <v>99.962637892032461</v>
      </c>
      <c r="Q158" s="85">
        <f t="shared" si="5"/>
        <v>102.19408074073655</v>
      </c>
      <c r="R158" s="99"/>
    </row>
    <row r="159" spans="1:18" x14ac:dyDescent="0.3">
      <c r="A159" s="83">
        <v>150</v>
      </c>
      <c r="B159" s="84" t="s">
        <v>466</v>
      </c>
      <c r="C159" s="85">
        <v>143.2145455208823</v>
      </c>
      <c r="D159" s="85">
        <v>143.74728695796205</v>
      </c>
      <c r="E159" s="85">
        <v>143.14162970024552</v>
      </c>
      <c r="F159" s="85">
        <v>138.80754533010915</v>
      </c>
      <c r="G159" s="85">
        <v>140.16227053962351</v>
      </c>
      <c r="H159" s="85">
        <v>143.45486893247207</v>
      </c>
      <c r="I159" s="85">
        <v>151.79437099887295</v>
      </c>
      <c r="J159" s="85">
        <v>156.92435179737228</v>
      </c>
      <c r="K159" s="85">
        <v>171.69333610853442</v>
      </c>
      <c r="L159" s="85">
        <v>169.85618356284544</v>
      </c>
      <c r="M159" s="85">
        <v>165.67711645811903</v>
      </c>
      <c r="N159" s="85">
        <v>169.86969867131057</v>
      </c>
      <c r="P159" s="85">
        <f t="shared" si="4"/>
        <v>138.80754533010915</v>
      </c>
      <c r="Q159" s="85">
        <f t="shared" si="5"/>
        <v>171.69333610853442</v>
      </c>
      <c r="R159" s="99"/>
    </row>
    <row r="160" spans="1:18" x14ac:dyDescent="0.3">
      <c r="A160" s="83">
        <v>151</v>
      </c>
      <c r="B160" s="84" t="s">
        <v>178</v>
      </c>
      <c r="C160" s="85">
        <v>108.9982459660028</v>
      </c>
      <c r="D160" s="85">
        <v>107.53271058942342</v>
      </c>
      <c r="E160" s="85">
        <v>105.13209748603909</v>
      </c>
      <c r="F160" s="85">
        <v>112.04448649797752</v>
      </c>
      <c r="G160" s="85">
        <v>100.78282104952147</v>
      </c>
      <c r="H160" s="85">
        <v>103.78641068275304</v>
      </c>
      <c r="I160" s="85">
        <v>104.47127613318688</v>
      </c>
      <c r="J160" s="85">
        <v>109.73101104825962</v>
      </c>
      <c r="K160" s="85">
        <v>112.31249484908076</v>
      </c>
      <c r="L160" s="85">
        <v>118.81803697824506</v>
      </c>
      <c r="M160" s="85">
        <v>121.38489941988317</v>
      </c>
      <c r="N160" s="85">
        <v>115.9778872697843</v>
      </c>
      <c r="P160" s="85">
        <f t="shared" si="4"/>
        <v>100.78282104952147</v>
      </c>
      <c r="Q160" s="85">
        <f t="shared" si="5"/>
        <v>121.38489941988317</v>
      </c>
      <c r="R160" s="99"/>
    </row>
    <row r="161" spans="1:18" x14ac:dyDescent="0.3">
      <c r="A161" s="83">
        <v>152</v>
      </c>
      <c r="B161" s="84" t="s">
        <v>467</v>
      </c>
      <c r="C161" s="85">
        <v>167.80100354106506</v>
      </c>
      <c r="D161" s="85">
        <v>174.88233149028406</v>
      </c>
      <c r="E161" s="85">
        <v>180.19035041540889</v>
      </c>
      <c r="F161" s="85">
        <v>181.96873677055353</v>
      </c>
      <c r="G161" s="85">
        <v>186.3704890595202</v>
      </c>
      <c r="H161" s="85">
        <v>183.00688203471543</v>
      </c>
      <c r="I161" s="85">
        <v>196.92782476979494</v>
      </c>
      <c r="J161" s="85">
        <v>202.58152866473881</v>
      </c>
      <c r="K161" s="85">
        <v>228.51941439200112</v>
      </c>
      <c r="L161" s="85">
        <v>235.1729287494741</v>
      </c>
      <c r="M161" s="85">
        <v>236.88017439810443</v>
      </c>
      <c r="N161" s="85">
        <v>238.58922078525882</v>
      </c>
      <c r="P161" s="85">
        <f t="shared" si="4"/>
        <v>174.88233149028406</v>
      </c>
      <c r="Q161" s="85">
        <f t="shared" si="5"/>
        <v>238.58922078525882</v>
      </c>
      <c r="R161" s="99"/>
    </row>
    <row r="162" spans="1:18" x14ac:dyDescent="0.3">
      <c r="A162" s="83">
        <v>153</v>
      </c>
      <c r="B162" s="84" t="s">
        <v>124</v>
      </c>
      <c r="C162" s="85">
        <v>100.00124824916242</v>
      </c>
      <c r="D162" s="85">
        <v>100.16440999394564</v>
      </c>
      <c r="E162" s="85">
        <v>102.99358201091715</v>
      </c>
      <c r="F162" s="85">
        <v>103.33629618995677</v>
      </c>
      <c r="G162" s="85">
        <v>100.61707872236532</v>
      </c>
      <c r="H162" s="85">
        <v>100.37142529609673</v>
      </c>
      <c r="I162" s="85">
        <v>101.2370537093116</v>
      </c>
      <c r="J162" s="85">
        <v>101.29105249131922</v>
      </c>
      <c r="K162" s="85">
        <v>101.56604884600449</v>
      </c>
      <c r="L162" s="85">
        <v>102.61070476227796</v>
      </c>
      <c r="M162" s="85">
        <v>105.29114346768542</v>
      </c>
      <c r="N162" s="85">
        <v>102.62168580227207</v>
      </c>
      <c r="P162" s="85">
        <f t="shared" si="4"/>
        <v>100.16440999394564</v>
      </c>
      <c r="Q162" s="85">
        <f t="shared" si="5"/>
        <v>105.29114346768542</v>
      </c>
      <c r="R162" s="99"/>
    </row>
    <row r="163" spans="1:18" x14ac:dyDescent="0.3">
      <c r="A163" s="83">
        <v>154</v>
      </c>
      <c r="B163" s="84" t="s">
        <v>309</v>
      </c>
      <c r="C163" s="85">
        <v>208.84050200725022</v>
      </c>
      <c r="D163" s="85">
        <v>185.64297882506102</v>
      </c>
      <c r="E163" s="85">
        <v>198.63390632786894</v>
      </c>
      <c r="F163" s="85">
        <v>184.64049711136775</v>
      </c>
      <c r="G163" s="85">
        <v>191.7718223549569</v>
      </c>
      <c r="H163" s="85">
        <v>208.76339311183335</v>
      </c>
      <c r="I163" s="85">
        <v>197.14942830636068</v>
      </c>
      <c r="J163" s="85">
        <v>229.73765184594791</v>
      </c>
      <c r="K163" s="85">
        <v>230.21501260224602</v>
      </c>
      <c r="L163" s="85">
        <v>219.54358612541625</v>
      </c>
      <c r="M163" s="85">
        <v>200.75372120084984</v>
      </c>
      <c r="N163" s="85">
        <v>224.78442402435888</v>
      </c>
      <c r="P163" s="85">
        <f t="shared" si="4"/>
        <v>184.64049711136775</v>
      </c>
      <c r="Q163" s="85">
        <f t="shared" si="5"/>
        <v>230.21501260224602</v>
      </c>
      <c r="R163" s="99"/>
    </row>
    <row r="164" spans="1:18" x14ac:dyDescent="0.3">
      <c r="A164" s="83">
        <v>155</v>
      </c>
      <c r="B164" s="84" t="s">
        <v>26</v>
      </c>
      <c r="C164" s="85">
        <v>161.27394648250856</v>
      </c>
      <c r="D164" s="85">
        <v>161.45731483503556</v>
      </c>
      <c r="E164" s="85">
        <v>160.47214184030631</v>
      </c>
      <c r="F164" s="85">
        <v>171.61505204226083</v>
      </c>
      <c r="G164" s="85">
        <v>166.77197454674746</v>
      </c>
      <c r="H164" s="85">
        <v>161.37752968746503</v>
      </c>
      <c r="I164" s="85">
        <v>160.90584076517561</v>
      </c>
      <c r="J164" s="85">
        <v>166.15409199996117</v>
      </c>
      <c r="K164" s="85">
        <v>168.80811250120286</v>
      </c>
      <c r="L164" s="85">
        <v>169.84946107743957</v>
      </c>
      <c r="M164" s="85">
        <v>166.19129174547902</v>
      </c>
      <c r="N164" s="85">
        <v>169.97105182986812</v>
      </c>
      <c r="P164" s="85">
        <f t="shared" si="4"/>
        <v>160.47214184030631</v>
      </c>
      <c r="Q164" s="85">
        <f t="shared" si="5"/>
        <v>171.61505204226083</v>
      </c>
      <c r="R164" s="99"/>
    </row>
    <row r="165" spans="1:18" x14ac:dyDescent="0.3">
      <c r="A165" s="83">
        <v>156</v>
      </c>
      <c r="B165" s="84" t="s">
        <v>468</v>
      </c>
      <c r="C165" s="85">
        <v>0</v>
      </c>
      <c r="D165" s="85">
        <v>0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P165" s="85">
        <f t="shared" si="4"/>
        <v>0</v>
      </c>
      <c r="Q165" s="85">
        <f t="shared" si="5"/>
        <v>0</v>
      </c>
      <c r="R165" s="99"/>
    </row>
    <row r="166" spans="1:18" x14ac:dyDescent="0.3">
      <c r="A166" s="83">
        <v>157</v>
      </c>
      <c r="B166" s="84" t="s">
        <v>469</v>
      </c>
      <c r="C166" s="85">
        <v>194.2184823603061</v>
      </c>
      <c r="D166" s="85">
        <v>192.86464482999878</v>
      </c>
      <c r="E166" s="85">
        <v>188.65384716044809</v>
      </c>
      <c r="F166" s="85">
        <v>197.86266546663751</v>
      </c>
      <c r="G166" s="85">
        <v>208.71445547220046</v>
      </c>
      <c r="H166" s="85">
        <v>213.28981096679337</v>
      </c>
      <c r="I166" s="85">
        <v>197.72892725962211</v>
      </c>
      <c r="J166" s="85">
        <v>213.6077993465567</v>
      </c>
      <c r="K166" s="85">
        <v>219.70508810170602</v>
      </c>
      <c r="L166" s="85">
        <v>211.18659437905288</v>
      </c>
      <c r="M166" s="85">
        <v>212.01086047352112</v>
      </c>
      <c r="N166" s="85">
        <v>219.05650389208503</v>
      </c>
      <c r="P166" s="85">
        <f t="shared" si="4"/>
        <v>188.65384716044809</v>
      </c>
      <c r="Q166" s="85">
        <f t="shared" si="5"/>
        <v>219.70508810170602</v>
      </c>
      <c r="R166" s="99"/>
    </row>
    <row r="167" spans="1:18" x14ac:dyDescent="0.3">
      <c r="A167" s="83">
        <v>158</v>
      </c>
      <c r="B167" s="84" t="s">
        <v>125</v>
      </c>
      <c r="C167" s="85">
        <v>127.26925437989003</v>
      </c>
      <c r="D167" s="85">
        <v>129.71744574764361</v>
      </c>
      <c r="E167" s="85">
        <v>121.64081429846662</v>
      </c>
      <c r="F167" s="85">
        <v>127.00313663328917</v>
      </c>
      <c r="G167" s="85">
        <v>131.32767968636745</v>
      </c>
      <c r="H167" s="85">
        <v>129.19041388046662</v>
      </c>
      <c r="I167" s="85">
        <v>135.08157121971288</v>
      </c>
      <c r="J167" s="85">
        <v>134.86461279913047</v>
      </c>
      <c r="K167" s="85">
        <v>133.09470902549532</v>
      </c>
      <c r="L167" s="85">
        <v>142.9363344996961</v>
      </c>
      <c r="M167" s="85">
        <v>149.26833042028539</v>
      </c>
      <c r="N167" s="85">
        <v>150.90451458043992</v>
      </c>
      <c r="P167" s="85">
        <f t="shared" si="4"/>
        <v>121.64081429846662</v>
      </c>
      <c r="Q167" s="85">
        <f t="shared" si="5"/>
        <v>150.90451458043992</v>
      </c>
      <c r="R167" s="99"/>
    </row>
    <row r="168" spans="1:18" x14ac:dyDescent="0.3">
      <c r="A168" s="83">
        <v>159</v>
      </c>
      <c r="B168" s="84" t="s">
        <v>172</v>
      </c>
      <c r="C168" s="85">
        <v>123.16202508197802</v>
      </c>
      <c r="D168" s="85">
        <v>132.52289122063985</v>
      </c>
      <c r="E168" s="85">
        <v>129.31270838563992</v>
      </c>
      <c r="F168" s="85">
        <v>134.18260182526453</v>
      </c>
      <c r="G168" s="85">
        <v>137.52306871110406</v>
      </c>
      <c r="H168" s="85">
        <v>135.61827194324394</v>
      </c>
      <c r="I168" s="85">
        <v>139.43551917734533</v>
      </c>
      <c r="J168" s="85">
        <v>144.23144478941174</v>
      </c>
      <c r="K168" s="85">
        <v>144.31688555246126</v>
      </c>
      <c r="L168" s="85">
        <v>147.45601373513847</v>
      </c>
      <c r="M168" s="85">
        <v>147.27049254316398</v>
      </c>
      <c r="N168" s="85">
        <v>145.64170086002756</v>
      </c>
      <c r="P168" s="85">
        <f t="shared" si="4"/>
        <v>129.31270838563992</v>
      </c>
      <c r="Q168" s="85">
        <f t="shared" si="5"/>
        <v>147.45601373513847</v>
      </c>
      <c r="R168" s="99"/>
    </row>
    <row r="169" spans="1:18" x14ac:dyDescent="0.3">
      <c r="A169" s="83">
        <v>160</v>
      </c>
      <c r="B169" s="84" t="s">
        <v>104</v>
      </c>
      <c r="C169" s="85">
        <v>101.87523769676572</v>
      </c>
      <c r="D169" s="85">
        <v>102.1071833237875</v>
      </c>
      <c r="E169" s="85">
        <v>100.76765320255778</v>
      </c>
      <c r="F169" s="85">
        <v>104.37764936295748</v>
      </c>
      <c r="G169" s="85">
        <v>100</v>
      </c>
      <c r="H169" s="85">
        <v>100</v>
      </c>
      <c r="I169" s="85">
        <v>99.522175056917732</v>
      </c>
      <c r="J169" s="85">
        <v>102.06207324977758</v>
      </c>
      <c r="K169" s="85">
        <v>103.47530667195085</v>
      </c>
      <c r="L169" s="85">
        <v>104.03230704353228</v>
      </c>
      <c r="M169" s="85">
        <v>102.93955979578713</v>
      </c>
      <c r="N169" s="85">
        <v>101.10315501375233</v>
      </c>
      <c r="P169" s="85">
        <f t="shared" si="4"/>
        <v>99.522175056917732</v>
      </c>
      <c r="Q169" s="85">
        <f t="shared" si="5"/>
        <v>104.37764936295748</v>
      </c>
      <c r="R169" s="99"/>
    </row>
    <row r="170" spans="1:18" x14ac:dyDescent="0.3">
      <c r="A170" s="83">
        <v>161</v>
      </c>
      <c r="B170" s="84" t="s">
        <v>173</v>
      </c>
      <c r="C170" s="85">
        <v>110.40226665080067</v>
      </c>
      <c r="D170" s="85">
        <v>113.92900178182586</v>
      </c>
      <c r="E170" s="85">
        <v>111.88854880326504</v>
      </c>
      <c r="F170" s="85">
        <v>115.68506904007856</v>
      </c>
      <c r="G170" s="85">
        <v>115.97069785489794</v>
      </c>
      <c r="H170" s="85">
        <v>114.53426132378199</v>
      </c>
      <c r="I170" s="85">
        <v>116.30245442150333</v>
      </c>
      <c r="J170" s="85">
        <v>123.34401994590149</v>
      </c>
      <c r="K170" s="85">
        <v>130.64474780642536</v>
      </c>
      <c r="L170" s="85">
        <v>137.62022654948331</v>
      </c>
      <c r="M170" s="85">
        <v>142.66109131154013</v>
      </c>
      <c r="N170" s="85">
        <v>141.70416410583206</v>
      </c>
      <c r="P170" s="85">
        <f t="shared" si="4"/>
        <v>111.88854880326504</v>
      </c>
      <c r="Q170" s="85">
        <f t="shared" si="5"/>
        <v>142.66109131154013</v>
      </c>
      <c r="R170" s="99"/>
    </row>
    <row r="171" spans="1:18" x14ac:dyDescent="0.3">
      <c r="A171" s="83">
        <v>162</v>
      </c>
      <c r="B171" s="84" t="s">
        <v>179</v>
      </c>
      <c r="C171" s="85">
        <v>113.42558184686078</v>
      </c>
      <c r="D171" s="85">
        <v>112.98193587179675</v>
      </c>
      <c r="E171" s="85">
        <v>113.76970726055087</v>
      </c>
      <c r="F171" s="85">
        <v>116.6506757907953</v>
      </c>
      <c r="G171" s="85">
        <v>119.29960625840152</v>
      </c>
      <c r="H171" s="85">
        <v>117.42040798483475</v>
      </c>
      <c r="I171" s="85">
        <v>118.81976390025903</v>
      </c>
      <c r="J171" s="85">
        <v>120.65942893622066</v>
      </c>
      <c r="K171" s="85">
        <v>120.99088192179126</v>
      </c>
      <c r="L171" s="85">
        <v>126.56576974524212</v>
      </c>
      <c r="M171" s="85">
        <v>126.44510088488019</v>
      </c>
      <c r="N171" s="85">
        <v>124.88103135244479</v>
      </c>
      <c r="P171" s="85">
        <f t="shared" si="4"/>
        <v>112.98193587179675</v>
      </c>
      <c r="Q171" s="85">
        <f t="shared" si="5"/>
        <v>126.56576974524212</v>
      </c>
      <c r="R171" s="99"/>
    </row>
    <row r="172" spans="1:18" x14ac:dyDescent="0.3">
      <c r="A172" s="83">
        <v>163</v>
      </c>
      <c r="B172" s="84" t="s">
        <v>27</v>
      </c>
      <c r="C172" s="85">
        <v>104.82060600812146</v>
      </c>
      <c r="D172" s="85">
        <v>106.34981450476164</v>
      </c>
      <c r="E172" s="85">
        <v>102.391909887469</v>
      </c>
      <c r="F172" s="85">
        <v>102.41249532157364</v>
      </c>
      <c r="G172" s="85">
        <v>100.05181725959366</v>
      </c>
      <c r="H172" s="85">
        <v>100.28704805492845</v>
      </c>
      <c r="I172" s="85">
        <v>97.142768377339678</v>
      </c>
      <c r="J172" s="85">
        <v>100.10335448245209</v>
      </c>
      <c r="K172" s="85">
        <v>100.01058642829062</v>
      </c>
      <c r="L172" s="85">
        <v>101.95106282746687</v>
      </c>
      <c r="M172" s="85">
        <v>104.22385689606564</v>
      </c>
      <c r="N172" s="85">
        <v>101.12164111623632</v>
      </c>
      <c r="P172" s="85">
        <f t="shared" si="4"/>
        <v>97.142768377339678</v>
      </c>
      <c r="Q172" s="85">
        <f t="shared" si="5"/>
        <v>106.34981450476164</v>
      </c>
      <c r="R172" s="99"/>
    </row>
    <row r="173" spans="1:18" x14ac:dyDescent="0.3">
      <c r="A173" s="83">
        <v>164</v>
      </c>
      <c r="B173" s="84" t="s">
        <v>116</v>
      </c>
      <c r="C173" s="85">
        <v>118.29545206279499</v>
      </c>
      <c r="D173" s="85">
        <v>117.3466426364687</v>
      </c>
      <c r="E173" s="85">
        <v>116.4207232980945</v>
      </c>
      <c r="F173" s="85">
        <v>122.99333203232989</v>
      </c>
      <c r="G173" s="85">
        <v>126.95239068862105</v>
      </c>
      <c r="H173" s="85">
        <v>129.30255010933107</v>
      </c>
      <c r="I173" s="85">
        <v>131.11638405562175</v>
      </c>
      <c r="J173" s="85">
        <v>139.53751012585582</v>
      </c>
      <c r="K173" s="85">
        <v>144.98693419809481</v>
      </c>
      <c r="L173" s="85">
        <v>148.75019268099496</v>
      </c>
      <c r="M173" s="85">
        <v>147.62642220457292</v>
      </c>
      <c r="N173" s="85">
        <v>146.03580034990713</v>
      </c>
      <c r="P173" s="85">
        <f t="shared" si="4"/>
        <v>116.4207232980945</v>
      </c>
      <c r="Q173" s="85">
        <f t="shared" si="5"/>
        <v>148.75019268099496</v>
      </c>
      <c r="R173" s="99"/>
    </row>
    <row r="174" spans="1:18" x14ac:dyDescent="0.3">
      <c r="A174" s="83">
        <v>165</v>
      </c>
      <c r="B174" s="84" t="s">
        <v>28</v>
      </c>
      <c r="C174" s="85">
        <v>108.1772366048429</v>
      </c>
      <c r="D174" s="85">
        <v>106.01319805813085</v>
      </c>
      <c r="E174" s="85">
        <v>104.98839048024892</v>
      </c>
      <c r="F174" s="85">
        <v>105.77501504479385</v>
      </c>
      <c r="G174" s="85">
        <v>100</v>
      </c>
      <c r="H174" s="85">
        <v>100</v>
      </c>
      <c r="I174" s="85">
        <v>101.88435892870049</v>
      </c>
      <c r="J174" s="85">
        <v>103.01849464644499</v>
      </c>
      <c r="K174" s="85">
        <v>103.08272157134002</v>
      </c>
      <c r="L174" s="85">
        <v>105.53508879757554</v>
      </c>
      <c r="M174" s="85">
        <v>105.45274261995819</v>
      </c>
      <c r="N174" s="85">
        <v>103.75362453635444</v>
      </c>
      <c r="P174" s="85">
        <f t="shared" si="4"/>
        <v>100</v>
      </c>
      <c r="Q174" s="85">
        <f t="shared" si="5"/>
        <v>106.01319805813085</v>
      </c>
      <c r="R174" s="99"/>
    </row>
    <row r="175" spans="1:18" x14ac:dyDescent="0.3">
      <c r="A175" s="83">
        <v>166</v>
      </c>
      <c r="B175" s="84" t="s">
        <v>470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P175" s="85">
        <f t="shared" si="4"/>
        <v>0</v>
      </c>
      <c r="Q175" s="85">
        <f t="shared" si="5"/>
        <v>0</v>
      </c>
      <c r="R175" s="99"/>
    </row>
    <row r="176" spans="1:18" x14ac:dyDescent="0.3">
      <c r="A176" s="83">
        <v>167</v>
      </c>
      <c r="B176" s="84" t="s">
        <v>191</v>
      </c>
      <c r="C176" s="85">
        <v>102.53919352596419</v>
      </c>
      <c r="D176" s="85">
        <v>103.16674399328242</v>
      </c>
      <c r="E176" s="85">
        <v>101.17014199248725</v>
      </c>
      <c r="F176" s="85">
        <v>101.34871822397815</v>
      </c>
      <c r="G176" s="85">
        <v>104.28025738064481</v>
      </c>
      <c r="H176" s="85">
        <v>108.82255359793149</v>
      </c>
      <c r="I176" s="85">
        <v>111.96028355439915</v>
      </c>
      <c r="J176" s="85">
        <v>117.85098693154796</v>
      </c>
      <c r="K176" s="85">
        <v>124.36701469168597</v>
      </c>
      <c r="L176" s="85">
        <v>133.24676721909137</v>
      </c>
      <c r="M176" s="85">
        <v>136.96516604398897</v>
      </c>
      <c r="N176" s="85">
        <v>138.526731265726</v>
      </c>
      <c r="P176" s="85">
        <f t="shared" si="4"/>
        <v>101.17014199248725</v>
      </c>
      <c r="Q176" s="85">
        <f t="shared" si="5"/>
        <v>138.526731265726</v>
      </c>
      <c r="R176" s="99"/>
    </row>
    <row r="177" spans="1:18" x14ac:dyDescent="0.3">
      <c r="A177" s="83">
        <v>168</v>
      </c>
      <c r="B177" s="84" t="s">
        <v>117</v>
      </c>
      <c r="C177" s="85">
        <v>131.25248457523216</v>
      </c>
      <c r="D177" s="85">
        <v>129.73589210155416</v>
      </c>
      <c r="E177" s="85">
        <v>128.67105477557496</v>
      </c>
      <c r="F177" s="85">
        <v>132.75927084807319</v>
      </c>
      <c r="G177" s="85">
        <v>139.15465434439085</v>
      </c>
      <c r="H177" s="85">
        <v>137.76646182133686</v>
      </c>
      <c r="I177" s="85">
        <v>135.74472661814016</v>
      </c>
      <c r="J177" s="85">
        <v>134.16784194113046</v>
      </c>
      <c r="K177" s="85">
        <v>139.3555358037857</v>
      </c>
      <c r="L177" s="85">
        <v>147.00735017334301</v>
      </c>
      <c r="M177" s="85">
        <v>151.64972803674169</v>
      </c>
      <c r="N177" s="85">
        <v>153.94572926504674</v>
      </c>
      <c r="P177" s="85">
        <f t="shared" si="4"/>
        <v>128.67105477557496</v>
      </c>
      <c r="Q177" s="85">
        <f t="shared" si="5"/>
        <v>153.94572926504674</v>
      </c>
      <c r="R177" s="99"/>
    </row>
    <row r="178" spans="1:18" x14ac:dyDescent="0.3">
      <c r="A178" s="83">
        <v>169</v>
      </c>
      <c r="B178" s="84" t="s">
        <v>366</v>
      </c>
      <c r="C178" s="85">
        <v>159.62449214586911</v>
      </c>
      <c r="D178" s="85">
        <v>160.31873510434755</v>
      </c>
      <c r="E178" s="85">
        <v>155.77059998722243</v>
      </c>
      <c r="F178" s="85">
        <v>167.93901799588789</v>
      </c>
      <c r="G178" s="85">
        <v>159.19911710352318</v>
      </c>
      <c r="H178" s="85">
        <v>159.50046418529246</v>
      </c>
      <c r="I178" s="85">
        <v>157.05430532634566</v>
      </c>
      <c r="J178" s="85">
        <v>156.44692906731987</v>
      </c>
      <c r="K178" s="85">
        <v>157.09552083232597</v>
      </c>
      <c r="L178" s="85">
        <v>156.7755481040686</v>
      </c>
      <c r="M178" s="85">
        <v>150.79368128038826</v>
      </c>
      <c r="N178" s="85">
        <v>150.44705102882506</v>
      </c>
      <c r="P178" s="85">
        <f t="shared" si="4"/>
        <v>150.44705102882506</v>
      </c>
      <c r="Q178" s="85">
        <f t="shared" si="5"/>
        <v>167.93901799588789</v>
      </c>
      <c r="R178" s="99"/>
    </row>
    <row r="179" spans="1:18" x14ac:dyDescent="0.3">
      <c r="A179" s="83">
        <v>170</v>
      </c>
      <c r="B179" s="84" t="s">
        <v>87</v>
      </c>
      <c r="C179" s="85">
        <v>127.11165230954502</v>
      </c>
      <c r="D179" s="85">
        <v>126.42069308148001</v>
      </c>
      <c r="E179" s="85">
        <v>124.78317410837394</v>
      </c>
      <c r="F179" s="85">
        <v>124.57000804122306</v>
      </c>
      <c r="G179" s="85">
        <v>125.34978952499777</v>
      </c>
      <c r="H179" s="85">
        <v>121.57308035186483</v>
      </c>
      <c r="I179" s="85">
        <v>127.04460490990783</v>
      </c>
      <c r="J179" s="85">
        <v>133.84936804383935</v>
      </c>
      <c r="K179" s="85">
        <v>132.13190326917757</v>
      </c>
      <c r="L179" s="85">
        <v>136.80141240606659</v>
      </c>
      <c r="M179" s="85">
        <v>139.06360752361022</v>
      </c>
      <c r="N179" s="85">
        <v>133.87220607154268</v>
      </c>
      <c r="P179" s="85">
        <f t="shared" si="4"/>
        <v>121.57308035186483</v>
      </c>
      <c r="Q179" s="85">
        <f t="shared" si="5"/>
        <v>139.06360752361022</v>
      </c>
      <c r="R179" s="99"/>
    </row>
    <row r="180" spans="1:18" x14ac:dyDescent="0.3">
      <c r="A180" s="86">
        <v>171</v>
      </c>
      <c r="B180" s="84" t="s">
        <v>272</v>
      </c>
      <c r="C180" s="85">
        <v>114.93617664830819</v>
      </c>
      <c r="D180" s="85">
        <v>111.68871956140276</v>
      </c>
      <c r="E180" s="85">
        <v>105.86279862553589</v>
      </c>
      <c r="F180" s="85">
        <v>111.92755593072923</v>
      </c>
      <c r="G180" s="85">
        <v>110.47593049860775</v>
      </c>
      <c r="H180" s="85">
        <v>108.21632597285382</v>
      </c>
      <c r="I180" s="85">
        <v>112.82885184806577</v>
      </c>
      <c r="J180" s="85">
        <v>113.43197302194503</v>
      </c>
      <c r="K180" s="85">
        <v>117.99124760453448</v>
      </c>
      <c r="L180" s="85">
        <v>121.08499649448999</v>
      </c>
      <c r="M180" s="85">
        <v>123.73669510574786</v>
      </c>
      <c r="N180" s="85">
        <v>124.47978954542968</v>
      </c>
      <c r="P180" s="85">
        <f t="shared" si="4"/>
        <v>105.86279862553589</v>
      </c>
      <c r="Q180" s="85">
        <f t="shared" si="5"/>
        <v>124.47978954542968</v>
      </c>
      <c r="R180" s="99"/>
    </row>
    <row r="181" spans="1:18" x14ac:dyDescent="0.3">
      <c r="A181" s="83">
        <v>172</v>
      </c>
      <c r="B181" s="84" t="s">
        <v>144</v>
      </c>
      <c r="C181" s="85">
        <v>130.13061329432759</v>
      </c>
      <c r="D181" s="85">
        <v>133.27049887479856</v>
      </c>
      <c r="E181" s="85">
        <v>142.12071403826496</v>
      </c>
      <c r="F181" s="85">
        <v>139.60065952289088</v>
      </c>
      <c r="G181" s="85">
        <v>143.15082141087689</v>
      </c>
      <c r="H181" s="85">
        <v>139.86083529451113</v>
      </c>
      <c r="I181" s="85">
        <v>141.49978146263811</v>
      </c>
      <c r="J181" s="85">
        <v>147.82007408803725</v>
      </c>
      <c r="K181" s="85">
        <v>156.04535218080719</v>
      </c>
      <c r="L181" s="85">
        <v>157.97163123854486</v>
      </c>
      <c r="M181" s="85">
        <v>165.52156203448624</v>
      </c>
      <c r="N181" s="85">
        <v>158.67228036733869</v>
      </c>
      <c r="P181" s="85">
        <f t="shared" si="4"/>
        <v>133.27049887479856</v>
      </c>
      <c r="Q181" s="85">
        <f t="shared" si="5"/>
        <v>165.52156203448624</v>
      </c>
      <c r="R181" s="99"/>
    </row>
    <row r="182" spans="1:18" x14ac:dyDescent="0.3">
      <c r="A182" s="83">
        <v>173</v>
      </c>
      <c r="B182" s="84" t="s">
        <v>471</v>
      </c>
      <c r="C182" s="85">
        <v>165.05402237388378</v>
      </c>
      <c r="D182" s="85">
        <v>169.73796997930253</v>
      </c>
      <c r="E182" s="85">
        <v>158.6957417169738</v>
      </c>
      <c r="F182" s="85">
        <v>170.91413037544061</v>
      </c>
      <c r="G182" s="85">
        <v>167.84544058246459</v>
      </c>
      <c r="H182" s="85">
        <v>165.22454253960146</v>
      </c>
      <c r="I182" s="85">
        <v>168.32291429693339</v>
      </c>
      <c r="J182" s="85">
        <v>157.42773800518884</v>
      </c>
      <c r="K182" s="85">
        <v>158.16369788304439</v>
      </c>
      <c r="L182" s="85">
        <v>171.4972767735922</v>
      </c>
      <c r="M182" s="85">
        <v>190.6143761248664</v>
      </c>
      <c r="N182" s="85">
        <v>185.23897594415638</v>
      </c>
      <c r="P182" s="85">
        <f t="shared" si="4"/>
        <v>157.42773800518884</v>
      </c>
      <c r="Q182" s="85">
        <f t="shared" si="5"/>
        <v>190.6143761248664</v>
      </c>
      <c r="R182" s="99"/>
    </row>
    <row r="183" spans="1:18" x14ac:dyDescent="0.3">
      <c r="A183" s="83">
        <v>174</v>
      </c>
      <c r="B183" s="84" t="s">
        <v>126</v>
      </c>
      <c r="C183" s="85">
        <v>123.47469980141801</v>
      </c>
      <c r="D183" s="85">
        <v>125.1752370681686</v>
      </c>
      <c r="E183" s="85">
        <v>125.86565952083353</v>
      </c>
      <c r="F183" s="85">
        <v>134.5721771558577</v>
      </c>
      <c r="G183" s="85">
        <v>129.47350986697595</v>
      </c>
      <c r="H183" s="85">
        <v>131.19714458732139</v>
      </c>
      <c r="I183" s="85">
        <v>135.89913563177851</v>
      </c>
      <c r="J183" s="85">
        <v>133.51075283776038</v>
      </c>
      <c r="K183" s="85">
        <v>136.02783637182719</v>
      </c>
      <c r="L183" s="85">
        <v>140.78668040702419</v>
      </c>
      <c r="M183" s="85">
        <v>139.67886828539596</v>
      </c>
      <c r="N183" s="85">
        <v>149.82386021555897</v>
      </c>
      <c r="P183" s="85">
        <f t="shared" si="4"/>
        <v>125.1752370681686</v>
      </c>
      <c r="Q183" s="85">
        <f t="shared" si="5"/>
        <v>149.82386021555897</v>
      </c>
      <c r="R183" s="99"/>
    </row>
    <row r="184" spans="1:18" x14ac:dyDescent="0.3">
      <c r="A184" s="83">
        <v>175</v>
      </c>
      <c r="B184" s="84" t="s">
        <v>472</v>
      </c>
      <c r="C184" s="85">
        <v>114.46882358735589</v>
      </c>
      <c r="D184" s="85">
        <v>115.66012387706883</v>
      </c>
      <c r="E184" s="85">
        <v>114.07773597129911</v>
      </c>
      <c r="F184" s="85">
        <v>119.44374410651083</v>
      </c>
      <c r="G184" s="85">
        <v>121.2735740349609</v>
      </c>
      <c r="H184" s="85">
        <v>123.08676556547336</v>
      </c>
      <c r="I184" s="85">
        <v>127.58217485421849</v>
      </c>
      <c r="J184" s="85">
        <v>135.39713622335344</v>
      </c>
      <c r="K184" s="85">
        <v>141.45706997044542</v>
      </c>
      <c r="L184" s="85">
        <v>147.14081772529875</v>
      </c>
      <c r="M184" s="85">
        <v>149.9565669155152</v>
      </c>
      <c r="N184" s="85">
        <v>153.46161650527441</v>
      </c>
      <c r="P184" s="85">
        <f t="shared" si="4"/>
        <v>114.07773597129911</v>
      </c>
      <c r="Q184" s="85">
        <f t="shared" si="5"/>
        <v>153.46161650527441</v>
      </c>
      <c r="R184" s="99"/>
    </row>
    <row r="185" spans="1:18" x14ac:dyDescent="0.3">
      <c r="A185" s="83">
        <v>176</v>
      </c>
      <c r="B185" s="84" t="s">
        <v>29</v>
      </c>
      <c r="C185" s="85">
        <v>121.97118879680293</v>
      </c>
      <c r="D185" s="85">
        <v>121.24899233672166</v>
      </c>
      <c r="E185" s="85">
        <v>112.79922003828015</v>
      </c>
      <c r="F185" s="85">
        <v>113.32888041901295</v>
      </c>
      <c r="G185" s="85">
        <v>117.57297248972269</v>
      </c>
      <c r="H185" s="85">
        <v>113.22724069016164</v>
      </c>
      <c r="I185" s="85">
        <v>121.34567108409786</v>
      </c>
      <c r="J185" s="85">
        <v>124.68307328131323</v>
      </c>
      <c r="K185" s="85">
        <v>131.17339094987926</v>
      </c>
      <c r="L185" s="85">
        <v>132.5678703272084</v>
      </c>
      <c r="M185" s="85">
        <v>133.03185416053941</v>
      </c>
      <c r="N185" s="85">
        <v>135.81387631465586</v>
      </c>
      <c r="P185" s="85">
        <f t="shared" si="4"/>
        <v>112.79922003828015</v>
      </c>
      <c r="Q185" s="85">
        <f t="shared" si="5"/>
        <v>135.81387631465586</v>
      </c>
      <c r="R185" s="99"/>
    </row>
    <row r="186" spans="1:18" x14ac:dyDescent="0.3">
      <c r="A186" s="83">
        <v>177</v>
      </c>
      <c r="B186" s="84" t="s">
        <v>127</v>
      </c>
      <c r="C186" s="85">
        <v>110.08559408000849</v>
      </c>
      <c r="D186" s="85">
        <v>112.10076444246073</v>
      </c>
      <c r="E186" s="85">
        <v>113.69948953605657</v>
      </c>
      <c r="F186" s="85">
        <v>123.27158270604971</v>
      </c>
      <c r="G186" s="85">
        <v>122.09028683894347</v>
      </c>
      <c r="H186" s="85">
        <v>123.52505498831508</v>
      </c>
      <c r="I186" s="85">
        <v>125.11291718133066</v>
      </c>
      <c r="J186" s="85">
        <v>132.17480585337341</v>
      </c>
      <c r="K186" s="85">
        <v>130.71631327264902</v>
      </c>
      <c r="L186" s="85">
        <v>134.12250614803494</v>
      </c>
      <c r="M186" s="85">
        <v>136.77725133401748</v>
      </c>
      <c r="N186" s="85">
        <v>141.98567043611629</v>
      </c>
      <c r="P186" s="85">
        <f t="shared" si="4"/>
        <v>112.10076444246073</v>
      </c>
      <c r="Q186" s="85">
        <f t="shared" si="5"/>
        <v>141.98567043611629</v>
      </c>
      <c r="R186" s="99"/>
    </row>
    <row r="187" spans="1:18" x14ac:dyDescent="0.3">
      <c r="A187" s="83">
        <v>178</v>
      </c>
      <c r="B187" s="84" t="s">
        <v>241</v>
      </c>
      <c r="C187" s="85">
        <v>123.07166781600544</v>
      </c>
      <c r="D187" s="85">
        <v>109.11857415362995</v>
      </c>
      <c r="E187" s="85">
        <v>100.03757774398623</v>
      </c>
      <c r="F187" s="85">
        <v>105.66267119319681</v>
      </c>
      <c r="G187" s="85">
        <v>103.14479524895441</v>
      </c>
      <c r="H187" s="85">
        <v>103.07627518611504</v>
      </c>
      <c r="I187" s="85">
        <v>105.77694260869212</v>
      </c>
      <c r="J187" s="85">
        <v>107.79546638110065</v>
      </c>
      <c r="K187" s="85">
        <v>108.11153669568733</v>
      </c>
      <c r="L187" s="85">
        <v>109.69164192595284</v>
      </c>
      <c r="M187" s="85">
        <v>110.42171456845485</v>
      </c>
      <c r="N187" s="85">
        <v>105.21838666210061</v>
      </c>
      <c r="P187" s="85">
        <f t="shared" si="4"/>
        <v>100.03757774398623</v>
      </c>
      <c r="Q187" s="85">
        <f t="shared" si="5"/>
        <v>110.42171456845485</v>
      </c>
      <c r="R187" s="99"/>
    </row>
    <row r="188" spans="1:18" x14ac:dyDescent="0.3">
      <c r="A188" s="83">
        <v>179</v>
      </c>
      <c r="B188" s="84" t="s">
        <v>473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P188" s="85">
        <f t="shared" si="4"/>
        <v>0</v>
      </c>
      <c r="Q188" s="85">
        <f t="shared" si="5"/>
        <v>0</v>
      </c>
      <c r="R188" s="99"/>
    </row>
    <row r="189" spans="1:18" x14ac:dyDescent="0.3">
      <c r="A189" s="83">
        <v>180</v>
      </c>
      <c r="B189" s="84" t="s">
        <v>474</v>
      </c>
      <c r="C189" s="85">
        <v>0</v>
      </c>
      <c r="D189" s="85">
        <v>0</v>
      </c>
      <c r="E189" s="85">
        <v>0</v>
      </c>
      <c r="F189" s="85">
        <v>0</v>
      </c>
      <c r="G189" s="85">
        <v>0</v>
      </c>
      <c r="H189" s="85">
        <v>0</v>
      </c>
      <c r="I189" s="85">
        <v>0</v>
      </c>
      <c r="J189" s="85">
        <v>0</v>
      </c>
      <c r="K189" s="85">
        <v>0</v>
      </c>
      <c r="L189" s="85">
        <v>0</v>
      </c>
      <c r="M189" s="85">
        <v>0</v>
      </c>
      <c r="N189" s="85">
        <v>0</v>
      </c>
      <c r="P189" s="85">
        <f t="shared" si="4"/>
        <v>0</v>
      </c>
      <c r="Q189" s="85">
        <f t="shared" si="5"/>
        <v>0</v>
      </c>
      <c r="R189" s="99"/>
    </row>
    <row r="190" spans="1:18" x14ac:dyDescent="0.3">
      <c r="A190" s="83">
        <v>181</v>
      </c>
      <c r="B190" s="84" t="s">
        <v>105</v>
      </c>
      <c r="C190" s="85">
        <v>100.2497502173651</v>
      </c>
      <c r="D190" s="85">
        <v>100.49319412474087</v>
      </c>
      <c r="E190" s="85">
        <v>100.57575003586297</v>
      </c>
      <c r="F190" s="85">
        <v>106.48159227801142</v>
      </c>
      <c r="G190" s="85">
        <v>102.21146412498139</v>
      </c>
      <c r="H190" s="85">
        <v>103.27582623913953</v>
      </c>
      <c r="I190" s="85">
        <v>99.983379897841061</v>
      </c>
      <c r="J190" s="85">
        <v>101.51933275235901</v>
      </c>
      <c r="K190" s="85">
        <v>102.86180450522266</v>
      </c>
      <c r="L190" s="85">
        <v>106.11536313247443</v>
      </c>
      <c r="M190" s="85">
        <v>106.74449559766697</v>
      </c>
      <c r="N190" s="85">
        <v>106.45657075481911</v>
      </c>
      <c r="P190" s="85">
        <f t="shared" si="4"/>
        <v>99.983379897841061</v>
      </c>
      <c r="Q190" s="85">
        <f t="shared" si="5"/>
        <v>106.74449559766697</v>
      </c>
      <c r="R190" s="99"/>
    </row>
    <row r="191" spans="1:18" x14ac:dyDescent="0.3">
      <c r="A191" s="83">
        <v>182</v>
      </c>
      <c r="B191" s="84" t="s">
        <v>273</v>
      </c>
      <c r="C191" s="85">
        <v>107.28868227277314</v>
      </c>
      <c r="D191" s="85">
        <v>106.77804506151298</v>
      </c>
      <c r="E191" s="85">
        <v>106.04131038098663</v>
      </c>
      <c r="F191" s="85">
        <v>108.22597553192151</v>
      </c>
      <c r="G191" s="85">
        <v>105.56207924695727</v>
      </c>
      <c r="H191" s="85">
        <v>106.74455076741336</v>
      </c>
      <c r="I191" s="85">
        <v>108.89587782269285</v>
      </c>
      <c r="J191" s="85">
        <v>113.44113005468792</v>
      </c>
      <c r="K191" s="85">
        <v>116.03250779076764</v>
      </c>
      <c r="L191" s="85">
        <v>120.32276527213455</v>
      </c>
      <c r="M191" s="85">
        <v>130.65120424154105</v>
      </c>
      <c r="N191" s="85">
        <v>123.53541588570813</v>
      </c>
      <c r="P191" s="85">
        <f t="shared" si="4"/>
        <v>105.56207924695727</v>
      </c>
      <c r="Q191" s="85">
        <f t="shared" si="5"/>
        <v>130.65120424154105</v>
      </c>
      <c r="R191" s="99"/>
    </row>
    <row r="192" spans="1:18" x14ac:dyDescent="0.3">
      <c r="A192" s="83">
        <v>183</v>
      </c>
      <c r="B192" s="84" t="s">
        <v>475</v>
      </c>
      <c r="C192" s="85">
        <v>0</v>
      </c>
      <c r="D192" s="85">
        <v>0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P192" s="85">
        <f t="shared" si="4"/>
        <v>0</v>
      </c>
      <c r="Q192" s="85">
        <f t="shared" si="5"/>
        <v>0</v>
      </c>
      <c r="R192" s="99"/>
    </row>
    <row r="193" spans="1:18" x14ac:dyDescent="0.3">
      <c r="A193" s="83">
        <v>184</v>
      </c>
      <c r="B193" s="84" t="s">
        <v>476</v>
      </c>
      <c r="C193" s="85">
        <v>131.50953922526759</v>
      </c>
      <c r="D193" s="85">
        <v>131.49737783116916</v>
      </c>
      <c r="E193" s="85">
        <v>134.96996486122598</v>
      </c>
      <c r="F193" s="85">
        <v>137.58470809975489</v>
      </c>
      <c r="G193" s="85">
        <v>141.94195070802161</v>
      </c>
      <c r="H193" s="85">
        <v>144.04268133201163</v>
      </c>
      <c r="I193" s="85">
        <v>144.00578626158364</v>
      </c>
      <c r="J193" s="85">
        <v>156.38856242594332</v>
      </c>
      <c r="K193" s="85">
        <v>155.11081193207994</v>
      </c>
      <c r="L193" s="85">
        <v>167.3618432016695</v>
      </c>
      <c r="M193" s="85">
        <v>183.74554945209076</v>
      </c>
      <c r="N193" s="85">
        <v>184.51131459687375</v>
      </c>
      <c r="P193" s="85">
        <f t="shared" si="4"/>
        <v>131.49737783116916</v>
      </c>
      <c r="Q193" s="85">
        <f t="shared" si="5"/>
        <v>184.51131459687375</v>
      </c>
      <c r="R193" s="99"/>
    </row>
    <row r="194" spans="1:18" x14ac:dyDescent="0.3">
      <c r="A194" s="83">
        <v>185</v>
      </c>
      <c r="B194" s="84" t="s">
        <v>88</v>
      </c>
      <c r="C194" s="85">
        <v>110.22861133344468</v>
      </c>
      <c r="D194" s="85">
        <v>109.75799968116482</v>
      </c>
      <c r="E194" s="85">
        <v>112.92651868838031</v>
      </c>
      <c r="F194" s="85">
        <v>113.96983846203153</v>
      </c>
      <c r="G194" s="85">
        <v>110.83136536919002</v>
      </c>
      <c r="H194" s="85">
        <v>107.80596893038343</v>
      </c>
      <c r="I194" s="85">
        <v>108.48871120953871</v>
      </c>
      <c r="J194" s="85">
        <v>110.8312338164273</v>
      </c>
      <c r="K194" s="85">
        <v>113.63615343248547</v>
      </c>
      <c r="L194" s="85">
        <v>116.46463794675694</v>
      </c>
      <c r="M194" s="85">
        <v>118.73917133466134</v>
      </c>
      <c r="N194" s="85">
        <v>118.63452826662915</v>
      </c>
      <c r="P194" s="85">
        <f t="shared" si="4"/>
        <v>107.80596893038343</v>
      </c>
      <c r="Q194" s="85">
        <f t="shared" si="5"/>
        <v>118.73917133466134</v>
      </c>
      <c r="R194" s="99"/>
    </row>
    <row r="195" spans="1:18" x14ac:dyDescent="0.3">
      <c r="A195" s="83">
        <v>186</v>
      </c>
      <c r="B195" s="84" t="s">
        <v>180</v>
      </c>
      <c r="C195" s="85">
        <v>118.14408869499036</v>
      </c>
      <c r="D195" s="85">
        <v>120.07632625249389</v>
      </c>
      <c r="E195" s="85">
        <v>117.91410540358291</v>
      </c>
      <c r="F195" s="85">
        <v>123.58821504113567</v>
      </c>
      <c r="G195" s="85">
        <v>124.54404761113524</v>
      </c>
      <c r="H195" s="85">
        <v>126.37299198096619</v>
      </c>
      <c r="I195" s="85">
        <v>129.57632159526611</v>
      </c>
      <c r="J195" s="85">
        <v>131.4081048543683</v>
      </c>
      <c r="K195" s="85">
        <v>134.00809327726307</v>
      </c>
      <c r="L195" s="85">
        <v>137.62492494491028</v>
      </c>
      <c r="M195" s="85">
        <v>143.69473104032178</v>
      </c>
      <c r="N195" s="85">
        <v>141.36827548200583</v>
      </c>
      <c r="P195" s="85">
        <f t="shared" si="4"/>
        <v>117.91410540358291</v>
      </c>
      <c r="Q195" s="85">
        <f t="shared" si="5"/>
        <v>143.69473104032178</v>
      </c>
      <c r="R195" s="99"/>
    </row>
    <row r="196" spans="1:18" x14ac:dyDescent="0.3">
      <c r="A196" s="83">
        <v>187</v>
      </c>
      <c r="B196" s="84" t="s">
        <v>89</v>
      </c>
      <c r="C196" s="85">
        <v>113.70166842050835</v>
      </c>
      <c r="D196" s="85">
        <v>110.14664590394345</v>
      </c>
      <c r="E196" s="85">
        <v>115.26032266452764</v>
      </c>
      <c r="F196" s="85">
        <v>115.72136392414971</v>
      </c>
      <c r="G196" s="85">
        <v>114.18760323245318</v>
      </c>
      <c r="H196" s="85">
        <v>116.01609417485024</v>
      </c>
      <c r="I196" s="85">
        <v>119.3322659202971</v>
      </c>
      <c r="J196" s="85">
        <v>125.19550335308203</v>
      </c>
      <c r="K196" s="85">
        <v>129.8884575937754</v>
      </c>
      <c r="L196" s="85">
        <v>138.5731238174711</v>
      </c>
      <c r="M196" s="85">
        <v>147.58222412671279</v>
      </c>
      <c r="N196" s="85">
        <v>145.44109321459518</v>
      </c>
      <c r="P196" s="85">
        <f t="shared" si="4"/>
        <v>110.14664590394345</v>
      </c>
      <c r="Q196" s="85">
        <f t="shared" si="5"/>
        <v>147.58222412671279</v>
      </c>
      <c r="R196" s="99"/>
    </row>
    <row r="197" spans="1:18" x14ac:dyDescent="0.3">
      <c r="A197" s="83">
        <v>188</v>
      </c>
      <c r="B197" s="84" t="s">
        <v>477</v>
      </c>
      <c r="C197" s="85">
        <v>0</v>
      </c>
      <c r="D197" s="85">
        <v>0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P197" s="85">
        <f t="shared" si="4"/>
        <v>0</v>
      </c>
      <c r="Q197" s="85">
        <f t="shared" si="5"/>
        <v>0</v>
      </c>
      <c r="R197" s="99"/>
    </row>
    <row r="198" spans="1:18" x14ac:dyDescent="0.3">
      <c r="A198" s="83">
        <v>189</v>
      </c>
      <c r="B198" s="84" t="s">
        <v>38</v>
      </c>
      <c r="C198" s="85">
        <v>121.47151282153685</v>
      </c>
      <c r="D198" s="85">
        <v>115.77295325116599</v>
      </c>
      <c r="E198" s="85">
        <v>115.57352662512412</v>
      </c>
      <c r="F198" s="85">
        <v>115.84778477163633</v>
      </c>
      <c r="G198" s="85">
        <v>119.92942532251878</v>
      </c>
      <c r="H198" s="85">
        <v>117.99870594391581</v>
      </c>
      <c r="I198" s="85">
        <v>124.1414952500226</v>
      </c>
      <c r="J198" s="85">
        <v>130.92634220436565</v>
      </c>
      <c r="K198" s="85">
        <v>132.04660597863477</v>
      </c>
      <c r="L198" s="85">
        <v>136.8224601764216</v>
      </c>
      <c r="M198" s="85">
        <v>140.06581935816317</v>
      </c>
      <c r="N198" s="85">
        <v>138.44711462449649</v>
      </c>
      <c r="P198" s="85">
        <f t="shared" si="4"/>
        <v>115.57352662512412</v>
      </c>
      <c r="Q198" s="85">
        <f t="shared" si="5"/>
        <v>140.06581935816317</v>
      </c>
      <c r="R198" s="99"/>
    </row>
    <row r="199" spans="1:18" x14ac:dyDescent="0.3">
      <c r="A199" s="83">
        <v>190</v>
      </c>
      <c r="B199" s="84" t="s">
        <v>478</v>
      </c>
      <c r="C199" s="85">
        <v>0</v>
      </c>
      <c r="D199" s="85">
        <v>0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P199" s="85">
        <f t="shared" si="4"/>
        <v>0</v>
      </c>
      <c r="Q199" s="85">
        <f t="shared" si="5"/>
        <v>0</v>
      </c>
      <c r="R199" s="99"/>
    </row>
    <row r="200" spans="1:18" x14ac:dyDescent="0.3">
      <c r="A200" s="83">
        <v>191</v>
      </c>
      <c r="B200" s="84" t="s">
        <v>254</v>
      </c>
      <c r="C200" s="85">
        <v>102.91312307990152</v>
      </c>
      <c r="D200" s="85">
        <v>102.96974421006217</v>
      </c>
      <c r="E200" s="85">
        <v>102.20280667725645</v>
      </c>
      <c r="F200" s="85">
        <v>108.51890969670686</v>
      </c>
      <c r="G200" s="85">
        <v>104.91308064329768</v>
      </c>
      <c r="H200" s="85">
        <v>104.3469418746277</v>
      </c>
      <c r="I200" s="85">
        <v>111.80759516333758</v>
      </c>
      <c r="J200" s="85">
        <v>115.94326773859689</v>
      </c>
      <c r="K200" s="85">
        <v>121.34083483062506</v>
      </c>
      <c r="L200" s="85">
        <v>130.10068537235821</v>
      </c>
      <c r="M200" s="85">
        <v>135.16822993331189</v>
      </c>
      <c r="N200" s="85">
        <v>138.18668236846696</v>
      </c>
      <c r="P200" s="85">
        <f t="shared" si="4"/>
        <v>102.20280667725645</v>
      </c>
      <c r="Q200" s="85">
        <f t="shared" si="5"/>
        <v>138.18668236846696</v>
      </c>
      <c r="R200" s="99"/>
    </row>
    <row r="201" spans="1:18" x14ac:dyDescent="0.3">
      <c r="A201" s="83">
        <v>192</v>
      </c>
      <c r="B201" s="84" t="s">
        <v>479</v>
      </c>
      <c r="C201" s="85">
        <v>0</v>
      </c>
      <c r="D201" s="85">
        <v>0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P201" s="85">
        <f t="shared" si="4"/>
        <v>0</v>
      </c>
      <c r="Q201" s="85">
        <f t="shared" si="5"/>
        <v>0</v>
      </c>
      <c r="R201" s="99"/>
    </row>
    <row r="202" spans="1:18" x14ac:dyDescent="0.3">
      <c r="A202" s="83">
        <v>193</v>
      </c>
      <c r="B202" s="84" t="s">
        <v>480</v>
      </c>
      <c r="C202" s="85">
        <v>0</v>
      </c>
      <c r="D202" s="85">
        <v>0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P202" s="85">
        <f t="shared" si="4"/>
        <v>0</v>
      </c>
      <c r="Q202" s="85">
        <f t="shared" si="5"/>
        <v>0</v>
      </c>
      <c r="R202" s="99"/>
    </row>
    <row r="203" spans="1:18" x14ac:dyDescent="0.3">
      <c r="A203" s="83">
        <v>194</v>
      </c>
      <c r="B203" s="84" t="s">
        <v>481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P203" s="85">
        <f t="shared" ref="P203:P266" si="6">MIN(D203:N203)</f>
        <v>0</v>
      </c>
      <c r="Q203" s="85">
        <f t="shared" ref="Q203:Q266" si="7">MAX(D203:N203)</f>
        <v>0</v>
      </c>
      <c r="R203" s="99"/>
    </row>
    <row r="204" spans="1:18" x14ac:dyDescent="0.3">
      <c r="A204" s="83">
        <v>195</v>
      </c>
      <c r="B204" s="84" t="s">
        <v>482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P204" s="85">
        <f t="shared" si="6"/>
        <v>0</v>
      </c>
      <c r="Q204" s="85">
        <f t="shared" si="7"/>
        <v>0</v>
      </c>
      <c r="R204" s="99"/>
    </row>
    <row r="205" spans="1:18" x14ac:dyDescent="0.3">
      <c r="A205" s="83">
        <v>196</v>
      </c>
      <c r="B205" s="84" t="s">
        <v>231</v>
      </c>
      <c r="C205" s="85">
        <v>116.54381035820404</v>
      </c>
      <c r="D205" s="85">
        <v>110.16511782869843</v>
      </c>
      <c r="E205" s="85">
        <v>109.33642334119018</v>
      </c>
      <c r="F205" s="85">
        <v>107.74162861294514</v>
      </c>
      <c r="G205" s="85">
        <v>109.2154906414186</v>
      </c>
      <c r="H205" s="85">
        <v>123.38900863589429</v>
      </c>
      <c r="I205" s="85">
        <v>126.41760289500421</v>
      </c>
      <c r="J205" s="85">
        <v>135.88856264925766</v>
      </c>
      <c r="K205" s="85">
        <v>145.29341280320585</v>
      </c>
      <c r="L205" s="85">
        <v>150.49793889510863</v>
      </c>
      <c r="M205" s="85">
        <v>150.97623780447501</v>
      </c>
      <c r="N205" s="85">
        <v>155.30797601046103</v>
      </c>
      <c r="P205" s="85">
        <f t="shared" si="6"/>
        <v>107.74162861294514</v>
      </c>
      <c r="Q205" s="85">
        <f t="shared" si="7"/>
        <v>155.30797601046103</v>
      </c>
      <c r="R205" s="99"/>
    </row>
    <row r="206" spans="1:18" x14ac:dyDescent="0.3">
      <c r="A206" s="83">
        <v>197</v>
      </c>
      <c r="B206" s="84" t="s">
        <v>483</v>
      </c>
      <c r="C206" s="85">
        <v>241.51618401009389</v>
      </c>
      <c r="D206" s="85">
        <v>239.03055834177619</v>
      </c>
      <c r="E206" s="85">
        <v>233.9248537467534</v>
      </c>
      <c r="F206" s="85">
        <v>237.18030745436397</v>
      </c>
      <c r="G206" s="85">
        <v>219.7455682894811</v>
      </c>
      <c r="H206" s="85">
        <v>212.7347089179915</v>
      </c>
      <c r="I206" s="85">
        <v>202.90132092848503</v>
      </c>
      <c r="J206" s="85">
        <v>201.40279175002206</v>
      </c>
      <c r="K206" s="85">
        <v>195.42959143683302</v>
      </c>
      <c r="L206" s="85">
        <v>197.5552187580457</v>
      </c>
      <c r="M206" s="85">
        <v>199.48419349482609</v>
      </c>
      <c r="N206" s="85">
        <v>192.89027735625709</v>
      </c>
      <c r="P206" s="85">
        <f t="shared" si="6"/>
        <v>192.89027735625709</v>
      </c>
      <c r="Q206" s="85">
        <f t="shared" si="7"/>
        <v>239.03055834177619</v>
      </c>
      <c r="R206" s="99"/>
    </row>
    <row r="207" spans="1:18" x14ac:dyDescent="0.3">
      <c r="A207" s="83">
        <v>198</v>
      </c>
      <c r="B207" s="84" t="s">
        <v>39</v>
      </c>
      <c r="C207" s="85">
        <v>132.42672932431262</v>
      </c>
      <c r="D207" s="85">
        <v>130.0336345374557</v>
      </c>
      <c r="E207" s="85">
        <v>125.51891055241245</v>
      </c>
      <c r="F207" s="85">
        <v>128.90605406252089</v>
      </c>
      <c r="G207" s="85">
        <v>123.51983507008538</v>
      </c>
      <c r="H207" s="85">
        <v>119.46565742271518</v>
      </c>
      <c r="I207" s="85">
        <v>127.45320105432796</v>
      </c>
      <c r="J207" s="85">
        <v>127.17030610138957</v>
      </c>
      <c r="K207" s="85">
        <v>127.3231804029797</v>
      </c>
      <c r="L207" s="85">
        <v>130.64311298824109</v>
      </c>
      <c r="M207" s="85">
        <v>140.21108373791162</v>
      </c>
      <c r="N207" s="85">
        <v>141.44429367836108</v>
      </c>
      <c r="P207" s="85">
        <f t="shared" si="6"/>
        <v>119.46565742271518</v>
      </c>
      <c r="Q207" s="85">
        <f t="shared" si="7"/>
        <v>141.44429367836108</v>
      </c>
      <c r="R207" s="99"/>
    </row>
    <row r="208" spans="1:18" x14ac:dyDescent="0.3">
      <c r="A208" s="83">
        <v>199</v>
      </c>
      <c r="B208" s="84" t="s">
        <v>162</v>
      </c>
      <c r="C208" s="85">
        <v>136.43005084684557</v>
      </c>
      <c r="D208" s="85">
        <v>133.88922376759081</v>
      </c>
      <c r="E208" s="85">
        <v>140.27686065184909</v>
      </c>
      <c r="F208" s="85">
        <v>140.23852599383045</v>
      </c>
      <c r="G208" s="85">
        <v>138.61662329810292</v>
      </c>
      <c r="H208" s="85">
        <v>139.01458761249171</v>
      </c>
      <c r="I208" s="85">
        <v>139.85557824222613</v>
      </c>
      <c r="J208" s="85">
        <v>148.26631847153149</v>
      </c>
      <c r="K208" s="85">
        <v>153.73324233353281</v>
      </c>
      <c r="L208" s="85">
        <v>161.5716495419893</v>
      </c>
      <c r="M208" s="85">
        <v>164.1464684207713</v>
      </c>
      <c r="N208" s="85">
        <v>167.20649686398241</v>
      </c>
      <c r="P208" s="85">
        <f t="shared" si="6"/>
        <v>133.88922376759081</v>
      </c>
      <c r="Q208" s="85">
        <f t="shared" si="7"/>
        <v>167.20649686398241</v>
      </c>
      <c r="R208" s="99"/>
    </row>
    <row r="209" spans="1:18" x14ac:dyDescent="0.3">
      <c r="A209" s="83">
        <v>200</v>
      </c>
      <c r="B209" s="84" t="s">
        <v>484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166.96453246644813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P209" s="85">
        <f t="shared" si="6"/>
        <v>0</v>
      </c>
      <c r="Q209" s="85">
        <f t="shared" si="7"/>
        <v>166.96453246644813</v>
      </c>
      <c r="R209" s="99"/>
    </row>
    <row r="210" spans="1:18" x14ac:dyDescent="0.3">
      <c r="A210" s="83">
        <v>201</v>
      </c>
      <c r="B210" s="84" t="s">
        <v>17</v>
      </c>
      <c r="C210" s="85">
        <v>102.74608491346666</v>
      </c>
      <c r="D210" s="85">
        <v>100.41138027759493</v>
      </c>
      <c r="E210" s="85">
        <v>100</v>
      </c>
      <c r="F210" s="85">
        <v>105.50337580436609</v>
      </c>
      <c r="G210" s="85">
        <v>102.12778562030181</v>
      </c>
      <c r="H210" s="85">
        <v>101.4244126421535</v>
      </c>
      <c r="I210" s="85">
        <v>99.770581936006351</v>
      </c>
      <c r="J210" s="85">
        <v>100.52889420193823</v>
      </c>
      <c r="K210" s="85">
        <v>101.71049512531789</v>
      </c>
      <c r="L210" s="85">
        <v>101.41433582961012</v>
      </c>
      <c r="M210" s="85">
        <v>101.6700281712929</v>
      </c>
      <c r="N210" s="85">
        <v>101.56237654486631</v>
      </c>
      <c r="P210" s="85">
        <f t="shared" si="6"/>
        <v>99.770581936006351</v>
      </c>
      <c r="Q210" s="85">
        <f t="shared" si="7"/>
        <v>105.50337580436609</v>
      </c>
      <c r="R210" s="99"/>
    </row>
    <row r="211" spans="1:18" x14ac:dyDescent="0.3">
      <c r="A211" s="83">
        <v>202</v>
      </c>
      <c r="B211" s="84" t="s">
        <v>485</v>
      </c>
      <c r="C211" s="85">
        <v>0</v>
      </c>
      <c r="D211" s="85">
        <v>0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P211" s="85">
        <f t="shared" si="6"/>
        <v>0</v>
      </c>
      <c r="Q211" s="85">
        <f t="shared" si="7"/>
        <v>0</v>
      </c>
      <c r="R211" s="99"/>
    </row>
    <row r="212" spans="1:18" x14ac:dyDescent="0.3">
      <c r="A212" s="83">
        <v>203</v>
      </c>
      <c r="B212" s="84" t="s">
        <v>486</v>
      </c>
      <c r="C212" s="85">
        <v>0</v>
      </c>
      <c r="D212" s="85">
        <v>0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P212" s="85">
        <f t="shared" si="6"/>
        <v>0</v>
      </c>
      <c r="Q212" s="85">
        <f t="shared" si="7"/>
        <v>0</v>
      </c>
      <c r="R212" s="99"/>
    </row>
    <row r="213" spans="1:18" x14ac:dyDescent="0.3">
      <c r="A213" s="83">
        <v>204</v>
      </c>
      <c r="B213" s="84" t="s">
        <v>263</v>
      </c>
      <c r="C213" s="85">
        <v>136.46715660227181</v>
      </c>
      <c r="D213" s="85">
        <v>135.47046772252395</v>
      </c>
      <c r="E213" s="85">
        <v>134.93251980175748</v>
      </c>
      <c r="F213" s="85">
        <v>141.75129792568893</v>
      </c>
      <c r="G213" s="85">
        <v>140.52859671639891</v>
      </c>
      <c r="H213" s="85">
        <v>138.59132093787497</v>
      </c>
      <c r="I213" s="85">
        <v>132.97107279631069</v>
      </c>
      <c r="J213" s="85">
        <v>140.052375791521</v>
      </c>
      <c r="K213" s="85">
        <v>142.42742202908769</v>
      </c>
      <c r="L213" s="85">
        <v>158.0224813161164</v>
      </c>
      <c r="M213" s="85">
        <v>159.00452885302977</v>
      </c>
      <c r="N213" s="85">
        <v>158.2158467421707</v>
      </c>
      <c r="P213" s="85">
        <f t="shared" si="6"/>
        <v>132.97107279631069</v>
      </c>
      <c r="Q213" s="85">
        <f t="shared" si="7"/>
        <v>159.00452885302977</v>
      </c>
      <c r="R213" s="99"/>
    </row>
    <row r="214" spans="1:18" x14ac:dyDescent="0.3">
      <c r="A214" s="83">
        <v>205</v>
      </c>
      <c r="B214" s="84" t="s">
        <v>487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  <c r="H214" s="85">
        <v>0</v>
      </c>
      <c r="I214" s="85">
        <v>0</v>
      </c>
      <c r="J214" s="85">
        <v>0</v>
      </c>
      <c r="K214" s="85">
        <v>0</v>
      </c>
      <c r="L214" s="85">
        <v>0</v>
      </c>
      <c r="M214" s="85">
        <v>0</v>
      </c>
      <c r="N214" s="85">
        <v>0</v>
      </c>
      <c r="P214" s="85">
        <f t="shared" si="6"/>
        <v>0</v>
      </c>
      <c r="Q214" s="85">
        <f t="shared" si="7"/>
        <v>0</v>
      </c>
      <c r="R214" s="99"/>
    </row>
    <row r="215" spans="1:18" x14ac:dyDescent="0.3">
      <c r="A215" s="83">
        <v>206</v>
      </c>
      <c r="B215" s="84" t="s">
        <v>488</v>
      </c>
      <c r="C215" s="85">
        <v>0</v>
      </c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0</v>
      </c>
      <c r="M215" s="85">
        <v>0</v>
      </c>
      <c r="N215" s="85">
        <v>0</v>
      </c>
      <c r="P215" s="85">
        <f t="shared" si="6"/>
        <v>0</v>
      </c>
      <c r="Q215" s="85">
        <f t="shared" si="7"/>
        <v>0</v>
      </c>
      <c r="R215" s="99"/>
    </row>
    <row r="216" spans="1:18" x14ac:dyDescent="0.3">
      <c r="A216" s="83">
        <v>207</v>
      </c>
      <c r="B216" s="84" t="s">
        <v>40</v>
      </c>
      <c r="C216" s="85">
        <v>160.64775030103456</v>
      </c>
      <c r="D216" s="85">
        <v>155.70295765103657</v>
      </c>
      <c r="E216" s="85">
        <v>156.39403875022055</v>
      </c>
      <c r="F216" s="85">
        <v>159.90220782626338</v>
      </c>
      <c r="G216" s="85">
        <v>157.55197087901144</v>
      </c>
      <c r="H216" s="85">
        <v>143.91219980519378</v>
      </c>
      <c r="I216" s="85">
        <v>158.41695097451739</v>
      </c>
      <c r="J216" s="85">
        <v>158.72775477525397</v>
      </c>
      <c r="K216" s="85">
        <v>161.19367121393319</v>
      </c>
      <c r="L216" s="85">
        <v>167.12762544794612</v>
      </c>
      <c r="M216" s="85">
        <v>164.64323654419587</v>
      </c>
      <c r="N216" s="85">
        <v>163.57240284018781</v>
      </c>
      <c r="P216" s="85">
        <f t="shared" si="6"/>
        <v>143.91219980519378</v>
      </c>
      <c r="Q216" s="85">
        <f t="shared" si="7"/>
        <v>167.12762544794612</v>
      </c>
      <c r="R216" s="99"/>
    </row>
    <row r="217" spans="1:18" x14ac:dyDescent="0.3">
      <c r="A217" s="83">
        <v>208</v>
      </c>
      <c r="B217" s="84" t="s">
        <v>192</v>
      </c>
      <c r="C217" s="85">
        <v>138.15957841684673</v>
      </c>
      <c r="D217" s="85">
        <v>133.72047600844363</v>
      </c>
      <c r="E217" s="85">
        <v>131.75466573926397</v>
      </c>
      <c r="F217" s="85">
        <v>132.02226565299512</v>
      </c>
      <c r="G217" s="85">
        <v>133.68689280354914</v>
      </c>
      <c r="H217" s="85">
        <v>137.48495944357327</v>
      </c>
      <c r="I217" s="85">
        <v>145.95136304706188</v>
      </c>
      <c r="J217" s="85">
        <v>157.13694225332486</v>
      </c>
      <c r="K217" s="85">
        <v>168.33222070725543</v>
      </c>
      <c r="L217" s="85">
        <v>160.35544220356425</v>
      </c>
      <c r="M217" s="85">
        <v>161.78797386916645</v>
      </c>
      <c r="N217" s="85">
        <v>158.71512829966824</v>
      </c>
      <c r="P217" s="85">
        <f t="shared" si="6"/>
        <v>131.75466573926397</v>
      </c>
      <c r="Q217" s="85">
        <f t="shared" si="7"/>
        <v>168.33222070725543</v>
      </c>
      <c r="R217" s="99"/>
    </row>
    <row r="218" spans="1:18" x14ac:dyDescent="0.3">
      <c r="A218" s="86">
        <v>209</v>
      </c>
      <c r="B218" s="84" t="s">
        <v>66</v>
      </c>
      <c r="C218" s="85">
        <v>135.26775497167802</v>
      </c>
      <c r="D218" s="85">
        <v>122.5314203543237</v>
      </c>
      <c r="E218" s="85">
        <v>120.20027076441235</v>
      </c>
      <c r="F218" s="85">
        <v>125.84815101280684</v>
      </c>
      <c r="G218" s="85">
        <v>116.10459968729539</v>
      </c>
      <c r="H218" s="85">
        <v>121.41414021740631</v>
      </c>
      <c r="I218" s="85">
        <v>116.07860290758501</v>
      </c>
      <c r="J218" s="85">
        <v>115.13881359213502</v>
      </c>
      <c r="K218" s="85">
        <v>116.47610132403507</v>
      </c>
      <c r="L218" s="85">
        <v>120.5335739318474</v>
      </c>
      <c r="M218" s="85">
        <v>119.27801877824361</v>
      </c>
      <c r="N218" s="85">
        <v>122.08177148324634</v>
      </c>
      <c r="P218" s="85">
        <f t="shared" si="6"/>
        <v>115.13881359213502</v>
      </c>
      <c r="Q218" s="85">
        <f t="shared" si="7"/>
        <v>125.84815101280684</v>
      </c>
      <c r="R218" s="99"/>
    </row>
    <row r="219" spans="1:18" x14ac:dyDescent="0.3">
      <c r="A219" s="83">
        <v>210</v>
      </c>
      <c r="B219" s="84" t="s">
        <v>54</v>
      </c>
      <c r="C219" s="85">
        <v>120.81335254577988</v>
      </c>
      <c r="D219" s="85">
        <v>112.36333563487821</v>
      </c>
      <c r="E219" s="85">
        <v>110.52902591354005</v>
      </c>
      <c r="F219" s="85">
        <v>117.71726346952676</v>
      </c>
      <c r="G219" s="85">
        <v>119.06541859307806</v>
      </c>
      <c r="H219" s="85">
        <v>115.18240831500586</v>
      </c>
      <c r="I219" s="85">
        <v>121.78797793091552</v>
      </c>
      <c r="J219" s="85">
        <v>122.28028219694336</v>
      </c>
      <c r="K219" s="85">
        <v>127.80902610757121</v>
      </c>
      <c r="L219" s="85">
        <v>132.11447528086714</v>
      </c>
      <c r="M219" s="85">
        <v>133.85024818950822</v>
      </c>
      <c r="N219" s="85">
        <v>132.05769603529208</v>
      </c>
      <c r="P219" s="85">
        <f t="shared" si="6"/>
        <v>110.52902591354005</v>
      </c>
      <c r="Q219" s="85">
        <f t="shared" si="7"/>
        <v>133.85024818950822</v>
      </c>
      <c r="R219" s="99"/>
    </row>
    <row r="220" spans="1:18" x14ac:dyDescent="0.3">
      <c r="A220" s="83">
        <v>211</v>
      </c>
      <c r="B220" s="84" t="s">
        <v>80</v>
      </c>
      <c r="C220" s="85">
        <v>119.81901986183321</v>
      </c>
      <c r="D220" s="85">
        <v>118.20137380436537</v>
      </c>
      <c r="E220" s="85">
        <v>113.60992389151083</v>
      </c>
      <c r="F220" s="85">
        <v>117.21559556135333</v>
      </c>
      <c r="G220" s="85">
        <v>116.82815254416461</v>
      </c>
      <c r="H220" s="85">
        <v>117.16199092511141</v>
      </c>
      <c r="I220" s="85">
        <v>114.62093167454196</v>
      </c>
      <c r="J220" s="85">
        <v>112.85614306020022</v>
      </c>
      <c r="K220" s="85">
        <v>111.64263746543941</v>
      </c>
      <c r="L220" s="85">
        <v>118.14649127205683</v>
      </c>
      <c r="M220" s="85">
        <v>117.93552339841401</v>
      </c>
      <c r="N220" s="85">
        <v>116.97222746587659</v>
      </c>
      <c r="P220" s="85">
        <f t="shared" si="6"/>
        <v>111.64263746543941</v>
      </c>
      <c r="Q220" s="85">
        <f t="shared" si="7"/>
        <v>118.20137380436537</v>
      </c>
      <c r="R220" s="99"/>
    </row>
    <row r="221" spans="1:18" x14ac:dyDescent="0.3">
      <c r="A221" s="83">
        <v>212</v>
      </c>
      <c r="B221" s="84" t="s">
        <v>41</v>
      </c>
      <c r="C221" s="85">
        <v>113.46943177189705</v>
      </c>
      <c r="D221" s="85">
        <v>110.85796955457016</v>
      </c>
      <c r="E221" s="85">
        <v>106.17983805631926</v>
      </c>
      <c r="F221" s="85">
        <v>111.31918887238245</v>
      </c>
      <c r="G221" s="85">
        <v>105.69736421830365</v>
      </c>
      <c r="H221" s="85">
        <v>105.02443425990504</v>
      </c>
      <c r="I221" s="85">
        <v>107.77203124890752</v>
      </c>
      <c r="J221" s="85">
        <v>109.47747560337137</v>
      </c>
      <c r="K221" s="85">
        <v>109.34486721339549</v>
      </c>
      <c r="L221" s="85">
        <v>113.98871307244087</v>
      </c>
      <c r="M221" s="85">
        <v>116.54481313367633</v>
      </c>
      <c r="N221" s="85">
        <v>122.60273571416811</v>
      </c>
      <c r="P221" s="85">
        <f t="shared" si="6"/>
        <v>105.02443425990504</v>
      </c>
      <c r="Q221" s="85">
        <f t="shared" si="7"/>
        <v>122.60273571416811</v>
      </c>
      <c r="R221" s="99"/>
    </row>
    <row r="222" spans="1:18" x14ac:dyDescent="0.3">
      <c r="A222" s="83">
        <v>213</v>
      </c>
      <c r="B222" s="84" t="s">
        <v>128</v>
      </c>
      <c r="C222" s="85">
        <v>142.04800546889163</v>
      </c>
      <c r="D222" s="85">
        <v>143.14191397926226</v>
      </c>
      <c r="E222" s="85">
        <v>141.42925030266946</v>
      </c>
      <c r="F222" s="85">
        <v>147.07553127432425</v>
      </c>
      <c r="G222" s="85">
        <v>146.97523070521575</v>
      </c>
      <c r="H222" s="85">
        <v>143.74273667711753</v>
      </c>
      <c r="I222" s="85">
        <v>147.70333390277551</v>
      </c>
      <c r="J222" s="85">
        <v>156.58640592411197</v>
      </c>
      <c r="K222" s="85">
        <v>161.39049444432777</v>
      </c>
      <c r="L222" s="85">
        <v>169.7523875701942</v>
      </c>
      <c r="M222" s="85">
        <v>177.67755667876642</v>
      </c>
      <c r="N222" s="85">
        <v>181.28274344147127</v>
      </c>
      <c r="P222" s="85">
        <f t="shared" si="6"/>
        <v>141.42925030266946</v>
      </c>
      <c r="Q222" s="85">
        <f t="shared" si="7"/>
        <v>181.28274344147127</v>
      </c>
      <c r="R222" s="99"/>
    </row>
    <row r="223" spans="1:18" x14ac:dyDescent="0.3">
      <c r="A223" s="83">
        <v>214</v>
      </c>
      <c r="B223" s="84" t="s">
        <v>203</v>
      </c>
      <c r="C223" s="85">
        <v>106.5718605740196</v>
      </c>
      <c r="D223" s="85">
        <v>109.51288162384778</v>
      </c>
      <c r="E223" s="85">
        <v>106.11647885062982</v>
      </c>
      <c r="F223" s="85">
        <v>109.81072809616697</v>
      </c>
      <c r="G223" s="85">
        <v>108.13515037337859</v>
      </c>
      <c r="H223" s="85">
        <v>106.42505955278301</v>
      </c>
      <c r="I223" s="85">
        <v>107.8821839767845</v>
      </c>
      <c r="J223" s="85">
        <v>104.18792573210685</v>
      </c>
      <c r="K223" s="85">
        <v>110.77654421803393</v>
      </c>
      <c r="L223" s="85">
        <v>115.41230807847451</v>
      </c>
      <c r="M223" s="85">
        <v>118.38822265275411</v>
      </c>
      <c r="N223" s="85">
        <v>119.10658068986208</v>
      </c>
      <c r="P223" s="85">
        <f t="shared" si="6"/>
        <v>104.18792573210685</v>
      </c>
      <c r="Q223" s="85">
        <f t="shared" si="7"/>
        <v>119.10658068986208</v>
      </c>
      <c r="R223" s="99"/>
    </row>
    <row r="224" spans="1:18" x14ac:dyDescent="0.3">
      <c r="A224" s="83">
        <v>215</v>
      </c>
      <c r="B224" s="84" t="s">
        <v>333</v>
      </c>
      <c r="C224" s="85">
        <v>107.11506927889182</v>
      </c>
      <c r="D224" s="85">
        <v>108.7069914507689</v>
      </c>
      <c r="E224" s="85">
        <v>107.44498504150984</v>
      </c>
      <c r="F224" s="85">
        <v>115.33678148128435</v>
      </c>
      <c r="G224" s="85">
        <v>116.18489344979012</v>
      </c>
      <c r="H224" s="85">
        <v>120.17616519431016</v>
      </c>
      <c r="I224" s="85">
        <v>117.30045763300016</v>
      </c>
      <c r="J224" s="85">
        <v>120.82801440176654</v>
      </c>
      <c r="K224" s="85">
        <v>116.33002435453992</v>
      </c>
      <c r="L224" s="85">
        <v>122.66841182539778</v>
      </c>
      <c r="M224" s="85">
        <v>119.14209416074246</v>
      </c>
      <c r="N224" s="85">
        <v>119.52633492100455</v>
      </c>
      <c r="P224" s="85">
        <f t="shared" si="6"/>
        <v>107.44498504150984</v>
      </c>
      <c r="Q224" s="85">
        <f t="shared" si="7"/>
        <v>122.66841182539778</v>
      </c>
      <c r="R224" s="99"/>
    </row>
    <row r="225" spans="1:18" x14ac:dyDescent="0.3">
      <c r="A225" s="83">
        <v>216</v>
      </c>
      <c r="B225" s="84" t="s">
        <v>489</v>
      </c>
      <c r="C225" s="85">
        <v>0</v>
      </c>
      <c r="D225" s="85">
        <v>0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P225" s="85">
        <f t="shared" si="6"/>
        <v>0</v>
      </c>
      <c r="Q225" s="85">
        <f t="shared" si="7"/>
        <v>0</v>
      </c>
      <c r="R225" s="99"/>
    </row>
    <row r="226" spans="1:18" x14ac:dyDescent="0.3">
      <c r="A226" s="83">
        <v>217</v>
      </c>
      <c r="B226" s="84" t="s">
        <v>285</v>
      </c>
      <c r="C226" s="85">
        <v>104.41976551831107</v>
      </c>
      <c r="D226" s="85">
        <v>110.08587457510808</v>
      </c>
      <c r="E226" s="85">
        <v>114.16660664288759</v>
      </c>
      <c r="F226" s="85">
        <v>122.36642707810145</v>
      </c>
      <c r="G226" s="85">
        <v>124.17484086902459</v>
      </c>
      <c r="H226" s="85">
        <v>126.62858533841504</v>
      </c>
      <c r="I226" s="85">
        <v>128.47979519995931</v>
      </c>
      <c r="J226" s="85">
        <v>124.07048635371322</v>
      </c>
      <c r="K226" s="85">
        <v>135.82656304254357</v>
      </c>
      <c r="L226" s="85">
        <v>141.48475570512008</v>
      </c>
      <c r="M226" s="85">
        <v>143.60975270003681</v>
      </c>
      <c r="N226" s="85">
        <v>144.03102374223636</v>
      </c>
      <c r="P226" s="85">
        <f t="shared" si="6"/>
        <v>110.08587457510808</v>
      </c>
      <c r="Q226" s="85">
        <f t="shared" si="7"/>
        <v>144.03102374223636</v>
      </c>
      <c r="R226" s="99"/>
    </row>
    <row r="227" spans="1:18" x14ac:dyDescent="0.3">
      <c r="A227" s="83">
        <v>218</v>
      </c>
      <c r="B227" s="84" t="s">
        <v>193</v>
      </c>
      <c r="C227" s="85">
        <v>113.45868771951488</v>
      </c>
      <c r="D227" s="85">
        <v>113.42726669343418</v>
      </c>
      <c r="E227" s="85">
        <v>112.5855984466271</v>
      </c>
      <c r="F227" s="85">
        <v>116.96785749291017</v>
      </c>
      <c r="G227" s="85">
        <v>114.40345571705515</v>
      </c>
      <c r="H227" s="85">
        <v>115.65060915740193</v>
      </c>
      <c r="I227" s="85">
        <v>118.65978891208061</v>
      </c>
      <c r="J227" s="85">
        <v>117.57437342610781</v>
      </c>
      <c r="K227" s="85">
        <v>122.002927861454</v>
      </c>
      <c r="L227" s="85">
        <v>126.66817427991768</v>
      </c>
      <c r="M227" s="85">
        <v>133.04164658672548</v>
      </c>
      <c r="N227" s="85">
        <v>131.60541057072155</v>
      </c>
      <c r="P227" s="85">
        <f t="shared" si="6"/>
        <v>112.5855984466271</v>
      </c>
      <c r="Q227" s="85">
        <f t="shared" si="7"/>
        <v>133.04164658672548</v>
      </c>
      <c r="R227" s="99"/>
    </row>
    <row r="228" spans="1:18" x14ac:dyDescent="0.3">
      <c r="A228" s="83">
        <v>219</v>
      </c>
      <c r="B228" s="84" t="s">
        <v>287</v>
      </c>
      <c r="C228" s="85">
        <v>120.66291495076375</v>
      </c>
      <c r="D228" s="85">
        <v>119.91940261486805</v>
      </c>
      <c r="E228" s="85">
        <v>116.95157434655101</v>
      </c>
      <c r="F228" s="85">
        <v>120.12339435920877</v>
      </c>
      <c r="G228" s="85">
        <v>121.43989904393</v>
      </c>
      <c r="H228" s="85">
        <v>130.17583286013422</v>
      </c>
      <c r="I228" s="85">
        <v>133.36895154638935</v>
      </c>
      <c r="J228" s="85">
        <v>135.54430049445091</v>
      </c>
      <c r="K228" s="85">
        <v>138.41926491514681</v>
      </c>
      <c r="L228" s="85">
        <v>143.3813512463696</v>
      </c>
      <c r="M228" s="85">
        <v>147.48758615053123</v>
      </c>
      <c r="N228" s="85">
        <v>147.18401289765771</v>
      </c>
      <c r="P228" s="85">
        <f t="shared" si="6"/>
        <v>116.95157434655101</v>
      </c>
      <c r="Q228" s="85">
        <f t="shared" si="7"/>
        <v>147.48758615053123</v>
      </c>
      <c r="R228" s="99"/>
    </row>
    <row r="229" spans="1:18" x14ac:dyDescent="0.3">
      <c r="A229" s="83">
        <v>220</v>
      </c>
      <c r="B229" s="84" t="s">
        <v>42</v>
      </c>
      <c r="C229" s="85">
        <v>124.51793180386414</v>
      </c>
      <c r="D229" s="85">
        <v>121.628127090356</v>
      </c>
      <c r="E229" s="85">
        <v>119.05114689974452</v>
      </c>
      <c r="F229" s="85">
        <v>126.77576278363385</v>
      </c>
      <c r="G229" s="85">
        <v>124.30628491988082</v>
      </c>
      <c r="H229" s="85">
        <v>122.20399347186751</v>
      </c>
      <c r="I229" s="85">
        <v>122.93593240712002</v>
      </c>
      <c r="J229" s="85">
        <v>128.62317732898435</v>
      </c>
      <c r="K229" s="85">
        <v>131.21180841246112</v>
      </c>
      <c r="L229" s="85">
        <v>135.59252910647965</v>
      </c>
      <c r="M229" s="85">
        <v>140.70703507314281</v>
      </c>
      <c r="N229" s="85">
        <v>139.83087531796451</v>
      </c>
      <c r="P229" s="85">
        <f t="shared" si="6"/>
        <v>119.05114689974452</v>
      </c>
      <c r="Q229" s="85">
        <f t="shared" si="7"/>
        <v>140.70703507314281</v>
      </c>
      <c r="R229" s="99"/>
    </row>
    <row r="230" spans="1:18" x14ac:dyDescent="0.3">
      <c r="A230" s="83">
        <v>221</v>
      </c>
      <c r="B230" s="84" t="s">
        <v>237</v>
      </c>
      <c r="C230" s="85">
        <v>198.8575823333066</v>
      </c>
      <c r="D230" s="85">
        <v>211.03672468580692</v>
      </c>
      <c r="E230" s="85">
        <v>206.77019593919707</v>
      </c>
      <c r="F230" s="85">
        <v>229.59131141161518</v>
      </c>
      <c r="G230" s="85">
        <v>221.01062916685677</v>
      </c>
      <c r="H230" s="85">
        <v>224.97720346728656</v>
      </c>
      <c r="I230" s="85">
        <v>212.28722861833168</v>
      </c>
      <c r="J230" s="85">
        <v>219.92845908293521</v>
      </c>
      <c r="K230" s="85">
        <v>202.07443308034004</v>
      </c>
      <c r="L230" s="85">
        <v>210.61774675620293</v>
      </c>
      <c r="M230" s="85">
        <v>210.59416536311866</v>
      </c>
      <c r="N230" s="85">
        <v>224.96995884397023</v>
      </c>
      <c r="P230" s="85">
        <f t="shared" si="6"/>
        <v>202.07443308034004</v>
      </c>
      <c r="Q230" s="85">
        <f t="shared" si="7"/>
        <v>229.59131141161518</v>
      </c>
      <c r="R230" s="99"/>
    </row>
    <row r="231" spans="1:18" x14ac:dyDescent="0.3">
      <c r="A231" s="83">
        <v>222</v>
      </c>
      <c r="B231" s="84" t="s">
        <v>490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P231" s="85">
        <f t="shared" si="6"/>
        <v>0</v>
      </c>
      <c r="Q231" s="85">
        <f t="shared" si="7"/>
        <v>0</v>
      </c>
      <c r="R231" s="99"/>
    </row>
    <row r="232" spans="1:18" x14ac:dyDescent="0.3">
      <c r="A232" s="83">
        <v>223</v>
      </c>
      <c r="B232" s="84" t="s">
        <v>310</v>
      </c>
      <c r="C232" s="85">
        <v>122.77462542586473</v>
      </c>
      <c r="D232" s="85">
        <v>108.51624700306184</v>
      </c>
      <c r="E232" s="85">
        <v>106.67845551689234</v>
      </c>
      <c r="F232" s="85">
        <v>107.84205246841279</v>
      </c>
      <c r="G232" s="85">
        <v>106.52599366742899</v>
      </c>
      <c r="H232" s="85">
        <v>108.78760809537033</v>
      </c>
      <c r="I232" s="85">
        <v>117.61208905884943</v>
      </c>
      <c r="J232" s="85">
        <v>114.03398967819226</v>
      </c>
      <c r="K232" s="85">
        <v>108.0425405680971</v>
      </c>
      <c r="L232" s="85">
        <v>113.09137786092182</v>
      </c>
      <c r="M232" s="85">
        <v>107.82579629296103</v>
      </c>
      <c r="N232" s="85">
        <v>113.29542304921208</v>
      </c>
      <c r="P232" s="85">
        <f t="shared" si="6"/>
        <v>106.52599366742899</v>
      </c>
      <c r="Q232" s="85">
        <f t="shared" si="7"/>
        <v>117.61208905884943</v>
      </c>
      <c r="R232" s="99"/>
    </row>
    <row r="233" spans="1:18" x14ac:dyDescent="0.3">
      <c r="A233" s="83">
        <v>224</v>
      </c>
      <c r="B233" s="84" t="s">
        <v>491</v>
      </c>
      <c r="C233" s="85">
        <v>242.76918584662855</v>
      </c>
      <c r="D233" s="85">
        <v>264.6715241048326</v>
      </c>
      <c r="E233" s="85">
        <v>252.82676047272568</v>
      </c>
      <c r="F233" s="85">
        <v>304.4474121214804</v>
      </c>
      <c r="G233" s="85">
        <v>290.58247157071003</v>
      </c>
      <c r="H233" s="85">
        <v>243.14314127823292</v>
      </c>
      <c r="I233" s="85">
        <v>246.82074801236965</v>
      </c>
      <c r="J233" s="85">
        <v>234.13301894908685</v>
      </c>
      <c r="K233" s="85">
        <v>218.14764214805882</v>
      </c>
      <c r="L233" s="85">
        <v>222.96922236620787</v>
      </c>
      <c r="M233" s="85">
        <v>215.70489717083424</v>
      </c>
      <c r="N233" s="85">
        <v>211.04571526847153</v>
      </c>
      <c r="P233" s="85">
        <f t="shared" si="6"/>
        <v>211.04571526847153</v>
      </c>
      <c r="Q233" s="85">
        <f t="shared" si="7"/>
        <v>304.4474121214804</v>
      </c>
      <c r="R233" s="99"/>
    </row>
    <row r="234" spans="1:18" x14ac:dyDescent="0.3">
      <c r="A234" s="83">
        <v>225</v>
      </c>
      <c r="B234" s="84" t="s">
        <v>492</v>
      </c>
      <c r="C234" s="85">
        <v>0</v>
      </c>
      <c r="D234" s="85">
        <v>0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P234" s="85">
        <f t="shared" si="6"/>
        <v>0</v>
      </c>
      <c r="Q234" s="85">
        <f t="shared" si="7"/>
        <v>0</v>
      </c>
      <c r="R234" s="99"/>
    </row>
    <row r="235" spans="1:18" x14ac:dyDescent="0.3">
      <c r="A235" s="86">
        <v>226</v>
      </c>
      <c r="B235" s="84" t="s">
        <v>181</v>
      </c>
      <c r="C235" s="85">
        <v>103.58734385484772</v>
      </c>
      <c r="D235" s="85">
        <v>108.1631570180067</v>
      </c>
      <c r="E235" s="85">
        <v>107.13551558319713</v>
      </c>
      <c r="F235" s="85">
        <v>106.56689632828662</v>
      </c>
      <c r="G235" s="85">
        <v>108.65040753077851</v>
      </c>
      <c r="H235" s="85">
        <v>108.67744971776298</v>
      </c>
      <c r="I235" s="85">
        <v>111.47151460039626</v>
      </c>
      <c r="J235" s="85">
        <v>113.93444329044762</v>
      </c>
      <c r="K235" s="85">
        <v>108.93856628628433</v>
      </c>
      <c r="L235" s="85">
        <v>110.98961211847651</v>
      </c>
      <c r="M235" s="85">
        <v>106.14467783362144</v>
      </c>
      <c r="N235" s="85">
        <v>111.7289532090042</v>
      </c>
      <c r="P235" s="85">
        <f t="shared" si="6"/>
        <v>106.14467783362144</v>
      </c>
      <c r="Q235" s="85">
        <f t="shared" si="7"/>
        <v>113.93444329044762</v>
      </c>
      <c r="R235" s="99"/>
    </row>
    <row r="236" spans="1:18" x14ac:dyDescent="0.3">
      <c r="A236" s="83">
        <v>227</v>
      </c>
      <c r="B236" s="84" t="s">
        <v>255</v>
      </c>
      <c r="C236" s="85">
        <v>107.73490344444451</v>
      </c>
      <c r="D236" s="85">
        <v>106.20414261110223</v>
      </c>
      <c r="E236" s="85">
        <v>102.37761229508587</v>
      </c>
      <c r="F236" s="85">
        <v>108.31747357357425</v>
      </c>
      <c r="G236" s="85">
        <v>108.77692252622725</v>
      </c>
      <c r="H236" s="85">
        <v>116.00076351796676</v>
      </c>
      <c r="I236" s="85">
        <v>104.78501413403667</v>
      </c>
      <c r="J236" s="85">
        <v>112.93763977729192</v>
      </c>
      <c r="K236" s="85">
        <v>116.68257032540498</v>
      </c>
      <c r="L236" s="85">
        <v>120.67746311405601</v>
      </c>
      <c r="M236" s="85">
        <v>122.3768291736733</v>
      </c>
      <c r="N236" s="85">
        <v>128.94099772019604</v>
      </c>
      <c r="P236" s="85">
        <f t="shared" si="6"/>
        <v>102.37761229508587</v>
      </c>
      <c r="Q236" s="85">
        <f t="shared" si="7"/>
        <v>128.94099772019604</v>
      </c>
      <c r="R236" s="99"/>
    </row>
    <row r="237" spans="1:18" x14ac:dyDescent="0.3">
      <c r="A237" s="83">
        <v>228</v>
      </c>
      <c r="B237" s="84" t="s">
        <v>493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P237" s="85">
        <f t="shared" si="6"/>
        <v>0</v>
      </c>
      <c r="Q237" s="85">
        <f t="shared" si="7"/>
        <v>0</v>
      </c>
      <c r="R237" s="99"/>
    </row>
    <row r="238" spans="1:18" x14ac:dyDescent="0.3">
      <c r="A238" s="83">
        <v>229</v>
      </c>
      <c r="B238" s="84" t="s">
        <v>113</v>
      </c>
      <c r="C238" s="85">
        <v>105.79456768718893</v>
      </c>
      <c r="D238" s="85">
        <v>104.19312704681585</v>
      </c>
      <c r="E238" s="85">
        <v>101.588735828588</v>
      </c>
      <c r="F238" s="85">
        <v>111.81561829250282</v>
      </c>
      <c r="G238" s="85">
        <v>108.05067145279061</v>
      </c>
      <c r="H238" s="85">
        <v>109.67257030469642</v>
      </c>
      <c r="I238" s="85">
        <v>106.69879819197807</v>
      </c>
      <c r="J238" s="85">
        <v>114.30372945484638</v>
      </c>
      <c r="K238" s="85">
        <v>112.89924331108001</v>
      </c>
      <c r="L238" s="85">
        <v>109.46571192697388</v>
      </c>
      <c r="M238" s="85">
        <v>117.24185122474483</v>
      </c>
      <c r="N238" s="85">
        <v>119.1512888185992</v>
      </c>
      <c r="P238" s="85">
        <f t="shared" si="6"/>
        <v>101.588735828588</v>
      </c>
      <c r="Q238" s="85">
        <f t="shared" si="7"/>
        <v>119.1512888185992</v>
      </c>
      <c r="R238" s="99"/>
    </row>
    <row r="239" spans="1:18" x14ac:dyDescent="0.3">
      <c r="A239" s="83">
        <v>230</v>
      </c>
      <c r="B239" s="84" t="s">
        <v>311</v>
      </c>
      <c r="C239" s="85">
        <v>213.0429772618497</v>
      </c>
      <c r="D239" s="85">
        <v>238.40188935934285</v>
      </c>
      <c r="E239" s="85">
        <v>206.59804930171632</v>
      </c>
      <c r="F239" s="85">
        <v>207.56648648455044</v>
      </c>
      <c r="G239" s="85">
        <v>231.74399050054529</v>
      </c>
      <c r="H239" s="85">
        <v>246.80804009511343</v>
      </c>
      <c r="I239" s="85">
        <v>212.72078174393391</v>
      </c>
      <c r="J239" s="85">
        <v>207.76105145056118</v>
      </c>
      <c r="K239" s="85">
        <v>214.61187550152857</v>
      </c>
      <c r="L239" s="85">
        <v>220.54492415784037</v>
      </c>
      <c r="M239" s="85">
        <v>212.92064992710834</v>
      </c>
      <c r="N239" s="85">
        <v>199.6458793525982</v>
      </c>
      <c r="P239" s="85">
        <f t="shared" si="6"/>
        <v>199.6458793525982</v>
      </c>
      <c r="Q239" s="85">
        <f t="shared" si="7"/>
        <v>246.80804009511343</v>
      </c>
      <c r="R239" s="99"/>
    </row>
    <row r="240" spans="1:18" x14ac:dyDescent="0.3">
      <c r="A240" s="83">
        <v>231</v>
      </c>
      <c r="B240" s="84" t="s">
        <v>274</v>
      </c>
      <c r="C240" s="85">
        <v>103.83496822661702</v>
      </c>
      <c r="D240" s="85">
        <v>100.08418919024615</v>
      </c>
      <c r="E240" s="85">
        <v>102.63782743655972</v>
      </c>
      <c r="F240" s="85">
        <v>105.13584885339738</v>
      </c>
      <c r="G240" s="85">
        <v>102.32923856738086</v>
      </c>
      <c r="H240" s="85">
        <v>103.13092131507462</v>
      </c>
      <c r="I240" s="85">
        <v>103.3065964851843</v>
      </c>
      <c r="J240" s="85">
        <v>105.80672878814997</v>
      </c>
      <c r="K240" s="85">
        <v>109.98702814157946</v>
      </c>
      <c r="L240" s="85">
        <v>116.76901962791939</v>
      </c>
      <c r="M240" s="85">
        <v>122.68291080823572</v>
      </c>
      <c r="N240" s="85">
        <v>125.38331692740682</v>
      </c>
      <c r="P240" s="85">
        <f t="shared" si="6"/>
        <v>100.08418919024615</v>
      </c>
      <c r="Q240" s="85">
        <f t="shared" si="7"/>
        <v>125.38331692740682</v>
      </c>
      <c r="R240" s="99"/>
    </row>
    <row r="241" spans="1:18" x14ac:dyDescent="0.3">
      <c r="A241" s="83">
        <v>232</v>
      </c>
      <c r="B241" s="84" t="s">
        <v>494</v>
      </c>
      <c r="C241" s="85">
        <v>0</v>
      </c>
      <c r="D241" s="85">
        <v>0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P241" s="85">
        <f t="shared" si="6"/>
        <v>0</v>
      </c>
      <c r="Q241" s="85">
        <f t="shared" si="7"/>
        <v>0</v>
      </c>
      <c r="R241" s="99"/>
    </row>
    <row r="242" spans="1:18" x14ac:dyDescent="0.3">
      <c r="A242" s="83">
        <v>233</v>
      </c>
      <c r="B242" s="84" t="s">
        <v>495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P242" s="85">
        <f t="shared" si="6"/>
        <v>0</v>
      </c>
      <c r="Q242" s="85">
        <f t="shared" si="7"/>
        <v>0</v>
      </c>
      <c r="R242" s="99"/>
    </row>
    <row r="243" spans="1:18" x14ac:dyDescent="0.3">
      <c r="A243" s="83">
        <v>234</v>
      </c>
      <c r="B243" s="84" t="s">
        <v>496</v>
      </c>
      <c r="C243" s="85">
        <v>123.98304522804486</v>
      </c>
      <c r="D243" s="85">
        <v>142.80223390591914</v>
      </c>
      <c r="E243" s="85">
        <v>143.46906392352412</v>
      </c>
      <c r="F243" s="85">
        <v>151.99313751514472</v>
      </c>
      <c r="G243" s="85">
        <v>167.66938295000361</v>
      </c>
      <c r="H243" s="85">
        <v>214.94576131585313</v>
      </c>
      <c r="I243" s="85">
        <v>209.66430956194176</v>
      </c>
      <c r="J243" s="85">
        <v>235.94237894359966</v>
      </c>
      <c r="K243" s="85">
        <v>213.93795398175865</v>
      </c>
      <c r="L243" s="85">
        <v>199.46171049573078</v>
      </c>
      <c r="M243" s="85">
        <v>200.14375434400549</v>
      </c>
      <c r="N243" s="85">
        <v>196.18024636275146</v>
      </c>
      <c r="P243" s="85">
        <f t="shared" si="6"/>
        <v>142.80223390591914</v>
      </c>
      <c r="Q243" s="85">
        <f t="shared" si="7"/>
        <v>235.94237894359966</v>
      </c>
      <c r="R243" s="99"/>
    </row>
    <row r="244" spans="1:18" x14ac:dyDescent="0.3">
      <c r="A244" s="83">
        <v>235</v>
      </c>
      <c r="B244" s="84" t="s">
        <v>497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P244" s="85">
        <f t="shared" si="6"/>
        <v>0</v>
      </c>
      <c r="Q244" s="85">
        <f t="shared" si="7"/>
        <v>0</v>
      </c>
      <c r="R244" s="99"/>
    </row>
    <row r="245" spans="1:18" x14ac:dyDescent="0.3">
      <c r="A245" s="83">
        <v>236</v>
      </c>
      <c r="B245" s="84" t="s">
        <v>67</v>
      </c>
      <c r="C245" s="85">
        <v>109.24616131418294</v>
      </c>
      <c r="D245" s="85">
        <v>104.70358820146916</v>
      </c>
      <c r="E245" s="85">
        <v>106.20364597470603</v>
      </c>
      <c r="F245" s="85">
        <v>113.68645861228899</v>
      </c>
      <c r="G245" s="85">
        <v>109.65255681446531</v>
      </c>
      <c r="H245" s="85">
        <v>109.10257113836268</v>
      </c>
      <c r="I245" s="85">
        <v>110.36987166313865</v>
      </c>
      <c r="J245" s="85">
        <v>115.91939823688391</v>
      </c>
      <c r="K245" s="85">
        <v>113.96453710415284</v>
      </c>
      <c r="L245" s="85">
        <v>118.73500385499894</v>
      </c>
      <c r="M245" s="85">
        <v>121.67789978382879</v>
      </c>
      <c r="N245" s="85">
        <v>119.5588587759168</v>
      </c>
      <c r="P245" s="85">
        <f t="shared" si="6"/>
        <v>104.70358820146916</v>
      </c>
      <c r="Q245" s="85">
        <f t="shared" si="7"/>
        <v>121.67789978382879</v>
      </c>
      <c r="R245" s="99"/>
    </row>
    <row r="246" spans="1:18" x14ac:dyDescent="0.3">
      <c r="A246" s="83">
        <v>237</v>
      </c>
      <c r="B246" s="84" t="s">
        <v>498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P246" s="85">
        <f t="shared" si="6"/>
        <v>0</v>
      </c>
      <c r="Q246" s="85">
        <f t="shared" si="7"/>
        <v>0</v>
      </c>
      <c r="R246" s="99"/>
    </row>
    <row r="247" spans="1:18" x14ac:dyDescent="0.3">
      <c r="A247" s="83">
        <v>238</v>
      </c>
      <c r="B247" s="84" t="s">
        <v>194</v>
      </c>
      <c r="C247" s="85">
        <v>119.89702484901285</v>
      </c>
      <c r="D247" s="85">
        <v>122.55743375735486</v>
      </c>
      <c r="E247" s="85">
        <v>122.15275777955661</v>
      </c>
      <c r="F247" s="85">
        <v>129.48618784510239</v>
      </c>
      <c r="G247" s="85">
        <v>132.39966838064919</v>
      </c>
      <c r="H247" s="85">
        <v>123.65048771658489</v>
      </c>
      <c r="I247" s="85">
        <v>128.29590816659226</v>
      </c>
      <c r="J247" s="85">
        <v>140.67667970837127</v>
      </c>
      <c r="K247" s="85">
        <v>149.14736496380783</v>
      </c>
      <c r="L247" s="85">
        <v>150.16855756842216</v>
      </c>
      <c r="M247" s="85">
        <v>162.12939082164576</v>
      </c>
      <c r="N247" s="85">
        <v>167.30249560131244</v>
      </c>
      <c r="P247" s="85">
        <f t="shared" si="6"/>
        <v>122.15275777955661</v>
      </c>
      <c r="Q247" s="85">
        <f t="shared" si="7"/>
        <v>167.30249560131244</v>
      </c>
      <c r="R247" s="99"/>
    </row>
    <row r="248" spans="1:18" x14ac:dyDescent="0.3">
      <c r="A248" s="83">
        <v>239</v>
      </c>
      <c r="B248" s="84" t="s">
        <v>267</v>
      </c>
      <c r="C248" s="85">
        <v>119.08481880026989</v>
      </c>
      <c r="D248" s="85">
        <v>117.42492310396091</v>
      </c>
      <c r="E248" s="85">
        <v>116.11835349365984</v>
      </c>
      <c r="F248" s="85">
        <v>116.50652739971754</v>
      </c>
      <c r="G248" s="85">
        <v>117.18743732720291</v>
      </c>
      <c r="H248" s="85">
        <v>118.05574570983583</v>
      </c>
      <c r="I248" s="85">
        <v>118.87085751863617</v>
      </c>
      <c r="J248" s="85">
        <v>123.36308300635548</v>
      </c>
      <c r="K248" s="85">
        <v>126.52935076378805</v>
      </c>
      <c r="L248" s="85">
        <v>134.48492035788641</v>
      </c>
      <c r="M248" s="85">
        <v>134.60324210309159</v>
      </c>
      <c r="N248" s="85">
        <v>137.0413129930017</v>
      </c>
      <c r="P248" s="85">
        <f t="shared" si="6"/>
        <v>116.11835349365984</v>
      </c>
      <c r="Q248" s="85">
        <f t="shared" si="7"/>
        <v>137.0413129930017</v>
      </c>
      <c r="R248" s="99"/>
    </row>
    <row r="249" spans="1:18" x14ac:dyDescent="0.3">
      <c r="A249" s="83">
        <v>240</v>
      </c>
      <c r="B249" s="84" t="s">
        <v>275</v>
      </c>
      <c r="C249" s="85">
        <v>136.05207832230434</v>
      </c>
      <c r="D249" s="85">
        <v>131.4937349869268</v>
      </c>
      <c r="E249" s="85">
        <v>128.23715246375087</v>
      </c>
      <c r="F249" s="85">
        <v>131.11634058783216</v>
      </c>
      <c r="G249" s="85">
        <v>137.93616231244084</v>
      </c>
      <c r="H249" s="85">
        <v>148.94415070910395</v>
      </c>
      <c r="I249" s="85">
        <v>150.83384148546469</v>
      </c>
      <c r="J249" s="85">
        <v>150.72240549802655</v>
      </c>
      <c r="K249" s="85">
        <v>170.20950879470135</v>
      </c>
      <c r="L249" s="85">
        <v>156.92637289254867</v>
      </c>
      <c r="M249" s="85">
        <v>160.14170920305565</v>
      </c>
      <c r="N249" s="85">
        <v>162.10402663542769</v>
      </c>
      <c r="P249" s="85">
        <f t="shared" si="6"/>
        <v>128.23715246375087</v>
      </c>
      <c r="Q249" s="85">
        <f t="shared" si="7"/>
        <v>170.20950879470135</v>
      </c>
      <c r="R249" s="99"/>
    </row>
    <row r="250" spans="1:18" x14ac:dyDescent="0.3">
      <c r="A250" s="83">
        <v>241</v>
      </c>
      <c r="B250" s="84" t="s">
        <v>499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P250" s="85">
        <f t="shared" si="6"/>
        <v>0</v>
      </c>
      <c r="Q250" s="85">
        <f t="shared" si="7"/>
        <v>0</v>
      </c>
      <c r="R250" s="99"/>
    </row>
    <row r="251" spans="1:18" x14ac:dyDescent="0.3">
      <c r="A251" s="83">
        <v>242</v>
      </c>
      <c r="B251" s="84" t="s">
        <v>145</v>
      </c>
      <c r="C251" s="85">
        <v>316.08320458817889</v>
      </c>
      <c r="D251" s="85">
        <v>339.48679813847815</v>
      </c>
      <c r="E251" s="85">
        <v>350.52369536166424</v>
      </c>
      <c r="F251" s="85">
        <v>348.03043292780285</v>
      </c>
      <c r="G251" s="85">
        <v>301.80803925132142</v>
      </c>
      <c r="H251" s="85">
        <v>377.5023006559997</v>
      </c>
      <c r="I251" s="85">
        <v>356.10734667686671</v>
      </c>
      <c r="J251" s="85">
        <v>326.86291025350147</v>
      </c>
      <c r="K251" s="85">
        <v>363.90018199073319</v>
      </c>
      <c r="L251" s="85">
        <v>318.84569222163071</v>
      </c>
      <c r="M251" s="85">
        <v>372.67143951434178</v>
      </c>
      <c r="N251" s="85">
        <v>380.38092124353403</v>
      </c>
      <c r="P251" s="85">
        <f t="shared" si="6"/>
        <v>301.80803925132142</v>
      </c>
      <c r="Q251" s="85">
        <f t="shared" si="7"/>
        <v>380.38092124353403</v>
      </c>
      <c r="R251" s="99"/>
    </row>
    <row r="252" spans="1:18" x14ac:dyDescent="0.3">
      <c r="A252" s="83">
        <v>243</v>
      </c>
      <c r="B252" s="84" t="s">
        <v>74</v>
      </c>
      <c r="C252" s="85">
        <v>118.2399825498081</v>
      </c>
      <c r="D252" s="85">
        <v>115.53825857718299</v>
      </c>
      <c r="E252" s="85">
        <v>124.52845795432124</v>
      </c>
      <c r="F252" s="85">
        <v>115.81520394676743</v>
      </c>
      <c r="G252" s="85">
        <v>117.88207423906304</v>
      </c>
      <c r="H252" s="85">
        <v>114.35857701249397</v>
      </c>
      <c r="I252" s="85">
        <v>117.92605269171813</v>
      </c>
      <c r="J252" s="85">
        <v>118.43059427091886</v>
      </c>
      <c r="K252" s="85">
        <v>119.75523680200337</v>
      </c>
      <c r="L252" s="85">
        <v>124.3613094589826</v>
      </c>
      <c r="M252" s="85">
        <v>123.603106514578</v>
      </c>
      <c r="N252" s="85">
        <v>120.78065894036534</v>
      </c>
      <c r="P252" s="85">
        <f t="shared" si="6"/>
        <v>114.35857701249397</v>
      </c>
      <c r="Q252" s="85">
        <f t="shared" si="7"/>
        <v>124.52845795432124</v>
      </c>
      <c r="R252" s="99"/>
    </row>
    <row r="253" spans="1:18" x14ac:dyDescent="0.3">
      <c r="A253" s="83">
        <v>244</v>
      </c>
      <c r="B253" s="84" t="s">
        <v>43</v>
      </c>
      <c r="C253" s="85">
        <v>107.32805211873429</v>
      </c>
      <c r="D253" s="85">
        <v>122.4362195461469</v>
      </c>
      <c r="E253" s="85">
        <v>126.35258544713346</v>
      </c>
      <c r="F253" s="85">
        <v>134.77583672480426</v>
      </c>
      <c r="G253" s="85">
        <v>131.42349930474165</v>
      </c>
      <c r="H253" s="85">
        <v>126.87814126148145</v>
      </c>
      <c r="I253" s="85">
        <v>125.88333204777899</v>
      </c>
      <c r="J253" s="85">
        <v>131.19804176324499</v>
      </c>
      <c r="K253" s="85">
        <v>127.73608739671045</v>
      </c>
      <c r="L253" s="85">
        <v>134.1490868224441</v>
      </c>
      <c r="M253" s="85">
        <v>140.51894054759615</v>
      </c>
      <c r="N253" s="85">
        <v>138.96062842062773</v>
      </c>
      <c r="P253" s="85">
        <f t="shared" si="6"/>
        <v>122.4362195461469</v>
      </c>
      <c r="Q253" s="85">
        <f t="shared" si="7"/>
        <v>140.51894054759615</v>
      </c>
      <c r="R253" s="99"/>
    </row>
    <row r="254" spans="1:18" x14ac:dyDescent="0.3">
      <c r="A254" s="83">
        <v>245</v>
      </c>
      <c r="B254" s="84" t="s">
        <v>500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P254" s="85">
        <f t="shared" si="6"/>
        <v>0</v>
      </c>
      <c r="Q254" s="85">
        <f t="shared" si="7"/>
        <v>0</v>
      </c>
      <c r="R254" s="99"/>
    </row>
    <row r="255" spans="1:18" x14ac:dyDescent="0.3">
      <c r="A255" s="83">
        <v>246</v>
      </c>
      <c r="B255" s="84" t="s">
        <v>242</v>
      </c>
      <c r="C255" s="85">
        <v>117.91666993432592</v>
      </c>
      <c r="D255" s="85">
        <v>115.7980141788947</v>
      </c>
      <c r="E255" s="85">
        <v>113.71130696149878</v>
      </c>
      <c r="F255" s="85">
        <v>119.33829813021548</v>
      </c>
      <c r="G255" s="85">
        <v>116.30266842046042</v>
      </c>
      <c r="H255" s="85">
        <v>113.97128992091243</v>
      </c>
      <c r="I255" s="85">
        <v>119.82796021294047</v>
      </c>
      <c r="J255" s="85">
        <v>121.81628760642802</v>
      </c>
      <c r="K255" s="85">
        <v>123.47383434611268</v>
      </c>
      <c r="L255" s="85">
        <v>127.24621488874637</v>
      </c>
      <c r="M255" s="85">
        <v>128.24411908010259</v>
      </c>
      <c r="N255" s="85">
        <v>136.69056521411454</v>
      </c>
      <c r="P255" s="85">
        <f t="shared" si="6"/>
        <v>113.71130696149878</v>
      </c>
      <c r="Q255" s="85">
        <f t="shared" si="7"/>
        <v>136.69056521411454</v>
      </c>
      <c r="R255" s="99"/>
    </row>
    <row r="256" spans="1:18" x14ac:dyDescent="0.3">
      <c r="A256" s="83">
        <v>247</v>
      </c>
      <c r="B256" s="84" t="s">
        <v>501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P256" s="85">
        <f t="shared" si="6"/>
        <v>0</v>
      </c>
      <c r="Q256" s="85">
        <f t="shared" si="7"/>
        <v>0</v>
      </c>
      <c r="R256" s="99"/>
    </row>
    <row r="257" spans="1:18" x14ac:dyDescent="0.3">
      <c r="A257" s="83">
        <v>248</v>
      </c>
      <c r="B257" s="84" t="s">
        <v>30</v>
      </c>
      <c r="C257" s="85">
        <v>98.758443900107054</v>
      </c>
      <c r="D257" s="85">
        <v>105.24745864181433</v>
      </c>
      <c r="E257" s="85">
        <v>105.82489443713602</v>
      </c>
      <c r="F257" s="85">
        <v>105.94225535979676</v>
      </c>
      <c r="G257" s="85">
        <v>106.21492624502713</v>
      </c>
      <c r="H257" s="85">
        <v>103.94988199615804</v>
      </c>
      <c r="I257" s="85">
        <v>106.52698913304491</v>
      </c>
      <c r="J257" s="85">
        <v>106.74522738424082</v>
      </c>
      <c r="K257" s="85">
        <v>106.48514459364169</v>
      </c>
      <c r="L257" s="85">
        <v>110.84862038006588</v>
      </c>
      <c r="M257" s="85">
        <v>109.88610158097696</v>
      </c>
      <c r="N257" s="85">
        <v>107.71523567393591</v>
      </c>
      <c r="P257" s="85">
        <f t="shared" si="6"/>
        <v>103.94988199615804</v>
      </c>
      <c r="Q257" s="85">
        <f t="shared" si="7"/>
        <v>110.84862038006588</v>
      </c>
      <c r="R257" s="99"/>
    </row>
    <row r="258" spans="1:18" x14ac:dyDescent="0.3">
      <c r="A258" s="83">
        <v>249</v>
      </c>
      <c r="B258" s="84" t="s">
        <v>68</v>
      </c>
      <c r="C258" s="85">
        <v>175.63219193996196</v>
      </c>
      <c r="D258" s="85">
        <v>147.64956837697835</v>
      </c>
      <c r="E258" s="85">
        <v>169.4431922316673</v>
      </c>
      <c r="F258" s="85">
        <v>175.23308756803533</v>
      </c>
      <c r="G258" s="85">
        <v>197.2884719150818</v>
      </c>
      <c r="H258" s="85">
        <v>199.15670405652372</v>
      </c>
      <c r="I258" s="85">
        <v>221.58758738758871</v>
      </c>
      <c r="J258" s="85">
        <v>247.22794519229066</v>
      </c>
      <c r="K258" s="85">
        <v>232.88515302021887</v>
      </c>
      <c r="L258" s="85">
        <v>277.74398434611595</v>
      </c>
      <c r="M258" s="85">
        <v>277.74398434611595</v>
      </c>
      <c r="N258" s="85">
        <v>222.09242164988186</v>
      </c>
      <c r="P258" s="85">
        <f t="shared" si="6"/>
        <v>147.64956837697835</v>
      </c>
      <c r="Q258" s="85">
        <f t="shared" si="7"/>
        <v>277.74398434611595</v>
      </c>
      <c r="R258" s="99"/>
    </row>
    <row r="259" spans="1:18" x14ac:dyDescent="0.3">
      <c r="A259" s="83">
        <v>250</v>
      </c>
      <c r="B259" s="84" t="s">
        <v>276</v>
      </c>
      <c r="C259" s="85">
        <v>129.6906552566692</v>
      </c>
      <c r="D259" s="85">
        <v>140.58324941064348</v>
      </c>
      <c r="E259" s="85">
        <v>126.05004719693783</v>
      </c>
      <c r="F259" s="85">
        <v>129.80371675769692</v>
      </c>
      <c r="G259" s="85">
        <v>139.54270808407378</v>
      </c>
      <c r="H259" s="85">
        <v>136.42044339362235</v>
      </c>
      <c r="I259" s="85">
        <v>134.95633661083926</v>
      </c>
      <c r="J259" s="85">
        <v>139.69867799685849</v>
      </c>
      <c r="K259" s="85">
        <v>139.12201700007515</v>
      </c>
      <c r="L259" s="85">
        <v>144.38125915304718</v>
      </c>
      <c r="M259" s="85">
        <v>150.17625746933143</v>
      </c>
      <c r="N259" s="85">
        <v>140.34004514833771</v>
      </c>
      <c r="P259" s="85">
        <f t="shared" si="6"/>
        <v>126.05004719693783</v>
      </c>
      <c r="Q259" s="85">
        <f t="shared" si="7"/>
        <v>150.17625746933143</v>
      </c>
      <c r="R259" s="99"/>
    </row>
    <row r="260" spans="1:18" x14ac:dyDescent="0.3">
      <c r="A260" s="83">
        <v>251</v>
      </c>
      <c r="B260" s="84" t="s">
        <v>292</v>
      </c>
      <c r="C260" s="85">
        <v>107.47990281647913</v>
      </c>
      <c r="D260" s="85">
        <v>106.7237198825465</v>
      </c>
      <c r="E260" s="85">
        <v>112.60807686824843</v>
      </c>
      <c r="F260" s="85">
        <v>121.02661799752134</v>
      </c>
      <c r="G260" s="85">
        <v>116.51397107208294</v>
      </c>
      <c r="H260" s="85">
        <v>119.40990408625045</v>
      </c>
      <c r="I260" s="85">
        <v>114.1206946562714</v>
      </c>
      <c r="J260" s="85">
        <v>124.38942341893731</v>
      </c>
      <c r="K260" s="85">
        <v>116.2098894633194</v>
      </c>
      <c r="L260" s="85">
        <v>116.48567259664414</v>
      </c>
      <c r="M260" s="85">
        <v>122.06355188753173</v>
      </c>
      <c r="N260" s="85">
        <v>127.74139121474299</v>
      </c>
      <c r="P260" s="85">
        <f t="shared" si="6"/>
        <v>106.7237198825465</v>
      </c>
      <c r="Q260" s="85">
        <f t="shared" si="7"/>
        <v>127.74139121474299</v>
      </c>
      <c r="R260" s="99"/>
    </row>
    <row r="261" spans="1:18" x14ac:dyDescent="0.3">
      <c r="A261" s="83">
        <v>252</v>
      </c>
      <c r="B261" s="84" t="s">
        <v>502</v>
      </c>
      <c r="C261" s="85">
        <v>131.45990365658142</v>
      </c>
      <c r="D261" s="85">
        <v>131.98674996043641</v>
      </c>
      <c r="E261" s="85">
        <v>133.01779874605211</v>
      </c>
      <c r="F261" s="85">
        <v>154.92447375688792</v>
      </c>
      <c r="G261" s="85">
        <v>166.32137226045543</v>
      </c>
      <c r="H261" s="85">
        <v>171.19077693875505</v>
      </c>
      <c r="I261" s="85">
        <v>172.14831309344615</v>
      </c>
      <c r="J261" s="85">
        <v>176.8199174135533</v>
      </c>
      <c r="K261" s="85">
        <v>173.88127722630497</v>
      </c>
      <c r="L261" s="85">
        <v>185.92903902124803</v>
      </c>
      <c r="M261" s="85">
        <v>190.70506348075108</v>
      </c>
      <c r="N261" s="85">
        <v>202.08270059367183</v>
      </c>
      <c r="P261" s="85">
        <f t="shared" si="6"/>
        <v>131.98674996043641</v>
      </c>
      <c r="Q261" s="85">
        <f t="shared" si="7"/>
        <v>202.08270059367183</v>
      </c>
      <c r="R261" s="99"/>
    </row>
    <row r="262" spans="1:18" x14ac:dyDescent="0.3">
      <c r="A262" s="83">
        <v>253</v>
      </c>
      <c r="B262" s="84" t="s">
        <v>55</v>
      </c>
      <c r="C262" s="85">
        <v>283.86798987305013</v>
      </c>
      <c r="D262" s="85">
        <v>336.69347011297606</v>
      </c>
      <c r="E262" s="85">
        <v>319.45249711416278</v>
      </c>
      <c r="F262" s="85">
        <v>262.80028395470111</v>
      </c>
      <c r="G262" s="85">
        <v>275.16498348564642</v>
      </c>
      <c r="H262" s="85">
        <v>282.64386482063384</v>
      </c>
      <c r="I262" s="85">
        <v>258.2292352524193</v>
      </c>
      <c r="J262" s="85">
        <v>263.78080087387514</v>
      </c>
      <c r="K262" s="85">
        <v>260.36228232172863</v>
      </c>
      <c r="L262" s="85">
        <v>293.16591205261881</v>
      </c>
      <c r="M262" s="85">
        <v>295.33772187729085</v>
      </c>
      <c r="N262" s="85">
        <v>328.30227163082151</v>
      </c>
      <c r="P262" s="85">
        <f t="shared" si="6"/>
        <v>258.2292352524193</v>
      </c>
      <c r="Q262" s="85">
        <f t="shared" si="7"/>
        <v>336.69347011297606</v>
      </c>
      <c r="R262" s="99"/>
    </row>
    <row r="263" spans="1:18" x14ac:dyDescent="0.3">
      <c r="A263" s="83">
        <v>254</v>
      </c>
      <c r="B263" s="84" t="s">
        <v>503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P263" s="85">
        <f t="shared" si="6"/>
        <v>0</v>
      </c>
      <c r="Q263" s="85">
        <f t="shared" si="7"/>
        <v>0</v>
      </c>
      <c r="R263" s="99"/>
    </row>
    <row r="264" spans="1:18" x14ac:dyDescent="0.3">
      <c r="A264" s="83">
        <v>255</v>
      </c>
      <c r="B264" s="84" t="s">
        <v>504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P264" s="85">
        <f t="shared" si="6"/>
        <v>0</v>
      </c>
      <c r="Q264" s="85">
        <f t="shared" si="7"/>
        <v>0</v>
      </c>
      <c r="R264" s="99"/>
    </row>
    <row r="265" spans="1:18" x14ac:dyDescent="0.3">
      <c r="A265" s="83">
        <v>256</v>
      </c>
      <c r="B265" s="84" t="s">
        <v>505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P265" s="85">
        <f t="shared" si="6"/>
        <v>0</v>
      </c>
      <c r="Q265" s="85">
        <f t="shared" si="7"/>
        <v>0</v>
      </c>
      <c r="R265" s="99"/>
    </row>
    <row r="266" spans="1:18" x14ac:dyDescent="0.3">
      <c r="A266" s="83">
        <v>257</v>
      </c>
      <c r="B266" s="84" t="s">
        <v>506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P266" s="85">
        <f t="shared" si="6"/>
        <v>0</v>
      </c>
      <c r="Q266" s="85">
        <f t="shared" si="7"/>
        <v>0</v>
      </c>
      <c r="R266" s="99"/>
    </row>
    <row r="267" spans="1:18" x14ac:dyDescent="0.3">
      <c r="A267" s="83">
        <v>258</v>
      </c>
      <c r="B267" s="84" t="s">
        <v>97</v>
      </c>
      <c r="C267" s="85">
        <v>117.4360065848264</v>
      </c>
      <c r="D267" s="85">
        <v>117.7354531584493</v>
      </c>
      <c r="E267" s="85">
        <v>122.1810404878825</v>
      </c>
      <c r="F267" s="85">
        <v>114.00301480675341</v>
      </c>
      <c r="G267" s="85">
        <v>117.37817953003422</v>
      </c>
      <c r="H267" s="85">
        <v>118.55740112574109</v>
      </c>
      <c r="I267" s="85">
        <v>125.10612347660364</v>
      </c>
      <c r="J267" s="85">
        <v>128.44425417943717</v>
      </c>
      <c r="K267" s="85">
        <v>133.00118044789664</v>
      </c>
      <c r="L267" s="85">
        <v>139.13254225178929</v>
      </c>
      <c r="M267" s="85">
        <v>131.92311579508396</v>
      </c>
      <c r="N267" s="85">
        <v>128.82886146375765</v>
      </c>
      <c r="P267" s="85">
        <f t="shared" ref="P267:P330" si="8">MIN(D267:N267)</f>
        <v>114.00301480675341</v>
      </c>
      <c r="Q267" s="85">
        <f t="shared" ref="Q267:Q330" si="9">MAX(D267:N267)</f>
        <v>139.13254225178929</v>
      </c>
      <c r="R267" s="99"/>
    </row>
    <row r="268" spans="1:18" x14ac:dyDescent="0.3">
      <c r="A268" s="83">
        <v>259</v>
      </c>
      <c r="B268" s="84" t="s">
        <v>507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P268" s="85">
        <f t="shared" si="8"/>
        <v>0</v>
      </c>
      <c r="Q268" s="85">
        <f t="shared" si="9"/>
        <v>0</v>
      </c>
      <c r="R268" s="99"/>
    </row>
    <row r="269" spans="1:18" x14ac:dyDescent="0.3">
      <c r="A269" s="83">
        <v>260</v>
      </c>
      <c r="B269" s="84" t="s">
        <v>508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P269" s="85">
        <f t="shared" si="8"/>
        <v>0</v>
      </c>
      <c r="Q269" s="85">
        <f t="shared" si="9"/>
        <v>0</v>
      </c>
      <c r="R269" s="99"/>
    </row>
    <row r="270" spans="1:18" x14ac:dyDescent="0.3">
      <c r="A270" s="83">
        <v>261</v>
      </c>
      <c r="B270" s="84" t="s">
        <v>146</v>
      </c>
      <c r="C270" s="85">
        <v>116.54658932763304</v>
      </c>
      <c r="D270" s="85">
        <v>120.58175550655146</v>
      </c>
      <c r="E270" s="85">
        <v>122.52569839197129</v>
      </c>
      <c r="F270" s="85">
        <v>125.84599563662051</v>
      </c>
      <c r="G270" s="85">
        <v>126.98853542116248</v>
      </c>
      <c r="H270" s="85">
        <v>127.67100887670844</v>
      </c>
      <c r="I270" s="85">
        <v>134.25879820676519</v>
      </c>
      <c r="J270" s="85">
        <v>140.85652003499229</v>
      </c>
      <c r="K270" s="85">
        <v>145.43909583297804</v>
      </c>
      <c r="L270" s="85">
        <v>150.45154449370207</v>
      </c>
      <c r="M270" s="85">
        <v>153.14862097452979</v>
      </c>
      <c r="N270" s="85">
        <v>161.11380794084826</v>
      </c>
      <c r="P270" s="85">
        <f t="shared" si="8"/>
        <v>120.58175550655146</v>
      </c>
      <c r="Q270" s="85">
        <f t="shared" si="9"/>
        <v>161.11380794084826</v>
      </c>
      <c r="R270" s="99"/>
    </row>
    <row r="271" spans="1:18" x14ac:dyDescent="0.3">
      <c r="A271" s="83">
        <v>262</v>
      </c>
      <c r="B271" s="84" t="s">
        <v>31</v>
      </c>
      <c r="C271" s="85">
        <v>116.30644294218703</v>
      </c>
      <c r="D271" s="85">
        <v>114.04338564742298</v>
      </c>
      <c r="E271" s="85">
        <v>112.68948182663732</v>
      </c>
      <c r="F271" s="85">
        <v>124.71677114793643</v>
      </c>
      <c r="G271" s="85">
        <v>131.00032065680963</v>
      </c>
      <c r="H271" s="85">
        <v>123.8423353548943</v>
      </c>
      <c r="I271" s="85">
        <v>121.97822602092769</v>
      </c>
      <c r="J271" s="85">
        <v>125.14965863437355</v>
      </c>
      <c r="K271" s="85">
        <v>130.69284209587616</v>
      </c>
      <c r="L271" s="85">
        <v>137.24888427694162</v>
      </c>
      <c r="M271" s="85">
        <v>146.10337393977571</v>
      </c>
      <c r="N271" s="85">
        <v>146.86226507767338</v>
      </c>
      <c r="P271" s="85">
        <f t="shared" si="8"/>
        <v>112.68948182663732</v>
      </c>
      <c r="Q271" s="85">
        <f t="shared" si="9"/>
        <v>146.86226507767338</v>
      </c>
      <c r="R271" s="99"/>
    </row>
    <row r="272" spans="1:18" x14ac:dyDescent="0.3">
      <c r="A272" s="83">
        <v>263</v>
      </c>
      <c r="B272" s="84" t="s">
        <v>69</v>
      </c>
      <c r="C272" s="85">
        <v>121.79074224649094</v>
      </c>
      <c r="D272" s="85">
        <v>136.43139137631911</v>
      </c>
      <c r="E272" s="85">
        <v>121.88830859859175</v>
      </c>
      <c r="F272" s="85">
        <v>130.0461299827071</v>
      </c>
      <c r="G272" s="85">
        <v>137.02212026790494</v>
      </c>
      <c r="H272" s="85">
        <v>137.79812719511622</v>
      </c>
      <c r="I272" s="85">
        <v>163.35271365964203</v>
      </c>
      <c r="J272" s="85">
        <v>159.17198713179633</v>
      </c>
      <c r="K272" s="85">
        <v>169.38715978789293</v>
      </c>
      <c r="L272" s="85">
        <v>142.40860608776958</v>
      </c>
      <c r="M272" s="85">
        <v>149.71899423617762</v>
      </c>
      <c r="N272" s="85">
        <v>138.98174680252225</v>
      </c>
      <c r="P272" s="85">
        <f t="shared" si="8"/>
        <v>121.88830859859175</v>
      </c>
      <c r="Q272" s="85">
        <f t="shared" si="9"/>
        <v>169.38715978789293</v>
      </c>
      <c r="R272" s="99"/>
    </row>
    <row r="273" spans="1:18" x14ac:dyDescent="0.3">
      <c r="A273" s="83">
        <v>264</v>
      </c>
      <c r="B273" s="84" t="s">
        <v>293</v>
      </c>
      <c r="C273" s="85">
        <v>122.02070085498067</v>
      </c>
      <c r="D273" s="85">
        <v>125.02411661938054</v>
      </c>
      <c r="E273" s="85">
        <v>118.22343461831963</v>
      </c>
      <c r="F273" s="85">
        <v>117.97770686531229</v>
      </c>
      <c r="G273" s="85">
        <v>123.70929572808875</v>
      </c>
      <c r="H273" s="85">
        <v>124.25229848985468</v>
      </c>
      <c r="I273" s="85">
        <v>126.84112982849516</v>
      </c>
      <c r="J273" s="85">
        <v>133.28403438142632</v>
      </c>
      <c r="K273" s="85">
        <v>136.02116757896979</v>
      </c>
      <c r="L273" s="85">
        <v>143.53526783909615</v>
      </c>
      <c r="M273" s="85">
        <v>145.1038168224124</v>
      </c>
      <c r="N273" s="85">
        <v>144.44548709794927</v>
      </c>
      <c r="P273" s="85">
        <f t="shared" si="8"/>
        <v>117.97770686531229</v>
      </c>
      <c r="Q273" s="85">
        <f t="shared" si="9"/>
        <v>145.1038168224124</v>
      </c>
      <c r="R273" s="99"/>
    </row>
    <row r="274" spans="1:18" x14ac:dyDescent="0.3">
      <c r="A274" s="83">
        <v>265</v>
      </c>
      <c r="B274" s="84" t="s">
        <v>509</v>
      </c>
      <c r="C274" s="85">
        <v>123.28519940401551</v>
      </c>
      <c r="D274" s="85">
        <v>127.18942160024365</v>
      </c>
      <c r="E274" s="85">
        <v>118.88207810023601</v>
      </c>
      <c r="F274" s="85">
        <v>126.67877499699675</v>
      </c>
      <c r="G274" s="85">
        <v>124.63061422355118</v>
      </c>
      <c r="H274" s="85">
        <v>125.80394930431711</v>
      </c>
      <c r="I274" s="85">
        <v>129.29127440044144</v>
      </c>
      <c r="J274" s="85">
        <v>130.57678483292256</v>
      </c>
      <c r="K274" s="85">
        <v>139.05337147291141</v>
      </c>
      <c r="L274" s="85">
        <v>144.78030182507996</v>
      </c>
      <c r="M274" s="85">
        <v>155.41240317937957</v>
      </c>
      <c r="N274" s="85">
        <v>146.60425808935616</v>
      </c>
      <c r="P274" s="85">
        <f t="shared" si="8"/>
        <v>118.88207810023601</v>
      </c>
      <c r="Q274" s="85">
        <f t="shared" si="9"/>
        <v>155.41240317937957</v>
      </c>
      <c r="R274" s="99"/>
    </row>
    <row r="275" spans="1:18" x14ac:dyDescent="0.3">
      <c r="A275" s="83">
        <v>266</v>
      </c>
      <c r="B275" s="84" t="s">
        <v>195</v>
      </c>
      <c r="C275" s="85">
        <v>138.56730455954172</v>
      </c>
      <c r="D275" s="85">
        <v>138.91569666236293</v>
      </c>
      <c r="E275" s="85">
        <v>143.89659518624788</v>
      </c>
      <c r="F275" s="85">
        <v>143.46081447935566</v>
      </c>
      <c r="G275" s="85">
        <v>139.31818421099672</v>
      </c>
      <c r="H275" s="85">
        <v>140.69769686685117</v>
      </c>
      <c r="I275" s="85">
        <v>137.27444919304742</v>
      </c>
      <c r="J275" s="85">
        <v>143.45554677463102</v>
      </c>
      <c r="K275" s="85">
        <v>143.44140794799205</v>
      </c>
      <c r="L275" s="85">
        <v>143.88082395751155</v>
      </c>
      <c r="M275" s="85">
        <v>152.8971505065654</v>
      </c>
      <c r="N275" s="85">
        <v>150.32893064336102</v>
      </c>
      <c r="P275" s="85">
        <f t="shared" si="8"/>
        <v>137.27444919304742</v>
      </c>
      <c r="Q275" s="85">
        <f t="shared" si="9"/>
        <v>152.8971505065654</v>
      </c>
      <c r="R275" s="99"/>
    </row>
    <row r="276" spans="1:18" x14ac:dyDescent="0.3">
      <c r="A276" s="83">
        <v>267</v>
      </c>
      <c r="B276" s="84" t="s">
        <v>510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P276" s="85">
        <f t="shared" si="8"/>
        <v>0</v>
      </c>
      <c r="Q276" s="85">
        <f t="shared" si="9"/>
        <v>0</v>
      </c>
      <c r="R276" s="99"/>
    </row>
    <row r="277" spans="1:18" x14ac:dyDescent="0.3">
      <c r="A277" s="83">
        <v>268</v>
      </c>
      <c r="B277" s="84" t="s">
        <v>511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P277" s="85">
        <f t="shared" si="8"/>
        <v>0</v>
      </c>
      <c r="Q277" s="85">
        <f t="shared" si="9"/>
        <v>0</v>
      </c>
      <c r="R277" s="99"/>
    </row>
    <row r="278" spans="1:18" x14ac:dyDescent="0.3">
      <c r="A278" s="83">
        <v>269</v>
      </c>
      <c r="B278" s="84" t="s">
        <v>512</v>
      </c>
      <c r="C278" s="85">
        <v>151.30026515578729</v>
      </c>
      <c r="D278" s="85">
        <v>161.84874944453352</v>
      </c>
      <c r="E278" s="85">
        <v>146.96802045726164</v>
      </c>
      <c r="F278" s="85">
        <v>177.66816722351928</v>
      </c>
      <c r="G278" s="85">
        <v>182.34928639556151</v>
      </c>
      <c r="H278" s="85">
        <v>194.40333389362493</v>
      </c>
      <c r="I278" s="85">
        <v>192.97062050492951</v>
      </c>
      <c r="J278" s="85">
        <v>203.13157544512018</v>
      </c>
      <c r="K278" s="85">
        <v>196.64851223504135</v>
      </c>
      <c r="L278" s="85">
        <v>197.49273643078948</v>
      </c>
      <c r="M278" s="85">
        <v>189.27144652962286</v>
      </c>
      <c r="N278" s="85">
        <v>188.55010239155075</v>
      </c>
      <c r="P278" s="85">
        <f t="shared" si="8"/>
        <v>146.96802045726164</v>
      </c>
      <c r="Q278" s="85">
        <f t="shared" si="9"/>
        <v>203.13157544512018</v>
      </c>
      <c r="R278" s="99"/>
    </row>
    <row r="279" spans="1:18" x14ac:dyDescent="0.3">
      <c r="A279" s="83">
        <v>270</v>
      </c>
      <c r="B279" s="84" t="s">
        <v>513</v>
      </c>
      <c r="C279" s="85">
        <v>109.78119816816951</v>
      </c>
      <c r="D279" s="85">
        <v>112.47334496114772</v>
      </c>
      <c r="E279" s="85">
        <v>111.57764984965624</v>
      </c>
      <c r="F279" s="85">
        <v>121.09313335165986</v>
      </c>
      <c r="G279" s="85">
        <v>0</v>
      </c>
      <c r="H279" s="85">
        <v>114.05409185529392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P279" s="85">
        <f t="shared" si="8"/>
        <v>0</v>
      </c>
      <c r="Q279" s="85">
        <f t="shared" si="9"/>
        <v>121.09313335165986</v>
      </c>
      <c r="R279" s="99"/>
    </row>
    <row r="280" spans="1:18" x14ac:dyDescent="0.3">
      <c r="A280" s="83">
        <v>271</v>
      </c>
      <c r="B280" s="84" t="s">
        <v>129</v>
      </c>
      <c r="C280" s="85">
        <v>106.96049246719876</v>
      </c>
      <c r="D280" s="85">
        <v>108.61841525045477</v>
      </c>
      <c r="E280" s="85">
        <v>106.4894382772986</v>
      </c>
      <c r="F280" s="85">
        <v>113.09559246259664</v>
      </c>
      <c r="G280" s="85">
        <v>108.67072969364024</v>
      </c>
      <c r="H280" s="85">
        <v>110.17509635237997</v>
      </c>
      <c r="I280" s="85">
        <v>110.54106380464839</v>
      </c>
      <c r="J280" s="85">
        <v>122.86304202064848</v>
      </c>
      <c r="K280" s="85">
        <v>122.53516691802535</v>
      </c>
      <c r="L280" s="85">
        <v>127.76698346666051</v>
      </c>
      <c r="M280" s="85">
        <v>128.0073044968203</v>
      </c>
      <c r="N280" s="85">
        <v>128.1546281129196</v>
      </c>
      <c r="P280" s="85">
        <f t="shared" si="8"/>
        <v>106.4894382772986</v>
      </c>
      <c r="Q280" s="85">
        <f t="shared" si="9"/>
        <v>128.1546281129196</v>
      </c>
      <c r="R280" s="99"/>
    </row>
    <row r="281" spans="1:18" x14ac:dyDescent="0.3">
      <c r="A281" s="83">
        <v>272</v>
      </c>
      <c r="B281" s="84" t="s">
        <v>312</v>
      </c>
      <c r="C281" s="85">
        <v>173.16906871996437</v>
      </c>
      <c r="D281" s="85">
        <v>159.7072294899061</v>
      </c>
      <c r="E281" s="85">
        <v>162.43671248222702</v>
      </c>
      <c r="F281" s="85">
        <v>187.60802534605946</v>
      </c>
      <c r="G281" s="85">
        <v>180.22711578435994</v>
      </c>
      <c r="H281" s="85">
        <v>173.71537423282953</v>
      </c>
      <c r="I281" s="85">
        <v>186.32737002587348</v>
      </c>
      <c r="J281" s="85">
        <v>177.49949758454923</v>
      </c>
      <c r="K281" s="85">
        <v>169.56367090792207</v>
      </c>
      <c r="L281" s="85">
        <v>211.63552967408035</v>
      </c>
      <c r="M281" s="85">
        <v>217.54067347951312</v>
      </c>
      <c r="N281" s="85">
        <v>225.67692613151456</v>
      </c>
      <c r="P281" s="85">
        <f t="shared" si="8"/>
        <v>159.7072294899061</v>
      </c>
      <c r="Q281" s="85">
        <f t="shared" si="9"/>
        <v>225.67692613151456</v>
      </c>
      <c r="R281" s="99"/>
    </row>
    <row r="282" spans="1:18" x14ac:dyDescent="0.3">
      <c r="A282" s="83">
        <v>273</v>
      </c>
      <c r="B282" s="84" t="s">
        <v>297</v>
      </c>
      <c r="C282" s="85">
        <v>136.91807108349118</v>
      </c>
      <c r="D282" s="85">
        <v>135.3069617999839</v>
      </c>
      <c r="E282" s="85">
        <v>127.25421628303594</v>
      </c>
      <c r="F282" s="85">
        <v>131.45874786701719</v>
      </c>
      <c r="G282" s="85">
        <v>135.3868251678123</v>
      </c>
      <c r="H282" s="85">
        <v>141.27457844825869</v>
      </c>
      <c r="I282" s="85">
        <v>128.64657644509612</v>
      </c>
      <c r="J282" s="85">
        <v>134.39356858453326</v>
      </c>
      <c r="K282" s="85">
        <v>132.72297066295371</v>
      </c>
      <c r="L282" s="85">
        <v>135.93436048347931</v>
      </c>
      <c r="M282" s="85">
        <v>126.56829983532944</v>
      </c>
      <c r="N282" s="85">
        <v>135.9104084866398</v>
      </c>
      <c r="P282" s="85">
        <f t="shared" si="8"/>
        <v>126.56829983532944</v>
      </c>
      <c r="Q282" s="85">
        <f t="shared" si="9"/>
        <v>141.27457844825869</v>
      </c>
      <c r="R282" s="99"/>
    </row>
    <row r="283" spans="1:18" x14ac:dyDescent="0.3">
      <c r="A283" s="83">
        <v>274</v>
      </c>
      <c r="B283" s="84" t="s">
        <v>81</v>
      </c>
      <c r="C283" s="85">
        <v>131.90959752117027</v>
      </c>
      <c r="D283" s="85">
        <v>127.50212522428508</v>
      </c>
      <c r="E283" s="85">
        <v>125.41814764057735</v>
      </c>
      <c r="F283" s="85">
        <v>130.03517627850971</v>
      </c>
      <c r="G283" s="85">
        <v>123.137734173723</v>
      </c>
      <c r="H283" s="85">
        <v>122.11357035835952</v>
      </c>
      <c r="I283" s="85">
        <v>128.22791526652816</v>
      </c>
      <c r="J283" s="85">
        <v>134.11806718822595</v>
      </c>
      <c r="K283" s="85">
        <v>135.82178802042591</v>
      </c>
      <c r="L283" s="85">
        <v>145.98070783253206</v>
      </c>
      <c r="M283" s="85">
        <v>148.3444863021623</v>
      </c>
      <c r="N283" s="85">
        <v>147.83956185820833</v>
      </c>
      <c r="P283" s="85">
        <f t="shared" si="8"/>
        <v>122.11357035835952</v>
      </c>
      <c r="Q283" s="85">
        <f t="shared" si="9"/>
        <v>148.3444863021623</v>
      </c>
      <c r="R283" s="99"/>
    </row>
    <row r="284" spans="1:18" x14ac:dyDescent="0.3">
      <c r="A284" s="83">
        <v>275</v>
      </c>
      <c r="B284" s="84" t="s">
        <v>211</v>
      </c>
      <c r="C284" s="85">
        <v>117.68910400240983</v>
      </c>
      <c r="D284" s="85">
        <v>115.87236961375238</v>
      </c>
      <c r="E284" s="85">
        <v>114.38207743443452</v>
      </c>
      <c r="F284" s="85">
        <v>122.12658890702062</v>
      </c>
      <c r="G284" s="85">
        <v>120.12329965090736</v>
      </c>
      <c r="H284" s="85">
        <v>122.54316435273829</v>
      </c>
      <c r="I284" s="85">
        <v>121.63811143765346</v>
      </c>
      <c r="J284" s="85">
        <v>114.48394012275325</v>
      </c>
      <c r="K284" s="85">
        <v>115.96477179807958</v>
      </c>
      <c r="L284" s="85">
        <v>122.56050048783791</v>
      </c>
      <c r="M284" s="85">
        <v>122.5948564625986</v>
      </c>
      <c r="N284" s="85">
        <v>130.96308225020354</v>
      </c>
      <c r="P284" s="85">
        <f t="shared" si="8"/>
        <v>114.38207743443452</v>
      </c>
      <c r="Q284" s="85">
        <f t="shared" si="9"/>
        <v>130.96308225020354</v>
      </c>
      <c r="R284" s="99"/>
    </row>
    <row r="285" spans="1:18" x14ac:dyDescent="0.3">
      <c r="A285" s="83">
        <v>276</v>
      </c>
      <c r="B285" s="84" t="s">
        <v>90</v>
      </c>
      <c r="C285" s="85">
        <v>139.99583524277929</v>
      </c>
      <c r="D285" s="85">
        <v>148.24628912798534</v>
      </c>
      <c r="E285" s="85">
        <v>144.55176572622764</v>
      </c>
      <c r="F285" s="85">
        <v>153.2854717828329</v>
      </c>
      <c r="G285" s="85">
        <v>155.62856894581481</v>
      </c>
      <c r="H285" s="85">
        <v>158.45451670211631</v>
      </c>
      <c r="I285" s="85">
        <v>162.98650873998588</v>
      </c>
      <c r="J285" s="85">
        <v>172.47424722123924</v>
      </c>
      <c r="K285" s="85">
        <v>180.04890984352633</v>
      </c>
      <c r="L285" s="85">
        <v>191.21969948362164</v>
      </c>
      <c r="M285" s="85">
        <v>195.28295474556737</v>
      </c>
      <c r="N285" s="85">
        <v>197.53650695841063</v>
      </c>
      <c r="P285" s="85">
        <f t="shared" si="8"/>
        <v>144.55176572622764</v>
      </c>
      <c r="Q285" s="85">
        <f t="shared" si="9"/>
        <v>197.53650695841063</v>
      </c>
      <c r="R285" s="99"/>
    </row>
    <row r="286" spans="1:18" x14ac:dyDescent="0.3">
      <c r="A286" s="83">
        <v>277</v>
      </c>
      <c r="B286" s="84" t="s">
        <v>334</v>
      </c>
      <c r="C286" s="85">
        <v>108.7426513680094</v>
      </c>
      <c r="D286" s="85">
        <v>112.53891962097617</v>
      </c>
      <c r="E286" s="85">
        <v>107.72546723709905</v>
      </c>
      <c r="F286" s="85">
        <v>108.74795390509703</v>
      </c>
      <c r="G286" s="85">
        <v>104.34841934434805</v>
      </c>
      <c r="H286" s="85">
        <v>103.28021965362602</v>
      </c>
      <c r="I286" s="85">
        <v>103.45882669589344</v>
      </c>
      <c r="J286" s="85">
        <v>104.60982768891014</v>
      </c>
      <c r="K286" s="85">
        <v>103.23727535921161</v>
      </c>
      <c r="L286" s="85">
        <v>104.05682875607094</v>
      </c>
      <c r="M286" s="85">
        <v>102.88981528149712</v>
      </c>
      <c r="N286" s="85">
        <v>100.73209930353239</v>
      </c>
      <c r="P286" s="85">
        <f t="shared" si="8"/>
        <v>100.73209930353239</v>
      </c>
      <c r="Q286" s="85">
        <f t="shared" si="9"/>
        <v>112.53891962097617</v>
      </c>
      <c r="R286" s="99"/>
    </row>
    <row r="287" spans="1:18" x14ac:dyDescent="0.3">
      <c r="A287" s="83">
        <v>278</v>
      </c>
      <c r="B287" s="84" t="s">
        <v>212</v>
      </c>
      <c r="C287" s="85">
        <v>113.04991802251574</v>
      </c>
      <c r="D287" s="85">
        <v>112.07740456388144</v>
      </c>
      <c r="E287" s="85">
        <v>114.0012177427753</v>
      </c>
      <c r="F287" s="85">
        <v>121.04521761339913</v>
      </c>
      <c r="G287" s="85">
        <v>122.12464846154012</v>
      </c>
      <c r="H287" s="85">
        <v>122.35918931590464</v>
      </c>
      <c r="I287" s="85">
        <v>123.55609210099881</v>
      </c>
      <c r="J287" s="85">
        <v>127.14459864912781</v>
      </c>
      <c r="K287" s="85">
        <v>128.2671783484364</v>
      </c>
      <c r="L287" s="85">
        <v>132.22868262748077</v>
      </c>
      <c r="M287" s="85">
        <v>128.81136142908966</v>
      </c>
      <c r="N287" s="85">
        <v>126.64849177560527</v>
      </c>
      <c r="P287" s="85">
        <f t="shared" si="8"/>
        <v>112.07740456388144</v>
      </c>
      <c r="Q287" s="85">
        <f t="shared" si="9"/>
        <v>132.22868262748077</v>
      </c>
      <c r="R287" s="99"/>
    </row>
    <row r="288" spans="1:18" x14ac:dyDescent="0.3">
      <c r="A288" s="83">
        <v>279</v>
      </c>
      <c r="B288" s="84" t="s">
        <v>514</v>
      </c>
      <c r="C288" s="85">
        <v>0</v>
      </c>
      <c r="D288" s="85">
        <v>0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P288" s="85">
        <f t="shared" si="8"/>
        <v>0</v>
      </c>
      <c r="Q288" s="85">
        <f t="shared" si="9"/>
        <v>0</v>
      </c>
      <c r="R288" s="99"/>
    </row>
    <row r="289" spans="1:18" x14ac:dyDescent="0.3">
      <c r="A289" s="83">
        <v>280</v>
      </c>
      <c r="B289" s="84" t="s">
        <v>515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P289" s="85">
        <f t="shared" si="8"/>
        <v>0</v>
      </c>
      <c r="Q289" s="85">
        <f t="shared" si="9"/>
        <v>0</v>
      </c>
      <c r="R289" s="99"/>
    </row>
    <row r="290" spans="1:18" x14ac:dyDescent="0.3">
      <c r="A290" s="83">
        <v>281</v>
      </c>
      <c r="B290" s="84" t="s">
        <v>169</v>
      </c>
      <c r="C290" s="85">
        <v>99.886151386910086</v>
      </c>
      <c r="D290" s="85">
        <v>100</v>
      </c>
      <c r="E290" s="85">
        <v>100.62330073873547</v>
      </c>
      <c r="F290" s="85">
        <v>103.2302519751568</v>
      </c>
      <c r="G290" s="85">
        <v>100.22221785825469</v>
      </c>
      <c r="H290" s="85">
        <v>100.68748377097631</v>
      </c>
      <c r="I290" s="85">
        <v>101.15771762269887</v>
      </c>
      <c r="J290" s="85">
        <v>100.02384667720921</v>
      </c>
      <c r="K290" s="85">
        <v>99.847151180705112</v>
      </c>
      <c r="L290" s="85">
        <v>99.955104854428541</v>
      </c>
      <c r="M290" s="85">
        <v>100.15584186626228</v>
      </c>
      <c r="N290" s="85">
        <v>100.76601874446742</v>
      </c>
      <c r="P290" s="85">
        <f t="shared" si="8"/>
        <v>99.847151180705112</v>
      </c>
      <c r="Q290" s="85">
        <f t="shared" si="9"/>
        <v>103.2302519751568</v>
      </c>
      <c r="R290" s="99"/>
    </row>
    <row r="291" spans="1:18" x14ac:dyDescent="0.3">
      <c r="A291" s="83">
        <v>282</v>
      </c>
      <c r="B291" s="84" t="s">
        <v>516</v>
      </c>
      <c r="C291" s="85">
        <v>0</v>
      </c>
      <c r="D291" s="85">
        <v>0</v>
      </c>
      <c r="E291" s="85">
        <v>0</v>
      </c>
      <c r="F291" s="85">
        <v>0</v>
      </c>
      <c r="G291" s="85">
        <v>0</v>
      </c>
      <c r="H291" s="85">
        <v>0</v>
      </c>
      <c r="I291" s="85">
        <v>0</v>
      </c>
      <c r="J291" s="85">
        <v>0</v>
      </c>
      <c r="K291" s="85">
        <v>0</v>
      </c>
      <c r="L291" s="85">
        <v>0</v>
      </c>
      <c r="M291" s="85">
        <v>0</v>
      </c>
      <c r="N291" s="85">
        <v>0</v>
      </c>
      <c r="P291" s="85">
        <f t="shared" si="8"/>
        <v>0</v>
      </c>
      <c r="Q291" s="85">
        <f t="shared" si="9"/>
        <v>0</v>
      </c>
      <c r="R291" s="99"/>
    </row>
    <row r="292" spans="1:18" x14ac:dyDescent="0.3">
      <c r="A292" s="83">
        <v>283</v>
      </c>
      <c r="B292" s="84" t="s">
        <v>517</v>
      </c>
      <c r="C292" s="85">
        <v>0</v>
      </c>
      <c r="D292" s="85">
        <v>0</v>
      </c>
      <c r="E292" s="85">
        <v>0</v>
      </c>
      <c r="F292" s="85">
        <v>0</v>
      </c>
      <c r="G292" s="85">
        <v>0</v>
      </c>
      <c r="H292" s="85">
        <v>0</v>
      </c>
      <c r="I292" s="85">
        <v>0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P292" s="85">
        <f t="shared" si="8"/>
        <v>0</v>
      </c>
      <c r="Q292" s="85">
        <f t="shared" si="9"/>
        <v>0</v>
      </c>
      <c r="R292" s="99"/>
    </row>
    <row r="293" spans="1:18" x14ac:dyDescent="0.3">
      <c r="A293" s="83">
        <v>284</v>
      </c>
      <c r="B293" s="84" t="s">
        <v>163</v>
      </c>
      <c r="C293" s="85">
        <v>110.09126636455304</v>
      </c>
      <c r="D293" s="85">
        <v>114.6785163605087</v>
      </c>
      <c r="E293" s="85">
        <v>111.57853206008322</v>
      </c>
      <c r="F293" s="85">
        <v>118.78127796169807</v>
      </c>
      <c r="G293" s="85">
        <v>121.59463923285185</v>
      </c>
      <c r="H293" s="85">
        <v>124.5465844754238</v>
      </c>
      <c r="I293" s="85">
        <v>129.23616356318377</v>
      </c>
      <c r="J293" s="85">
        <v>130.21291599572879</v>
      </c>
      <c r="K293" s="85">
        <v>128.68109866453358</v>
      </c>
      <c r="L293" s="85">
        <v>132.3112479212175</v>
      </c>
      <c r="M293" s="85">
        <v>134.04487872407773</v>
      </c>
      <c r="N293" s="85">
        <v>143.43967243623717</v>
      </c>
      <c r="P293" s="85">
        <f t="shared" si="8"/>
        <v>111.57853206008322</v>
      </c>
      <c r="Q293" s="85">
        <f t="shared" si="9"/>
        <v>143.43967243623717</v>
      </c>
      <c r="R293" s="99"/>
    </row>
    <row r="294" spans="1:18" x14ac:dyDescent="0.3">
      <c r="A294" s="83">
        <v>285</v>
      </c>
      <c r="B294" s="84" t="s">
        <v>44</v>
      </c>
      <c r="C294" s="85">
        <v>108.22958420832241</v>
      </c>
      <c r="D294" s="85">
        <v>109.88264704912416</v>
      </c>
      <c r="E294" s="85">
        <v>107.94893565019763</v>
      </c>
      <c r="F294" s="85">
        <v>114.12914756255137</v>
      </c>
      <c r="G294" s="85">
        <v>113.47611078016399</v>
      </c>
      <c r="H294" s="85">
        <v>112.22554938799394</v>
      </c>
      <c r="I294" s="85">
        <v>116.68004755805789</v>
      </c>
      <c r="J294" s="85">
        <v>122.20767003515363</v>
      </c>
      <c r="K294" s="85">
        <v>128.24962635551518</v>
      </c>
      <c r="L294" s="85">
        <v>129.71717605256566</v>
      </c>
      <c r="M294" s="85">
        <v>130.62730408470395</v>
      </c>
      <c r="N294" s="85">
        <v>128.20577113841597</v>
      </c>
      <c r="P294" s="85">
        <f t="shared" si="8"/>
        <v>107.94893565019763</v>
      </c>
      <c r="Q294" s="85">
        <f t="shared" si="9"/>
        <v>130.62730408470395</v>
      </c>
      <c r="R294" s="99"/>
    </row>
    <row r="295" spans="1:18" x14ac:dyDescent="0.3">
      <c r="A295" s="83">
        <v>286</v>
      </c>
      <c r="B295" s="84" t="s">
        <v>518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P295" s="85">
        <f t="shared" si="8"/>
        <v>0</v>
      </c>
      <c r="Q295" s="85">
        <f t="shared" si="9"/>
        <v>0</v>
      </c>
      <c r="R295" s="99"/>
    </row>
    <row r="296" spans="1:18" x14ac:dyDescent="0.3">
      <c r="A296" s="83">
        <v>287</v>
      </c>
      <c r="B296" s="84" t="s">
        <v>329</v>
      </c>
      <c r="C296" s="85">
        <v>135.45478046964604</v>
      </c>
      <c r="D296" s="85">
        <v>131.53917578013346</v>
      </c>
      <c r="E296" s="85">
        <v>128.80039392386556</v>
      </c>
      <c r="F296" s="85">
        <v>131.31110326182608</v>
      </c>
      <c r="G296" s="85">
        <v>126.23075576612852</v>
      </c>
      <c r="H296" s="85">
        <v>118.6506674012696</v>
      </c>
      <c r="I296" s="85">
        <v>124.38116126997771</v>
      </c>
      <c r="J296" s="85">
        <v>123.77529426660361</v>
      </c>
      <c r="K296" s="85">
        <v>122.32196760592035</v>
      </c>
      <c r="L296" s="85">
        <v>127.58345478199212</v>
      </c>
      <c r="M296" s="85">
        <v>138.19179313436507</v>
      </c>
      <c r="N296" s="85">
        <v>139.50861457916639</v>
      </c>
      <c r="P296" s="85">
        <f t="shared" si="8"/>
        <v>118.6506674012696</v>
      </c>
      <c r="Q296" s="85">
        <f t="shared" si="9"/>
        <v>139.50861457916639</v>
      </c>
      <c r="R296" s="99"/>
    </row>
    <row r="297" spans="1:18" x14ac:dyDescent="0.3">
      <c r="A297" s="83">
        <v>288</v>
      </c>
      <c r="B297" s="84" t="s">
        <v>91</v>
      </c>
      <c r="C297" s="85">
        <v>134.90099275344062</v>
      </c>
      <c r="D297" s="85">
        <v>130.412301281715</v>
      </c>
      <c r="E297" s="85">
        <v>126.79453363972885</v>
      </c>
      <c r="F297" s="85">
        <v>134.35035585079572</v>
      </c>
      <c r="G297" s="85">
        <v>137.96608559515963</v>
      </c>
      <c r="H297" s="85">
        <v>137.88081102079065</v>
      </c>
      <c r="I297" s="85">
        <v>142.0125854830253</v>
      </c>
      <c r="J297" s="85">
        <v>148.3651283143528</v>
      </c>
      <c r="K297" s="85">
        <v>155.30685203763065</v>
      </c>
      <c r="L297" s="85">
        <v>156.39673202298806</v>
      </c>
      <c r="M297" s="85">
        <v>161.07416672984743</v>
      </c>
      <c r="N297" s="85">
        <v>163.50453884937758</v>
      </c>
      <c r="P297" s="85">
        <f t="shared" si="8"/>
        <v>126.79453363972885</v>
      </c>
      <c r="Q297" s="85">
        <f t="shared" si="9"/>
        <v>163.50453884937758</v>
      </c>
      <c r="R297" s="99"/>
    </row>
    <row r="298" spans="1:18" x14ac:dyDescent="0.3">
      <c r="A298" s="83">
        <v>289</v>
      </c>
      <c r="B298" s="84" t="s">
        <v>313</v>
      </c>
      <c r="C298" s="85">
        <v>155.42033122673769</v>
      </c>
      <c r="D298" s="85">
        <v>158.59184754031716</v>
      </c>
      <c r="E298" s="85">
        <v>135.9794624648267</v>
      </c>
      <c r="F298" s="85">
        <v>163.11199410571015</v>
      </c>
      <c r="G298" s="85">
        <v>159.32000863300553</v>
      </c>
      <c r="H298" s="85">
        <v>159.202555194388</v>
      </c>
      <c r="I298" s="85">
        <v>157.27263923058504</v>
      </c>
      <c r="J298" s="85">
        <v>149.42444561447547</v>
      </c>
      <c r="K298" s="85">
        <v>129.55443775797056</v>
      </c>
      <c r="L298" s="85">
        <v>136.59146028146199</v>
      </c>
      <c r="M298" s="85">
        <v>140.72171457160721</v>
      </c>
      <c r="N298" s="85">
        <v>140.33660481804202</v>
      </c>
      <c r="P298" s="85">
        <f t="shared" si="8"/>
        <v>129.55443775797056</v>
      </c>
      <c r="Q298" s="85">
        <f t="shared" si="9"/>
        <v>163.11199410571015</v>
      </c>
      <c r="R298" s="99"/>
    </row>
    <row r="299" spans="1:18" x14ac:dyDescent="0.3">
      <c r="A299" s="83">
        <v>290</v>
      </c>
      <c r="B299" s="84" t="s">
        <v>519</v>
      </c>
      <c r="C299" s="85">
        <v>109.84224414344419</v>
      </c>
      <c r="D299" s="85">
        <v>110.00954082516765</v>
      </c>
      <c r="E299" s="85">
        <v>107.41429462335937</v>
      </c>
      <c r="F299" s="85">
        <v>112.30696256372291</v>
      </c>
      <c r="G299" s="85">
        <v>110.81391039913029</v>
      </c>
      <c r="H299" s="85">
        <v>112.78270793162343</v>
      </c>
      <c r="I299" s="85">
        <v>113.97624116770142</v>
      </c>
      <c r="J299" s="85">
        <v>116.30583653156836</v>
      </c>
      <c r="K299" s="85">
        <v>119.3230376205285</v>
      </c>
      <c r="L299" s="85">
        <v>128.39855528127083</v>
      </c>
      <c r="M299" s="85">
        <v>131.21643936027164</v>
      </c>
      <c r="N299" s="85">
        <v>136.73498373651364</v>
      </c>
      <c r="P299" s="85">
        <f t="shared" si="8"/>
        <v>107.41429462335937</v>
      </c>
      <c r="Q299" s="85">
        <f t="shared" si="9"/>
        <v>136.73498373651364</v>
      </c>
      <c r="R299" s="99"/>
    </row>
    <row r="300" spans="1:18" x14ac:dyDescent="0.3">
      <c r="A300" s="83">
        <v>291</v>
      </c>
      <c r="B300" s="84" t="s">
        <v>118</v>
      </c>
      <c r="C300" s="85">
        <v>136.11543665504459</v>
      </c>
      <c r="D300" s="85">
        <v>142.26527874408515</v>
      </c>
      <c r="E300" s="85">
        <v>140.91203137125243</v>
      </c>
      <c r="F300" s="85">
        <v>141.2206216418806</v>
      </c>
      <c r="G300" s="85">
        <v>140.90029391251079</v>
      </c>
      <c r="H300" s="85">
        <v>144.06750190506813</v>
      </c>
      <c r="I300" s="85">
        <v>141.43373555775102</v>
      </c>
      <c r="J300" s="85">
        <v>153.65431244333709</v>
      </c>
      <c r="K300" s="85">
        <v>153.44753832921475</v>
      </c>
      <c r="L300" s="85">
        <v>156.02445844223652</v>
      </c>
      <c r="M300" s="85">
        <v>161.06551716791969</v>
      </c>
      <c r="N300" s="85">
        <v>155.10344654922548</v>
      </c>
      <c r="P300" s="85">
        <f t="shared" si="8"/>
        <v>140.90029391251079</v>
      </c>
      <c r="Q300" s="85">
        <f t="shared" si="9"/>
        <v>161.06551716791969</v>
      </c>
      <c r="R300" s="99"/>
    </row>
    <row r="301" spans="1:18" x14ac:dyDescent="0.3">
      <c r="A301" s="86">
        <v>292</v>
      </c>
      <c r="B301" s="84" t="s">
        <v>298</v>
      </c>
      <c r="C301" s="85">
        <v>119.46847721531117</v>
      </c>
      <c r="D301" s="85">
        <v>117.19729124467548</v>
      </c>
      <c r="E301" s="85">
        <v>113.52471433835088</v>
      </c>
      <c r="F301" s="85">
        <v>112.89067370912737</v>
      </c>
      <c r="G301" s="85">
        <v>113.80950892465339</v>
      </c>
      <c r="H301" s="85">
        <v>109.11261379323753</v>
      </c>
      <c r="I301" s="85">
        <v>108.9873828762846</v>
      </c>
      <c r="J301" s="85">
        <v>113.23692424647029</v>
      </c>
      <c r="K301" s="85">
        <v>108.34970482356316</v>
      </c>
      <c r="L301" s="85">
        <v>117.63498899381865</v>
      </c>
      <c r="M301" s="85">
        <v>120.72226584146432</v>
      </c>
      <c r="N301" s="85">
        <v>118.12821748669928</v>
      </c>
      <c r="P301" s="85">
        <f t="shared" si="8"/>
        <v>108.34970482356316</v>
      </c>
      <c r="Q301" s="85">
        <f t="shared" si="9"/>
        <v>120.72226584146432</v>
      </c>
      <c r="R301" s="99"/>
    </row>
    <row r="302" spans="1:18" x14ac:dyDescent="0.3">
      <c r="A302" s="83">
        <v>293</v>
      </c>
      <c r="B302" s="84" t="s">
        <v>45</v>
      </c>
      <c r="C302" s="85">
        <v>101.31027376732114</v>
      </c>
      <c r="D302" s="85">
        <v>100.19699259823744</v>
      </c>
      <c r="E302" s="85">
        <v>100.90892287474095</v>
      </c>
      <c r="F302" s="85">
        <v>102.21332849375742</v>
      </c>
      <c r="G302" s="85">
        <v>100.06228370135679</v>
      </c>
      <c r="H302" s="85">
        <v>100</v>
      </c>
      <c r="I302" s="85">
        <v>99.776069815959616</v>
      </c>
      <c r="J302" s="85">
        <v>100.90293640968953</v>
      </c>
      <c r="K302" s="85">
        <v>103.04628522781177</v>
      </c>
      <c r="L302" s="85">
        <v>106.07452746945687</v>
      </c>
      <c r="M302" s="85">
        <v>108.58755111986986</v>
      </c>
      <c r="N302" s="85">
        <v>107.70400202556634</v>
      </c>
      <c r="P302" s="85">
        <f t="shared" si="8"/>
        <v>99.776069815959616</v>
      </c>
      <c r="Q302" s="85">
        <f t="shared" si="9"/>
        <v>108.58755111986986</v>
      </c>
      <c r="R302" s="99"/>
    </row>
    <row r="303" spans="1:18" x14ac:dyDescent="0.3">
      <c r="A303" s="83">
        <v>294</v>
      </c>
      <c r="B303" s="84" t="s">
        <v>520</v>
      </c>
      <c r="C303" s="85">
        <v>0</v>
      </c>
      <c r="D303" s="85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85">
        <v>0</v>
      </c>
      <c r="L303" s="85">
        <v>0</v>
      </c>
      <c r="M303" s="85">
        <v>0</v>
      </c>
      <c r="N303" s="85">
        <v>0</v>
      </c>
      <c r="P303" s="85">
        <f t="shared" si="8"/>
        <v>0</v>
      </c>
      <c r="Q303" s="85">
        <f t="shared" si="9"/>
        <v>0</v>
      </c>
      <c r="R303" s="99"/>
    </row>
    <row r="304" spans="1:18" x14ac:dyDescent="0.3">
      <c r="A304" s="83">
        <v>295</v>
      </c>
      <c r="B304" s="84" t="s">
        <v>155</v>
      </c>
      <c r="C304" s="85">
        <v>108.76303251464769</v>
      </c>
      <c r="D304" s="85">
        <v>108.85177010759706</v>
      </c>
      <c r="E304" s="85">
        <v>107.05153696699523</v>
      </c>
      <c r="F304" s="85">
        <v>117.70685448034284</v>
      </c>
      <c r="G304" s="85">
        <v>118.92018775889441</v>
      </c>
      <c r="H304" s="85">
        <v>119.98257775539309</v>
      </c>
      <c r="I304" s="85">
        <v>126.13160600419506</v>
      </c>
      <c r="J304" s="85">
        <v>130.77852510200111</v>
      </c>
      <c r="K304" s="85">
        <v>137.14951263230023</v>
      </c>
      <c r="L304" s="85">
        <v>146.73276672271919</v>
      </c>
      <c r="M304" s="85">
        <v>147.82218904909098</v>
      </c>
      <c r="N304" s="85">
        <v>154.17881465424998</v>
      </c>
      <c r="P304" s="85">
        <f t="shared" si="8"/>
        <v>107.05153696699523</v>
      </c>
      <c r="Q304" s="85">
        <f t="shared" si="9"/>
        <v>154.17881465424998</v>
      </c>
      <c r="R304" s="99"/>
    </row>
    <row r="305" spans="1:18" x14ac:dyDescent="0.3">
      <c r="A305" s="83">
        <v>296</v>
      </c>
      <c r="B305" s="84" t="s">
        <v>238</v>
      </c>
      <c r="C305" s="85">
        <v>227.08455092811124</v>
      </c>
      <c r="D305" s="85">
        <v>226.18012144432234</v>
      </c>
      <c r="E305" s="85">
        <v>219.74355683874109</v>
      </c>
      <c r="F305" s="85">
        <v>234.24450311243419</v>
      </c>
      <c r="G305" s="85">
        <v>227.16831440787232</v>
      </c>
      <c r="H305" s="85">
        <v>205.99602436363799</v>
      </c>
      <c r="I305" s="85">
        <v>222.64902436803629</v>
      </c>
      <c r="J305" s="85">
        <v>228.30851910682398</v>
      </c>
      <c r="K305" s="85">
        <v>221.46525650920199</v>
      </c>
      <c r="L305" s="85">
        <v>224.51170305414979</v>
      </c>
      <c r="M305" s="85">
        <v>228.27650687529464</v>
      </c>
      <c r="N305" s="85">
        <v>231.6802480303553</v>
      </c>
      <c r="P305" s="85">
        <f t="shared" si="8"/>
        <v>205.99602436363799</v>
      </c>
      <c r="Q305" s="85">
        <f t="shared" si="9"/>
        <v>234.24450311243419</v>
      </c>
      <c r="R305" s="99"/>
    </row>
    <row r="306" spans="1:18" x14ac:dyDescent="0.3">
      <c r="A306" s="83">
        <v>297</v>
      </c>
      <c r="B306" s="84" t="s">
        <v>521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P306" s="85">
        <f t="shared" si="8"/>
        <v>0</v>
      </c>
      <c r="Q306" s="85">
        <f t="shared" si="9"/>
        <v>0</v>
      </c>
      <c r="R306" s="99"/>
    </row>
    <row r="307" spans="1:18" x14ac:dyDescent="0.3">
      <c r="A307" s="83">
        <v>298</v>
      </c>
      <c r="B307" s="84" t="s">
        <v>522</v>
      </c>
      <c r="C307" s="85">
        <v>136.52240802566376</v>
      </c>
      <c r="D307" s="85">
        <v>137.25423814049441</v>
      </c>
      <c r="E307" s="85">
        <v>134.77256822478594</v>
      </c>
      <c r="F307" s="85">
        <v>140.54723363011453</v>
      </c>
      <c r="G307" s="85">
        <v>145.58730955156452</v>
      </c>
      <c r="H307" s="85">
        <v>152.53483936653456</v>
      </c>
      <c r="I307" s="85">
        <v>155.46160659045643</v>
      </c>
      <c r="J307" s="85">
        <v>160.3655505188045</v>
      </c>
      <c r="K307" s="85">
        <v>179.48156665484052</v>
      </c>
      <c r="L307" s="85">
        <v>176.89250602421382</v>
      </c>
      <c r="M307" s="85">
        <v>176.57625424530789</v>
      </c>
      <c r="N307" s="85">
        <v>171.44750481509357</v>
      </c>
      <c r="P307" s="85">
        <f t="shared" si="8"/>
        <v>134.77256822478594</v>
      </c>
      <c r="Q307" s="85">
        <f t="shared" si="9"/>
        <v>179.48156665484052</v>
      </c>
      <c r="R307" s="99"/>
    </row>
    <row r="308" spans="1:18" x14ac:dyDescent="0.3">
      <c r="A308" s="83">
        <v>299</v>
      </c>
      <c r="B308" s="84" t="s">
        <v>523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5">
        <v>0</v>
      </c>
      <c r="N308" s="85">
        <v>0</v>
      </c>
      <c r="P308" s="85">
        <f t="shared" si="8"/>
        <v>0</v>
      </c>
      <c r="Q308" s="85">
        <f t="shared" si="9"/>
        <v>0</v>
      </c>
      <c r="R308" s="99"/>
    </row>
    <row r="309" spans="1:18" x14ac:dyDescent="0.3">
      <c r="A309" s="83">
        <v>300</v>
      </c>
      <c r="B309" s="84" t="s">
        <v>147</v>
      </c>
      <c r="C309" s="85">
        <v>251.66458710213183</v>
      </c>
      <c r="D309" s="85">
        <v>263.16696163381664</v>
      </c>
      <c r="E309" s="85">
        <v>255.26324164585566</v>
      </c>
      <c r="F309" s="85">
        <v>275.69215364398252</v>
      </c>
      <c r="G309" s="85">
        <v>255.71072883926735</v>
      </c>
      <c r="H309" s="85">
        <v>244.75077503295375</v>
      </c>
      <c r="I309" s="85">
        <v>258.83476967892022</v>
      </c>
      <c r="J309" s="85">
        <v>305.7674427067268</v>
      </c>
      <c r="K309" s="85">
        <v>298.71818098234274</v>
      </c>
      <c r="L309" s="85">
        <v>337.02297115535742</v>
      </c>
      <c r="M309" s="85">
        <v>306.74262370171641</v>
      </c>
      <c r="N309" s="85">
        <v>326.36120461859173</v>
      </c>
      <c r="P309" s="85">
        <f t="shared" si="8"/>
        <v>244.75077503295375</v>
      </c>
      <c r="Q309" s="85">
        <f t="shared" si="9"/>
        <v>337.02297115535742</v>
      </c>
      <c r="R309" s="99"/>
    </row>
    <row r="310" spans="1:18" x14ac:dyDescent="0.3">
      <c r="A310" s="83">
        <v>301</v>
      </c>
      <c r="B310" s="84" t="s">
        <v>151</v>
      </c>
      <c r="C310" s="85">
        <v>111.45504656700207</v>
      </c>
      <c r="D310" s="85">
        <v>111.6162160946013</v>
      </c>
      <c r="E310" s="85">
        <v>107.20051195601744</v>
      </c>
      <c r="F310" s="85">
        <v>116.49580647083313</v>
      </c>
      <c r="G310" s="85">
        <v>121.55559340024271</v>
      </c>
      <c r="H310" s="85">
        <v>123.06454326424814</v>
      </c>
      <c r="I310" s="85">
        <v>120.35241331709028</v>
      </c>
      <c r="J310" s="85">
        <v>126.74479145797442</v>
      </c>
      <c r="K310" s="85">
        <v>127.51125714122828</v>
      </c>
      <c r="L310" s="85">
        <v>134.91390252533745</v>
      </c>
      <c r="M310" s="85">
        <v>136.07509882226583</v>
      </c>
      <c r="N310" s="85">
        <v>143.73150497126264</v>
      </c>
      <c r="P310" s="85">
        <f t="shared" si="8"/>
        <v>107.20051195601744</v>
      </c>
      <c r="Q310" s="85">
        <f t="shared" si="9"/>
        <v>143.73150497126264</v>
      </c>
      <c r="R310" s="99"/>
    </row>
    <row r="311" spans="1:18" x14ac:dyDescent="0.3">
      <c r="A311" s="83">
        <v>302</v>
      </c>
      <c r="B311" s="84" t="s">
        <v>524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P311" s="85">
        <f t="shared" si="8"/>
        <v>0</v>
      </c>
      <c r="Q311" s="85">
        <f t="shared" si="9"/>
        <v>0</v>
      </c>
      <c r="R311" s="99"/>
    </row>
    <row r="312" spans="1:18" x14ac:dyDescent="0.3">
      <c r="A312" s="83">
        <v>303</v>
      </c>
      <c r="B312" s="84" t="s">
        <v>525</v>
      </c>
      <c r="C312" s="85">
        <v>0</v>
      </c>
      <c r="D312" s="85">
        <v>0</v>
      </c>
      <c r="E312" s="85">
        <v>0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P312" s="85">
        <f t="shared" si="8"/>
        <v>0</v>
      </c>
      <c r="Q312" s="85">
        <f t="shared" si="9"/>
        <v>0</v>
      </c>
      <c r="R312" s="99"/>
    </row>
    <row r="313" spans="1:18" x14ac:dyDescent="0.3">
      <c r="A313" s="83">
        <v>304</v>
      </c>
      <c r="B313" s="84" t="s">
        <v>130</v>
      </c>
      <c r="C313" s="85">
        <v>132.14857865891668</v>
      </c>
      <c r="D313" s="85">
        <v>130.42571830618934</v>
      </c>
      <c r="E313" s="85">
        <v>125.66856270166764</v>
      </c>
      <c r="F313" s="85">
        <v>128.83249256684076</v>
      </c>
      <c r="G313" s="85">
        <v>130.66769684861941</v>
      </c>
      <c r="H313" s="85">
        <v>128.7628325759753</v>
      </c>
      <c r="I313" s="85">
        <v>130.43210815084072</v>
      </c>
      <c r="J313" s="85">
        <v>128.41451193842829</v>
      </c>
      <c r="K313" s="85">
        <v>119.64317073447286</v>
      </c>
      <c r="L313" s="85">
        <v>132.3068840249604</v>
      </c>
      <c r="M313" s="85">
        <v>132.98338768331678</v>
      </c>
      <c r="N313" s="85">
        <v>137.90557953483514</v>
      </c>
      <c r="P313" s="85">
        <f t="shared" si="8"/>
        <v>119.64317073447286</v>
      </c>
      <c r="Q313" s="85">
        <f t="shared" si="9"/>
        <v>137.90557953483514</v>
      </c>
      <c r="R313" s="99"/>
    </row>
    <row r="314" spans="1:18" x14ac:dyDescent="0.3">
      <c r="A314" s="83">
        <v>305</v>
      </c>
      <c r="B314" s="84" t="s">
        <v>75</v>
      </c>
      <c r="C314" s="85">
        <v>115.24352611448354</v>
      </c>
      <c r="D314" s="85">
        <v>114.7300370451066</v>
      </c>
      <c r="E314" s="85">
        <v>110.74008562499209</v>
      </c>
      <c r="F314" s="85">
        <v>118.74312438963999</v>
      </c>
      <c r="G314" s="85">
        <v>119.26503847225698</v>
      </c>
      <c r="H314" s="85">
        <v>112.05618075881335</v>
      </c>
      <c r="I314" s="85">
        <v>119.10281617193503</v>
      </c>
      <c r="J314" s="85">
        <v>125.5195956578418</v>
      </c>
      <c r="K314" s="85">
        <v>131.79523896786549</v>
      </c>
      <c r="L314" s="85">
        <v>132.45188285644568</v>
      </c>
      <c r="M314" s="85">
        <v>132.61862429713631</v>
      </c>
      <c r="N314" s="85">
        <v>136.035506759573</v>
      </c>
      <c r="P314" s="85">
        <f t="shared" si="8"/>
        <v>110.74008562499209</v>
      </c>
      <c r="Q314" s="85">
        <f t="shared" si="9"/>
        <v>136.035506759573</v>
      </c>
      <c r="R314" s="99"/>
    </row>
    <row r="315" spans="1:18" x14ac:dyDescent="0.3">
      <c r="A315" s="83">
        <v>306</v>
      </c>
      <c r="B315" s="84" t="s">
        <v>335</v>
      </c>
      <c r="C315" s="85">
        <v>136.58661844210448</v>
      </c>
      <c r="D315" s="85">
        <v>157.68415108002569</v>
      </c>
      <c r="E315" s="85">
        <v>136.17821821129226</v>
      </c>
      <c r="F315" s="85">
        <v>131.83767337265868</v>
      </c>
      <c r="G315" s="85">
        <v>130.05928874735525</v>
      </c>
      <c r="H315" s="85">
        <v>128.30214623493214</v>
      </c>
      <c r="I315" s="85">
        <v>136.42693725009846</v>
      </c>
      <c r="J315" s="85">
        <v>138.12954098191261</v>
      </c>
      <c r="K315" s="85">
        <v>128.23626011455403</v>
      </c>
      <c r="L315" s="85">
        <v>117.39446868511804</v>
      </c>
      <c r="M315" s="85">
        <v>132.34271020853811</v>
      </c>
      <c r="N315" s="85">
        <v>130.53389944099925</v>
      </c>
      <c r="P315" s="85">
        <f t="shared" si="8"/>
        <v>117.39446868511804</v>
      </c>
      <c r="Q315" s="85">
        <f t="shared" si="9"/>
        <v>157.68415108002569</v>
      </c>
      <c r="R315" s="99"/>
    </row>
    <row r="316" spans="1:18" x14ac:dyDescent="0.3">
      <c r="A316" s="83">
        <v>307</v>
      </c>
      <c r="B316" s="84" t="s">
        <v>76</v>
      </c>
      <c r="C316" s="85">
        <v>119.45265504135475</v>
      </c>
      <c r="D316" s="85">
        <v>116.63361572604435</v>
      </c>
      <c r="E316" s="85">
        <v>110.70273091154255</v>
      </c>
      <c r="F316" s="85">
        <v>117.5321828643545</v>
      </c>
      <c r="G316" s="85">
        <v>120.78499855686388</v>
      </c>
      <c r="H316" s="85">
        <v>123.71118503194776</v>
      </c>
      <c r="I316" s="85">
        <v>123.50465699378688</v>
      </c>
      <c r="J316" s="85">
        <v>126.56338764967859</v>
      </c>
      <c r="K316" s="85">
        <v>128.04657251170789</v>
      </c>
      <c r="L316" s="85">
        <v>134.35027273973387</v>
      </c>
      <c r="M316" s="85">
        <v>138.30656115998411</v>
      </c>
      <c r="N316" s="85">
        <v>139.26780605454618</v>
      </c>
      <c r="P316" s="85">
        <f t="shared" si="8"/>
        <v>110.70273091154255</v>
      </c>
      <c r="Q316" s="85">
        <f t="shared" si="9"/>
        <v>139.26780605454618</v>
      </c>
      <c r="R316" s="99"/>
    </row>
    <row r="317" spans="1:18" x14ac:dyDescent="0.3">
      <c r="A317" s="83">
        <v>308</v>
      </c>
      <c r="B317" s="84" t="s">
        <v>32</v>
      </c>
      <c r="C317" s="85">
        <v>152.7488983014286</v>
      </c>
      <c r="D317" s="85">
        <v>155.74428297857926</v>
      </c>
      <c r="E317" s="85">
        <v>158.38980987645942</v>
      </c>
      <c r="F317" s="85">
        <v>164.69441285165675</v>
      </c>
      <c r="G317" s="85">
        <v>161.33848196376852</v>
      </c>
      <c r="H317" s="85">
        <v>152.48091241946366</v>
      </c>
      <c r="I317" s="85">
        <v>149.42222856018756</v>
      </c>
      <c r="J317" s="85">
        <v>154.16656364412157</v>
      </c>
      <c r="K317" s="85">
        <v>153.25822239633487</v>
      </c>
      <c r="L317" s="85">
        <v>159.0986755154176</v>
      </c>
      <c r="M317" s="85">
        <v>158.02832985149331</v>
      </c>
      <c r="N317" s="85">
        <v>153.69198968423413</v>
      </c>
      <c r="P317" s="85">
        <f t="shared" si="8"/>
        <v>149.42222856018756</v>
      </c>
      <c r="Q317" s="85">
        <f t="shared" si="9"/>
        <v>164.69441285165675</v>
      </c>
      <c r="R317" s="99"/>
    </row>
    <row r="318" spans="1:18" x14ac:dyDescent="0.3">
      <c r="A318" s="83">
        <v>309</v>
      </c>
      <c r="B318" s="84" t="s">
        <v>256</v>
      </c>
      <c r="C318" s="85">
        <v>112.20812761045207</v>
      </c>
      <c r="D318" s="85">
        <v>107.22354445449547</v>
      </c>
      <c r="E318" s="85">
        <v>100</v>
      </c>
      <c r="F318" s="85">
        <v>101.44055197692749</v>
      </c>
      <c r="G318" s="85">
        <v>100</v>
      </c>
      <c r="H318" s="85">
        <v>102.36795143408925</v>
      </c>
      <c r="I318" s="85">
        <v>101.75562034066029</v>
      </c>
      <c r="J318" s="85">
        <v>102.77820916546436</v>
      </c>
      <c r="K318" s="85">
        <v>105.04275619772933</v>
      </c>
      <c r="L318" s="85">
        <v>105.57897449459317</v>
      </c>
      <c r="M318" s="85">
        <v>110.63497294579048</v>
      </c>
      <c r="N318" s="85">
        <v>114.12081452032064</v>
      </c>
      <c r="P318" s="85">
        <f t="shared" si="8"/>
        <v>100</v>
      </c>
      <c r="Q318" s="85">
        <f t="shared" si="9"/>
        <v>114.12081452032064</v>
      </c>
      <c r="R318" s="99"/>
    </row>
    <row r="319" spans="1:18" x14ac:dyDescent="0.3">
      <c r="A319" s="83">
        <v>310</v>
      </c>
      <c r="B319" s="84" t="s">
        <v>277</v>
      </c>
      <c r="C319" s="85">
        <v>101.83431586642388</v>
      </c>
      <c r="D319" s="85">
        <v>100.97201759742748</v>
      </c>
      <c r="E319" s="85">
        <v>101.74979814049914</v>
      </c>
      <c r="F319" s="85">
        <v>108.06120218500777</v>
      </c>
      <c r="G319" s="85">
        <v>108.19738004408741</v>
      </c>
      <c r="H319" s="85">
        <v>102.17195023860872</v>
      </c>
      <c r="I319" s="85">
        <v>110.22915413976537</v>
      </c>
      <c r="J319" s="85">
        <v>116.70583513611857</v>
      </c>
      <c r="K319" s="85">
        <v>114.09557600824026</v>
      </c>
      <c r="L319" s="85">
        <v>120.37752224027329</v>
      </c>
      <c r="M319" s="85">
        <v>121.45048026184848</v>
      </c>
      <c r="N319" s="85">
        <v>125.85205202925376</v>
      </c>
      <c r="P319" s="85">
        <f t="shared" si="8"/>
        <v>100.97201759742748</v>
      </c>
      <c r="Q319" s="85">
        <f t="shared" si="9"/>
        <v>125.85205202925376</v>
      </c>
      <c r="R319" s="99"/>
    </row>
    <row r="320" spans="1:18" x14ac:dyDescent="0.3">
      <c r="A320" s="83">
        <v>311</v>
      </c>
      <c r="B320" s="84" t="s">
        <v>526</v>
      </c>
      <c r="C320" s="85">
        <v>0</v>
      </c>
      <c r="D320" s="85">
        <v>0</v>
      </c>
      <c r="E320" s="85">
        <v>0</v>
      </c>
      <c r="F320" s="85">
        <v>0</v>
      </c>
      <c r="G320" s="85">
        <v>0</v>
      </c>
      <c r="H320" s="85">
        <v>0</v>
      </c>
      <c r="I320" s="85">
        <v>0</v>
      </c>
      <c r="J320" s="85">
        <v>0</v>
      </c>
      <c r="K320" s="85">
        <v>0</v>
      </c>
      <c r="L320" s="85">
        <v>0</v>
      </c>
      <c r="M320" s="85">
        <v>0</v>
      </c>
      <c r="N320" s="85">
        <v>0</v>
      </c>
      <c r="P320" s="85">
        <f t="shared" si="8"/>
        <v>0</v>
      </c>
      <c r="Q320" s="85">
        <f t="shared" si="9"/>
        <v>0</v>
      </c>
      <c r="R320" s="99"/>
    </row>
    <row r="321" spans="1:18" x14ac:dyDescent="0.3">
      <c r="A321" s="83">
        <v>312</v>
      </c>
      <c r="B321" s="84" t="s">
        <v>527</v>
      </c>
      <c r="C321" s="85">
        <v>0</v>
      </c>
      <c r="D321" s="85">
        <v>0</v>
      </c>
      <c r="E321" s="85">
        <v>0</v>
      </c>
      <c r="F321" s="85">
        <v>0</v>
      </c>
      <c r="G321" s="85">
        <v>0</v>
      </c>
      <c r="H321" s="85">
        <v>0</v>
      </c>
      <c r="I321" s="85">
        <v>0</v>
      </c>
      <c r="J321" s="85">
        <v>0</v>
      </c>
      <c r="K321" s="85">
        <v>0</v>
      </c>
      <c r="L321" s="85">
        <v>0</v>
      </c>
      <c r="M321" s="85">
        <v>0</v>
      </c>
      <c r="N321" s="85">
        <v>0</v>
      </c>
      <c r="P321" s="85">
        <f t="shared" si="8"/>
        <v>0</v>
      </c>
      <c r="Q321" s="85">
        <f t="shared" si="9"/>
        <v>0</v>
      </c>
      <c r="R321" s="99"/>
    </row>
    <row r="322" spans="1:18" x14ac:dyDescent="0.3">
      <c r="A322" s="83">
        <v>313</v>
      </c>
      <c r="B322" s="84" t="s">
        <v>528</v>
      </c>
      <c r="C322" s="85">
        <v>0</v>
      </c>
      <c r="D322" s="85">
        <v>0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P322" s="85">
        <f t="shared" si="8"/>
        <v>0</v>
      </c>
      <c r="Q322" s="85">
        <f t="shared" si="9"/>
        <v>0</v>
      </c>
      <c r="R322" s="99"/>
    </row>
    <row r="323" spans="1:18" x14ac:dyDescent="0.3">
      <c r="A323" s="83">
        <v>314</v>
      </c>
      <c r="B323" s="84" t="s">
        <v>46</v>
      </c>
      <c r="C323" s="85">
        <v>149.87548644152204</v>
      </c>
      <c r="D323" s="85">
        <v>154.74040389021832</v>
      </c>
      <c r="E323" s="85">
        <v>145.35151646365773</v>
      </c>
      <c r="F323" s="85">
        <v>148.76589378375323</v>
      </c>
      <c r="G323" s="85">
        <v>144.18100286049548</v>
      </c>
      <c r="H323" s="85">
        <v>144.20917791475276</v>
      </c>
      <c r="I323" s="85">
        <v>141.159709089839</v>
      </c>
      <c r="J323" s="85">
        <v>152.8712569524796</v>
      </c>
      <c r="K323" s="85">
        <v>174.27146178274029</v>
      </c>
      <c r="L323" s="85">
        <v>179.31434165920405</v>
      </c>
      <c r="M323" s="85">
        <v>177.58259564059279</v>
      </c>
      <c r="N323" s="85">
        <v>183.16764105552676</v>
      </c>
      <c r="P323" s="85">
        <f t="shared" si="8"/>
        <v>141.159709089839</v>
      </c>
      <c r="Q323" s="85">
        <f t="shared" si="9"/>
        <v>183.16764105552676</v>
      </c>
      <c r="R323" s="99"/>
    </row>
    <row r="324" spans="1:18" x14ac:dyDescent="0.3">
      <c r="A324" s="83">
        <v>315</v>
      </c>
      <c r="B324" s="84" t="s">
        <v>529</v>
      </c>
      <c r="C324" s="85">
        <v>151.63025044663388</v>
      </c>
      <c r="D324" s="85">
        <v>154.13679694865814</v>
      </c>
      <c r="E324" s="85">
        <v>157.12510755861203</v>
      </c>
      <c r="F324" s="85">
        <v>162.27427073987141</v>
      </c>
      <c r="G324" s="85">
        <v>157.84116729995091</v>
      </c>
      <c r="H324" s="85">
        <v>160.85656523082565</v>
      </c>
      <c r="I324" s="85">
        <v>158.17072742780519</v>
      </c>
      <c r="J324" s="85">
        <v>164.60428100924526</v>
      </c>
      <c r="K324" s="85">
        <v>167.90189688510725</v>
      </c>
      <c r="L324" s="85">
        <v>170.20357888967069</v>
      </c>
      <c r="M324" s="85">
        <v>172.01338969059293</v>
      </c>
      <c r="N324" s="85">
        <v>172.26299718624088</v>
      </c>
      <c r="P324" s="85">
        <f t="shared" si="8"/>
        <v>154.13679694865814</v>
      </c>
      <c r="Q324" s="85">
        <f t="shared" si="9"/>
        <v>172.26299718624088</v>
      </c>
      <c r="R324" s="99"/>
    </row>
    <row r="325" spans="1:18" x14ac:dyDescent="0.3">
      <c r="A325" s="83">
        <v>316</v>
      </c>
      <c r="B325" s="84" t="s">
        <v>182</v>
      </c>
      <c r="C325" s="85">
        <v>105.38581745607036</v>
      </c>
      <c r="D325" s="85">
        <v>103.45150754769612</v>
      </c>
      <c r="E325" s="85">
        <v>102.91950033450898</v>
      </c>
      <c r="F325" s="85">
        <v>103.80048870026231</v>
      </c>
      <c r="G325" s="85">
        <v>104.72003018830574</v>
      </c>
      <c r="H325" s="85">
        <v>104.93062665302621</v>
      </c>
      <c r="I325" s="85">
        <v>104.20803229167286</v>
      </c>
      <c r="J325" s="85">
        <v>106.57540986027276</v>
      </c>
      <c r="K325" s="85">
        <v>107.38892113907686</v>
      </c>
      <c r="L325" s="85">
        <v>109.67256726788422</v>
      </c>
      <c r="M325" s="85">
        <v>113.690356854559</v>
      </c>
      <c r="N325" s="85">
        <v>113.92032258963852</v>
      </c>
      <c r="P325" s="85">
        <f t="shared" si="8"/>
        <v>102.91950033450898</v>
      </c>
      <c r="Q325" s="85">
        <f t="shared" si="9"/>
        <v>113.92032258963852</v>
      </c>
      <c r="R325" s="99"/>
    </row>
    <row r="326" spans="1:18" x14ac:dyDescent="0.3">
      <c r="A326" s="83">
        <v>317</v>
      </c>
      <c r="B326" s="84" t="s">
        <v>530</v>
      </c>
      <c r="C326" s="85">
        <v>150.24720247416809</v>
      </c>
      <c r="D326" s="85">
        <v>142.18042300417503</v>
      </c>
      <c r="E326" s="85">
        <v>144.28730521107335</v>
      </c>
      <c r="F326" s="85">
        <v>150.89266120820767</v>
      </c>
      <c r="G326" s="85">
        <v>153.27929823745242</v>
      </c>
      <c r="H326" s="85">
        <v>151.27583376447615</v>
      </c>
      <c r="I326" s="85">
        <v>157.16861705113061</v>
      </c>
      <c r="J326" s="85">
        <v>162.67071869926502</v>
      </c>
      <c r="K326" s="85">
        <v>163.41227303863448</v>
      </c>
      <c r="L326" s="85">
        <v>170.37360556590474</v>
      </c>
      <c r="M326" s="85">
        <v>166.5697374828608</v>
      </c>
      <c r="N326" s="85">
        <v>177.97989692071499</v>
      </c>
      <c r="P326" s="85">
        <f t="shared" si="8"/>
        <v>142.18042300417503</v>
      </c>
      <c r="Q326" s="85">
        <f t="shared" si="9"/>
        <v>177.97989692071499</v>
      </c>
      <c r="R326" s="99"/>
    </row>
    <row r="327" spans="1:18" x14ac:dyDescent="0.3">
      <c r="A327" s="83">
        <v>318</v>
      </c>
      <c r="B327" s="84" t="s">
        <v>531</v>
      </c>
      <c r="C327" s="85">
        <v>234.15327965996718</v>
      </c>
      <c r="D327" s="85">
        <v>253.088512354442</v>
      </c>
      <c r="E327" s="85">
        <v>234.41761381442058</v>
      </c>
      <c r="F327" s="85">
        <v>213.44718079386408</v>
      </c>
      <c r="G327" s="85">
        <v>238.88575113665223</v>
      </c>
      <c r="H327" s="85">
        <v>254.49805943711712</v>
      </c>
      <c r="I327" s="85">
        <v>245.20121770835087</v>
      </c>
      <c r="J327" s="85">
        <v>245.82808672070971</v>
      </c>
      <c r="K327" s="85">
        <v>246.10963407914355</v>
      </c>
      <c r="L327" s="85">
        <v>276.68766911848604</v>
      </c>
      <c r="M327" s="85">
        <v>291.27432031991492</v>
      </c>
      <c r="N327" s="85">
        <v>278.40015086608423</v>
      </c>
      <c r="P327" s="85">
        <f t="shared" si="8"/>
        <v>213.44718079386408</v>
      </c>
      <c r="Q327" s="85">
        <f t="shared" si="9"/>
        <v>291.27432031991492</v>
      </c>
      <c r="R327" s="99"/>
    </row>
    <row r="328" spans="1:18" x14ac:dyDescent="0.3">
      <c r="A328" s="83">
        <v>319</v>
      </c>
      <c r="B328" s="84" t="s">
        <v>532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5">
        <v>0</v>
      </c>
      <c r="N328" s="85">
        <v>0</v>
      </c>
      <c r="P328" s="85">
        <f t="shared" si="8"/>
        <v>0</v>
      </c>
      <c r="Q328" s="85">
        <f t="shared" si="9"/>
        <v>0</v>
      </c>
      <c r="R328" s="99"/>
    </row>
    <row r="329" spans="1:18" x14ac:dyDescent="0.3">
      <c r="A329" s="83">
        <v>320</v>
      </c>
      <c r="B329" s="84" t="s">
        <v>533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P329" s="85">
        <f t="shared" si="8"/>
        <v>0</v>
      </c>
      <c r="Q329" s="85">
        <f t="shared" si="9"/>
        <v>0</v>
      </c>
      <c r="R329" s="99"/>
    </row>
    <row r="330" spans="1:18" x14ac:dyDescent="0.3">
      <c r="A330" s="83">
        <v>321</v>
      </c>
      <c r="B330" s="84" t="s">
        <v>92</v>
      </c>
      <c r="C330" s="85">
        <v>148.19256631038874</v>
      </c>
      <c r="D330" s="85">
        <v>146.36012933872146</v>
      </c>
      <c r="E330" s="85">
        <v>149.18587827633132</v>
      </c>
      <c r="F330" s="85">
        <v>148.93390710507967</v>
      </c>
      <c r="G330" s="85">
        <v>154.09447888296449</v>
      </c>
      <c r="H330" s="85">
        <v>152.98995326447479</v>
      </c>
      <c r="I330" s="85">
        <v>151.72766696212176</v>
      </c>
      <c r="J330" s="85">
        <v>149.24677424690074</v>
      </c>
      <c r="K330" s="85">
        <v>151.05917644577815</v>
      </c>
      <c r="L330" s="85">
        <v>154.95171195506933</v>
      </c>
      <c r="M330" s="85">
        <v>149.13053421612042</v>
      </c>
      <c r="N330" s="85">
        <v>155.12174886953673</v>
      </c>
      <c r="P330" s="85">
        <f t="shared" si="8"/>
        <v>146.36012933872146</v>
      </c>
      <c r="Q330" s="85">
        <f t="shared" si="9"/>
        <v>155.12174886953673</v>
      </c>
      <c r="R330" s="99"/>
    </row>
    <row r="331" spans="1:18" x14ac:dyDescent="0.3">
      <c r="A331" s="83">
        <v>322</v>
      </c>
      <c r="B331" s="84" t="s">
        <v>131</v>
      </c>
      <c r="C331" s="85">
        <v>125.94376333220745</v>
      </c>
      <c r="D331" s="85">
        <v>128.73190155591752</v>
      </c>
      <c r="E331" s="85">
        <v>125.20037563009214</v>
      </c>
      <c r="F331" s="85">
        <v>133.995243641505</v>
      </c>
      <c r="G331" s="85">
        <v>144.70782620910569</v>
      </c>
      <c r="H331" s="85">
        <v>141.63851194331235</v>
      </c>
      <c r="I331" s="85">
        <v>144.20592682770868</v>
      </c>
      <c r="J331" s="85">
        <v>151.78405644784789</v>
      </c>
      <c r="K331" s="85">
        <v>145.11273769596224</v>
      </c>
      <c r="L331" s="85">
        <v>150.61256709996758</v>
      </c>
      <c r="M331" s="85">
        <v>149.17781076048576</v>
      </c>
      <c r="N331" s="85">
        <v>153.21908413071057</v>
      </c>
      <c r="P331" s="85">
        <f t="shared" ref="P331:P393" si="10">MIN(D331:N331)</f>
        <v>125.20037563009214</v>
      </c>
      <c r="Q331" s="85">
        <f t="shared" ref="Q331:Q393" si="11">MAX(D331:N331)</f>
        <v>153.21908413071057</v>
      </c>
      <c r="R331" s="99"/>
    </row>
    <row r="332" spans="1:18" x14ac:dyDescent="0.3">
      <c r="A332" s="83">
        <v>323</v>
      </c>
      <c r="B332" s="84" t="s">
        <v>196</v>
      </c>
      <c r="C332" s="85">
        <v>125.66193563374821</v>
      </c>
      <c r="D332" s="85">
        <v>118.88415788279877</v>
      </c>
      <c r="E332" s="85">
        <v>115.51397239802674</v>
      </c>
      <c r="F332" s="85">
        <v>119.72772111461938</v>
      </c>
      <c r="G332" s="85">
        <v>118.01111420396404</v>
      </c>
      <c r="H332" s="85">
        <v>120.64526783909515</v>
      </c>
      <c r="I332" s="85">
        <v>118.93360951928011</v>
      </c>
      <c r="J332" s="85">
        <v>121.19112203541616</v>
      </c>
      <c r="K332" s="85">
        <v>125.81042375002045</v>
      </c>
      <c r="L332" s="85">
        <v>128.39549831431179</v>
      </c>
      <c r="M332" s="85">
        <v>135.68885296251358</v>
      </c>
      <c r="N332" s="85">
        <v>137.9441940687289</v>
      </c>
      <c r="P332" s="85">
        <f t="shared" si="10"/>
        <v>115.51397239802674</v>
      </c>
      <c r="Q332" s="85">
        <f t="shared" si="11"/>
        <v>137.9441940687289</v>
      </c>
      <c r="R332" s="99"/>
    </row>
    <row r="333" spans="1:18" x14ac:dyDescent="0.3">
      <c r="A333" s="83">
        <v>324</v>
      </c>
      <c r="B333" s="84" t="s">
        <v>534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5">
        <v>0</v>
      </c>
      <c r="N333" s="85">
        <v>0</v>
      </c>
      <c r="P333" s="85">
        <f t="shared" si="10"/>
        <v>0</v>
      </c>
      <c r="Q333" s="85">
        <f t="shared" si="11"/>
        <v>0</v>
      </c>
      <c r="R333" s="99"/>
    </row>
    <row r="334" spans="1:18" x14ac:dyDescent="0.3">
      <c r="A334" s="83">
        <v>325</v>
      </c>
      <c r="B334" s="84" t="s">
        <v>220</v>
      </c>
      <c r="C334" s="85">
        <v>105.95993235694321</v>
      </c>
      <c r="D334" s="85">
        <v>104.91244109725433</v>
      </c>
      <c r="E334" s="85">
        <v>105.78768232786429</v>
      </c>
      <c r="F334" s="85">
        <v>110.71233992359662</v>
      </c>
      <c r="G334" s="85">
        <v>109.14612949589522</v>
      </c>
      <c r="H334" s="85">
        <v>109.8009080865457</v>
      </c>
      <c r="I334" s="85">
        <v>111.02279655276668</v>
      </c>
      <c r="J334" s="85">
        <v>111.40192742686514</v>
      </c>
      <c r="K334" s="85">
        <v>113.13731354971945</v>
      </c>
      <c r="L334" s="85">
        <v>114.54836640785287</v>
      </c>
      <c r="M334" s="85">
        <v>112.50144968620366</v>
      </c>
      <c r="N334" s="85">
        <v>113.84865351860658</v>
      </c>
      <c r="P334" s="85">
        <f t="shared" si="10"/>
        <v>104.91244109725433</v>
      </c>
      <c r="Q334" s="85">
        <f t="shared" si="11"/>
        <v>114.54836640785287</v>
      </c>
      <c r="R334" s="99"/>
    </row>
    <row r="335" spans="1:18" x14ac:dyDescent="0.3">
      <c r="A335" s="83">
        <v>326</v>
      </c>
      <c r="B335" s="84" t="s">
        <v>156</v>
      </c>
      <c r="C335" s="85">
        <v>113.02000199624023</v>
      </c>
      <c r="D335" s="85">
        <v>110.72713961172344</v>
      </c>
      <c r="E335" s="85">
        <v>111.43006845710426</v>
      </c>
      <c r="F335" s="85">
        <v>119.34481603463026</v>
      </c>
      <c r="G335" s="85">
        <v>119.37837149261784</v>
      </c>
      <c r="H335" s="85">
        <v>118.16225017780661</v>
      </c>
      <c r="I335" s="85">
        <v>123.37418915459138</v>
      </c>
      <c r="J335" s="85">
        <v>128.15869704737409</v>
      </c>
      <c r="K335" s="85">
        <v>132.37323710082958</v>
      </c>
      <c r="L335" s="85">
        <v>135.24790031102776</v>
      </c>
      <c r="M335" s="85">
        <v>137.83726196265638</v>
      </c>
      <c r="N335" s="85">
        <v>136.93343713663191</v>
      </c>
      <c r="P335" s="85">
        <f t="shared" si="10"/>
        <v>110.72713961172344</v>
      </c>
      <c r="Q335" s="85">
        <f t="shared" si="11"/>
        <v>137.83726196265638</v>
      </c>
      <c r="R335" s="99"/>
    </row>
    <row r="336" spans="1:18" x14ac:dyDescent="0.3">
      <c r="A336" s="83">
        <v>327</v>
      </c>
      <c r="B336" s="84" t="s">
        <v>213</v>
      </c>
      <c r="C336" s="85">
        <v>131.06941513137181</v>
      </c>
      <c r="D336" s="85">
        <v>146.89049208157897</v>
      </c>
      <c r="E336" s="85">
        <v>138.38097807601909</v>
      </c>
      <c r="F336" s="85">
        <v>130.13950622653735</v>
      </c>
      <c r="G336" s="85">
        <v>150.9139077352761</v>
      </c>
      <c r="H336" s="85">
        <v>154.7928214260576</v>
      </c>
      <c r="I336" s="85">
        <v>161.65429872413642</v>
      </c>
      <c r="J336" s="85">
        <v>155.139185828693</v>
      </c>
      <c r="K336" s="85">
        <v>171.582290370008</v>
      </c>
      <c r="L336" s="85">
        <v>167.28999859770749</v>
      </c>
      <c r="M336" s="85">
        <v>182.37297989301882</v>
      </c>
      <c r="N336" s="85">
        <v>183.5493509668834</v>
      </c>
      <c r="P336" s="85">
        <f t="shared" si="10"/>
        <v>130.13950622653735</v>
      </c>
      <c r="Q336" s="85">
        <f t="shared" si="11"/>
        <v>183.5493509668834</v>
      </c>
      <c r="R336" s="99"/>
    </row>
    <row r="337" spans="1:18" x14ac:dyDescent="0.3">
      <c r="A337" s="83">
        <v>328</v>
      </c>
      <c r="B337" s="84" t="s">
        <v>535</v>
      </c>
      <c r="C337" s="85">
        <v>0</v>
      </c>
      <c r="D337" s="85">
        <v>0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P337" s="85">
        <f t="shared" si="10"/>
        <v>0</v>
      </c>
      <c r="Q337" s="85">
        <f t="shared" si="11"/>
        <v>0</v>
      </c>
      <c r="R337" s="99"/>
    </row>
    <row r="338" spans="1:18" x14ac:dyDescent="0.3">
      <c r="A338" s="83">
        <v>329</v>
      </c>
      <c r="B338" s="84" t="s">
        <v>536</v>
      </c>
      <c r="C338" s="85">
        <v>0</v>
      </c>
      <c r="D338" s="85">
        <v>0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P338" s="85">
        <f t="shared" si="10"/>
        <v>0</v>
      </c>
      <c r="Q338" s="85">
        <f t="shared" si="11"/>
        <v>0</v>
      </c>
      <c r="R338" s="99"/>
    </row>
    <row r="339" spans="1:18" x14ac:dyDescent="0.3">
      <c r="A339" s="83">
        <v>330</v>
      </c>
      <c r="B339" s="84" t="s">
        <v>537</v>
      </c>
      <c r="C339" s="85">
        <v>183.35349277912897</v>
      </c>
      <c r="D339" s="85">
        <v>188.56300389440855</v>
      </c>
      <c r="E339" s="85">
        <v>175.86451235469045</v>
      </c>
      <c r="F339" s="85">
        <v>192.15641919765685</v>
      </c>
      <c r="G339" s="85">
        <v>196.22729173756818</v>
      </c>
      <c r="H339" s="85">
        <v>194.18141929560474</v>
      </c>
      <c r="I339" s="85">
        <v>193.73664680702228</v>
      </c>
      <c r="J339" s="85">
        <v>199.65437177826294</v>
      </c>
      <c r="K339" s="85">
        <v>210.61177628621687</v>
      </c>
      <c r="L339" s="85">
        <v>217.99047600384895</v>
      </c>
      <c r="M339" s="85">
        <v>221.21283547445722</v>
      </c>
      <c r="N339" s="85">
        <v>225.45424555539344</v>
      </c>
      <c r="P339" s="85">
        <f t="shared" si="10"/>
        <v>175.86451235469045</v>
      </c>
      <c r="Q339" s="85">
        <f t="shared" si="11"/>
        <v>225.45424555539344</v>
      </c>
      <c r="R339" s="99"/>
    </row>
    <row r="340" spans="1:18" x14ac:dyDescent="0.3">
      <c r="A340" s="83">
        <v>331</v>
      </c>
      <c r="B340" s="84" t="s">
        <v>20</v>
      </c>
      <c r="C340" s="85">
        <v>106.18842920939562</v>
      </c>
      <c r="D340" s="85">
        <v>103.07761973502893</v>
      </c>
      <c r="E340" s="85">
        <v>101.82231782854929</v>
      </c>
      <c r="F340" s="85">
        <v>108.10806987889001</v>
      </c>
      <c r="G340" s="85">
        <v>109.017471922833</v>
      </c>
      <c r="H340" s="85">
        <v>111.34872236511784</v>
      </c>
      <c r="I340" s="85">
        <v>116.72188886272306</v>
      </c>
      <c r="J340" s="85">
        <v>117.48912157874494</v>
      </c>
      <c r="K340" s="85">
        <v>123.07529923885777</v>
      </c>
      <c r="L340" s="85">
        <v>129.99478562562922</v>
      </c>
      <c r="M340" s="85">
        <v>135.47133978945146</v>
      </c>
      <c r="N340" s="85">
        <v>134.24826970589038</v>
      </c>
      <c r="P340" s="85">
        <f t="shared" si="10"/>
        <v>101.82231782854929</v>
      </c>
      <c r="Q340" s="85">
        <f t="shared" si="11"/>
        <v>135.47133978945146</v>
      </c>
      <c r="R340" s="99"/>
    </row>
    <row r="341" spans="1:18" x14ac:dyDescent="0.3">
      <c r="A341" s="86">
        <v>332</v>
      </c>
      <c r="B341" s="84" t="s">
        <v>221</v>
      </c>
      <c r="C341" s="85">
        <v>108.66082228101546</v>
      </c>
      <c r="D341" s="85">
        <v>107.26484853747942</v>
      </c>
      <c r="E341" s="85">
        <v>106.18533083355774</v>
      </c>
      <c r="F341" s="85">
        <v>107.6838406545711</v>
      </c>
      <c r="G341" s="85">
        <v>106.99969054333658</v>
      </c>
      <c r="H341" s="85">
        <v>108.57461542131084</v>
      </c>
      <c r="I341" s="85">
        <v>108.79511960666719</v>
      </c>
      <c r="J341" s="85">
        <v>110.77298990188223</v>
      </c>
      <c r="K341" s="85">
        <v>112.00993882000456</v>
      </c>
      <c r="L341" s="85">
        <v>109.83092635284973</v>
      </c>
      <c r="M341" s="85">
        <v>109.14377947973581</v>
      </c>
      <c r="N341" s="85">
        <v>109.24896299908879</v>
      </c>
      <c r="P341" s="85">
        <f t="shared" si="10"/>
        <v>106.18533083355774</v>
      </c>
      <c r="Q341" s="85">
        <f t="shared" si="11"/>
        <v>112.00993882000456</v>
      </c>
      <c r="R341" s="99"/>
    </row>
    <row r="342" spans="1:18" x14ac:dyDescent="0.3">
      <c r="A342" s="83">
        <v>333</v>
      </c>
      <c r="B342" s="84" t="s">
        <v>538</v>
      </c>
      <c r="C342" s="85">
        <v>0</v>
      </c>
      <c r="D342" s="85">
        <v>0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P342" s="85">
        <f t="shared" si="10"/>
        <v>0</v>
      </c>
      <c r="Q342" s="85">
        <f t="shared" si="11"/>
        <v>0</v>
      </c>
      <c r="R342" s="99"/>
    </row>
    <row r="343" spans="1:18" x14ac:dyDescent="0.3">
      <c r="A343" s="83">
        <v>334</v>
      </c>
      <c r="B343" s="84" t="s">
        <v>539</v>
      </c>
      <c r="C343" s="85">
        <v>0</v>
      </c>
      <c r="D343" s="85">
        <v>0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0</v>
      </c>
      <c r="K343" s="85">
        <v>0</v>
      </c>
      <c r="L343" s="85">
        <v>0</v>
      </c>
      <c r="M343" s="85">
        <v>0</v>
      </c>
      <c r="N343" s="85">
        <v>0</v>
      </c>
      <c r="P343" s="85">
        <f t="shared" si="10"/>
        <v>0</v>
      </c>
      <c r="Q343" s="85">
        <f t="shared" si="11"/>
        <v>0</v>
      </c>
      <c r="R343" s="99"/>
    </row>
    <row r="344" spans="1:18" x14ac:dyDescent="0.3">
      <c r="A344" s="83">
        <v>335</v>
      </c>
      <c r="B344" s="84" t="s">
        <v>47</v>
      </c>
      <c r="C344" s="85">
        <v>140.88965953392281</v>
      </c>
      <c r="D344" s="85">
        <v>142.19233880130679</v>
      </c>
      <c r="E344" s="85">
        <v>138.09093387724619</v>
      </c>
      <c r="F344" s="85">
        <v>144.84206199144194</v>
      </c>
      <c r="G344" s="85">
        <v>144.94571848983136</v>
      </c>
      <c r="H344" s="85">
        <v>141.9631734312708</v>
      </c>
      <c r="I344" s="85">
        <v>146.20913051963478</v>
      </c>
      <c r="J344" s="85">
        <v>149.9345300690506</v>
      </c>
      <c r="K344" s="85">
        <v>155.43080792151358</v>
      </c>
      <c r="L344" s="85">
        <v>163.70612726566759</v>
      </c>
      <c r="M344" s="85">
        <v>168.44891696842467</v>
      </c>
      <c r="N344" s="85">
        <v>171.28181727293381</v>
      </c>
      <c r="P344" s="85">
        <f t="shared" si="10"/>
        <v>138.09093387724619</v>
      </c>
      <c r="Q344" s="85">
        <f t="shared" si="11"/>
        <v>171.28181727293381</v>
      </c>
      <c r="R344" s="99"/>
    </row>
    <row r="345" spans="1:18" x14ac:dyDescent="0.3">
      <c r="A345" s="83">
        <v>336</v>
      </c>
      <c r="B345" s="84" t="s">
        <v>48</v>
      </c>
      <c r="C345" s="85">
        <v>111.0550085215053</v>
      </c>
      <c r="D345" s="85">
        <v>104.96329723630278</v>
      </c>
      <c r="E345" s="85">
        <v>100</v>
      </c>
      <c r="F345" s="85">
        <v>100</v>
      </c>
      <c r="G345" s="85">
        <v>100</v>
      </c>
      <c r="H345" s="85">
        <v>100.82543636922898</v>
      </c>
      <c r="I345" s="85">
        <v>101.89539238760487</v>
      </c>
      <c r="J345" s="85">
        <v>103.25649562311885</v>
      </c>
      <c r="K345" s="85">
        <v>103.80687492059069</v>
      </c>
      <c r="L345" s="85">
        <v>113.33756656626315</v>
      </c>
      <c r="M345" s="85">
        <v>118.87849226918041</v>
      </c>
      <c r="N345" s="85">
        <v>126.43187773426112</v>
      </c>
      <c r="P345" s="85">
        <f t="shared" si="10"/>
        <v>100</v>
      </c>
      <c r="Q345" s="85">
        <f t="shared" si="11"/>
        <v>126.43187773426112</v>
      </c>
      <c r="R345" s="99"/>
    </row>
    <row r="346" spans="1:18" x14ac:dyDescent="0.3">
      <c r="A346" s="83">
        <v>337</v>
      </c>
      <c r="B346" s="84" t="s">
        <v>214</v>
      </c>
      <c r="C346" s="85">
        <v>191.30117595825689</v>
      </c>
      <c r="D346" s="85">
        <v>197.22766404333206</v>
      </c>
      <c r="E346" s="85">
        <v>217.93085259477559</v>
      </c>
      <c r="F346" s="85">
        <v>237.43134877394252</v>
      </c>
      <c r="G346" s="85">
        <v>247.77738354110306</v>
      </c>
      <c r="H346" s="85">
        <v>220.54659559346271</v>
      </c>
      <c r="I346" s="85">
        <v>198.82885476646894</v>
      </c>
      <c r="J346" s="85">
        <v>205.14177110748801</v>
      </c>
      <c r="K346" s="85">
        <v>221.4745262862337</v>
      </c>
      <c r="L346" s="85">
        <v>232.1660121206134</v>
      </c>
      <c r="M346" s="85">
        <v>225.20964826675473</v>
      </c>
      <c r="N346" s="85">
        <v>205.96677491061999</v>
      </c>
      <c r="P346" s="85">
        <f t="shared" si="10"/>
        <v>197.22766404333206</v>
      </c>
      <c r="Q346" s="85">
        <f t="shared" si="11"/>
        <v>247.77738354110306</v>
      </c>
      <c r="R346" s="99"/>
    </row>
    <row r="347" spans="1:18" x14ac:dyDescent="0.3">
      <c r="A347" s="83">
        <v>338</v>
      </c>
      <c r="B347" s="84" t="s">
        <v>540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P347" s="85">
        <f t="shared" si="10"/>
        <v>0</v>
      </c>
      <c r="Q347" s="85">
        <f t="shared" si="11"/>
        <v>0</v>
      </c>
      <c r="R347" s="99"/>
    </row>
    <row r="348" spans="1:18" x14ac:dyDescent="0.3">
      <c r="A348" s="83">
        <v>339</v>
      </c>
      <c r="B348" s="84" t="s">
        <v>541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P348" s="85">
        <f t="shared" si="10"/>
        <v>0</v>
      </c>
      <c r="Q348" s="85">
        <f t="shared" si="11"/>
        <v>0</v>
      </c>
      <c r="R348" s="99"/>
    </row>
    <row r="349" spans="1:18" x14ac:dyDescent="0.3">
      <c r="A349" s="83">
        <v>340</v>
      </c>
      <c r="B349" s="84" t="s">
        <v>215</v>
      </c>
      <c r="C349" s="85">
        <v>152.12395088543019</v>
      </c>
      <c r="D349" s="85">
        <v>152.13227755753613</v>
      </c>
      <c r="E349" s="85">
        <v>139.37281389438053</v>
      </c>
      <c r="F349" s="85">
        <v>141.55031561649932</v>
      </c>
      <c r="G349" s="85">
        <v>140.74751892141609</v>
      </c>
      <c r="H349" s="85">
        <v>140.00615912092965</v>
      </c>
      <c r="I349" s="85">
        <v>131.38635158487187</v>
      </c>
      <c r="J349" s="85">
        <v>148.01552420136829</v>
      </c>
      <c r="K349" s="85">
        <v>154.64093128095809</v>
      </c>
      <c r="L349" s="85">
        <v>168.390680324257</v>
      </c>
      <c r="M349" s="85">
        <v>180.2132251872784</v>
      </c>
      <c r="N349" s="85">
        <v>147.40424887001006</v>
      </c>
      <c r="P349" s="85">
        <f t="shared" si="10"/>
        <v>131.38635158487187</v>
      </c>
      <c r="Q349" s="85">
        <f t="shared" si="11"/>
        <v>180.2132251872784</v>
      </c>
      <c r="R349" s="99"/>
    </row>
    <row r="350" spans="1:18" x14ac:dyDescent="0.3">
      <c r="A350" s="83">
        <v>341</v>
      </c>
      <c r="B350" s="84" t="s">
        <v>542</v>
      </c>
      <c r="C350" s="85">
        <v>161.79098413930799</v>
      </c>
      <c r="D350" s="85">
        <v>167.09759751365826</v>
      </c>
      <c r="E350" s="85">
        <v>158.07842876562515</v>
      </c>
      <c r="F350" s="85">
        <v>171.24879736966349</v>
      </c>
      <c r="G350" s="85">
        <v>194.8084473734292</v>
      </c>
      <c r="H350" s="85">
        <v>166.6017796939218</v>
      </c>
      <c r="I350" s="85">
        <v>159.30233111411997</v>
      </c>
      <c r="J350" s="85">
        <v>159.5010134331601</v>
      </c>
      <c r="K350" s="85">
        <v>149.35680061931055</v>
      </c>
      <c r="L350" s="85">
        <v>154.56153192697178</v>
      </c>
      <c r="M350" s="85">
        <v>154.56153192697178</v>
      </c>
      <c r="N350" s="85">
        <v>0</v>
      </c>
      <c r="P350" s="85">
        <f t="shared" si="10"/>
        <v>0</v>
      </c>
      <c r="Q350" s="85">
        <f t="shared" si="11"/>
        <v>194.8084473734292</v>
      </c>
      <c r="R350" s="99"/>
    </row>
    <row r="351" spans="1:18" x14ac:dyDescent="0.3">
      <c r="A351" s="83">
        <v>342</v>
      </c>
      <c r="B351" s="84" t="s">
        <v>228</v>
      </c>
      <c r="C351" s="85">
        <v>111.91765226139194</v>
      </c>
      <c r="D351" s="85">
        <v>114.58622503116212</v>
      </c>
      <c r="E351" s="85">
        <v>119.2176197893657</v>
      </c>
      <c r="F351" s="85">
        <v>123.88399815660441</v>
      </c>
      <c r="G351" s="85">
        <v>126.14355344325642</v>
      </c>
      <c r="H351" s="85">
        <v>134.29945180780467</v>
      </c>
      <c r="I351" s="85">
        <v>136.64790821923287</v>
      </c>
      <c r="J351" s="85">
        <v>141.69556597406677</v>
      </c>
      <c r="K351" s="85">
        <v>149.21361644798293</v>
      </c>
      <c r="L351" s="85">
        <v>154.4602454484297</v>
      </c>
      <c r="M351" s="85">
        <v>155.48519035698942</v>
      </c>
      <c r="N351" s="85">
        <v>156.3420960024429</v>
      </c>
      <c r="P351" s="85">
        <f t="shared" si="10"/>
        <v>114.58622503116212</v>
      </c>
      <c r="Q351" s="85">
        <f t="shared" si="11"/>
        <v>156.3420960024429</v>
      </c>
      <c r="R351" s="99"/>
    </row>
    <row r="352" spans="1:18" x14ac:dyDescent="0.3">
      <c r="A352" s="83">
        <v>343</v>
      </c>
      <c r="B352" s="84" t="s">
        <v>247</v>
      </c>
      <c r="C352" s="85">
        <v>101.81630528741049</v>
      </c>
      <c r="D352" s="85">
        <v>100.99273454157102</v>
      </c>
      <c r="E352" s="85">
        <v>100.16970888806622</v>
      </c>
      <c r="F352" s="85">
        <v>109.05184067841314</v>
      </c>
      <c r="G352" s="85">
        <v>102.23773376028478</v>
      </c>
      <c r="H352" s="85">
        <v>102.56196945183704</v>
      </c>
      <c r="I352" s="85">
        <v>107.23283058987296</v>
      </c>
      <c r="J352" s="85">
        <v>111.36710146238087</v>
      </c>
      <c r="K352" s="85">
        <v>113.67678967911094</v>
      </c>
      <c r="L352" s="85">
        <v>110.50756174730374</v>
      </c>
      <c r="M352" s="85">
        <v>110.50756174730374</v>
      </c>
      <c r="N352" s="85">
        <v>106.93880914847168</v>
      </c>
      <c r="P352" s="85">
        <f t="shared" si="10"/>
        <v>100.16970888806622</v>
      </c>
      <c r="Q352" s="85">
        <f t="shared" si="11"/>
        <v>113.67678967911094</v>
      </c>
      <c r="R352" s="99"/>
    </row>
    <row r="353" spans="1:18" x14ac:dyDescent="0.3">
      <c r="A353" s="83">
        <v>344</v>
      </c>
      <c r="B353" s="84" t="s">
        <v>243</v>
      </c>
      <c r="C353" s="85">
        <v>128.42404650910922</v>
      </c>
      <c r="D353" s="85">
        <v>128.43201510888741</v>
      </c>
      <c r="E353" s="85">
        <v>125.60460381215839</v>
      </c>
      <c r="F353" s="85">
        <v>129.40653745997301</v>
      </c>
      <c r="G353" s="85">
        <v>129.38908714852315</v>
      </c>
      <c r="H353" s="85">
        <v>129.27857635603806</v>
      </c>
      <c r="I353" s="85">
        <v>125.31209855812013</v>
      </c>
      <c r="J353" s="85">
        <v>128.00849466248189</v>
      </c>
      <c r="K353" s="85">
        <v>129.32203229835372</v>
      </c>
      <c r="L353" s="85">
        <v>132.1308305413703</v>
      </c>
      <c r="M353" s="85">
        <v>133.4779921297997</v>
      </c>
      <c r="N353" s="85">
        <v>130.18394096903126</v>
      </c>
      <c r="P353" s="85">
        <f t="shared" si="10"/>
        <v>125.31209855812013</v>
      </c>
      <c r="Q353" s="85">
        <f t="shared" si="11"/>
        <v>133.4779921297997</v>
      </c>
      <c r="R353" s="99"/>
    </row>
    <row r="354" spans="1:18" x14ac:dyDescent="0.3">
      <c r="A354" s="83">
        <v>345</v>
      </c>
      <c r="B354" s="84" t="s">
        <v>543</v>
      </c>
      <c r="C354" s="85">
        <v>0</v>
      </c>
      <c r="D354" s="85">
        <v>0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P354" s="85">
        <f t="shared" si="10"/>
        <v>0</v>
      </c>
      <c r="Q354" s="85">
        <f t="shared" si="11"/>
        <v>0</v>
      </c>
      <c r="R354" s="99"/>
    </row>
    <row r="355" spans="1:18" x14ac:dyDescent="0.3">
      <c r="A355" s="83">
        <v>346</v>
      </c>
      <c r="B355" s="84" t="s">
        <v>33</v>
      </c>
      <c r="C355" s="85">
        <v>114.74345335914668</v>
      </c>
      <c r="D355" s="85">
        <v>113.35288633885865</v>
      </c>
      <c r="E355" s="85">
        <v>107.08027981864483</v>
      </c>
      <c r="F355" s="85">
        <v>109.25424220395624</v>
      </c>
      <c r="G355" s="85">
        <v>103.13151503198274</v>
      </c>
      <c r="H355" s="85">
        <v>101.93885126704036</v>
      </c>
      <c r="I355" s="85">
        <v>105.00861865343842</v>
      </c>
      <c r="J355" s="85">
        <v>105.64616031526934</v>
      </c>
      <c r="K355" s="85">
        <v>107.14601261141681</v>
      </c>
      <c r="L355" s="85">
        <v>119.48530042017968</v>
      </c>
      <c r="M355" s="85">
        <v>111.12532361052789</v>
      </c>
      <c r="N355" s="85">
        <v>109.47906553993407</v>
      </c>
      <c r="P355" s="85">
        <f t="shared" si="10"/>
        <v>101.93885126704036</v>
      </c>
      <c r="Q355" s="85">
        <f t="shared" si="11"/>
        <v>119.48530042017968</v>
      </c>
      <c r="R355" s="99"/>
    </row>
    <row r="356" spans="1:18" x14ac:dyDescent="0.3">
      <c r="A356" s="83">
        <v>347</v>
      </c>
      <c r="B356" s="84" t="s">
        <v>106</v>
      </c>
      <c r="C356" s="85">
        <v>132.88541278240569</v>
      </c>
      <c r="D356" s="85">
        <v>134.98427471698534</v>
      </c>
      <c r="E356" s="85">
        <v>133.12498392498037</v>
      </c>
      <c r="F356" s="85">
        <v>142.05257074792456</v>
      </c>
      <c r="G356" s="85">
        <v>129.81533730700556</v>
      </c>
      <c r="H356" s="85">
        <v>128.92670080419435</v>
      </c>
      <c r="I356" s="85">
        <v>131.75153487581304</v>
      </c>
      <c r="J356" s="85">
        <v>136.96784610079948</v>
      </c>
      <c r="K356" s="85">
        <v>136.94741511731806</v>
      </c>
      <c r="L356" s="85">
        <v>140.84505023176985</v>
      </c>
      <c r="M356" s="85">
        <v>143.32171010975702</v>
      </c>
      <c r="N356" s="85">
        <v>145.18825888379922</v>
      </c>
      <c r="P356" s="85">
        <f t="shared" si="10"/>
        <v>128.92670080419435</v>
      </c>
      <c r="Q356" s="85">
        <f t="shared" si="11"/>
        <v>145.18825888379922</v>
      </c>
      <c r="R356" s="99"/>
    </row>
    <row r="357" spans="1:18" x14ac:dyDescent="0.3">
      <c r="A357" s="83">
        <v>348</v>
      </c>
      <c r="B357" s="84" t="s">
        <v>132</v>
      </c>
      <c r="C357" s="85">
        <v>100.97808045153998</v>
      </c>
      <c r="D357" s="85">
        <v>101.43917536334473</v>
      </c>
      <c r="E357" s="85">
        <v>100.37496864932879</v>
      </c>
      <c r="F357" s="85">
        <v>100.72272639705693</v>
      </c>
      <c r="G357" s="85">
        <v>100</v>
      </c>
      <c r="H357" s="85">
        <v>100</v>
      </c>
      <c r="I357" s="85">
        <v>99.836966805717054</v>
      </c>
      <c r="J357" s="85">
        <v>100.56890311847108</v>
      </c>
      <c r="K357" s="85">
        <v>100.1329619582344</v>
      </c>
      <c r="L357" s="85">
        <v>100.4063616941506</v>
      </c>
      <c r="M357" s="85">
        <v>100.83096021924256</v>
      </c>
      <c r="N357" s="85">
        <v>100.95745376807352</v>
      </c>
      <c r="P357" s="85">
        <f t="shared" si="10"/>
        <v>99.836966805717054</v>
      </c>
      <c r="Q357" s="85">
        <f t="shared" si="11"/>
        <v>101.43917536334473</v>
      </c>
      <c r="R357" s="99"/>
    </row>
    <row r="358" spans="1:18" x14ac:dyDescent="0.3">
      <c r="A358" s="83">
        <v>349</v>
      </c>
      <c r="B358" s="84" t="s">
        <v>544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131.14963248818555</v>
      </c>
      <c r="L358" s="85">
        <v>123.81053649505351</v>
      </c>
      <c r="M358" s="85">
        <v>152.60157493206654</v>
      </c>
      <c r="N358" s="85">
        <v>152.60157493206654</v>
      </c>
      <c r="P358" s="85">
        <f t="shared" si="10"/>
        <v>0</v>
      </c>
      <c r="Q358" s="85">
        <f t="shared" si="11"/>
        <v>152.60157493206654</v>
      </c>
      <c r="R358" s="99"/>
    </row>
    <row r="359" spans="1:18" x14ac:dyDescent="0.3">
      <c r="A359" s="83">
        <v>350</v>
      </c>
      <c r="B359" s="84" t="s">
        <v>197</v>
      </c>
      <c r="C359" s="85">
        <v>113.56411799494744</v>
      </c>
      <c r="D359" s="85">
        <v>115.13089695920753</v>
      </c>
      <c r="E359" s="85">
        <v>105.99869027581765</v>
      </c>
      <c r="F359" s="85">
        <v>114.72831726354241</v>
      </c>
      <c r="G359" s="85">
        <v>119.73150751332022</v>
      </c>
      <c r="H359" s="85">
        <v>127.1857908788984</v>
      </c>
      <c r="I359" s="85">
        <v>128.61850343985785</v>
      </c>
      <c r="J359" s="85">
        <v>130.55318295104928</v>
      </c>
      <c r="K359" s="85">
        <v>145.62090295079327</v>
      </c>
      <c r="L359" s="85">
        <v>146.41516933404361</v>
      </c>
      <c r="M359" s="85">
        <v>158.62332591773981</v>
      </c>
      <c r="N359" s="85">
        <v>157.66275982125904</v>
      </c>
      <c r="P359" s="85">
        <f t="shared" si="10"/>
        <v>105.99869027581765</v>
      </c>
      <c r="Q359" s="85">
        <f t="shared" si="11"/>
        <v>158.62332591773981</v>
      </c>
      <c r="R359" s="99"/>
    </row>
    <row r="360" spans="1:18" x14ac:dyDescent="0.3">
      <c r="A360" s="83">
        <v>351</v>
      </c>
      <c r="B360" s="84" t="s">
        <v>545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5">
        <v>0</v>
      </c>
      <c r="N360" s="85">
        <v>0</v>
      </c>
      <c r="P360" s="85">
        <f t="shared" si="10"/>
        <v>0</v>
      </c>
      <c r="Q360" s="85">
        <f t="shared" si="11"/>
        <v>0</v>
      </c>
      <c r="R360" s="99"/>
    </row>
    <row r="361" spans="1:18" x14ac:dyDescent="0.3">
      <c r="A361" s="87">
        <v>352</v>
      </c>
      <c r="B361" s="88" t="s">
        <v>198</v>
      </c>
      <c r="C361" s="85">
        <v>0</v>
      </c>
      <c r="D361" s="85">
        <v>125.89807433936195</v>
      </c>
      <c r="E361" s="85">
        <v>124.77190570489047</v>
      </c>
      <c r="F361" s="85">
        <v>132.91092073464418</v>
      </c>
      <c r="G361" s="85">
        <v>132.19816993883256</v>
      </c>
      <c r="H361" s="85">
        <v>132.71172311532524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P361" s="85">
        <f t="shared" si="10"/>
        <v>0</v>
      </c>
      <c r="Q361" s="85">
        <f t="shared" si="11"/>
        <v>132.91092073464418</v>
      </c>
      <c r="R361" s="99"/>
    </row>
    <row r="362" spans="1:18" x14ac:dyDescent="0.3">
      <c r="A362" s="83">
        <v>406</v>
      </c>
      <c r="B362" s="84" t="s">
        <v>546</v>
      </c>
      <c r="C362" s="85">
        <v>105.37214206203451</v>
      </c>
      <c r="D362" s="85">
        <v>113.94401782564117</v>
      </c>
      <c r="E362" s="85">
        <v>107.63094587611661</v>
      </c>
      <c r="F362" s="85">
        <v>100</v>
      </c>
      <c r="G362" s="85">
        <v>100</v>
      </c>
      <c r="H362" s="85">
        <v>100</v>
      </c>
      <c r="I362" s="85">
        <v>117.97223342928783</v>
      </c>
      <c r="J362" s="85">
        <v>127.39637151563848</v>
      </c>
      <c r="K362" s="85">
        <v>128.33836510131377</v>
      </c>
      <c r="L362" s="85">
        <v>125.2502461504168</v>
      </c>
      <c r="M362" s="85">
        <v>127.41817335256707</v>
      </c>
      <c r="N362" s="85">
        <v>122.37392484506351</v>
      </c>
      <c r="P362" s="85">
        <f t="shared" si="10"/>
        <v>100</v>
      </c>
      <c r="Q362" s="85">
        <f t="shared" si="11"/>
        <v>128.33836510131377</v>
      </c>
      <c r="R362" s="99"/>
    </row>
    <row r="363" spans="1:18" x14ac:dyDescent="0.3">
      <c r="A363" s="86">
        <v>600</v>
      </c>
      <c r="B363" s="84" t="s">
        <v>157</v>
      </c>
      <c r="C363" s="85">
        <v>127.44367847693579</v>
      </c>
      <c r="D363" s="85">
        <v>125.38114117730731</v>
      </c>
      <c r="E363" s="85">
        <v>124.98293626539501</v>
      </c>
      <c r="F363" s="85">
        <v>130.53497569797187</v>
      </c>
      <c r="G363" s="85">
        <v>126.11660622731355</v>
      </c>
      <c r="H363" s="85">
        <v>124.41463291683586</v>
      </c>
      <c r="I363" s="85">
        <v>124.69956828986865</v>
      </c>
      <c r="J363" s="85">
        <v>129.86759731050742</v>
      </c>
      <c r="K363" s="85">
        <v>135.95733798222386</v>
      </c>
      <c r="L363" s="85">
        <v>138.84652536170918</v>
      </c>
      <c r="M363" s="85">
        <v>140.89781789856295</v>
      </c>
      <c r="N363" s="85">
        <v>140.16534228217816</v>
      </c>
      <c r="P363" s="85">
        <f t="shared" si="10"/>
        <v>124.41463291683586</v>
      </c>
      <c r="Q363" s="85">
        <f t="shared" si="11"/>
        <v>140.89781789856295</v>
      </c>
      <c r="R363" s="99"/>
    </row>
    <row r="364" spans="1:18" x14ac:dyDescent="0.3">
      <c r="A364" s="83">
        <v>603</v>
      </c>
      <c r="B364" s="84" t="s">
        <v>64</v>
      </c>
      <c r="C364" s="85">
        <v>114.33473619520345</v>
      </c>
      <c r="D364" s="85">
        <v>115.80722599214678</v>
      </c>
      <c r="E364" s="85">
        <v>107.18272002753682</v>
      </c>
      <c r="F364" s="85">
        <v>116.25563093143548</v>
      </c>
      <c r="G364" s="85">
        <v>108.10284194752104</v>
      </c>
      <c r="H364" s="85">
        <v>110.70613102941557</v>
      </c>
      <c r="I364" s="85">
        <v>111.55546917672542</v>
      </c>
      <c r="J364" s="85">
        <v>115.46856561027015</v>
      </c>
      <c r="K364" s="85">
        <v>117.38959431585907</v>
      </c>
      <c r="L364" s="85">
        <v>110.74308613995836</v>
      </c>
      <c r="M364" s="85">
        <v>116.202393622804</v>
      </c>
      <c r="N364" s="85">
        <v>115.69496549331004</v>
      </c>
      <c r="P364" s="85">
        <f t="shared" si="10"/>
        <v>107.18272002753682</v>
      </c>
      <c r="Q364" s="85">
        <f t="shared" si="11"/>
        <v>117.38959431585907</v>
      </c>
      <c r="R364" s="99"/>
    </row>
    <row r="365" spans="1:18" x14ac:dyDescent="0.3">
      <c r="A365" s="83">
        <v>605</v>
      </c>
      <c r="B365" s="84" t="s">
        <v>216</v>
      </c>
      <c r="C365" s="85">
        <v>150.76181241903441</v>
      </c>
      <c r="D365" s="85">
        <v>154.3755583240881</v>
      </c>
      <c r="E365" s="85">
        <v>152.40574492944401</v>
      </c>
      <c r="F365" s="85">
        <v>155.65821523089932</v>
      </c>
      <c r="G365" s="85">
        <v>162.48093576971428</v>
      </c>
      <c r="H365" s="85">
        <v>162.45368446990912</v>
      </c>
      <c r="I365" s="85">
        <v>164.75585979669276</v>
      </c>
      <c r="J365" s="85">
        <v>172.05787589376308</v>
      </c>
      <c r="K365" s="85">
        <v>171.67178674838271</v>
      </c>
      <c r="L365" s="85">
        <v>177.08785476083511</v>
      </c>
      <c r="M365" s="85">
        <v>174.6057930432938</v>
      </c>
      <c r="N365" s="85">
        <v>174.49777314810419</v>
      </c>
      <c r="P365" s="85">
        <f t="shared" si="10"/>
        <v>152.40574492944401</v>
      </c>
      <c r="Q365" s="85">
        <f t="shared" si="11"/>
        <v>177.08785476083511</v>
      </c>
      <c r="R365" s="99"/>
    </row>
    <row r="366" spans="1:18" x14ac:dyDescent="0.3">
      <c r="A366" s="83">
        <v>610</v>
      </c>
      <c r="B366" s="84" t="s">
        <v>158</v>
      </c>
      <c r="C366" s="85">
        <v>112.24191770417573</v>
      </c>
      <c r="D366" s="85">
        <v>113.83605449494192</v>
      </c>
      <c r="E366" s="85">
        <v>108.35735136136675</v>
      </c>
      <c r="F366" s="85">
        <v>113.06823570279599</v>
      </c>
      <c r="G366" s="85">
        <v>108.38114206943574</v>
      </c>
      <c r="H366" s="85">
        <v>109.21310779330807</v>
      </c>
      <c r="I366" s="85">
        <v>112.27547381438687</v>
      </c>
      <c r="J366" s="85">
        <v>114.24653635132096</v>
      </c>
      <c r="K366" s="85">
        <v>113.42858603258954</v>
      </c>
      <c r="L366" s="85">
        <v>114.4381218870213</v>
      </c>
      <c r="M366" s="85">
        <v>119.37688742281172</v>
      </c>
      <c r="N366" s="85">
        <v>117.90395832182601</v>
      </c>
      <c r="P366" s="85">
        <f t="shared" si="10"/>
        <v>108.35735136136675</v>
      </c>
      <c r="Q366" s="85">
        <f t="shared" si="11"/>
        <v>119.37688742281172</v>
      </c>
      <c r="R366" s="99"/>
    </row>
    <row r="367" spans="1:18" x14ac:dyDescent="0.3">
      <c r="A367" s="83">
        <v>615</v>
      </c>
      <c r="B367" s="84" t="s">
        <v>257</v>
      </c>
      <c r="C367" s="85">
        <v>110.1774013683394</v>
      </c>
      <c r="D367" s="85">
        <v>112.06708709008339</v>
      </c>
      <c r="E367" s="85">
        <v>114.5105056456611</v>
      </c>
      <c r="F367" s="85">
        <v>120.67507119325489</v>
      </c>
      <c r="G367" s="85">
        <v>119.89135426152397</v>
      </c>
      <c r="H367" s="85">
        <v>113.66662232771397</v>
      </c>
      <c r="I367" s="85">
        <v>115.23831123158294</v>
      </c>
      <c r="J367" s="85">
        <v>116.24650085385146</v>
      </c>
      <c r="K367" s="85">
        <v>115.36859029696345</v>
      </c>
      <c r="L367" s="85">
        <v>114.03753603880908</v>
      </c>
      <c r="M367" s="85">
        <v>109.10632598353655</v>
      </c>
      <c r="N367" s="85">
        <v>112.23479434128463</v>
      </c>
      <c r="P367" s="85">
        <f t="shared" si="10"/>
        <v>109.10632598353655</v>
      </c>
      <c r="Q367" s="85">
        <f t="shared" si="11"/>
        <v>120.67507119325489</v>
      </c>
      <c r="R367" s="99"/>
    </row>
    <row r="368" spans="1:18" x14ac:dyDescent="0.3">
      <c r="A368" s="83">
        <v>616</v>
      </c>
      <c r="B368" s="84" t="s">
        <v>133</v>
      </c>
      <c r="C368" s="85"/>
      <c r="D368" s="85"/>
      <c r="E368" s="85"/>
      <c r="F368" s="85"/>
      <c r="G368" s="85">
        <v>125.21771640622023</v>
      </c>
      <c r="H368" s="85">
        <v>111.27640445269971</v>
      </c>
      <c r="I368" s="85">
        <v>119.7853166883942</v>
      </c>
      <c r="J368" s="85">
        <v>121.00474273727002</v>
      </c>
      <c r="K368" s="85">
        <v>126.6360227198449</v>
      </c>
      <c r="L368" s="85">
        <v>131.70403531122815</v>
      </c>
      <c r="M368" s="85">
        <v>133.73337444954231</v>
      </c>
      <c r="N368" s="85">
        <v>133.63855238778362</v>
      </c>
      <c r="P368" s="85">
        <f t="shared" si="10"/>
        <v>111.27640445269971</v>
      </c>
      <c r="Q368" s="85">
        <f t="shared" si="11"/>
        <v>133.73337444954231</v>
      </c>
      <c r="R368" s="99"/>
    </row>
    <row r="369" spans="1:18" x14ac:dyDescent="0.3">
      <c r="A369" s="83">
        <v>618</v>
      </c>
      <c r="B369" s="84" t="s">
        <v>363</v>
      </c>
      <c r="C369" s="85">
        <v>184.32927804134349</v>
      </c>
      <c r="D369" s="85">
        <v>185.18716743280027</v>
      </c>
      <c r="E369" s="85">
        <v>179.96489345652859</v>
      </c>
      <c r="F369" s="85">
        <v>154.79588227598219</v>
      </c>
      <c r="G369" s="85">
        <v>157.16928714314284</v>
      </c>
      <c r="H369" s="85">
        <v>158.97844911082097</v>
      </c>
      <c r="I369" s="85">
        <v>156.30096565681379</v>
      </c>
      <c r="J369" s="85">
        <v>170.68776773081322</v>
      </c>
      <c r="K369" s="85">
        <v>169.57677732767732</v>
      </c>
      <c r="L369" s="85">
        <v>171.14141233851649</v>
      </c>
      <c r="M369" s="85">
        <v>179.48278465326524</v>
      </c>
      <c r="N369" s="85">
        <v>174.15807911017001</v>
      </c>
      <c r="P369" s="85">
        <f t="shared" si="10"/>
        <v>154.79588227598219</v>
      </c>
      <c r="Q369" s="85">
        <f t="shared" si="11"/>
        <v>185.18716743280027</v>
      </c>
      <c r="R369" s="99"/>
    </row>
    <row r="370" spans="1:18" x14ac:dyDescent="0.3">
      <c r="A370" s="83">
        <v>620</v>
      </c>
      <c r="B370" s="84" t="s">
        <v>134</v>
      </c>
      <c r="C370" s="85">
        <v>145.44476495465193</v>
      </c>
      <c r="D370" s="85">
        <v>140.65348545977275</v>
      </c>
      <c r="E370" s="85">
        <v>139.8808949338293</v>
      </c>
      <c r="F370" s="85">
        <v>151.38115391243909</v>
      </c>
      <c r="G370" s="85">
        <v>153.76837978583438</v>
      </c>
      <c r="H370" s="85">
        <v>151.553678350182</v>
      </c>
      <c r="I370" s="85">
        <v>146.48462660825047</v>
      </c>
      <c r="J370" s="85">
        <v>140.66472724662245</v>
      </c>
      <c r="K370" s="85">
        <v>140.24925435224483</v>
      </c>
      <c r="L370" s="85">
        <v>145.04492006607097</v>
      </c>
      <c r="M370" s="85">
        <v>142.89605653336776</v>
      </c>
      <c r="N370" s="85">
        <v>140.17747625471426</v>
      </c>
      <c r="P370" s="85">
        <f t="shared" si="10"/>
        <v>139.8808949338293</v>
      </c>
      <c r="Q370" s="85">
        <f t="shared" si="11"/>
        <v>153.76837978583438</v>
      </c>
      <c r="R370" s="99"/>
    </row>
    <row r="371" spans="1:18" x14ac:dyDescent="0.3">
      <c r="A371" s="83">
        <v>622</v>
      </c>
      <c r="B371" s="84" t="s">
        <v>204</v>
      </c>
      <c r="C371" s="85">
        <v>115.6506539111754</v>
      </c>
      <c r="D371" s="85">
        <v>116.19099874359</v>
      </c>
      <c r="E371" s="85">
        <v>108.65487568474089</v>
      </c>
      <c r="F371" s="85">
        <v>110.28610265521695</v>
      </c>
      <c r="G371" s="85">
        <v>106.75654363946701</v>
      </c>
      <c r="H371" s="85">
        <v>109.0850060459629</v>
      </c>
      <c r="I371" s="85">
        <v>112.3966577692818</v>
      </c>
      <c r="J371" s="85">
        <v>112.32349517986593</v>
      </c>
      <c r="K371" s="85">
        <v>116.26838469127824</v>
      </c>
      <c r="L371" s="85">
        <v>121.2910513264577</v>
      </c>
      <c r="M371" s="85">
        <v>118.5873553160889</v>
      </c>
      <c r="N371" s="85">
        <v>117.56953055802357</v>
      </c>
      <c r="P371" s="85">
        <f t="shared" si="10"/>
        <v>106.75654363946701</v>
      </c>
      <c r="Q371" s="85">
        <f t="shared" si="11"/>
        <v>121.2910513264577</v>
      </c>
      <c r="R371" s="99"/>
    </row>
    <row r="372" spans="1:18" x14ac:dyDescent="0.3">
      <c r="A372" s="83">
        <v>625</v>
      </c>
      <c r="B372" s="84" t="s">
        <v>49</v>
      </c>
      <c r="C372" s="85">
        <v>111.19939819813001</v>
      </c>
      <c r="D372" s="85">
        <v>110.61604499076678</v>
      </c>
      <c r="E372" s="85">
        <v>106.16253622488405</v>
      </c>
      <c r="F372" s="85">
        <v>113.7175533261847</v>
      </c>
      <c r="G372" s="85">
        <v>113.2525832626077</v>
      </c>
      <c r="H372" s="85">
        <v>113.59167544585991</v>
      </c>
      <c r="I372" s="85">
        <v>114.44817478565352</v>
      </c>
      <c r="J372" s="85">
        <v>116.9522736874078</v>
      </c>
      <c r="K372" s="85">
        <v>114.44761034646096</v>
      </c>
      <c r="L372" s="85">
        <v>118.72748641054251</v>
      </c>
      <c r="M372" s="85">
        <v>118.87770031275855</v>
      </c>
      <c r="N372" s="85">
        <v>117.3923734625709</v>
      </c>
      <c r="P372" s="85">
        <f t="shared" si="10"/>
        <v>106.16253622488405</v>
      </c>
      <c r="Q372" s="85">
        <f t="shared" si="11"/>
        <v>118.87770031275855</v>
      </c>
      <c r="R372" s="99"/>
    </row>
    <row r="373" spans="1:18" x14ac:dyDescent="0.3">
      <c r="A373" s="83">
        <v>632</v>
      </c>
      <c r="B373" s="84" t="s">
        <v>217</v>
      </c>
      <c r="C373" s="85">
        <v>131.70238304001799</v>
      </c>
      <c r="D373" s="85">
        <v>133.55755318486337</v>
      </c>
      <c r="E373" s="85">
        <v>129.54150718066347</v>
      </c>
      <c r="F373" s="85">
        <v>136.60651806573588</v>
      </c>
      <c r="G373" s="85">
        <v>135.29970164444342</v>
      </c>
      <c r="H373" s="85">
        <v>141.68625940283039</v>
      </c>
      <c r="I373" s="85">
        <v>141.61818093643225</v>
      </c>
      <c r="J373" s="85">
        <v>159.61010754315126</v>
      </c>
      <c r="K373" s="85">
        <v>165.62777201608498</v>
      </c>
      <c r="L373" s="85">
        <v>185.5639030311736</v>
      </c>
      <c r="M373" s="85">
        <v>196.11638607025543</v>
      </c>
      <c r="N373" s="85">
        <v>182.74025517458165</v>
      </c>
      <c r="P373" s="85">
        <f t="shared" si="10"/>
        <v>129.54150718066347</v>
      </c>
      <c r="Q373" s="85">
        <f t="shared" si="11"/>
        <v>196.11638607025543</v>
      </c>
      <c r="R373" s="99"/>
    </row>
    <row r="374" spans="1:18" x14ac:dyDescent="0.3">
      <c r="A374" s="83">
        <v>635</v>
      </c>
      <c r="B374" s="84" t="s">
        <v>70</v>
      </c>
      <c r="C374" s="85">
        <v>121.58337353051924</v>
      </c>
      <c r="D374" s="85">
        <v>118.58815657293957</v>
      </c>
      <c r="E374" s="85">
        <v>118.61679427947055</v>
      </c>
      <c r="F374" s="85">
        <v>131.72354968909684</v>
      </c>
      <c r="G374" s="85">
        <v>128.52296937735332</v>
      </c>
      <c r="H374" s="85">
        <v>132.68957361271771</v>
      </c>
      <c r="I374" s="85">
        <v>137.77158103146323</v>
      </c>
      <c r="J374" s="85">
        <v>145.65806412948527</v>
      </c>
      <c r="K374" s="85">
        <v>145.36558826202835</v>
      </c>
      <c r="L374" s="85">
        <v>152.67884004104323</v>
      </c>
      <c r="M374" s="85">
        <v>151.53471919334612</v>
      </c>
      <c r="N374" s="85">
        <v>147.02415483893483</v>
      </c>
      <c r="P374" s="85">
        <f t="shared" si="10"/>
        <v>118.58815657293957</v>
      </c>
      <c r="Q374" s="85">
        <f t="shared" si="11"/>
        <v>152.67884004104323</v>
      </c>
      <c r="R374" s="99"/>
    </row>
    <row r="375" spans="1:18" x14ac:dyDescent="0.3">
      <c r="A375" s="83">
        <v>640</v>
      </c>
      <c r="B375" s="84" t="s">
        <v>250</v>
      </c>
      <c r="C375" s="85">
        <v>149.77290016921165</v>
      </c>
      <c r="D375" s="85">
        <v>146.0676697103988</v>
      </c>
      <c r="E375" s="85">
        <v>144.65676229662634</v>
      </c>
      <c r="F375" s="85">
        <v>161.94443627059917</v>
      </c>
      <c r="G375" s="85">
        <v>169.84623426151072</v>
      </c>
      <c r="H375" s="85">
        <v>168.31415610512994</v>
      </c>
      <c r="I375" s="85">
        <v>165.99387793422866</v>
      </c>
      <c r="J375" s="85">
        <v>166.90747105512577</v>
      </c>
      <c r="K375" s="85">
        <v>148.69197174404886</v>
      </c>
      <c r="L375" s="85">
        <v>168.31066839822421</v>
      </c>
      <c r="M375" s="85">
        <v>170.52184345338156</v>
      </c>
      <c r="N375" s="85">
        <v>176.75282328075843</v>
      </c>
      <c r="P375" s="85">
        <f t="shared" si="10"/>
        <v>144.65676229662634</v>
      </c>
      <c r="Q375" s="85">
        <f t="shared" si="11"/>
        <v>176.75282328075843</v>
      </c>
      <c r="R375" s="99"/>
    </row>
    <row r="376" spans="1:18" x14ac:dyDescent="0.3">
      <c r="A376" s="83">
        <v>645</v>
      </c>
      <c r="B376" s="84" t="s">
        <v>148</v>
      </c>
      <c r="C376" s="85">
        <v>126.22391676664641</v>
      </c>
      <c r="D376" s="85">
        <v>128.7625374145799</v>
      </c>
      <c r="E376" s="85">
        <v>126.98158758109707</v>
      </c>
      <c r="F376" s="85">
        <v>130.76837901119634</v>
      </c>
      <c r="G376" s="85">
        <v>133.38731995549176</v>
      </c>
      <c r="H376" s="85">
        <v>134.67701815659387</v>
      </c>
      <c r="I376" s="85">
        <v>134.60452359065454</v>
      </c>
      <c r="J376" s="85">
        <v>136.16811127500517</v>
      </c>
      <c r="K376" s="85">
        <v>137.23790068869462</v>
      </c>
      <c r="L376" s="85">
        <v>133.5761563230777</v>
      </c>
      <c r="M376" s="85">
        <v>142.3814474391252</v>
      </c>
      <c r="N376" s="85">
        <v>140.19595744671651</v>
      </c>
      <c r="P376" s="85">
        <f t="shared" si="10"/>
        <v>126.98158758109707</v>
      </c>
      <c r="Q376" s="85">
        <f t="shared" si="11"/>
        <v>142.3814474391252</v>
      </c>
      <c r="R376" s="99"/>
    </row>
    <row r="377" spans="1:18" x14ac:dyDescent="0.3">
      <c r="A377" s="83">
        <v>650</v>
      </c>
      <c r="B377" s="84" t="s">
        <v>199</v>
      </c>
      <c r="C377" s="85">
        <v>111.96752236421365</v>
      </c>
      <c r="D377" s="85">
        <v>110.39395196324273</v>
      </c>
      <c r="E377" s="85">
        <v>107.86704081102086</v>
      </c>
      <c r="F377" s="85">
        <v>119.06981050363679</v>
      </c>
      <c r="G377" s="85">
        <v>117.30634319181425</v>
      </c>
      <c r="H377" s="85">
        <v>113.58865120781087</v>
      </c>
      <c r="I377" s="85">
        <v>115.40314657830373</v>
      </c>
      <c r="J377" s="85">
        <v>120.41976965803283</v>
      </c>
      <c r="K377" s="85">
        <v>122.32827020857775</v>
      </c>
      <c r="L377" s="85">
        <v>123.00774409599107</v>
      </c>
      <c r="M377" s="85">
        <v>128.23761291126229</v>
      </c>
      <c r="N377" s="85">
        <v>131.41136598135324</v>
      </c>
      <c r="P377" s="85">
        <f t="shared" si="10"/>
        <v>107.86704081102086</v>
      </c>
      <c r="Q377" s="85">
        <f t="shared" si="11"/>
        <v>131.41136598135324</v>
      </c>
      <c r="R377" s="99"/>
    </row>
    <row r="378" spans="1:18" x14ac:dyDescent="0.3">
      <c r="A378" s="83">
        <v>655</v>
      </c>
      <c r="B378" s="84" t="s">
        <v>547</v>
      </c>
      <c r="C378" s="85">
        <v>181.98694330642641</v>
      </c>
      <c r="D378" s="85">
        <v>177.19893253771639</v>
      </c>
      <c r="E378" s="85">
        <v>170.61462668628724</v>
      </c>
      <c r="F378" s="85">
        <v>166.08181103779935</v>
      </c>
      <c r="G378" s="85">
        <v>170.84927772296138</v>
      </c>
      <c r="H378" s="85">
        <v>162.9653079666721</v>
      </c>
      <c r="I378" s="85">
        <v>166.31694825208334</v>
      </c>
      <c r="J378" s="85">
        <v>171.88141273196564</v>
      </c>
      <c r="K378" s="85">
        <v>177.11135755103578</v>
      </c>
      <c r="L378" s="85">
        <v>173.00322692512918</v>
      </c>
      <c r="M378" s="85">
        <v>180.03471794625858</v>
      </c>
      <c r="N378" s="85">
        <v>176.83537742229515</v>
      </c>
      <c r="P378" s="85">
        <f t="shared" si="10"/>
        <v>162.9653079666721</v>
      </c>
      <c r="Q378" s="85">
        <f t="shared" si="11"/>
        <v>180.03471794625858</v>
      </c>
      <c r="R378" s="99"/>
    </row>
    <row r="379" spans="1:18" x14ac:dyDescent="0.3">
      <c r="A379" s="83">
        <v>658</v>
      </c>
      <c r="B379" s="84" t="s">
        <v>183</v>
      </c>
      <c r="C379" s="85">
        <v>105.72280903711835</v>
      </c>
      <c r="D379" s="85">
        <v>102.66582209752883</v>
      </c>
      <c r="E379" s="85">
        <v>104.3699494713216</v>
      </c>
      <c r="F379" s="85">
        <v>106.92213309178295</v>
      </c>
      <c r="G379" s="85">
        <v>103.92899350761225</v>
      </c>
      <c r="H379" s="85">
        <v>105.07466319020564</v>
      </c>
      <c r="I379" s="85">
        <v>107.4479627817077</v>
      </c>
      <c r="J379" s="85">
        <v>107.8665997343236</v>
      </c>
      <c r="K379" s="85">
        <v>106.87257574909053</v>
      </c>
      <c r="L379" s="85">
        <v>110.06758415523414</v>
      </c>
      <c r="M379" s="85">
        <v>112.60540397994913</v>
      </c>
      <c r="N379" s="85">
        <v>113.88912394606324</v>
      </c>
      <c r="P379" s="85">
        <f t="shared" si="10"/>
        <v>102.66582209752883</v>
      </c>
      <c r="Q379" s="85">
        <f t="shared" si="11"/>
        <v>113.88912394606324</v>
      </c>
      <c r="R379" s="99"/>
    </row>
    <row r="380" spans="1:18" x14ac:dyDescent="0.3">
      <c r="A380" s="86">
        <v>660</v>
      </c>
      <c r="B380" s="84" t="s">
        <v>149</v>
      </c>
      <c r="C380" s="85">
        <v>148.75199286495419</v>
      </c>
      <c r="D380" s="85">
        <v>158.84154843988028</v>
      </c>
      <c r="E380" s="85">
        <v>152.43673532655916</v>
      </c>
      <c r="F380" s="85">
        <v>174.38434127450802</v>
      </c>
      <c r="G380" s="85">
        <v>185.68741993785309</v>
      </c>
      <c r="H380" s="85">
        <v>185.99397814056559</v>
      </c>
      <c r="I380" s="85">
        <v>187.26083343289505</v>
      </c>
      <c r="J380" s="85">
        <v>190.14071479181359</v>
      </c>
      <c r="K380" s="85">
        <v>180.46792973751297</v>
      </c>
      <c r="L380" s="85">
        <v>183.61431942368583</v>
      </c>
      <c r="M380" s="85">
        <v>191.59753308338264</v>
      </c>
      <c r="N380" s="85">
        <v>192.05969734555455</v>
      </c>
      <c r="P380" s="85">
        <f t="shared" si="10"/>
        <v>152.43673532655916</v>
      </c>
      <c r="Q380" s="85">
        <f t="shared" si="11"/>
        <v>192.05969734555455</v>
      </c>
      <c r="R380" s="99"/>
    </row>
    <row r="381" spans="1:18" x14ac:dyDescent="0.3">
      <c r="A381" s="83">
        <v>662</v>
      </c>
      <c r="B381" s="84" t="s">
        <v>548</v>
      </c>
      <c r="C381" s="85">
        <v>164.45444191747978</v>
      </c>
      <c r="D381" s="85">
        <v>153.08663017022738</v>
      </c>
      <c r="E381" s="85">
        <v>137.76350496244899</v>
      </c>
      <c r="F381" s="85">
        <v>143.61367790526708</v>
      </c>
      <c r="G381" s="85">
        <v>133.94196519622136</v>
      </c>
      <c r="H381" s="85">
        <v>138.13608397619151</v>
      </c>
      <c r="I381" s="85">
        <v>143.89587970829152</v>
      </c>
      <c r="J381" s="85">
        <v>153.04194908350772</v>
      </c>
      <c r="K381" s="85">
        <v>144.69412931638803</v>
      </c>
      <c r="L381" s="85">
        <v>152.33535009112947</v>
      </c>
      <c r="M381" s="85">
        <v>158.11307231167166</v>
      </c>
      <c r="N381" s="85">
        <v>153.88940175011436</v>
      </c>
      <c r="P381" s="85">
        <f t="shared" si="10"/>
        <v>133.94196519622136</v>
      </c>
      <c r="Q381" s="85">
        <f t="shared" si="11"/>
        <v>158.11307231167166</v>
      </c>
      <c r="R381" s="99"/>
    </row>
    <row r="382" spans="1:18" x14ac:dyDescent="0.3">
      <c r="A382" s="83">
        <v>665</v>
      </c>
      <c r="B382" s="84" t="s">
        <v>278</v>
      </c>
      <c r="C382" s="85">
        <v>113.75341669916084</v>
      </c>
      <c r="D382" s="85">
        <v>107.74202601512411</v>
      </c>
      <c r="E382" s="85">
        <v>107.22788543541513</v>
      </c>
      <c r="F382" s="85">
        <v>111.35104056728689</v>
      </c>
      <c r="G382" s="85">
        <v>107.25703292265472</v>
      </c>
      <c r="H382" s="85">
        <v>105.54414050860028</v>
      </c>
      <c r="I382" s="85">
        <v>108.92918353170306</v>
      </c>
      <c r="J382" s="85">
        <v>112.38629274772205</v>
      </c>
      <c r="K382" s="85">
        <v>113.85897919501966</v>
      </c>
      <c r="L382" s="85">
        <v>114.52838381117915</v>
      </c>
      <c r="M382" s="85">
        <v>118.48240028636118</v>
      </c>
      <c r="N382" s="85">
        <v>117.67006146164158</v>
      </c>
      <c r="P382" s="85">
        <f t="shared" si="10"/>
        <v>105.54414050860028</v>
      </c>
      <c r="Q382" s="85">
        <f t="shared" si="11"/>
        <v>118.48240028636118</v>
      </c>
      <c r="R382" s="99"/>
    </row>
    <row r="383" spans="1:18" x14ac:dyDescent="0.3">
      <c r="A383" s="83">
        <v>670</v>
      </c>
      <c r="B383" s="84" t="s">
        <v>56</v>
      </c>
      <c r="C383" s="85">
        <v>143.49341406574342</v>
      </c>
      <c r="D383" s="85">
        <v>143.25753596690802</v>
      </c>
      <c r="E383" s="85">
        <v>144.99978066968526</v>
      </c>
      <c r="F383" s="85">
        <v>152.79532273154675</v>
      </c>
      <c r="G383" s="85">
        <v>153.14311773507507</v>
      </c>
      <c r="H383" s="85">
        <v>156.50957447760749</v>
      </c>
      <c r="I383" s="85">
        <v>169.37879207317982</v>
      </c>
      <c r="J383" s="85">
        <v>173.21422344582408</v>
      </c>
      <c r="K383" s="85">
        <v>177.07484769849606</v>
      </c>
      <c r="L383" s="85">
        <v>176.19692863365074</v>
      </c>
      <c r="M383" s="85">
        <v>190.40428317288044</v>
      </c>
      <c r="N383" s="85">
        <v>161.36433748942136</v>
      </c>
      <c r="P383" s="85">
        <f t="shared" si="10"/>
        <v>143.25753596690802</v>
      </c>
      <c r="Q383" s="85">
        <f t="shared" si="11"/>
        <v>190.40428317288044</v>
      </c>
      <c r="R383" s="99"/>
    </row>
    <row r="384" spans="1:18" x14ac:dyDescent="0.3">
      <c r="A384" s="83">
        <v>672</v>
      </c>
      <c r="B384" s="84" t="s">
        <v>258</v>
      </c>
      <c r="C384" s="85">
        <v>125.13131527661032</v>
      </c>
      <c r="D384" s="85">
        <v>128.77817410309024</v>
      </c>
      <c r="E384" s="85">
        <v>120.61217416404078</v>
      </c>
      <c r="F384" s="85">
        <v>122.42655626642234</v>
      </c>
      <c r="G384" s="85">
        <v>126.68130953926229</v>
      </c>
      <c r="H384" s="85">
        <v>119.36647930623816</v>
      </c>
      <c r="I384" s="85">
        <v>126.79888365589281</v>
      </c>
      <c r="J384" s="85">
        <v>130.99463264347821</v>
      </c>
      <c r="K384" s="85">
        <v>136.08917693814021</v>
      </c>
      <c r="L384" s="85">
        <v>136.49564305727048</v>
      </c>
      <c r="M384" s="85">
        <v>137.17141461292388</v>
      </c>
      <c r="N384" s="85">
        <v>137.43090069318356</v>
      </c>
      <c r="P384" s="85">
        <f t="shared" si="10"/>
        <v>119.36647930623816</v>
      </c>
      <c r="Q384" s="85">
        <f t="shared" si="11"/>
        <v>137.43090069318356</v>
      </c>
      <c r="R384" s="99"/>
    </row>
    <row r="385" spans="1:18" x14ac:dyDescent="0.3">
      <c r="A385" s="83">
        <v>673</v>
      </c>
      <c r="B385" s="84" t="s">
        <v>159</v>
      </c>
      <c r="C385" s="85">
        <v>119.26613079474504</v>
      </c>
      <c r="D385" s="85">
        <v>124.29544863593536</v>
      </c>
      <c r="E385" s="85">
        <v>124.30366404628263</v>
      </c>
      <c r="F385" s="85">
        <v>128.56814032313963</v>
      </c>
      <c r="G385" s="85">
        <v>120.02140566138159</v>
      </c>
      <c r="H385" s="85">
        <v>121.95597825852229</v>
      </c>
      <c r="I385" s="85">
        <v>123.75523626750096</v>
      </c>
      <c r="J385" s="85">
        <v>126.46905764469511</v>
      </c>
      <c r="K385" s="85">
        <v>130.99411377584005</v>
      </c>
      <c r="L385" s="85">
        <v>147.26882278013102</v>
      </c>
      <c r="M385" s="85">
        <v>147.47123209341203</v>
      </c>
      <c r="N385" s="85">
        <v>150.70060951701024</v>
      </c>
      <c r="P385" s="85">
        <f t="shared" si="10"/>
        <v>120.02140566138159</v>
      </c>
      <c r="Q385" s="85">
        <f t="shared" si="11"/>
        <v>150.70060951701024</v>
      </c>
      <c r="R385" s="99"/>
    </row>
    <row r="386" spans="1:18" x14ac:dyDescent="0.3">
      <c r="A386" s="83">
        <v>674</v>
      </c>
      <c r="B386" s="84" t="s">
        <v>57</v>
      </c>
      <c r="C386" s="85">
        <v>137.17392465305264</v>
      </c>
      <c r="D386" s="85">
        <v>146.85764142086245</v>
      </c>
      <c r="E386" s="85">
        <v>143.55230105600253</v>
      </c>
      <c r="F386" s="85">
        <v>138.7310123922901</v>
      </c>
      <c r="G386" s="85">
        <v>133.04983955085524</v>
      </c>
      <c r="H386" s="85">
        <v>138.31946107812826</v>
      </c>
      <c r="I386" s="85">
        <v>132.23081046897332</v>
      </c>
      <c r="J386" s="85">
        <v>137.50672179685355</v>
      </c>
      <c r="K386" s="85">
        <v>140.77774906395734</v>
      </c>
      <c r="L386" s="85">
        <v>142.7462116169342</v>
      </c>
      <c r="M386" s="85">
        <v>144.46458485157859</v>
      </c>
      <c r="N386" s="85">
        <v>137.079113361872</v>
      </c>
      <c r="P386" s="85">
        <f t="shared" si="10"/>
        <v>132.23081046897332</v>
      </c>
      <c r="Q386" s="85">
        <f t="shared" si="11"/>
        <v>146.85764142086245</v>
      </c>
      <c r="R386" s="99"/>
    </row>
    <row r="387" spans="1:18" x14ac:dyDescent="0.3">
      <c r="A387" s="83">
        <v>675</v>
      </c>
      <c r="B387" s="84" t="s">
        <v>282</v>
      </c>
      <c r="C387" s="85">
        <v>143.85839413148142</v>
      </c>
      <c r="D387" s="85">
        <v>154.39465347213979</v>
      </c>
      <c r="E387" s="85">
        <v>152.09517209947384</v>
      </c>
      <c r="F387" s="85">
        <v>161.14282966792098</v>
      </c>
      <c r="G387" s="85">
        <v>160.41631460990789</v>
      </c>
      <c r="H387" s="85">
        <v>161.35507339781634</v>
      </c>
      <c r="I387" s="85">
        <v>156.83735619809923</v>
      </c>
      <c r="J387" s="85">
        <v>162.89037760392984</v>
      </c>
      <c r="K387" s="85">
        <v>158.35390888783232</v>
      </c>
      <c r="L387" s="85">
        <v>163.12512813094807</v>
      </c>
      <c r="M387" s="85">
        <v>167.18157838785223</v>
      </c>
      <c r="N387" s="85">
        <v>166.63898394053274</v>
      </c>
      <c r="P387" s="85">
        <f t="shared" si="10"/>
        <v>152.09517209947384</v>
      </c>
      <c r="Q387" s="85">
        <f t="shared" si="11"/>
        <v>167.18157838785223</v>
      </c>
      <c r="R387" s="99"/>
    </row>
    <row r="388" spans="1:18" x14ac:dyDescent="0.3">
      <c r="A388" s="83">
        <v>680</v>
      </c>
      <c r="B388" s="84" t="s">
        <v>174</v>
      </c>
      <c r="C388" s="85">
        <v>110.35478463852509</v>
      </c>
      <c r="D388" s="85">
        <v>112.57247762483122</v>
      </c>
      <c r="E388" s="85">
        <v>112.15474180619891</v>
      </c>
      <c r="F388" s="85">
        <v>117.04123172633467</v>
      </c>
      <c r="G388" s="85">
        <v>116.52934733200924</v>
      </c>
      <c r="H388" s="85">
        <v>117.24447735514411</v>
      </c>
      <c r="I388" s="85">
        <v>122.17807434817909</v>
      </c>
      <c r="J388" s="85">
        <v>125.33602551785515</v>
      </c>
      <c r="K388" s="85">
        <v>129.21773255037178</v>
      </c>
      <c r="L388" s="85">
        <v>134.13382780960416</v>
      </c>
      <c r="M388" s="85">
        <v>134.83647291058617</v>
      </c>
      <c r="N388" s="85">
        <v>137.95089698549126</v>
      </c>
      <c r="P388" s="85">
        <f t="shared" si="10"/>
        <v>112.15474180619891</v>
      </c>
      <c r="Q388" s="85">
        <f t="shared" si="11"/>
        <v>137.95089698549126</v>
      </c>
      <c r="R388" s="99"/>
    </row>
    <row r="389" spans="1:18" x14ac:dyDescent="0.3">
      <c r="A389" s="83">
        <v>683</v>
      </c>
      <c r="B389" s="84" t="s">
        <v>58</v>
      </c>
      <c r="C389" s="85">
        <v>129.12943143615604</v>
      </c>
      <c r="D389" s="85">
        <v>134.78258613504389</v>
      </c>
      <c r="E389" s="85">
        <v>135.54245945844511</v>
      </c>
      <c r="F389" s="85">
        <v>146.43710539638667</v>
      </c>
      <c r="G389" s="85">
        <v>131.14667579086648</v>
      </c>
      <c r="H389" s="85">
        <v>142.67702903869471</v>
      </c>
      <c r="I389" s="85">
        <v>148.52509492806004</v>
      </c>
      <c r="J389" s="85">
        <v>152.16916938192199</v>
      </c>
      <c r="K389" s="85">
        <v>153.96278185833708</v>
      </c>
      <c r="L389" s="85">
        <v>160.41534965564185</v>
      </c>
      <c r="M389" s="85">
        <v>169.81079879880855</v>
      </c>
      <c r="N389" s="85">
        <v>176.35516243868884</v>
      </c>
      <c r="P389" s="85">
        <f t="shared" si="10"/>
        <v>131.14667579086648</v>
      </c>
      <c r="Q389" s="85">
        <f t="shared" si="11"/>
        <v>176.35516243868884</v>
      </c>
      <c r="R389" s="99"/>
    </row>
    <row r="390" spans="1:18" x14ac:dyDescent="0.3">
      <c r="A390" s="83">
        <v>685</v>
      </c>
      <c r="B390" s="84" t="s">
        <v>549</v>
      </c>
      <c r="C390" s="85">
        <v>147.30512874883098</v>
      </c>
      <c r="D390" s="85">
        <v>152.58945213948604</v>
      </c>
      <c r="E390" s="85">
        <v>144.01245093649132</v>
      </c>
      <c r="F390" s="85">
        <v>154.03593297131175</v>
      </c>
      <c r="G390" s="85">
        <v>161.36228214105529</v>
      </c>
      <c r="H390" s="85">
        <v>157.73074334572411</v>
      </c>
      <c r="I390" s="85">
        <v>145.15769354521819</v>
      </c>
      <c r="J390" s="85">
        <v>151.17504622877098</v>
      </c>
      <c r="K390" s="85">
        <v>158.77982364632558</v>
      </c>
      <c r="L390" s="85">
        <v>158.384044403383</v>
      </c>
      <c r="M390" s="85">
        <v>183.87816395596639</v>
      </c>
      <c r="N390" s="85">
        <v>111.6967780826958</v>
      </c>
      <c r="P390" s="85">
        <f t="shared" si="10"/>
        <v>111.6967780826958</v>
      </c>
      <c r="Q390" s="85">
        <f t="shared" si="11"/>
        <v>183.87816395596639</v>
      </c>
      <c r="R390" s="99"/>
    </row>
    <row r="391" spans="1:18" x14ac:dyDescent="0.3">
      <c r="A391" s="83">
        <v>690</v>
      </c>
      <c r="B391" s="84" t="s">
        <v>200</v>
      </c>
      <c r="C391" s="85">
        <v>110.25959701586237</v>
      </c>
      <c r="D391" s="85">
        <v>111.15717089854998</v>
      </c>
      <c r="E391" s="85">
        <v>110.65143831199254</v>
      </c>
      <c r="F391" s="85">
        <v>118.62059196235275</v>
      </c>
      <c r="G391" s="85">
        <v>113.10421616198138</v>
      </c>
      <c r="H391" s="85">
        <v>114.68454714739829</v>
      </c>
      <c r="I391" s="85">
        <v>115.4251812105521</v>
      </c>
      <c r="J391" s="85">
        <v>117.33928140091079</v>
      </c>
      <c r="K391" s="85">
        <v>124.54143461721232</v>
      </c>
      <c r="L391" s="85">
        <v>125.97579732785064</v>
      </c>
      <c r="M391" s="85">
        <v>129.0716594755155</v>
      </c>
      <c r="N391" s="85">
        <v>130.81520084659988</v>
      </c>
      <c r="P391" s="85">
        <f t="shared" si="10"/>
        <v>110.65143831199254</v>
      </c>
      <c r="Q391" s="85">
        <f t="shared" si="11"/>
        <v>130.81520084659988</v>
      </c>
      <c r="R391" s="99"/>
    </row>
    <row r="392" spans="1:18" x14ac:dyDescent="0.3">
      <c r="A392" s="83">
        <v>695</v>
      </c>
      <c r="B392" s="84" t="s">
        <v>135</v>
      </c>
      <c r="C392" s="85">
        <v>145.14088274117125</v>
      </c>
      <c r="D392" s="85">
        <v>138.01328556694259</v>
      </c>
      <c r="E392" s="85">
        <v>135.65484159533378</v>
      </c>
      <c r="F392" s="85">
        <v>141.676220725891</v>
      </c>
      <c r="G392" s="85">
        <v>140.58512606429832</v>
      </c>
      <c r="H392" s="85">
        <v>139.99483425718552</v>
      </c>
      <c r="I392" s="85">
        <v>145.58364265578496</v>
      </c>
      <c r="J392" s="85">
        <v>140.50424443634643</v>
      </c>
      <c r="K392" s="85">
        <v>146.5100524116003</v>
      </c>
      <c r="L392" s="85">
        <v>149.48050483194791</v>
      </c>
      <c r="M392" s="85">
        <v>156.43523176327994</v>
      </c>
      <c r="N392" s="85">
        <v>161.59186998055247</v>
      </c>
      <c r="P392" s="85">
        <f t="shared" si="10"/>
        <v>135.65484159533378</v>
      </c>
      <c r="Q392" s="85">
        <f t="shared" si="11"/>
        <v>161.59186998055247</v>
      </c>
      <c r="R392" s="99"/>
    </row>
    <row r="393" spans="1:18" x14ac:dyDescent="0.3">
      <c r="A393" s="83">
        <v>698</v>
      </c>
      <c r="B393" s="84" t="s">
        <v>303</v>
      </c>
      <c r="C393" s="85">
        <v>157.6404852092152</v>
      </c>
      <c r="D393" s="85">
        <v>161.82687388899126</v>
      </c>
      <c r="E393" s="85">
        <v>159.9120009641438</v>
      </c>
      <c r="F393" s="85">
        <v>161.40719517544761</v>
      </c>
      <c r="G393" s="85">
        <v>152.48174588266795</v>
      </c>
      <c r="H393" s="85">
        <v>139.43767882634808</v>
      </c>
      <c r="I393" s="85">
        <v>146.17797011935576</v>
      </c>
      <c r="J393" s="85">
        <v>151.86986447572468</v>
      </c>
      <c r="K393" s="85">
        <v>161.28815124780428</v>
      </c>
      <c r="L393" s="85">
        <v>168.23674523626698</v>
      </c>
      <c r="M393" s="85">
        <v>176.05307712725894</v>
      </c>
      <c r="N393" s="85">
        <v>174.43519426556571</v>
      </c>
      <c r="P393" s="85">
        <f t="shared" si="10"/>
        <v>139.43767882634808</v>
      </c>
      <c r="Q393" s="85">
        <f t="shared" si="11"/>
        <v>176.05307712725894</v>
      </c>
      <c r="R393" s="99"/>
    </row>
    <row r="394" spans="1:18" x14ac:dyDescent="0.3">
      <c r="A394" s="83">
        <v>700</v>
      </c>
      <c r="B394" s="84" t="s">
        <v>233</v>
      </c>
      <c r="C394" s="85">
        <v>173.0858759248311</v>
      </c>
      <c r="D394" s="85">
        <v>172.77494954481176</v>
      </c>
      <c r="E394" s="85">
        <v>177.87863273821992</v>
      </c>
      <c r="F394" s="85">
        <v>188.81588344976049</v>
      </c>
      <c r="G394" s="85">
        <v>196.42739121111546</v>
      </c>
      <c r="H394" s="85">
        <v>193.99771759738385</v>
      </c>
      <c r="I394" s="85">
        <v>197.58771592348117</v>
      </c>
      <c r="J394" s="85">
        <v>205.6857645105863</v>
      </c>
      <c r="K394" s="85">
        <v>210.54353904034184</v>
      </c>
      <c r="L394" s="85">
        <v>206.10837584350028</v>
      </c>
      <c r="M394" s="85">
        <v>211.08120032019769</v>
      </c>
      <c r="N394" s="85">
        <v>216.9983220594479</v>
      </c>
      <c r="P394" s="85">
        <f t="shared" ref="P394:P448" si="12">MIN(D394:N394)</f>
        <v>172.77494954481176</v>
      </c>
      <c r="Q394" s="85">
        <f t="shared" ref="Q394:Q448" si="13">MAX(D394:N394)</f>
        <v>216.9983220594479</v>
      </c>
      <c r="R394" s="99"/>
    </row>
    <row r="395" spans="1:18" x14ac:dyDescent="0.3">
      <c r="A395" s="83">
        <v>705</v>
      </c>
      <c r="B395" s="84" t="s">
        <v>550</v>
      </c>
      <c r="C395" s="85">
        <v>120.32489298344851</v>
      </c>
      <c r="D395" s="85">
        <v>120.92150590331477</v>
      </c>
      <c r="E395" s="85">
        <v>115.12928836087661</v>
      </c>
      <c r="F395" s="85">
        <v>125.35583699759052</v>
      </c>
      <c r="G395" s="85">
        <v>123.63006519669646</v>
      </c>
      <c r="H395" s="85">
        <v>124.56222781495576</v>
      </c>
      <c r="I395" s="85">
        <v>126.49201175518141</v>
      </c>
      <c r="J395" s="85">
        <v>130.498645374641</v>
      </c>
      <c r="K395" s="85">
        <v>140.72442137316673</v>
      </c>
      <c r="L395" s="85">
        <v>147.79380793440907</v>
      </c>
      <c r="M395" s="85">
        <v>160.78893972263728</v>
      </c>
      <c r="N395" s="85">
        <v>157.90780817589834</v>
      </c>
      <c r="P395" s="85">
        <f t="shared" si="12"/>
        <v>115.12928836087661</v>
      </c>
      <c r="Q395" s="85">
        <f t="shared" si="13"/>
        <v>160.78893972263728</v>
      </c>
      <c r="R395" s="99"/>
    </row>
    <row r="396" spans="1:18" x14ac:dyDescent="0.3">
      <c r="A396" s="83">
        <v>710</v>
      </c>
      <c r="B396" s="84" t="s">
        <v>93</v>
      </c>
      <c r="C396" s="85">
        <v>116.69181734412881</v>
      </c>
      <c r="D396" s="85">
        <v>116.12759903798158</v>
      </c>
      <c r="E396" s="85">
        <v>112.91981692644273</v>
      </c>
      <c r="F396" s="85">
        <v>112.67414087020894</v>
      </c>
      <c r="G396" s="85">
        <v>114.63342637409501</v>
      </c>
      <c r="H396" s="85">
        <v>117.39126657508905</v>
      </c>
      <c r="I396" s="85">
        <v>114.85700399254711</v>
      </c>
      <c r="J396" s="85">
        <v>122.22619175525567</v>
      </c>
      <c r="K396" s="85">
        <v>133.26017118679769</v>
      </c>
      <c r="L396" s="85">
        <v>146.85883338647542</v>
      </c>
      <c r="M396" s="85">
        <v>148.5541805534811</v>
      </c>
      <c r="N396" s="85">
        <v>145.62862748283203</v>
      </c>
      <c r="P396" s="85">
        <f t="shared" si="12"/>
        <v>112.67414087020894</v>
      </c>
      <c r="Q396" s="85">
        <f t="shared" si="13"/>
        <v>148.5541805534811</v>
      </c>
      <c r="R396" s="99"/>
    </row>
    <row r="397" spans="1:18" x14ac:dyDescent="0.3">
      <c r="A397" s="83">
        <v>712</v>
      </c>
      <c r="B397" s="84" t="s">
        <v>141</v>
      </c>
      <c r="C397" s="85"/>
      <c r="D397" s="85"/>
      <c r="E397" s="85"/>
      <c r="F397" s="85"/>
      <c r="G397" s="85"/>
      <c r="H397" s="85">
        <v>148.13610625968525</v>
      </c>
      <c r="I397" s="85">
        <v>166.50469623285753</v>
      </c>
      <c r="J397" s="85">
        <v>162.14015811209694</v>
      </c>
      <c r="K397" s="85">
        <v>163.81307739429167</v>
      </c>
      <c r="L397" s="85">
        <v>168.02930156463302</v>
      </c>
      <c r="M397" s="85">
        <v>172.88685433443374</v>
      </c>
      <c r="N397" s="85">
        <v>173.96926690987718</v>
      </c>
      <c r="P397" s="85">
        <f t="shared" si="12"/>
        <v>148.13610625968525</v>
      </c>
      <c r="Q397" s="85">
        <f t="shared" si="13"/>
        <v>173.96926690987718</v>
      </c>
      <c r="R397" s="99"/>
    </row>
    <row r="398" spans="1:18" x14ac:dyDescent="0.3">
      <c r="A398" s="83">
        <v>715</v>
      </c>
      <c r="B398" s="84" t="s">
        <v>71</v>
      </c>
      <c r="C398" s="85">
        <v>164.20239993376612</v>
      </c>
      <c r="D398" s="85">
        <v>170.13188892717096</v>
      </c>
      <c r="E398" s="85">
        <v>169.98434408465047</v>
      </c>
      <c r="F398" s="85">
        <v>177.14947321675277</v>
      </c>
      <c r="G398" s="85">
        <v>185.05772602045627</v>
      </c>
      <c r="H398" s="85">
        <v>166.96453246644813</v>
      </c>
      <c r="I398" s="85">
        <v>199.75801768006002</v>
      </c>
      <c r="J398" s="85">
        <v>188.09152254909102</v>
      </c>
      <c r="K398" s="85">
        <v>189.7682720836751</v>
      </c>
      <c r="L398" s="85">
        <v>196.99177408643217</v>
      </c>
      <c r="M398" s="85">
        <v>180.11569628688738</v>
      </c>
      <c r="N398" s="85">
        <v>168.24642425997999</v>
      </c>
      <c r="P398" s="85">
        <f t="shared" si="12"/>
        <v>166.96453246644813</v>
      </c>
      <c r="Q398" s="85">
        <f t="shared" si="13"/>
        <v>199.75801768006002</v>
      </c>
      <c r="R398" s="99"/>
    </row>
    <row r="399" spans="1:18" x14ac:dyDescent="0.3">
      <c r="A399" s="83">
        <v>717</v>
      </c>
      <c r="B399" s="84" t="s">
        <v>59</v>
      </c>
      <c r="C399" s="85">
        <v>134.17957885613413</v>
      </c>
      <c r="D399" s="85">
        <v>143.62337752644868</v>
      </c>
      <c r="E399" s="85">
        <v>137.49872299621583</v>
      </c>
      <c r="F399" s="85">
        <v>150.34167526000834</v>
      </c>
      <c r="G399" s="85">
        <v>141.73976475091368</v>
      </c>
      <c r="H399" s="85">
        <v>143.20236487215635</v>
      </c>
      <c r="I399" s="85">
        <v>150.63118698202672</v>
      </c>
      <c r="J399" s="85">
        <v>156.27725662361112</v>
      </c>
      <c r="K399" s="85">
        <v>159.20702958058558</v>
      </c>
      <c r="L399" s="85">
        <v>153.95072778191417</v>
      </c>
      <c r="M399" s="85">
        <v>147.59753946563984</v>
      </c>
      <c r="N399" s="85">
        <v>151.7782301462382</v>
      </c>
      <c r="P399" s="85">
        <f t="shared" si="12"/>
        <v>137.49872299621583</v>
      </c>
      <c r="Q399" s="85">
        <f t="shared" si="13"/>
        <v>159.20702958058558</v>
      </c>
      <c r="R399" s="99"/>
    </row>
    <row r="400" spans="1:18" x14ac:dyDescent="0.3">
      <c r="A400" s="83">
        <v>720</v>
      </c>
      <c r="B400" s="84" t="s">
        <v>60</v>
      </c>
      <c r="C400" s="85">
        <v>111.94657951614688</v>
      </c>
      <c r="D400" s="85">
        <v>117.57723106163012</v>
      </c>
      <c r="E400" s="85">
        <v>116.82018632017378</v>
      </c>
      <c r="F400" s="85">
        <v>126.96602916332958</v>
      </c>
      <c r="G400" s="85">
        <v>122.59543886502624</v>
      </c>
      <c r="H400" s="85">
        <v>110.80997283012411</v>
      </c>
      <c r="I400" s="85">
        <v>124.15108514147144</v>
      </c>
      <c r="J400" s="85">
        <v>128.07128055912099</v>
      </c>
      <c r="K400" s="85">
        <v>118.244011391309</v>
      </c>
      <c r="L400" s="85">
        <v>121.15957630468614</v>
      </c>
      <c r="M400" s="85">
        <v>121.56865433856687</v>
      </c>
      <c r="N400" s="85">
        <v>122.78242042662615</v>
      </c>
      <c r="P400" s="85">
        <f t="shared" si="12"/>
        <v>110.80997283012411</v>
      </c>
      <c r="Q400" s="85">
        <f t="shared" si="13"/>
        <v>128.07128055912099</v>
      </c>
      <c r="R400" s="99"/>
    </row>
    <row r="401" spans="1:18" x14ac:dyDescent="0.3">
      <c r="A401" s="83">
        <v>725</v>
      </c>
      <c r="B401" s="84" t="s">
        <v>136</v>
      </c>
      <c r="C401" s="85">
        <v>136.76083179332693</v>
      </c>
      <c r="D401" s="85">
        <v>136.94014659062034</v>
      </c>
      <c r="E401" s="85">
        <v>133.54696821791859</v>
      </c>
      <c r="F401" s="85">
        <v>137.94289591649755</v>
      </c>
      <c r="G401" s="85">
        <v>135.70610515878857</v>
      </c>
      <c r="H401" s="85">
        <v>139.57668995287787</v>
      </c>
      <c r="I401" s="85">
        <v>138.54057851707512</v>
      </c>
      <c r="J401" s="85">
        <v>142.29217445457763</v>
      </c>
      <c r="K401" s="85">
        <v>143.96051654476636</v>
      </c>
      <c r="L401" s="85">
        <v>122.28056024310632</v>
      </c>
      <c r="M401" s="85">
        <v>128.69534004474232</v>
      </c>
      <c r="N401" s="85">
        <v>132.81431378588152</v>
      </c>
      <c r="P401" s="85">
        <f t="shared" si="12"/>
        <v>122.28056024310632</v>
      </c>
      <c r="Q401" s="85">
        <f t="shared" si="13"/>
        <v>143.96051654476636</v>
      </c>
      <c r="R401" s="99"/>
    </row>
    <row r="402" spans="1:18" x14ac:dyDescent="0.3">
      <c r="A402" s="83">
        <v>728</v>
      </c>
      <c r="B402" s="84" t="s">
        <v>314</v>
      </c>
      <c r="C402" s="85">
        <v>147.75407607714598</v>
      </c>
      <c r="D402" s="85">
        <v>156.2784675352799</v>
      </c>
      <c r="E402" s="85">
        <v>154.62182450425524</v>
      </c>
      <c r="F402" s="85">
        <v>177.88446163183315</v>
      </c>
      <c r="G402" s="85">
        <v>169.91138859898425</v>
      </c>
      <c r="H402" s="85">
        <v>159.59715532451048</v>
      </c>
      <c r="I402" s="85">
        <v>155.80225829489802</v>
      </c>
      <c r="J402" s="85">
        <v>156.93063818218877</v>
      </c>
      <c r="K402" s="85">
        <v>158.43247623792786</v>
      </c>
      <c r="L402" s="85">
        <v>143.51088248497288</v>
      </c>
      <c r="M402" s="85">
        <v>112.79663789968846</v>
      </c>
      <c r="N402" s="85">
        <v>173.15671396613271</v>
      </c>
      <c r="P402" s="85">
        <f t="shared" si="12"/>
        <v>112.79663789968846</v>
      </c>
      <c r="Q402" s="85">
        <f t="shared" si="13"/>
        <v>177.88446163183315</v>
      </c>
      <c r="R402" s="99"/>
    </row>
    <row r="403" spans="1:18" x14ac:dyDescent="0.3">
      <c r="A403" s="83">
        <v>730</v>
      </c>
      <c r="B403" s="84" t="s">
        <v>137</v>
      </c>
      <c r="C403" s="85">
        <v>126.32222701451632</v>
      </c>
      <c r="D403" s="85">
        <v>121.80472562350748</v>
      </c>
      <c r="E403" s="85">
        <v>119.24361610891852</v>
      </c>
      <c r="F403" s="85">
        <v>124.39549371597801</v>
      </c>
      <c r="G403" s="85">
        <v>119.5316197887071</v>
      </c>
      <c r="H403" s="85">
        <v>120.29529650668005</v>
      </c>
      <c r="I403" s="85">
        <v>120.01955553609587</v>
      </c>
      <c r="J403" s="85">
        <v>123.10268329115632</v>
      </c>
      <c r="K403" s="85">
        <v>125.6144354668979</v>
      </c>
      <c r="L403" s="85">
        <v>129.91612049570264</v>
      </c>
      <c r="M403" s="85">
        <v>134.95709830822258</v>
      </c>
      <c r="N403" s="85">
        <v>131.3954524073751</v>
      </c>
      <c r="P403" s="85">
        <f t="shared" si="12"/>
        <v>119.24361610891852</v>
      </c>
      <c r="Q403" s="85">
        <f t="shared" si="13"/>
        <v>134.95709830822258</v>
      </c>
      <c r="R403" s="99"/>
    </row>
    <row r="404" spans="1:18" x14ac:dyDescent="0.3">
      <c r="A404" s="83">
        <v>735</v>
      </c>
      <c r="B404" s="84" t="s">
        <v>138</v>
      </c>
      <c r="C404" s="85">
        <v>109.74512420359994</v>
      </c>
      <c r="D404" s="85">
        <v>108.30452389678413</v>
      </c>
      <c r="E404" s="85">
        <v>107.00437785997539</v>
      </c>
      <c r="F404" s="85">
        <v>113.08110756976365</v>
      </c>
      <c r="G404" s="85">
        <v>111.29268391318841</v>
      </c>
      <c r="H404" s="85">
        <v>116.23776716215089</v>
      </c>
      <c r="I404" s="85">
        <v>118.95363519217186</v>
      </c>
      <c r="J404" s="85">
        <v>123.6310122644766</v>
      </c>
      <c r="K404" s="85">
        <v>128.6391128057698</v>
      </c>
      <c r="L404" s="85">
        <v>135.21562014634739</v>
      </c>
      <c r="M404" s="85">
        <v>140.01825643646589</v>
      </c>
      <c r="N404" s="85">
        <v>141.55470764931059</v>
      </c>
      <c r="P404" s="85">
        <f t="shared" si="12"/>
        <v>107.00437785997539</v>
      </c>
      <c r="Q404" s="85">
        <f t="shared" si="13"/>
        <v>141.55470764931059</v>
      </c>
      <c r="R404" s="99"/>
    </row>
    <row r="405" spans="1:18" x14ac:dyDescent="0.3">
      <c r="A405" s="83">
        <v>740</v>
      </c>
      <c r="B405" s="84" t="s">
        <v>305</v>
      </c>
      <c r="C405" s="85">
        <v>130.78898298181321</v>
      </c>
      <c r="D405" s="85">
        <v>138.49365293331402</v>
      </c>
      <c r="E405" s="85">
        <v>138.20368764602907</v>
      </c>
      <c r="F405" s="85">
        <v>150.51942666131396</v>
      </c>
      <c r="G405" s="85">
        <v>148.06252036939901</v>
      </c>
      <c r="H405" s="85">
        <v>147.76278435706971</v>
      </c>
      <c r="I405" s="85">
        <v>137.82853386429721</v>
      </c>
      <c r="J405" s="85">
        <v>138.65051191256615</v>
      </c>
      <c r="K405" s="85">
        <v>134.4277275953612</v>
      </c>
      <c r="L405" s="85">
        <v>139.77760576195175</v>
      </c>
      <c r="M405" s="85">
        <v>140.68150743017191</v>
      </c>
      <c r="N405" s="85">
        <v>141.09999693975161</v>
      </c>
      <c r="P405" s="85">
        <f t="shared" si="12"/>
        <v>134.4277275953612</v>
      </c>
      <c r="Q405" s="85">
        <f t="shared" si="13"/>
        <v>150.51942666131396</v>
      </c>
      <c r="R405" s="99"/>
    </row>
    <row r="406" spans="1:18" x14ac:dyDescent="0.3">
      <c r="A406" s="83">
        <v>745</v>
      </c>
      <c r="B406" s="84" t="s">
        <v>225</v>
      </c>
      <c r="C406" s="85">
        <v>117.17585750817045</v>
      </c>
      <c r="D406" s="85">
        <v>118.8334115228419</v>
      </c>
      <c r="E406" s="85">
        <v>114.31517736125312</v>
      </c>
      <c r="F406" s="85">
        <v>119.06149199233352</v>
      </c>
      <c r="G406" s="85">
        <v>120.05100037737463</v>
      </c>
      <c r="H406" s="85">
        <v>122.39879604917611</v>
      </c>
      <c r="I406" s="85">
        <v>129.63927235731342</v>
      </c>
      <c r="J406" s="85">
        <v>131.50168159924408</v>
      </c>
      <c r="K406" s="85">
        <v>135.67542095629392</v>
      </c>
      <c r="L406" s="85">
        <v>145.72404586918148</v>
      </c>
      <c r="M406" s="85">
        <v>145.4817234472099</v>
      </c>
      <c r="N406" s="85">
        <v>145.68134397781691</v>
      </c>
      <c r="P406" s="85">
        <f t="shared" si="12"/>
        <v>114.31517736125312</v>
      </c>
      <c r="Q406" s="85">
        <f t="shared" si="13"/>
        <v>145.72404586918148</v>
      </c>
      <c r="R406" s="99"/>
    </row>
    <row r="407" spans="1:18" x14ac:dyDescent="0.3">
      <c r="A407" s="83">
        <v>750</v>
      </c>
      <c r="B407" s="84" t="s">
        <v>61</v>
      </c>
      <c r="C407" s="85">
        <v>151.54228471450131</v>
      </c>
      <c r="D407" s="85">
        <v>147.37595208672735</v>
      </c>
      <c r="E407" s="85">
        <v>144.74565133538712</v>
      </c>
      <c r="F407" s="85">
        <v>145.07047851261464</v>
      </c>
      <c r="G407" s="85">
        <v>151.04367395871265</v>
      </c>
      <c r="H407" s="85">
        <v>141.23287646810763</v>
      </c>
      <c r="I407" s="85">
        <v>155.22045922938415</v>
      </c>
      <c r="J407" s="85">
        <v>166.66787308848708</v>
      </c>
      <c r="K407" s="85">
        <v>149.3944531554292</v>
      </c>
      <c r="L407" s="85">
        <v>149.3944531554292</v>
      </c>
      <c r="M407" s="85">
        <v>172.73459178553051</v>
      </c>
      <c r="N407" s="85">
        <v>172.45813965723173</v>
      </c>
      <c r="P407" s="85">
        <f t="shared" si="12"/>
        <v>141.23287646810763</v>
      </c>
      <c r="Q407" s="85">
        <f t="shared" si="13"/>
        <v>172.73459178553051</v>
      </c>
      <c r="R407" s="99"/>
    </row>
    <row r="408" spans="1:18" x14ac:dyDescent="0.3">
      <c r="A408" s="83">
        <v>753</v>
      </c>
      <c r="B408" s="84" t="s">
        <v>248</v>
      </c>
      <c r="C408" s="85">
        <v>113.83231840664824</v>
      </c>
      <c r="D408" s="85">
        <v>115.169824769972</v>
      </c>
      <c r="E408" s="85">
        <v>112.78692518653226</v>
      </c>
      <c r="F408" s="85">
        <v>127.5417188201678</v>
      </c>
      <c r="G408" s="85">
        <v>114.27439788218589</v>
      </c>
      <c r="H408" s="85">
        <v>122.10708216060517</v>
      </c>
      <c r="I408" s="85">
        <v>123.54935741439759</v>
      </c>
      <c r="J408" s="85">
        <v>130.15137517302372</v>
      </c>
      <c r="K408" s="85">
        <v>127.90957990684957</v>
      </c>
      <c r="L408" s="85">
        <v>131.30532211861538</v>
      </c>
      <c r="M408" s="85">
        <v>139.0691854868567</v>
      </c>
      <c r="N408" s="85">
        <v>137.92283550507793</v>
      </c>
      <c r="P408" s="85">
        <f t="shared" si="12"/>
        <v>112.78692518653226</v>
      </c>
      <c r="Q408" s="85">
        <f t="shared" si="13"/>
        <v>139.0691854868567</v>
      </c>
      <c r="R408" s="99"/>
    </row>
    <row r="409" spans="1:18" x14ac:dyDescent="0.3">
      <c r="A409" s="83">
        <v>755</v>
      </c>
      <c r="B409" s="84" t="s">
        <v>62</v>
      </c>
      <c r="C409" s="85">
        <v>132.83708935157708</v>
      </c>
      <c r="D409" s="85">
        <v>128.82619174193059</v>
      </c>
      <c r="E409" s="85">
        <v>126.36465955959633</v>
      </c>
      <c r="F409" s="85">
        <v>136.51455357636721</v>
      </c>
      <c r="G409" s="85">
        <v>124.99377618714821</v>
      </c>
      <c r="H409" s="85">
        <v>115.53993092695643</v>
      </c>
      <c r="I409" s="85">
        <v>118.85277126408664</v>
      </c>
      <c r="J409" s="85">
        <v>125.22684314715866</v>
      </c>
      <c r="K409" s="85">
        <v>136.35620973550044</v>
      </c>
      <c r="L409" s="85">
        <v>138.36010267658554</v>
      </c>
      <c r="M409" s="85">
        <v>143.15551659593496</v>
      </c>
      <c r="N409" s="85">
        <v>141.80649945414353</v>
      </c>
      <c r="P409" s="85">
        <f t="shared" si="12"/>
        <v>115.53993092695643</v>
      </c>
      <c r="Q409" s="85">
        <f t="shared" si="13"/>
        <v>143.15551659593496</v>
      </c>
      <c r="R409" s="99"/>
    </row>
    <row r="410" spans="1:18" x14ac:dyDescent="0.3">
      <c r="A410" s="83">
        <v>760</v>
      </c>
      <c r="B410" s="84" t="s">
        <v>279</v>
      </c>
      <c r="C410" s="85">
        <v>117.54294933057676</v>
      </c>
      <c r="D410" s="85">
        <v>117.05335880797998</v>
      </c>
      <c r="E410" s="85">
        <v>111.0678283780175</v>
      </c>
      <c r="F410" s="85">
        <v>113.70848347267615</v>
      </c>
      <c r="G410" s="85">
        <v>107.53862357456592</v>
      </c>
      <c r="H410" s="85">
        <v>106.02175461722368</v>
      </c>
      <c r="I410" s="85">
        <v>104.42901521643438</v>
      </c>
      <c r="J410" s="85">
        <v>108.79259130600984</v>
      </c>
      <c r="K410" s="85">
        <v>106.46912630151566</v>
      </c>
      <c r="L410" s="85">
        <v>115.50117273532265</v>
      </c>
      <c r="M410" s="85">
        <v>119.60618068336035</v>
      </c>
      <c r="N410" s="85">
        <v>119.40243788150457</v>
      </c>
      <c r="P410" s="85">
        <f t="shared" si="12"/>
        <v>104.42901521643438</v>
      </c>
      <c r="Q410" s="85">
        <f t="shared" si="13"/>
        <v>119.60618068336035</v>
      </c>
      <c r="R410" s="99"/>
    </row>
    <row r="411" spans="1:18" x14ac:dyDescent="0.3">
      <c r="A411" s="83">
        <v>763</v>
      </c>
      <c r="B411" s="84" t="s">
        <v>299</v>
      </c>
      <c r="C411" s="85"/>
      <c r="D411" s="85"/>
      <c r="E411" s="85"/>
      <c r="F411" s="85"/>
      <c r="G411" s="85">
        <v>133.27165844108657</v>
      </c>
      <c r="H411" s="85">
        <v>122.51236864563877</v>
      </c>
      <c r="I411" s="85">
        <v>121.14483268688355</v>
      </c>
      <c r="J411" s="85">
        <v>124.86599828419018</v>
      </c>
      <c r="K411" s="85">
        <v>130.58605654629923</v>
      </c>
      <c r="L411" s="85">
        <v>130.33547488089269</v>
      </c>
      <c r="M411" s="85">
        <v>126.02151152764829</v>
      </c>
      <c r="N411" s="85">
        <v>123.3912797920871</v>
      </c>
      <c r="P411" s="85">
        <f t="shared" si="12"/>
        <v>121.14483268688355</v>
      </c>
      <c r="Q411" s="85">
        <f t="shared" si="13"/>
        <v>133.27165844108657</v>
      </c>
      <c r="R411" s="99"/>
    </row>
    <row r="412" spans="1:18" x14ac:dyDescent="0.3">
      <c r="A412" s="83">
        <v>765</v>
      </c>
      <c r="B412" s="84" t="s">
        <v>551</v>
      </c>
      <c r="C412" s="85">
        <v>146.30761399590497</v>
      </c>
      <c r="D412" s="85">
        <v>146.78967019111869</v>
      </c>
      <c r="E412" s="85">
        <v>150.88578318585681</v>
      </c>
      <c r="F412" s="85">
        <v>151.50357381238791</v>
      </c>
      <c r="G412" s="85">
        <v>170.39984073382064</v>
      </c>
      <c r="H412" s="85">
        <v>169.68449906906426</v>
      </c>
      <c r="I412" s="85">
        <v>172.76960902609986</v>
      </c>
      <c r="J412" s="85">
        <v>177.38433942466085</v>
      </c>
      <c r="K412" s="85">
        <v>181.0055923088143</v>
      </c>
      <c r="L412" s="85">
        <v>182.99299811604388</v>
      </c>
      <c r="M412" s="85">
        <v>192.96871977589416</v>
      </c>
      <c r="N412" s="85">
        <v>204.21203171133507</v>
      </c>
      <c r="P412" s="85">
        <f t="shared" si="12"/>
        <v>146.78967019111869</v>
      </c>
      <c r="Q412" s="85">
        <f t="shared" si="13"/>
        <v>204.21203171133507</v>
      </c>
      <c r="R412" s="99"/>
    </row>
    <row r="413" spans="1:18" x14ac:dyDescent="0.3">
      <c r="A413" s="83">
        <v>766</v>
      </c>
      <c r="B413" s="57" t="s">
        <v>259</v>
      </c>
      <c r="C413" s="85">
        <v>112.17578819171491</v>
      </c>
      <c r="D413" s="85">
        <v>112.4512461836853</v>
      </c>
      <c r="E413" s="85">
        <v>111.38508296992656</v>
      </c>
      <c r="F413" s="85">
        <v>115.76434785069902</v>
      </c>
      <c r="G413" s="85">
        <v>116.11638037440741</v>
      </c>
      <c r="H413" s="85">
        <v>115.19716592692626</v>
      </c>
      <c r="I413" s="85">
        <v>117.56302676711718</v>
      </c>
      <c r="J413" s="85">
        <v>121.99112643341607</v>
      </c>
      <c r="K413" s="85">
        <v>127.49509313904906</v>
      </c>
      <c r="L413" s="85">
        <v>130.63952623717256</v>
      </c>
      <c r="M413" s="85">
        <v>134.91272861427555</v>
      </c>
      <c r="N413" s="85">
        <v>131.91701311980754</v>
      </c>
      <c r="P413" s="85">
        <f t="shared" si="12"/>
        <v>111.38508296992656</v>
      </c>
      <c r="Q413" s="85">
        <f t="shared" si="13"/>
        <v>134.91272861427555</v>
      </c>
      <c r="R413" s="99"/>
    </row>
    <row r="414" spans="1:18" x14ac:dyDescent="0.3">
      <c r="A414" s="83">
        <v>767</v>
      </c>
      <c r="B414" s="84" t="s">
        <v>184</v>
      </c>
      <c r="C414" s="85">
        <v>108.03962579341567</v>
      </c>
      <c r="D414" s="85">
        <v>110.45748980447567</v>
      </c>
      <c r="E414" s="85">
        <v>110.41217406389121</v>
      </c>
      <c r="F414" s="85">
        <v>118.01527721832031</v>
      </c>
      <c r="G414" s="85">
        <v>108.35705172716352</v>
      </c>
      <c r="H414" s="85">
        <v>110.00679804859121</v>
      </c>
      <c r="I414" s="85">
        <v>104.98470859836375</v>
      </c>
      <c r="J414" s="85">
        <v>105.12988504703699</v>
      </c>
      <c r="K414" s="85">
        <v>108.70593234366078</v>
      </c>
      <c r="L414" s="85">
        <v>114.30488776440907</v>
      </c>
      <c r="M414" s="85">
        <v>123.08968575273136</v>
      </c>
      <c r="N414" s="85">
        <v>122.08443297742188</v>
      </c>
      <c r="P414" s="85">
        <f t="shared" si="12"/>
        <v>104.98470859836375</v>
      </c>
      <c r="Q414" s="85">
        <f t="shared" si="13"/>
        <v>123.08968575273136</v>
      </c>
      <c r="R414" s="99"/>
    </row>
    <row r="415" spans="1:18" x14ac:dyDescent="0.3">
      <c r="A415" s="83">
        <v>770</v>
      </c>
      <c r="B415" s="84" t="s">
        <v>552</v>
      </c>
      <c r="C415" s="85">
        <v>112.73021135597003</v>
      </c>
      <c r="D415" s="85">
        <v>113.85313805547297</v>
      </c>
      <c r="E415" s="85">
        <v>111.19760399779035</v>
      </c>
      <c r="F415" s="85">
        <v>118.28044702668406</v>
      </c>
      <c r="G415" s="85">
        <v>114.91959314247285</v>
      </c>
      <c r="H415" s="85">
        <v>114.60301072051836</v>
      </c>
      <c r="I415" s="85">
        <v>106.8427022549471</v>
      </c>
      <c r="J415" s="85">
        <v>111.02500993107299</v>
      </c>
      <c r="K415" s="85">
        <v>108.52700294704934</v>
      </c>
      <c r="L415" s="85">
        <v>111.36149336436991</v>
      </c>
      <c r="M415" s="85">
        <v>115.59240736560277</v>
      </c>
      <c r="N415" s="85">
        <v>117.82677072677781</v>
      </c>
      <c r="P415" s="85">
        <f t="shared" si="12"/>
        <v>106.8427022549471</v>
      </c>
      <c r="Q415" s="85">
        <f t="shared" si="13"/>
        <v>118.28044702668406</v>
      </c>
      <c r="R415" s="99"/>
    </row>
    <row r="416" spans="1:18" x14ac:dyDescent="0.3">
      <c r="A416" s="83">
        <v>773</v>
      </c>
      <c r="B416" s="84" t="s">
        <v>265</v>
      </c>
      <c r="C416" s="85">
        <v>113.64786753882746</v>
      </c>
      <c r="D416" s="85">
        <v>115.96542392204879</v>
      </c>
      <c r="E416" s="85">
        <v>112.42180854679233</v>
      </c>
      <c r="F416" s="85">
        <v>117.31630983054102</v>
      </c>
      <c r="G416" s="85">
        <v>118.34825174421843</v>
      </c>
      <c r="H416" s="85">
        <v>120.99920927096126</v>
      </c>
      <c r="I416" s="85">
        <v>123.66404951614382</v>
      </c>
      <c r="J416" s="85">
        <v>130.49661520585104</v>
      </c>
      <c r="K416" s="85">
        <v>133.49842880829087</v>
      </c>
      <c r="L416" s="85">
        <v>138.78395176044552</v>
      </c>
      <c r="M416" s="85">
        <v>146.5328677475953</v>
      </c>
      <c r="N416" s="85">
        <v>142.46130009328303</v>
      </c>
      <c r="P416" s="85">
        <f t="shared" si="12"/>
        <v>112.42180854679233</v>
      </c>
      <c r="Q416" s="85">
        <f t="shared" si="13"/>
        <v>146.5328677475953</v>
      </c>
      <c r="R416" s="99"/>
    </row>
    <row r="417" spans="1:18" x14ac:dyDescent="0.3">
      <c r="A417" s="83">
        <v>774</v>
      </c>
      <c r="B417" s="84" t="s">
        <v>235</v>
      </c>
      <c r="C417" s="85">
        <v>286.58944976172398</v>
      </c>
      <c r="D417" s="85">
        <v>282.83206821376547</v>
      </c>
      <c r="E417" s="85">
        <v>277.14977172757204</v>
      </c>
      <c r="F417" s="85">
        <v>279.87130870522179</v>
      </c>
      <c r="G417" s="85">
        <v>281.24868727496192</v>
      </c>
      <c r="H417" s="85">
        <v>298.5286427639503</v>
      </c>
      <c r="I417" s="85">
        <v>311.095262314916</v>
      </c>
      <c r="J417" s="85">
        <v>319.49603206915958</v>
      </c>
      <c r="K417" s="85">
        <v>303.83560266103922</v>
      </c>
      <c r="L417" s="85">
        <v>308.65660282080694</v>
      </c>
      <c r="M417" s="85">
        <v>308.65660282080694</v>
      </c>
      <c r="N417" s="85">
        <v>290.98960870838016</v>
      </c>
      <c r="P417" s="85">
        <f t="shared" si="12"/>
        <v>277.14977172757204</v>
      </c>
      <c r="Q417" s="85">
        <f t="shared" si="13"/>
        <v>319.49603206915958</v>
      </c>
      <c r="R417" s="99"/>
    </row>
    <row r="418" spans="1:18" x14ac:dyDescent="0.3">
      <c r="A418" s="83">
        <v>775</v>
      </c>
      <c r="B418" s="84" t="s">
        <v>77</v>
      </c>
      <c r="C418" s="85">
        <v>113.24358806455785</v>
      </c>
      <c r="D418" s="85">
        <v>112.77835191684204</v>
      </c>
      <c r="E418" s="85">
        <v>107.71518924002284</v>
      </c>
      <c r="F418" s="85">
        <v>113.63083724035943</v>
      </c>
      <c r="G418" s="85">
        <v>111.39027398402719</v>
      </c>
      <c r="H418" s="85">
        <v>111.67723390388382</v>
      </c>
      <c r="I418" s="85">
        <v>111.29081486086936</v>
      </c>
      <c r="J418" s="85">
        <v>113.35734943369819</v>
      </c>
      <c r="K418" s="85">
        <v>109.11327878277073</v>
      </c>
      <c r="L418" s="85">
        <v>118.07462054758699</v>
      </c>
      <c r="M418" s="85">
        <v>118.96639274842771</v>
      </c>
      <c r="N418" s="85">
        <v>121.37820856338506</v>
      </c>
      <c r="P418" s="85">
        <f t="shared" si="12"/>
        <v>107.71518924002284</v>
      </c>
      <c r="Q418" s="85">
        <f t="shared" si="13"/>
        <v>121.37820856338506</v>
      </c>
      <c r="R418" s="99"/>
    </row>
    <row r="419" spans="1:18" x14ac:dyDescent="0.3">
      <c r="A419" s="83">
        <v>778</v>
      </c>
      <c r="B419" s="84" t="s">
        <v>368</v>
      </c>
      <c r="C419" s="85">
        <v>105.80036460503983</v>
      </c>
      <c r="D419" s="85">
        <v>105.40957184214739</v>
      </c>
      <c r="E419" s="85">
        <v>107.39845005958915</v>
      </c>
      <c r="F419" s="85">
        <v>113.51281223099656</v>
      </c>
      <c r="G419" s="85">
        <v>110.61048302226698</v>
      </c>
      <c r="H419" s="85">
        <v>109.34604302799329</v>
      </c>
      <c r="I419" s="85">
        <v>109.89016903467801</v>
      </c>
      <c r="J419" s="85">
        <v>106.1642981196336</v>
      </c>
      <c r="K419" s="85">
        <v>108.99508005584748</v>
      </c>
      <c r="L419" s="85">
        <v>108.41934561971085</v>
      </c>
      <c r="M419" s="85">
        <v>107.4794193702499</v>
      </c>
      <c r="N419" s="85">
        <v>114.26658525265061</v>
      </c>
      <c r="P419" s="85">
        <f t="shared" si="12"/>
        <v>105.40957184214739</v>
      </c>
      <c r="Q419" s="85">
        <f t="shared" si="13"/>
        <v>114.26658525265061</v>
      </c>
      <c r="R419" s="99"/>
    </row>
    <row r="420" spans="1:18" x14ac:dyDescent="0.3">
      <c r="A420" s="86">
        <v>780</v>
      </c>
      <c r="B420" s="84" t="s">
        <v>261</v>
      </c>
      <c r="C420" s="85">
        <v>110.07677611495606</v>
      </c>
      <c r="D420" s="85">
        <v>109.76051024529366</v>
      </c>
      <c r="E420" s="85">
        <v>107.16177474578066</v>
      </c>
      <c r="F420" s="85">
        <v>107.59212284405322</v>
      </c>
      <c r="G420" s="85">
        <v>105.66793875823078</v>
      </c>
      <c r="H420" s="85">
        <v>105.00194322216147</v>
      </c>
      <c r="I420" s="85">
        <v>101.94710625621448</v>
      </c>
      <c r="J420" s="85">
        <v>108.78064982540579</v>
      </c>
      <c r="K420" s="85">
        <v>109.50348434188339</v>
      </c>
      <c r="L420" s="85">
        <v>112.23206685161371</v>
      </c>
      <c r="M420" s="85">
        <v>116.48238385131049</v>
      </c>
      <c r="N420" s="85">
        <v>118.3239381431252</v>
      </c>
      <c r="P420" s="85">
        <f t="shared" si="12"/>
        <v>101.94710625621448</v>
      </c>
      <c r="Q420" s="85">
        <f t="shared" si="13"/>
        <v>118.3239381431252</v>
      </c>
      <c r="R420" s="99"/>
    </row>
    <row r="421" spans="1:18" x14ac:dyDescent="0.3">
      <c r="A421" s="83">
        <v>801</v>
      </c>
      <c r="B421" s="84" t="s">
        <v>553</v>
      </c>
      <c r="C421" s="85">
        <v>115.68205044737958</v>
      </c>
      <c r="D421" s="85">
        <v>116.62317917525556</v>
      </c>
      <c r="E421" s="85">
        <v>107.77347832297576</v>
      </c>
      <c r="F421" s="85">
        <v>108.50446313834392</v>
      </c>
      <c r="G421" s="85">
        <v>100</v>
      </c>
      <c r="H421" s="85">
        <v>101.63861535374245</v>
      </c>
      <c r="I421" s="85">
        <v>106.12082820103292</v>
      </c>
      <c r="J421" s="85">
        <v>105.45407291502529</v>
      </c>
      <c r="K421" s="85">
        <v>103.75563056585548</v>
      </c>
      <c r="L421" s="85">
        <v>108.28762706862933</v>
      </c>
      <c r="M421" s="85">
        <v>104.22376187471876</v>
      </c>
      <c r="N421" s="85">
        <v>137.53971004751858</v>
      </c>
      <c r="P421" s="85">
        <f t="shared" si="12"/>
        <v>100</v>
      </c>
      <c r="Q421" s="85">
        <f t="shared" si="13"/>
        <v>137.53971004751858</v>
      </c>
      <c r="R421" s="99"/>
    </row>
    <row r="422" spans="1:18" x14ac:dyDescent="0.3">
      <c r="A422" s="83">
        <v>805</v>
      </c>
      <c r="B422" s="84" t="s">
        <v>554</v>
      </c>
      <c r="C422" s="85">
        <v>113.67067692326333</v>
      </c>
      <c r="D422" s="85">
        <v>110.99349745838656</v>
      </c>
      <c r="E422" s="85">
        <v>107.69927845666885</v>
      </c>
      <c r="F422" s="85">
        <v>107.405969257406</v>
      </c>
      <c r="G422" s="85">
        <v>105.26846864857653</v>
      </c>
      <c r="H422" s="85">
        <v>103.78621632255501</v>
      </c>
      <c r="I422" s="85">
        <v>104.65975083142899</v>
      </c>
      <c r="J422" s="85">
        <v>106.86982848896814</v>
      </c>
      <c r="K422" s="85">
        <v>106.02611938487902</v>
      </c>
      <c r="L422" s="85">
        <v>109.26903797950793</v>
      </c>
      <c r="M422" s="85">
        <v>109.77912784099533</v>
      </c>
      <c r="N422" s="85">
        <v>110.76490276574982</v>
      </c>
      <c r="P422" s="85">
        <f t="shared" si="12"/>
        <v>103.78621632255501</v>
      </c>
      <c r="Q422" s="85">
        <f t="shared" si="13"/>
        <v>110.99349745838656</v>
      </c>
      <c r="R422" s="99"/>
    </row>
    <row r="423" spans="1:18" x14ac:dyDescent="0.3">
      <c r="A423" s="83">
        <v>806</v>
      </c>
      <c r="B423" s="84" t="s">
        <v>555</v>
      </c>
      <c r="C423" s="85">
        <v>121.17637376827723</v>
      </c>
      <c r="D423" s="85">
        <v>119.42458499459822</v>
      </c>
      <c r="E423" s="85">
        <v>120.6991864617336</v>
      </c>
      <c r="F423" s="85">
        <v>127.08499051997862</v>
      </c>
      <c r="G423" s="85">
        <v>122.17460016852854</v>
      </c>
      <c r="H423" s="85">
        <v>121.74688577955691</v>
      </c>
      <c r="I423" s="85">
        <v>121.98860883428564</v>
      </c>
      <c r="J423" s="85">
        <v>117.03900300487078</v>
      </c>
      <c r="K423" s="85">
        <v>118.15921893771441</v>
      </c>
      <c r="L423" s="85">
        <v>118.48726539853129</v>
      </c>
      <c r="M423" s="85">
        <v>121.50842168860775</v>
      </c>
      <c r="N423" s="85">
        <v>120.7639697850796</v>
      </c>
      <c r="P423" s="85">
        <f t="shared" si="12"/>
        <v>117.03900300487078</v>
      </c>
      <c r="Q423" s="85">
        <f t="shared" si="13"/>
        <v>127.08499051997862</v>
      </c>
      <c r="R423" s="99"/>
    </row>
    <row r="424" spans="1:18" x14ac:dyDescent="0.3">
      <c r="A424" s="83">
        <v>810</v>
      </c>
      <c r="B424" s="84" t="s">
        <v>556</v>
      </c>
      <c r="C424" s="85">
        <v>102.15914660692971</v>
      </c>
      <c r="D424" s="85">
        <v>103.25776006316482</v>
      </c>
      <c r="E424" s="85">
        <v>103.60786399380314</v>
      </c>
      <c r="F424" s="85">
        <v>105.80494451168676</v>
      </c>
      <c r="G424" s="85">
        <v>101.78296794797532</v>
      </c>
      <c r="H424" s="85">
        <v>100.08828481650622</v>
      </c>
      <c r="I424" s="85">
        <v>100.52837741747788</v>
      </c>
      <c r="J424" s="85">
        <v>102.46667347917145</v>
      </c>
      <c r="K424" s="85">
        <v>100.66595749579643</v>
      </c>
      <c r="L424" s="85">
        <v>102.96450499001189</v>
      </c>
      <c r="M424" s="85">
        <v>102.31113780964118</v>
      </c>
      <c r="N424" s="85">
        <v>101.41931376066269</v>
      </c>
      <c r="P424" s="85">
        <f t="shared" si="12"/>
        <v>100.08828481650622</v>
      </c>
      <c r="Q424" s="85">
        <f t="shared" si="13"/>
        <v>105.80494451168676</v>
      </c>
      <c r="R424" s="99"/>
    </row>
    <row r="425" spans="1:18" x14ac:dyDescent="0.3">
      <c r="A425" s="83">
        <v>815</v>
      </c>
      <c r="B425" s="84" t="s">
        <v>557</v>
      </c>
      <c r="C425" s="85">
        <v>115.36812325307334</v>
      </c>
      <c r="D425" s="85">
        <v>106.50964079796348</v>
      </c>
      <c r="E425" s="85">
        <v>110.19806367330744</v>
      </c>
      <c r="F425" s="85">
        <v>118.30259733483028</v>
      </c>
      <c r="G425" s="85">
        <v>116.6711745425757</v>
      </c>
      <c r="H425" s="85">
        <v>120.00306683937035</v>
      </c>
      <c r="I425" s="85">
        <v>121.07550538481904</v>
      </c>
      <c r="J425" s="85">
        <v>124.26655640735775</v>
      </c>
      <c r="K425" s="85">
        <v>125.34958537962855</v>
      </c>
      <c r="L425" s="85">
        <v>131.58995340532843</v>
      </c>
      <c r="M425" s="85">
        <v>131.57072728063673</v>
      </c>
      <c r="N425" s="85">
        <v>135.02065728341586</v>
      </c>
      <c r="P425" s="85">
        <f t="shared" si="12"/>
        <v>106.50964079796348</v>
      </c>
      <c r="Q425" s="85">
        <f t="shared" si="13"/>
        <v>135.02065728341586</v>
      </c>
      <c r="R425" s="99"/>
    </row>
    <row r="426" spans="1:18" x14ac:dyDescent="0.3">
      <c r="A426" s="83">
        <v>817</v>
      </c>
      <c r="B426" s="84" t="s">
        <v>588</v>
      </c>
      <c r="C426" s="85"/>
      <c r="D426" s="85"/>
      <c r="E426" s="85"/>
      <c r="F426" s="85"/>
      <c r="G426" s="85"/>
      <c r="H426" s="85"/>
      <c r="I426" s="85">
        <v>0</v>
      </c>
      <c r="J426" s="85">
        <v>99.984624397863996</v>
      </c>
      <c r="K426" s="85">
        <v>122.91953684169866</v>
      </c>
      <c r="L426" s="85">
        <v>111.29479304592911</v>
      </c>
      <c r="M426" s="85">
        <v>111.09191420733305</v>
      </c>
      <c r="N426" s="85">
        <v>109.35622986419283</v>
      </c>
      <c r="P426" s="85">
        <f t="shared" si="12"/>
        <v>0</v>
      </c>
      <c r="Q426" s="85">
        <f t="shared" si="13"/>
        <v>122.91953684169866</v>
      </c>
      <c r="R426" s="99"/>
    </row>
    <row r="427" spans="1:18" x14ac:dyDescent="0.3">
      <c r="A427" s="86">
        <v>818</v>
      </c>
      <c r="B427" s="84" t="s">
        <v>558</v>
      </c>
      <c r="C427" s="85">
        <v>128.00489165791464</v>
      </c>
      <c r="D427" s="85">
        <v>127.52252829293759</v>
      </c>
      <c r="E427" s="85">
        <v>122.85955364293271</v>
      </c>
      <c r="F427" s="85">
        <v>127.3848506695867</v>
      </c>
      <c r="G427" s="85">
        <v>126.65055775388183</v>
      </c>
      <c r="H427" s="85">
        <v>121.71080191122694</v>
      </c>
      <c r="I427" s="85">
        <v>120.69877753439093</v>
      </c>
      <c r="J427" s="85">
        <v>124.65728592272679</v>
      </c>
      <c r="K427" s="85">
        <v>121.76929965467922</v>
      </c>
      <c r="L427" s="85">
        <v>120.15116064772941</v>
      </c>
      <c r="M427" s="85">
        <v>125.7924090736181</v>
      </c>
      <c r="N427" s="85">
        <v>124.49997329362135</v>
      </c>
      <c r="P427" s="85">
        <f t="shared" si="12"/>
        <v>120.15116064772941</v>
      </c>
      <c r="Q427" s="85">
        <f t="shared" si="13"/>
        <v>127.52252829293759</v>
      </c>
      <c r="R427" s="99"/>
    </row>
    <row r="428" spans="1:18" x14ac:dyDescent="0.3">
      <c r="A428" s="83">
        <v>821</v>
      </c>
      <c r="B428" s="84" t="s">
        <v>559</v>
      </c>
      <c r="C428" s="85">
        <v>102.97327937518661</v>
      </c>
      <c r="D428" s="85">
        <v>102.47253839467854</v>
      </c>
      <c r="E428" s="85">
        <v>104.52319954920104</v>
      </c>
      <c r="F428" s="85">
        <v>108.60310463175749</v>
      </c>
      <c r="G428" s="85">
        <v>101.79138839225614</v>
      </c>
      <c r="H428" s="85">
        <v>102.47498153463025</v>
      </c>
      <c r="I428" s="85">
        <v>101.29253749354581</v>
      </c>
      <c r="J428" s="85">
        <v>102.67886750131066</v>
      </c>
      <c r="K428" s="85">
        <v>100.07105063439275</v>
      </c>
      <c r="L428" s="85">
        <v>102.01971857934065</v>
      </c>
      <c r="M428" s="85">
        <v>102.73473661737162</v>
      </c>
      <c r="N428" s="85">
        <v>102.37063035883995</v>
      </c>
      <c r="P428" s="85">
        <f t="shared" si="12"/>
        <v>100.07105063439275</v>
      </c>
      <c r="Q428" s="85">
        <f t="shared" si="13"/>
        <v>108.60310463175749</v>
      </c>
      <c r="R428" s="99"/>
    </row>
    <row r="429" spans="1:18" x14ac:dyDescent="0.3">
      <c r="A429" s="83">
        <v>823</v>
      </c>
      <c r="B429" s="84" t="s">
        <v>560</v>
      </c>
      <c r="C429" s="85">
        <v>102.34191608714136</v>
      </c>
      <c r="D429" s="85">
        <v>111.15426340591216</v>
      </c>
      <c r="E429" s="85">
        <v>114.52129925020951</v>
      </c>
      <c r="F429" s="85">
        <v>115.11068199198688</v>
      </c>
      <c r="G429" s="85">
        <v>105.05687312453063</v>
      </c>
      <c r="H429" s="85">
        <v>103.23254194077312</v>
      </c>
      <c r="I429" s="85">
        <v>103.36676660556823</v>
      </c>
      <c r="J429" s="85">
        <v>100.14365571020886</v>
      </c>
      <c r="K429" s="85">
        <v>99.873394764556224</v>
      </c>
      <c r="L429" s="85">
        <v>101.66851860918784</v>
      </c>
      <c r="M429" s="85">
        <v>104.91924318226407</v>
      </c>
      <c r="N429" s="85">
        <v>101.28140683368132</v>
      </c>
      <c r="P429" s="85">
        <f t="shared" si="12"/>
        <v>99.873394764556224</v>
      </c>
      <c r="Q429" s="85">
        <f t="shared" si="13"/>
        <v>115.11068199198688</v>
      </c>
      <c r="R429" s="99"/>
    </row>
    <row r="430" spans="1:18" x14ac:dyDescent="0.3">
      <c r="A430" s="83">
        <v>825</v>
      </c>
      <c r="B430" s="84" t="s">
        <v>561</v>
      </c>
      <c r="C430" s="85">
        <v>102.5443651571611</v>
      </c>
      <c r="D430" s="85">
        <v>103.07330208863496</v>
      </c>
      <c r="E430" s="85">
        <v>103.14762789704936</v>
      </c>
      <c r="F430" s="85">
        <v>103.99707413071586</v>
      </c>
      <c r="G430" s="85">
        <v>102.27131150052567</v>
      </c>
      <c r="H430" s="85">
        <v>101.00874488175845</v>
      </c>
      <c r="I430" s="85">
        <v>102.05793283733718</v>
      </c>
      <c r="J430" s="85">
        <v>102.39090264022033</v>
      </c>
      <c r="K430" s="85">
        <v>102.39012057023673</v>
      </c>
      <c r="L430" s="85">
        <v>102.29260793996417</v>
      </c>
      <c r="M430" s="85">
        <v>102.29616599502201</v>
      </c>
      <c r="N430" s="85">
        <v>101.31641986218629</v>
      </c>
      <c r="P430" s="85">
        <f t="shared" si="12"/>
        <v>101.00874488175845</v>
      </c>
      <c r="Q430" s="85">
        <f t="shared" si="13"/>
        <v>103.99707413071586</v>
      </c>
      <c r="R430" s="99"/>
    </row>
    <row r="431" spans="1:18" x14ac:dyDescent="0.3">
      <c r="A431" s="83">
        <v>828</v>
      </c>
      <c r="B431" s="84" t="s">
        <v>562</v>
      </c>
      <c r="C431" s="85">
        <v>104.22428613814685</v>
      </c>
      <c r="D431" s="85">
        <v>103.70338921538132</v>
      </c>
      <c r="E431" s="85">
        <v>103.43980639865065</v>
      </c>
      <c r="F431" s="85">
        <v>102.19208781034436</v>
      </c>
      <c r="G431" s="85">
        <v>101.27821174921121</v>
      </c>
      <c r="H431" s="85">
        <v>100.79942177044042</v>
      </c>
      <c r="I431" s="85">
        <v>100.73472432023462</v>
      </c>
      <c r="J431" s="85">
        <v>101.05430850544144</v>
      </c>
      <c r="K431" s="85">
        <v>100.92718852075116</v>
      </c>
      <c r="L431" s="85">
        <v>101.44653710060001</v>
      </c>
      <c r="M431" s="85">
        <v>101.22638612810346</v>
      </c>
      <c r="N431" s="85">
        <v>100.11039286809125</v>
      </c>
      <c r="P431" s="85">
        <f t="shared" si="12"/>
        <v>100.11039286809125</v>
      </c>
      <c r="Q431" s="85">
        <f t="shared" si="13"/>
        <v>103.70338921538132</v>
      </c>
      <c r="R431" s="99"/>
    </row>
    <row r="432" spans="1:18" x14ac:dyDescent="0.3">
      <c r="A432" s="83">
        <v>829</v>
      </c>
      <c r="B432" s="84" t="s">
        <v>563</v>
      </c>
      <c r="C432" s="85">
        <v>142.01233848494752</v>
      </c>
      <c r="D432" s="85">
        <v>149.34094458926978</v>
      </c>
      <c r="E432" s="85">
        <v>142.90585269799845</v>
      </c>
      <c r="F432" s="85">
        <v>141.16220302537607</v>
      </c>
      <c r="G432" s="85">
        <v>134.78546271753325</v>
      </c>
      <c r="H432" s="85">
        <v>132.09888745377484</v>
      </c>
      <c r="I432" s="85">
        <v>129.84167390285256</v>
      </c>
      <c r="J432" s="85">
        <v>134.40713127879263</v>
      </c>
      <c r="K432" s="85">
        <v>134.23949067713633</v>
      </c>
      <c r="L432" s="85">
        <v>137.88594379176533</v>
      </c>
      <c r="M432" s="85">
        <v>138.82225393055748</v>
      </c>
      <c r="N432" s="85">
        <v>134.29081564139713</v>
      </c>
      <c r="P432" s="85">
        <f t="shared" si="12"/>
        <v>129.84167390285256</v>
      </c>
      <c r="Q432" s="85">
        <f t="shared" si="13"/>
        <v>149.34094458926978</v>
      </c>
      <c r="R432" s="99"/>
    </row>
    <row r="433" spans="1:18" x14ac:dyDescent="0.3">
      <c r="A433" s="83">
        <v>830</v>
      </c>
      <c r="B433" s="84" t="s">
        <v>564</v>
      </c>
      <c r="C433" s="85">
        <v>169.96731419062763</v>
      </c>
      <c r="D433" s="85">
        <v>163.60801929880253</v>
      </c>
      <c r="E433" s="85">
        <v>176.56441151028531</v>
      </c>
      <c r="F433" s="85">
        <v>162.90957896301455</v>
      </c>
      <c r="G433" s="85">
        <v>152.80273963164822</v>
      </c>
      <c r="H433" s="85">
        <v>155.38490693546746</v>
      </c>
      <c r="I433" s="85">
        <v>160.37941882011989</v>
      </c>
      <c r="J433" s="85">
        <v>148.25904009995307</v>
      </c>
      <c r="K433" s="85">
        <v>158.37212132196251</v>
      </c>
      <c r="L433" s="85">
        <v>128.97757594653606</v>
      </c>
      <c r="M433" s="85">
        <v>249.67798888305657</v>
      </c>
      <c r="N433" s="85">
        <v>158.03395113449889</v>
      </c>
      <c r="P433" s="85">
        <f t="shared" si="12"/>
        <v>128.97757594653606</v>
      </c>
      <c r="Q433" s="85">
        <f t="shared" si="13"/>
        <v>249.67798888305657</v>
      </c>
      <c r="R433" s="99"/>
    </row>
    <row r="434" spans="1:18" x14ac:dyDescent="0.3">
      <c r="A434" s="83">
        <v>832</v>
      </c>
      <c r="B434" s="84" t="s">
        <v>565</v>
      </c>
      <c r="C434" s="85">
        <v>105.19692684870232</v>
      </c>
      <c r="D434" s="85">
        <v>105.9916235849923</v>
      </c>
      <c r="E434" s="85">
        <v>103.33270277225199</v>
      </c>
      <c r="F434" s="85">
        <v>103.57139179743969</v>
      </c>
      <c r="G434" s="85">
        <v>100.32850805457403</v>
      </c>
      <c r="H434" s="85">
        <v>100.1821517041779</v>
      </c>
      <c r="I434" s="85">
        <v>100.63075153433769</v>
      </c>
      <c r="J434" s="85">
        <v>101.22051306661801</v>
      </c>
      <c r="K434" s="85">
        <v>101.35626102265125</v>
      </c>
      <c r="L434" s="85">
        <v>99.907929064872391</v>
      </c>
      <c r="M434" s="85">
        <v>99.801459663477431</v>
      </c>
      <c r="N434" s="85">
        <v>100.78534825462739</v>
      </c>
      <c r="P434" s="85">
        <f t="shared" si="12"/>
        <v>99.801459663477431</v>
      </c>
      <c r="Q434" s="85">
        <f t="shared" si="13"/>
        <v>105.9916235849923</v>
      </c>
      <c r="R434" s="99"/>
    </row>
    <row r="435" spans="1:18" x14ac:dyDescent="0.3">
      <c r="A435" s="83">
        <v>851</v>
      </c>
      <c r="B435" s="84" t="s">
        <v>566</v>
      </c>
      <c r="C435" s="85">
        <v>100.73830740577949</v>
      </c>
      <c r="D435" s="85">
        <v>103.46181706235743</v>
      </c>
      <c r="E435" s="85">
        <v>114.02930778599961</v>
      </c>
      <c r="F435" s="85">
        <v>104.39373158114226</v>
      </c>
      <c r="G435" s="85">
        <v>103.60970785262332</v>
      </c>
      <c r="H435" s="85">
        <v>105.88503884553948</v>
      </c>
      <c r="I435" s="85">
        <v>103.59977670990104</v>
      </c>
      <c r="J435" s="85">
        <v>104.09689377594282</v>
      </c>
      <c r="K435" s="85">
        <v>102.71492473955858</v>
      </c>
      <c r="L435" s="85">
        <v>107.31874184641245</v>
      </c>
      <c r="M435" s="85">
        <v>110.97051640739299</v>
      </c>
      <c r="N435" s="85">
        <v>109.7644749943528</v>
      </c>
      <c r="P435" s="85">
        <f t="shared" si="12"/>
        <v>102.71492473955858</v>
      </c>
      <c r="Q435" s="85">
        <f t="shared" si="13"/>
        <v>114.02930778599961</v>
      </c>
      <c r="R435" s="99"/>
    </row>
    <row r="436" spans="1:18" x14ac:dyDescent="0.3">
      <c r="A436" s="83">
        <v>852</v>
      </c>
      <c r="B436" s="84" t="s">
        <v>567</v>
      </c>
      <c r="C436" s="85">
        <v>108.81415741242826</v>
      </c>
      <c r="D436" s="85">
        <v>106.44261939771582</v>
      </c>
      <c r="E436" s="85">
        <v>108.35229414802036</v>
      </c>
      <c r="F436" s="85">
        <v>104.70901667367704</v>
      </c>
      <c r="G436" s="85">
        <v>103.01334808784294</v>
      </c>
      <c r="H436" s="85">
        <v>103.54071693444527</v>
      </c>
      <c r="I436" s="85">
        <v>106.43081219720654</v>
      </c>
      <c r="J436" s="85">
        <v>105.02376982998184</v>
      </c>
      <c r="K436" s="85">
        <v>107.99573853569532</v>
      </c>
      <c r="L436" s="85">
        <v>113.76883013581578</v>
      </c>
      <c r="M436" s="85">
        <v>116.90596934465385</v>
      </c>
      <c r="N436" s="85">
        <v>108.48514043673354</v>
      </c>
      <c r="P436" s="85">
        <f t="shared" si="12"/>
        <v>103.01334808784294</v>
      </c>
      <c r="Q436" s="85">
        <f t="shared" si="13"/>
        <v>116.90596934465385</v>
      </c>
      <c r="R436" s="99"/>
    </row>
    <row r="437" spans="1:18" x14ac:dyDescent="0.3">
      <c r="A437" s="83">
        <v>853</v>
      </c>
      <c r="B437" s="84" t="s">
        <v>568</v>
      </c>
      <c r="C437" s="85">
        <v>105.40915377332321</v>
      </c>
      <c r="D437" s="85">
        <v>107.62193098564161</v>
      </c>
      <c r="E437" s="85">
        <v>107.61982202612816</v>
      </c>
      <c r="F437" s="85">
        <v>105.66525096103322</v>
      </c>
      <c r="G437" s="85">
        <v>102.35813428413481</v>
      </c>
      <c r="H437" s="85">
        <v>100</v>
      </c>
      <c r="I437" s="85">
        <v>103.34309972239086</v>
      </c>
      <c r="J437" s="85">
        <v>105.35581881974791</v>
      </c>
      <c r="K437" s="85">
        <v>105.47972902073171</v>
      </c>
      <c r="L437" s="85">
        <v>108.11562799725618</v>
      </c>
      <c r="M437" s="85">
        <v>109.4616153533519</v>
      </c>
      <c r="N437" s="85">
        <v>105.67703998215585</v>
      </c>
      <c r="P437" s="85">
        <f t="shared" si="12"/>
        <v>100</v>
      </c>
      <c r="Q437" s="85">
        <f t="shared" si="13"/>
        <v>109.4616153533519</v>
      </c>
      <c r="R437" s="99"/>
    </row>
    <row r="438" spans="1:18" x14ac:dyDescent="0.3">
      <c r="A438" s="83">
        <v>855</v>
      </c>
      <c r="B438" s="84" t="s">
        <v>569</v>
      </c>
      <c r="C438" s="85">
        <v>104.5920102673839</v>
      </c>
      <c r="D438" s="85">
        <v>104.89534320620224</v>
      </c>
      <c r="E438" s="85">
        <v>102.9200098577642</v>
      </c>
      <c r="F438" s="85">
        <v>107.20623493445692</v>
      </c>
      <c r="G438" s="85">
        <v>110.95586376867624</v>
      </c>
      <c r="H438" s="85">
        <v>106.82756480934319</v>
      </c>
      <c r="I438" s="85">
        <v>105.79728138709092</v>
      </c>
      <c r="J438" s="85">
        <v>129.56036355083222</v>
      </c>
      <c r="K438" s="85">
        <v>124.06480227859382</v>
      </c>
      <c r="L438" s="85">
        <v>118.31021139047711</v>
      </c>
      <c r="M438" s="85">
        <v>120.29289793817375</v>
      </c>
      <c r="N438" s="85">
        <v>125.39323679720124</v>
      </c>
      <c r="P438" s="85">
        <f t="shared" si="12"/>
        <v>102.9200098577642</v>
      </c>
      <c r="Q438" s="85">
        <f t="shared" si="13"/>
        <v>129.56036355083222</v>
      </c>
      <c r="R438" s="99"/>
    </row>
    <row r="439" spans="1:18" x14ac:dyDescent="0.3">
      <c r="A439" s="83">
        <v>860</v>
      </c>
      <c r="B439" s="84" t="s">
        <v>570</v>
      </c>
      <c r="C439" s="85">
        <v>121.1877772314744</v>
      </c>
      <c r="D439" s="85">
        <v>123.47535571445418</v>
      </c>
      <c r="E439" s="85">
        <v>127.94776316160372</v>
      </c>
      <c r="F439" s="85">
        <v>128.81790739852485</v>
      </c>
      <c r="G439" s="85">
        <v>124.80878929085254</v>
      </c>
      <c r="H439" s="85">
        <v>122.01136207021599</v>
      </c>
      <c r="I439" s="85">
        <v>122.98791030836766</v>
      </c>
      <c r="J439" s="85">
        <v>131.17454441353362</v>
      </c>
      <c r="K439" s="85">
        <v>120.85098581956434</v>
      </c>
      <c r="L439" s="85">
        <v>128.8460329475914</v>
      </c>
      <c r="M439" s="85">
        <v>125.53164187758537</v>
      </c>
      <c r="N439" s="85">
        <v>126.54329094305913</v>
      </c>
      <c r="P439" s="85">
        <f t="shared" si="12"/>
        <v>120.85098581956434</v>
      </c>
      <c r="Q439" s="85">
        <f t="shared" si="13"/>
        <v>131.17454441353362</v>
      </c>
      <c r="R439" s="99"/>
    </row>
    <row r="440" spans="1:18" x14ac:dyDescent="0.3">
      <c r="A440" s="83">
        <v>871</v>
      </c>
      <c r="B440" s="84" t="s">
        <v>571</v>
      </c>
      <c r="C440" s="85">
        <v>122.14087668006333</v>
      </c>
      <c r="D440" s="85">
        <v>121.47011153016697</v>
      </c>
      <c r="E440" s="85">
        <v>119.36894578521802</v>
      </c>
      <c r="F440" s="85">
        <v>121.17888115031678</v>
      </c>
      <c r="G440" s="85">
        <v>115.26100310492421</v>
      </c>
      <c r="H440" s="85">
        <v>114.56001656462827</v>
      </c>
      <c r="I440" s="85">
        <v>116.2597226234362</v>
      </c>
      <c r="J440" s="85">
        <v>119.02311914664772</v>
      </c>
      <c r="K440" s="85">
        <v>101.20130266152773</v>
      </c>
      <c r="L440" s="85">
        <v>127.15284316429327</v>
      </c>
      <c r="M440" s="85">
        <v>130.01805206673774</v>
      </c>
      <c r="N440" s="85">
        <v>131.01022333230927</v>
      </c>
      <c r="P440" s="85">
        <f t="shared" si="12"/>
        <v>101.20130266152773</v>
      </c>
      <c r="Q440" s="85">
        <f t="shared" si="13"/>
        <v>131.01022333230927</v>
      </c>
      <c r="R440" s="99"/>
    </row>
    <row r="441" spans="1:18" x14ac:dyDescent="0.3">
      <c r="A441" s="83">
        <v>872</v>
      </c>
      <c r="B441" s="84" t="s">
        <v>572</v>
      </c>
      <c r="C441" s="85">
        <v>103.37825348682628</v>
      </c>
      <c r="D441" s="85">
        <v>103.21795413401829</v>
      </c>
      <c r="E441" s="85">
        <v>102.65841674442062</v>
      </c>
      <c r="F441" s="85">
        <v>104.96114128448126</v>
      </c>
      <c r="G441" s="85">
        <v>100.85701282702355</v>
      </c>
      <c r="H441" s="85">
        <v>101.32795916077495</v>
      </c>
      <c r="I441" s="85">
        <v>100.80796396608991</v>
      </c>
      <c r="J441" s="85">
        <v>100.47930646158403</v>
      </c>
      <c r="K441" s="85">
        <v>118.15519771342179</v>
      </c>
      <c r="L441" s="85">
        <v>100.87364134335569</v>
      </c>
      <c r="M441" s="85">
        <v>99.343941221439792</v>
      </c>
      <c r="N441" s="85">
        <v>100.10129551738001</v>
      </c>
      <c r="P441" s="85">
        <f t="shared" si="12"/>
        <v>99.343941221439792</v>
      </c>
      <c r="Q441" s="85">
        <f t="shared" si="13"/>
        <v>118.15519771342179</v>
      </c>
      <c r="R441" s="99"/>
    </row>
    <row r="442" spans="1:18" x14ac:dyDescent="0.3">
      <c r="A442" s="83">
        <v>873</v>
      </c>
      <c r="B442" s="84" t="s">
        <v>286</v>
      </c>
      <c r="C442" s="85">
        <v>113.70093268521578</v>
      </c>
      <c r="D442" s="85">
        <v>115.34539739306081</v>
      </c>
      <c r="E442" s="85">
        <v>114.19686845323149</v>
      </c>
      <c r="F442" s="85">
        <v>119.87845021998966</v>
      </c>
      <c r="G442" s="85">
        <v>115.03683292058753</v>
      </c>
      <c r="H442" s="85">
        <v>112.88461051695077</v>
      </c>
      <c r="I442" s="85">
        <v>117.95197317805074</v>
      </c>
      <c r="J442" s="85">
        <v>122.2904000870691</v>
      </c>
      <c r="K442" s="85">
        <v>98.991544881935113</v>
      </c>
      <c r="L442" s="85">
        <v>116.17492825338407</v>
      </c>
      <c r="M442" s="85">
        <v>115.7198905153559</v>
      </c>
      <c r="N442" s="85">
        <v>111.71453978884949</v>
      </c>
      <c r="P442" s="85">
        <f t="shared" si="12"/>
        <v>98.991544881935113</v>
      </c>
      <c r="Q442" s="85">
        <f t="shared" si="13"/>
        <v>122.2904000870691</v>
      </c>
      <c r="R442" s="99"/>
    </row>
    <row r="443" spans="1:18" x14ac:dyDescent="0.3">
      <c r="A443" s="83">
        <v>876</v>
      </c>
      <c r="B443" s="84" t="s">
        <v>573</v>
      </c>
      <c r="C443" s="85">
        <v>103.13352603026541</v>
      </c>
      <c r="D443" s="85">
        <v>100.37900637973665</v>
      </c>
      <c r="E443" s="85">
        <v>101.41182301515077</v>
      </c>
      <c r="F443" s="85">
        <v>100</v>
      </c>
      <c r="G443" s="85">
        <v>100</v>
      </c>
      <c r="H443" s="85">
        <v>100.7352775856489</v>
      </c>
      <c r="I443" s="85">
        <v>99.602251751814038</v>
      </c>
      <c r="J443" s="85">
        <v>99.006024404045689</v>
      </c>
      <c r="K443" s="85">
        <v>105.32073851417709</v>
      </c>
      <c r="L443" s="85">
        <v>101.66373109775584</v>
      </c>
      <c r="M443" s="85">
        <v>102.09284153760545</v>
      </c>
      <c r="N443" s="85">
        <v>102.2808023522701</v>
      </c>
      <c r="P443" s="85">
        <f t="shared" si="12"/>
        <v>99.006024404045689</v>
      </c>
      <c r="Q443" s="85">
        <f t="shared" si="13"/>
        <v>105.32073851417709</v>
      </c>
      <c r="R443" s="99"/>
    </row>
    <row r="444" spans="1:18" x14ac:dyDescent="0.3">
      <c r="A444" s="83">
        <v>878</v>
      </c>
      <c r="B444" s="84" t="s">
        <v>574</v>
      </c>
      <c r="C444" s="85">
        <v>107.48619367290235</v>
      </c>
      <c r="D444" s="85">
        <v>107.97102597524042</v>
      </c>
      <c r="E444" s="85">
        <v>100.46424340038185</v>
      </c>
      <c r="F444" s="85">
        <v>101.45691340440659</v>
      </c>
      <c r="G444" s="85">
        <v>100.05483637799712</v>
      </c>
      <c r="H444" s="85">
        <v>100</v>
      </c>
      <c r="I444" s="85">
        <v>100.49843556266454</v>
      </c>
      <c r="J444" s="85">
        <v>101.410527192294</v>
      </c>
      <c r="K444" s="85">
        <v>109.0840351464619</v>
      </c>
      <c r="L444" s="85">
        <v>105.61547179180204</v>
      </c>
      <c r="M444" s="85">
        <v>106.10268114061343</v>
      </c>
      <c r="N444" s="85">
        <v>108.86663746433163</v>
      </c>
      <c r="P444" s="85">
        <f t="shared" si="12"/>
        <v>100</v>
      </c>
      <c r="Q444" s="85">
        <f t="shared" si="13"/>
        <v>109.0840351464619</v>
      </c>
      <c r="R444" s="99"/>
    </row>
    <row r="445" spans="1:18" x14ac:dyDescent="0.3">
      <c r="A445" s="83">
        <v>879</v>
      </c>
      <c r="B445" s="84" t="s">
        <v>575</v>
      </c>
      <c r="C445" s="85">
        <v>114.25680248453031</v>
      </c>
      <c r="D445" s="85">
        <v>116.31093291376611</v>
      </c>
      <c r="E445" s="85">
        <v>113.055621549405</v>
      </c>
      <c r="F445" s="85">
        <v>115.5339960348248</v>
      </c>
      <c r="G445" s="85">
        <v>117.09558888284913</v>
      </c>
      <c r="H445" s="85">
        <v>121.38492387922008</v>
      </c>
      <c r="I445" s="85">
        <v>117.7699981400598</v>
      </c>
      <c r="J445" s="85">
        <v>111.62601631545787</v>
      </c>
      <c r="K445" s="85">
        <v>107.46622282236793</v>
      </c>
      <c r="L445" s="85">
        <v>108.83130942584461</v>
      </c>
      <c r="M445" s="85">
        <v>117.41850739270735</v>
      </c>
      <c r="N445" s="85">
        <v>113.45553126987423</v>
      </c>
      <c r="P445" s="85">
        <f t="shared" si="12"/>
        <v>107.46622282236793</v>
      </c>
      <c r="Q445" s="85">
        <f t="shared" si="13"/>
        <v>121.38492387922008</v>
      </c>
      <c r="R445" s="99"/>
    </row>
    <row r="446" spans="1:18" x14ac:dyDescent="0.3">
      <c r="A446" s="83">
        <v>885</v>
      </c>
      <c r="B446" s="84" t="s">
        <v>576</v>
      </c>
      <c r="C446" s="85">
        <v>134.95914119715687</v>
      </c>
      <c r="D446" s="85">
        <v>131.38258745806013</v>
      </c>
      <c r="E446" s="85">
        <v>126.21093707591203</v>
      </c>
      <c r="F446" s="85">
        <v>119.80269283969318</v>
      </c>
      <c r="G446" s="85">
        <v>113.95653930056963</v>
      </c>
      <c r="H446" s="85">
        <v>111.47932812289112</v>
      </c>
      <c r="I446" s="85">
        <v>111.51709437907402</v>
      </c>
      <c r="J446" s="85">
        <v>108.17635001185629</v>
      </c>
      <c r="K446" s="85">
        <v>113.0195513238772</v>
      </c>
      <c r="L446" s="85">
        <v>106.71738291625448</v>
      </c>
      <c r="M446" s="85">
        <v>108.4254525285257</v>
      </c>
      <c r="N446" s="85">
        <v>109.34466174341682</v>
      </c>
      <c r="P446" s="85">
        <f t="shared" si="12"/>
        <v>106.71738291625448</v>
      </c>
      <c r="Q446" s="85">
        <f t="shared" si="13"/>
        <v>131.38258745806013</v>
      </c>
      <c r="R446" s="99"/>
    </row>
    <row r="447" spans="1:18" x14ac:dyDescent="0.3">
      <c r="A447" s="83">
        <v>910</v>
      </c>
      <c r="B447" s="84" t="s">
        <v>577</v>
      </c>
      <c r="C447" s="85">
        <v>133.04601882234766</v>
      </c>
      <c r="D447" s="85">
        <v>133.07754984435013</v>
      </c>
      <c r="E447" s="85">
        <v>106.98656211887143</v>
      </c>
      <c r="F447" s="85">
        <v>106.05526144822639</v>
      </c>
      <c r="G447" s="85">
        <v>105.18302359182965</v>
      </c>
      <c r="H447" s="85">
        <v>104.20589031250707</v>
      </c>
      <c r="I447" s="85">
        <v>104.85677010301173</v>
      </c>
      <c r="J447" s="85">
        <v>117.25608074799034</v>
      </c>
      <c r="K447" s="85">
        <v>119.53599149824367</v>
      </c>
      <c r="L447" s="85">
        <v>112.6291515537507</v>
      </c>
      <c r="M447" s="85">
        <v>115.45388194793856</v>
      </c>
      <c r="N447" s="85">
        <v>115.47847710631464</v>
      </c>
      <c r="P447" s="85">
        <f t="shared" si="12"/>
        <v>104.20589031250707</v>
      </c>
      <c r="Q447" s="85">
        <f t="shared" si="13"/>
        <v>133.07754984435013</v>
      </c>
      <c r="R447" s="99"/>
    </row>
    <row r="448" spans="1:18" ht="12.45" customHeight="1" x14ac:dyDescent="0.3">
      <c r="A448" s="83">
        <v>915</v>
      </c>
      <c r="B448" s="84" t="s">
        <v>578</v>
      </c>
      <c r="C448" s="85">
        <v>144.96902951410868</v>
      </c>
      <c r="D448" s="85">
        <v>137.06109529475847</v>
      </c>
      <c r="E448" s="85">
        <v>136.18969151581123</v>
      </c>
      <c r="F448" s="85">
        <v>129.14393131431103</v>
      </c>
      <c r="G448" s="85">
        <v>113.44206706436518</v>
      </c>
      <c r="H448" s="85">
        <v>109.07199895719708</v>
      </c>
      <c r="I448" s="85">
        <v>121.79104818888649</v>
      </c>
      <c r="J448" s="85">
        <v>129.63833635203309</v>
      </c>
      <c r="K448" s="85">
        <v>129.63833635203309</v>
      </c>
      <c r="L448" s="85">
        <v>124.33380820384581</v>
      </c>
      <c r="M448" s="85">
        <v>106.04456502233921</v>
      </c>
      <c r="N448" s="85">
        <v>112.36998753204732</v>
      </c>
      <c r="P448" s="85">
        <f t="shared" si="12"/>
        <v>106.04456502233921</v>
      </c>
      <c r="Q448" s="85">
        <f t="shared" si="13"/>
        <v>137.06109529475847</v>
      </c>
      <c r="R448" s="99"/>
    </row>
    <row r="449" spans="1:18" hidden="1" x14ac:dyDescent="0.3">
      <c r="A449" s="83"/>
      <c r="B449" s="84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P449" s="85"/>
      <c r="Q449" s="85"/>
      <c r="R449" s="99">
        <f t="shared" ref="R449" si="14">S449-A449</f>
        <v>0</v>
      </c>
    </row>
    <row r="450" spans="1:18" s="386" customFormat="1" ht="17.100000000000001" customHeight="1" x14ac:dyDescent="0.3">
      <c r="A450" s="380">
        <v>999</v>
      </c>
      <c r="B450" s="381" t="s">
        <v>579</v>
      </c>
      <c r="C450" s="382">
        <f t="shared" ref="C450:N450" si="15">SUM(C10:C448)/COUNTIF(C10:C448,"&gt;0")</f>
        <v>129.96965774906698</v>
      </c>
      <c r="D450" s="383">
        <f t="shared" si="15"/>
        <v>130.25262802685003</v>
      </c>
      <c r="E450" s="382">
        <f t="shared" si="15"/>
        <v>128.18803173183127</v>
      </c>
      <c r="F450" s="383">
        <f t="shared" si="15"/>
        <v>133.07191054790823</v>
      </c>
      <c r="G450" s="382">
        <f t="shared" si="15"/>
        <v>132.5771020584788</v>
      </c>
      <c r="H450" s="383">
        <f t="shared" si="15"/>
        <v>132.1408223185253</v>
      </c>
      <c r="I450" s="382">
        <f t="shared" si="15"/>
        <v>134.01509881499339</v>
      </c>
      <c r="J450" s="383">
        <f t="shared" si="15"/>
        <v>137.37162476614753</v>
      </c>
      <c r="K450" s="382">
        <f t="shared" si="15"/>
        <v>139.41421942818792</v>
      </c>
      <c r="L450" s="383">
        <f t="shared" si="15"/>
        <v>143.37185887605327</v>
      </c>
      <c r="M450" s="382">
        <f t="shared" si="15"/>
        <v>146.27026117096813</v>
      </c>
      <c r="N450" s="383">
        <f t="shared" si="15"/>
        <v>146.25835122070882</v>
      </c>
      <c r="O450" s="384"/>
      <c r="P450" s="382">
        <f>SUM(P10:P448)/COUNTIF(P10:P448,"&gt;0")</f>
        <v>123.72153065566788</v>
      </c>
      <c r="Q450" s="383">
        <f>SUM(Q10:Q448)/COUNTIF(Q10:Q448,"&gt;0")</f>
        <v>151.61512779425215</v>
      </c>
      <c r="R450" s="385"/>
    </row>
    <row r="452" spans="1:18" x14ac:dyDescent="0.3"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P452" s="57"/>
      <c r="Q452" s="57"/>
    </row>
    <row r="453" spans="1:18" x14ac:dyDescent="0.3">
      <c r="A453" s="379" t="s">
        <v>648</v>
      </c>
    </row>
  </sheetData>
  <autoFilter ref="A9:T448" xr:uid="{9A3B124D-D2E8-4BEE-ADCA-7A7A92FED1CF}"/>
  <sortState xmlns:xlrd2="http://schemas.microsoft.com/office/spreadsheetml/2017/richdata2" ref="S10:T453">
    <sortCondition ref="S453"/>
  </sortState>
  <pageMargins left="0.7" right="0.7" top="0.75" bottom="0.75" header="0.3" footer="0.3"/>
  <pageSetup orientation="portrait" r:id="rId1"/>
  <ignoredErrors>
    <ignoredError sqref="P10:Q361 P362:Q44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 tint="0.79998168889431442"/>
    <pageSetUpPr fitToPage="1"/>
  </sheetPr>
  <dimension ref="A1:AU942"/>
  <sheetViews>
    <sheetView showGridLines="0" zoomScale="80" zoomScaleNormal="80" workbookViewId="0">
      <pane xSplit="7" ySplit="9" topLeftCell="H10" activePane="bottomRight" state="frozen"/>
      <selection activeCell="A9" sqref="A9"/>
      <selection pane="topRight" activeCell="A9" sqref="A9"/>
      <selection pane="bottomLeft" activeCell="A9" sqref="A9"/>
      <selection pane="bottomRight" activeCell="A9" sqref="A9"/>
    </sheetView>
  </sheetViews>
  <sheetFormatPr defaultColWidth="8.88671875" defaultRowHeight="14.4" x14ac:dyDescent="0.3"/>
  <cols>
    <col min="1" max="1" width="7.77734375" style="100" customWidth="1"/>
    <col min="2" max="2" width="13.109375" style="100" customWidth="1"/>
    <col min="3" max="3" width="30.21875" style="100" customWidth="1"/>
    <col min="4" max="4" width="6.6640625" style="101" customWidth="1"/>
    <col min="5" max="5" width="14.6640625" style="100" customWidth="1"/>
    <col min="6" max="6" width="5.5546875" style="101" customWidth="1"/>
    <col min="7" max="7" width="13.77734375" style="100" customWidth="1"/>
    <col min="8" max="8" width="11.6640625" style="100" customWidth="1"/>
    <col min="9" max="13" width="8.88671875" style="100"/>
    <col min="14" max="14" width="0.5546875" style="100" customWidth="1"/>
    <col min="15" max="15" width="8.88671875" style="100"/>
    <col min="16" max="16" width="12" style="100" customWidth="1"/>
    <col min="17" max="19" width="0" style="100" hidden="1" customWidth="1"/>
    <col min="20" max="20" width="0.5546875" style="100" hidden="1" customWidth="1"/>
    <col min="21" max="21" width="12.109375" style="100" hidden="1" customWidth="1"/>
    <col min="22" max="22" width="12.5546875" style="100" customWidth="1"/>
    <col min="23" max="23" width="11.5546875" style="100" customWidth="1"/>
    <col min="24" max="24" width="12.5546875" style="100" customWidth="1"/>
    <col min="25" max="25" width="13.5546875" style="100" customWidth="1"/>
    <col min="26" max="26" width="10.6640625" style="100" customWidth="1"/>
    <col min="27" max="27" width="1.44140625" style="100" customWidth="1"/>
    <col min="28" max="29" width="10.6640625" style="100" hidden="1" customWidth="1"/>
    <col min="30" max="30" width="10.6640625" style="100" customWidth="1"/>
    <col min="31" max="16384" width="8.88671875" style="100"/>
  </cols>
  <sheetData>
    <row r="1" spans="1:47" ht="20.399999999999999" x14ac:dyDescent="0.35">
      <c r="A1" s="90" t="s">
        <v>0</v>
      </c>
      <c r="B1" s="90"/>
    </row>
    <row r="2" spans="1:47" ht="15.6" x14ac:dyDescent="0.3">
      <c r="A2" s="91" t="s">
        <v>596</v>
      </c>
      <c r="B2" s="91"/>
      <c r="Y2" s="110"/>
    </row>
    <row r="4" spans="1:47" hidden="1" x14ac:dyDescent="0.3"/>
    <row r="5" spans="1:47" hidden="1" x14ac:dyDescent="0.3"/>
    <row r="6" spans="1:47" hidden="1" x14ac:dyDescent="0.3"/>
    <row r="8" spans="1:47" s="94" customFormat="1" ht="66.150000000000006" customHeight="1" x14ac:dyDescent="0.3">
      <c r="A8" s="92" t="s">
        <v>4</v>
      </c>
      <c r="B8" s="92" t="s">
        <v>595</v>
      </c>
      <c r="C8" s="93" t="s">
        <v>6</v>
      </c>
      <c r="D8" s="92" t="s">
        <v>7</v>
      </c>
      <c r="E8" s="93" t="s">
        <v>8</v>
      </c>
      <c r="F8" s="92" t="s">
        <v>9</v>
      </c>
      <c r="G8" s="93" t="s">
        <v>10</v>
      </c>
      <c r="H8" s="92" t="s">
        <v>340</v>
      </c>
      <c r="I8" s="92" t="s">
        <v>583</v>
      </c>
      <c r="J8" s="92" t="s">
        <v>342</v>
      </c>
      <c r="K8" s="92" t="s">
        <v>357</v>
      </c>
      <c r="L8" s="92" t="s">
        <v>358</v>
      </c>
      <c r="M8" s="92" t="s">
        <v>584</v>
      </c>
      <c r="N8" s="94" t="s">
        <v>15</v>
      </c>
      <c r="O8" s="92" t="s">
        <v>360</v>
      </c>
      <c r="P8" s="92" t="s">
        <v>347</v>
      </c>
      <c r="Q8" s="92" t="s">
        <v>585</v>
      </c>
      <c r="R8" s="92" t="s">
        <v>349</v>
      </c>
      <c r="S8" s="92" t="s">
        <v>586</v>
      </c>
      <c r="T8" s="94" t="s">
        <v>15</v>
      </c>
      <c r="U8" s="92" t="s">
        <v>351</v>
      </c>
      <c r="V8" s="92" t="s">
        <v>362</v>
      </c>
      <c r="W8" s="92" t="s">
        <v>353</v>
      </c>
      <c r="X8" s="92" t="s">
        <v>354</v>
      </c>
      <c r="Y8" s="92" t="s">
        <v>587</v>
      </c>
      <c r="Z8" s="92" t="s">
        <v>592</v>
      </c>
      <c r="AA8" s="94" t="s">
        <v>15</v>
      </c>
      <c r="AB8" s="92" t="s">
        <v>591</v>
      </c>
      <c r="AC8" s="92" t="s">
        <v>594</v>
      </c>
      <c r="AD8" s="92" t="s">
        <v>593</v>
      </c>
    </row>
    <row r="9" spans="1:47" s="94" customFormat="1" ht="13.65" customHeight="1" x14ac:dyDescent="0.3">
      <c r="A9" s="116" t="s">
        <v>4</v>
      </c>
      <c r="B9" s="116" t="s">
        <v>582</v>
      </c>
      <c r="C9" s="118" t="s">
        <v>6</v>
      </c>
      <c r="D9" s="116" t="s">
        <v>7</v>
      </c>
      <c r="E9" s="116" t="s">
        <v>8</v>
      </c>
      <c r="F9" s="116" t="s">
        <v>9</v>
      </c>
      <c r="G9" s="118" t="s">
        <v>10</v>
      </c>
      <c r="H9" s="118" t="s">
        <v>340</v>
      </c>
      <c r="I9" s="116" t="s">
        <v>583</v>
      </c>
      <c r="J9" s="116" t="s">
        <v>342</v>
      </c>
      <c r="K9" s="116" t="s">
        <v>357</v>
      </c>
      <c r="L9" s="116" t="s">
        <v>358</v>
      </c>
      <c r="M9" s="116" t="s">
        <v>584</v>
      </c>
      <c r="N9" s="117" t="s">
        <v>15</v>
      </c>
      <c r="O9" s="116" t="s">
        <v>360</v>
      </c>
      <c r="P9" s="116" t="s">
        <v>347</v>
      </c>
      <c r="Q9" s="116" t="s">
        <v>585</v>
      </c>
      <c r="R9" s="116" t="s">
        <v>349</v>
      </c>
      <c r="S9" s="116" t="s">
        <v>586</v>
      </c>
      <c r="T9" s="117" t="s">
        <v>15</v>
      </c>
      <c r="U9" s="116" t="s">
        <v>351</v>
      </c>
      <c r="V9" s="116" t="s">
        <v>362</v>
      </c>
      <c r="W9" s="116" t="s">
        <v>353</v>
      </c>
      <c r="X9" s="116" t="s">
        <v>354</v>
      </c>
      <c r="Y9" s="116" t="s">
        <v>587</v>
      </c>
      <c r="Z9" s="116" t="s">
        <v>592</v>
      </c>
      <c r="AA9" s="117" t="s">
        <v>15</v>
      </c>
      <c r="AB9" s="116" t="s">
        <v>591</v>
      </c>
      <c r="AC9" s="116" t="s">
        <v>590</v>
      </c>
      <c r="AD9" s="116" t="s">
        <v>589</v>
      </c>
    </row>
    <row r="10" spans="1:47" x14ac:dyDescent="0.3">
      <c r="A10" s="115">
        <v>409</v>
      </c>
      <c r="B10" s="115">
        <v>409201072</v>
      </c>
      <c r="C10" s="114" t="s">
        <v>16</v>
      </c>
      <c r="D10" s="115">
        <v>201</v>
      </c>
      <c r="E10" s="114" t="s">
        <v>17</v>
      </c>
      <c r="F10" s="115">
        <v>72</v>
      </c>
      <c r="G10" s="114" t="s">
        <v>18</v>
      </c>
      <c r="H10" s="108">
        <v>2</v>
      </c>
      <c r="I10" s="107">
        <v>9927</v>
      </c>
      <c r="J10" s="107">
        <v>2351</v>
      </c>
      <c r="K10" s="107">
        <f>IFERROR(V10/H10,0)</f>
        <v>0</v>
      </c>
      <c r="L10" s="107">
        <v>893</v>
      </c>
      <c r="M10" s="113">
        <f>SUM(I10:L10)</f>
        <v>13171</v>
      </c>
      <c r="O10" s="108">
        <v>0</v>
      </c>
      <c r="P10" s="108">
        <v>0</v>
      </c>
      <c r="Q10" s="112">
        <v>0.09</v>
      </c>
      <c r="R10" s="112">
        <v>2.5479357059066247E-3</v>
      </c>
      <c r="S10" s="111">
        <v>0</v>
      </c>
      <c r="U10" s="110">
        <v>24556</v>
      </c>
      <c r="V10" s="110">
        <v>0</v>
      </c>
      <c r="W10" s="110">
        <v>0</v>
      </c>
      <c r="X10" s="110">
        <v>1786</v>
      </c>
      <c r="Y10" s="110">
        <v>26342</v>
      </c>
      <c r="Z10" s="109">
        <v>4977366</v>
      </c>
      <c r="AB10" s="108">
        <v>0</v>
      </c>
      <c r="AC10" s="108">
        <v>0</v>
      </c>
      <c r="AD10" s="107">
        <v>0</v>
      </c>
      <c r="AE10" s="106"/>
      <c r="AN10" s="111"/>
      <c r="AO10" s="111"/>
      <c r="AP10" s="111"/>
      <c r="AQ10" s="111"/>
      <c r="AR10" s="111"/>
      <c r="AS10" s="111"/>
      <c r="AT10" s="111"/>
      <c r="AU10" s="111"/>
    </row>
    <row r="11" spans="1:47" s="95" customFormat="1" x14ac:dyDescent="0.3">
      <c r="A11" s="115">
        <v>409</v>
      </c>
      <c r="B11" s="115">
        <v>409201094</v>
      </c>
      <c r="C11" s="114" t="s">
        <v>16</v>
      </c>
      <c r="D11" s="115">
        <v>201</v>
      </c>
      <c r="E11" s="114" t="s">
        <v>17</v>
      </c>
      <c r="F11" s="115">
        <v>94</v>
      </c>
      <c r="G11" s="114" t="s">
        <v>19</v>
      </c>
      <c r="H11" s="108">
        <v>1</v>
      </c>
      <c r="I11" s="107">
        <v>10416</v>
      </c>
      <c r="J11" s="107">
        <v>536</v>
      </c>
      <c r="K11" s="107">
        <f t="shared" ref="K11:K74" si="0">IFERROR(V11/H11,0)</f>
        <v>0</v>
      </c>
      <c r="L11" s="107">
        <v>893</v>
      </c>
      <c r="M11" s="113">
        <f t="shared" ref="M11:M74" si="1">SUM(I11:L11)</f>
        <v>11845</v>
      </c>
      <c r="N11" s="100"/>
      <c r="O11" s="108">
        <v>0</v>
      </c>
      <c r="P11" s="108">
        <v>0</v>
      </c>
      <c r="Q11" s="112">
        <v>0.09</v>
      </c>
      <c r="R11" s="112">
        <v>5.5247321323681703E-4</v>
      </c>
      <c r="S11" s="111">
        <v>0</v>
      </c>
      <c r="T11" s="100"/>
      <c r="U11" s="110">
        <v>10952</v>
      </c>
      <c r="V11" s="110">
        <v>0</v>
      </c>
      <c r="W11" s="110">
        <v>0</v>
      </c>
      <c r="X11" s="110">
        <v>893</v>
      </c>
      <c r="Y11" s="110">
        <v>11845</v>
      </c>
      <c r="Z11" s="109">
        <v>4977366</v>
      </c>
      <c r="AA11" s="100"/>
      <c r="AB11" s="108">
        <v>0</v>
      </c>
      <c r="AC11" s="108">
        <v>0</v>
      </c>
      <c r="AD11" s="107">
        <v>0</v>
      </c>
      <c r="AE11" s="106"/>
      <c r="AF11" s="100"/>
      <c r="AG11" s="100"/>
      <c r="AH11" s="100"/>
      <c r="AI11" s="100"/>
      <c r="AJ11" s="100"/>
      <c r="AK11" s="100"/>
      <c r="AL11" s="100"/>
    </row>
    <row r="12" spans="1:47" s="95" customFormat="1" x14ac:dyDescent="0.3">
      <c r="A12" s="115">
        <v>409</v>
      </c>
      <c r="B12" s="115">
        <v>409201201</v>
      </c>
      <c r="C12" s="114" t="s">
        <v>16</v>
      </c>
      <c r="D12" s="115">
        <v>201</v>
      </c>
      <c r="E12" s="114" t="s">
        <v>17</v>
      </c>
      <c r="F12" s="115">
        <v>201</v>
      </c>
      <c r="G12" s="114" t="s">
        <v>17</v>
      </c>
      <c r="H12" s="108">
        <v>402.08</v>
      </c>
      <c r="I12" s="107">
        <v>11113</v>
      </c>
      <c r="J12" s="107">
        <v>186</v>
      </c>
      <c r="K12" s="107">
        <f t="shared" si="0"/>
        <v>0</v>
      </c>
      <c r="L12" s="107">
        <v>893</v>
      </c>
      <c r="M12" s="113">
        <f t="shared" si="1"/>
        <v>12192</v>
      </c>
      <c r="N12" s="100"/>
      <c r="O12" s="108">
        <v>0</v>
      </c>
      <c r="P12" s="108">
        <v>0</v>
      </c>
      <c r="Q12" s="112">
        <v>0.18</v>
      </c>
      <c r="R12" s="112">
        <v>7.7533854534599503E-2</v>
      </c>
      <c r="S12" s="111">
        <v>0</v>
      </c>
      <c r="T12" s="100"/>
      <c r="U12" s="110">
        <v>4543100</v>
      </c>
      <c r="V12" s="110">
        <v>0</v>
      </c>
      <c r="W12" s="110">
        <v>0</v>
      </c>
      <c r="X12" s="110">
        <v>359059</v>
      </c>
      <c r="Y12" s="110">
        <v>4902159</v>
      </c>
      <c r="Z12" s="109">
        <v>4977366</v>
      </c>
      <c r="AA12" s="100"/>
      <c r="AB12" s="108">
        <v>0</v>
      </c>
      <c r="AC12" s="108">
        <v>0</v>
      </c>
      <c r="AD12" s="107">
        <v>0</v>
      </c>
      <c r="AE12" s="106"/>
      <c r="AF12" s="100"/>
      <c r="AG12" s="100"/>
      <c r="AH12" s="100"/>
      <c r="AI12" s="100"/>
      <c r="AJ12" s="100"/>
      <c r="AK12" s="100"/>
      <c r="AL12" s="100"/>
    </row>
    <row r="13" spans="1:47" s="95" customFormat="1" x14ac:dyDescent="0.3">
      <c r="A13" s="115">
        <v>409</v>
      </c>
      <c r="B13" s="115">
        <v>409201331</v>
      </c>
      <c r="C13" s="114" t="s">
        <v>16</v>
      </c>
      <c r="D13" s="115">
        <v>201</v>
      </c>
      <c r="E13" s="114" t="s">
        <v>17</v>
      </c>
      <c r="F13" s="115">
        <v>331</v>
      </c>
      <c r="G13" s="114" t="s">
        <v>20</v>
      </c>
      <c r="H13" s="108">
        <v>3</v>
      </c>
      <c r="I13" s="107">
        <v>8450</v>
      </c>
      <c r="J13" s="107">
        <v>2997</v>
      </c>
      <c r="K13" s="107">
        <f t="shared" si="0"/>
        <v>0</v>
      </c>
      <c r="L13" s="107">
        <v>893</v>
      </c>
      <c r="M13" s="113">
        <f t="shared" si="1"/>
        <v>12340</v>
      </c>
      <c r="N13" s="100"/>
      <c r="O13" s="108">
        <v>0</v>
      </c>
      <c r="P13" s="108">
        <v>0</v>
      </c>
      <c r="Q13" s="112">
        <v>0.09</v>
      </c>
      <c r="R13" s="112">
        <v>1.6812408384238219E-2</v>
      </c>
      <c r="S13" s="111">
        <v>0</v>
      </c>
      <c r="T13" s="100"/>
      <c r="U13" s="110">
        <v>34341</v>
      </c>
      <c r="V13" s="110">
        <v>0</v>
      </c>
      <c r="W13" s="110">
        <v>0</v>
      </c>
      <c r="X13" s="110">
        <v>2679</v>
      </c>
      <c r="Y13" s="110">
        <v>37020</v>
      </c>
      <c r="Z13" s="109">
        <v>4977366</v>
      </c>
      <c r="AA13" s="100"/>
      <c r="AB13" s="108">
        <v>0</v>
      </c>
      <c r="AC13" s="108">
        <v>0</v>
      </c>
      <c r="AD13" s="107">
        <v>0</v>
      </c>
      <c r="AE13" s="106"/>
      <c r="AF13" s="100"/>
      <c r="AG13" s="100"/>
      <c r="AH13" s="100"/>
      <c r="AI13" s="100"/>
      <c r="AJ13" s="100"/>
      <c r="AK13" s="100"/>
      <c r="AL13" s="100"/>
    </row>
    <row r="14" spans="1:47" s="95" customFormat="1" x14ac:dyDescent="0.3">
      <c r="A14" s="115">
        <v>410</v>
      </c>
      <c r="B14" s="115">
        <v>410035035</v>
      </c>
      <c r="C14" s="114" t="s">
        <v>21</v>
      </c>
      <c r="D14" s="115">
        <v>35</v>
      </c>
      <c r="E14" s="114" t="s">
        <v>22</v>
      </c>
      <c r="F14" s="115">
        <v>35</v>
      </c>
      <c r="G14" s="114" t="s">
        <v>22</v>
      </c>
      <c r="H14" s="108">
        <v>487.14</v>
      </c>
      <c r="I14" s="107">
        <v>11613</v>
      </c>
      <c r="J14" s="107">
        <v>4083</v>
      </c>
      <c r="K14" s="107">
        <f t="shared" si="0"/>
        <v>0</v>
      </c>
      <c r="L14" s="107">
        <v>893</v>
      </c>
      <c r="M14" s="113">
        <f t="shared" si="1"/>
        <v>16589</v>
      </c>
      <c r="N14" s="100"/>
      <c r="O14" s="108">
        <v>0</v>
      </c>
      <c r="P14" s="108">
        <v>0</v>
      </c>
      <c r="Q14" s="112">
        <v>0.18</v>
      </c>
      <c r="R14" s="112">
        <v>0.14456084490991788</v>
      </c>
      <c r="S14" s="111">
        <v>0</v>
      </c>
      <c r="T14" s="100"/>
      <c r="U14" s="110">
        <v>7646145</v>
      </c>
      <c r="V14" s="110">
        <v>0</v>
      </c>
      <c r="W14" s="110">
        <v>0</v>
      </c>
      <c r="X14" s="110">
        <v>435016</v>
      </c>
      <c r="Y14" s="110">
        <v>8081161</v>
      </c>
      <c r="Z14" s="109">
        <v>16503663.823638581</v>
      </c>
      <c r="AA14" s="100"/>
      <c r="AB14" s="108">
        <v>0</v>
      </c>
      <c r="AC14" s="108">
        <v>0</v>
      </c>
      <c r="AD14" s="107">
        <v>0</v>
      </c>
      <c r="AE14" s="106"/>
      <c r="AF14" s="100"/>
      <c r="AG14" s="100"/>
      <c r="AH14" s="100"/>
      <c r="AI14" s="100"/>
      <c r="AJ14" s="100"/>
      <c r="AK14" s="100"/>
      <c r="AL14" s="100"/>
    </row>
    <row r="15" spans="1:47" s="95" customFormat="1" x14ac:dyDescent="0.3">
      <c r="A15" s="115">
        <v>410</v>
      </c>
      <c r="B15" s="115">
        <v>410035057</v>
      </c>
      <c r="C15" s="114" t="s">
        <v>21</v>
      </c>
      <c r="D15" s="115">
        <v>35</v>
      </c>
      <c r="E15" s="114" t="s">
        <v>22</v>
      </c>
      <c r="F15" s="115">
        <v>57</v>
      </c>
      <c r="G15" s="114" t="s">
        <v>23</v>
      </c>
      <c r="H15" s="108">
        <v>347.40999999999997</v>
      </c>
      <c r="I15" s="107">
        <v>11907</v>
      </c>
      <c r="J15" s="107">
        <v>606</v>
      </c>
      <c r="K15" s="107">
        <f t="shared" si="0"/>
        <v>0</v>
      </c>
      <c r="L15" s="107">
        <v>893</v>
      </c>
      <c r="M15" s="113">
        <f t="shared" si="1"/>
        <v>13406</v>
      </c>
      <c r="N15" s="100"/>
      <c r="O15" s="108">
        <v>0</v>
      </c>
      <c r="P15" s="108">
        <v>0</v>
      </c>
      <c r="Q15" s="112">
        <v>0.18</v>
      </c>
      <c r="R15" s="112">
        <v>0.11752257884657875</v>
      </c>
      <c r="S15" s="111">
        <v>0</v>
      </c>
      <c r="T15" s="100"/>
      <c r="U15" s="110">
        <v>4347141</v>
      </c>
      <c r="V15" s="110">
        <v>0</v>
      </c>
      <c r="W15" s="110">
        <v>0</v>
      </c>
      <c r="X15" s="110">
        <v>310236</v>
      </c>
      <c r="Y15" s="110">
        <v>4657377</v>
      </c>
      <c r="Z15" s="109">
        <v>16503663.823638581</v>
      </c>
      <c r="AA15" s="100"/>
      <c r="AB15" s="108">
        <v>0</v>
      </c>
      <c r="AC15" s="108">
        <v>0</v>
      </c>
      <c r="AD15" s="107">
        <v>0</v>
      </c>
      <c r="AE15" s="106"/>
      <c r="AF15" s="100"/>
      <c r="AG15" s="100"/>
      <c r="AH15" s="100"/>
      <c r="AI15" s="100"/>
      <c r="AJ15" s="100"/>
      <c r="AK15" s="100"/>
      <c r="AL15" s="100"/>
    </row>
    <row r="16" spans="1:47" s="95" customFormat="1" x14ac:dyDescent="0.3">
      <c r="A16" s="115">
        <v>410</v>
      </c>
      <c r="B16" s="115">
        <v>410035071</v>
      </c>
      <c r="C16" s="114" t="s">
        <v>21</v>
      </c>
      <c r="D16" s="115">
        <v>35</v>
      </c>
      <c r="E16" s="114" t="s">
        <v>22</v>
      </c>
      <c r="F16" s="115">
        <v>71</v>
      </c>
      <c r="G16" s="114" t="s">
        <v>24</v>
      </c>
      <c r="H16" s="108">
        <v>1</v>
      </c>
      <c r="I16" s="107">
        <v>9778</v>
      </c>
      <c r="J16" s="107">
        <v>5081</v>
      </c>
      <c r="K16" s="107">
        <f t="shared" si="0"/>
        <v>0</v>
      </c>
      <c r="L16" s="107">
        <v>893</v>
      </c>
      <c r="M16" s="113">
        <f t="shared" si="1"/>
        <v>15752</v>
      </c>
      <c r="N16" s="100"/>
      <c r="O16" s="108">
        <v>0</v>
      </c>
      <c r="P16" s="108">
        <v>0</v>
      </c>
      <c r="Q16" s="112">
        <v>0.09</v>
      </c>
      <c r="R16" s="112">
        <v>2.9605856688433292E-3</v>
      </c>
      <c r="S16" s="111">
        <v>0</v>
      </c>
      <c r="T16" s="100"/>
      <c r="U16" s="110">
        <v>14859</v>
      </c>
      <c r="V16" s="110">
        <v>0</v>
      </c>
      <c r="W16" s="110">
        <v>0</v>
      </c>
      <c r="X16" s="110">
        <v>893</v>
      </c>
      <c r="Y16" s="110">
        <v>15752</v>
      </c>
      <c r="Z16" s="109">
        <v>16503663.823638581</v>
      </c>
      <c r="AA16" s="100"/>
      <c r="AB16" s="108">
        <v>0</v>
      </c>
      <c r="AC16" s="108">
        <v>0</v>
      </c>
      <c r="AD16" s="107">
        <v>0</v>
      </c>
      <c r="AE16" s="106"/>
      <c r="AF16" s="100"/>
      <c r="AG16" s="100"/>
      <c r="AH16" s="100"/>
      <c r="AI16" s="100"/>
      <c r="AJ16" s="100"/>
      <c r="AK16" s="100"/>
      <c r="AL16" s="100"/>
    </row>
    <row r="17" spans="1:38" s="95" customFormat="1" x14ac:dyDescent="0.3">
      <c r="A17" s="115">
        <v>410</v>
      </c>
      <c r="B17" s="115">
        <v>410035093</v>
      </c>
      <c r="C17" s="114" t="s">
        <v>21</v>
      </c>
      <c r="D17" s="115">
        <v>35</v>
      </c>
      <c r="E17" s="114" t="s">
        <v>22</v>
      </c>
      <c r="F17" s="115">
        <v>93</v>
      </c>
      <c r="G17" s="114" t="s">
        <v>25</v>
      </c>
      <c r="H17" s="108">
        <v>10</v>
      </c>
      <c r="I17" s="107">
        <v>10969</v>
      </c>
      <c r="J17" s="107">
        <v>314</v>
      </c>
      <c r="K17" s="107">
        <f t="shared" si="0"/>
        <v>0</v>
      </c>
      <c r="L17" s="107">
        <v>893</v>
      </c>
      <c r="M17" s="113">
        <f t="shared" si="1"/>
        <v>12176</v>
      </c>
      <c r="N17" s="100"/>
      <c r="O17" s="108">
        <v>0</v>
      </c>
      <c r="P17" s="108">
        <v>0</v>
      </c>
      <c r="Q17" s="112">
        <v>0.09</v>
      </c>
      <c r="R17" s="112">
        <v>8.9870379446020443E-2</v>
      </c>
      <c r="S17" s="111">
        <v>0</v>
      </c>
      <c r="T17" s="100"/>
      <c r="U17" s="110">
        <v>112830</v>
      </c>
      <c r="V17" s="110">
        <v>0</v>
      </c>
      <c r="W17" s="110">
        <v>0</v>
      </c>
      <c r="X17" s="110">
        <v>8930</v>
      </c>
      <c r="Y17" s="110">
        <v>121760</v>
      </c>
      <c r="Z17" s="109">
        <v>16503663.823638581</v>
      </c>
      <c r="AA17" s="100"/>
      <c r="AB17" s="108">
        <v>0</v>
      </c>
      <c r="AC17" s="108">
        <v>0</v>
      </c>
      <c r="AD17" s="107">
        <v>0</v>
      </c>
      <c r="AE17" s="106"/>
      <c r="AF17" s="100"/>
      <c r="AG17" s="100"/>
      <c r="AH17" s="100"/>
      <c r="AI17" s="100"/>
      <c r="AJ17" s="100"/>
      <c r="AK17" s="100"/>
      <c r="AL17" s="100"/>
    </row>
    <row r="18" spans="1:38" s="95" customFormat="1" x14ac:dyDescent="0.3">
      <c r="A18" s="115">
        <v>410</v>
      </c>
      <c r="B18" s="115">
        <v>410035155</v>
      </c>
      <c r="C18" s="114" t="s">
        <v>21</v>
      </c>
      <c r="D18" s="115">
        <v>35</v>
      </c>
      <c r="E18" s="114" t="s">
        <v>22</v>
      </c>
      <c r="F18" s="115">
        <v>155</v>
      </c>
      <c r="G18" s="114" t="s">
        <v>26</v>
      </c>
      <c r="H18" s="108">
        <v>1</v>
      </c>
      <c r="I18" s="107">
        <v>10438</v>
      </c>
      <c r="J18" s="107">
        <v>6909</v>
      </c>
      <c r="K18" s="107">
        <f t="shared" si="0"/>
        <v>0</v>
      </c>
      <c r="L18" s="107">
        <v>893</v>
      </c>
      <c r="M18" s="113">
        <f t="shared" si="1"/>
        <v>18240</v>
      </c>
      <c r="N18" s="100"/>
      <c r="O18" s="108">
        <v>0</v>
      </c>
      <c r="P18" s="108">
        <v>0</v>
      </c>
      <c r="Q18" s="112">
        <v>0.09</v>
      </c>
      <c r="R18" s="112">
        <v>2.3661645405207555E-4</v>
      </c>
      <c r="S18" s="111">
        <v>0</v>
      </c>
      <c r="T18" s="100"/>
      <c r="U18" s="110">
        <v>17347</v>
      </c>
      <c r="V18" s="110">
        <v>0</v>
      </c>
      <c r="W18" s="110">
        <v>0</v>
      </c>
      <c r="X18" s="110">
        <v>893</v>
      </c>
      <c r="Y18" s="110">
        <v>18240</v>
      </c>
      <c r="Z18" s="109">
        <v>16503663.823638581</v>
      </c>
      <c r="AA18" s="100"/>
      <c r="AB18" s="108">
        <v>0</v>
      </c>
      <c r="AC18" s="108">
        <v>0</v>
      </c>
      <c r="AD18" s="107">
        <v>0</v>
      </c>
      <c r="AE18" s="106"/>
      <c r="AF18" s="100"/>
      <c r="AG18" s="100"/>
      <c r="AH18" s="100"/>
      <c r="AI18" s="100"/>
      <c r="AJ18" s="100"/>
      <c r="AK18" s="100"/>
      <c r="AL18" s="100"/>
    </row>
    <row r="19" spans="1:38" s="95" customFormat="1" x14ac:dyDescent="0.3">
      <c r="A19" s="115">
        <v>410</v>
      </c>
      <c r="B19" s="115">
        <v>410035163</v>
      </c>
      <c r="C19" s="114" t="s">
        <v>21</v>
      </c>
      <c r="D19" s="115">
        <v>35</v>
      </c>
      <c r="E19" s="114" t="s">
        <v>22</v>
      </c>
      <c r="F19" s="115">
        <v>163</v>
      </c>
      <c r="G19" s="114" t="s">
        <v>27</v>
      </c>
      <c r="H19" s="108">
        <v>13.1</v>
      </c>
      <c r="I19" s="107">
        <v>10671</v>
      </c>
      <c r="J19" s="107">
        <v>451</v>
      </c>
      <c r="K19" s="107">
        <f t="shared" si="0"/>
        <v>0</v>
      </c>
      <c r="L19" s="107">
        <v>893</v>
      </c>
      <c r="M19" s="113">
        <f t="shared" si="1"/>
        <v>12015</v>
      </c>
      <c r="N19" s="100"/>
      <c r="O19" s="108">
        <v>0</v>
      </c>
      <c r="P19" s="108">
        <v>0</v>
      </c>
      <c r="Q19" s="112">
        <v>0.18</v>
      </c>
      <c r="R19" s="112">
        <v>8.6929728917015628E-2</v>
      </c>
      <c r="S19" s="111">
        <v>0</v>
      </c>
      <c r="T19" s="100"/>
      <c r="U19" s="110">
        <v>145698</v>
      </c>
      <c r="V19" s="110">
        <v>0</v>
      </c>
      <c r="W19" s="110">
        <v>0</v>
      </c>
      <c r="X19" s="110">
        <v>11699</v>
      </c>
      <c r="Y19" s="110">
        <v>157397</v>
      </c>
      <c r="Z19" s="109">
        <v>16503663.823638581</v>
      </c>
      <c r="AA19" s="100"/>
      <c r="AB19" s="108">
        <v>0</v>
      </c>
      <c r="AC19" s="108">
        <v>0</v>
      </c>
      <c r="AD19" s="107">
        <v>0</v>
      </c>
      <c r="AE19" s="106"/>
      <c r="AF19" s="100"/>
      <c r="AG19" s="100"/>
      <c r="AH19" s="100"/>
      <c r="AI19" s="100"/>
      <c r="AJ19" s="100"/>
      <c r="AK19" s="100"/>
      <c r="AL19" s="100"/>
    </row>
    <row r="20" spans="1:38" s="95" customFormat="1" x14ac:dyDescent="0.3">
      <c r="A20" s="115">
        <v>410</v>
      </c>
      <c r="B20" s="115">
        <v>410035165</v>
      </c>
      <c r="C20" s="114" t="s">
        <v>21</v>
      </c>
      <c r="D20" s="115">
        <v>35</v>
      </c>
      <c r="E20" s="114" t="s">
        <v>22</v>
      </c>
      <c r="F20" s="115">
        <v>165</v>
      </c>
      <c r="G20" s="114" t="s">
        <v>28</v>
      </c>
      <c r="H20" s="108">
        <v>3</v>
      </c>
      <c r="I20" s="107">
        <v>9529</v>
      </c>
      <c r="J20" s="107">
        <v>520</v>
      </c>
      <c r="K20" s="107">
        <f t="shared" si="0"/>
        <v>0</v>
      </c>
      <c r="L20" s="107">
        <v>893</v>
      </c>
      <c r="M20" s="113">
        <f t="shared" si="1"/>
        <v>10942</v>
      </c>
      <c r="N20" s="100"/>
      <c r="O20" s="108">
        <v>0</v>
      </c>
      <c r="P20" s="108">
        <v>0</v>
      </c>
      <c r="Q20" s="112">
        <v>9.8299999999999998E-2</v>
      </c>
      <c r="R20" s="112">
        <v>9.8201070211486718E-2</v>
      </c>
      <c r="S20" s="111">
        <v>0</v>
      </c>
      <c r="T20" s="100"/>
      <c r="U20" s="110">
        <v>30147</v>
      </c>
      <c r="V20" s="110">
        <v>0</v>
      </c>
      <c r="W20" s="110">
        <v>0</v>
      </c>
      <c r="X20" s="110">
        <v>2679</v>
      </c>
      <c r="Y20" s="110">
        <v>32826</v>
      </c>
      <c r="Z20" s="109">
        <v>16503663.823638581</v>
      </c>
      <c r="AA20" s="100"/>
      <c r="AB20" s="108">
        <v>0</v>
      </c>
      <c r="AC20" s="108">
        <v>0</v>
      </c>
      <c r="AD20" s="107">
        <v>0</v>
      </c>
      <c r="AE20" s="106"/>
      <c r="AF20" s="100"/>
      <c r="AG20" s="100"/>
      <c r="AH20" s="100"/>
      <c r="AI20" s="100"/>
      <c r="AJ20" s="100"/>
      <c r="AK20" s="100"/>
      <c r="AL20" s="100"/>
    </row>
    <row r="21" spans="1:38" s="95" customFormat="1" x14ac:dyDescent="0.3">
      <c r="A21" s="115">
        <v>410</v>
      </c>
      <c r="B21" s="115">
        <v>410035176</v>
      </c>
      <c r="C21" s="114" t="s">
        <v>21</v>
      </c>
      <c r="D21" s="115">
        <v>35</v>
      </c>
      <c r="E21" s="114" t="s">
        <v>22</v>
      </c>
      <c r="F21" s="115">
        <v>176</v>
      </c>
      <c r="G21" s="114" t="s">
        <v>29</v>
      </c>
      <c r="H21" s="108">
        <v>1</v>
      </c>
      <c r="I21" s="107">
        <v>11288</v>
      </c>
      <c r="J21" s="107">
        <v>3729</v>
      </c>
      <c r="K21" s="107">
        <f t="shared" si="0"/>
        <v>0</v>
      </c>
      <c r="L21" s="107">
        <v>893</v>
      </c>
      <c r="M21" s="113">
        <f t="shared" si="1"/>
        <v>15910</v>
      </c>
      <c r="N21" s="100"/>
      <c r="O21" s="108">
        <v>0</v>
      </c>
      <c r="P21" s="108">
        <v>0</v>
      </c>
      <c r="Q21" s="112">
        <v>0.09</v>
      </c>
      <c r="R21" s="112">
        <v>6.645275270560716E-2</v>
      </c>
      <c r="S21" s="111">
        <v>0</v>
      </c>
      <c r="T21" s="100"/>
      <c r="U21" s="110">
        <v>15017</v>
      </c>
      <c r="V21" s="110">
        <v>0</v>
      </c>
      <c r="W21" s="110">
        <v>0</v>
      </c>
      <c r="X21" s="110">
        <v>893</v>
      </c>
      <c r="Y21" s="110">
        <v>15910</v>
      </c>
      <c r="Z21" s="109">
        <v>16503663.823638581</v>
      </c>
      <c r="AA21" s="100"/>
      <c r="AB21" s="108">
        <v>0</v>
      </c>
      <c r="AC21" s="108">
        <v>0</v>
      </c>
      <c r="AD21" s="107">
        <v>0</v>
      </c>
      <c r="AE21" s="106"/>
      <c r="AF21" s="100"/>
      <c r="AG21" s="100"/>
      <c r="AH21" s="100"/>
      <c r="AI21" s="100"/>
      <c r="AJ21" s="100"/>
      <c r="AK21" s="100"/>
      <c r="AL21" s="100"/>
    </row>
    <row r="22" spans="1:38" s="95" customFormat="1" x14ac:dyDescent="0.3">
      <c r="A22" s="115">
        <v>410</v>
      </c>
      <c r="B22" s="115">
        <v>410035217</v>
      </c>
      <c r="C22" s="114" t="s">
        <v>21</v>
      </c>
      <c r="D22" s="115">
        <v>35</v>
      </c>
      <c r="E22" s="114" t="s">
        <v>22</v>
      </c>
      <c r="F22" s="115">
        <v>217</v>
      </c>
      <c r="G22" s="114" t="s">
        <v>285</v>
      </c>
      <c r="H22" s="108">
        <v>1</v>
      </c>
      <c r="I22" s="107">
        <v>9876</v>
      </c>
      <c r="J22" s="107">
        <v>4307</v>
      </c>
      <c r="K22" s="107">
        <f t="shared" si="0"/>
        <v>0</v>
      </c>
      <c r="L22" s="107">
        <v>893</v>
      </c>
      <c r="M22" s="113">
        <f t="shared" si="1"/>
        <v>15076</v>
      </c>
      <c r="N22" s="100"/>
      <c r="O22" s="108">
        <v>0</v>
      </c>
      <c r="P22" s="108">
        <v>0</v>
      </c>
      <c r="Q22" s="112">
        <v>0.09</v>
      </c>
      <c r="R22" s="112">
        <v>8.1121734679163104E-4</v>
      </c>
      <c r="S22" s="111">
        <v>0</v>
      </c>
      <c r="T22" s="100"/>
      <c r="U22" s="110">
        <v>14183</v>
      </c>
      <c r="V22" s="110">
        <v>0</v>
      </c>
      <c r="W22" s="110">
        <v>0</v>
      </c>
      <c r="X22" s="110">
        <v>893</v>
      </c>
      <c r="Y22" s="110">
        <v>15076</v>
      </c>
      <c r="Z22" s="109">
        <v>16503663.823638581</v>
      </c>
      <c r="AA22" s="100"/>
      <c r="AB22" s="108">
        <v>0</v>
      </c>
      <c r="AC22" s="108">
        <v>0</v>
      </c>
      <c r="AD22" s="107">
        <v>0</v>
      </c>
      <c r="AE22" s="106"/>
      <c r="AF22" s="100"/>
      <c r="AG22" s="100"/>
      <c r="AH22" s="100"/>
      <c r="AI22" s="100"/>
      <c r="AJ22" s="100"/>
      <c r="AK22" s="100"/>
      <c r="AL22" s="100"/>
    </row>
    <row r="23" spans="1:38" s="95" customFormat="1" x14ac:dyDescent="0.3">
      <c r="A23" s="115">
        <v>410</v>
      </c>
      <c r="B23" s="115">
        <v>410035248</v>
      </c>
      <c r="C23" s="114" t="s">
        <v>21</v>
      </c>
      <c r="D23" s="115">
        <v>35</v>
      </c>
      <c r="E23" s="114" t="s">
        <v>22</v>
      </c>
      <c r="F23" s="115">
        <v>248</v>
      </c>
      <c r="G23" s="114" t="s">
        <v>30</v>
      </c>
      <c r="H23" s="108">
        <v>23.75</v>
      </c>
      <c r="I23" s="107">
        <v>10628</v>
      </c>
      <c r="J23" s="107">
        <v>1051</v>
      </c>
      <c r="K23" s="107">
        <f t="shared" si="0"/>
        <v>0</v>
      </c>
      <c r="L23" s="107">
        <v>893</v>
      </c>
      <c r="M23" s="113">
        <f t="shared" si="1"/>
        <v>12572</v>
      </c>
      <c r="N23" s="100"/>
      <c r="O23" s="108">
        <v>0</v>
      </c>
      <c r="P23" s="108">
        <v>0</v>
      </c>
      <c r="Q23" s="112">
        <v>0.09</v>
      </c>
      <c r="R23" s="112">
        <v>3.9140350816507199E-2</v>
      </c>
      <c r="S23" s="111">
        <v>0</v>
      </c>
      <c r="T23" s="100"/>
      <c r="U23" s="110">
        <v>277375</v>
      </c>
      <c r="V23" s="110">
        <v>0</v>
      </c>
      <c r="W23" s="110">
        <v>0</v>
      </c>
      <c r="X23" s="110">
        <v>21210</v>
      </c>
      <c r="Y23" s="110">
        <v>298585</v>
      </c>
      <c r="Z23" s="109">
        <v>16503663.823638581</v>
      </c>
      <c r="AA23" s="100"/>
      <c r="AB23" s="108">
        <v>0</v>
      </c>
      <c r="AC23" s="108">
        <v>0</v>
      </c>
      <c r="AD23" s="107">
        <v>0</v>
      </c>
      <c r="AE23" s="106"/>
      <c r="AF23" s="100"/>
      <c r="AG23" s="100"/>
      <c r="AH23" s="100"/>
      <c r="AI23" s="100"/>
      <c r="AJ23" s="100"/>
      <c r="AK23" s="100"/>
      <c r="AL23" s="100"/>
    </row>
    <row r="24" spans="1:38" s="95" customFormat="1" x14ac:dyDescent="0.3">
      <c r="A24" s="115">
        <v>410</v>
      </c>
      <c r="B24" s="115">
        <v>410035262</v>
      </c>
      <c r="C24" s="114" t="s">
        <v>21</v>
      </c>
      <c r="D24" s="115">
        <v>35</v>
      </c>
      <c r="E24" s="114" t="s">
        <v>22</v>
      </c>
      <c r="F24" s="115">
        <v>262</v>
      </c>
      <c r="G24" s="114" t="s">
        <v>31</v>
      </c>
      <c r="H24" s="108">
        <v>3</v>
      </c>
      <c r="I24" s="107">
        <v>9721</v>
      </c>
      <c r="J24" s="107">
        <v>4482</v>
      </c>
      <c r="K24" s="107">
        <f t="shared" si="0"/>
        <v>0</v>
      </c>
      <c r="L24" s="107">
        <v>893</v>
      </c>
      <c r="M24" s="113">
        <f t="shared" si="1"/>
        <v>15096</v>
      </c>
      <c r="N24" s="100"/>
      <c r="O24" s="108">
        <v>0</v>
      </c>
      <c r="P24" s="108">
        <v>0</v>
      </c>
      <c r="Q24" s="112">
        <v>0.09</v>
      </c>
      <c r="R24" s="112">
        <v>5.2966569410615699E-2</v>
      </c>
      <c r="S24" s="111">
        <v>0</v>
      </c>
      <c r="T24" s="100"/>
      <c r="U24" s="110">
        <v>42609</v>
      </c>
      <c r="V24" s="110">
        <v>0</v>
      </c>
      <c r="W24" s="110">
        <v>0</v>
      </c>
      <c r="X24" s="110">
        <v>2679</v>
      </c>
      <c r="Y24" s="110">
        <v>45288</v>
      </c>
      <c r="Z24" s="109">
        <v>16503663.823638581</v>
      </c>
      <c r="AA24" s="100"/>
      <c r="AB24" s="108">
        <v>0</v>
      </c>
      <c r="AC24" s="108">
        <v>0</v>
      </c>
      <c r="AD24" s="107">
        <v>0</v>
      </c>
      <c r="AE24" s="106"/>
      <c r="AF24" s="100"/>
      <c r="AG24" s="100"/>
      <c r="AH24" s="100"/>
      <c r="AI24" s="100"/>
      <c r="AJ24" s="100"/>
      <c r="AK24" s="100"/>
      <c r="AL24" s="100"/>
    </row>
    <row r="25" spans="1:38" s="95" customFormat="1" x14ac:dyDescent="0.3">
      <c r="A25" s="115">
        <v>410</v>
      </c>
      <c r="B25" s="115">
        <v>410035274</v>
      </c>
      <c r="C25" s="114" t="s">
        <v>21</v>
      </c>
      <c r="D25" s="115">
        <v>35</v>
      </c>
      <c r="E25" s="114" t="s">
        <v>22</v>
      </c>
      <c r="F25" s="115">
        <v>274</v>
      </c>
      <c r="G25" s="114" t="s">
        <v>81</v>
      </c>
      <c r="H25" s="108">
        <v>0.61</v>
      </c>
      <c r="I25" s="107">
        <v>11980</v>
      </c>
      <c r="J25" s="107">
        <v>5792</v>
      </c>
      <c r="K25" s="107">
        <f t="shared" si="0"/>
        <v>0</v>
      </c>
      <c r="L25" s="107">
        <v>893</v>
      </c>
      <c r="M25" s="113">
        <f t="shared" si="1"/>
        <v>18665</v>
      </c>
      <c r="N25" s="100"/>
      <c r="O25" s="108">
        <v>0</v>
      </c>
      <c r="P25" s="108">
        <v>0</v>
      </c>
      <c r="Q25" s="112">
        <v>0.09</v>
      </c>
      <c r="R25" s="112">
        <v>7.8783261750433251E-2</v>
      </c>
      <c r="S25" s="111">
        <v>0</v>
      </c>
      <c r="T25" s="100"/>
      <c r="U25" s="110">
        <v>10841</v>
      </c>
      <c r="V25" s="110">
        <v>0</v>
      </c>
      <c r="W25" s="110">
        <v>0</v>
      </c>
      <c r="X25" s="110">
        <v>545</v>
      </c>
      <c r="Y25" s="110">
        <v>11386</v>
      </c>
      <c r="Z25" s="109">
        <v>16503663.823638581</v>
      </c>
      <c r="AA25" s="100"/>
      <c r="AB25" s="108">
        <v>0</v>
      </c>
      <c r="AC25" s="108">
        <v>0</v>
      </c>
      <c r="AD25" s="107">
        <v>0</v>
      </c>
      <c r="AE25" s="106"/>
      <c r="AF25" s="100"/>
      <c r="AG25" s="100"/>
      <c r="AH25" s="100"/>
      <c r="AI25" s="100"/>
      <c r="AJ25" s="100"/>
      <c r="AK25" s="100"/>
      <c r="AL25" s="100"/>
    </row>
    <row r="26" spans="1:38" s="95" customFormat="1" x14ac:dyDescent="0.3">
      <c r="A26" s="115">
        <v>410</v>
      </c>
      <c r="B26" s="115">
        <v>410035308</v>
      </c>
      <c r="C26" s="114" t="s">
        <v>21</v>
      </c>
      <c r="D26" s="115">
        <v>35</v>
      </c>
      <c r="E26" s="114" t="s">
        <v>22</v>
      </c>
      <c r="F26" s="115">
        <v>308</v>
      </c>
      <c r="G26" s="114" t="s">
        <v>32</v>
      </c>
      <c r="H26" s="108">
        <v>0.55000000000000004</v>
      </c>
      <c r="I26" s="107">
        <v>14923</v>
      </c>
      <c r="J26" s="107">
        <v>8660</v>
      </c>
      <c r="K26" s="107">
        <f t="shared" si="0"/>
        <v>0</v>
      </c>
      <c r="L26" s="107">
        <v>893</v>
      </c>
      <c r="M26" s="113">
        <f t="shared" si="1"/>
        <v>24476</v>
      </c>
      <c r="N26" s="100"/>
      <c r="O26" s="108">
        <v>0</v>
      </c>
      <c r="P26" s="108">
        <v>0</v>
      </c>
      <c r="Q26" s="112">
        <v>0.09</v>
      </c>
      <c r="R26" s="112">
        <v>2.0352338655245709E-3</v>
      </c>
      <c r="S26" s="111">
        <v>0</v>
      </c>
      <c r="T26" s="100"/>
      <c r="U26" s="110">
        <v>12971</v>
      </c>
      <c r="V26" s="110">
        <v>0</v>
      </c>
      <c r="W26" s="110">
        <v>0</v>
      </c>
      <c r="X26" s="110">
        <v>491</v>
      </c>
      <c r="Y26" s="110">
        <v>13462</v>
      </c>
      <c r="Z26" s="109">
        <v>16503663.823638581</v>
      </c>
      <c r="AA26" s="100"/>
      <c r="AB26" s="108">
        <v>0</v>
      </c>
      <c r="AC26" s="108">
        <v>0</v>
      </c>
      <c r="AD26" s="107">
        <v>0</v>
      </c>
      <c r="AE26" s="106"/>
      <c r="AF26" s="100"/>
      <c r="AG26" s="100"/>
      <c r="AH26" s="100"/>
      <c r="AI26" s="100"/>
      <c r="AJ26" s="100"/>
      <c r="AK26" s="100"/>
      <c r="AL26" s="100"/>
    </row>
    <row r="27" spans="1:38" s="95" customFormat="1" x14ac:dyDescent="0.3">
      <c r="A27" s="115">
        <v>410</v>
      </c>
      <c r="B27" s="115">
        <v>410035346</v>
      </c>
      <c r="C27" s="114" t="s">
        <v>21</v>
      </c>
      <c r="D27" s="115">
        <v>35</v>
      </c>
      <c r="E27" s="114" t="s">
        <v>22</v>
      </c>
      <c r="F27" s="115">
        <v>346</v>
      </c>
      <c r="G27" s="114" t="s">
        <v>33</v>
      </c>
      <c r="H27" s="108">
        <v>8.25</v>
      </c>
      <c r="I27" s="107">
        <v>12519</v>
      </c>
      <c r="J27" s="107">
        <v>1393</v>
      </c>
      <c r="K27" s="107">
        <f t="shared" si="0"/>
        <v>0</v>
      </c>
      <c r="L27" s="107">
        <v>893</v>
      </c>
      <c r="M27" s="113">
        <f t="shared" si="1"/>
        <v>14805</v>
      </c>
      <c r="N27" s="100"/>
      <c r="O27" s="108">
        <v>0</v>
      </c>
      <c r="P27" s="108">
        <v>0</v>
      </c>
      <c r="Q27" s="112">
        <v>0.09</v>
      </c>
      <c r="R27" s="112">
        <v>9.3572471757987288E-3</v>
      </c>
      <c r="S27" s="111">
        <v>0</v>
      </c>
      <c r="T27" s="100"/>
      <c r="U27" s="110">
        <v>114773</v>
      </c>
      <c r="V27" s="110">
        <v>0</v>
      </c>
      <c r="W27" s="110">
        <v>0</v>
      </c>
      <c r="X27" s="110">
        <v>7368</v>
      </c>
      <c r="Y27" s="110">
        <v>122141</v>
      </c>
      <c r="Z27" s="109">
        <v>16503663.823638581</v>
      </c>
      <c r="AA27" s="100"/>
      <c r="AB27" s="108">
        <v>0</v>
      </c>
      <c r="AC27" s="108">
        <v>0</v>
      </c>
      <c r="AD27" s="107">
        <v>0</v>
      </c>
      <c r="AE27" s="106"/>
      <c r="AF27" s="100"/>
      <c r="AG27" s="100"/>
      <c r="AH27" s="100"/>
      <c r="AI27" s="100"/>
      <c r="AJ27" s="100"/>
      <c r="AK27" s="100"/>
      <c r="AL27" s="100"/>
    </row>
    <row r="28" spans="1:38" s="95" customFormat="1" x14ac:dyDescent="0.3">
      <c r="A28" s="115">
        <v>410</v>
      </c>
      <c r="B28" s="115">
        <v>410057035</v>
      </c>
      <c r="C28" s="114" t="s">
        <v>21</v>
      </c>
      <c r="D28" s="115">
        <v>57</v>
      </c>
      <c r="E28" s="114" t="s">
        <v>23</v>
      </c>
      <c r="F28" s="115">
        <v>35</v>
      </c>
      <c r="G28" s="114" t="s">
        <v>22</v>
      </c>
      <c r="H28" s="108">
        <v>10.64</v>
      </c>
      <c r="I28" s="107">
        <v>11884</v>
      </c>
      <c r="J28" s="107">
        <v>4178</v>
      </c>
      <c r="K28" s="107">
        <f t="shared" si="0"/>
        <v>0</v>
      </c>
      <c r="L28" s="107">
        <v>893</v>
      </c>
      <c r="M28" s="113">
        <f t="shared" si="1"/>
        <v>16955</v>
      </c>
      <c r="N28" s="100"/>
      <c r="O28" s="108">
        <v>0</v>
      </c>
      <c r="P28" s="108">
        <v>0</v>
      </c>
      <c r="Q28" s="112">
        <v>0.18</v>
      </c>
      <c r="R28" s="112">
        <v>0.14456084490991788</v>
      </c>
      <c r="S28" s="111">
        <v>0</v>
      </c>
      <c r="T28" s="100"/>
      <c r="U28" s="110">
        <v>170900</v>
      </c>
      <c r="V28" s="110">
        <v>0</v>
      </c>
      <c r="W28" s="110">
        <v>0</v>
      </c>
      <c r="X28" s="110">
        <v>9502</v>
      </c>
      <c r="Y28" s="110">
        <v>180402</v>
      </c>
      <c r="Z28" s="109">
        <v>16503663.823638581</v>
      </c>
      <c r="AA28" s="100"/>
      <c r="AB28" s="108">
        <v>0</v>
      </c>
      <c r="AC28" s="108">
        <v>0</v>
      </c>
      <c r="AD28" s="107">
        <v>0</v>
      </c>
      <c r="AE28" s="106"/>
      <c r="AF28" s="100"/>
      <c r="AG28" s="100"/>
      <c r="AH28" s="100"/>
      <c r="AI28" s="100"/>
      <c r="AJ28" s="100"/>
      <c r="AK28" s="100"/>
      <c r="AL28" s="100"/>
    </row>
    <row r="29" spans="1:38" s="95" customFormat="1" x14ac:dyDescent="0.3">
      <c r="A29" s="115">
        <v>410</v>
      </c>
      <c r="B29" s="115">
        <v>410057057</v>
      </c>
      <c r="C29" s="114" t="s">
        <v>21</v>
      </c>
      <c r="D29" s="115">
        <v>57</v>
      </c>
      <c r="E29" s="114" t="s">
        <v>23</v>
      </c>
      <c r="F29" s="115">
        <v>57</v>
      </c>
      <c r="G29" s="114" t="s">
        <v>23</v>
      </c>
      <c r="H29" s="108">
        <v>195.11999999999998</v>
      </c>
      <c r="I29" s="107">
        <v>11145</v>
      </c>
      <c r="J29" s="107">
        <v>567</v>
      </c>
      <c r="K29" s="107">
        <f t="shared" si="0"/>
        <v>0</v>
      </c>
      <c r="L29" s="107">
        <v>893</v>
      </c>
      <c r="M29" s="113">
        <f t="shared" si="1"/>
        <v>12605</v>
      </c>
      <c r="N29" s="100"/>
      <c r="O29" s="108">
        <v>0</v>
      </c>
      <c r="P29" s="108">
        <v>0</v>
      </c>
      <c r="Q29" s="112">
        <v>0.18</v>
      </c>
      <c r="R29" s="112">
        <v>0.11752257884657875</v>
      </c>
      <c r="S29" s="111">
        <v>0</v>
      </c>
      <c r="T29" s="100"/>
      <c r="U29" s="110">
        <v>2285244</v>
      </c>
      <c r="V29" s="110">
        <v>0</v>
      </c>
      <c r="W29" s="110">
        <v>0</v>
      </c>
      <c r="X29" s="110">
        <v>174242</v>
      </c>
      <c r="Y29" s="110">
        <v>2459486</v>
      </c>
      <c r="Z29" s="109">
        <v>16503663.823638581</v>
      </c>
      <c r="AA29" s="100"/>
      <c r="AB29" s="108">
        <v>0</v>
      </c>
      <c r="AC29" s="108">
        <v>0</v>
      </c>
      <c r="AD29" s="107">
        <v>0</v>
      </c>
      <c r="AE29" s="106"/>
      <c r="AF29" s="100"/>
      <c r="AG29" s="100"/>
      <c r="AH29" s="100"/>
      <c r="AI29" s="100"/>
      <c r="AJ29" s="100"/>
      <c r="AK29" s="100"/>
      <c r="AL29" s="100"/>
    </row>
    <row r="30" spans="1:38" s="95" customFormat="1" x14ac:dyDescent="0.3">
      <c r="A30" s="115">
        <v>410</v>
      </c>
      <c r="B30" s="115">
        <v>410057093</v>
      </c>
      <c r="C30" s="114" t="s">
        <v>21</v>
      </c>
      <c r="D30" s="115">
        <v>57</v>
      </c>
      <c r="E30" s="114" t="s">
        <v>23</v>
      </c>
      <c r="F30" s="115">
        <v>93</v>
      </c>
      <c r="G30" s="114" t="s">
        <v>25</v>
      </c>
      <c r="H30" s="108">
        <v>5.7</v>
      </c>
      <c r="I30" s="107">
        <v>12173</v>
      </c>
      <c r="J30" s="107">
        <v>349</v>
      </c>
      <c r="K30" s="107">
        <f t="shared" si="0"/>
        <v>0</v>
      </c>
      <c r="L30" s="107">
        <v>893</v>
      </c>
      <c r="M30" s="113">
        <f t="shared" si="1"/>
        <v>13415</v>
      </c>
      <c r="N30" s="100"/>
      <c r="O30" s="108">
        <v>0</v>
      </c>
      <c r="P30" s="108">
        <v>0</v>
      </c>
      <c r="Q30" s="112">
        <v>0.09</v>
      </c>
      <c r="R30" s="112">
        <v>8.9870379446020443E-2</v>
      </c>
      <c r="S30" s="111">
        <v>0</v>
      </c>
      <c r="T30" s="100"/>
      <c r="U30" s="110">
        <v>71375</v>
      </c>
      <c r="V30" s="110">
        <v>0</v>
      </c>
      <c r="W30" s="110">
        <v>0</v>
      </c>
      <c r="X30" s="110">
        <v>5090</v>
      </c>
      <c r="Y30" s="110">
        <v>76465</v>
      </c>
      <c r="Z30" s="109">
        <v>16503663.823638581</v>
      </c>
      <c r="AA30" s="100"/>
      <c r="AB30" s="108">
        <v>2</v>
      </c>
      <c r="AC30" s="108">
        <v>2</v>
      </c>
      <c r="AD30" s="107">
        <v>26830</v>
      </c>
      <c r="AE30" s="106"/>
      <c r="AF30" s="100"/>
      <c r="AG30" s="100"/>
      <c r="AH30" s="100"/>
      <c r="AI30" s="100"/>
      <c r="AJ30" s="100"/>
      <c r="AK30" s="100"/>
      <c r="AL30" s="100"/>
    </row>
    <row r="31" spans="1:38" s="95" customFormat="1" x14ac:dyDescent="0.3">
      <c r="A31" s="115">
        <v>410</v>
      </c>
      <c r="B31" s="115">
        <v>410057163</v>
      </c>
      <c r="C31" s="114" t="s">
        <v>21</v>
      </c>
      <c r="D31" s="115">
        <v>57</v>
      </c>
      <c r="E31" s="114" t="s">
        <v>23</v>
      </c>
      <c r="F31" s="115">
        <v>163</v>
      </c>
      <c r="G31" s="114" t="s">
        <v>27</v>
      </c>
      <c r="H31" s="108">
        <v>2.4500000000000002</v>
      </c>
      <c r="I31" s="107">
        <v>10494</v>
      </c>
      <c r="J31" s="107">
        <v>443</v>
      </c>
      <c r="K31" s="107">
        <f t="shared" si="0"/>
        <v>0</v>
      </c>
      <c r="L31" s="107">
        <v>893</v>
      </c>
      <c r="M31" s="113">
        <f t="shared" si="1"/>
        <v>11830</v>
      </c>
      <c r="N31" s="100"/>
      <c r="O31" s="108">
        <v>0</v>
      </c>
      <c r="P31" s="108">
        <v>0</v>
      </c>
      <c r="Q31" s="112">
        <v>0.18</v>
      </c>
      <c r="R31" s="112">
        <v>8.6929728917015628E-2</v>
      </c>
      <c r="S31" s="111">
        <v>0</v>
      </c>
      <c r="T31" s="100"/>
      <c r="U31" s="110">
        <v>26796</v>
      </c>
      <c r="V31" s="110">
        <v>0</v>
      </c>
      <c r="W31" s="110">
        <v>0</v>
      </c>
      <c r="X31" s="110">
        <v>2188</v>
      </c>
      <c r="Y31" s="110">
        <v>28984</v>
      </c>
      <c r="Z31" s="109">
        <v>16503663.823638581</v>
      </c>
      <c r="AA31" s="100"/>
      <c r="AB31" s="108">
        <v>0</v>
      </c>
      <c r="AC31" s="108">
        <v>0</v>
      </c>
      <c r="AD31" s="107">
        <v>0</v>
      </c>
      <c r="AE31" s="106"/>
      <c r="AF31" s="100"/>
      <c r="AG31" s="100"/>
      <c r="AH31" s="100"/>
      <c r="AI31" s="100"/>
      <c r="AJ31" s="100"/>
      <c r="AK31" s="100"/>
      <c r="AL31" s="100"/>
    </row>
    <row r="32" spans="1:38" s="95" customFormat="1" x14ac:dyDescent="0.3">
      <c r="A32" s="115">
        <v>410</v>
      </c>
      <c r="B32" s="115">
        <v>410057176</v>
      </c>
      <c r="C32" s="114" t="s">
        <v>21</v>
      </c>
      <c r="D32" s="115">
        <v>57</v>
      </c>
      <c r="E32" s="114" t="s">
        <v>23</v>
      </c>
      <c r="F32" s="115">
        <v>176</v>
      </c>
      <c r="G32" s="114" t="s">
        <v>29</v>
      </c>
      <c r="H32" s="108">
        <v>2</v>
      </c>
      <c r="I32" s="107">
        <v>11288</v>
      </c>
      <c r="J32" s="107">
        <v>3729</v>
      </c>
      <c r="K32" s="107">
        <f t="shared" si="0"/>
        <v>0</v>
      </c>
      <c r="L32" s="107">
        <v>893</v>
      </c>
      <c r="M32" s="113">
        <f t="shared" si="1"/>
        <v>15910</v>
      </c>
      <c r="N32" s="100"/>
      <c r="O32" s="108">
        <v>0</v>
      </c>
      <c r="P32" s="108">
        <v>0</v>
      </c>
      <c r="Q32" s="112">
        <v>0.09</v>
      </c>
      <c r="R32" s="112">
        <v>6.645275270560716E-2</v>
      </c>
      <c r="S32" s="111">
        <v>0</v>
      </c>
      <c r="T32" s="100"/>
      <c r="U32" s="110">
        <v>30034</v>
      </c>
      <c r="V32" s="110">
        <v>0</v>
      </c>
      <c r="W32" s="110">
        <v>0</v>
      </c>
      <c r="X32" s="110">
        <v>1786</v>
      </c>
      <c r="Y32" s="110">
        <v>31820</v>
      </c>
      <c r="Z32" s="109">
        <v>16503663.823638581</v>
      </c>
      <c r="AA32" s="100"/>
      <c r="AB32" s="108">
        <v>0</v>
      </c>
      <c r="AC32" s="108">
        <v>0</v>
      </c>
      <c r="AD32" s="107">
        <v>0</v>
      </c>
      <c r="AE32" s="106"/>
      <c r="AF32" s="100"/>
      <c r="AG32" s="100"/>
      <c r="AH32" s="100"/>
      <c r="AI32" s="100"/>
      <c r="AJ32" s="100"/>
      <c r="AK32" s="100"/>
      <c r="AL32" s="100"/>
    </row>
    <row r="33" spans="1:38" s="95" customFormat="1" x14ac:dyDescent="0.3">
      <c r="A33" s="115">
        <v>410</v>
      </c>
      <c r="B33" s="115">
        <v>410057248</v>
      </c>
      <c r="C33" s="114" t="s">
        <v>21</v>
      </c>
      <c r="D33" s="115">
        <v>57</v>
      </c>
      <c r="E33" s="114" t="s">
        <v>23</v>
      </c>
      <c r="F33" s="115">
        <v>248</v>
      </c>
      <c r="G33" s="114" t="s">
        <v>30</v>
      </c>
      <c r="H33" s="108">
        <v>8</v>
      </c>
      <c r="I33" s="107">
        <v>10317</v>
      </c>
      <c r="J33" s="107">
        <v>1020</v>
      </c>
      <c r="K33" s="107">
        <f t="shared" si="0"/>
        <v>0</v>
      </c>
      <c r="L33" s="107">
        <v>893</v>
      </c>
      <c r="M33" s="113">
        <f t="shared" si="1"/>
        <v>12230</v>
      </c>
      <c r="N33" s="100"/>
      <c r="O33" s="108">
        <v>0</v>
      </c>
      <c r="P33" s="108">
        <v>0</v>
      </c>
      <c r="Q33" s="112">
        <v>0.09</v>
      </c>
      <c r="R33" s="112">
        <v>3.9140350816507199E-2</v>
      </c>
      <c r="S33" s="111">
        <v>0</v>
      </c>
      <c r="T33" s="100"/>
      <c r="U33" s="110">
        <v>90696</v>
      </c>
      <c r="V33" s="110">
        <v>0</v>
      </c>
      <c r="W33" s="110">
        <v>0</v>
      </c>
      <c r="X33" s="110">
        <v>7144</v>
      </c>
      <c r="Y33" s="110">
        <v>97840</v>
      </c>
      <c r="Z33" s="109">
        <v>16503663.823638581</v>
      </c>
      <c r="AA33" s="100"/>
      <c r="AB33" s="108">
        <v>0</v>
      </c>
      <c r="AC33" s="108">
        <v>0</v>
      </c>
      <c r="AD33" s="107">
        <v>0</v>
      </c>
      <c r="AE33" s="106"/>
      <c r="AF33" s="100"/>
      <c r="AG33" s="100"/>
      <c r="AH33" s="100"/>
      <c r="AI33" s="100"/>
      <c r="AJ33" s="100"/>
      <c r="AK33" s="100"/>
      <c r="AL33" s="100"/>
    </row>
    <row r="34" spans="1:38" s="95" customFormat="1" x14ac:dyDescent="0.3">
      <c r="A34" s="115">
        <v>410</v>
      </c>
      <c r="B34" s="115">
        <v>410057262</v>
      </c>
      <c r="C34" s="114" t="s">
        <v>21</v>
      </c>
      <c r="D34" s="115">
        <v>57</v>
      </c>
      <c r="E34" s="114" t="s">
        <v>23</v>
      </c>
      <c r="F34" s="115">
        <v>262</v>
      </c>
      <c r="G34" s="114" t="s">
        <v>31</v>
      </c>
      <c r="H34" s="108">
        <v>1</v>
      </c>
      <c r="I34" s="107">
        <v>8703</v>
      </c>
      <c r="J34" s="107">
        <v>4012</v>
      </c>
      <c r="K34" s="107">
        <f t="shared" si="0"/>
        <v>0</v>
      </c>
      <c r="L34" s="107">
        <v>893</v>
      </c>
      <c r="M34" s="113">
        <f t="shared" si="1"/>
        <v>13608</v>
      </c>
      <c r="N34" s="100"/>
      <c r="O34" s="108">
        <v>0</v>
      </c>
      <c r="P34" s="108">
        <v>0</v>
      </c>
      <c r="Q34" s="112">
        <v>0.09</v>
      </c>
      <c r="R34" s="112">
        <v>5.2966569410615699E-2</v>
      </c>
      <c r="S34" s="111">
        <v>0</v>
      </c>
      <c r="T34" s="100"/>
      <c r="U34" s="110">
        <v>12715</v>
      </c>
      <c r="V34" s="110">
        <v>0</v>
      </c>
      <c r="W34" s="110">
        <v>0</v>
      </c>
      <c r="X34" s="110">
        <v>893</v>
      </c>
      <c r="Y34" s="110">
        <v>13608</v>
      </c>
      <c r="Z34" s="109">
        <v>16503663.823638581</v>
      </c>
      <c r="AA34" s="100"/>
      <c r="AB34" s="108">
        <v>0</v>
      </c>
      <c r="AC34" s="108">
        <v>0</v>
      </c>
      <c r="AD34" s="107">
        <v>0</v>
      </c>
      <c r="AE34" s="106"/>
      <c r="AF34" s="100"/>
      <c r="AG34" s="100"/>
      <c r="AH34" s="100"/>
      <c r="AI34" s="100"/>
      <c r="AJ34" s="100"/>
      <c r="AK34" s="100"/>
      <c r="AL34" s="100"/>
    </row>
    <row r="35" spans="1:38" s="95" customFormat="1" x14ac:dyDescent="0.3">
      <c r="A35" s="115">
        <v>410</v>
      </c>
      <c r="B35" s="115">
        <v>410057308</v>
      </c>
      <c r="C35" s="114" t="s">
        <v>21</v>
      </c>
      <c r="D35" s="115">
        <v>57</v>
      </c>
      <c r="E35" s="114" t="s">
        <v>23</v>
      </c>
      <c r="F35" s="115">
        <v>308</v>
      </c>
      <c r="G35" s="114" t="s">
        <v>32</v>
      </c>
      <c r="H35" s="108">
        <v>0.36</v>
      </c>
      <c r="I35" s="107">
        <v>12654</v>
      </c>
      <c r="J35" s="107">
        <v>7343</v>
      </c>
      <c r="K35" s="107">
        <f t="shared" si="0"/>
        <v>0</v>
      </c>
      <c r="L35" s="107">
        <v>893</v>
      </c>
      <c r="M35" s="113">
        <f t="shared" si="1"/>
        <v>20890</v>
      </c>
      <c r="N35" s="100"/>
      <c r="O35" s="108">
        <v>0</v>
      </c>
      <c r="P35" s="108">
        <v>0</v>
      </c>
      <c r="Q35" s="112">
        <v>0.09</v>
      </c>
      <c r="R35" s="112">
        <v>2.0352338655245709E-3</v>
      </c>
      <c r="S35" s="111">
        <v>0</v>
      </c>
      <c r="T35" s="100"/>
      <c r="U35" s="110">
        <v>7199</v>
      </c>
      <c r="V35" s="110">
        <v>0</v>
      </c>
      <c r="W35" s="110">
        <v>0</v>
      </c>
      <c r="X35" s="110">
        <v>321</v>
      </c>
      <c r="Y35" s="110">
        <v>7520</v>
      </c>
      <c r="Z35" s="109">
        <v>16503663.823638581</v>
      </c>
      <c r="AA35" s="100"/>
      <c r="AB35" s="108">
        <v>0</v>
      </c>
      <c r="AC35" s="108">
        <v>0</v>
      </c>
      <c r="AD35" s="107">
        <v>0</v>
      </c>
      <c r="AE35" s="106"/>
      <c r="AF35" s="100"/>
      <c r="AG35" s="100"/>
      <c r="AH35" s="100"/>
      <c r="AI35" s="100"/>
      <c r="AJ35" s="100"/>
      <c r="AK35" s="100"/>
      <c r="AL35" s="100"/>
    </row>
    <row r="36" spans="1:38" s="95" customFormat="1" x14ac:dyDescent="0.3">
      <c r="A36" s="115">
        <v>412</v>
      </c>
      <c r="B36" s="115">
        <v>412035016</v>
      </c>
      <c r="C36" s="114" t="s">
        <v>34</v>
      </c>
      <c r="D36" s="115">
        <v>35</v>
      </c>
      <c r="E36" s="114" t="s">
        <v>22</v>
      </c>
      <c r="F36" s="115">
        <v>16</v>
      </c>
      <c r="G36" s="114" t="s">
        <v>187</v>
      </c>
      <c r="H36" s="108">
        <v>1.3900000000000001</v>
      </c>
      <c r="I36" s="107">
        <v>11118</v>
      </c>
      <c r="J36" s="107">
        <v>469</v>
      </c>
      <c r="K36" s="107">
        <f t="shared" si="0"/>
        <v>0</v>
      </c>
      <c r="L36" s="107">
        <v>893</v>
      </c>
      <c r="M36" s="113">
        <f t="shared" si="1"/>
        <v>12480</v>
      </c>
      <c r="N36" s="100"/>
      <c r="O36" s="108">
        <v>0</v>
      </c>
      <c r="P36" s="108">
        <v>0</v>
      </c>
      <c r="Q36" s="112">
        <v>0.09</v>
      </c>
      <c r="R36" s="112">
        <v>4.4099835533242523E-2</v>
      </c>
      <c r="S36" s="111">
        <v>0</v>
      </c>
      <c r="T36" s="100"/>
      <c r="U36" s="110">
        <v>16106</v>
      </c>
      <c r="V36" s="110">
        <v>0</v>
      </c>
      <c r="W36" s="110">
        <v>0</v>
      </c>
      <c r="X36" s="110">
        <v>1241</v>
      </c>
      <c r="Y36" s="110">
        <v>17347</v>
      </c>
      <c r="Z36" s="109">
        <v>8589311</v>
      </c>
      <c r="AA36" s="100"/>
      <c r="AB36" s="108">
        <v>0</v>
      </c>
      <c r="AC36" s="108">
        <v>0</v>
      </c>
      <c r="AD36" s="107">
        <v>0</v>
      </c>
      <c r="AE36" s="106"/>
      <c r="AF36" s="100"/>
      <c r="AG36" s="100"/>
      <c r="AH36" s="100"/>
      <c r="AI36" s="100"/>
      <c r="AJ36" s="100"/>
      <c r="AK36" s="100"/>
      <c r="AL36" s="100"/>
    </row>
    <row r="37" spans="1:38" s="95" customFormat="1" x14ac:dyDescent="0.3">
      <c r="A37" s="115">
        <v>412</v>
      </c>
      <c r="B37" s="115">
        <v>412035035</v>
      </c>
      <c r="C37" s="114" t="s">
        <v>34</v>
      </c>
      <c r="D37" s="115">
        <v>35</v>
      </c>
      <c r="E37" s="114" t="s">
        <v>22</v>
      </c>
      <c r="F37" s="115">
        <v>35</v>
      </c>
      <c r="G37" s="114" t="s">
        <v>22</v>
      </c>
      <c r="H37" s="108">
        <v>481.93999999999994</v>
      </c>
      <c r="I37" s="107">
        <v>11529</v>
      </c>
      <c r="J37" s="107">
        <v>4053</v>
      </c>
      <c r="K37" s="107">
        <f t="shared" si="0"/>
        <v>0</v>
      </c>
      <c r="L37" s="107">
        <v>893</v>
      </c>
      <c r="M37" s="113">
        <f t="shared" si="1"/>
        <v>16475</v>
      </c>
      <c r="N37" s="100"/>
      <c r="O37" s="108">
        <v>0</v>
      </c>
      <c r="P37" s="108">
        <v>0</v>
      </c>
      <c r="Q37" s="112">
        <v>0.18</v>
      </c>
      <c r="R37" s="112">
        <v>0.14456084490991788</v>
      </c>
      <c r="S37" s="111">
        <v>0</v>
      </c>
      <c r="T37" s="100"/>
      <c r="U37" s="110">
        <v>7509591</v>
      </c>
      <c r="V37" s="110">
        <v>0</v>
      </c>
      <c r="W37" s="110">
        <v>0</v>
      </c>
      <c r="X37" s="110">
        <v>430376</v>
      </c>
      <c r="Y37" s="110">
        <v>7939967</v>
      </c>
      <c r="Z37" s="109">
        <v>8589311</v>
      </c>
      <c r="AA37" s="100"/>
      <c r="AB37" s="108">
        <v>0</v>
      </c>
      <c r="AC37" s="108">
        <v>0</v>
      </c>
      <c r="AD37" s="107">
        <v>0</v>
      </c>
      <c r="AE37" s="106"/>
      <c r="AF37" s="100"/>
      <c r="AG37" s="100"/>
      <c r="AH37" s="100"/>
      <c r="AI37" s="100"/>
      <c r="AJ37" s="100"/>
      <c r="AK37" s="100"/>
      <c r="AL37" s="100"/>
    </row>
    <row r="38" spans="1:38" s="95" customFormat="1" x14ac:dyDescent="0.3">
      <c r="A38" s="115">
        <v>412</v>
      </c>
      <c r="B38" s="115">
        <v>412035044</v>
      </c>
      <c r="C38" s="114" t="s">
        <v>34</v>
      </c>
      <c r="D38" s="115">
        <v>35</v>
      </c>
      <c r="E38" s="114" t="s">
        <v>22</v>
      </c>
      <c r="F38" s="115">
        <v>44</v>
      </c>
      <c r="G38" s="114" t="s">
        <v>35</v>
      </c>
      <c r="H38" s="108">
        <v>6.8599999999999994</v>
      </c>
      <c r="I38" s="107">
        <v>8621</v>
      </c>
      <c r="J38" s="107">
        <v>197</v>
      </c>
      <c r="K38" s="107">
        <f t="shared" si="0"/>
        <v>0</v>
      </c>
      <c r="L38" s="107">
        <v>893</v>
      </c>
      <c r="M38" s="113">
        <f t="shared" si="1"/>
        <v>9711</v>
      </c>
      <c r="N38" s="100"/>
      <c r="O38" s="108">
        <v>0</v>
      </c>
      <c r="P38" s="108">
        <v>0</v>
      </c>
      <c r="Q38" s="112">
        <v>0.09</v>
      </c>
      <c r="R38" s="112">
        <v>4.5747299026763673E-2</v>
      </c>
      <c r="S38" s="111">
        <v>0</v>
      </c>
      <c r="T38" s="100"/>
      <c r="U38" s="110">
        <v>60491</v>
      </c>
      <c r="V38" s="110">
        <v>0</v>
      </c>
      <c r="W38" s="110">
        <v>0</v>
      </c>
      <c r="X38" s="110">
        <v>6126</v>
      </c>
      <c r="Y38" s="110">
        <v>66617</v>
      </c>
      <c r="Z38" s="109">
        <v>8589311</v>
      </c>
      <c r="AA38" s="100"/>
      <c r="AB38" s="108">
        <v>0</v>
      </c>
      <c r="AC38" s="108">
        <v>0</v>
      </c>
      <c r="AD38" s="107">
        <v>0</v>
      </c>
      <c r="AE38" s="106"/>
      <c r="AF38" s="100"/>
      <c r="AG38" s="100"/>
      <c r="AH38" s="100"/>
      <c r="AI38" s="100"/>
      <c r="AJ38" s="100"/>
      <c r="AK38" s="100"/>
      <c r="AL38" s="100"/>
    </row>
    <row r="39" spans="1:38" s="95" customFormat="1" x14ac:dyDescent="0.3">
      <c r="A39" s="115">
        <v>412</v>
      </c>
      <c r="B39" s="115">
        <v>412035046</v>
      </c>
      <c r="C39" s="114" t="s">
        <v>34</v>
      </c>
      <c r="D39" s="115">
        <v>35</v>
      </c>
      <c r="E39" s="114" t="s">
        <v>22</v>
      </c>
      <c r="F39" s="115">
        <v>46</v>
      </c>
      <c r="G39" s="114" t="s">
        <v>36</v>
      </c>
      <c r="H39" s="108">
        <v>1</v>
      </c>
      <c r="I39" s="107">
        <v>10054</v>
      </c>
      <c r="J39" s="107">
        <v>7641</v>
      </c>
      <c r="K39" s="107">
        <f t="shared" si="0"/>
        <v>0</v>
      </c>
      <c r="L39" s="107">
        <v>893</v>
      </c>
      <c r="M39" s="113">
        <f t="shared" si="1"/>
        <v>18588</v>
      </c>
      <c r="N39" s="100"/>
      <c r="O39" s="108">
        <v>0</v>
      </c>
      <c r="P39" s="108">
        <v>0</v>
      </c>
      <c r="Q39" s="112">
        <v>0.09</v>
      </c>
      <c r="R39" s="112">
        <v>4.5721820954575413E-4</v>
      </c>
      <c r="S39" s="111">
        <v>0</v>
      </c>
      <c r="T39" s="100"/>
      <c r="U39" s="110">
        <v>17695</v>
      </c>
      <c r="V39" s="110">
        <v>0</v>
      </c>
      <c r="W39" s="110">
        <v>0</v>
      </c>
      <c r="X39" s="110">
        <v>893</v>
      </c>
      <c r="Y39" s="110">
        <v>18588</v>
      </c>
      <c r="Z39" s="109">
        <v>8589311</v>
      </c>
      <c r="AA39" s="100"/>
      <c r="AB39" s="108">
        <v>0</v>
      </c>
      <c r="AC39" s="108">
        <v>0</v>
      </c>
      <c r="AD39" s="107">
        <v>0</v>
      </c>
      <c r="AE39" s="106"/>
      <c r="AF39" s="100"/>
      <c r="AG39" s="100"/>
      <c r="AH39" s="100"/>
      <c r="AI39" s="100"/>
      <c r="AJ39" s="100"/>
      <c r="AK39" s="100"/>
      <c r="AL39" s="100"/>
    </row>
    <row r="40" spans="1:38" s="95" customFormat="1" x14ac:dyDescent="0.3">
      <c r="A40" s="115">
        <v>412</v>
      </c>
      <c r="B40" s="115">
        <v>412035057</v>
      </c>
      <c r="C40" s="114" t="s">
        <v>34</v>
      </c>
      <c r="D40" s="115">
        <v>35</v>
      </c>
      <c r="E40" s="114" t="s">
        <v>22</v>
      </c>
      <c r="F40" s="115">
        <v>57</v>
      </c>
      <c r="G40" s="114" t="s">
        <v>23</v>
      </c>
      <c r="H40" s="108">
        <v>1.52</v>
      </c>
      <c r="I40" s="107">
        <v>12260</v>
      </c>
      <c r="J40" s="107">
        <v>624</v>
      </c>
      <c r="K40" s="107">
        <f t="shared" si="0"/>
        <v>0</v>
      </c>
      <c r="L40" s="107">
        <v>893</v>
      </c>
      <c r="M40" s="113">
        <f t="shared" si="1"/>
        <v>13777</v>
      </c>
      <c r="N40" s="100"/>
      <c r="O40" s="108">
        <v>0</v>
      </c>
      <c r="P40" s="108">
        <v>0</v>
      </c>
      <c r="Q40" s="112">
        <v>0.18</v>
      </c>
      <c r="R40" s="112">
        <v>0.11752257884657875</v>
      </c>
      <c r="S40" s="111">
        <v>0</v>
      </c>
      <c r="T40" s="100"/>
      <c r="U40" s="110">
        <v>19584</v>
      </c>
      <c r="V40" s="110">
        <v>0</v>
      </c>
      <c r="W40" s="110">
        <v>0</v>
      </c>
      <c r="X40" s="110">
        <v>1357</v>
      </c>
      <c r="Y40" s="110">
        <v>20941</v>
      </c>
      <c r="Z40" s="109">
        <v>8589311</v>
      </c>
      <c r="AA40" s="100"/>
      <c r="AB40" s="108">
        <v>0</v>
      </c>
      <c r="AC40" s="108">
        <v>0</v>
      </c>
      <c r="AD40" s="107">
        <v>0</v>
      </c>
      <c r="AE40" s="106"/>
      <c r="AF40" s="100"/>
      <c r="AG40" s="100"/>
      <c r="AH40" s="100"/>
      <c r="AI40" s="100"/>
      <c r="AJ40" s="100"/>
      <c r="AK40" s="100"/>
      <c r="AL40" s="100"/>
    </row>
    <row r="41" spans="1:38" s="95" customFormat="1" x14ac:dyDescent="0.3">
      <c r="A41" s="115">
        <v>412</v>
      </c>
      <c r="B41" s="115">
        <v>412035073</v>
      </c>
      <c r="C41" s="114" t="s">
        <v>34</v>
      </c>
      <c r="D41" s="115">
        <v>35</v>
      </c>
      <c r="E41" s="114" t="s">
        <v>22</v>
      </c>
      <c r="F41" s="115">
        <v>73</v>
      </c>
      <c r="G41" s="114" t="s">
        <v>37</v>
      </c>
      <c r="H41" s="108">
        <v>2</v>
      </c>
      <c r="I41" s="107">
        <v>10347</v>
      </c>
      <c r="J41" s="107">
        <v>8051</v>
      </c>
      <c r="K41" s="107">
        <f t="shared" si="0"/>
        <v>0</v>
      </c>
      <c r="L41" s="107">
        <v>893</v>
      </c>
      <c r="M41" s="113">
        <f t="shared" si="1"/>
        <v>19291</v>
      </c>
      <c r="N41" s="100"/>
      <c r="O41" s="108">
        <v>0</v>
      </c>
      <c r="P41" s="108">
        <v>0</v>
      </c>
      <c r="Q41" s="112">
        <v>0.09</v>
      </c>
      <c r="R41" s="112">
        <v>6.0798101377384835E-3</v>
      </c>
      <c r="S41" s="111">
        <v>0</v>
      </c>
      <c r="T41" s="100"/>
      <c r="U41" s="110">
        <v>36796</v>
      </c>
      <c r="V41" s="110">
        <v>0</v>
      </c>
      <c r="W41" s="110">
        <v>0</v>
      </c>
      <c r="X41" s="110">
        <v>1786</v>
      </c>
      <c r="Y41" s="110">
        <v>38582</v>
      </c>
      <c r="Z41" s="109">
        <v>8589311</v>
      </c>
      <c r="AA41" s="100"/>
      <c r="AB41" s="108">
        <v>0</v>
      </c>
      <c r="AC41" s="108">
        <v>0</v>
      </c>
      <c r="AD41" s="107">
        <v>0</v>
      </c>
      <c r="AE41" s="106"/>
      <c r="AF41" s="100"/>
      <c r="AG41" s="100"/>
      <c r="AH41" s="100"/>
      <c r="AI41" s="100"/>
      <c r="AJ41" s="100"/>
      <c r="AK41" s="100"/>
      <c r="AL41" s="100"/>
    </row>
    <row r="42" spans="1:38" s="95" customFormat="1" x14ac:dyDescent="0.3">
      <c r="A42" s="115">
        <v>412</v>
      </c>
      <c r="B42" s="115">
        <v>412035165</v>
      </c>
      <c r="C42" s="114" t="s">
        <v>34</v>
      </c>
      <c r="D42" s="115">
        <v>35</v>
      </c>
      <c r="E42" s="114" t="s">
        <v>22</v>
      </c>
      <c r="F42" s="115">
        <v>165</v>
      </c>
      <c r="G42" s="114" t="s">
        <v>28</v>
      </c>
      <c r="H42" s="108">
        <v>0.93</v>
      </c>
      <c r="I42" s="107">
        <v>11598</v>
      </c>
      <c r="J42" s="107">
        <v>632</v>
      </c>
      <c r="K42" s="107">
        <f t="shared" si="0"/>
        <v>0</v>
      </c>
      <c r="L42" s="107">
        <v>893</v>
      </c>
      <c r="M42" s="113">
        <f t="shared" si="1"/>
        <v>13123</v>
      </c>
      <c r="N42" s="100"/>
      <c r="O42" s="108">
        <v>0</v>
      </c>
      <c r="P42" s="108">
        <v>0</v>
      </c>
      <c r="Q42" s="112">
        <v>9.8299999999999998E-2</v>
      </c>
      <c r="R42" s="112">
        <v>9.8201070211486718E-2</v>
      </c>
      <c r="S42" s="111">
        <v>0</v>
      </c>
      <c r="T42" s="100"/>
      <c r="U42" s="110">
        <v>11374</v>
      </c>
      <c r="V42" s="110">
        <v>0</v>
      </c>
      <c r="W42" s="110">
        <v>0</v>
      </c>
      <c r="X42" s="110">
        <v>830</v>
      </c>
      <c r="Y42" s="110">
        <v>12204</v>
      </c>
      <c r="Z42" s="109">
        <v>8589311</v>
      </c>
      <c r="AA42" s="100"/>
      <c r="AB42" s="108">
        <v>0</v>
      </c>
      <c r="AC42" s="108">
        <v>0</v>
      </c>
      <c r="AD42" s="107">
        <v>0</v>
      </c>
      <c r="AE42" s="106"/>
      <c r="AF42" s="100"/>
      <c r="AG42" s="100"/>
      <c r="AH42" s="100"/>
      <c r="AI42" s="100"/>
      <c r="AJ42" s="100"/>
      <c r="AK42" s="100"/>
      <c r="AL42" s="100"/>
    </row>
    <row r="43" spans="1:38" s="95" customFormat="1" x14ac:dyDescent="0.3">
      <c r="A43" s="115">
        <v>412</v>
      </c>
      <c r="B43" s="115">
        <v>412035189</v>
      </c>
      <c r="C43" s="114" t="s">
        <v>34</v>
      </c>
      <c r="D43" s="115">
        <v>35</v>
      </c>
      <c r="E43" s="114" t="s">
        <v>22</v>
      </c>
      <c r="F43" s="115">
        <v>189</v>
      </c>
      <c r="G43" s="114" t="s">
        <v>38</v>
      </c>
      <c r="H43" s="108">
        <v>3.56</v>
      </c>
      <c r="I43" s="107">
        <v>9832</v>
      </c>
      <c r="J43" s="107">
        <v>3939</v>
      </c>
      <c r="K43" s="107">
        <f t="shared" si="0"/>
        <v>0</v>
      </c>
      <c r="L43" s="107">
        <v>893</v>
      </c>
      <c r="M43" s="113">
        <f t="shared" si="1"/>
        <v>14664</v>
      </c>
      <c r="N43" s="100"/>
      <c r="O43" s="108">
        <v>0</v>
      </c>
      <c r="P43" s="108">
        <v>0</v>
      </c>
      <c r="Q43" s="112">
        <v>0.09</v>
      </c>
      <c r="R43" s="112">
        <v>2.9108240576110694E-3</v>
      </c>
      <c r="S43" s="111">
        <v>0</v>
      </c>
      <c r="T43" s="100"/>
      <c r="U43" s="110">
        <v>49025</v>
      </c>
      <c r="V43" s="110">
        <v>0</v>
      </c>
      <c r="W43" s="110">
        <v>0</v>
      </c>
      <c r="X43" s="110">
        <v>3179</v>
      </c>
      <c r="Y43" s="110">
        <v>52204</v>
      </c>
      <c r="Z43" s="109">
        <v>8589311</v>
      </c>
      <c r="AA43" s="100"/>
      <c r="AB43" s="108">
        <v>0</v>
      </c>
      <c r="AC43" s="108">
        <v>0</v>
      </c>
      <c r="AD43" s="107">
        <v>0</v>
      </c>
      <c r="AE43" s="106"/>
      <c r="AF43" s="100"/>
      <c r="AG43" s="100"/>
      <c r="AH43" s="100"/>
      <c r="AI43" s="100"/>
      <c r="AJ43" s="100"/>
      <c r="AK43" s="100"/>
      <c r="AL43" s="100"/>
    </row>
    <row r="44" spans="1:38" s="95" customFormat="1" x14ac:dyDescent="0.3">
      <c r="A44" s="115">
        <v>412</v>
      </c>
      <c r="B44" s="115">
        <v>412035207</v>
      </c>
      <c r="C44" s="114" t="s">
        <v>34</v>
      </c>
      <c r="D44" s="115">
        <v>35</v>
      </c>
      <c r="E44" s="114" t="s">
        <v>22</v>
      </c>
      <c r="F44" s="115">
        <v>207</v>
      </c>
      <c r="G44" s="114" t="s">
        <v>40</v>
      </c>
      <c r="H44" s="108">
        <v>7.0000000000000007E-2</v>
      </c>
      <c r="I44" s="107">
        <v>14923</v>
      </c>
      <c r="J44" s="107">
        <v>9647</v>
      </c>
      <c r="K44" s="107">
        <f t="shared" si="0"/>
        <v>0</v>
      </c>
      <c r="L44" s="107">
        <v>893</v>
      </c>
      <c r="M44" s="113">
        <f t="shared" si="1"/>
        <v>25463</v>
      </c>
      <c r="N44" s="100"/>
      <c r="O44" s="108">
        <v>0</v>
      </c>
      <c r="P44" s="108">
        <v>0</v>
      </c>
      <c r="Q44" s="112">
        <v>0.09</v>
      </c>
      <c r="R44" s="112">
        <v>1.0169667554738609E-4</v>
      </c>
      <c r="S44" s="111">
        <v>0</v>
      </c>
      <c r="T44" s="100"/>
      <c r="U44" s="110">
        <v>1720</v>
      </c>
      <c r="V44" s="110">
        <v>0</v>
      </c>
      <c r="W44" s="110">
        <v>0</v>
      </c>
      <c r="X44" s="110">
        <v>63</v>
      </c>
      <c r="Y44" s="110">
        <v>1783</v>
      </c>
      <c r="Z44" s="109">
        <v>8589311</v>
      </c>
      <c r="AA44" s="100"/>
      <c r="AB44" s="108">
        <v>0</v>
      </c>
      <c r="AC44" s="108">
        <v>0</v>
      </c>
      <c r="AD44" s="107">
        <v>0</v>
      </c>
      <c r="AE44" s="106"/>
      <c r="AF44" s="100"/>
      <c r="AG44" s="100"/>
      <c r="AH44" s="100"/>
      <c r="AI44" s="100"/>
      <c r="AJ44" s="100"/>
      <c r="AK44" s="100"/>
      <c r="AL44" s="100"/>
    </row>
    <row r="45" spans="1:38" s="95" customFormat="1" x14ac:dyDescent="0.3">
      <c r="A45" s="115">
        <v>412</v>
      </c>
      <c r="B45" s="115">
        <v>412035220</v>
      </c>
      <c r="C45" s="114" t="s">
        <v>34</v>
      </c>
      <c r="D45" s="115">
        <v>35</v>
      </c>
      <c r="E45" s="114" t="s">
        <v>22</v>
      </c>
      <c r="F45" s="115">
        <v>220</v>
      </c>
      <c r="G45" s="114" t="s">
        <v>42</v>
      </c>
      <c r="H45" s="108">
        <v>5</v>
      </c>
      <c r="I45" s="107">
        <v>11904</v>
      </c>
      <c r="J45" s="107">
        <v>4846</v>
      </c>
      <c r="K45" s="107">
        <f t="shared" si="0"/>
        <v>0</v>
      </c>
      <c r="L45" s="107">
        <v>893</v>
      </c>
      <c r="M45" s="113">
        <f t="shared" si="1"/>
        <v>17643</v>
      </c>
      <c r="N45" s="100"/>
      <c r="O45" s="108">
        <v>0</v>
      </c>
      <c r="P45" s="108">
        <v>0</v>
      </c>
      <c r="Q45" s="112">
        <v>0.09</v>
      </c>
      <c r="R45" s="112">
        <v>1.1758606395051932E-2</v>
      </c>
      <c r="S45" s="111">
        <v>0</v>
      </c>
      <c r="T45" s="100"/>
      <c r="U45" s="110">
        <v>83750</v>
      </c>
      <c r="V45" s="110">
        <v>0</v>
      </c>
      <c r="W45" s="110">
        <v>0</v>
      </c>
      <c r="X45" s="110">
        <v>4465</v>
      </c>
      <c r="Y45" s="110">
        <v>88215</v>
      </c>
      <c r="Z45" s="109">
        <v>8589311</v>
      </c>
      <c r="AA45" s="100"/>
      <c r="AB45" s="108">
        <v>0</v>
      </c>
      <c r="AC45" s="108">
        <v>0</v>
      </c>
      <c r="AD45" s="107">
        <v>0</v>
      </c>
      <c r="AE45" s="106"/>
      <c r="AF45" s="100"/>
      <c r="AG45" s="100"/>
      <c r="AH45" s="100"/>
      <c r="AI45" s="100"/>
      <c r="AJ45" s="100"/>
      <c r="AK45" s="100"/>
      <c r="AL45" s="100"/>
    </row>
    <row r="46" spans="1:38" s="95" customFormat="1" x14ac:dyDescent="0.3">
      <c r="A46" s="115">
        <v>412</v>
      </c>
      <c r="B46" s="115">
        <v>412035244</v>
      </c>
      <c r="C46" s="114" t="s">
        <v>34</v>
      </c>
      <c r="D46" s="115">
        <v>35</v>
      </c>
      <c r="E46" s="114" t="s">
        <v>22</v>
      </c>
      <c r="F46" s="115">
        <v>244</v>
      </c>
      <c r="G46" s="114" t="s">
        <v>43</v>
      </c>
      <c r="H46" s="108">
        <v>8.0599999999999987</v>
      </c>
      <c r="I46" s="107">
        <v>11622</v>
      </c>
      <c r="J46" s="107">
        <v>4709</v>
      </c>
      <c r="K46" s="107">
        <f t="shared" si="0"/>
        <v>0</v>
      </c>
      <c r="L46" s="107">
        <v>893</v>
      </c>
      <c r="M46" s="113">
        <f t="shared" si="1"/>
        <v>17224</v>
      </c>
      <c r="N46" s="100"/>
      <c r="O46" s="108">
        <v>0</v>
      </c>
      <c r="P46" s="108">
        <v>0</v>
      </c>
      <c r="Q46" s="112">
        <v>0.18</v>
      </c>
      <c r="R46" s="112">
        <v>9.1081897987744451E-2</v>
      </c>
      <c r="S46" s="111">
        <v>0</v>
      </c>
      <c r="T46" s="100"/>
      <c r="U46" s="110">
        <v>131628</v>
      </c>
      <c r="V46" s="110">
        <v>0</v>
      </c>
      <c r="W46" s="110">
        <v>0</v>
      </c>
      <c r="X46" s="110">
        <v>7197</v>
      </c>
      <c r="Y46" s="110">
        <v>138825</v>
      </c>
      <c r="Z46" s="109">
        <v>8589311</v>
      </c>
      <c r="AA46" s="100"/>
      <c r="AB46" s="108">
        <v>0</v>
      </c>
      <c r="AC46" s="108">
        <v>0</v>
      </c>
      <c r="AD46" s="107">
        <v>0</v>
      </c>
      <c r="AE46" s="106"/>
      <c r="AF46" s="100"/>
      <c r="AG46" s="100"/>
      <c r="AH46" s="100"/>
      <c r="AI46" s="100"/>
      <c r="AJ46" s="100"/>
      <c r="AK46" s="100"/>
      <c r="AL46" s="100"/>
    </row>
    <row r="47" spans="1:38" s="95" customFormat="1" x14ac:dyDescent="0.3">
      <c r="A47" s="115">
        <v>412</v>
      </c>
      <c r="B47" s="115">
        <v>412035285</v>
      </c>
      <c r="C47" s="114" t="s">
        <v>34</v>
      </c>
      <c r="D47" s="115">
        <v>35</v>
      </c>
      <c r="E47" s="114" t="s">
        <v>22</v>
      </c>
      <c r="F47" s="115">
        <v>285</v>
      </c>
      <c r="G47" s="114" t="s">
        <v>44</v>
      </c>
      <c r="H47" s="108">
        <v>7</v>
      </c>
      <c r="I47" s="107">
        <v>9625</v>
      </c>
      <c r="J47" s="107">
        <v>2948</v>
      </c>
      <c r="K47" s="107">
        <f t="shared" si="0"/>
        <v>0</v>
      </c>
      <c r="L47" s="107">
        <v>893</v>
      </c>
      <c r="M47" s="113">
        <f t="shared" si="1"/>
        <v>13466</v>
      </c>
      <c r="N47" s="100"/>
      <c r="O47" s="108">
        <v>0</v>
      </c>
      <c r="P47" s="108">
        <v>0</v>
      </c>
      <c r="Q47" s="112">
        <v>0.09</v>
      </c>
      <c r="R47" s="112">
        <v>2.9773128157862844E-2</v>
      </c>
      <c r="S47" s="111">
        <v>0</v>
      </c>
      <c r="T47" s="100"/>
      <c r="U47" s="110">
        <v>88011</v>
      </c>
      <c r="V47" s="110">
        <v>0</v>
      </c>
      <c r="W47" s="110">
        <v>0</v>
      </c>
      <c r="X47" s="110">
        <v>6251</v>
      </c>
      <c r="Y47" s="110">
        <v>94262</v>
      </c>
      <c r="Z47" s="109">
        <v>8589311</v>
      </c>
      <c r="AA47" s="100"/>
      <c r="AB47" s="108">
        <v>0</v>
      </c>
      <c r="AC47" s="108">
        <v>0</v>
      </c>
      <c r="AD47" s="107">
        <v>0</v>
      </c>
      <c r="AE47" s="106"/>
      <c r="AF47" s="100"/>
      <c r="AG47" s="100"/>
      <c r="AH47" s="100"/>
      <c r="AI47" s="100"/>
      <c r="AJ47" s="100"/>
      <c r="AK47" s="100"/>
      <c r="AL47" s="100"/>
    </row>
    <row r="48" spans="1:38" s="95" customFormat="1" x14ac:dyDescent="0.3">
      <c r="A48" s="115">
        <v>412</v>
      </c>
      <c r="B48" s="115">
        <v>412035293</v>
      </c>
      <c r="C48" s="114" t="s">
        <v>34</v>
      </c>
      <c r="D48" s="115">
        <v>35</v>
      </c>
      <c r="E48" s="114" t="s">
        <v>22</v>
      </c>
      <c r="F48" s="115">
        <v>293</v>
      </c>
      <c r="G48" s="114" t="s">
        <v>45</v>
      </c>
      <c r="H48" s="108">
        <v>0.99</v>
      </c>
      <c r="I48" s="107">
        <v>11386</v>
      </c>
      <c r="J48" s="107">
        <v>978</v>
      </c>
      <c r="K48" s="107">
        <f t="shared" si="0"/>
        <v>0</v>
      </c>
      <c r="L48" s="107">
        <v>893</v>
      </c>
      <c r="M48" s="113">
        <f t="shared" si="1"/>
        <v>13257</v>
      </c>
      <c r="N48" s="100"/>
      <c r="O48" s="108">
        <v>0</v>
      </c>
      <c r="P48" s="108">
        <v>0</v>
      </c>
      <c r="Q48" s="112">
        <v>0.18</v>
      </c>
      <c r="R48" s="112">
        <v>3.4719512741899256E-3</v>
      </c>
      <c r="S48" s="111">
        <v>0</v>
      </c>
      <c r="T48" s="100"/>
      <c r="U48" s="110">
        <v>12240</v>
      </c>
      <c r="V48" s="110">
        <v>0</v>
      </c>
      <c r="W48" s="110">
        <v>0</v>
      </c>
      <c r="X48" s="110">
        <v>884</v>
      </c>
      <c r="Y48" s="110">
        <v>13124</v>
      </c>
      <c r="Z48" s="109">
        <v>8589311</v>
      </c>
      <c r="AA48" s="100"/>
      <c r="AB48" s="108">
        <v>0</v>
      </c>
      <c r="AC48" s="108">
        <v>0</v>
      </c>
      <c r="AD48" s="107">
        <v>0</v>
      </c>
      <c r="AE48" s="106"/>
      <c r="AF48" s="100"/>
      <c r="AG48" s="100"/>
      <c r="AH48" s="100"/>
      <c r="AI48" s="100"/>
      <c r="AJ48" s="100"/>
      <c r="AK48" s="100"/>
      <c r="AL48" s="100"/>
    </row>
    <row r="49" spans="1:38" s="95" customFormat="1" x14ac:dyDescent="0.3">
      <c r="A49" s="115">
        <v>412</v>
      </c>
      <c r="B49" s="115">
        <v>412035308</v>
      </c>
      <c r="C49" s="114" t="s">
        <v>34</v>
      </c>
      <c r="D49" s="115">
        <v>35</v>
      </c>
      <c r="E49" s="114" t="s">
        <v>22</v>
      </c>
      <c r="F49" s="115">
        <v>308</v>
      </c>
      <c r="G49" s="114" t="s">
        <v>32</v>
      </c>
      <c r="H49" s="108">
        <v>0.4</v>
      </c>
      <c r="I49" s="107">
        <v>11954</v>
      </c>
      <c r="J49" s="107">
        <v>6937</v>
      </c>
      <c r="K49" s="107">
        <f t="shared" si="0"/>
        <v>0</v>
      </c>
      <c r="L49" s="107">
        <v>893</v>
      </c>
      <c r="M49" s="113">
        <f t="shared" si="1"/>
        <v>19784</v>
      </c>
      <c r="N49" s="100"/>
      <c r="O49" s="108">
        <v>0</v>
      </c>
      <c r="P49" s="108">
        <v>0</v>
      </c>
      <c r="Q49" s="112">
        <v>0.09</v>
      </c>
      <c r="R49" s="112">
        <v>2.0352338655245709E-3</v>
      </c>
      <c r="S49" s="111">
        <v>0</v>
      </c>
      <c r="T49" s="100"/>
      <c r="U49" s="110">
        <v>7556</v>
      </c>
      <c r="V49" s="110">
        <v>0</v>
      </c>
      <c r="W49" s="110">
        <v>0</v>
      </c>
      <c r="X49" s="110">
        <v>357</v>
      </c>
      <c r="Y49" s="110">
        <v>7913</v>
      </c>
      <c r="Z49" s="109">
        <v>8589311</v>
      </c>
      <c r="AA49" s="100"/>
      <c r="AB49" s="108">
        <v>0</v>
      </c>
      <c r="AC49" s="108">
        <v>0</v>
      </c>
      <c r="AD49" s="107">
        <v>0</v>
      </c>
      <c r="AE49" s="106"/>
      <c r="AF49" s="100"/>
      <c r="AG49" s="100"/>
      <c r="AH49" s="100"/>
      <c r="AI49" s="100"/>
      <c r="AJ49" s="100"/>
      <c r="AK49" s="100"/>
      <c r="AL49" s="100"/>
    </row>
    <row r="50" spans="1:38" s="95" customFormat="1" x14ac:dyDescent="0.3">
      <c r="A50" s="115">
        <v>412</v>
      </c>
      <c r="B50" s="115">
        <v>412035314</v>
      </c>
      <c r="C50" s="114" t="s">
        <v>34</v>
      </c>
      <c r="D50" s="115">
        <v>35</v>
      </c>
      <c r="E50" s="114" t="s">
        <v>22</v>
      </c>
      <c r="F50" s="115">
        <v>314</v>
      </c>
      <c r="G50" s="114" t="s">
        <v>46</v>
      </c>
      <c r="H50" s="108">
        <v>1.5</v>
      </c>
      <c r="I50" s="107">
        <v>13106</v>
      </c>
      <c r="J50" s="107">
        <v>10168</v>
      </c>
      <c r="K50" s="107">
        <f t="shared" si="0"/>
        <v>0</v>
      </c>
      <c r="L50" s="107">
        <v>893</v>
      </c>
      <c r="M50" s="113">
        <f t="shared" si="1"/>
        <v>24167</v>
      </c>
      <c r="N50" s="100"/>
      <c r="O50" s="108">
        <v>0</v>
      </c>
      <c r="P50" s="108">
        <v>0</v>
      </c>
      <c r="Q50" s="112">
        <v>0.09</v>
      </c>
      <c r="R50" s="112">
        <v>4.7700631071184215E-3</v>
      </c>
      <c r="S50" s="111">
        <v>0</v>
      </c>
      <c r="T50" s="100"/>
      <c r="U50" s="110">
        <v>34911</v>
      </c>
      <c r="V50" s="110">
        <v>0</v>
      </c>
      <c r="W50" s="110">
        <v>0</v>
      </c>
      <c r="X50" s="110">
        <v>1340</v>
      </c>
      <c r="Y50" s="110">
        <v>36251</v>
      </c>
      <c r="Z50" s="109">
        <v>8589311</v>
      </c>
      <c r="AA50" s="100"/>
      <c r="AB50" s="108">
        <v>0</v>
      </c>
      <c r="AC50" s="108">
        <v>0</v>
      </c>
      <c r="AD50" s="107">
        <v>0</v>
      </c>
      <c r="AE50" s="106"/>
      <c r="AF50" s="100"/>
      <c r="AG50" s="100"/>
      <c r="AH50" s="100"/>
      <c r="AI50" s="100"/>
      <c r="AJ50" s="100"/>
      <c r="AK50" s="100"/>
      <c r="AL50" s="100"/>
    </row>
    <row r="51" spans="1:38" s="95" customFormat="1" x14ac:dyDescent="0.3">
      <c r="A51" s="115">
        <v>412</v>
      </c>
      <c r="B51" s="115">
        <v>412035335</v>
      </c>
      <c r="C51" s="114" t="s">
        <v>34</v>
      </c>
      <c r="D51" s="115">
        <v>35</v>
      </c>
      <c r="E51" s="114" t="s">
        <v>22</v>
      </c>
      <c r="F51" s="115">
        <v>335</v>
      </c>
      <c r="G51" s="114" t="s">
        <v>47</v>
      </c>
      <c r="H51" s="108">
        <v>1</v>
      </c>
      <c r="I51" s="107">
        <v>9755</v>
      </c>
      <c r="J51" s="107">
        <v>6677</v>
      </c>
      <c r="K51" s="107">
        <f t="shared" si="0"/>
        <v>0</v>
      </c>
      <c r="L51" s="107">
        <v>893</v>
      </c>
      <c r="M51" s="113">
        <f t="shared" si="1"/>
        <v>17325</v>
      </c>
      <c r="N51" s="100"/>
      <c r="O51" s="108">
        <v>0</v>
      </c>
      <c r="P51" s="108">
        <v>0</v>
      </c>
      <c r="Q51" s="112">
        <v>0.09</v>
      </c>
      <c r="R51" s="112">
        <v>3.2163345507102306E-4</v>
      </c>
      <c r="S51" s="111">
        <v>0</v>
      </c>
      <c r="T51" s="100"/>
      <c r="U51" s="110">
        <v>16432</v>
      </c>
      <c r="V51" s="110">
        <v>0</v>
      </c>
      <c r="W51" s="110">
        <v>0</v>
      </c>
      <c r="X51" s="110">
        <v>893</v>
      </c>
      <c r="Y51" s="110">
        <v>17325</v>
      </c>
      <c r="Z51" s="109">
        <v>8589311</v>
      </c>
      <c r="AA51" s="100"/>
      <c r="AB51" s="108">
        <v>0</v>
      </c>
      <c r="AC51" s="108">
        <v>0</v>
      </c>
      <c r="AD51" s="107">
        <v>0</v>
      </c>
      <c r="AE51" s="106"/>
      <c r="AF51" s="100"/>
      <c r="AG51" s="100"/>
      <c r="AH51" s="100"/>
      <c r="AI51" s="100"/>
      <c r="AJ51" s="100"/>
      <c r="AK51" s="100"/>
      <c r="AL51" s="100"/>
    </row>
    <row r="52" spans="1:38" s="95" customFormat="1" x14ac:dyDescent="0.3">
      <c r="A52" s="115">
        <v>412</v>
      </c>
      <c r="B52" s="115">
        <v>412035336</v>
      </c>
      <c r="C52" s="114" t="s">
        <v>34</v>
      </c>
      <c r="D52" s="115">
        <v>35</v>
      </c>
      <c r="E52" s="114" t="s">
        <v>22</v>
      </c>
      <c r="F52" s="115">
        <v>336</v>
      </c>
      <c r="G52" s="114" t="s">
        <v>48</v>
      </c>
      <c r="H52" s="108">
        <v>1</v>
      </c>
      <c r="I52" s="107">
        <v>11045</v>
      </c>
      <c r="J52" s="107">
        <v>2085</v>
      </c>
      <c r="K52" s="107">
        <f t="shared" si="0"/>
        <v>0</v>
      </c>
      <c r="L52" s="107">
        <v>893</v>
      </c>
      <c r="M52" s="113">
        <f t="shared" si="1"/>
        <v>14023</v>
      </c>
      <c r="N52" s="100"/>
      <c r="O52" s="108">
        <v>0</v>
      </c>
      <c r="P52" s="108">
        <v>0</v>
      </c>
      <c r="Q52" s="112">
        <v>0.09</v>
      </c>
      <c r="R52" s="112">
        <v>3.1548327319751546E-2</v>
      </c>
      <c r="S52" s="111">
        <v>0</v>
      </c>
      <c r="T52" s="100"/>
      <c r="U52" s="110">
        <v>13130</v>
      </c>
      <c r="V52" s="110">
        <v>0</v>
      </c>
      <c r="W52" s="110">
        <v>0</v>
      </c>
      <c r="X52" s="110">
        <v>893</v>
      </c>
      <c r="Y52" s="110">
        <v>14023</v>
      </c>
      <c r="Z52" s="109">
        <v>8589311</v>
      </c>
      <c r="AA52" s="100"/>
      <c r="AB52" s="108">
        <v>0</v>
      </c>
      <c r="AC52" s="108">
        <v>0</v>
      </c>
      <c r="AD52" s="107">
        <v>0</v>
      </c>
      <c r="AE52" s="106"/>
      <c r="AF52" s="100"/>
      <c r="AG52" s="100"/>
      <c r="AH52" s="100"/>
      <c r="AI52" s="100"/>
      <c r="AJ52" s="100"/>
      <c r="AK52" s="100"/>
      <c r="AL52" s="100"/>
    </row>
    <row r="53" spans="1:38" s="95" customFormat="1" x14ac:dyDescent="0.3">
      <c r="A53" s="115">
        <v>412</v>
      </c>
      <c r="B53" s="115">
        <v>412035625</v>
      </c>
      <c r="C53" s="114" t="s">
        <v>34</v>
      </c>
      <c r="D53" s="115">
        <v>35</v>
      </c>
      <c r="E53" s="114" t="s">
        <v>22</v>
      </c>
      <c r="F53" s="115">
        <v>625</v>
      </c>
      <c r="G53" s="114" t="s">
        <v>49</v>
      </c>
      <c r="H53" s="108">
        <v>0.9</v>
      </c>
      <c r="I53" s="107">
        <v>9709</v>
      </c>
      <c r="J53" s="107">
        <v>1833</v>
      </c>
      <c r="K53" s="107">
        <f t="shared" si="0"/>
        <v>0</v>
      </c>
      <c r="L53" s="107">
        <v>893</v>
      </c>
      <c r="M53" s="113">
        <f t="shared" si="1"/>
        <v>12435</v>
      </c>
      <c r="N53" s="100"/>
      <c r="O53" s="108">
        <v>0</v>
      </c>
      <c r="P53" s="108">
        <v>0</v>
      </c>
      <c r="Q53" s="112">
        <v>0.09</v>
      </c>
      <c r="R53" s="112">
        <v>2.5702490583282295E-3</v>
      </c>
      <c r="S53" s="111">
        <v>0</v>
      </c>
      <c r="T53" s="100"/>
      <c r="U53" s="110">
        <v>10388</v>
      </c>
      <c r="V53" s="110">
        <v>0</v>
      </c>
      <c r="W53" s="110">
        <v>0</v>
      </c>
      <c r="X53" s="110">
        <v>804</v>
      </c>
      <c r="Y53" s="110">
        <v>11192</v>
      </c>
      <c r="Z53" s="109">
        <v>8589311</v>
      </c>
      <c r="AA53" s="100"/>
      <c r="AB53" s="108">
        <v>0</v>
      </c>
      <c r="AC53" s="108">
        <v>0</v>
      </c>
      <c r="AD53" s="107">
        <v>0</v>
      </c>
      <c r="AE53" s="106"/>
      <c r="AF53" s="100"/>
      <c r="AG53" s="100"/>
      <c r="AH53" s="100"/>
      <c r="AI53" s="100"/>
      <c r="AJ53" s="100"/>
      <c r="AK53" s="100"/>
      <c r="AL53" s="100"/>
    </row>
    <row r="54" spans="1:38" s="95" customFormat="1" x14ac:dyDescent="0.3">
      <c r="A54" s="115">
        <v>413</v>
      </c>
      <c r="B54" s="115">
        <v>413114091</v>
      </c>
      <c r="C54" s="114" t="s">
        <v>50</v>
      </c>
      <c r="D54" s="115">
        <v>114</v>
      </c>
      <c r="E54" s="114" t="s">
        <v>51</v>
      </c>
      <c r="F54" s="115">
        <v>91</v>
      </c>
      <c r="G54" s="114" t="s">
        <v>52</v>
      </c>
      <c r="H54" s="108">
        <v>6</v>
      </c>
      <c r="I54" s="107">
        <v>11346</v>
      </c>
      <c r="J54" s="107">
        <v>14290</v>
      </c>
      <c r="K54" s="107">
        <f t="shared" si="0"/>
        <v>0</v>
      </c>
      <c r="L54" s="107">
        <v>893</v>
      </c>
      <c r="M54" s="113">
        <f t="shared" si="1"/>
        <v>26529</v>
      </c>
      <c r="N54" s="100"/>
      <c r="O54" s="108">
        <v>2.8500339289753755E-2</v>
      </c>
      <c r="P54" s="108">
        <v>0</v>
      </c>
      <c r="Q54" s="112">
        <v>0.09</v>
      </c>
      <c r="R54" s="112">
        <v>3.1039532668623158E-2</v>
      </c>
      <c r="S54" s="111">
        <v>0</v>
      </c>
      <c r="T54" s="100"/>
      <c r="U54" s="110">
        <v>153084</v>
      </c>
      <c r="V54" s="110">
        <v>0</v>
      </c>
      <c r="W54" s="110">
        <v>0</v>
      </c>
      <c r="X54" s="110">
        <v>5334</v>
      </c>
      <c r="Y54" s="110">
        <v>158418</v>
      </c>
      <c r="Z54" s="109">
        <v>3703709</v>
      </c>
      <c r="AA54" s="100"/>
      <c r="AB54" s="108">
        <v>0</v>
      </c>
      <c r="AC54" s="108">
        <v>0</v>
      </c>
      <c r="AD54" s="107">
        <v>0</v>
      </c>
      <c r="AE54" s="106"/>
      <c r="AF54" s="100"/>
      <c r="AG54" s="100"/>
      <c r="AH54" s="100"/>
      <c r="AI54" s="100"/>
      <c r="AJ54" s="100"/>
      <c r="AK54" s="100"/>
      <c r="AL54" s="100"/>
    </row>
    <row r="55" spans="1:38" s="95" customFormat="1" x14ac:dyDescent="0.3">
      <c r="A55" s="115">
        <v>413</v>
      </c>
      <c r="B55" s="115">
        <v>413114114</v>
      </c>
      <c r="C55" s="114" t="s">
        <v>50</v>
      </c>
      <c r="D55" s="115">
        <v>114</v>
      </c>
      <c r="E55" s="114" t="s">
        <v>51</v>
      </c>
      <c r="F55" s="115">
        <v>114</v>
      </c>
      <c r="G55" s="114" t="s">
        <v>51</v>
      </c>
      <c r="H55" s="108">
        <v>60.74</v>
      </c>
      <c r="I55" s="107">
        <v>10523</v>
      </c>
      <c r="J55" s="107">
        <v>2894</v>
      </c>
      <c r="K55" s="107">
        <f t="shared" si="0"/>
        <v>0</v>
      </c>
      <c r="L55" s="107">
        <v>893</v>
      </c>
      <c r="M55" s="113">
        <f t="shared" si="1"/>
        <v>14310</v>
      </c>
      <c r="N55" s="100"/>
      <c r="O55" s="108">
        <v>0.2885184347432741</v>
      </c>
      <c r="P55" s="108">
        <v>0</v>
      </c>
      <c r="Q55" s="112">
        <v>0.18</v>
      </c>
      <c r="R55" s="112">
        <v>4.072189942232763E-2</v>
      </c>
      <c r="S55" s="111">
        <v>0</v>
      </c>
      <c r="T55" s="100"/>
      <c r="U55" s="110">
        <v>811066</v>
      </c>
      <c r="V55" s="110">
        <v>0</v>
      </c>
      <c r="W55" s="110">
        <v>0</v>
      </c>
      <c r="X55" s="110">
        <v>53995</v>
      </c>
      <c r="Y55" s="110">
        <v>865061</v>
      </c>
      <c r="Z55" s="109">
        <v>3703709</v>
      </c>
      <c r="AA55" s="100"/>
      <c r="AB55" s="108">
        <v>0</v>
      </c>
      <c r="AC55" s="108">
        <v>0</v>
      </c>
      <c r="AD55" s="107">
        <v>0</v>
      </c>
      <c r="AE55" s="106"/>
      <c r="AF55" s="100"/>
      <c r="AG55" s="100"/>
      <c r="AH55" s="100"/>
      <c r="AI55" s="100"/>
      <c r="AJ55" s="100"/>
      <c r="AK55" s="100"/>
      <c r="AL55" s="100"/>
    </row>
    <row r="56" spans="1:38" s="95" customFormat="1" x14ac:dyDescent="0.3">
      <c r="A56" s="115">
        <v>413</v>
      </c>
      <c r="B56" s="115">
        <v>413114117</v>
      </c>
      <c r="C56" s="114" t="s">
        <v>50</v>
      </c>
      <c r="D56" s="115">
        <v>114</v>
      </c>
      <c r="E56" s="114" t="s">
        <v>51</v>
      </c>
      <c r="F56" s="115">
        <v>117</v>
      </c>
      <c r="G56" s="114" t="s">
        <v>53</v>
      </c>
      <c r="H56" s="108">
        <v>1</v>
      </c>
      <c r="I56" s="107">
        <v>13975</v>
      </c>
      <c r="J56" s="107">
        <v>6531</v>
      </c>
      <c r="K56" s="107">
        <f t="shared" si="0"/>
        <v>0</v>
      </c>
      <c r="L56" s="107">
        <v>893</v>
      </c>
      <c r="M56" s="113">
        <f t="shared" si="1"/>
        <v>21399</v>
      </c>
      <c r="N56" s="100"/>
      <c r="O56" s="108">
        <v>4.7500565482922925E-3</v>
      </c>
      <c r="P56" s="108">
        <v>0</v>
      </c>
      <c r="Q56" s="112">
        <v>0.09</v>
      </c>
      <c r="R56" s="112">
        <v>7.9900331202081634E-2</v>
      </c>
      <c r="S56" s="111">
        <v>0</v>
      </c>
      <c r="T56" s="100"/>
      <c r="U56" s="110">
        <v>20409</v>
      </c>
      <c r="V56" s="110">
        <v>0</v>
      </c>
      <c r="W56" s="110">
        <v>0</v>
      </c>
      <c r="X56" s="110">
        <v>889</v>
      </c>
      <c r="Y56" s="110">
        <v>21298</v>
      </c>
      <c r="Z56" s="109">
        <v>3703709</v>
      </c>
      <c r="AA56" s="100"/>
      <c r="AB56" s="108">
        <v>0</v>
      </c>
      <c r="AC56" s="108">
        <v>0</v>
      </c>
      <c r="AD56" s="107">
        <v>0</v>
      </c>
      <c r="AE56" s="106"/>
      <c r="AF56" s="100"/>
      <c r="AG56" s="100"/>
      <c r="AH56" s="100"/>
      <c r="AI56" s="100"/>
      <c r="AJ56" s="100"/>
      <c r="AK56" s="100"/>
      <c r="AL56" s="100"/>
    </row>
    <row r="57" spans="1:38" s="95" customFormat="1" x14ac:dyDescent="0.3">
      <c r="A57" s="115">
        <v>413</v>
      </c>
      <c r="B57" s="115">
        <v>413114210</v>
      </c>
      <c r="C57" s="114" t="s">
        <v>50</v>
      </c>
      <c r="D57" s="115">
        <v>114</v>
      </c>
      <c r="E57" s="114" t="s">
        <v>51</v>
      </c>
      <c r="F57" s="115">
        <v>210</v>
      </c>
      <c r="G57" s="114" t="s">
        <v>54</v>
      </c>
      <c r="H57" s="108">
        <v>2.4899999999999998</v>
      </c>
      <c r="I57" s="107">
        <v>9794</v>
      </c>
      <c r="J57" s="107">
        <v>3315</v>
      </c>
      <c r="K57" s="107">
        <f t="shared" si="0"/>
        <v>0</v>
      </c>
      <c r="L57" s="107">
        <v>893</v>
      </c>
      <c r="M57" s="113">
        <f t="shared" si="1"/>
        <v>14002</v>
      </c>
      <c r="N57" s="100"/>
      <c r="O57" s="108">
        <v>1.182764080524781E-2</v>
      </c>
      <c r="P57" s="108">
        <v>0</v>
      </c>
      <c r="Q57" s="112">
        <v>0.09</v>
      </c>
      <c r="R57" s="112">
        <v>5.999829214601949E-2</v>
      </c>
      <c r="S57" s="111">
        <v>0</v>
      </c>
      <c r="T57" s="100"/>
      <c r="U57" s="110">
        <v>32486</v>
      </c>
      <c r="V57" s="110">
        <v>0</v>
      </c>
      <c r="W57" s="110">
        <v>0</v>
      </c>
      <c r="X57" s="110">
        <v>2213</v>
      </c>
      <c r="Y57" s="110">
        <v>34699</v>
      </c>
      <c r="Z57" s="109">
        <v>3703709</v>
      </c>
      <c r="AA57" s="100"/>
      <c r="AB57" s="108">
        <v>0</v>
      </c>
      <c r="AC57" s="108">
        <v>0</v>
      </c>
      <c r="AD57" s="107">
        <v>0</v>
      </c>
      <c r="AE57" s="106"/>
      <c r="AF57" s="100"/>
      <c r="AG57" s="100"/>
      <c r="AH57" s="100"/>
      <c r="AI57" s="100"/>
      <c r="AJ57" s="100"/>
      <c r="AK57" s="100"/>
      <c r="AL57" s="100"/>
    </row>
    <row r="58" spans="1:38" s="95" customFormat="1" x14ac:dyDescent="0.3">
      <c r="A58" s="115">
        <v>413</v>
      </c>
      <c r="B58" s="115">
        <v>413114253</v>
      </c>
      <c r="C58" s="114" t="s">
        <v>50</v>
      </c>
      <c r="D58" s="115">
        <v>114</v>
      </c>
      <c r="E58" s="114" t="s">
        <v>51</v>
      </c>
      <c r="F58" s="115">
        <v>253</v>
      </c>
      <c r="G58" s="114" t="s">
        <v>55</v>
      </c>
      <c r="H58" s="108">
        <v>2</v>
      </c>
      <c r="I58" s="107">
        <v>10028</v>
      </c>
      <c r="J58" s="107">
        <v>19588</v>
      </c>
      <c r="K58" s="107">
        <f t="shared" si="0"/>
        <v>0</v>
      </c>
      <c r="L58" s="107">
        <v>893</v>
      </c>
      <c r="M58" s="113">
        <f t="shared" si="1"/>
        <v>30509</v>
      </c>
      <c r="N58" s="100"/>
      <c r="O58" s="108">
        <v>9.5001130965845851E-3</v>
      </c>
      <c r="P58" s="108">
        <v>0</v>
      </c>
      <c r="Q58" s="112">
        <v>0.09</v>
      </c>
      <c r="R58" s="112">
        <v>3.1230441779294994E-2</v>
      </c>
      <c r="S58" s="111">
        <v>0</v>
      </c>
      <c r="T58" s="100"/>
      <c r="U58" s="110">
        <v>58950</v>
      </c>
      <c r="V58" s="110">
        <v>0</v>
      </c>
      <c r="W58" s="110">
        <v>0</v>
      </c>
      <c r="X58" s="110">
        <v>1778</v>
      </c>
      <c r="Y58" s="110">
        <v>60728</v>
      </c>
      <c r="Z58" s="109">
        <v>3703709</v>
      </c>
      <c r="AA58" s="100"/>
      <c r="AB58" s="108">
        <v>0</v>
      </c>
      <c r="AC58" s="108">
        <v>0</v>
      </c>
      <c r="AD58" s="107">
        <v>0</v>
      </c>
      <c r="AE58" s="106"/>
      <c r="AF58" s="100"/>
      <c r="AG58" s="100"/>
      <c r="AH58" s="100"/>
      <c r="AI58" s="100"/>
      <c r="AJ58" s="100"/>
      <c r="AK58" s="100"/>
      <c r="AL58" s="100"/>
    </row>
    <row r="59" spans="1:38" s="95" customFormat="1" x14ac:dyDescent="0.3">
      <c r="A59" s="115">
        <v>413</v>
      </c>
      <c r="B59" s="115">
        <v>413114670</v>
      </c>
      <c r="C59" s="114" t="s">
        <v>50</v>
      </c>
      <c r="D59" s="115">
        <v>114</v>
      </c>
      <c r="E59" s="114" t="s">
        <v>51</v>
      </c>
      <c r="F59" s="115">
        <v>670</v>
      </c>
      <c r="G59" s="114" t="s">
        <v>56</v>
      </c>
      <c r="H59" s="108">
        <v>27.620000000000005</v>
      </c>
      <c r="I59" s="107">
        <v>9217</v>
      </c>
      <c r="J59" s="107">
        <v>8333</v>
      </c>
      <c r="K59" s="107">
        <f t="shared" si="0"/>
        <v>0</v>
      </c>
      <c r="L59" s="107">
        <v>893</v>
      </c>
      <c r="M59" s="113">
        <f t="shared" si="1"/>
        <v>18443</v>
      </c>
      <c r="N59" s="100"/>
      <c r="O59" s="108">
        <v>0.13119656186383313</v>
      </c>
      <c r="P59" s="108">
        <v>0</v>
      </c>
      <c r="Q59" s="112">
        <v>0.09</v>
      </c>
      <c r="R59" s="112">
        <v>7.8457056728476374E-2</v>
      </c>
      <c r="S59" s="111">
        <v>0</v>
      </c>
      <c r="T59" s="100"/>
      <c r="U59" s="110">
        <v>482434</v>
      </c>
      <c r="V59" s="110">
        <v>0</v>
      </c>
      <c r="W59" s="110">
        <v>0</v>
      </c>
      <c r="X59" s="110">
        <v>24550</v>
      </c>
      <c r="Y59" s="110">
        <v>506984</v>
      </c>
      <c r="Z59" s="109">
        <v>3703709</v>
      </c>
      <c r="AA59" s="100"/>
      <c r="AB59" s="108">
        <v>0</v>
      </c>
      <c r="AC59" s="108">
        <v>0</v>
      </c>
      <c r="AD59" s="107">
        <v>0</v>
      </c>
      <c r="AE59" s="106"/>
      <c r="AF59" s="100"/>
      <c r="AG59" s="100"/>
      <c r="AH59" s="100"/>
      <c r="AI59" s="100"/>
      <c r="AJ59" s="100"/>
      <c r="AK59" s="100"/>
      <c r="AL59" s="100"/>
    </row>
    <row r="60" spans="1:38" s="95" customFormat="1" x14ac:dyDescent="0.3">
      <c r="A60" s="115">
        <v>413</v>
      </c>
      <c r="B60" s="115">
        <v>413114674</v>
      </c>
      <c r="C60" s="114" t="s">
        <v>50</v>
      </c>
      <c r="D60" s="115">
        <v>114</v>
      </c>
      <c r="E60" s="114" t="s">
        <v>51</v>
      </c>
      <c r="F60" s="115">
        <v>674</v>
      </c>
      <c r="G60" s="114" t="s">
        <v>57</v>
      </c>
      <c r="H60" s="108">
        <v>40</v>
      </c>
      <c r="I60" s="107">
        <v>10949</v>
      </c>
      <c r="J60" s="107">
        <v>4868</v>
      </c>
      <c r="K60" s="107">
        <f t="shared" si="0"/>
        <v>0</v>
      </c>
      <c r="L60" s="107">
        <v>893</v>
      </c>
      <c r="M60" s="113">
        <f t="shared" si="1"/>
        <v>16710</v>
      </c>
      <c r="N60" s="100"/>
      <c r="O60" s="108">
        <v>0.19000226193169181</v>
      </c>
      <c r="P60" s="108">
        <v>0</v>
      </c>
      <c r="Q60" s="112">
        <v>0.09</v>
      </c>
      <c r="R60" s="112">
        <v>4.7577753757626573E-2</v>
      </c>
      <c r="S60" s="111">
        <v>0</v>
      </c>
      <c r="T60" s="100"/>
      <c r="U60" s="110">
        <v>629680</v>
      </c>
      <c r="V60" s="110">
        <v>0</v>
      </c>
      <c r="W60" s="110">
        <v>0</v>
      </c>
      <c r="X60" s="110">
        <v>35558</v>
      </c>
      <c r="Y60" s="110">
        <v>665238</v>
      </c>
      <c r="Z60" s="109">
        <v>3703709</v>
      </c>
      <c r="AA60" s="100"/>
      <c r="AB60" s="108">
        <v>0</v>
      </c>
      <c r="AC60" s="108">
        <v>0</v>
      </c>
      <c r="AD60" s="107">
        <v>0</v>
      </c>
      <c r="AE60" s="106"/>
      <c r="AF60" s="100"/>
      <c r="AG60" s="100"/>
      <c r="AH60" s="100"/>
      <c r="AI60" s="100"/>
      <c r="AJ60" s="100"/>
      <c r="AK60" s="100"/>
      <c r="AL60" s="100"/>
    </row>
    <row r="61" spans="1:38" s="95" customFormat="1" x14ac:dyDescent="0.3">
      <c r="A61" s="115">
        <v>413</v>
      </c>
      <c r="B61" s="115">
        <v>413114683</v>
      </c>
      <c r="C61" s="114" t="s">
        <v>50</v>
      </c>
      <c r="D61" s="115">
        <v>114</v>
      </c>
      <c r="E61" s="114" t="s">
        <v>51</v>
      </c>
      <c r="F61" s="115">
        <v>683</v>
      </c>
      <c r="G61" s="114" t="s">
        <v>58</v>
      </c>
      <c r="H61" s="108">
        <v>4</v>
      </c>
      <c r="I61" s="107">
        <v>9794</v>
      </c>
      <c r="J61" s="107">
        <v>6837</v>
      </c>
      <c r="K61" s="107">
        <f t="shared" si="0"/>
        <v>0</v>
      </c>
      <c r="L61" s="107">
        <v>893</v>
      </c>
      <c r="M61" s="113">
        <f t="shared" si="1"/>
        <v>17524</v>
      </c>
      <c r="N61" s="100"/>
      <c r="O61" s="108">
        <v>1.900022619316917E-2</v>
      </c>
      <c r="P61" s="108">
        <v>0</v>
      </c>
      <c r="Q61" s="112">
        <v>0.09</v>
      </c>
      <c r="R61" s="112">
        <v>2.9567276420581011E-2</v>
      </c>
      <c r="S61" s="111">
        <v>0</v>
      </c>
      <c r="T61" s="100"/>
      <c r="U61" s="110">
        <v>66208</v>
      </c>
      <c r="V61" s="110">
        <v>0</v>
      </c>
      <c r="W61" s="110">
        <v>0</v>
      </c>
      <c r="X61" s="110">
        <v>3556</v>
      </c>
      <c r="Y61" s="110">
        <v>69764</v>
      </c>
      <c r="Z61" s="109">
        <v>3703709</v>
      </c>
      <c r="AA61" s="100"/>
      <c r="AB61" s="108">
        <v>0</v>
      </c>
      <c r="AC61" s="108">
        <v>0</v>
      </c>
      <c r="AD61" s="107">
        <v>0</v>
      </c>
      <c r="AE61" s="106"/>
      <c r="AF61" s="100"/>
      <c r="AG61" s="100"/>
      <c r="AH61" s="100"/>
      <c r="AI61" s="100"/>
      <c r="AJ61" s="100"/>
      <c r="AK61" s="100"/>
      <c r="AL61" s="100"/>
    </row>
    <row r="62" spans="1:38" s="95" customFormat="1" x14ac:dyDescent="0.3">
      <c r="A62" s="115">
        <v>413</v>
      </c>
      <c r="B62" s="115">
        <v>413114717</v>
      </c>
      <c r="C62" s="114" t="s">
        <v>50</v>
      </c>
      <c r="D62" s="115">
        <v>114</v>
      </c>
      <c r="E62" s="114" t="s">
        <v>51</v>
      </c>
      <c r="F62" s="115">
        <v>717</v>
      </c>
      <c r="G62" s="114" t="s">
        <v>59</v>
      </c>
      <c r="H62" s="108">
        <v>47.440000000000005</v>
      </c>
      <c r="I62" s="107">
        <v>10438</v>
      </c>
      <c r="J62" s="107">
        <v>4968</v>
      </c>
      <c r="K62" s="107">
        <f t="shared" si="0"/>
        <v>0</v>
      </c>
      <c r="L62" s="107">
        <v>893</v>
      </c>
      <c r="M62" s="113">
        <f t="shared" si="1"/>
        <v>16299</v>
      </c>
      <c r="N62" s="100"/>
      <c r="O62" s="108">
        <v>0.2253426826509865</v>
      </c>
      <c r="P62" s="108">
        <v>0</v>
      </c>
      <c r="Q62" s="112">
        <v>0.09</v>
      </c>
      <c r="R62" s="112">
        <v>5.1445230338501832E-2</v>
      </c>
      <c r="S62" s="111">
        <v>0</v>
      </c>
      <c r="T62" s="100"/>
      <c r="U62" s="110">
        <v>727395</v>
      </c>
      <c r="V62" s="110">
        <v>0</v>
      </c>
      <c r="W62" s="110">
        <v>0</v>
      </c>
      <c r="X62" s="110">
        <v>42172</v>
      </c>
      <c r="Y62" s="110">
        <v>769567</v>
      </c>
      <c r="Z62" s="109">
        <v>3703709</v>
      </c>
      <c r="AA62" s="100"/>
      <c r="AB62" s="108">
        <v>0</v>
      </c>
      <c r="AC62" s="108">
        <v>0</v>
      </c>
      <c r="AD62" s="107">
        <v>0</v>
      </c>
      <c r="AE62" s="106"/>
      <c r="AF62" s="100"/>
      <c r="AG62" s="100"/>
      <c r="AH62" s="100"/>
      <c r="AI62" s="100"/>
      <c r="AJ62" s="100"/>
      <c r="AK62" s="100"/>
      <c r="AL62" s="100"/>
    </row>
    <row r="63" spans="1:38" s="95" customFormat="1" x14ac:dyDescent="0.3">
      <c r="A63" s="115">
        <v>413</v>
      </c>
      <c r="B63" s="115">
        <v>413114720</v>
      </c>
      <c r="C63" s="114" t="s">
        <v>50</v>
      </c>
      <c r="D63" s="115">
        <v>114</v>
      </c>
      <c r="E63" s="114" t="s">
        <v>51</v>
      </c>
      <c r="F63" s="115">
        <v>720</v>
      </c>
      <c r="G63" s="114" t="s">
        <v>60</v>
      </c>
      <c r="H63" s="108">
        <v>1</v>
      </c>
      <c r="I63" s="107">
        <v>9794</v>
      </c>
      <c r="J63" s="107">
        <v>2112</v>
      </c>
      <c r="K63" s="107">
        <f t="shared" si="0"/>
        <v>0</v>
      </c>
      <c r="L63" s="107">
        <v>893</v>
      </c>
      <c r="M63" s="113">
        <f t="shared" si="1"/>
        <v>12799</v>
      </c>
      <c r="N63" s="100"/>
      <c r="O63" s="108">
        <v>4.7500565482922925E-3</v>
      </c>
      <c r="P63" s="108">
        <v>0</v>
      </c>
      <c r="Q63" s="112">
        <v>0.09</v>
      </c>
      <c r="R63" s="112">
        <v>8.1675947199993972E-3</v>
      </c>
      <c r="S63" s="111">
        <v>0</v>
      </c>
      <c r="T63" s="100"/>
      <c r="U63" s="110">
        <v>11849</v>
      </c>
      <c r="V63" s="110">
        <v>0</v>
      </c>
      <c r="W63" s="110">
        <v>0</v>
      </c>
      <c r="X63" s="110">
        <v>889</v>
      </c>
      <c r="Y63" s="110">
        <v>12738</v>
      </c>
      <c r="Z63" s="109">
        <v>3703709</v>
      </c>
      <c r="AA63" s="100"/>
      <c r="AB63" s="108">
        <v>0</v>
      </c>
      <c r="AC63" s="108">
        <v>0</v>
      </c>
      <c r="AD63" s="107">
        <v>0</v>
      </c>
      <c r="AE63" s="106"/>
      <c r="AF63" s="100"/>
      <c r="AG63" s="100"/>
      <c r="AH63" s="100"/>
      <c r="AI63" s="100"/>
      <c r="AJ63" s="100"/>
      <c r="AK63" s="100"/>
      <c r="AL63" s="100"/>
    </row>
    <row r="64" spans="1:38" s="95" customFormat="1" x14ac:dyDescent="0.3">
      <c r="A64" s="115">
        <v>413</v>
      </c>
      <c r="B64" s="115">
        <v>413114750</v>
      </c>
      <c r="C64" s="114" t="s">
        <v>50</v>
      </c>
      <c r="D64" s="115">
        <v>114</v>
      </c>
      <c r="E64" s="114" t="s">
        <v>51</v>
      </c>
      <c r="F64" s="115">
        <v>750</v>
      </c>
      <c r="G64" s="114" t="s">
        <v>61</v>
      </c>
      <c r="H64" s="108">
        <v>21.759999999999998</v>
      </c>
      <c r="I64" s="107">
        <v>10973</v>
      </c>
      <c r="J64" s="107">
        <v>7981</v>
      </c>
      <c r="K64" s="107">
        <f t="shared" si="0"/>
        <v>0</v>
      </c>
      <c r="L64" s="107">
        <v>893</v>
      </c>
      <c r="M64" s="113">
        <f t="shared" si="1"/>
        <v>19847</v>
      </c>
      <c r="N64" s="100"/>
      <c r="O64" s="108">
        <v>0.10336123049084024</v>
      </c>
      <c r="P64" s="108">
        <v>0</v>
      </c>
      <c r="Q64" s="112">
        <v>0.09</v>
      </c>
      <c r="R64" s="112">
        <v>2.90416588148029E-2</v>
      </c>
      <c r="S64" s="111">
        <v>0</v>
      </c>
      <c r="T64" s="100"/>
      <c r="U64" s="110">
        <v>410480</v>
      </c>
      <c r="V64" s="110">
        <v>0</v>
      </c>
      <c r="W64" s="110">
        <v>0</v>
      </c>
      <c r="X64" s="110">
        <v>19345</v>
      </c>
      <c r="Y64" s="110">
        <v>429825</v>
      </c>
      <c r="Z64" s="109">
        <v>3703709</v>
      </c>
      <c r="AA64" s="100"/>
      <c r="AB64" s="108">
        <v>0</v>
      </c>
      <c r="AC64" s="108">
        <v>0</v>
      </c>
      <c r="AD64" s="107">
        <v>0</v>
      </c>
      <c r="AE64" s="106"/>
      <c r="AF64" s="100"/>
      <c r="AG64" s="100"/>
      <c r="AH64" s="100"/>
      <c r="AI64" s="100"/>
      <c r="AJ64" s="100"/>
      <c r="AK64" s="100"/>
      <c r="AL64" s="100"/>
    </row>
    <row r="65" spans="1:38" s="95" customFormat="1" x14ac:dyDescent="0.3">
      <c r="A65" s="115">
        <v>413</v>
      </c>
      <c r="B65" s="115">
        <v>413114755</v>
      </c>
      <c r="C65" s="114" t="s">
        <v>50</v>
      </c>
      <c r="D65" s="115">
        <v>114</v>
      </c>
      <c r="E65" s="114" t="s">
        <v>51</v>
      </c>
      <c r="F65" s="115">
        <v>755</v>
      </c>
      <c r="G65" s="114" t="s">
        <v>62</v>
      </c>
      <c r="H65" s="108">
        <v>7</v>
      </c>
      <c r="I65" s="107">
        <v>10344</v>
      </c>
      <c r="J65" s="107">
        <v>4464</v>
      </c>
      <c r="K65" s="107">
        <f t="shared" si="0"/>
        <v>0</v>
      </c>
      <c r="L65" s="107">
        <v>893</v>
      </c>
      <c r="M65" s="113">
        <f t="shared" si="1"/>
        <v>15701</v>
      </c>
      <c r="N65" s="100"/>
      <c r="O65" s="108">
        <v>3.3250395838046051E-2</v>
      </c>
      <c r="P65" s="108">
        <v>0</v>
      </c>
      <c r="Q65" s="112">
        <v>0.09</v>
      </c>
      <c r="R65" s="112">
        <v>1.3404904762990362E-2</v>
      </c>
      <c r="S65" s="111">
        <v>0</v>
      </c>
      <c r="T65" s="100"/>
      <c r="U65" s="110">
        <v>103166</v>
      </c>
      <c r="V65" s="110">
        <v>0</v>
      </c>
      <c r="W65" s="110">
        <v>0</v>
      </c>
      <c r="X65" s="110">
        <v>6223</v>
      </c>
      <c r="Y65" s="110">
        <v>109389</v>
      </c>
      <c r="Z65" s="109">
        <v>3703709</v>
      </c>
      <c r="AA65" s="100"/>
      <c r="AB65" s="108">
        <v>0</v>
      </c>
      <c r="AC65" s="108">
        <v>0</v>
      </c>
      <c r="AD65" s="107">
        <v>0</v>
      </c>
      <c r="AE65" s="106"/>
      <c r="AF65" s="100"/>
      <c r="AG65" s="100"/>
      <c r="AH65" s="100"/>
      <c r="AI65" s="100"/>
      <c r="AJ65" s="100"/>
      <c r="AK65" s="100"/>
      <c r="AL65" s="100"/>
    </row>
    <row r="66" spans="1:38" s="95" customFormat="1" x14ac:dyDescent="0.3">
      <c r="A66" s="115">
        <v>414</v>
      </c>
      <c r="B66" s="115">
        <v>414603063</v>
      </c>
      <c r="C66" s="114" t="s">
        <v>63</v>
      </c>
      <c r="D66" s="115">
        <v>603</v>
      </c>
      <c r="E66" s="114" t="s">
        <v>64</v>
      </c>
      <c r="F66" s="115">
        <v>63</v>
      </c>
      <c r="G66" s="114" t="s">
        <v>65</v>
      </c>
      <c r="H66" s="108">
        <v>4</v>
      </c>
      <c r="I66" s="107">
        <v>8944</v>
      </c>
      <c r="J66" s="107">
        <v>3607</v>
      </c>
      <c r="K66" s="107">
        <f t="shared" si="0"/>
        <v>0</v>
      </c>
      <c r="L66" s="107">
        <v>893</v>
      </c>
      <c r="M66" s="113">
        <f t="shared" si="1"/>
        <v>13444</v>
      </c>
      <c r="N66" s="100"/>
      <c r="O66" s="108">
        <v>0</v>
      </c>
      <c r="P66" s="108">
        <v>0</v>
      </c>
      <c r="Q66" s="112">
        <v>0.18</v>
      </c>
      <c r="R66" s="112">
        <v>1.4120993978880616E-2</v>
      </c>
      <c r="S66" s="111">
        <v>0</v>
      </c>
      <c r="T66" s="100"/>
      <c r="U66" s="110">
        <v>50204</v>
      </c>
      <c r="V66" s="110">
        <v>0</v>
      </c>
      <c r="W66" s="110">
        <v>0</v>
      </c>
      <c r="X66" s="110">
        <v>3572</v>
      </c>
      <c r="Y66" s="110">
        <v>53776</v>
      </c>
      <c r="Z66" s="109">
        <v>4985225</v>
      </c>
      <c r="AA66" s="100"/>
      <c r="AB66" s="108">
        <v>0</v>
      </c>
      <c r="AC66" s="108">
        <v>0</v>
      </c>
      <c r="AD66" s="107">
        <v>0</v>
      </c>
      <c r="AE66" s="106"/>
      <c r="AF66" s="100"/>
      <c r="AG66" s="100"/>
      <c r="AH66" s="100"/>
      <c r="AI66" s="100"/>
      <c r="AJ66" s="100"/>
      <c r="AK66" s="100"/>
      <c r="AL66" s="100"/>
    </row>
    <row r="67" spans="1:38" s="95" customFormat="1" x14ac:dyDescent="0.3">
      <c r="A67" s="115">
        <v>414</v>
      </c>
      <c r="B67" s="115">
        <v>414603209</v>
      </c>
      <c r="C67" s="114" t="s">
        <v>63</v>
      </c>
      <c r="D67" s="115">
        <v>603</v>
      </c>
      <c r="E67" s="114" t="s">
        <v>64</v>
      </c>
      <c r="F67" s="115">
        <v>209</v>
      </c>
      <c r="G67" s="114" t="s">
        <v>66</v>
      </c>
      <c r="H67" s="108">
        <v>59.72999999999999</v>
      </c>
      <c r="I67" s="107">
        <v>11069</v>
      </c>
      <c r="J67" s="107">
        <v>2134</v>
      </c>
      <c r="K67" s="107">
        <f t="shared" si="0"/>
        <v>0</v>
      </c>
      <c r="L67" s="107">
        <v>893</v>
      </c>
      <c r="M67" s="113">
        <f t="shared" si="1"/>
        <v>14096</v>
      </c>
      <c r="N67" s="100"/>
      <c r="O67" s="108">
        <v>0</v>
      </c>
      <c r="P67" s="108">
        <v>0</v>
      </c>
      <c r="Q67" s="112">
        <v>0.18</v>
      </c>
      <c r="R67" s="112">
        <v>3.8157418347388374E-2</v>
      </c>
      <c r="S67" s="111">
        <v>0</v>
      </c>
      <c r="T67" s="100"/>
      <c r="U67" s="110">
        <v>788614</v>
      </c>
      <c r="V67" s="110">
        <v>0</v>
      </c>
      <c r="W67" s="110">
        <v>0</v>
      </c>
      <c r="X67" s="110">
        <v>53339</v>
      </c>
      <c r="Y67" s="110">
        <v>841953</v>
      </c>
      <c r="Z67" s="109">
        <v>4985225</v>
      </c>
      <c r="AA67" s="100"/>
      <c r="AB67" s="108">
        <v>0</v>
      </c>
      <c r="AC67" s="108">
        <v>0</v>
      </c>
      <c r="AD67" s="107">
        <v>0</v>
      </c>
      <c r="AE67" s="106"/>
      <c r="AF67" s="100"/>
      <c r="AG67" s="100"/>
      <c r="AH67" s="100"/>
      <c r="AI67" s="100"/>
      <c r="AJ67" s="100"/>
      <c r="AK67" s="100"/>
      <c r="AL67" s="100"/>
    </row>
    <row r="68" spans="1:38" s="95" customFormat="1" x14ac:dyDescent="0.3">
      <c r="A68" s="115">
        <v>414</v>
      </c>
      <c r="B68" s="115">
        <v>414603236</v>
      </c>
      <c r="C68" s="114" t="s">
        <v>63</v>
      </c>
      <c r="D68" s="115">
        <v>603</v>
      </c>
      <c r="E68" s="114" t="s">
        <v>64</v>
      </c>
      <c r="F68" s="115">
        <v>236</v>
      </c>
      <c r="G68" s="114" t="s">
        <v>67</v>
      </c>
      <c r="H68" s="108">
        <v>155.09000000000003</v>
      </c>
      <c r="I68" s="107">
        <v>10670</v>
      </c>
      <c r="J68" s="107">
        <v>2313</v>
      </c>
      <c r="K68" s="107">
        <f t="shared" si="0"/>
        <v>0</v>
      </c>
      <c r="L68" s="107">
        <v>893</v>
      </c>
      <c r="M68" s="113">
        <f t="shared" si="1"/>
        <v>13876</v>
      </c>
      <c r="N68" s="100"/>
      <c r="O68" s="108">
        <v>0</v>
      </c>
      <c r="P68" s="108">
        <v>0</v>
      </c>
      <c r="Q68" s="112">
        <v>0.18</v>
      </c>
      <c r="R68" s="112">
        <v>2.3434880874661897E-2</v>
      </c>
      <c r="S68" s="111">
        <v>0</v>
      </c>
      <c r="T68" s="100"/>
      <c r="U68" s="110">
        <v>2013534</v>
      </c>
      <c r="V68" s="110">
        <v>0</v>
      </c>
      <c r="W68" s="110">
        <v>0</v>
      </c>
      <c r="X68" s="110">
        <v>138495</v>
      </c>
      <c r="Y68" s="110">
        <v>2152029</v>
      </c>
      <c r="Z68" s="109">
        <v>4985225</v>
      </c>
      <c r="AA68" s="100"/>
      <c r="AB68" s="108">
        <v>0</v>
      </c>
      <c r="AC68" s="108">
        <v>0</v>
      </c>
      <c r="AD68" s="107">
        <v>0</v>
      </c>
      <c r="AE68" s="106"/>
      <c r="AF68" s="100"/>
      <c r="AG68" s="100"/>
      <c r="AH68" s="100"/>
      <c r="AI68" s="100"/>
      <c r="AJ68" s="100"/>
      <c r="AK68" s="100"/>
      <c r="AL68" s="100"/>
    </row>
    <row r="69" spans="1:38" s="95" customFormat="1" x14ac:dyDescent="0.3">
      <c r="A69" s="115">
        <v>414</v>
      </c>
      <c r="B69" s="115">
        <v>414603249</v>
      </c>
      <c r="C69" s="114" t="s">
        <v>63</v>
      </c>
      <c r="D69" s="115">
        <v>603</v>
      </c>
      <c r="E69" s="114" t="s">
        <v>64</v>
      </c>
      <c r="F69" s="115">
        <v>249</v>
      </c>
      <c r="G69" s="114" t="s">
        <v>68</v>
      </c>
      <c r="H69" s="108">
        <v>0.53</v>
      </c>
      <c r="I69" s="107">
        <v>10314</v>
      </c>
      <c r="J69" s="107">
        <v>18333</v>
      </c>
      <c r="K69" s="107">
        <f t="shared" si="0"/>
        <v>0</v>
      </c>
      <c r="L69" s="107">
        <v>893</v>
      </c>
      <c r="M69" s="113">
        <f t="shared" si="1"/>
        <v>29540</v>
      </c>
      <c r="N69" s="100"/>
      <c r="O69" s="108">
        <v>0</v>
      </c>
      <c r="P69" s="108">
        <v>0</v>
      </c>
      <c r="Q69" s="112">
        <v>0.09</v>
      </c>
      <c r="R69" s="112">
        <v>4.4073848297483233E-3</v>
      </c>
      <c r="S69" s="111">
        <v>0</v>
      </c>
      <c r="T69" s="100"/>
      <c r="U69" s="110">
        <v>15183</v>
      </c>
      <c r="V69" s="110">
        <v>0</v>
      </c>
      <c r="W69" s="110">
        <v>0</v>
      </c>
      <c r="X69" s="110">
        <v>473</v>
      </c>
      <c r="Y69" s="110">
        <v>15656</v>
      </c>
      <c r="Z69" s="109">
        <v>4985225</v>
      </c>
      <c r="AA69" s="100"/>
      <c r="AB69" s="108">
        <v>0</v>
      </c>
      <c r="AC69" s="108">
        <v>0</v>
      </c>
      <c r="AD69" s="107">
        <v>0</v>
      </c>
      <c r="AE69" s="106"/>
      <c r="AF69" s="100"/>
      <c r="AG69" s="100"/>
      <c r="AH69" s="100"/>
      <c r="AI69" s="100"/>
      <c r="AJ69" s="100"/>
      <c r="AK69" s="100"/>
      <c r="AL69" s="100"/>
    </row>
    <row r="70" spans="1:38" s="95" customFormat="1" x14ac:dyDescent="0.3">
      <c r="A70" s="115">
        <v>414</v>
      </c>
      <c r="B70" s="115">
        <v>414603263</v>
      </c>
      <c r="C70" s="114" t="s">
        <v>63</v>
      </c>
      <c r="D70" s="115">
        <v>603</v>
      </c>
      <c r="E70" s="114" t="s">
        <v>64</v>
      </c>
      <c r="F70" s="115">
        <v>263</v>
      </c>
      <c r="G70" s="114" t="s">
        <v>69</v>
      </c>
      <c r="H70" s="108">
        <v>4.95</v>
      </c>
      <c r="I70" s="107">
        <v>9570</v>
      </c>
      <c r="J70" s="107">
        <v>4758</v>
      </c>
      <c r="K70" s="107">
        <f t="shared" si="0"/>
        <v>0</v>
      </c>
      <c r="L70" s="107">
        <v>893</v>
      </c>
      <c r="M70" s="113">
        <f t="shared" si="1"/>
        <v>15221</v>
      </c>
      <c r="N70" s="100"/>
      <c r="O70" s="108">
        <v>0</v>
      </c>
      <c r="P70" s="108">
        <v>0</v>
      </c>
      <c r="Q70" s="112">
        <v>0.09</v>
      </c>
      <c r="R70" s="112">
        <v>7.3107199382168628E-2</v>
      </c>
      <c r="S70" s="111">
        <v>0</v>
      </c>
      <c r="T70" s="100"/>
      <c r="U70" s="110">
        <v>70924</v>
      </c>
      <c r="V70" s="110">
        <v>0</v>
      </c>
      <c r="W70" s="110">
        <v>0</v>
      </c>
      <c r="X70" s="110">
        <v>4420</v>
      </c>
      <c r="Y70" s="110">
        <v>75344</v>
      </c>
      <c r="Z70" s="109">
        <v>4985225</v>
      </c>
      <c r="AA70" s="100"/>
      <c r="AB70" s="108">
        <v>0</v>
      </c>
      <c r="AC70" s="108">
        <v>0</v>
      </c>
      <c r="AD70" s="107">
        <v>0</v>
      </c>
      <c r="AE70" s="106"/>
      <c r="AF70" s="100"/>
      <c r="AG70" s="100"/>
      <c r="AH70" s="100"/>
      <c r="AI70" s="100"/>
      <c r="AJ70" s="100"/>
      <c r="AK70" s="100"/>
      <c r="AL70" s="100"/>
    </row>
    <row r="71" spans="1:38" s="95" customFormat="1" x14ac:dyDescent="0.3">
      <c r="A71" s="115">
        <v>414</v>
      </c>
      <c r="B71" s="115">
        <v>414603341</v>
      </c>
      <c r="C71" s="114" t="s">
        <v>63</v>
      </c>
      <c r="D71" s="115">
        <v>603</v>
      </c>
      <c r="E71" s="114" t="s">
        <v>64</v>
      </c>
      <c r="F71" s="115">
        <v>341</v>
      </c>
      <c r="G71" s="114" t="s">
        <v>542</v>
      </c>
      <c r="H71" s="108">
        <v>1.52</v>
      </c>
      <c r="I71" s="107">
        <v>8094</v>
      </c>
      <c r="J71" s="107">
        <v>4416</v>
      </c>
      <c r="K71" s="107">
        <f t="shared" si="0"/>
        <v>0</v>
      </c>
      <c r="L71" s="107">
        <v>893</v>
      </c>
      <c r="M71" s="113">
        <f t="shared" si="1"/>
        <v>13403</v>
      </c>
      <c r="N71" s="100"/>
      <c r="O71" s="108">
        <v>0</v>
      </c>
      <c r="P71" s="108">
        <v>0</v>
      </c>
      <c r="Q71" s="112">
        <v>0.09</v>
      </c>
      <c r="R71" s="112">
        <v>3.0945976497112134E-3</v>
      </c>
      <c r="S71" s="111">
        <v>0</v>
      </c>
      <c r="T71" s="100"/>
      <c r="U71" s="110">
        <v>19015</v>
      </c>
      <c r="V71" s="110">
        <v>0</v>
      </c>
      <c r="W71" s="110">
        <v>0</v>
      </c>
      <c r="X71" s="110">
        <v>1357</v>
      </c>
      <c r="Y71" s="110">
        <v>20372</v>
      </c>
      <c r="Z71" s="109">
        <v>4985225</v>
      </c>
      <c r="AA71" s="100"/>
      <c r="AB71" s="108">
        <v>0</v>
      </c>
      <c r="AC71" s="108">
        <v>0</v>
      </c>
      <c r="AD71" s="107">
        <v>0</v>
      </c>
      <c r="AE71" s="106"/>
      <c r="AF71" s="100"/>
      <c r="AG71" s="100"/>
      <c r="AH71" s="100"/>
      <c r="AI71" s="100"/>
      <c r="AJ71" s="100"/>
      <c r="AK71" s="100"/>
      <c r="AL71" s="100"/>
    </row>
    <row r="72" spans="1:38" s="95" customFormat="1" x14ac:dyDescent="0.3">
      <c r="A72" s="115">
        <v>414</v>
      </c>
      <c r="B72" s="115">
        <v>414603603</v>
      </c>
      <c r="C72" s="114" t="s">
        <v>63</v>
      </c>
      <c r="D72" s="115">
        <v>603</v>
      </c>
      <c r="E72" s="114" t="s">
        <v>64</v>
      </c>
      <c r="F72" s="115">
        <v>603</v>
      </c>
      <c r="G72" s="114" t="s">
        <v>64</v>
      </c>
      <c r="H72" s="108">
        <v>87.950000000000017</v>
      </c>
      <c r="I72" s="107">
        <v>10774</v>
      </c>
      <c r="J72" s="107">
        <v>1746</v>
      </c>
      <c r="K72" s="107">
        <f t="shared" si="0"/>
        <v>0</v>
      </c>
      <c r="L72" s="107">
        <v>893</v>
      </c>
      <c r="M72" s="113">
        <f t="shared" si="1"/>
        <v>13413</v>
      </c>
      <c r="N72" s="100"/>
      <c r="O72" s="108">
        <v>0</v>
      </c>
      <c r="P72" s="108">
        <v>0</v>
      </c>
      <c r="Q72" s="112">
        <v>0.18</v>
      </c>
      <c r="R72" s="112">
        <v>6.0698558423691554E-2</v>
      </c>
      <c r="S72" s="111">
        <v>0</v>
      </c>
      <c r="T72" s="100"/>
      <c r="U72" s="110">
        <v>1101135</v>
      </c>
      <c r="V72" s="110">
        <v>0</v>
      </c>
      <c r="W72" s="110">
        <v>0</v>
      </c>
      <c r="X72" s="110">
        <v>78540</v>
      </c>
      <c r="Y72" s="110">
        <v>1179675</v>
      </c>
      <c r="Z72" s="109">
        <v>4985225</v>
      </c>
      <c r="AA72" s="100"/>
      <c r="AB72" s="108">
        <v>0</v>
      </c>
      <c r="AC72" s="108">
        <v>0</v>
      </c>
      <c r="AD72" s="107">
        <v>0</v>
      </c>
      <c r="AE72" s="106"/>
      <c r="AF72" s="100"/>
      <c r="AG72" s="100"/>
      <c r="AH72" s="100"/>
      <c r="AI72" s="100"/>
      <c r="AJ72" s="100"/>
      <c r="AK72" s="100"/>
      <c r="AL72" s="100"/>
    </row>
    <row r="73" spans="1:38" s="95" customFormat="1" x14ac:dyDescent="0.3">
      <c r="A73" s="115">
        <v>414</v>
      </c>
      <c r="B73" s="115">
        <v>414603618</v>
      </c>
      <c r="C73" s="114" t="s">
        <v>63</v>
      </c>
      <c r="D73" s="115">
        <v>603</v>
      </c>
      <c r="E73" s="114" t="s">
        <v>64</v>
      </c>
      <c r="F73" s="115">
        <v>618</v>
      </c>
      <c r="G73" s="114" t="s">
        <v>363</v>
      </c>
      <c r="H73" s="108">
        <v>0.42</v>
      </c>
      <c r="I73" s="107">
        <v>10743</v>
      </c>
      <c r="J73" s="107">
        <v>8539</v>
      </c>
      <c r="K73" s="107">
        <f t="shared" si="0"/>
        <v>0</v>
      </c>
      <c r="L73" s="107">
        <v>893</v>
      </c>
      <c r="M73" s="113">
        <f t="shared" si="1"/>
        <v>20175</v>
      </c>
      <c r="N73" s="100"/>
      <c r="O73" s="108">
        <v>0</v>
      </c>
      <c r="P73" s="108">
        <v>0</v>
      </c>
      <c r="Q73" s="112">
        <v>0.09</v>
      </c>
      <c r="R73" s="112">
        <v>3.6876106527958838E-4</v>
      </c>
      <c r="S73" s="111">
        <v>0</v>
      </c>
      <c r="T73" s="100"/>
      <c r="U73" s="110">
        <v>8098</v>
      </c>
      <c r="V73" s="110">
        <v>0</v>
      </c>
      <c r="W73" s="110">
        <v>0</v>
      </c>
      <c r="X73" s="110">
        <v>375</v>
      </c>
      <c r="Y73" s="110">
        <v>8473</v>
      </c>
      <c r="Z73" s="109">
        <v>4985225</v>
      </c>
      <c r="AA73" s="100"/>
      <c r="AB73" s="108">
        <v>0</v>
      </c>
      <c r="AC73" s="108">
        <v>0</v>
      </c>
      <c r="AD73" s="107">
        <v>0</v>
      </c>
      <c r="AE73" s="106"/>
      <c r="AF73" s="100"/>
      <c r="AG73" s="100"/>
      <c r="AH73" s="100"/>
      <c r="AI73" s="100"/>
      <c r="AJ73" s="100"/>
      <c r="AK73" s="100"/>
      <c r="AL73" s="100"/>
    </row>
    <row r="74" spans="1:38" s="95" customFormat="1" x14ac:dyDescent="0.3">
      <c r="A74" s="115">
        <v>414</v>
      </c>
      <c r="B74" s="115">
        <v>414603635</v>
      </c>
      <c r="C74" s="114" t="s">
        <v>63</v>
      </c>
      <c r="D74" s="115">
        <v>603</v>
      </c>
      <c r="E74" s="114" t="s">
        <v>64</v>
      </c>
      <c r="F74" s="115">
        <v>635</v>
      </c>
      <c r="G74" s="114" t="s">
        <v>70</v>
      </c>
      <c r="H74" s="108">
        <v>20.64</v>
      </c>
      <c r="I74" s="107">
        <v>10056</v>
      </c>
      <c r="J74" s="107">
        <v>5182</v>
      </c>
      <c r="K74" s="107">
        <f t="shared" si="0"/>
        <v>0</v>
      </c>
      <c r="L74" s="107">
        <v>893</v>
      </c>
      <c r="M74" s="113">
        <f t="shared" si="1"/>
        <v>16131</v>
      </c>
      <c r="N74" s="100"/>
      <c r="O74" s="108">
        <v>0</v>
      </c>
      <c r="P74" s="108">
        <v>0</v>
      </c>
      <c r="Q74" s="112">
        <v>0.09</v>
      </c>
      <c r="R74" s="112">
        <v>1.1958555005549754E-2</v>
      </c>
      <c r="S74" s="111">
        <v>0</v>
      </c>
      <c r="T74" s="100"/>
      <c r="U74" s="110">
        <v>314512</v>
      </c>
      <c r="V74" s="110">
        <v>0</v>
      </c>
      <c r="W74" s="110">
        <v>0</v>
      </c>
      <c r="X74" s="110">
        <v>18432</v>
      </c>
      <c r="Y74" s="110">
        <v>332944</v>
      </c>
      <c r="Z74" s="109">
        <v>4985225</v>
      </c>
      <c r="AA74" s="100"/>
      <c r="AB74" s="108">
        <v>0</v>
      </c>
      <c r="AC74" s="108">
        <v>0</v>
      </c>
      <c r="AD74" s="107">
        <v>0</v>
      </c>
      <c r="AE74" s="106"/>
      <c r="AF74" s="100"/>
      <c r="AG74" s="100"/>
      <c r="AH74" s="100"/>
      <c r="AI74" s="100"/>
      <c r="AJ74" s="100"/>
      <c r="AK74" s="100"/>
      <c r="AL74" s="100"/>
    </row>
    <row r="75" spans="1:38" s="95" customFormat="1" x14ac:dyDescent="0.3">
      <c r="A75" s="115">
        <v>414</v>
      </c>
      <c r="B75" s="115">
        <v>414603715</v>
      </c>
      <c r="C75" s="114" t="s">
        <v>63</v>
      </c>
      <c r="D75" s="115">
        <v>603</v>
      </c>
      <c r="E75" s="114" t="s">
        <v>64</v>
      </c>
      <c r="F75" s="115">
        <v>715</v>
      </c>
      <c r="G75" s="114" t="s">
        <v>71</v>
      </c>
      <c r="H75" s="108">
        <v>15.85</v>
      </c>
      <c r="I75" s="107">
        <v>10188</v>
      </c>
      <c r="J75" s="107">
        <v>8162</v>
      </c>
      <c r="K75" s="107">
        <f t="shared" ref="K75:K138" si="2">IFERROR(V75/H75,0)</f>
        <v>0</v>
      </c>
      <c r="L75" s="107">
        <v>893</v>
      </c>
      <c r="M75" s="113">
        <f t="shared" ref="M75:M138" si="3">SUM(I75:L75)</f>
        <v>19243</v>
      </c>
      <c r="N75" s="100"/>
      <c r="O75" s="108">
        <v>0</v>
      </c>
      <c r="P75" s="108">
        <v>0</v>
      </c>
      <c r="Q75" s="112">
        <v>0.09</v>
      </c>
      <c r="R75" s="112">
        <v>2.9410283608697452E-2</v>
      </c>
      <c r="S75" s="111">
        <v>0</v>
      </c>
      <c r="T75" s="100"/>
      <c r="U75" s="110">
        <v>290848</v>
      </c>
      <c r="V75" s="110">
        <v>0</v>
      </c>
      <c r="W75" s="110">
        <v>0</v>
      </c>
      <c r="X75" s="110">
        <v>14155</v>
      </c>
      <c r="Y75" s="110">
        <v>305003</v>
      </c>
      <c r="Z75" s="109">
        <v>4985225</v>
      </c>
      <c r="AA75" s="100"/>
      <c r="AB75" s="108">
        <v>0</v>
      </c>
      <c r="AC75" s="108">
        <v>0</v>
      </c>
      <c r="AD75" s="107">
        <v>0</v>
      </c>
      <c r="AE75" s="106"/>
      <c r="AF75" s="100"/>
      <c r="AG75" s="100"/>
      <c r="AH75" s="100"/>
      <c r="AI75" s="100"/>
      <c r="AJ75" s="100"/>
      <c r="AK75" s="100"/>
      <c r="AL75" s="100"/>
    </row>
    <row r="76" spans="1:38" s="95" customFormat="1" x14ac:dyDescent="0.3">
      <c r="A76" s="115">
        <v>416</v>
      </c>
      <c r="B76" s="115">
        <v>416035035</v>
      </c>
      <c r="C76" s="114" t="s">
        <v>72</v>
      </c>
      <c r="D76" s="115">
        <v>35</v>
      </c>
      <c r="E76" s="114" t="s">
        <v>22</v>
      </c>
      <c r="F76" s="115">
        <v>35</v>
      </c>
      <c r="G76" s="114" t="s">
        <v>22</v>
      </c>
      <c r="H76" s="108">
        <v>435.95</v>
      </c>
      <c r="I76" s="107">
        <v>12065</v>
      </c>
      <c r="J76" s="107">
        <v>4241</v>
      </c>
      <c r="K76" s="107">
        <f t="shared" si="2"/>
        <v>152.94873265282718</v>
      </c>
      <c r="L76" s="107">
        <v>893</v>
      </c>
      <c r="M76" s="113">
        <f t="shared" si="3"/>
        <v>17351.948732652829</v>
      </c>
      <c r="N76" s="100"/>
      <c r="O76" s="108">
        <v>0</v>
      </c>
      <c r="P76" s="108">
        <v>54.52</v>
      </c>
      <c r="Q76" s="112">
        <v>0.18</v>
      </c>
      <c r="R76" s="112">
        <v>0.14456084490991788</v>
      </c>
      <c r="S76" s="111">
        <v>0</v>
      </c>
      <c r="T76" s="100"/>
      <c r="U76" s="110">
        <v>7108600</v>
      </c>
      <c r="V76" s="110">
        <v>66678</v>
      </c>
      <c r="W76" s="110">
        <v>0</v>
      </c>
      <c r="X76" s="110">
        <v>389301</v>
      </c>
      <c r="Y76" s="110">
        <v>7564579</v>
      </c>
      <c r="Z76" s="109">
        <v>7931937</v>
      </c>
      <c r="AA76" s="100"/>
      <c r="AB76" s="108">
        <v>0</v>
      </c>
      <c r="AC76" s="108">
        <v>0</v>
      </c>
      <c r="AD76" s="107">
        <v>0</v>
      </c>
      <c r="AE76" s="106"/>
      <c r="AF76" s="100"/>
      <c r="AG76" s="100"/>
      <c r="AH76" s="100"/>
      <c r="AI76" s="100"/>
      <c r="AJ76" s="100"/>
      <c r="AK76" s="100"/>
      <c r="AL76" s="100"/>
    </row>
    <row r="77" spans="1:38" s="95" customFormat="1" x14ac:dyDescent="0.3">
      <c r="A77" s="115">
        <v>416</v>
      </c>
      <c r="B77" s="115">
        <v>416035044</v>
      </c>
      <c r="C77" s="114" t="s">
        <v>72</v>
      </c>
      <c r="D77" s="115">
        <v>35</v>
      </c>
      <c r="E77" s="114" t="s">
        <v>22</v>
      </c>
      <c r="F77" s="115">
        <v>44</v>
      </c>
      <c r="G77" s="114" t="s">
        <v>35</v>
      </c>
      <c r="H77" s="108">
        <v>4.59</v>
      </c>
      <c r="I77" s="107">
        <v>11776</v>
      </c>
      <c r="J77" s="107">
        <v>270</v>
      </c>
      <c r="K77" s="107">
        <f t="shared" si="2"/>
        <v>0</v>
      </c>
      <c r="L77" s="107">
        <v>893</v>
      </c>
      <c r="M77" s="113">
        <f t="shared" si="3"/>
        <v>12939</v>
      </c>
      <c r="N77" s="100"/>
      <c r="O77" s="108">
        <v>0</v>
      </c>
      <c r="P77" s="108">
        <v>0</v>
      </c>
      <c r="Q77" s="112">
        <v>0.09</v>
      </c>
      <c r="R77" s="112">
        <v>4.5747299026763673E-2</v>
      </c>
      <c r="S77" s="111">
        <v>0</v>
      </c>
      <c r="T77" s="100"/>
      <c r="U77" s="110">
        <v>55292</v>
      </c>
      <c r="V77" s="110">
        <v>0</v>
      </c>
      <c r="W77" s="110">
        <v>0</v>
      </c>
      <c r="X77" s="110">
        <v>4100</v>
      </c>
      <c r="Y77" s="110">
        <v>59392</v>
      </c>
      <c r="Z77" s="109">
        <v>7931937</v>
      </c>
      <c r="AA77" s="100"/>
      <c r="AB77" s="108">
        <v>0</v>
      </c>
      <c r="AC77" s="108">
        <v>0</v>
      </c>
      <c r="AD77" s="107">
        <v>0</v>
      </c>
      <c r="AE77" s="106"/>
      <c r="AF77" s="100"/>
      <c r="AG77" s="100"/>
      <c r="AH77" s="100"/>
      <c r="AI77" s="100"/>
      <c r="AJ77" s="100"/>
      <c r="AK77" s="100"/>
      <c r="AL77" s="100"/>
    </row>
    <row r="78" spans="1:38" s="95" customFormat="1" x14ac:dyDescent="0.3">
      <c r="A78" s="115">
        <v>416</v>
      </c>
      <c r="B78" s="115">
        <v>416035050</v>
      </c>
      <c r="C78" s="114" t="s">
        <v>72</v>
      </c>
      <c r="D78" s="115">
        <v>35</v>
      </c>
      <c r="E78" s="114" t="s">
        <v>22</v>
      </c>
      <c r="F78" s="115">
        <v>50</v>
      </c>
      <c r="G78" s="114" t="s">
        <v>112</v>
      </c>
      <c r="H78" s="108">
        <v>0.44</v>
      </c>
      <c r="I78" s="107">
        <v>10125</v>
      </c>
      <c r="J78" s="107">
        <v>4770</v>
      </c>
      <c r="K78" s="107">
        <f t="shared" si="2"/>
        <v>0</v>
      </c>
      <c r="L78" s="107">
        <v>893</v>
      </c>
      <c r="M78" s="113">
        <f t="shared" si="3"/>
        <v>15788</v>
      </c>
      <c r="N78" s="100"/>
      <c r="O78" s="108">
        <v>0</v>
      </c>
      <c r="P78" s="108">
        <v>0</v>
      </c>
      <c r="Q78" s="112">
        <v>0.09</v>
      </c>
      <c r="R78" s="112">
        <v>2.7567702807502416E-3</v>
      </c>
      <c r="S78" s="111">
        <v>0</v>
      </c>
      <c r="T78" s="100"/>
      <c r="U78" s="110">
        <v>6554</v>
      </c>
      <c r="V78" s="110">
        <v>0</v>
      </c>
      <c r="W78" s="110">
        <v>0</v>
      </c>
      <c r="X78" s="110">
        <v>393</v>
      </c>
      <c r="Y78" s="110">
        <v>6947</v>
      </c>
      <c r="Z78" s="109">
        <v>7931937</v>
      </c>
      <c r="AA78" s="100"/>
      <c r="AB78" s="108">
        <v>0</v>
      </c>
      <c r="AC78" s="108">
        <v>0</v>
      </c>
      <c r="AD78" s="107">
        <v>0</v>
      </c>
      <c r="AE78" s="106"/>
      <c r="AF78" s="100"/>
      <c r="AG78" s="100"/>
      <c r="AH78" s="100"/>
      <c r="AI78" s="100"/>
      <c r="AJ78" s="100"/>
      <c r="AK78" s="100"/>
      <c r="AL78" s="100"/>
    </row>
    <row r="79" spans="1:38" s="95" customFormat="1" x14ac:dyDescent="0.3">
      <c r="A79" s="115">
        <v>416</v>
      </c>
      <c r="B79" s="115">
        <v>416035073</v>
      </c>
      <c r="C79" s="114" t="s">
        <v>72</v>
      </c>
      <c r="D79" s="115">
        <v>35</v>
      </c>
      <c r="E79" s="114" t="s">
        <v>22</v>
      </c>
      <c r="F79" s="115">
        <v>73</v>
      </c>
      <c r="G79" s="114" t="s">
        <v>37</v>
      </c>
      <c r="H79" s="108">
        <v>1.1200000000000001</v>
      </c>
      <c r="I79" s="107">
        <v>9529</v>
      </c>
      <c r="J79" s="107">
        <v>7415</v>
      </c>
      <c r="K79" s="107">
        <f t="shared" si="2"/>
        <v>0</v>
      </c>
      <c r="L79" s="107">
        <v>893</v>
      </c>
      <c r="M79" s="113">
        <f t="shared" si="3"/>
        <v>17837</v>
      </c>
      <c r="N79" s="100"/>
      <c r="O79" s="108">
        <v>0</v>
      </c>
      <c r="P79" s="108">
        <v>0</v>
      </c>
      <c r="Q79" s="112">
        <v>0.09</v>
      </c>
      <c r="R79" s="112">
        <v>6.0798101377384835E-3</v>
      </c>
      <c r="S79" s="111">
        <v>0</v>
      </c>
      <c r="T79" s="100"/>
      <c r="U79" s="110">
        <v>18977</v>
      </c>
      <c r="V79" s="110">
        <v>0</v>
      </c>
      <c r="W79" s="110">
        <v>0</v>
      </c>
      <c r="X79" s="110">
        <v>1000</v>
      </c>
      <c r="Y79" s="110">
        <v>19977</v>
      </c>
      <c r="Z79" s="109">
        <v>7931937</v>
      </c>
      <c r="AA79" s="100"/>
      <c r="AB79" s="108">
        <v>0</v>
      </c>
      <c r="AC79" s="108">
        <v>0</v>
      </c>
      <c r="AD79" s="107">
        <v>0</v>
      </c>
      <c r="AE79" s="106"/>
      <c r="AF79" s="100"/>
      <c r="AG79" s="100"/>
      <c r="AH79" s="100"/>
      <c r="AI79" s="100"/>
      <c r="AJ79" s="100"/>
      <c r="AK79" s="100"/>
      <c r="AL79" s="100"/>
    </row>
    <row r="80" spans="1:38" s="95" customFormat="1" x14ac:dyDescent="0.3">
      <c r="A80" s="115">
        <v>416</v>
      </c>
      <c r="B80" s="115">
        <v>416035133</v>
      </c>
      <c r="C80" s="114" t="s">
        <v>72</v>
      </c>
      <c r="D80" s="115">
        <v>35</v>
      </c>
      <c r="E80" s="114" t="s">
        <v>22</v>
      </c>
      <c r="F80" s="115">
        <v>133</v>
      </c>
      <c r="G80" s="114" t="s">
        <v>73</v>
      </c>
      <c r="H80" s="108">
        <v>0.38</v>
      </c>
      <c r="I80" s="107">
        <v>10840</v>
      </c>
      <c r="J80" s="107">
        <v>3397</v>
      </c>
      <c r="K80" s="107">
        <f t="shared" si="2"/>
        <v>0</v>
      </c>
      <c r="L80" s="107">
        <v>893</v>
      </c>
      <c r="M80" s="113">
        <f t="shared" si="3"/>
        <v>15130</v>
      </c>
      <c r="N80" s="100"/>
      <c r="O80" s="108">
        <v>0</v>
      </c>
      <c r="P80" s="108">
        <v>0</v>
      </c>
      <c r="Q80" s="112">
        <v>0.09</v>
      </c>
      <c r="R80" s="112">
        <v>2.5802336413393717E-2</v>
      </c>
      <c r="S80" s="111">
        <v>0</v>
      </c>
      <c r="T80" s="100"/>
      <c r="U80" s="110">
        <v>5410</v>
      </c>
      <c r="V80" s="110">
        <v>0</v>
      </c>
      <c r="W80" s="110">
        <v>0</v>
      </c>
      <c r="X80" s="110">
        <v>339</v>
      </c>
      <c r="Y80" s="110">
        <v>5749</v>
      </c>
      <c r="Z80" s="109">
        <v>7931937</v>
      </c>
      <c r="AA80" s="100"/>
      <c r="AB80" s="108">
        <v>0</v>
      </c>
      <c r="AC80" s="108">
        <v>0</v>
      </c>
      <c r="AD80" s="107">
        <v>0</v>
      </c>
      <c r="AE80" s="106"/>
      <c r="AF80" s="100"/>
      <c r="AG80" s="100"/>
      <c r="AH80" s="100"/>
      <c r="AI80" s="100"/>
      <c r="AJ80" s="100"/>
      <c r="AK80" s="100"/>
      <c r="AL80" s="100"/>
    </row>
    <row r="81" spans="1:31" s="95" customFormat="1" x14ac:dyDescent="0.3">
      <c r="A81" s="115">
        <v>416</v>
      </c>
      <c r="B81" s="115">
        <v>416035189</v>
      </c>
      <c r="C81" s="114" t="s">
        <v>72</v>
      </c>
      <c r="D81" s="115">
        <v>35</v>
      </c>
      <c r="E81" s="114" t="s">
        <v>22</v>
      </c>
      <c r="F81" s="115">
        <v>189</v>
      </c>
      <c r="G81" s="114" t="s">
        <v>38</v>
      </c>
      <c r="H81" s="108">
        <v>1</v>
      </c>
      <c r="I81" s="107">
        <v>9699</v>
      </c>
      <c r="J81" s="107">
        <v>3886</v>
      </c>
      <c r="K81" s="107">
        <f t="shared" si="2"/>
        <v>0</v>
      </c>
      <c r="L81" s="107">
        <v>893</v>
      </c>
      <c r="M81" s="113">
        <f t="shared" si="3"/>
        <v>14478</v>
      </c>
      <c r="N81" s="100"/>
      <c r="O81" s="108">
        <v>0</v>
      </c>
      <c r="P81" s="108">
        <v>0</v>
      </c>
      <c r="Q81" s="112">
        <v>0.09</v>
      </c>
      <c r="R81" s="112">
        <v>2.9108240576110694E-3</v>
      </c>
      <c r="S81" s="111">
        <v>0</v>
      </c>
      <c r="T81" s="100"/>
      <c r="U81" s="110">
        <v>13585</v>
      </c>
      <c r="V81" s="110">
        <v>0</v>
      </c>
      <c r="W81" s="110">
        <v>0</v>
      </c>
      <c r="X81" s="110">
        <v>893</v>
      </c>
      <c r="Y81" s="110">
        <v>14478</v>
      </c>
      <c r="Z81" s="109">
        <v>7931937</v>
      </c>
      <c r="AB81" s="108">
        <v>0</v>
      </c>
      <c r="AC81" s="108">
        <v>0</v>
      </c>
      <c r="AD81" s="107">
        <v>0</v>
      </c>
      <c r="AE81" s="106"/>
    </row>
    <row r="82" spans="1:31" s="95" customFormat="1" x14ac:dyDescent="0.3">
      <c r="A82" s="115">
        <v>416</v>
      </c>
      <c r="B82" s="115">
        <v>416035243</v>
      </c>
      <c r="C82" s="114" t="s">
        <v>72</v>
      </c>
      <c r="D82" s="115">
        <v>35</v>
      </c>
      <c r="E82" s="114" t="s">
        <v>22</v>
      </c>
      <c r="F82" s="115">
        <v>243</v>
      </c>
      <c r="G82" s="114" t="s">
        <v>74</v>
      </c>
      <c r="H82" s="108">
        <v>1</v>
      </c>
      <c r="I82" s="107">
        <v>12066</v>
      </c>
      <c r="J82" s="107">
        <v>2848</v>
      </c>
      <c r="K82" s="107">
        <f t="shared" si="2"/>
        <v>0</v>
      </c>
      <c r="L82" s="107">
        <v>893</v>
      </c>
      <c r="M82" s="113">
        <f t="shared" si="3"/>
        <v>15807</v>
      </c>
      <c r="N82" s="100"/>
      <c r="O82" s="108">
        <v>0</v>
      </c>
      <c r="P82" s="108">
        <v>0</v>
      </c>
      <c r="Q82" s="112">
        <v>0.09</v>
      </c>
      <c r="R82" s="112">
        <v>5.3763165448022874E-3</v>
      </c>
      <c r="S82" s="111">
        <v>0</v>
      </c>
      <c r="T82" s="100"/>
      <c r="U82" s="110">
        <v>14914</v>
      </c>
      <c r="V82" s="110">
        <v>0</v>
      </c>
      <c r="W82" s="110">
        <v>0</v>
      </c>
      <c r="X82" s="110">
        <v>893</v>
      </c>
      <c r="Y82" s="110">
        <v>15807</v>
      </c>
      <c r="Z82" s="109">
        <v>7931937</v>
      </c>
      <c r="AB82" s="108">
        <v>0</v>
      </c>
      <c r="AC82" s="108">
        <v>0</v>
      </c>
      <c r="AD82" s="107">
        <v>0</v>
      </c>
      <c r="AE82" s="106"/>
    </row>
    <row r="83" spans="1:31" s="95" customFormat="1" x14ac:dyDescent="0.3">
      <c r="A83" s="115">
        <v>416</v>
      </c>
      <c r="B83" s="115">
        <v>416035244</v>
      </c>
      <c r="C83" s="114" t="s">
        <v>72</v>
      </c>
      <c r="D83" s="115">
        <v>35</v>
      </c>
      <c r="E83" s="114" t="s">
        <v>22</v>
      </c>
      <c r="F83" s="115">
        <v>244</v>
      </c>
      <c r="G83" s="114" t="s">
        <v>43</v>
      </c>
      <c r="H83" s="108">
        <v>9.09</v>
      </c>
      <c r="I83" s="107">
        <v>11163</v>
      </c>
      <c r="J83" s="107">
        <v>4523</v>
      </c>
      <c r="K83" s="107">
        <f t="shared" si="2"/>
        <v>0</v>
      </c>
      <c r="L83" s="107">
        <v>893</v>
      </c>
      <c r="M83" s="113">
        <f t="shared" si="3"/>
        <v>16579</v>
      </c>
      <c r="N83" s="100"/>
      <c r="O83" s="108">
        <v>0</v>
      </c>
      <c r="P83" s="108">
        <v>0</v>
      </c>
      <c r="Q83" s="112">
        <v>0.18</v>
      </c>
      <c r="R83" s="112">
        <v>9.1081897987744451E-2</v>
      </c>
      <c r="S83" s="111">
        <v>0</v>
      </c>
      <c r="T83" s="100"/>
      <c r="U83" s="110">
        <v>142586</v>
      </c>
      <c r="V83" s="110">
        <v>0</v>
      </c>
      <c r="W83" s="110">
        <v>0</v>
      </c>
      <c r="X83" s="110">
        <v>8117</v>
      </c>
      <c r="Y83" s="110">
        <v>150703</v>
      </c>
      <c r="Z83" s="109">
        <v>7931937</v>
      </c>
      <c r="AB83" s="108">
        <v>0</v>
      </c>
      <c r="AC83" s="108">
        <v>0</v>
      </c>
      <c r="AD83" s="107">
        <v>0</v>
      </c>
      <c r="AE83" s="106"/>
    </row>
    <row r="84" spans="1:31" s="95" customFormat="1" x14ac:dyDescent="0.3">
      <c r="A84" s="115">
        <v>416</v>
      </c>
      <c r="B84" s="115">
        <v>416035285</v>
      </c>
      <c r="C84" s="114" t="s">
        <v>72</v>
      </c>
      <c r="D84" s="115">
        <v>35</v>
      </c>
      <c r="E84" s="114" t="s">
        <v>22</v>
      </c>
      <c r="F84" s="115">
        <v>285</v>
      </c>
      <c r="G84" s="114" t="s">
        <v>44</v>
      </c>
      <c r="H84" s="108">
        <v>3</v>
      </c>
      <c r="I84" s="107">
        <v>9529</v>
      </c>
      <c r="J84" s="107">
        <v>2918</v>
      </c>
      <c r="K84" s="107">
        <f t="shared" si="2"/>
        <v>0</v>
      </c>
      <c r="L84" s="107">
        <v>893</v>
      </c>
      <c r="M84" s="113">
        <f t="shared" si="3"/>
        <v>13340</v>
      </c>
      <c r="N84" s="100"/>
      <c r="O84" s="108">
        <v>0</v>
      </c>
      <c r="P84" s="108">
        <v>0</v>
      </c>
      <c r="Q84" s="112">
        <v>0.09</v>
      </c>
      <c r="R84" s="112">
        <v>2.9773128157862844E-2</v>
      </c>
      <c r="S84" s="111">
        <v>0</v>
      </c>
      <c r="T84" s="100"/>
      <c r="U84" s="110">
        <v>37341</v>
      </c>
      <c r="V84" s="110">
        <v>0</v>
      </c>
      <c r="W84" s="110">
        <v>0</v>
      </c>
      <c r="X84" s="110">
        <v>2679</v>
      </c>
      <c r="Y84" s="110">
        <v>40020</v>
      </c>
      <c r="Z84" s="109">
        <v>7931937</v>
      </c>
      <c r="AB84" s="108">
        <v>0</v>
      </c>
      <c r="AC84" s="108">
        <v>0</v>
      </c>
      <c r="AD84" s="107">
        <v>0</v>
      </c>
      <c r="AE84" s="106"/>
    </row>
    <row r="85" spans="1:31" s="95" customFormat="1" x14ac:dyDescent="0.3">
      <c r="A85" s="115">
        <v>416</v>
      </c>
      <c r="B85" s="115">
        <v>416035305</v>
      </c>
      <c r="C85" s="114" t="s">
        <v>72</v>
      </c>
      <c r="D85" s="115">
        <v>35</v>
      </c>
      <c r="E85" s="114" t="s">
        <v>22</v>
      </c>
      <c r="F85" s="115">
        <v>305</v>
      </c>
      <c r="G85" s="114" t="s">
        <v>75</v>
      </c>
      <c r="H85" s="108">
        <v>2</v>
      </c>
      <c r="I85" s="107">
        <v>14014</v>
      </c>
      <c r="J85" s="107">
        <v>4571</v>
      </c>
      <c r="K85" s="107">
        <f t="shared" si="2"/>
        <v>0</v>
      </c>
      <c r="L85" s="107">
        <v>893</v>
      </c>
      <c r="M85" s="113">
        <f t="shared" si="3"/>
        <v>19478</v>
      </c>
      <c r="N85" s="100"/>
      <c r="O85" s="108">
        <v>0</v>
      </c>
      <c r="P85" s="108">
        <v>0</v>
      </c>
      <c r="Q85" s="112">
        <v>0.09</v>
      </c>
      <c r="R85" s="112">
        <v>1.3653013876805516E-2</v>
      </c>
      <c r="S85" s="111">
        <v>0</v>
      </c>
      <c r="T85" s="100"/>
      <c r="U85" s="110">
        <v>37170</v>
      </c>
      <c r="V85" s="110">
        <v>0</v>
      </c>
      <c r="W85" s="110">
        <v>0</v>
      </c>
      <c r="X85" s="110">
        <v>1786</v>
      </c>
      <c r="Y85" s="110">
        <v>38956</v>
      </c>
      <c r="Z85" s="109">
        <v>7931937</v>
      </c>
      <c r="AB85" s="108">
        <v>0</v>
      </c>
      <c r="AC85" s="108">
        <v>0</v>
      </c>
      <c r="AD85" s="107">
        <v>0</v>
      </c>
      <c r="AE85" s="106"/>
    </row>
    <row r="86" spans="1:31" s="95" customFormat="1" x14ac:dyDescent="0.3">
      <c r="A86" s="115">
        <v>416</v>
      </c>
      <c r="B86" s="115">
        <v>416035307</v>
      </c>
      <c r="C86" s="114" t="s">
        <v>72</v>
      </c>
      <c r="D86" s="115">
        <v>35</v>
      </c>
      <c r="E86" s="114" t="s">
        <v>22</v>
      </c>
      <c r="F86" s="115">
        <v>307</v>
      </c>
      <c r="G86" s="114" t="s">
        <v>76</v>
      </c>
      <c r="H86" s="108">
        <v>1</v>
      </c>
      <c r="I86" s="107">
        <v>10438</v>
      </c>
      <c r="J86" s="107">
        <v>3998</v>
      </c>
      <c r="K86" s="107">
        <f t="shared" si="2"/>
        <v>0</v>
      </c>
      <c r="L86" s="107">
        <v>893</v>
      </c>
      <c r="M86" s="113">
        <f t="shared" si="3"/>
        <v>15329</v>
      </c>
      <c r="N86" s="100"/>
      <c r="O86" s="108">
        <v>0</v>
      </c>
      <c r="P86" s="108">
        <v>0</v>
      </c>
      <c r="Q86" s="112">
        <v>0.09</v>
      </c>
      <c r="R86" s="112">
        <v>8.7315142483734912E-3</v>
      </c>
      <c r="S86" s="111">
        <v>0</v>
      </c>
      <c r="T86" s="100"/>
      <c r="U86" s="110">
        <v>14436</v>
      </c>
      <c r="V86" s="110">
        <v>0</v>
      </c>
      <c r="W86" s="110">
        <v>0</v>
      </c>
      <c r="X86" s="110">
        <v>893</v>
      </c>
      <c r="Y86" s="110">
        <v>15329</v>
      </c>
      <c r="Z86" s="109">
        <v>7931937</v>
      </c>
      <c r="AB86" s="108">
        <v>0</v>
      </c>
      <c r="AC86" s="108">
        <v>0</v>
      </c>
      <c r="AD86" s="107">
        <v>0</v>
      </c>
      <c r="AE86" s="106"/>
    </row>
    <row r="87" spans="1:31" s="95" customFormat="1" x14ac:dyDescent="0.3">
      <c r="A87" s="115">
        <v>417</v>
      </c>
      <c r="B87" s="115">
        <v>417035035</v>
      </c>
      <c r="C87" s="114" t="s">
        <v>78</v>
      </c>
      <c r="D87" s="115">
        <v>35</v>
      </c>
      <c r="E87" s="114" t="s">
        <v>22</v>
      </c>
      <c r="F87" s="115">
        <v>35</v>
      </c>
      <c r="G87" s="114" t="s">
        <v>22</v>
      </c>
      <c r="H87" s="108">
        <v>298.85000000000002</v>
      </c>
      <c r="I87" s="107">
        <v>12343</v>
      </c>
      <c r="J87" s="107">
        <v>4339</v>
      </c>
      <c r="K87" s="107">
        <f t="shared" si="2"/>
        <v>0</v>
      </c>
      <c r="L87" s="107">
        <v>893</v>
      </c>
      <c r="M87" s="113">
        <f t="shared" si="3"/>
        <v>17575</v>
      </c>
      <c r="N87" s="100"/>
      <c r="O87" s="108">
        <v>0</v>
      </c>
      <c r="P87" s="108">
        <v>0</v>
      </c>
      <c r="Q87" s="112">
        <v>0.18</v>
      </c>
      <c r="R87" s="112">
        <v>0.14456084490991788</v>
      </c>
      <c r="S87" s="111">
        <v>0</v>
      </c>
      <c r="T87" s="100"/>
      <c r="U87" s="110">
        <v>4985413</v>
      </c>
      <c r="V87" s="110">
        <v>0</v>
      </c>
      <c r="W87" s="110">
        <v>0</v>
      </c>
      <c r="X87" s="110">
        <v>266872</v>
      </c>
      <c r="Y87" s="110">
        <v>5252285</v>
      </c>
      <c r="Z87" s="109">
        <v>5428640</v>
      </c>
      <c r="AB87" s="108">
        <v>0</v>
      </c>
      <c r="AC87" s="108">
        <v>0</v>
      </c>
      <c r="AD87" s="107">
        <v>0</v>
      </c>
      <c r="AE87" s="106"/>
    </row>
    <row r="88" spans="1:31" s="95" customFormat="1" x14ac:dyDescent="0.3">
      <c r="A88" s="115">
        <v>417</v>
      </c>
      <c r="B88" s="115">
        <v>417035100</v>
      </c>
      <c r="C88" s="114" t="s">
        <v>78</v>
      </c>
      <c r="D88" s="115">
        <v>35</v>
      </c>
      <c r="E88" s="114" t="s">
        <v>22</v>
      </c>
      <c r="F88" s="115">
        <v>100</v>
      </c>
      <c r="G88" s="114" t="s">
        <v>79</v>
      </c>
      <c r="H88" s="108">
        <v>3</v>
      </c>
      <c r="I88" s="107">
        <v>11809</v>
      </c>
      <c r="J88" s="107">
        <v>6069</v>
      </c>
      <c r="K88" s="107">
        <f t="shared" si="2"/>
        <v>0</v>
      </c>
      <c r="L88" s="107">
        <v>893</v>
      </c>
      <c r="M88" s="113">
        <f t="shared" si="3"/>
        <v>18771</v>
      </c>
      <c r="N88" s="100"/>
      <c r="O88" s="108">
        <v>0</v>
      </c>
      <c r="P88" s="108">
        <v>0</v>
      </c>
      <c r="Q88" s="112">
        <v>0.09</v>
      </c>
      <c r="R88" s="112">
        <v>3.1256891479000334E-2</v>
      </c>
      <c r="S88" s="111">
        <v>0</v>
      </c>
      <c r="T88" s="100"/>
      <c r="U88" s="110">
        <v>53634</v>
      </c>
      <c r="V88" s="110">
        <v>0</v>
      </c>
      <c r="W88" s="110">
        <v>0</v>
      </c>
      <c r="X88" s="110">
        <v>2679</v>
      </c>
      <c r="Y88" s="110">
        <v>56313</v>
      </c>
      <c r="Z88" s="109">
        <v>5428640</v>
      </c>
      <c r="AB88" s="108">
        <v>0</v>
      </c>
      <c r="AC88" s="108">
        <v>0</v>
      </c>
      <c r="AD88" s="107">
        <v>0</v>
      </c>
      <c r="AE88" s="106"/>
    </row>
    <row r="89" spans="1:31" s="95" customFormat="1" x14ac:dyDescent="0.3">
      <c r="A89" s="115">
        <v>417</v>
      </c>
      <c r="B89" s="115">
        <v>417035133</v>
      </c>
      <c r="C89" s="114" t="s">
        <v>78</v>
      </c>
      <c r="D89" s="115">
        <v>35</v>
      </c>
      <c r="E89" s="114" t="s">
        <v>22</v>
      </c>
      <c r="F89" s="115">
        <v>133</v>
      </c>
      <c r="G89" s="114" t="s">
        <v>73</v>
      </c>
      <c r="H89" s="108">
        <v>1</v>
      </c>
      <c r="I89" s="107">
        <v>9004</v>
      </c>
      <c r="J89" s="107">
        <v>2822</v>
      </c>
      <c r="K89" s="107">
        <f t="shared" si="2"/>
        <v>0</v>
      </c>
      <c r="L89" s="107">
        <v>893</v>
      </c>
      <c r="M89" s="113">
        <f t="shared" si="3"/>
        <v>12719</v>
      </c>
      <c r="N89" s="100"/>
      <c r="O89" s="108">
        <v>0</v>
      </c>
      <c r="P89" s="108">
        <v>0</v>
      </c>
      <c r="Q89" s="112">
        <v>0.09</v>
      </c>
      <c r="R89" s="112">
        <v>2.5802336413393717E-2</v>
      </c>
      <c r="S89" s="111">
        <v>0</v>
      </c>
      <c r="T89" s="100"/>
      <c r="U89" s="110">
        <v>11826</v>
      </c>
      <c r="V89" s="110">
        <v>0</v>
      </c>
      <c r="W89" s="110">
        <v>0</v>
      </c>
      <c r="X89" s="110">
        <v>893</v>
      </c>
      <c r="Y89" s="110">
        <v>12719</v>
      </c>
      <c r="Z89" s="109">
        <v>5428640</v>
      </c>
      <c r="AB89" s="108">
        <v>0</v>
      </c>
      <c r="AC89" s="108">
        <v>0</v>
      </c>
      <c r="AD89" s="107">
        <v>0</v>
      </c>
      <c r="AE89" s="106"/>
    </row>
    <row r="90" spans="1:31" s="95" customFormat="1" x14ac:dyDescent="0.3">
      <c r="A90" s="115">
        <v>417</v>
      </c>
      <c r="B90" s="115">
        <v>417035211</v>
      </c>
      <c r="C90" s="114" t="s">
        <v>78</v>
      </c>
      <c r="D90" s="115">
        <v>35</v>
      </c>
      <c r="E90" s="114" t="s">
        <v>22</v>
      </c>
      <c r="F90" s="115">
        <v>211</v>
      </c>
      <c r="G90" s="114" t="s">
        <v>80</v>
      </c>
      <c r="H90" s="108">
        <v>1</v>
      </c>
      <c r="I90" s="107">
        <v>9627</v>
      </c>
      <c r="J90" s="107">
        <v>1727</v>
      </c>
      <c r="K90" s="107">
        <f t="shared" si="2"/>
        <v>0</v>
      </c>
      <c r="L90" s="107">
        <v>893</v>
      </c>
      <c r="M90" s="113">
        <f t="shared" si="3"/>
        <v>12247</v>
      </c>
      <c r="N90" s="100"/>
      <c r="O90" s="108">
        <v>0</v>
      </c>
      <c r="P90" s="108">
        <v>0</v>
      </c>
      <c r="Q90" s="112">
        <v>0.09</v>
      </c>
      <c r="R90" s="112">
        <v>2.0265210906566032E-3</v>
      </c>
      <c r="S90" s="111">
        <v>0</v>
      </c>
      <c r="T90" s="100"/>
      <c r="U90" s="110">
        <v>11354</v>
      </c>
      <c r="V90" s="110">
        <v>0</v>
      </c>
      <c r="W90" s="110">
        <v>0</v>
      </c>
      <c r="X90" s="110">
        <v>893</v>
      </c>
      <c r="Y90" s="110">
        <v>12247</v>
      </c>
      <c r="Z90" s="109">
        <v>5428640</v>
      </c>
      <c r="AB90" s="108">
        <v>0</v>
      </c>
      <c r="AC90" s="108">
        <v>0</v>
      </c>
      <c r="AD90" s="107">
        <v>0</v>
      </c>
      <c r="AE90" s="106"/>
    </row>
    <row r="91" spans="1:31" s="95" customFormat="1" x14ac:dyDescent="0.3">
      <c r="A91" s="115">
        <v>417</v>
      </c>
      <c r="B91" s="115">
        <v>417035243</v>
      </c>
      <c r="C91" s="114" t="s">
        <v>78</v>
      </c>
      <c r="D91" s="115">
        <v>35</v>
      </c>
      <c r="E91" s="114" t="s">
        <v>22</v>
      </c>
      <c r="F91" s="115">
        <v>243</v>
      </c>
      <c r="G91" s="114" t="s">
        <v>74</v>
      </c>
      <c r="H91" s="108">
        <v>1</v>
      </c>
      <c r="I91" s="107">
        <v>12066</v>
      </c>
      <c r="J91" s="107">
        <v>2848</v>
      </c>
      <c r="K91" s="107">
        <f t="shared" si="2"/>
        <v>0</v>
      </c>
      <c r="L91" s="107">
        <v>893</v>
      </c>
      <c r="M91" s="113">
        <f t="shared" si="3"/>
        <v>15807</v>
      </c>
      <c r="N91" s="100"/>
      <c r="O91" s="108">
        <v>0</v>
      </c>
      <c r="P91" s="108">
        <v>0</v>
      </c>
      <c r="Q91" s="112">
        <v>0.09</v>
      </c>
      <c r="R91" s="112">
        <v>5.3763165448022874E-3</v>
      </c>
      <c r="S91" s="111">
        <v>0</v>
      </c>
      <c r="T91" s="100"/>
      <c r="U91" s="110">
        <v>14914</v>
      </c>
      <c r="V91" s="110">
        <v>0</v>
      </c>
      <c r="W91" s="110">
        <v>0</v>
      </c>
      <c r="X91" s="110">
        <v>893</v>
      </c>
      <c r="Y91" s="110">
        <v>15807</v>
      </c>
      <c r="Z91" s="109">
        <v>5428640</v>
      </c>
      <c r="AB91" s="108">
        <v>0</v>
      </c>
      <c r="AC91" s="108">
        <v>0</v>
      </c>
      <c r="AD91" s="107">
        <v>0</v>
      </c>
      <c r="AE91" s="106"/>
    </row>
    <row r="92" spans="1:31" s="95" customFormat="1" x14ac:dyDescent="0.3">
      <c r="A92" s="115">
        <v>417</v>
      </c>
      <c r="B92" s="115">
        <v>417035244</v>
      </c>
      <c r="C92" s="114" t="s">
        <v>78</v>
      </c>
      <c r="D92" s="115">
        <v>35</v>
      </c>
      <c r="E92" s="114" t="s">
        <v>22</v>
      </c>
      <c r="F92" s="115">
        <v>244</v>
      </c>
      <c r="G92" s="114" t="s">
        <v>43</v>
      </c>
      <c r="H92" s="108">
        <v>4</v>
      </c>
      <c r="I92" s="107">
        <v>11109</v>
      </c>
      <c r="J92" s="107">
        <v>4501</v>
      </c>
      <c r="K92" s="107">
        <f t="shared" si="2"/>
        <v>0</v>
      </c>
      <c r="L92" s="107">
        <v>893</v>
      </c>
      <c r="M92" s="113">
        <f t="shared" si="3"/>
        <v>16503</v>
      </c>
      <c r="N92" s="100"/>
      <c r="O92" s="108">
        <v>0</v>
      </c>
      <c r="P92" s="108">
        <v>0</v>
      </c>
      <c r="Q92" s="112">
        <v>0.18</v>
      </c>
      <c r="R92" s="112">
        <v>9.1081897987744451E-2</v>
      </c>
      <c r="S92" s="111">
        <v>0</v>
      </c>
      <c r="T92" s="100"/>
      <c r="U92" s="110">
        <v>62440</v>
      </c>
      <c r="V92" s="110">
        <v>0</v>
      </c>
      <c r="W92" s="110">
        <v>0</v>
      </c>
      <c r="X92" s="110">
        <v>3572</v>
      </c>
      <c r="Y92" s="110">
        <v>66012</v>
      </c>
      <c r="Z92" s="109">
        <v>5428640</v>
      </c>
      <c r="AB92" s="108">
        <v>0</v>
      </c>
      <c r="AC92" s="108">
        <v>0</v>
      </c>
      <c r="AD92" s="107">
        <v>0</v>
      </c>
      <c r="AE92" s="106"/>
    </row>
    <row r="93" spans="1:31" s="95" customFormat="1" x14ac:dyDescent="0.3">
      <c r="A93" s="115">
        <v>417</v>
      </c>
      <c r="B93" s="115">
        <v>417035293</v>
      </c>
      <c r="C93" s="114" t="s">
        <v>78</v>
      </c>
      <c r="D93" s="115">
        <v>35</v>
      </c>
      <c r="E93" s="114" t="s">
        <v>22</v>
      </c>
      <c r="F93" s="115">
        <v>293</v>
      </c>
      <c r="G93" s="114" t="s">
        <v>45</v>
      </c>
      <c r="H93" s="108">
        <v>1</v>
      </c>
      <c r="I93" s="107">
        <v>11386</v>
      </c>
      <c r="J93" s="107">
        <v>978</v>
      </c>
      <c r="K93" s="107">
        <f t="shared" si="2"/>
        <v>0</v>
      </c>
      <c r="L93" s="107">
        <v>893</v>
      </c>
      <c r="M93" s="113">
        <f t="shared" si="3"/>
        <v>13257</v>
      </c>
      <c r="N93" s="100"/>
      <c r="O93" s="108">
        <v>0</v>
      </c>
      <c r="P93" s="108">
        <v>0</v>
      </c>
      <c r="Q93" s="112">
        <v>0.18</v>
      </c>
      <c r="R93" s="112">
        <v>3.4719512741899256E-3</v>
      </c>
      <c r="S93" s="111">
        <v>0</v>
      </c>
      <c r="T93" s="100"/>
      <c r="U93" s="110">
        <v>12364</v>
      </c>
      <c r="V93" s="110">
        <v>0</v>
      </c>
      <c r="W93" s="110">
        <v>0</v>
      </c>
      <c r="X93" s="110">
        <v>893</v>
      </c>
      <c r="Y93" s="110">
        <v>13257</v>
      </c>
      <c r="Z93" s="109">
        <v>5428640</v>
      </c>
      <c r="AB93" s="108">
        <v>0</v>
      </c>
      <c r="AC93" s="108">
        <v>0</v>
      </c>
      <c r="AD93" s="107">
        <v>0</v>
      </c>
      <c r="AE93" s="106"/>
    </row>
    <row r="94" spans="1:31" s="95" customFormat="1" x14ac:dyDescent="0.3">
      <c r="A94" s="115">
        <v>418</v>
      </c>
      <c r="B94" s="115">
        <v>418100014</v>
      </c>
      <c r="C94" s="114" t="s">
        <v>82</v>
      </c>
      <c r="D94" s="115">
        <v>100</v>
      </c>
      <c r="E94" s="114" t="s">
        <v>79</v>
      </c>
      <c r="F94" s="115">
        <v>14</v>
      </c>
      <c r="G94" s="114" t="s">
        <v>83</v>
      </c>
      <c r="H94" s="108">
        <v>14</v>
      </c>
      <c r="I94" s="107">
        <v>8688</v>
      </c>
      <c r="J94" s="107">
        <v>2897</v>
      </c>
      <c r="K94" s="107">
        <f t="shared" si="2"/>
        <v>0</v>
      </c>
      <c r="L94" s="107">
        <v>893</v>
      </c>
      <c r="M94" s="113">
        <f t="shared" si="3"/>
        <v>12478</v>
      </c>
      <c r="N94" s="100"/>
      <c r="O94" s="108">
        <v>2.0122550873742099E-2</v>
      </c>
      <c r="P94" s="108">
        <v>0</v>
      </c>
      <c r="Q94" s="112">
        <v>0.09</v>
      </c>
      <c r="R94" s="112">
        <v>9.6676799766543531E-3</v>
      </c>
      <c r="S94" s="111">
        <v>0</v>
      </c>
      <c r="T94" s="100"/>
      <c r="U94" s="110">
        <v>161952</v>
      </c>
      <c r="V94" s="110">
        <v>0</v>
      </c>
      <c r="W94" s="110">
        <v>0</v>
      </c>
      <c r="X94" s="110">
        <v>12488</v>
      </c>
      <c r="Y94" s="110">
        <v>174440</v>
      </c>
      <c r="Z94" s="109">
        <v>5869614</v>
      </c>
      <c r="AB94" s="108">
        <v>0</v>
      </c>
      <c r="AC94" s="108">
        <v>0</v>
      </c>
      <c r="AD94" s="107">
        <v>0</v>
      </c>
      <c r="AE94" s="106"/>
    </row>
    <row r="95" spans="1:31" s="95" customFormat="1" x14ac:dyDescent="0.3">
      <c r="A95" s="115">
        <v>418</v>
      </c>
      <c r="B95" s="115">
        <v>418100035</v>
      </c>
      <c r="C95" s="114" t="s">
        <v>82</v>
      </c>
      <c r="D95" s="115">
        <v>100</v>
      </c>
      <c r="E95" s="114" t="s">
        <v>79</v>
      </c>
      <c r="F95" s="115">
        <v>35</v>
      </c>
      <c r="G95" s="114" t="s">
        <v>22</v>
      </c>
      <c r="H95" s="108">
        <v>1</v>
      </c>
      <c r="I95" s="107">
        <v>8368</v>
      </c>
      <c r="J95" s="107">
        <v>2942</v>
      </c>
      <c r="K95" s="107">
        <f t="shared" si="2"/>
        <v>0</v>
      </c>
      <c r="L95" s="107">
        <v>893</v>
      </c>
      <c r="M95" s="113">
        <f t="shared" si="3"/>
        <v>12203</v>
      </c>
      <c r="N95" s="100"/>
      <c r="O95" s="108">
        <v>1.4373250624101501E-3</v>
      </c>
      <c r="P95" s="108">
        <v>0</v>
      </c>
      <c r="Q95" s="112">
        <v>0.18</v>
      </c>
      <c r="R95" s="112">
        <v>0.14456084490991788</v>
      </c>
      <c r="S95" s="111">
        <v>0</v>
      </c>
      <c r="T95" s="100"/>
      <c r="U95" s="110">
        <v>11294</v>
      </c>
      <c r="V95" s="110">
        <v>0</v>
      </c>
      <c r="W95" s="110">
        <v>0</v>
      </c>
      <c r="X95" s="110">
        <v>892</v>
      </c>
      <c r="Y95" s="110">
        <v>12186</v>
      </c>
      <c r="Z95" s="109">
        <v>5869614</v>
      </c>
      <c r="AB95" s="108">
        <v>0</v>
      </c>
      <c r="AC95" s="108">
        <v>0</v>
      </c>
      <c r="AD95" s="107">
        <v>0</v>
      </c>
      <c r="AE95" s="106"/>
    </row>
    <row r="96" spans="1:31" s="95" customFormat="1" x14ac:dyDescent="0.3">
      <c r="A96" s="115">
        <v>418</v>
      </c>
      <c r="B96" s="115">
        <v>418100100</v>
      </c>
      <c r="C96" s="114" t="s">
        <v>82</v>
      </c>
      <c r="D96" s="115">
        <v>100</v>
      </c>
      <c r="E96" s="114" t="s">
        <v>79</v>
      </c>
      <c r="F96" s="115">
        <v>100</v>
      </c>
      <c r="G96" s="114" t="s">
        <v>79</v>
      </c>
      <c r="H96" s="108">
        <v>320.86999999999995</v>
      </c>
      <c r="I96" s="107">
        <v>9524</v>
      </c>
      <c r="J96" s="107">
        <v>4894</v>
      </c>
      <c r="K96" s="107">
        <f t="shared" si="2"/>
        <v>0</v>
      </c>
      <c r="L96" s="107">
        <v>893</v>
      </c>
      <c r="M96" s="113">
        <f t="shared" si="3"/>
        <v>15311</v>
      </c>
      <c r="N96" s="100"/>
      <c r="O96" s="108">
        <v>0.4611944927755488</v>
      </c>
      <c r="P96" s="108">
        <v>0</v>
      </c>
      <c r="Q96" s="112">
        <v>0.09</v>
      </c>
      <c r="R96" s="112">
        <v>3.1256891479000334E-2</v>
      </c>
      <c r="S96" s="111">
        <v>0</v>
      </c>
      <c r="T96" s="100"/>
      <c r="U96" s="110">
        <v>4619568</v>
      </c>
      <c r="V96" s="110">
        <v>0</v>
      </c>
      <c r="W96" s="110">
        <v>0</v>
      </c>
      <c r="X96" s="110">
        <v>286212</v>
      </c>
      <c r="Y96" s="110">
        <v>4905780</v>
      </c>
      <c r="Z96" s="109">
        <v>5869614</v>
      </c>
      <c r="AB96" s="108">
        <v>0</v>
      </c>
      <c r="AC96" s="108">
        <v>0</v>
      </c>
      <c r="AD96" s="107">
        <v>0</v>
      </c>
      <c r="AE96" s="106"/>
    </row>
    <row r="97" spans="1:31" s="95" customFormat="1" x14ac:dyDescent="0.3">
      <c r="A97" s="115">
        <v>418</v>
      </c>
      <c r="B97" s="115">
        <v>418100101</v>
      </c>
      <c r="C97" s="114" t="s">
        <v>82</v>
      </c>
      <c r="D97" s="115">
        <v>100</v>
      </c>
      <c r="E97" s="114" t="s">
        <v>79</v>
      </c>
      <c r="F97" s="115">
        <v>101</v>
      </c>
      <c r="G97" s="114" t="s">
        <v>84</v>
      </c>
      <c r="H97" s="108">
        <v>1</v>
      </c>
      <c r="I97" s="107">
        <v>8368</v>
      </c>
      <c r="J97" s="107">
        <v>1915</v>
      </c>
      <c r="K97" s="107">
        <f t="shared" si="2"/>
        <v>0</v>
      </c>
      <c r="L97" s="107">
        <v>893</v>
      </c>
      <c r="M97" s="113">
        <f t="shared" si="3"/>
        <v>11176</v>
      </c>
      <c r="N97" s="100"/>
      <c r="O97" s="108">
        <v>1.4373250624101501E-3</v>
      </c>
      <c r="P97" s="108">
        <v>0</v>
      </c>
      <c r="Q97" s="112">
        <v>0.09</v>
      </c>
      <c r="R97" s="112">
        <v>4.9836865172888503E-2</v>
      </c>
      <c r="S97" s="111">
        <v>0</v>
      </c>
      <c r="T97" s="100"/>
      <c r="U97" s="110">
        <v>10268</v>
      </c>
      <c r="V97" s="110">
        <v>0</v>
      </c>
      <c r="W97" s="110">
        <v>0</v>
      </c>
      <c r="X97" s="110">
        <v>892</v>
      </c>
      <c r="Y97" s="110">
        <v>11160</v>
      </c>
      <c r="Z97" s="109">
        <v>5869614</v>
      </c>
      <c r="AB97" s="108">
        <v>0</v>
      </c>
      <c r="AC97" s="108">
        <v>0</v>
      </c>
      <c r="AD97" s="107">
        <v>0</v>
      </c>
      <c r="AE97" s="106"/>
    </row>
    <row r="98" spans="1:31" s="95" customFormat="1" x14ac:dyDescent="0.3">
      <c r="A98" s="115">
        <v>418</v>
      </c>
      <c r="B98" s="115">
        <v>418100136</v>
      </c>
      <c r="C98" s="114" t="s">
        <v>82</v>
      </c>
      <c r="D98" s="115">
        <v>100</v>
      </c>
      <c r="E98" s="114" t="s">
        <v>79</v>
      </c>
      <c r="F98" s="115">
        <v>136</v>
      </c>
      <c r="G98" s="114" t="s">
        <v>85</v>
      </c>
      <c r="H98" s="108">
        <v>10</v>
      </c>
      <c r="I98" s="107">
        <v>8945</v>
      </c>
      <c r="J98" s="107">
        <v>2934</v>
      </c>
      <c r="K98" s="107">
        <f t="shared" si="2"/>
        <v>0</v>
      </c>
      <c r="L98" s="107">
        <v>893</v>
      </c>
      <c r="M98" s="113">
        <f t="shared" si="3"/>
        <v>12772</v>
      </c>
      <c r="N98" s="100"/>
      <c r="O98" s="108">
        <v>1.4373250624101499E-2</v>
      </c>
      <c r="P98" s="108">
        <v>0</v>
      </c>
      <c r="Q98" s="112">
        <v>0.09</v>
      </c>
      <c r="R98" s="112">
        <v>3.8630420991725041E-3</v>
      </c>
      <c r="S98" s="111">
        <v>0</v>
      </c>
      <c r="T98" s="100"/>
      <c r="U98" s="110">
        <v>118620</v>
      </c>
      <c r="V98" s="110">
        <v>0</v>
      </c>
      <c r="W98" s="110">
        <v>0</v>
      </c>
      <c r="X98" s="110">
        <v>8920</v>
      </c>
      <c r="Y98" s="110">
        <v>127540</v>
      </c>
      <c r="Z98" s="109">
        <v>5869614</v>
      </c>
      <c r="AB98" s="108">
        <v>0</v>
      </c>
      <c r="AC98" s="108">
        <v>0</v>
      </c>
      <c r="AD98" s="107">
        <v>0</v>
      </c>
      <c r="AE98" s="106"/>
    </row>
    <row r="99" spans="1:31" s="95" customFormat="1" x14ac:dyDescent="0.3">
      <c r="A99" s="115">
        <v>418</v>
      </c>
      <c r="B99" s="115">
        <v>418100139</v>
      </c>
      <c r="C99" s="114" t="s">
        <v>82</v>
      </c>
      <c r="D99" s="115">
        <v>100</v>
      </c>
      <c r="E99" s="114" t="s">
        <v>79</v>
      </c>
      <c r="F99" s="115">
        <v>139</v>
      </c>
      <c r="G99" s="114" t="s">
        <v>86</v>
      </c>
      <c r="H99" s="108">
        <v>4.92</v>
      </c>
      <c r="I99" s="107">
        <v>8368</v>
      </c>
      <c r="J99" s="107">
        <v>3338</v>
      </c>
      <c r="K99" s="107">
        <f t="shared" si="2"/>
        <v>0</v>
      </c>
      <c r="L99" s="107">
        <v>893</v>
      </c>
      <c r="M99" s="113">
        <f t="shared" si="3"/>
        <v>12599</v>
      </c>
      <c r="N99" s="100"/>
      <c r="O99" s="108">
        <v>7.0716393070579383E-3</v>
      </c>
      <c r="P99" s="108">
        <v>0</v>
      </c>
      <c r="Q99" s="112">
        <v>0.09</v>
      </c>
      <c r="R99" s="112">
        <v>3.4626982599907357E-3</v>
      </c>
      <c r="S99" s="111">
        <v>0</v>
      </c>
      <c r="T99" s="100"/>
      <c r="U99" s="110">
        <v>57510</v>
      </c>
      <c r="V99" s="110">
        <v>0</v>
      </c>
      <c r="W99" s="110">
        <v>0</v>
      </c>
      <c r="X99" s="110">
        <v>4389</v>
      </c>
      <c r="Y99" s="110">
        <v>61899</v>
      </c>
      <c r="Z99" s="109">
        <v>5869614</v>
      </c>
      <c r="AB99" s="108">
        <v>0</v>
      </c>
      <c r="AC99" s="108">
        <v>0</v>
      </c>
      <c r="AD99" s="107">
        <v>0</v>
      </c>
      <c r="AE99" s="106"/>
    </row>
    <row r="100" spans="1:31" s="95" customFormat="1" x14ac:dyDescent="0.3">
      <c r="A100" s="115">
        <v>418</v>
      </c>
      <c r="B100" s="115">
        <v>418100170</v>
      </c>
      <c r="C100" s="114" t="s">
        <v>82</v>
      </c>
      <c r="D100" s="115">
        <v>100</v>
      </c>
      <c r="E100" s="114" t="s">
        <v>79</v>
      </c>
      <c r="F100" s="115">
        <v>170</v>
      </c>
      <c r="G100" s="114" t="s">
        <v>87</v>
      </c>
      <c r="H100" s="108">
        <v>4.78</v>
      </c>
      <c r="I100" s="107">
        <v>8368</v>
      </c>
      <c r="J100" s="107">
        <v>3269</v>
      </c>
      <c r="K100" s="107">
        <f t="shared" si="2"/>
        <v>0</v>
      </c>
      <c r="L100" s="107">
        <v>893</v>
      </c>
      <c r="M100" s="113">
        <f t="shared" si="3"/>
        <v>12530</v>
      </c>
      <c r="N100" s="100"/>
      <c r="O100" s="108">
        <v>6.8704137983205179E-3</v>
      </c>
      <c r="P100" s="108">
        <v>0</v>
      </c>
      <c r="Q100" s="112">
        <v>0.09</v>
      </c>
      <c r="R100" s="112">
        <v>8.9350920886556662E-2</v>
      </c>
      <c r="S100" s="111">
        <v>0</v>
      </c>
      <c r="T100" s="100"/>
      <c r="U100" s="110">
        <v>55544</v>
      </c>
      <c r="V100" s="110">
        <v>0</v>
      </c>
      <c r="W100" s="110">
        <v>0</v>
      </c>
      <c r="X100" s="110">
        <v>4264</v>
      </c>
      <c r="Y100" s="110">
        <v>59808</v>
      </c>
      <c r="Z100" s="109">
        <v>5869614</v>
      </c>
      <c r="AB100" s="108">
        <v>0</v>
      </c>
      <c r="AC100" s="108">
        <v>0</v>
      </c>
      <c r="AD100" s="107">
        <v>0</v>
      </c>
      <c r="AE100" s="106"/>
    </row>
    <row r="101" spans="1:31" s="95" customFormat="1" x14ac:dyDescent="0.3">
      <c r="A101" s="115">
        <v>418</v>
      </c>
      <c r="B101" s="115">
        <v>418100185</v>
      </c>
      <c r="C101" s="114" t="s">
        <v>82</v>
      </c>
      <c r="D101" s="115">
        <v>100</v>
      </c>
      <c r="E101" s="114" t="s">
        <v>79</v>
      </c>
      <c r="F101" s="115">
        <v>185</v>
      </c>
      <c r="G101" s="114" t="s">
        <v>88</v>
      </c>
      <c r="H101" s="108">
        <v>4</v>
      </c>
      <c r="I101" s="107">
        <v>8368</v>
      </c>
      <c r="J101" s="107">
        <v>1568</v>
      </c>
      <c r="K101" s="107">
        <f t="shared" si="2"/>
        <v>0</v>
      </c>
      <c r="L101" s="107">
        <v>893</v>
      </c>
      <c r="M101" s="113">
        <f t="shared" si="3"/>
        <v>10829</v>
      </c>
      <c r="N101" s="100"/>
      <c r="O101" s="108">
        <v>5.7493002496406004E-3</v>
      </c>
      <c r="P101" s="108">
        <v>0</v>
      </c>
      <c r="Q101" s="112">
        <v>0.09</v>
      </c>
      <c r="R101" s="112">
        <v>5.2702888037423779E-3</v>
      </c>
      <c r="S101" s="111">
        <v>0</v>
      </c>
      <c r="T101" s="100"/>
      <c r="U101" s="110">
        <v>39688</v>
      </c>
      <c r="V101" s="110">
        <v>0</v>
      </c>
      <c r="W101" s="110">
        <v>0</v>
      </c>
      <c r="X101" s="110">
        <v>3568</v>
      </c>
      <c r="Y101" s="110">
        <v>43256</v>
      </c>
      <c r="Z101" s="109">
        <v>5869614</v>
      </c>
      <c r="AB101" s="108">
        <v>0</v>
      </c>
      <c r="AC101" s="108">
        <v>0</v>
      </c>
      <c r="AD101" s="107">
        <v>0</v>
      </c>
      <c r="AE101" s="106"/>
    </row>
    <row r="102" spans="1:31" s="95" customFormat="1" x14ac:dyDescent="0.3">
      <c r="A102" s="115">
        <v>418</v>
      </c>
      <c r="B102" s="115">
        <v>418100187</v>
      </c>
      <c r="C102" s="114" t="s">
        <v>82</v>
      </c>
      <c r="D102" s="115">
        <v>100</v>
      </c>
      <c r="E102" s="114" t="s">
        <v>79</v>
      </c>
      <c r="F102" s="115">
        <v>187</v>
      </c>
      <c r="G102" s="114" t="s">
        <v>89</v>
      </c>
      <c r="H102" s="108">
        <v>1</v>
      </c>
      <c r="I102" s="107">
        <v>9789</v>
      </c>
      <c r="J102" s="107">
        <v>4658</v>
      </c>
      <c r="K102" s="107">
        <f t="shared" si="2"/>
        <v>0</v>
      </c>
      <c r="L102" s="107">
        <v>893</v>
      </c>
      <c r="M102" s="113">
        <f t="shared" si="3"/>
        <v>15340</v>
      </c>
      <c r="N102" s="100"/>
      <c r="O102" s="108">
        <v>1.4373250624101501E-3</v>
      </c>
      <c r="P102" s="108">
        <v>0</v>
      </c>
      <c r="Q102" s="112">
        <v>0.09</v>
      </c>
      <c r="R102" s="112">
        <v>4.0681762582639308E-3</v>
      </c>
      <c r="S102" s="111">
        <v>0</v>
      </c>
      <c r="T102" s="100"/>
      <c r="U102" s="110">
        <v>14426</v>
      </c>
      <c r="V102" s="110">
        <v>0</v>
      </c>
      <c r="W102" s="110">
        <v>0</v>
      </c>
      <c r="X102" s="110">
        <v>892</v>
      </c>
      <c r="Y102" s="110">
        <v>15318</v>
      </c>
      <c r="Z102" s="109">
        <v>5869614</v>
      </c>
      <c r="AB102" s="108">
        <v>0</v>
      </c>
      <c r="AC102" s="108">
        <v>0</v>
      </c>
      <c r="AD102" s="107">
        <v>0</v>
      </c>
      <c r="AE102" s="106"/>
    </row>
    <row r="103" spans="1:31" s="95" customFormat="1" x14ac:dyDescent="0.3">
      <c r="A103" s="115">
        <v>418</v>
      </c>
      <c r="B103" s="115">
        <v>418100198</v>
      </c>
      <c r="C103" s="114" t="s">
        <v>82</v>
      </c>
      <c r="D103" s="115">
        <v>100</v>
      </c>
      <c r="E103" s="114" t="s">
        <v>79</v>
      </c>
      <c r="F103" s="115">
        <v>198</v>
      </c>
      <c r="G103" s="114" t="s">
        <v>39</v>
      </c>
      <c r="H103" s="108">
        <v>31</v>
      </c>
      <c r="I103" s="107">
        <v>8580</v>
      </c>
      <c r="J103" s="107">
        <v>3450</v>
      </c>
      <c r="K103" s="107">
        <f t="shared" si="2"/>
        <v>0</v>
      </c>
      <c r="L103" s="107">
        <v>893</v>
      </c>
      <c r="M103" s="113">
        <f t="shared" si="3"/>
        <v>12923</v>
      </c>
      <c r="N103" s="100"/>
      <c r="O103" s="108">
        <v>4.4557076934714647E-2</v>
      </c>
      <c r="P103" s="108">
        <v>0</v>
      </c>
      <c r="Q103" s="112">
        <v>0.09</v>
      </c>
      <c r="R103" s="112">
        <v>4.8293990632196065E-3</v>
      </c>
      <c r="S103" s="111">
        <v>0</v>
      </c>
      <c r="T103" s="100"/>
      <c r="U103" s="110">
        <v>372403</v>
      </c>
      <c r="V103" s="110">
        <v>0</v>
      </c>
      <c r="W103" s="110">
        <v>0</v>
      </c>
      <c r="X103" s="110">
        <v>27652</v>
      </c>
      <c r="Y103" s="110">
        <v>400055</v>
      </c>
      <c r="Z103" s="109">
        <v>5869614</v>
      </c>
      <c r="AB103" s="108">
        <v>0</v>
      </c>
      <c r="AC103" s="108">
        <v>0</v>
      </c>
      <c r="AD103" s="107">
        <v>0</v>
      </c>
      <c r="AE103" s="106"/>
    </row>
    <row r="104" spans="1:31" s="95" customFormat="1" x14ac:dyDescent="0.3">
      <c r="A104" s="115">
        <v>418</v>
      </c>
      <c r="B104" s="115">
        <v>418100276</v>
      </c>
      <c r="C104" s="114" t="s">
        <v>82</v>
      </c>
      <c r="D104" s="115">
        <v>100</v>
      </c>
      <c r="E104" s="114" t="s">
        <v>79</v>
      </c>
      <c r="F104" s="115">
        <v>276</v>
      </c>
      <c r="G104" s="114" t="s">
        <v>90</v>
      </c>
      <c r="H104" s="108">
        <v>1</v>
      </c>
      <c r="I104" s="107">
        <v>8368</v>
      </c>
      <c r="J104" s="107">
        <v>7973</v>
      </c>
      <c r="K104" s="107">
        <f t="shared" si="2"/>
        <v>0</v>
      </c>
      <c r="L104" s="107">
        <v>893</v>
      </c>
      <c r="M104" s="113">
        <f t="shared" si="3"/>
        <v>17234</v>
      </c>
      <c r="N104" s="100"/>
      <c r="O104" s="108">
        <v>1.4373250624101501E-3</v>
      </c>
      <c r="P104" s="108">
        <v>0</v>
      </c>
      <c r="Q104" s="112">
        <v>0.09</v>
      </c>
      <c r="R104" s="112">
        <v>1.4089716301337093E-3</v>
      </c>
      <c r="S104" s="111">
        <v>0</v>
      </c>
      <c r="T104" s="100"/>
      <c r="U104" s="110">
        <v>16318</v>
      </c>
      <c r="V104" s="110">
        <v>0</v>
      </c>
      <c r="W104" s="110">
        <v>0</v>
      </c>
      <c r="X104" s="110">
        <v>892</v>
      </c>
      <c r="Y104" s="110">
        <v>17210</v>
      </c>
      <c r="Z104" s="109">
        <v>5869614</v>
      </c>
      <c r="AB104" s="108">
        <v>0</v>
      </c>
      <c r="AC104" s="108">
        <v>0</v>
      </c>
      <c r="AD104" s="107">
        <v>0</v>
      </c>
      <c r="AE104" s="106"/>
    </row>
    <row r="105" spans="1:31" s="95" customFormat="1" x14ac:dyDescent="0.3">
      <c r="A105" s="115">
        <v>418</v>
      </c>
      <c r="B105" s="115">
        <v>418100288</v>
      </c>
      <c r="C105" s="114" t="s">
        <v>82</v>
      </c>
      <c r="D105" s="115">
        <v>100</v>
      </c>
      <c r="E105" s="114" t="s">
        <v>79</v>
      </c>
      <c r="F105" s="115">
        <v>288</v>
      </c>
      <c r="G105" s="114" t="s">
        <v>91</v>
      </c>
      <c r="H105" s="108">
        <v>1</v>
      </c>
      <c r="I105" s="107">
        <v>8368</v>
      </c>
      <c r="J105" s="107">
        <v>5111</v>
      </c>
      <c r="K105" s="107">
        <f t="shared" si="2"/>
        <v>0</v>
      </c>
      <c r="L105" s="107">
        <v>893</v>
      </c>
      <c r="M105" s="113">
        <f t="shared" si="3"/>
        <v>14372</v>
      </c>
      <c r="N105" s="100"/>
      <c r="O105" s="108">
        <v>1.4373250624101501E-3</v>
      </c>
      <c r="P105" s="108">
        <v>0</v>
      </c>
      <c r="Q105" s="112">
        <v>0.09</v>
      </c>
      <c r="R105" s="112">
        <v>1.3814430966453072E-3</v>
      </c>
      <c r="S105" s="111">
        <v>0</v>
      </c>
      <c r="T105" s="100"/>
      <c r="U105" s="110">
        <v>13460</v>
      </c>
      <c r="V105" s="110">
        <v>0</v>
      </c>
      <c r="W105" s="110">
        <v>0</v>
      </c>
      <c r="X105" s="110">
        <v>892</v>
      </c>
      <c r="Y105" s="110">
        <v>14352</v>
      </c>
      <c r="Z105" s="109">
        <v>5869614</v>
      </c>
      <c r="AB105" s="108">
        <v>0</v>
      </c>
      <c r="AC105" s="108">
        <v>0</v>
      </c>
      <c r="AD105" s="107">
        <v>0</v>
      </c>
      <c r="AE105" s="106"/>
    </row>
    <row r="106" spans="1:31" s="95" customFormat="1" x14ac:dyDescent="0.3">
      <c r="A106" s="115">
        <v>418</v>
      </c>
      <c r="B106" s="115">
        <v>418100710</v>
      </c>
      <c r="C106" s="114" t="s">
        <v>82</v>
      </c>
      <c r="D106" s="115">
        <v>100</v>
      </c>
      <c r="E106" s="114" t="s">
        <v>79</v>
      </c>
      <c r="F106" s="115">
        <v>710</v>
      </c>
      <c r="G106" s="114" t="s">
        <v>93</v>
      </c>
      <c r="H106" s="108">
        <v>2</v>
      </c>
      <c r="I106" s="107">
        <v>8368</v>
      </c>
      <c r="J106" s="107">
        <v>4063</v>
      </c>
      <c r="K106" s="107">
        <f t="shared" si="2"/>
        <v>0</v>
      </c>
      <c r="L106" s="107">
        <v>893</v>
      </c>
      <c r="M106" s="113">
        <f t="shared" si="3"/>
        <v>13324</v>
      </c>
      <c r="N106" s="100"/>
      <c r="O106" s="108">
        <v>2.8746501248203002E-3</v>
      </c>
      <c r="P106" s="108">
        <v>0</v>
      </c>
      <c r="Q106" s="112">
        <v>0.09</v>
      </c>
      <c r="R106" s="112">
        <v>3.5130030526084664E-3</v>
      </c>
      <c r="S106" s="111">
        <v>0</v>
      </c>
      <c r="T106" s="100"/>
      <c r="U106" s="110">
        <v>24826</v>
      </c>
      <c r="V106" s="110">
        <v>0</v>
      </c>
      <c r="W106" s="110">
        <v>0</v>
      </c>
      <c r="X106" s="110">
        <v>1784</v>
      </c>
      <c r="Y106" s="110">
        <v>26610</v>
      </c>
      <c r="Z106" s="109">
        <v>5869614</v>
      </c>
      <c r="AB106" s="108">
        <v>0</v>
      </c>
      <c r="AC106" s="108">
        <v>0</v>
      </c>
      <c r="AD106" s="107">
        <v>0</v>
      </c>
      <c r="AE106" s="106"/>
    </row>
    <row r="107" spans="1:31" s="95" customFormat="1" x14ac:dyDescent="0.3">
      <c r="A107" s="115">
        <v>419</v>
      </c>
      <c r="B107" s="115">
        <v>419035035</v>
      </c>
      <c r="C107" s="114" t="s">
        <v>94</v>
      </c>
      <c r="D107" s="115">
        <v>35</v>
      </c>
      <c r="E107" s="114" t="s">
        <v>22</v>
      </c>
      <c r="F107" s="115">
        <v>35</v>
      </c>
      <c r="G107" s="114" t="s">
        <v>22</v>
      </c>
      <c r="H107" s="108">
        <v>192.70999999999998</v>
      </c>
      <c r="I107" s="107">
        <v>11673</v>
      </c>
      <c r="J107" s="107">
        <v>4104</v>
      </c>
      <c r="K107" s="107">
        <f t="shared" si="2"/>
        <v>0</v>
      </c>
      <c r="L107" s="107">
        <v>893</v>
      </c>
      <c r="M107" s="113">
        <f t="shared" si="3"/>
        <v>16670</v>
      </c>
      <c r="N107" s="100"/>
      <c r="O107" s="108">
        <v>0</v>
      </c>
      <c r="P107" s="108">
        <v>0</v>
      </c>
      <c r="Q107" s="112">
        <v>0.18</v>
      </c>
      <c r="R107" s="112">
        <v>0.14456084490991788</v>
      </c>
      <c r="S107" s="111">
        <v>0</v>
      </c>
      <c r="T107" s="100"/>
      <c r="U107" s="110">
        <v>3040383</v>
      </c>
      <c r="V107" s="110">
        <v>0</v>
      </c>
      <c r="W107" s="110">
        <v>0</v>
      </c>
      <c r="X107" s="110">
        <v>172086</v>
      </c>
      <c r="Y107" s="110">
        <v>3212469</v>
      </c>
      <c r="Z107" s="109">
        <v>3529288.8762347386</v>
      </c>
      <c r="AB107" s="108">
        <v>0</v>
      </c>
      <c r="AC107" s="108">
        <v>0</v>
      </c>
      <c r="AD107" s="107">
        <v>0</v>
      </c>
      <c r="AE107" s="106"/>
    </row>
    <row r="108" spans="1:31" s="95" customFormat="1" x14ac:dyDescent="0.3">
      <c r="A108" s="115">
        <v>419</v>
      </c>
      <c r="B108" s="115">
        <v>419035040</v>
      </c>
      <c r="C108" s="114" t="s">
        <v>94</v>
      </c>
      <c r="D108" s="115">
        <v>35</v>
      </c>
      <c r="E108" s="114" t="s">
        <v>22</v>
      </c>
      <c r="F108" s="115">
        <v>40</v>
      </c>
      <c r="G108" s="114" t="s">
        <v>95</v>
      </c>
      <c r="H108" s="108">
        <v>0.94</v>
      </c>
      <c r="I108" s="107">
        <v>10256</v>
      </c>
      <c r="J108" s="107">
        <v>2728</v>
      </c>
      <c r="K108" s="107">
        <f t="shared" si="2"/>
        <v>0</v>
      </c>
      <c r="L108" s="107">
        <v>893</v>
      </c>
      <c r="M108" s="113">
        <f t="shared" si="3"/>
        <v>13877</v>
      </c>
      <c r="N108" s="100"/>
      <c r="O108" s="108">
        <v>0</v>
      </c>
      <c r="P108" s="108">
        <v>0</v>
      </c>
      <c r="Q108" s="112">
        <v>0.09</v>
      </c>
      <c r="R108" s="112">
        <v>2.5491470760483671E-3</v>
      </c>
      <c r="S108" s="111">
        <v>0</v>
      </c>
      <c r="T108" s="100"/>
      <c r="U108" s="110">
        <v>12205</v>
      </c>
      <c r="V108" s="110">
        <v>0</v>
      </c>
      <c r="W108" s="110">
        <v>0</v>
      </c>
      <c r="X108" s="110">
        <v>839</v>
      </c>
      <c r="Y108" s="110">
        <v>13044</v>
      </c>
      <c r="Z108" s="109">
        <v>3529288.8762347386</v>
      </c>
      <c r="AB108" s="108">
        <v>0</v>
      </c>
      <c r="AC108" s="108">
        <v>0</v>
      </c>
      <c r="AD108" s="107">
        <v>0</v>
      </c>
      <c r="AE108" s="106"/>
    </row>
    <row r="109" spans="1:31" s="95" customFormat="1" x14ac:dyDescent="0.3">
      <c r="A109" s="115">
        <v>419</v>
      </c>
      <c r="B109" s="115">
        <v>419035044</v>
      </c>
      <c r="C109" s="114" t="s">
        <v>94</v>
      </c>
      <c r="D109" s="115">
        <v>35</v>
      </c>
      <c r="E109" s="114" t="s">
        <v>22</v>
      </c>
      <c r="F109" s="115">
        <v>44</v>
      </c>
      <c r="G109" s="114" t="s">
        <v>35</v>
      </c>
      <c r="H109" s="108">
        <v>3.74</v>
      </c>
      <c r="I109" s="107">
        <v>10087</v>
      </c>
      <c r="J109" s="107">
        <v>231</v>
      </c>
      <c r="K109" s="107">
        <f t="shared" si="2"/>
        <v>0</v>
      </c>
      <c r="L109" s="107">
        <v>893</v>
      </c>
      <c r="M109" s="113">
        <f t="shared" si="3"/>
        <v>11211</v>
      </c>
      <c r="N109" s="100"/>
      <c r="O109" s="108">
        <v>0</v>
      </c>
      <c r="P109" s="108">
        <v>0</v>
      </c>
      <c r="Q109" s="112">
        <v>0.09</v>
      </c>
      <c r="R109" s="112">
        <v>4.5747299026763673E-2</v>
      </c>
      <c r="S109" s="111">
        <v>0</v>
      </c>
      <c r="T109" s="100"/>
      <c r="U109" s="110">
        <v>38589</v>
      </c>
      <c r="V109" s="110">
        <v>0</v>
      </c>
      <c r="W109" s="110">
        <v>0</v>
      </c>
      <c r="X109" s="110">
        <v>3340</v>
      </c>
      <c r="Y109" s="110">
        <v>41929</v>
      </c>
      <c r="Z109" s="109">
        <v>3529288.8762347386</v>
      </c>
      <c r="AB109" s="108">
        <v>0</v>
      </c>
      <c r="AC109" s="108">
        <v>0</v>
      </c>
      <c r="AD109" s="107">
        <v>0</v>
      </c>
      <c r="AE109" s="106"/>
    </row>
    <row r="110" spans="1:31" s="95" customFormat="1" x14ac:dyDescent="0.3">
      <c r="A110" s="115">
        <v>419</v>
      </c>
      <c r="B110" s="115">
        <v>419035049</v>
      </c>
      <c r="C110" s="114" t="s">
        <v>94</v>
      </c>
      <c r="D110" s="115">
        <v>35</v>
      </c>
      <c r="E110" s="114" t="s">
        <v>22</v>
      </c>
      <c r="F110" s="115">
        <v>49</v>
      </c>
      <c r="G110" s="114" t="s">
        <v>96</v>
      </c>
      <c r="H110" s="108">
        <v>1</v>
      </c>
      <c r="I110" s="107">
        <v>10397</v>
      </c>
      <c r="J110" s="107">
        <v>13158</v>
      </c>
      <c r="K110" s="107">
        <f t="shared" si="2"/>
        <v>0</v>
      </c>
      <c r="L110" s="107">
        <v>893</v>
      </c>
      <c r="M110" s="113">
        <f t="shared" si="3"/>
        <v>24448</v>
      </c>
      <c r="N110" s="100"/>
      <c r="O110" s="108">
        <v>0</v>
      </c>
      <c r="P110" s="108">
        <v>0</v>
      </c>
      <c r="Q110" s="112">
        <v>0.09</v>
      </c>
      <c r="R110" s="112">
        <v>6.8189522195801267E-2</v>
      </c>
      <c r="S110" s="111">
        <v>0</v>
      </c>
      <c r="T110" s="100"/>
      <c r="U110" s="110">
        <v>23555</v>
      </c>
      <c r="V110" s="110">
        <v>0</v>
      </c>
      <c r="W110" s="110">
        <v>0</v>
      </c>
      <c r="X110" s="110">
        <v>893</v>
      </c>
      <c r="Y110" s="110">
        <v>24448</v>
      </c>
      <c r="Z110" s="109">
        <v>3529288.8762347386</v>
      </c>
      <c r="AB110" s="108">
        <v>0</v>
      </c>
      <c r="AC110" s="108">
        <v>0</v>
      </c>
      <c r="AD110" s="107">
        <v>0</v>
      </c>
      <c r="AE110" s="106"/>
    </row>
    <row r="111" spans="1:31" s="95" customFormat="1" x14ac:dyDescent="0.3">
      <c r="A111" s="115">
        <v>419</v>
      </c>
      <c r="B111" s="115">
        <v>419035093</v>
      </c>
      <c r="C111" s="114" t="s">
        <v>94</v>
      </c>
      <c r="D111" s="115">
        <v>35</v>
      </c>
      <c r="E111" s="114" t="s">
        <v>22</v>
      </c>
      <c r="F111" s="115">
        <v>93</v>
      </c>
      <c r="G111" s="114" t="s">
        <v>25</v>
      </c>
      <c r="H111" s="108">
        <v>3.94</v>
      </c>
      <c r="I111" s="107">
        <v>12107</v>
      </c>
      <c r="J111" s="107">
        <v>347</v>
      </c>
      <c r="K111" s="107">
        <f t="shared" si="2"/>
        <v>0</v>
      </c>
      <c r="L111" s="107">
        <v>893</v>
      </c>
      <c r="M111" s="113">
        <f t="shared" si="3"/>
        <v>13347</v>
      </c>
      <c r="N111" s="100"/>
      <c r="O111" s="108">
        <v>0</v>
      </c>
      <c r="P111" s="108">
        <v>0</v>
      </c>
      <c r="Q111" s="112">
        <v>0.09</v>
      </c>
      <c r="R111" s="112">
        <v>8.9870379446020443E-2</v>
      </c>
      <c r="S111" s="111">
        <v>0</v>
      </c>
      <c r="T111" s="100"/>
      <c r="U111" s="110">
        <v>49069</v>
      </c>
      <c r="V111" s="110">
        <v>0</v>
      </c>
      <c r="W111" s="110">
        <v>0</v>
      </c>
      <c r="X111" s="110">
        <v>3518</v>
      </c>
      <c r="Y111" s="110">
        <v>52587</v>
      </c>
      <c r="Z111" s="109">
        <v>3529288.8762347386</v>
      </c>
      <c r="AB111" s="108">
        <v>0</v>
      </c>
      <c r="AC111" s="108">
        <v>0</v>
      </c>
      <c r="AD111" s="107">
        <v>0</v>
      </c>
      <c r="AE111" s="106"/>
    </row>
    <row r="112" spans="1:31" s="95" customFormat="1" x14ac:dyDescent="0.3">
      <c r="A112" s="115">
        <v>419</v>
      </c>
      <c r="B112" s="115">
        <v>419035163</v>
      </c>
      <c r="C112" s="114" t="s">
        <v>94</v>
      </c>
      <c r="D112" s="115">
        <v>35</v>
      </c>
      <c r="E112" s="114" t="s">
        <v>22</v>
      </c>
      <c r="F112" s="115">
        <v>163</v>
      </c>
      <c r="G112" s="114" t="s">
        <v>27</v>
      </c>
      <c r="H112" s="108">
        <v>1</v>
      </c>
      <c r="I112" s="107">
        <v>11960</v>
      </c>
      <c r="J112" s="107">
        <v>505</v>
      </c>
      <c r="K112" s="107">
        <f t="shared" si="2"/>
        <v>0</v>
      </c>
      <c r="L112" s="107">
        <v>893</v>
      </c>
      <c r="M112" s="113">
        <f t="shared" si="3"/>
        <v>13358</v>
      </c>
      <c r="N112" s="100"/>
      <c r="O112" s="108">
        <v>0</v>
      </c>
      <c r="P112" s="108">
        <v>0</v>
      </c>
      <c r="Q112" s="112">
        <v>0.18</v>
      </c>
      <c r="R112" s="112">
        <v>8.6929728917015628E-2</v>
      </c>
      <c r="S112" s="111">
        <v>0</v>
      </c>
      <c r="T112" s="100"/>
      <c r="U112" s="110">
        <v>12465</v>
      </c>
      <c r="V112" s="110">
        <v>0</v>
      </c>
      <c r="W112" s="110">
        <v>0</v>
      </c>
      <c r="X112" s="110">
        <v>893</v>
      </c>
      <c r="Y112" s="110">
        <v>13358</v>
      </c>
      <c r="Z112" s="109">
        <v>3529288.8762347386</v>
      </c>
      <c r="AB112" s="108">
        <v>0</v>
      </c>
      <c r="AC112" s="108">
        <v>0</v>
      </c>
      <c r="AD112" s="107">
        <v>0</v>
      </c>
      <c r="AE112" s="106"/>
    </row>
    <row r="113" spans="1:31" s="95" customFormat="1" x14ac:dyDescent="0.3">
      <c r="A113" s="115">
        <v>419</v>
      </c>
      <c r="B113" s="115">
        <v>419035243</v>
      </c>
      <c r="C113" s="114" t="s">
        <v>94</v>
      </c>
      <c r="D113" s="115">
        <v>35</v>
      </c>
      <c r="E113" s="114" t="s">
        <v>22</v>
      </c>
      <c r="F113" s="115">
        <v>243</v>
      </c>
      <c r="G113" s="114" t="s">
        <v>74</v>
      </c>
      <c r="H113" s="108">
        <v>4</v>
      </c>
      <c r="I113" s="107">
        <v>12706</v>
      </c>
      <c r="J113" s="107">
        <v>2999</v>
      </c>
      <c r="K113" s="107">
        <f t="shared" si="2"/>
        <v>0</v>
      </c>
      <c r="L113" s="107">
        <v>893</v>
      </c>
      <c r="M113" s="113">
        <f t="shared" si="3"/>
        <v>16598</v>
      </c>
      <c r="N113" s="100"/>
      <c r="O113" s="108">
        <v>0</v>
      </c>
      <c r="P113" s="108">
        <v>0</v>
      </c>
      <c r="Q113" s="112">
        <v>0.09</v>
      </c>
      <c r="R113" s="112">
        <v>5.3763165448022874E-3</v>
      </c>
      <c r="S113" s="111">
        <v>0</v>
      </c>
      <c r="T113" s="100"/>
      <c r="U113" s="110">
        <v>62820</v>
      </c>
      <c r="V113" s="110">
        <v>0</v>
      </c>
      <c r="W113" s="110">
        <v>0</v>
      </c>
      <c r="X113" s="110">
        <v>3572</v>
      </c>
      <c r="Y113" s="110">
        <v>66392</v>
      </c>
      <c r="Z113" s="109">
        <v>3529288.8762347386</v>
      </c>
      <c r="AB113" s="108">
        <v>0</v>
      </c>
      <c r="AC113" s="108">
        <v>0</v>
      </c>
      <c r="AD113" s="107">
        <v>0</v>
      </c>
      <c r="AE113" s="106"/>
    </row>
    <row r="114" spans="1:31" s="95" customFormat="1" x14ac:dyDescent="0.3">
      <c r="A114" s="115">
        <v>419</v>
      </c>
      <c r="B114" s="115">
        <v>419035244</v>
      </c>
      <c r="C114" s="114" t="s">
        <v>94</v>
      </c>
      <c r="D114" s="115">
        <v>35</v>
      </c>
      <c r="E114" s="114" t="s">
        <v>22</v>
      </c>
      <c r="F114" s="115">
        <v>244</v>
      </c>
      <c r="G114" s="114" t="s">
        <v>43</v>
      </c>
      <c r="H114" s="108">
        <v>4</v>
      </c>
      <c r="I114" s="107">
        <v>9243</v>
      </c>
      <c r="J114" s="107">
        <v>3745</v>
      </c>
      <c r="K114" s="107">
        <f t="shared" si="2"/>
        <v>0</v>
      </c>
      <c r="L114" s="107">
        <v>893</v>
      </c>
      <c r="M114" s="113">
        <f t="shared" si="3"/>
        <v>13881</v>
      </c>
      <c r="N114" s="100"/>
      <c r="O114" s="108">
        <v>0</v>
      </c>
      <c r="P114" s="108">
        <v>0</v>
      </c>
      <c r="Q114" s="112">
        <v>0.18</v>
      </c>
      <c r="R114" s="112">
        <v>9.1081897987744451E-2</v>
      </c>
      <c r="S114" s="111">
        <v>0</v>
      </c>
      <c r="T114" s="100"/>
      <c r="U114" s="110">
        <v>51952</v>
      </c>
      <c r="V114" s="110">
        <v>0</v>
      </c>
      <c r="W114" s="110">
        <v>0</v>
      </c>
      <c r="X114" s="110">
        <v>3572</v>
      </c>
      <c r="Y114" s="110">
        <v>55524</v>
      </c>
      <c r="Z114" s="109">
        <v>3529288.8762347386</v>
      </c>
      <c r="AB114" s="108">
        <v>0</v>
      </c>
      <c r="AC114" s="108">
        <v>0</v>
      </c>
      <c r="AD114" s="107">
        <v>0</v>
      </c>
      <c r="AE114" s="106"/>
    </row>
    <row r="115" spans="1:31" s="95" customFormat="1" x14ac:dyDescent="0.3">
      <c r="A115" s="115">
        <v>419</v>
      </c>
      <c r="B115" s="115">
        <v>419035258</v>
      </c>
      <c r="C115" s="114" t="s">
        <v>94</v>
      </c>
      <c r="D115" s="115">
        <v>35</v>
      </c>
      <c r="E115" s="114" t="s">
        <v>22</v>
      </c>
      <c r="F115" s="115">
        <v>258</v>
      </c>
      <c r="G115" s="114" t="s">
        <v>97</v>
      </c>
      <c r="H115" s="108">
        <v>1</v>
      </c>
      <c r="I115" s="107">
        <v>8621</v>
      </c>
      <c r="J115" s="107">
        <v>2752</v>
      </c>
      <c r="K115" s="107">
        <f t="shared" si="2"/>
        <v>0</v>
      </c>
      <c r="L115" s="107">
        <v>893</v>
      </c>
      <c r="M115" s="113">
        <f t="shared" si="3"/>
        <v>12266</v>
      </c>
      <c r="N115" s="100"/>
      <c r="O115" s="108">
        <v>0</v>
      </c>
      <c r="P115" s="108">
        <v>0</v>
      </c>
      <c r="Q115" s="112">
        <v>0.18</v>
      </c>
      <c r="R115" s="112">
        <v>8.7712818209417828E-2</v>
      </c>
      <c r="S115" s="111">
        <v>0</v>
      </c>
      <c r="T115" s="100"/>
      <c r="U115" s="110">
        <v>11373</v>
      </c>
      <c r="V115" s="110">
        <v>0</v>
      </c>
      <c r="W115" s="110">
        <v>0</v>
      </c>
      <c r="X115" s="110">
        <v>893</v>
      </c>
      <c r="Y115" s="110">
        <v>12266</v>
      </c>
      <c r="Z115" s="109">
        <v>3529288.8762347386</v>
      </c>
      <c r="AB115" s="108">
        <v>0</v>
      </c>
      <c r="AC115" s="108">
        <v>0</v>
      </c>
      <c r="AD115" s="107">
        <v>0</v>
      </c>
      <c r="AE115" s="106"/>
    </row>
    <row r="116" spans="1:31" s="95" customFormat="1" x14ac:dyDescent="0.3">
      <c r="A116" s="115">
        <v>419</v>
      </c>
      <c r="B116" s="115">
        <v>419035274</v>
      </c>
      <c r="C116" s="114" t="s">
        <v>94</v>
      </c>
      <c r="D116" s="115">
        <v>35</v>
      </c>
      <c r="E116" s="114" t="s">
        <v>22</v>
      </c>
      <c r="F116" s="115">
        <v>274</v>
      </c>
      <c r="G116" s="114" t="s">
        <v>81</v>
      </c>
      <c r="H116" s="108">
        <v>1</v>
      </c>
      <c r="I116" s="107">
        <v>11980</v>
      </c>
      <c r="J116" s="107">
        <v>5792</v>
      </c>
      <c r="K116" s="107">
        <f t="shared" si="2"/>
        <v>0</v>
      </c>
      <c r="L116" s="107">
        <v>893</v>
      </c>
      <c r="M116" s="113">
        <f t="shared" si="3"/>
        <v>18665</v>
      </c>
      <c r="N116" s="100"/>
      <c r="O116" s="108">
        <v>0</v>
      </c>
      <c r="P116" s="108">
        <v>0</v>
      </c>
      <c r="Q116" s="112">
        <v>0.09</v>
      </c>
      <c r="R116" s="112">
        <v>7.8783261750433251E-2</v>
      </c>
      <c r="S116" s="111">
        <v>0</v>
      </c>
      <c r="T116" s="100"/>
      <c r="U116" s="110">
        <v>17772</v>
      </c>
      <c r="V116" s="110">
        <v>0</v>
      </c>
      <c r="W116" s="110">
        <v>0</v>
      </c>
      <c r="X116" s="110">
        <v>893</v>
      </c>
      <c r="Y116" s="110">
        <v>18665</v>
      </c>
      <c r="Z116" s="109">
        <v>3529288.8762347386</v>
      </c>
      <c r="AB116" s="108">
        <v>0</v>
      </c>
      <c r="AC116" s="108">
        <v>0</v>
      </c>
      <c r="AD116" s="107">
        <v>0</v>
      </c>
      <c r="AE116" s="106"/>
    </row>
    <row r="117" spans="1:31" s="95" customFormat="1" x14ac:dyDescent="0.3">
      <c r="A117" s="115">
        <v>419</v>
      </c>
      <c r="B117" s="115">
        <v>419035285</v>
      </c>
      <c r="C117" s="114" t="s">
        <v>94</v>
      </c>
      <c r="D117" s="115">
        <v>35</v>
      </c>
      <c r="E117" s="114" t="s">
        <v>22</v>
      </c>
      <c r="F117" s="115">
        <v>285</v>
      </c>
      <c r="G117" s="114" t="s">
        <v>44</v>
      </c>
      <c r="H117" s="108">
        <v>1</v>
      </c>
      <c r="I117" s="107">
        <v>13106</v>
      </c>
      <c r="J117" s="107">
        <v>4014</v>
      </c>
      <c r="K117" s="107">
        <f t="shared" si="2"/>
        <v>0</v>
      </c>
      <c r="L117" s="107">
        <v>893</v>
      </c>
      <c r="M117" s="113">
        <f t="shared" si="3"/>
        <v>18013</v>
      </c>
      <c r="N117" s="100"/>
      <c r="O117" s="108">
        <v>0</v>
      </c>
      <c r="P117" s="108">
        <v>0</v>
      </c>
      <c r="Q117" s="112">
        <v>0.09</v>
      </c>
      <c r="R117" s="112">
        <v>2.9773128157862844E-2</v>
      </c>
      <c r="S117" s="111">
        <v>0</v>
      </c>
      <c r="T117" s="100"/>
      <c r="U117" s="110">
        <v>17120</v>
      </c>
      <c r="V117" s="110">
        <v>0</v>
      </c>
      <c r="W117" s="110">
        <v>0</v>
      </c>
      <c r="X117" s="110">
        <v>893</v>
      </c>
      <c r="Y117" s="110">
        <v>18013</v>
      </c>
      <c r="Z117" s="109">
        <v>3529288.8762347386</v>
      </c>
      <c r="AB117" s="108">
        <v>0</v>
      </c>
      <c r="AC117" s="108">
        <v>0</v>
      </c>
      <c r="AD117" s="107">
        <v>0</v>
      </c>
      <c r="AE117" s="106"/>
    </row>
    <row r="118" spans="1:31" s="95" customFormat="1" x14ac:dyDescent="0.3">
      <c r="A118" s="115">
        <v>420</v>
      </c>
      <c r="B118" s="115">
        <v>420049010</v>
      </c>
      <c r="C118" s="114" t="s">
        <v>98</v>
      </c>
      <c r="D118" s="115">
        <v>49</v>
      </c>
      <c r="E118" s="114" t="s">
        <v>96</v>
      </c>
      <c r="F118" s="115">
        <v>10</v>
      </c>
      <c r="G118" s="114" t="s">
        <v>99</v>
      </c>
      <c r="H118" s="108">
        <v>5.07</v>
      </c>
      <c r="I118" s="107">
        <v>10855</v>
      </c>
      <c r="J118" s="107">
        <v>3339</v>
      </c>
      <c r="K118" s="107">
        <f t="shared" si="2"/>
        <v>0</v>
      </c>
      <c r="L118" s="107">
        <v>893</v>
      </c>
      <c r="M118" s="113">
        <f t="shared" si="3"/>
        <v>15087</v>
      </c>
      <c r="N118" s="100"/>
      <c r="O118" s="108">
        <v>8.6765544780371563E-3</v>
      </c>
      <c r="P118" s="108">
        <v>0</v>
      </c>
      <c r="Q118" s="112">
        <v>0.09</v>
      </c>
      <c r="R118" s="112">
        <v>2.1962775738255291E-3</v>
      </c>
      <c r="S118" s="111">
        <v>0</v>
      </c>
      <c r="T118" s="100"/>
      <c r="U118" s="110">
        <v>71842</v>
      </c>
      <c r="V118" s="110">
        <v>0</v>
      </c>
      <c r="W118" s="110">
        <v>0</v>
      </c>
      <c r="X118" s="110">
        <v>4517</v>
      </c>
      <c r="Y118" s="110">
        <v>76359</v>
      </c>
      <c r="Z118" s="109">
        <v>7556759.9948985549</v>
      </c>
      <c r="AB118" s="108">
        <v>0</v>
      </c>
      <c r="AC118" s="108">
        <v>0</v>
      </c>
      <c r="AD118" s="107">
        <v>0</v>
      </c>
      <c r="AE118" s="106"/>
    </row>
    <row r="119" spans="1:31" s="95" customFormat="1" x14ac:dyDescent="0.3">
      <c r="A119" s="115">
        <v>420</v>
      </c>
      <c r="B119" s="115">
        <v>420049026</v>
      </c>
      <c r="C119" s="114" t="s">
        <v>98</v>
      </c>
      <c r="D119" s="115">
        <v>49</v>
      </c>
      <c r="E119" s="114" t="s">
        <v>96</v>
      </c>
      <c r="F119" s="115">
        <v>26</v>
      </c>
      <c r="G119" s="114" t="s">
        <v>100</v>
      </c>
      <c r="H119" s="108">
        <v>2</v>
      </c>
      <c r="I119" s="107">
        <v>13695</v>
      </c>
      <c r="J119" s="107">
        <v>3807</v>
      </c>
      <c r="K119" s="107">
        <f t="shared" si="2"/>
        <v>0</v>
      </c>
      <c r="L119" s="107">
        <v>893</v>
      </c>
      <c r="M119" s="113">
        <f t="shared" si="3"/>
        <v>18395</v>
      </c>
      <c r="N119" s="100"/>
      <c r="O119" s="108">
        <v>3.4227039361093324E-3</v>
      </c>
      <c r="P119" s="108">
        <v>0</v>
      </c>
      <c r="Q119" s="112">
        <v>0.09</v>
      </c>
      <c r="R119" s="112">
        <v>6.2767539967201061E-4</v>
      </c>
      <c r="S119" s="111">
        <v>0</v>
      </c>
      <c r="T119" s="100"/>
      <c r="U119" s="110">
        <v>34944</v>
      </c>
      <c r="V119" s="110">
        <v>0</v>
      </c>
      <c r="W119" s="110">
        <v>0</v>
      </c>
      <c r="X119" s="110">
        <v>1782</v>
      </c>
      <c r="Y119" s="110">
        <v>36726</v>
      </c>
      <c r="Z119" s="109">
        <v>7556759.9948985549</v>
      </c>
      <c r="AB119" s="108">
        <v>0</v>
      </c>
      <c r="AC119" s="108">
        <v>0</v>
      </c>
      <c r="AD119" s="107">
        <v>0</v>
      </c>
      <c r="AE119" s="106"/>
    </row>
    <row r="120" spans="1:31" s="95" customFormat="1" x14ac:dyDescent="0.3">
      <c r="A120" s="115">
        <v>420</v>
      </c>
      <c r="B120" s="115">
        <v>420049031</v>
      </c>
      <c r="C120" s="114" t="s">
        <v>98</v>
      </c>
      <c r="D120" s="115">
        <v>49</v>
      </c>
      <c r="E120" s="114" t="s">
        <v>96</v>
      </c>
      <c r="F120" s="115">
        <v>31</v>
      </c>
      <c r="G120" s="114" t="s">
        <v>101</v>
      </c>
      <c r="H120" s="108">
        <v>1</v>
      </c>
      <c r="I120" s="107">
        <v>9137</v>
      </c>
      <c r="J120" s="107">
        <v>4239</v>
      </c>
      <c r="K120" s="107">
        <f t="shared" si="2"/>
        <v>0</v>
      </c>
      <c r="L120" s="107">
        <v>893</v>
      </c>
      <c r="M120" s="113">
        <f t="shared" si="3"/>
        <v>14269</v>
      </c>
      <c r="N120" s="100"/>
      <c r="O120" s="108">
        <v>1.7113519680546662E-3</v>
      </c>
      <c r="P120" s="108">
        <v>0</v>
      </c>
      <c r="Q120" s="112">
        <v>0.09</v>
      </c>
      <c r="R120" s="112">
        <v>3.0859245332986639E-2</v>
      </c>
      <c r="S120" s="111">
        <v>0</v>
      </c>
      <c r="T120" s="100"/>
      <c r="U120" s="110">
        <v>13353</v>
      </c>
      <c r="V120" s="110">
        <v>0</v>
      </c>
      <c r="W120" s="110">
        <v>0</v>
      </c>
      <c r="X120" s="110">
        <v>891</v>
      </c>
      <c r="Y120" s="110">
        <v>14244</v>
      </c>
      <c r="Z120" s="109">
        <v>7556759.9948985549</v>
      </c>
      <c r="AB120" s="108">
        <v>0</v>
      </c>
      <c r="AC120" s="108">
        <v>0</v>
      </c>
      <c r="AD120" s="107">
        <v>0</v>
      </c>
      <c r="AE120" s="106"/>
    </row>
    <row r="121" spans="1:31" s="95" customFormat="1" x14ac:dyDescent="0.3">
      <c r="A121" s="115">
        <v>420</v>
      </c>
      <c r="B121" s="115">
        <v>420049035</v>
      </c>
      <c r="C121" s="114" t="s">
        <v>98</v>
      </c>
      <c r="D121" s="115">
        <v>49</v>
      </c>
      <c r="E121" s="114" t="s">
        <v>96</v>
      </c>
      <c r="F121" s="115">
        <v>35</v>
      </c>
      <c r="G121" s="114" t="s">
        <v>22</v>
      </c>
      <c r="H121" s="108">
        <v>80.439999999999984</v>
      </c>
      <c r="I121" s="107">
        <v>11685</v>
      </c>
      <c r="J121" s="107">
        <v>4108</v>
      </c>
      <c r="K121" s="107">
        <f t="shared" si="2"/>
        <v>0</v>
      </c>
      <c r="L121" s="107">
        <v>893</v>
      </c>
      <c r="M121" s="113">
        <f t="shared" si="3"/>
        <v>16686</v>
      </c>
      <c r="N121" s="100"/>
      <c r="O121" s="108">
        <v>0.13766115231031723</v>
      </c>
      <c r="P121" s="108">
        <v>0</v>
      </c>
      <c r="Q121" s="112">
        <v>0.18</v>
      </c>
      <c r="R121" s="112">
        <v>0.14456084490991788</v>
      </c>
      <c r="S121" s="111">
        <v>0</v>
      </c>
      <c r="T121" s="100"/>
      <c r="U121" s="110">
        <v>1268216</v>
      </c>
      <c r="V121" s="110">
        <v>0</v>
      </c>
      <c r="W121" s="110">
        <v>0</v>
      </c>
      <c r="X121" s="110">
        <v>71676</v>
      </c>
      <c r="Y121" s="110">
        <v>1339892</v>
      </c>
      <c r="Z121" s="109">
        <v>7556759.9948985549</v>
      </c>
      <c r="AB121" s="108">
        <v>0</v>
      </c>
      <c r="AC121" s="108">
        <v>0</v>
      </c>
      <c r="AD121" s="107">
        <v>0</v>
      </c>
      <c r="AE121" s="106"/>
    </row>
    <row r="122" spans="1:31" s="95" customFormat="1" x14ac:dyDescent="0.3">
      <c r="A122" s="115">
        <v>420</v>
      </c>
      <c r="B122" s="115">
        <v>420049044</v>
      </c>
      <c r="C122" s="114" t="s">
        <v>98</v>
      </c>
      <c r="D122" s="115">
        <v>49</v>
      </c>
      <c r="E122" s="114" t="s">
        <v>96</v>
      </c>
      <c r="F122" s="115">
        <v>44</v>
      </c>
      <c r="G122" s="114" t="s">
        <v>35</v>
      </c>
      <c r="H122" s="108">
        <v>2.2999999999999998</v>
      </c>
      <c r="I122" s="107">
        <v>11221</v>
      </c>
      <c r="J122" s="107">
        <v>257</v>
      </c>
      <c r="K122" s="107">
        <f t="shared" si="2"/>
        <v>0</v>
      </c>
      <c r="L122" s="107">
        <v>893</v>
      </c>
      <c r="M122" s="113">
        <f t="shared" si="3"/>
        <v>12371</v>
      </c>
      <c r="N122" s="100"/>
      <c r="O122" s="108">
        <v>3.9361095265257329E-3</v>
      </c>
      <c r="P122" s="108">
        <v>0</v>
      </c>
      <c r="Q122" s="112">
        <v>0.09</v>
      </c>
      <c r="R122" s="112">
        <v>4.5747299026763673E-2</v>
      </c>
      <c r="S122" s="111">
        <v>0</v>
      </c>
      <c r="T122" s="100"/>
      <c r="U122" s="110">
        <v>26354</v>
      </c>
      <c r="V122" s="110">
        <v>0</v>
      </c>
      <c r="W122" s="110">
        <v>0</v>
      </c>
      <c r="X122" s="110">
        <v>2050</v>
      </c>
      <c r="Y122" s="110">
        <v>28404</v>
      </c>
      <c r="Z122" s="109">
        <v>7556759.9948985549</v>
      </c>
      <c r="AB122" s="108">
        <v>0</v>
      </c>
      <c r="AC122" s="108">
        <v>0</v>
      </c>
      <c r="AD122" s="107">
        <v>0</v>
      </c>
      <c r="AE122" s="106"/>
    </row>
    <row r="123" spans="1:31" s="95" customFormat="1" x14ac:dyDescent="0.3">
      <c r="A123" s="115">
        <v>420</v>
      </c>
      <c r="B123" s="115">
        <v>420049049</v>
      </c>
      <c r="C123" s="114" t="s">
        <v>98</v>
      </c>
      <c r="D123" s="115">
        <v>49</v>
      </c>
      <c r="E123" s="114" t="s">
        <v>96</v>
      </c>
      <c r="F123" s="115">
        <v>49</v>
      </c>
      <c r="G123" s="114" t="s">
        <v>96</v>
      </c>
      <c r="H123" s="108">
        <v>164.15</v>
      </c>
      <c r="I123" s="107">
        <v>12346</v>
      </c>
      <c r="J123" s="107">
        <v>15624</v>
      </c>
      <c r="K123" s="107">
        <f t="shared" si="2"/>
        <v>0</v>
      </c>
      <c r="L123" s="107">
        <v>893</v>
      </c>
      <c r="M123" s="113">
        <f t="shared" si="3"/>
        <v>28863</v>
      </c>
      <c r="N123" s="100"/>
      <c r="O123" s="108">
        <v>0.28091842555617319</v>
      </c>
      <c r="P123" s="108">
        <v>0</v>
      </c>
      <c r="Q123" s="112">
        <v>0.09</v>
      </c>
      <c r="R123" s="112">
        <v>6.8189522195801267E-2</v>
      </c>
      <c r="S123" s="111">
        <v>0</v>
      </c>
      <c r="T123" s="100"/>
      <c r="U123" s="110">
        <v>4583397</v>
      </c>
      <c r="V123" s="110">
        <v>0</v>
      </c>
      <c r="W123" s="110">
        <v>0</v>
      </c>
      <c r="X123" s="110">
        <v>146261</v>
      </c>
      <c r="Y123" s="110">
        <v>4729658</v>
      </c>
      <c r="Z123" s="109">
        <v>7556759.9948985549</v>
      </c>
      <c r="AB123" s="108">
        <v>0</v>
      </c>
      <c r="AC123" s="108">
        <v>0</v>
      </c>
      <c r="AD123" s="107">
        <v>0</v>
      </c>
      <c r="AE123" s="106"/>
    </row>
    <row r="124" spans="1:31" s="95" customFormat="1" x14ac:dyDescent="0.3">
      <c r="A124" s="115">
        <v>420</v>
      </c>
      <c r="B124" s="115">
        <v>420049057</v>
      </c>
      <c r="C124" s="114" t="s">
        <v>98</v>
      </c>
      <c r="D124" s="115">
        <v>49</v>
      </c>
      <c r="E124" s="114" t="s">
        <v>96</v>
      </c>
      <c r="F124" s="115">
        <v>57</v>
      </c>
      <c r="G124" s="114" t="s">
        <v>23</v>
      </c>
      <c r="H124" s="108">
        <v>6</v>
      </c>
      <c r="I124" s="107">
        <v>11575</v>
      </c>
      <c r="J124" s="107">
        <v>589</v>
      </c>
      <c r="K124" s="107">
        <f t="shared" si="2"/>
        <v>0</v>
      </c>
      <c r="L124" s="107">
        <v>893</v>
      </c>
      <c r="M124" s="113">
        <f t="shared" si="3"/>
        <v>13057</v>
      </c>
      <c r="N124" s="100"/>
      <c r="O124" s="108">
        <v>1.0268111808327996E-2</v>
      </c>
      <c r="P124" s="108">
        <v>0</v>
      </c>
      <c r="Q124" s="112">
        <v>0.18</v>
      </c>
      <c r="R124" s="112">
        <v>0.11752257884657875</v>
      </c>
      <c r="S124" s="111">
        <v>0</v>
      </c>
      <c r="T124" s="100"/>
      <c r="U124" s="110">
        <v>72858</v>
      </c>
      <c r="V124" s="110">
        <v>0</v>
      </c>
      <c r="W124" s="110">
        <v>0</v>
      </c>
      <c r="X124" s="110">
        <v>5346</v>
      </c>
      <c r="Y124" s="110">
        <v>78204</v>
      </c>
      <c r="Z124" s="109">
        <v>7556759.9948985549</v>
      </c>
      <c r="AB124" s="108">
        <v>0</v>
      </c>
      <c r="AC124" s="108">
        <v>0</v>
      </c>
      <c r="AD124" s="107">
        <v>0</v>
      </c>
      <c r="AE124" s="106"/>
    </row>
    <row r="125" spans="1:31" s="95" customFormat="1" x14ac:dyDescent="0.3">
      <c r="A125" s="115">
        <v>420</v>
      </c>
      <c r="B125" s="115">
        <v>420049067</v>
      </c>
      <c r="C125" s="114" t="s">
        <v>98</v>
      </c>
      <c r="D125" s="115">
        <v>49</v>
      </c>
      <c r="E125" s="114" t="s">
        <v>96</v>
      </c>
      <c r="F125" s="115">
        <v>67</v>
      </c>
      <c r="G125" s="114" t="s">
        <v>102</v>
      </c>
      <c r="H125" s="108">
        <v>1</v>
      </c>
      <c r="I125" s="107">
        <v>9268</v>
      </c>
      <c r="J125" s="107">
        <v>9326</v>
      </c>
      <c r="K125" s="107">
        <f t="shared" si="2"/>
        <v>0</v>
      </c>
      <c r="L125" s="107">
        <v>893</v>
      </c>
      <c r="M125" s="113">
        <f t="shared" si="3"/>
        <v>19487</v>
      </c>
      <c r="N125" s="100"/>
      <c r="O125" s="108">
        <v>1.7113519680546662E-3</v>
      </c>
      <c r="P125" s="108">
        <v>0</v>
      </c>
      <c r="Q125" s="112">
        <v>0.09</v>
      </c>
      <c r="R125" s="112">
        <v>4.8212650401027854E-4</v>
      </c>
      <c r="S125" s="111">
        <v>0</v>
      </c>
      <c r="T125" s="100"/>
      <c r="U125" s="110">
        <v>18562</v>
      </c>
      <c r="V125" s="110">
        <v>0</v>
      </c>
      <c r="W125" s="110">
        <v>0</v>
      </c>
      <c r="X125" s="110">
        <v>891</v>
      </c>
      <c r="Y125" s="110">
        <v>19453</v>
      </c>
      <c r="Z125" s="109">
        <v>7556759.9948985549</v>
      </c>
      <c r="AB125" s="108">
        <v>0</v>
      </c>
      <c r="AC125" s="108">
        <v>0</v>
      </c>
      <c r="AD125" s="107">
        <v>0</v>
      </c>
      <c r="AE125" s="106"/>
    </row>
    <row r="126" spans="1:31" s="95" customFormat="1" x14ac:dyDescent="0.3">
      <c r="A126" s="115">
        <v>420</v>
      </c>
      <c r="B126" s="115">
        <v>420049079</v>
      </c>
      <c r="C126" s="114" t="s">
        <v>98</v>
      </c>
      <c r="D126" s="115">
        <v>49</v>
      </c>
      <c r="E126" s="114" t="s">
        <v>96</v>
      </c>
      <c r="F126" s="115">
        <v>79</v>
      </c>
      <c r="G126" s="114" t="s">
        <v>109</v>
      </c>
      <c r="H126" s="108">
        <v>0.62</v>
      </c>
      <c r="I126" s="107">
        <v>9897</v>
      </c>
      <c r="J126" s="107">
        <v>1003</v>
      </c>
      <c r="K126" s="107">
        <f t="shared" si="2"/>
        <v>0</v>
      </c>
      <c r="L126" s="107">
        <v>893</v>
      </c>
      <c r="M126" s="113">
        <f t="shared" si="3"/>
        <v>11793</v>
      </c>
      <c r="N126" s="100"/>
      <c r="O126" s="108">
        <v>1.0610382201938931E-3</v>
      </c>
      <c r="P126" s="108">
        <v>0</v>
      </c>
      <c r="Q126" s="112">
        <v>0.09</v>
      </c>
      <c r="R126" s="112">
        <v>6.132665667844843E-2</v>
      </c>
      <c r="S126" s="111">
        <v>0</v>
      </c>
      <c r="T126" s="100"/>
      <c r="U126" s="110">
        <v>6746</v>
      </c>
      <c r="V126" s="110">
        <v>0</v>
      </c>
      <c r="W126" s="110">
        <v>0</v>
      </c>
      <c r="X126" s="110">
        <v>553</v>
      </c>
      <c r="Y126" s="110">
        <v>7299</v>
      </c>
      <c r="Z126" s="109">
        <v>7556759.9948985549</v>
      </c>
      <c r="AB126" s="108">
        <v>0</v>
      </c>
      <c r="AC126" s="108">
        <v>0</v>
      </c>
      <c r="AD126" s="107">
        <v>0</v>
      </c>
      <c r="AE126" s="106"/>
    </row>
    <row r="127" spans="1:31" s="95" customFormat="1" x14ac:dyDescent="0.3">
      <c r="A127" s="115">
        <v>420</v>
      </c>
      <c r="B127" s="115">
        <v>420049093</v>
      </c>
      <c r="C127" s="114" t="s">
        <v>98</v>
      </c>
      <c r="D127" s="115">
        <v>49</v>
      </c>
      <c r="E127" s="114" t="s">
        <v>96</v>
      </c>
      <c r="F127" s="115">
        <v>93</v>
      </c>
      <c r="G127" s="114" t="s">
        <v>25</v>
      </c>
      <c r="H127" s="108">
        <v>31.82</v>
      </c>
      <c r="I127" s="107">
        <v>11646</v>
      </c>
      <c r="J127" s="107">
        <v>333</v>
      </c>
      <c r="K127" s="107">
        <f t="shared" si="2"/>
        <v>0</v>
      </c>
      <c r="L127" s="107">
        <v>893</v>
      </c>
      <c r="M127" s="113">
        <f t="shared" si="3"/>
        <v>12872</v>
      </c>
      <c r="N127" s="100"/>
      <c r="O127" s="108">
        <v>5.445521962349946E-2</v>
      </c>
      <c r="P127" s="108">
        <v>0</v>
      </c>
      <c r="Q127" s="112">
        <v>0.09</v>
      </c>
      <c r="R127" s="112">
        <v>8.9870379446020443E-2</v>
      </c>
      <c r="S127" s="111">
        <v>0</v>
      </c>
      <c r="T127" s="100"/>
      <c r="U127" s="110">
        <v>380505</v>
      </c>
      <c r="V127" s="110">
        <v>0</v>
      </c>
      <c r="W127" s="110">
        <v>0</v>
      </c>
      <c r="X127" s="110">
        <v>28354</v>
      </c>
      <c r="Y127" s="110">
        <v>408859</v>
      </c>
      <c r="Z127" s="109">
        <v>7556759.9948985549</v>
      </c>
      <c r="AB127" s="108">
        <v>0</v>
      </c>
      <c r="AC127" s="108">
        <v>0</v>
      </c>
      <c r="AD127" s="107">
        <v>0</v>
      </c>
      <c r="AE127" s="106"/>
    </row>
    <row r="128" spans="1:31" s="95" customFormat="1" x14ac:dyDescent="0.3">
      <c r="A128" s="115">
        <v>420</v>
      </c>
      <c r="B128" s="115">
        <v>420049128</v>
      </c>
      <c r="C128" s="114" t="s">
        <v>98</v>
      </c>
      <c r="D128" s="115">
        <v>49</v>
      </c>
      <c r="E128" s="114" t="s">
        <v>96</v>
      </c>
      <c r="F128" s="115">
        <v>128</v>
      </c>
      <c r="G128" s="114" t="s">
        <v>110</v>
      </c>
      <c r="H128" s="108">
        <v>1.3</v>
      </c>
      <c r="I128" s="107">
        <v>11023</v>
      </c>
      <c r="J128" s="107">
        <v>561</v>
      </c>
      <c r="K128" s="107">
        <f t="shared" si="2"/>
        <v>0</v>
      </c>
      <c r="L128" s="107">
        <v>893</v>
      </c>
      <c r="M128" s="113">
        <f t="shared" si="3"/>
        <v>12477</v>
      </c>
      <c r="N128" s="100"/>
      <c r="O128" s="108">
        <v>2.2247575584710662E-3</v>
      </c>
      <c r="P128" s="108">
        <v>0</v>
      </c>
      <c r="Q128" s="112">
        <v>0.18</v>
      </c>
      <c r="R128" s="112">
        <v>3.3692444036885129E-2</v>
      </c>
      <c r="S128" s="111">
        <v>0</v>
      </c>
      <c r="T128" s="100"/>
      <c r="U128" s="110">
        <v>15034</v>
      </c>
      <c r="V128" s="110">
        <v>0</v>
      </c>
      <c r="W128" s="110">
        <v>0</v>
      </c>
      <c r="X128" s="110">
        <v>1158</v>
      </c>
      <c r="Y128" s="110">
        <v>16192</v>
      </c>
      <c r="Z128" s="109">
        <v>7556759.9948985549</v>
      </c>
      <c r="AB128" s="108">
        <v>0</v>
      </c>
      <c r="AC128" s="108">
        <v>0</v>
      </c>
      <c r="AD128" s="107">
        <v>0</v>
      </c>
      <c r="AE128" s="106"/>
    </row>
    <row r="129" spans="1:31" s="95" customFormat="1" x14ac:dyDescent="0.3">
      <c r="A129" s="115">
        <v>420</v>
      </c>
      <c r="B129" s="115">
        <v>420049149</v>
      </c>
      <c r="C129" s="114" t="s">
        <v>98</v>
      </c>
      <c r="D129" s="115">
        <v>49</v>
      </c>
      <c r="E129" s="114" t="s">
        <v>96</v>
      </c>
      <c r="F129" s="115">
        <v>149</v>
      </c>
      <c r="G129" s="114" t="s">
        <v>103</v>
      </c>
      <c r="H129" s="108">
        <v>1</v>
      </c>
      <c r="I129" s="107">
        <v>9137</v>
      </c>
      <c r="J129" s="107">
        <v>11</v>
      </c>
      <c r="K129" s="107">
        <f t="shared" si="2"/>
        <v>0</v>
      </c>
      <c r="L129" s="107">
        <v>893</v>
      </c>
      <c r="M129" s="113">
        <f t="shared" si="3"/>
        <v>10041</v>
      </c>
      <c r="N129" s="100"/>
      <c r="O129" s="108">
        <v>1.7113519680546662E-3</v>
      </c>
      <c r="P129" s="108">
        <v>0</v>
      </c>
      <c r="Q129" s="112">
        <v>0.12985622607830993</v>
      </c>
      <c r="R129" s="112">
        <v>0.10032197054833102</v>
      </c>
      <c r="S129" s="111">
        <v>0</v>
      </c>
      <c r="T129" s="100"/>
      <c r="U129" s="110">
        <v>9132</v>
      </c>
      <c r="V129" s="110">
        <v>0</v>
      </c>
      <c r="W129" s="110">
        <v>0</v>
      </c>
      <c r="X129" s="110">
        <v>891</v>
      </c>
      <c r="Y129" s="110">
        <v>10023</v>
      </c>
      <c r="Z129" s="109">
        <v>7556759.9948985549</v>
      </c>
      <c r="AB129" s="108">
        <v>0</v>
      </c>
      <c r="AC129" s="108">
        <v>0</v>
      </c>
      <c r="AD129" s="107">
        <v>0</v>
      </c>
      <c r="AE129" s="106"/>
    </row>
    <row r="130" spans="1:31" s="95" customFormat="1" x14ac:dyDescent="0.3">
      <c r="A130" s="115">
        <v>420</v>
      </c>
      <c r="B130" s="115">
        <v>420049160</v>
      </c>
      <c r="C130" s="114" t="s">
        <v>98</v>
      </c>
      <c r="D130" s="115">
        <v>49</v>
      </c>
      <c r="E130" s="114" t="s">
        <v>96</v>
      </c>
      <c r="F130" s="115">
        <v>160</v>
      </c>
      <c r="G130" s="114" t="s">
        <v>104</v>
      </c>
      <c r="H130" s="108">
        <v>1</v>
      </c>
      <c r="I130" s="107">
        <v>9137</v>
      </c>
      <c r="J130" s="107">
        <v>269</v>
      </c>
      <c r="K130" s="107">
        <f t="shared" si="2"/>
        <v>0</v>
      </c>
      <c r="L130" s="107">
        <v>893</v>
      </c>
      <c r="M130" s="113">
        <f t="shared" si="3"/>
        <v>10299</v>
      </c>
      <c r="N130" s="100"/>
      <c r="O130" s="108">
        <v>1.7113519680546662E-3</v>
      </c>
      <c r="P130" s="108">
        <v>0</v>
      </c>
      <c r="Q130" s="112">
        <v>0.1273</v>
      </c>
      <c r="R130" s="112">
        <v>0.10201980292645375</v>
      </c>
      <c r="S130" s="111">
        <v>0</v>
      </c>
      <c r="T130" s="100"/>
      <c r="U130" s="110">
        <v>9390</v>
      </c>
      <c r="V130" s="110">
        <v>0</v>
      </c>
      <c r="W130" s="110">
        <v>0</v>
      </c>
      <c r="X130" s="110">
        <v>891</v>
      </c>
      <c r="Y130" s="110">
        <v>10281</v>
      </c>
      <c r="Z130" s="109">
        <v>7556759.9948985549</v>
      </c>
      <c r="AB130" s="108">
        <v>0</v>
      </c>
      <c r="AC130" s="108">
        <v>0</v>
      </c>
      <c r="AD130" s="107">
        <v>0</v>
      </c>
      <c r="AE130" s="106"/>
    </row>
    <row r="131" spans="1:31" s="95" customFormat="1" x14ac:dyDescent="0.3">
      <c r="A131" s="115">
        <v>420</v>
      </c>
      <c r="B131" s="115">
        <v>420049163</v>
      </c>
      <c r="C131" s="114" t="s">
        <v>98</v>
      </c>
      <c r="D131" s="115">
        <v>49</v>
      </c>
      <c r="E131" s="114" t="s">
        <v>96</v>
      </c>
      <c r="F131" s="115">
        <v>163</v>
      </c>
      <c r="G131" s="114" t="s">
        <v>27</v>
      </c>
      <c r="H131" s="108">
        <v>1</v>
      </c>
      <c r="I131" s="107">
        <v>8877</v>
      </c>
      <c r="J131" s="107">
        <v>375</v>
      </c>
      <c r="K131" s="107">
        <f t="shared" si="2"/>
        <v>0</v>
      </c>
      <c r="L131" s="107">
        <v>893</v>
      </c>
      <c r="M131" s="113">
        <f t="shared" si="3"/>
        <v>10145</v>
      </c>
      <c r="N131" s="100"/>
      <c r="O131" s="108">
        <v>1.7113519680546662E-3</v>
      </c>
      <c r="P131" s="108">
        <v>0</v>
      </c>
      <c r="Q131" s="112">
        <v>0.18</v>
      </c>
      <c r="R131" s="112">
        <v>8.6929728917015628E-2</v>
      </c>
      <c r="S131" s="111">
        <v>0</v>
      </c>
      <c r="T131" s="100"/>
      <c r="U131" s="110">
        <v>9236</v>
      </c>
      <c r="V131" s="110">
        <v>0</v>
      </c>
      <c r="W131" s="110">
        <v>0</v>
      </c>
      <c r="X131" s="110">
        <v>891</v>
      </c>
      <c r="Y131" s="110">
        <v>10127</v>
      </c>
      <c r="Z131" s="109">
        <v>7556759.9948985549</v>
      </c>
      <c r="AB131" s="108">
        <v>0</v>
      </c>
      <c r="AC131" s="108">
        <v>0</v>
      </c>
      <c r="AD131" s="107">
        <v>0</v>
      </c>
      <c r="AE131" s="106"/>
    </row>
    <row r="132" spans="1:31" s="95" customFormat="1" x14ac:dyDescent="0.3">
      <c r="A132" s="115">
        <v>420</v>
      </c>
      <c r="B132" s="115">
        <v>420049165</v>
      </c>
      <c r="C132" s="114" t="s">
        <v>98</v>
      </c>
      <c r="D132" s="115">
        <v>49</v>
      </c>
      <c r="E132" s="114" t="s">
        <v>96</v>
      </c>
      <c r="F132" s="115">
        <v>165</v>
      </c>
      <c r="G132" s="114" t="s">
        <v>28</v>
      </c>
      <c r="H132" s="108">
        <v>9</v>
      </c>
      <c r="I132" s="107">
        <v>13467</v>
      </c>
      <c r="J132" s="107">
        <v>734</v>
      </c>
      <c r="K132" s="107">
        <f t="shared" si="2"/>
        <v>0</v>
      </c>
      <c r="L132" s="107">
        <v>893</v>
      </c>
      <c r="M132" s="113">
        <f t="shared" si="3"/>
        <v>15094</v>
      </c>
      <c r="N132" s="100"/>
      <c r="O132" s="108">
        <v>1.5402167712491994E-2</v>
      </c>
      <c r="P132" s="108">
        <v>0</v>
      </c>
      <c r="Q132" s="112">
        <v>9.8299999999999998E-2</v>
      </c>
      <c r="R132" s="112">
        <v>9.8201070211486718E-2</v>
      </c>
      <c r="S132" s="111">
        <v>0</v>
      </c>
      <c r="T132" s="100"/>
      <c r="U132" s="110">
        <v>127593</v>
      </c>
      <c r="V132" s="110">
        <v>0</v>
      </c>
      <c r="W132" s="110">
        <v>0</v>
      </c>
      <c r="X132" s="110">
        <v>8019</v>
      </c>
      <c r="Y132" s="110">
        <v>135612</v>
      </c>
      <c r="Z132" s="109">
        <v>7556759.9948985549</v>
      </c>
      <c r="AB132" s="108">
        <v>4</v>
      </c>
      <c r="AC132" s="108">
        <v>4</v>
      </c>
      <c r="AD132" s="107">
        <v>60272</v>
      </c>
      <c r="AE132" s="106"/>
    </row>
    <row r="133" spans="1:31" s="95" customFormat="1" x14ac:dyDescent="0.3">
      <c r="A133" s="115">
        <v>420</v>
      </c>
      <c r="B133" s="115">
        <v>420049176</v>
      </c>
      <c r="C133" s="114" t="s">
        <v>98</v>
      </c>
      <c r="D133" s="115">
        <v>49</v>
      </c>
      <c r="E133" s="114" t="s">
        <v>96</v>
      </c>
      <c r="F133" s="115">
        <v>176</v>
      </c>
      <c r="G133" s="114" t="s">
        <v>29</v>
      </c>
      <c r="H133" s="108">
        <v>13.649999999999999</v>
      </c>
      <c r="I133" s="107">
        <v>10425</v>
      </c>
      <c r="J133" s="107">
        <v>3444</v>
      </c>
      <c r="K133" s="107">
        <f t="shared" si="2"/>
        <v>0</v>
      </c>
      <c r="L133" s="107">
        <v>893</v>
      </c>
      <c r="M133" s="113">
        <f t="shared" si="3"/>
        <v>14762</v>
      </c>
      <c r="N133" s="100"/>
      <c r="O133" s="108">
        <v>2.3359954363946195E-2</v>
      </c>
      <c r="P133" s="108">
        <v>0</v>
      </c>
      <c r="Q133" s="112">
        <v>0.09</v>
      </c>
      <c r="R133" s="112">
        <v>6.645275270560716E-2</v>
      </c>
      <c r="S133" s="111">
        <v>0</v>
      </c>
      <c r="T133" s="100"/>
      <c r="U133" s="110">
        <v>188985</v>
      </c>
      <c r="V133" s="110">
        <v>0</v>
      </c>
      <c r="W133" s="110">
        <v>0</v>
      </c>
      <c r="X133" s="110">
        <v>12163</v>
      </c>
      <c r="Y133" s="110">
        <v>201148</v>
      </c>
      <c r="Z133" s="109">
        <v>7556759.9948985549</v>
      </c>
      <c r="AB133" s="108">
        <v>0</v>
      </c>
      <c r="AC133" s="108">
        <v>0</v>
      </c>
      <c r="AD133" s="107">
        <v>0</v>
      </c>
      <c r="AE133" s="106"/>
    </row>
    <row r="134" spans="1:31" s="95" customFormat="1" x14ac:dyDescent="0.3">
      <c r="A134" s="115">
        <v>420</v>
      </c>
      <c r="B134" s="115">
        <v>420049181</v>
      </c>
      <c r="C134" s="114" t="s">
        <v>98</v>
      </c>
      <c r="D134" s="115">
        <v>49</v>
      </c>
      <c r="E134" s="114" t="s">
        <v>96</v>
      </c>
      <c r="F134" s="115">
        <v>181</v>
      </c>
      <c r="G134" s="114" t="s">
        <v>105</v>
      </c>
      <c r="H134" s="108">
        <v>3</v>
      </c>
      <c r="I134" s="107">
        <v>9113</v>
      </c>
      <c r="J134" s="107">
        <v>615</v>
      </c>
      <c r="K134" s="107">
        <f t="shared" si="2"/>
        <v>0</v>
      </c>
      <c r="L134" s="107">
        <v>893</v>
      </c>
      <c r="M134" s="113">
        <f t="shared" si="3"/>
        <v>10621</v>
      </c>
      <c r="N134" s="100"/>
      <c r="O134" s="108">
        <v>5.1340559041639991E-3</v>
      </c>
      <c r="P134" s="108">
        <v>0</v>
      </c>
      <c r="Q134" s="112">
        <v>0.09</v>
      </c>
      <c r="R134" s="112">
        <v>1.5623145980024853E-2</v>
      </c>
      <c r="S134" s="111">
        <v>0</v>
      </c>
      <c r="T134" s="100"/>
      <c r="U134" s="110">
        <v>29133</v>
      </c>
      <c r="V134" s="110">
        <v>0</v>
      </c>
      <c r="W134" s="110">
        <v>0</v>
      </c>
      <c r="X134" s="110">
        <v>2673</v>
      </c>
      <c r="Y134" s="110">
        <v>31806</v>
      </c>
      <c r="Z134" s="109">
        <v>7556759.9948985549</v>
      </c>
      <c r="AB134" s="108">
        <v>0</v>
      </c>
      <c r="AC134" s="108">
        <v>0</v>
      </c>
      <c r="AD134" s="107">
        <v>0</v>
      </c>
      <c r="AE134" s="106"/>
    </row>
    <row r="135" spans="1:31" s="95" customFormat="1" x14ac:dyDescent="0.3">
      <c r="A135" s="115">
        <v>420</v>
      </c>
      <c r="B135" s="115">
        <v>420049207</v>
      </c>
      <c r="C135" s="114" t="s">
        <v>98</v>
      </c>
      <c r="D135" s="115">
        <v>49</v>
      </c>
      <c r="E135" s="114" t="s">
        <v>96</v>
      </c>
      <c r="F135" s="115">
        <v>207</v>
      </c>
      <c r="G135" s="114" t="s">
        <v>40</v>
      </c>
      <c r="H135" s="108">
        <v>2</v>
      </c>
      <c r="I135" s="107">
        <v>11404</v>
      </c>
      <c r="J135" s="107">
        <v>7372</v>
      </c>
      <c r="K135" s="107">
        <f t="shared" si="2"/>
        <v>0</v>
      </c>
      <c r="L135" s="107">
        <v>893</v>
      </c>
      <c r="M135" s="113">
        <f t="shared" si="3"/>
        <v>19669</v>
      </c>
      <c r="N135" s="100"/>
      <c r="O135" s="108">
        <v>3.4227039361093324E-3</v>
      </c>
      <c r="P135" s="108">
        <v>0</v>
      </c>
      <c r="Q135" s="112">
        <v>0.09</v>
      </c>
      <c r="R135" s="112">
        <v>1.0169667554738609E-4</v>
      </c>
      <c r="S135" s="111">
        <v>0</v>
      </c>
      <c r="T135" s="100"/>
      <c r="U135" s="110">
        <v>37488</v>
      </c>
      <c r="V135" s="110">
        <v>0</v>
      </c>
      <c r="W135" s="110">
        <v>0</v>
      </c>
      <c r="X135" s="110">
        <v>1782</v>
      </c>
      <c r="Y135" s="110">
        <v>39270</v>
      </c>
      <c r="Z135" s="109">
        <v>7556759.9948985549</v>
      </c>
      <c r="AB135" s="108">
        <v>0</v>
      </c>
      <c r="AC135" s="108">
        <v>0</v>
      </c>
      <c r="AD135" s="107">
        <v>0</v>
      </c>
      <c r="AE135" s="106"/>
    </row>
    <row r="136" spans="1:31" s="95" customFormat="1" x14ac:dyDescent="0.3">
      <c r="A136" s="115">
        <v>420</v>
      </c>
      <c r="B136" s="115">
        <v>420049243</v>
      </c>
      <c r="C136" s="114" t="s">
        <v>98</v>
      </c>
      <c r="D136" s="115">
        <v>49</v>
      </c>
      <c r="E136" s="114" t="s">
        <v>96</v>
      </c>
      <c r="F136" s="115">
        <v>243</v>
      </c>
      <c r="G136" s="114" t="s">
        <v>74</v>
      </c>
      <c r="H136" s="108">
        <v>1</v>
      </c>
      <c r="I136" s="107">
        <v>13411</v>
      </c>
      <c r="J136" s="107">
        <v>3165</v>
      </c>
      <c r="K136" s="107">
        <f t="shared" si="2"/>
        <v>0</v>
      </c>
      <c r="L136" s="107">
        <v>893</v>
      </c>
      <c r="M136" s="113">
        <f t="shared" si="3"/>
        <v>17469</v>
      </c>
      <c r="N136" s="100"/>
      <c r="O136" s="108">
        <v>1.7113519680546662E-3</v>
      </c>
      <c r="P136" s="108">
        <v>0</v>
      </c>
      <c r="Q136" s="112">
        <v>0.09</v>
      </c>
      <c r="R136" s="112">
        <v>5.3763165448022874E-3</v>
      </c>
      <c r="S136" s="111">
        <v>0</v>
      </c>
      <c r="T136" s="100"/>
      <c r="U136" s="110">
        <v>16548</v>
      </c>
      <c r="V136" s="110">
        <v>0</v>
      </c>
      <c r="W136" s="110">
        <v>0</v>
      </c>
      <c r="X136" s="110">
        <v>891</v>
      </c>
      <c r="Y136" s="110">
        <v>17439</v>
      </c>
      <c r="Z136" s="109">
        <v>7556759.9948985549</v>
      </c>
      <c r="AB136" s="108">
        <v>0</v>
      </c>
      <c r="AC136" s="108">
        <v>0</v>
      </c>
      <c r="AD136" s="107">
        <v>0</v>
      </c>
      <c r="AE136" s="106"/>
    </row>
    <row r="137" spans="1:31" s="95" customFormat="1" x14ac:dyDescent="0.3">
      <c r="A137" s="115">
        <v>420</v>
      </c>
      <c r="B137" s="115">
        <v>420049244</v>
      </c>
      <c r="C137" s="114" t="s">
        <v>98</v>
      </c>
      <c r="D137" s="115">
        <v>49</v>
      </c>
      <c r="E137" s="114" t="s">
        <v>96</v>
      </c>
      <c r="F137" s="115">
        <v>244</v>
      </c>
      <c r="G137" s="114" t="s">
        <v>43</v>
      </c>
      <c r="H137" s="108">
        <v>5.38</v>
      </c>
      <c r="I137" s="107">
        <v>8984</v>
      </c>
      <c r="J137" s="107">
        <v>3640</v>
      </c>
      <c r="K137" s="107">
        <f t="shared" si="2"/>
        <v>0</v>
      </c>
      <c r="L137" s="107">
        <v>893</v>
      </c>
      <c r="M137" s="113">
        <f t="shared" si="3"/>
        <v>13517</v>
      </c>
      <c r="N137" s="100"/>
      <c r="O137" s="108">
        <v>9.2070735881341036E-3</v>
      </c>
      <c r="P137" s="108">
        <v>0</v>
      </c>
      <c r="Q137" s="112">
        <v>0.18</v>
      </c>
      <c r="R137" s="112">
        <v>9.1081897987744451E-2</v>
      </c>
      <c r="S137" s="111">
        <v>0</v>
      </c>
      <c r="T137" s="100"/>
      <c r="U137" s="110">
        <v>67799</v>
      </c>
      <c r="V137" s="110">
        <v>0</v>
      </c>
      <c r="W137" s="110">
        <v>0</v>
      </c>
      <c r="X137" s="110">
        <v>4794</v>
      </c>
      <c r="Y137" s="110">
        <v>72593</v>
      </c>
      <c r="Z137" s="109">
        <v>7556759.9948985549</v>
      </c>
      <c r="AB137" s="108">
        <v>0</v>
      </c>
      <c r="AC137" s="108">
        <v>0</v>
      </c>
      <c r="AD137" s="107">
        <v>0</v>
      </c>
      <c r="AE137" s="106"/>
    </row>
    <row r="138" spans="1:31" s="95" customFormat="1" x14ac:dyDescent="0.3">
      <c r="A138" s="115">
        <v>420</v>
      </c>
      <c r="B138" s="115">
        <v>420049248</v>
      </c>
      <c r="C138" s="114" t="s">
        <v>98</v>
      </c>
      <c r="D138" s="115">
        <v>49</v>
      </c>
      <c r="E138" s="114" t="s">
        <v>96</v>
      </c>
      <c r="F138" s="115">
        <v>248</v>
      </c>
      <c r="G138" s="114" t="s">
        <v>30</v>
      </c>
      <c r="H138" s="108">
        <v>8.620000000000001</v>
      </c>
      <c r="I138" s="107">
        <v>10627</v>
      </c>
      <c r="J138" s="107">
        <v>1051</v>
      </c>
      <c r="K138" s="107">
        <f t="shared" si="2"/>
        <v>0</v>
      </c>
      <c r="L138" s="107">
        <v>893</v>
      </c>
      <c r="M138" s="113">
        <f t="shared" si="3"/>
        <v>12571</v>
      </c>
      <c r="N138" s="100"/>
      <c r="O138" s="108">
        <v>1.4751853964631221E-2</v>
      </c>
      <c r="P138" s="108">
        <v>0</v>
      </c>
      <c r="Q138" s="112">
        <v>0.09</v>
      </c>
      <c r="R138" s="112">
        <v>3.9140350816507199E-2</v>
      </c>
      <c r="S138" s="111">
        <v>0</v>
      </c>
      <c r="T138" s="100"/>
      <c r="U138" s="110">
        <v>100492</v>
      </c>
      <c r="V138" s="110">
        <v>0</v>
      </c>
      <c r="W138" s="110">
        <v>0</v>
      </c>
      <c r="X138" s="110">
        <v>7681</v>
      </c>
      <c r="Y138" s="110">
        <v>108173</v>
      </c>
      <c r="Z138" s="109">
        <v>7556759.9948985549</v>
      </c>
      <c r="AB138" s="108">
        <v>0</v>
      </c>
      <c r="AC138" s="108">
        <v>0</v>
      </c>
      <c r="AD138" s="107">
        <v>0</v>
      </c>
      <c r="AE138" s="106"/>
    </row>
    <row r="139" spans="1:31" s="95" customFormat="1" x14ac:dyDescent="0.3">
      <c r="A139" s="115">
        <v>420</v>
      </c>
      <c r="B139" s="115">
        <v>420049274</v>
      </c>
      <c r="C139" s="114" t="s">
        <v>98</v>
      </c>
      <c r="D139" s="115">
        <v>49</v>
      </c>
      <c r="E139" s="114" t="s">
        <v>96</v>
      </c>
      <c r="F139" s="115">
        <v>274</v>
      </c>
      <c r="G139" s="114" t="s">
        <v>81</v>
      </c>
      <c r="H139" s="108">
        <v>0.55000000000000004</v>
      </c>
      <c r="I139" s="107">
        <v>8942</v>
      </c>
      <c r="J139" s="107">
        <v>4323</v>
      </c>
      <c r="K139" s="107">
        <f t="shared" ref="K139:K202" si="4">IFERROR(V139/H139,0)</f>
        <v>0</v>
      </c>
      <c r="L139" s="107">
        <v>893</v>
      </c>
      <c r="M139" s="113">
        <f t="shared" ref="M139:M202" si="5">SUM(I139:L139)</f>
        <v>14158</v>
      </c>
      <c r="N139" s="100"/>
      <c r="O139" s="108">
        <v>9.4124358243006644E-4</v>
      </c>
      <c r="P139" s="108">
        <v>0</v>
      </c>
      <c r="Q139" s="112">
        <v>0.09</v>
      </c>
      <c r="R139" s="112">
        <v>7.8783261750433251E-2</v>
      </c>
      <c r="S139" s="111">
        <v>0</v>
      </c>
      <c r="T139" s="100"/>
      <c r="U139" s="110">
        <v>7283</v>
      </c>
      <c r="V139" s="110">
        <v>0</v>
      </c>
      <c r="W139" s="110">
        <v>0</v>
      </c>
      <c r="X139" s="110">
        <v>491</v>
      </c>
      <c r="Y139" s="110">
        <v>7774</v>
      </c>
      <c r="Z139" s="109">
        <v>7556759.9948985549</v>
      </c>
      <c r="AB139" s="108">
        <v>0</v>
      </c>
      <c r="AC139" s="108">
        <v>0</v>
      </c>
      <c r="AD139" s="107">
        <v>0</v>
      </c>
      <c r="AE139" s="106"/>
    </row>
    <row r="140" spans="1:31" s="95" customFormat="1" x14ac:dyDescent="0.3">
      <c r="A140" s="115">
        <v>420</v>
      </c>
      <c r="B140" s="115">
        <v>420049308</v>
      </c>
      <c r="C140" s="114" t="s">
        <v>98</v>
      </c>
      <c r="D140" s="115">
        <v>49</v>
      </c>
      <c r="E140" s="114" t="s">
        <v>96</v>
      </c>
      <c r="F140" s="115">
        <v>308</v>
      </c>
      <c r="G140" s="114" t="s">
        <v>32</v>
      </c>
      <c r="H140" s="108">
        <v>1</v>
      </c>
      <c r="I140" s="107">
        <v>9137</v>
      </c>
      <c r="J140" s="107">
        <v>5302</v>
      </c>
      <c r="K140" s="107">
        <f t="shared" si="4"/>
        <v>0</v>
      </c>
      <c r="L140" s="107">
        <v>893</v>
      </c>
      <c r="M140" s="113">
        <f t="shared" si="5"/>
        <v>15332</v>
      </c>
      <c r="N140" s="100"/>
      <c r="O140" s="108">
        <v>1.7113519680546662E-3</v>
      </c>
      <c r="P140" s="108">
        <v>0</v>
      </c>
      <c r="Q140" s="112">
        <v>0.09</v>
      </c>
      <c r="R140" s="112">
        <v>2.0352338655245709E-3</v>
      </c>
      <c r="S140" s="111">
        <v>0</v>
      </c>
      <c r="T140" s="100"/>
      <c r="U140" s="110">
        <v>14414</v>
      </c>
      <c r="V140" s="110">
        <v>0</v>
      </c>
      <c r="W140" s="110">
        <v>0</v>
      </c>
      <c r="X140" s="110">
        <v>891</v>
      </c>
      <c r="Y140" s="110">
        <v>15305</v>
      </c>
      <c r="Z140" s="109">
        <v>7556759.9948985549</v>
      </c>
      <c r="AB140" s="108">
        <v>0</v>
      </c>
      <c r="AC140" s="108">
        <v>0</v>
      </c>
      <c r="AD140" s="107">
        <v>0</v>
      </c>
      <c r="AE140" s="106"/>
    </row>
    <row r="141" spans="1:31" s="95" customFormat="1" x14ac:dyDescent="0.3">
      <c r="A141" s="115">
        <v>420</v>
      </c>
      <c r="B141" s="115">
        <v>420049314</v>
      </c>
      <c r="C141" s="114" t="s">
        <v>98</v>
      </c>
      <c r="D141" s="115">
        <v>49</v>
      </c>
      <c r="E141" s="114" t="s">
        <v>96</v>
      </c>
      <c r="F141" s="115">
        <v>314</v>
      </c>
      <c r="G141" s="114" t="s">
        <v>46</v>
      </c>
      <c r="H141" s="108">
        <v>1.46</v>
      </c>
      <c r="I141" s="107">
        <v>12605</v>
      </c>
      <c r="J141" s="107">
        <v>9779</v>
      </c>
      <c r="K141" s="107">
        <f t="shared" si="4"/>
        <v>0</v>
      </c>
      <c r="L141" s="107">
        <v>893</v>
      </c>
      <c r="M141" s="113">
        <f t="shared" si="5"/>
        <v>23277</v>
      </c>
      <c r="N141" s="100"/>
      <c r="O141" s="108">
        <v>2.4985738733598129E-3</v>
      </c>
      <c r="P141" s="108">
        <v>0</v>
      </c>
      <c r="Q141" s="112">
        <v>0.09</v>
      </c>
      <c r="R141" s="112">
        <v>4.7700631071184215E-3</v>
      </c>
      <c r="S141" s="111">
        <v>0</v>
      </c>
      <c r="T141" s="100"/>
      <c r="U141" s="110">
        <v>32625</v>
      </c>
      <c r="V141" s="110">
        <v>0</v>
      </c>
      <c r="W141" s="110">
        <v>0</v>
      </c>
      <c r="X141" s="110">
        <v>1301</v>
      </c>
      <c r="Y141" s="110">
        <v>33926</v>
      </c>
      <c r="Z141" s="109">
        <v>7556759.9948985549</v>
      </c>
      <c r="AB141" s="108">
        <v>0</v>
      </c>
      <c r="AC141" s="108">
        <v>0</v>
      </c>
      <c r="AD141" s="107">
        <v>0</v>
      </c>
      <c r="AE141" s="106"/>
    </row>
    <row r="142" spans="1:31" s="95" customFormat="1" x14ac:dyDescent="0.3">
      <c r="A142" s="115">
        <v>420</v>
      </c>
      <c r="B142" s="115">
        <v>420049347</v>
      </c>
      <c r="C142" s="114" t="s">
        <v>98</v>
      </c>
      <c r="D142" s="115">
        <v>49</v>
      </c>
      <c r="E142" s="114" t="s">
        <v>96</v>
      </c>
      <c r="F142" s="115">
        <v>347</v>
      </c>
      <c r="G142" s="114" t="s">
        <v>106</v>
      </c>
      <c r="H142" s="108">
        <v>5.61</v>
      </c>
      <c r="I142" s="107">
        <v>11277</v>
      </c>
      <c r="J142" s="107">
        <v>4885</v>
      </c>
      <c r="K142" s="107">
        <f t="shared" si="4"/>
        <v>0</v>
      </c>
      <c r="L142" s="107">
        <v>893</v>
      </c>
      <c r="M142" s="113">
        <f t="shared" si="5"/>
        <v>17055</v>
      </c>
      <c r="N142" s="100"/>
      <c r="O142" s="108">
        <v>9.6006845407866775E-3</v>
      </c>
      <c r="P142" s="108">
        <v>0</v>
      </c>
      <c r="Q142" s="112">
        <v>0.09</v>
      </c>
      <c r="R142" s="112">
        <v>4.4022263711121119E-3</v>
      </c>
      <c r="S142" s="111">
        <v>0</v>
      </c>
      <c r="T142" s="100"/>
      <c r="U142" s="110">
        <v>90514</v>
      </c>
      <c r="V142" s="110">
        <v>0</v>
      </c>
      <c r="W142" s="110">
        <v>0</v>
      </c>
      <c r="X142" s="110">
        <v>4999</v>
      </c>
      <c r="Y142" s="110">
        <v>95513</v>
      </c>
      <c r="Z142" s="109">
        <v>7556759.9948985549</v>
      </c>
      <c r="AB142" s="108">
        <v>0</v>
      </c>
      <c r="AC142" s="108">
        <v>0</v>
      </c>
      <c r="AD142" s="107">
        <v>0</v>
      </c>
      <c r="AE142" s="106"/>
    </row>
    <row r="143" spans="1:31" s="95" customFormat="1" x14ac:dyDescent="0.3">
      <c r="A143" s="115">
        <v>420</v>
      </c>
      <c r="B143" s="115">
        <v>420049625</v>
      </c>
      <c r="C143" s="114" t="s">
        <v>98</v>
      </c>
      <c r="D143" s="115">
        <v>49</v>
      </c>
      <c r="E143" s="114" t="s">
        <v>96</v>
      </c>
      <c r="F143" s="115">
        <v>625</v>
      </c>
      <c r="G143" s="114" t="s">
        <v>49</v>
      </c>
      <c r="H143" s="108">
        <v>0.63</v>
      </c>
      <c r="I143" s="107">
        <v>9709</v>
      </c>
      <c r="J143" s="107">
        <v>1833</v>
      </c>
      <c r="K143" s="107">
        <f t="shared" si="4"/>
        <v>0</v>
      </c>
      <c r="L143" s="107">
        <v>893</v>
      </c>
      <c r="M143" s="113">
        <f t="shared" si="5"/>
        <v>12435</v>
      </c>
      <c r="N143" s="100"/>
      <c r="O143" s="108">
        <v>1.0781517398744398E-3</v>
      </c>
      <c r="P143" s="108">
        <v>0</v>
      </c>
      <c r="Q143" s="112">
        <v>0.09</v>
      </c>
      <c r="R143" s="112">
        <v>2.5702490583282295E-3</v>
      </c>
      <c r="S143" s="111">
        <v>0</v>
      </c>
      <c r="T143" s="100"/>
      <c r="U143" s="110">
        <v>7259</v>
      </c>
      <c r="V143" s="110">
        <v>0</v>
      </c>
      <c r="W143" s="110">
        <v>0</v>
      </c>
      <c r="X143" s="110">
        <v>562</v>
      </c>
      <c r="Y143" s="110">
        <v>7821</v>
      </c>
      <c r="Z143" s="109">
        <v>7556759.9948985549</v>
      </c>
      <c r="AB143" s="108">
        <v>0</v>
      </c>
      <c r="AC143" s="108">
        <v>0</v>
      </c>
      <c r="AD143" s="107">
        <v>0</v>
      </c>
      <c r="AE143" s="106"/>
    </row>
    <row r="144" spans="1:31" s="95" customFormat="1" x14ac:dyDescent="0.3">
      <c r="A144" s="115">
        <v>426</v>
      </c>
      <c r="B144" s="115">
        <v>426149009</v>
      </c>
      <c r="C144" s="114" t="s">
        <v>107</v>
      </c>
      <c r="D144" s="115">
        <v>149</v>
      </c>
      <c r="E144" s="114" t="s">
        <v>103</v>
      </c>
      <c r="F144" s="115">
        <v>9</v>
      </c>
      <c r="G144" s="114" t="s">
        <v>108</v>
      </c>
      <c r="H144" s="108">
        <v>2.14</v>
      </c>
      <c r="I144" s="107">
        <v>12587</v>
      </c>
      <c r="J144" s="107">
        <v>7130</v>
      </c>
      <c r="K144" s="107">
        <f t="shared" si="4"/>
        <v>0</v>
      </c>
      <c r="L144" s="107">
        <v>893</v>
      </c>
      <c r="M144" s="113">
        <f t="shared" si="5"/>
        <v>20610</v>
      </c>
      <c r="N144" s="100"/>
      <c r="O144" s="108">
        <v>0</v>
      </c>
      <c r="P144" s="108">
        <v>0</v>
      </c>
      <c r="Q144" s="112">
        <v>0.09</v>
      </c>
      <c r="R144" s="112">
        <v>2.0759903113485335E-3</v>
      </c>
      <c r="S144" s="111">
        <v>0</v>
      </c>
      <c r="T144" s="100"/>
      <c r="U144" s="110">
        <v>42195</v>
      </c>
      <c r="V144" s="110">
        <v>0</v>
      </c>
      <c r="W144" s="110">
        <v>0</v>
      </c>
      <c r="X144" s="110">
        <v>1912</v>
      </c>
      <c r="Y144" s="110">
        <v>44107</v>
      </c>
      <c r="Z144" s="109">
        <v>4364084</v>
      </c>
      <c r="AB144" s="108">
        <v>0</v>
      </c>
      <c r="AC144" s="108">
        <v>0</v>
      </c>
      <c r="AD144" s="107">
        <v>0</v>
      </c>
      <c r="AE144" s="106"/>
    </row>
    <row r="145" spans="1:31" s="95" customFormat="1" x14ac:dyDescent="0.3">
      <c r="A145" s="115">
        <v>426</v>
      </c>
      <c r="B145" s="115">
        <v>426149056</v>
      </c>
      <c r="C145" s="114" t="s">
        <v>107</v>
      </c>
      <c r="D145" s="115">
        <v>149</v>
      </c>
      <c r="E145" s="114" t="s">
        <v>103</v>
      </c>
      <c r="F145" s="115">
        <v>56</v>
      </c>
      <c r="G145" s="114" t="s">
        <v>153</v>
      </c>
      <c r="H145" s="108">
        <v>0.17</v>
      </c>
      <c r="I145" s="107">
        <v>9612</v>
      </c>
      <c r="J145" s="107">
        <v>3734</v>
      </c>
      <c r="K145" s="107">
        <f t="shared" si="4"/>
        <v>0</v>
      </c>
      <c r="L145" s="107">
        <v>893</v>
      </c>
      <c r="M145" s="113">
        <f t="shared" si="5"/>
        <v>14239</v>
      </c>
      <c r="N145" s="100"/>
      <c r="O145" s="108">
        <v>0</v>
      </c>
      <c r="P145" s="108">
        <v>0</v>
      </c>
      <c r="Q145" s="112">
        <v>0.09</v>
      </c>
      <c r="R145" s="112">
        <v>2.0474156589421796E-2</v>
      </c>
      <c r="S145" s="111">
        <v>0</v>
      </c>
      <c r="T145" s="100"/>
      <c r="U145" s="110">
        <v>2269</v>
      </c>
      <c r="V145" s="110">
        <v>0</v>
      </c>
      <c r="W145" s="110">
        <v>0</v>
      </c>
      <c r="X145" s="110">
        <v>152</v>
      </c>
      <c r="Y145" s="110">
        <v>2421</v>
      </c>
      <c r="Z145" s="109">
        <v>4364084</v>
      </c>
      <c r="AB145" s="108">
        <v>0</v>
      </c>
      <c r="AC145" s="108">
        <v>0</v>
      </c>
      <c r="AD145" s="107">
        <v>0</v>
      </c>
      <c r="AE145" s="106"/>
    </row>
    <row r="146" spans="1:31" s="95" customFormat="1" x14ac:dyDescent="0.3">
      <c r="A146" s="115">
        <v>426</v>
      </c>
      <c r="B146" s="115">
        <v>426149079</v>
      </c>
      <c r="C146" s="114" t="s">
        <v>107</v>
      </c>
      <c r="D146" s="115">
        <v>149</v>
      </c>
      <c r="E146" s="114" t="s">
        <v>103</v>
      </c>
      <c r="F146" s="115">
        <v>79</v>
      </c>
      <c r="G146" s="114" t="s">
        <v>109</v>
      </c>
      <c r="H146" s="108">
        <v>1</v>
      </c>
      <c r="I146" s="107">
        <v>8450</v>
      </c>
      <c r="J146" s="107">
        <v>856</v>
      </c>
      <c r="K146" s="107">
        <f t="shared" si="4"/>
        <v>0</v>
      </c>
      <c r="L146" s="107">
        <v>893</v>
      </c>
      <c r="M146" s="113">
        <f t="shared" si="5"/>
        <v>10199</v>
      </c>
      <c r="N146" s="100"/>
      <c r="O146" s="108">
        <v>0</v>
      </c>
      <c r="P146" s="108">
        <v>0</v>
      </c>
      <c r="Q146" s="112">
        <v>0.09</v>
      </c>
      <c r="R146" s="112">
        <v>6.132665667844843E-2</v>
      </c>
      <c r="S146" s="111">
        <v>0</v>
      </c>
      <c r="T146" s="100"/>
      <c r="U146" s="110">
        <v>9306</v>
      </c>
      <c r="V146" s="110">
        <v>0</v>
      </c>
      <c r="W146" s="110">
        <v>0</v>
      </c>
      <c r="X146" s="110">
        <v>893</v>
      </c>
      <c r="Y146" s="110">
        <v>10199</v>
      </c>
      <c r="Z146" s="109">
        <v>4364084</v>
      </c>
      <c r="AB146" s="108">
        <v>0</v>
      </c>
      <c r="AC146" s="108">
        <v>0</v>
      </c>
      <c r="AD146" s="107">
        <v>0</v>
      </c>
      <c r="AE146" s="106"/>
    </row>
    <row r="147" spans="1:31" s="95" customFormat="1" x14ac:dyDescent="0.3">
      <c r="A147" s="115">
        <v>426</v>
      </c>
      <c r="B147" s="115">
        <v>426149128</v>
      </c>
      <c r="C147" s="114" t="s">
        <v>107</v>
      </c>
      <c r="D147" s="115">
        <v>149</v>
      </c>
      <c r="E147" s="114" t="s">
        <v>103</v>
      </c>
      <c r="F147" s="115">
        <v>128</v>
      </c>
      <c r="G147" s="114" t="s">
        <v>110</v>
      </c>
      <c r="H147" s="108">
        <v>6</v>
      </c>
      <c r="I147" s="107">
        <v>12587</v>
      </c>
      <c r="J147" s="107">
        <v>640</v>
      </c>
      <c r="K147" s="107">
        <f t="shared" si="4"/>
        <v>0</v>
      </c>
      <c r="L147" s="107">
        <v>893</v>
      </c>
      <c r="M147" s="113">
        <f t="shared" si="5"/>
        <v>14120</v>
      </c>
      <c r="N147" s="100"/>
      <c r="O147" s="108">
        <v>0</v>
      </c>
      <c r="P147" s="108">
        <v>0</v>
      </c>
      <c r="Q147" s="112">
        <v>0.18</v>
      </c>
      <c r="R147" s="112">
        <v>3.3692444036885129E-2</v>
      </c>
      <c r="S147" s="111">
        <v>0</v>
      </c>
      <c r="T147" s="100"/>
      <c r="U147" s="110">
        <v>79362</v>
      </c>
      <c r="V147" s="110">
        <v>0</v>
      </c>
      <c r="W147" s="110">
        <v>0</v>
      </c>
      <c r="X147" s="110">
        <v>5358</v>
      </c>
      <c r="Y147" s="110">
        <v>84720</v>
      </c>
      <c r="Z147" s="109">
        <v>4364084</v>
      </c>
      <c r="AB147" s="108">
        <v>0</v>
      </c>
      <c r="AC147" s="108">
        <v>0</v>
      </c>
      <c r="AD147" s="107">
        <v>0</v>
      </c>
      <c r="AE147" s="106"/>
    </row>
    <row r="148" spans="1:31" s="95" customFormat="1" x14ac:dyDescent="0.3">
      <c r="A148" s="115">
        <v>426</v>
      </c>
      <c r="B148" s="115">
        <v>426149149</v>
      </c>
      <c r="C148" s="114" t="s">
        <v>107</v>
      </c>
      <c r="D148" s="115">
        <v>149</v>
      </c>
      <c r="E148" s="114" t="s">
        <v>103</v>
      </c>
      <c r="F148" s="115">
        <v>149</v>
      </c>
      <c r="G148" s="114" t="s">
        <v>103</v>
      </c>
      <c r="H148" s="108">
        <v>295.02</v>
      </c>
      <c r="I148" s="107">
        <v>11929</v>
      </c>
      <c r="J148" s="107">
        <v>14</v>
      </c>
      <c r="K148" s="107">
        <f t="shared" si="4"/>
        <v>775.5203037082232</v>
      </c>
      <c r="L148" s="107">
        <v>893</v>
      </c>
      <c r="M148" s="113">
        <f t="shared" si="5"/>
        <v>13611.520303708223</v>
      </c>
      <c r="N148" s="100"/>
      <c r="O148" s="108">
        <v>0</v>
      </c>
      <c r="P148" s="108">
        <v>144.99</v>
      </c>
      <c r="Q148" s="112">
        <v>0.12985622607830993</v>
      </c>
      <c r="R148" s="112">
        <v>0.10032197054833102</v>
      </c>
      <c r="S148" s="111">
        <v>0</v>
      </c>
      <c r="T148" s="100"/>
      <c r="U148" s="110">
        <v>3523424</v>
      </c>
      <c r="V148" s="110">
        <v>228794</v>
      </c>
      <c r="W148" s="110">
        <v>0</v>
      </c>
      <c r="X148" s="110">
        <v>263453</v>
      </c>
      <c r="Y148" s="110">
        <v>4015671</v>
      </c>
      <c r="Z148" s="109">
        <v>4364084</v>
      </c>
      <c r="AB148" s="108">
        <v>0</v>
      </c>
      <c r="AC148" s="108">
        <v>0</v>
      </c>
      <c r="AD148" s="107">
        <v>0</v>
      </c>
      <c r="AE148" s="106"/>
    </row>
    <row r="149" spans="1:31" s="95" customFormat="1" x14ac:dyDescent="0.3">
      <c r="A149" s="115">
        <v>426</v>
      </c>
      <c r="B149" s="115">
        <v>426149181</v>
      </c>
      <c r="C149" s="114" t="s">
        <v>107</v>
      </c>
      <c r="D149" s="115">
        <v>149</v>
      </c>
      <c r="E149" s="114" t="s">
        <v>103</v>
      </c>
      <c r="F149" s="115">
        <v>181</v>
      </c>
      <c r="G149" s="114" t="s">
        <v>105</v>
      </c>
      <c r="H149" s="108">
        <v>13</v>
      </c>
      <c r="I149" s="107">
        <v>10989</v>
      </c>
      <c r="J149" s="107">
        <v>741</v>
      </c>
      <c r="K149" s="107">
        <f t="shared" si="4"/>
        <v>0</v>
      </c>
      <c r="L149" s="107">
        <v>893</v>
      </c>
      <c r="M149" s="113">
        <f t="shared" si="5"/>
        <v>12623</v>
      </c>
      <c r="N149" s="100"/>
      <c r="O149" s="108">
        <v>0</v>
      </c>
      <c r="P149" s="108">
        <v>0</v>
      </c>
      <c r="Q149" s="112">
        <v>0.09</v>
      </c>
      <c r="R149" s="112">
        <v>1.5623145980024853E-2</v>
      </c>
      <c r="S149" s="111">
        <v>0</v>
      </c>
      <c r="T149" s="100"/>
      <c r="U149" s="110">
        <v>152490</v>
      </c>
      <c r="V149" s="110">
        <v>0</v>
      </c>
      <c r="W149" s="110">
        <v>0</v>
      </c>
      <c r="X149" s="110">
        <v>11609</v>
      </c>
      <c r="Y149" s="110">
        <v>164099</v>
      </c>
      <c r="Z149" s="109">
        <v>4364084</v>
      </c>
      <c r="AB149" s="108">
        <v>0</v>
      </c>
      <c r="AC149" s="108">
        <v>0</v>
      </c>
      <c r="AD149" s="107">
        <v>0</v>
      </c>
      <c r="AE149" s="106"/>
    </row>
    <row r="150" spans="1:31" s="95" customFormat="1" x14ac:dyDescent="0.3">
      <c r="A150" s="115">
        <v>426</v>
      </c>
      <c r="B150" s="115">
        <v>426149211</v>
      </c>
      <c r="C150" s="114" t="s">
        <v>107</v>
      </c>
      <c r="D150" s="115">
        <v>149</v>
      </c>
      <c r="E150" s="114" t="s">
        <v>103</v>
      </c>
      <c r="F150" s="115">
        <v>211</v>
      </c>
      <c r="G150" s="114" t="s">
        <v>80</v>
      </c>
      <c r="H150" s="108">
        <v>2</v>
      </c>
      <c r="I150" s="107">
        <v>14594</v>
      </c>
      <c r="J150" s="107">
        <v>2618</v>
      </c>
      <c r="K150" s="107">
        <f t="shared" si="4"/>
        <v>0</v>
      </c>
      <c r="L150" s="107">
        <v>893</v>
      </c>
      <c r="M150" s="113">
        <f t="shared" si="5"/>
        <v>18105</v>
      </c>
      <c r="N150" s="100"/>
      <c r="O150" s="108">
        <v>0</v>
      </c>
      <c r="P150" s="108">
        <v>0</v>
      </c>
      <c r="Q150" s="112">
        <v>0.09</v>
      </c>
      <c r="R150" s="112">
        <v>2.0265210906566032E-3</v>
      </c>
      <c r="S150" s="111">
        <v>0</v>
      </c>
      <c r="T150" s="100"/>
      <c r="U150" s="110">
        <v>34424</v>
      </c>
      <c r="V150" s="110">
        <v>0</v>
      </c>
      <c r="W150" s="110">
        <v>0</v>
      </c>
      <c r="X150" s="110">
        <v>1786</v>
      </c>
      <c r="Y150" s="110">
        <v>36210</v>
      </c>
      <c r="Z150" s="109">
        <v>4364084</v>
      </c>
      <c r="AB150" s="108">
        <v>0</v>
      </c>
      <c r="AC150" s="108">
        <v>0</v>
      </c>
      <c r="AD150" s="107">
        <v>0</v>
      </c>
      <c r="AE150" s="106"/>
    </row>
    <row r="151" spans="1:31" s="95" customFormat="1" x14ac:dyDescent="0.3">
      <c r="A151" s="115">
        <v>426</v>
      </c>
      <c r="B151" s="115">
        <v>426149258</v>
      </c>
      <c r="C151" s="114" t="s">
        <v>107</v>
      </c>
      <c r="D151" s="115">
        <v>149</v>
      </c>
      <c r="E151" s="114" t="s">
        <v>103</v>
      </c>
      <c r="F151" s="115">
        <v>258</v>
      </c>
      <c r="G151" s="114" t="s">
        <v>97</v>
      </c>
      <c r="H151" s="108">
        <v>0.41</v>
      </c>
      <c r="I151" s="107">
        <v>11631</v>
      </c>
      <c r="J151" s="107">
        <v>3713</v>
      </c>
      <c r="K151" s="107">
        <f t="shared" si="4"/>
        <v>0</v>
      </c>
      <c r="L151" s="107">
        <v>893</v>
      </c>
      <c r="M151" s="113">
        <f t="shared" si="5"/>
        <v>16237</v>
      </c>
      <c r="N151" s="100"/>
      <c r="O151" s="108">
        <v>0</v>
      </c>
      <c r="P151" s="108">
        <v>0</v>
      </c>
      <c r="Q151" s="112">
        <v>0.18</v>
      </c>
      <c r="R151" s="112">
        <v>8.7712818209417828E-2</v>
      </c>
      <c r="S151" s="111">
        <v>0</v>
      </c>
      <c r="T151" s="100"/>
      <c r="U151" s="110">
        <v>6291</v>
      </c>
      <c r="V151" s="110">
        <v>0</v>
      </c>
      <c r="W151" s="110">
        <v>0</v>
      </c>
      <c r="X151" s="110">
        <v>366</v>
      </c>
      <c r="Y151" s="110">
        <v>6657</v>
      </c>
      <c r="Z151" s="109">
        <v>4364084</v>
      </c>
      <c r="AB151" s="108">
        <v>0</v>
      </c>
      <c r="AC151" s="108">
        <v>0</v>
      </c>
      <c r="AD151" s="107">
        <v>0</v>
      </c>
      <c r="AE151" s="106"/>
    </row>
    <row r="152" spans="1:31" s="95" customFormat="1" x14ac:dyDescent="0.3">
      <c r="A152" s="115">
        <v>428</v>
      </c>
      <c r="B152" s="115">
        <v>428035035</v>
      </c>
      <c r="C152" s="114" t="s">
        <v>111</v>
      </c>
      <c r="D152" s="115">
        <v>35</v>
      </c>
      <c r="E152" s="114" t="s">
        <v>22</v>
      </c>
      <c r="F152" s="115">
        <v>35</v>
      </c>
      <c r="G152" s="114" t="s">
        <v>22</v>
      </c>
      <c r="H152" s="108">
        <v>1500.73</v>
      </c>
      <c r="I152" s="107">
        <v>11455</v>
      </c>
      <c r="J152" s="107">
        <v>4027</v>
      </c>
      <c r="K152" s="107">
        <f t="shared" si="4"/>
        <v>0</v>
      </c>
      <c r="L152" s="107">
        <v>893</v>
      </c>
      <c r="M152" s="113">
        <f t="shared" si="5"/>
        <v>16375</v>
      </c>
      <c r="N152" s="100"/>
      <c r="O152" s="108">
        <v>0</v>
      </c>
      <c r="P152" s="108">
        <v>0</v>
      </c>
      <c r="Q152" s="112">
        <v>0.18</v>
      </c>
      <c r="R152" s="112">
        <v>0.14456084490991788</v>
      </c>
      <c r="S152" s="111">
        <v>0</v>
      </c>
      <c r="T152" s="100"/>
      <c r="U152" s="110">
        <v>23234303</v>
      </c>
      <c r="V152" s="110">
        <v>0</v>
      </c>
      <c r="W152" s="110">
        <v>0</v>
      </c>
      <c r="X152" s="110">
        <v>1340154</v>
      </c>
      <c r="Y152" s="110">
        <v>24574457</v>
      </c>
      <c r="Z152" s="109">
        <v>27973225.735457871</v>
      </c>
      <c r="AB152" s="108">
        <v>0</v>
      </c>
      <c r="AC152" s="108">
        <v>0</v>
      </c>
      <c r="AD152" s="107">
        <v>0</v>
      </c>
      <c r="AE152" s="106"/>
    </row>
    <row r="153" spans="1:31" s="95" customFormat="1" x14ac:dyDescent="0.3">
      <c r="A153" s="115">
        <v>428</v>
      </c>
      <c r="B153" s="115">
        <v>428035044</v>
      </c>
      <c r="C153" s="114" t="s">
        <v>111</v>
      </c>
      <c r="D153" s="115">
        <v>35</v>
      </c>
      <c r="E153" s="114" t="s">
        <v>22</v>
      </c>
      <c r="F153" s="115">
        <v>44</v>
      </c>
      <c r="G153" s="114" t="s">
        <v>35</v>
      </c>
      <c r="H153" s="108">
        <v>13</v>
      </c>
      <c r="I153" s="107">
        <v>9298</v>
      </c>
      <c r="J153" s="107">
        <v>213</v>
      </c>
      <c r="K153" s="107">
        <f t="shared" si="4"/>
        <v>0</v>
      </c>
      <c r="L153" s="107">
        <v>893</v>
      </c>
      <c r="M153" s="113">
        <f t="shared" si="5"/>
        <v>10404</v>
      </c>
      <c r="N153" s="100"/>
      <c r="O153" s="108">
        <v>0</v>
      </c>
      <c r="P153" s="108">
        <v>0</v>
      </c>
      <c r="Q153" s="112">
        <v>0.09</v>
      </c>
      <c r="R153" s="112">
        <v>4.5747299026763673E-2</v>
      </c>
      <c r="S153" s="111">
        <v>0</v>
      </c>
      <c r="T153" s="100"/>
      <c r="U153" s="110">
        <v>123643</v>
      </c>
      <c r="V153" s="110">
        <v>0</v>
      </c>
      <c r="W153" s="110">
        <v>0</v>
      </c>
      <c r="X153" s="110">
        <v>11609</v>
      </c>
      <c r="Y153" s="110">
        <v>135252</v>
      </c>
      <c r="Z153" s="109">
        <v>27973225.735457871</v>
      </c>
      <c r="AB153" s="108">
        <v>0</v>
      </c>
      <c r="AC153" s="108">
        <v>0</v>
      </c>
      <c r="AD153" s="107">
        <v>0</v>
      </c>
      <c r="AE153" s="106"/>
    </row>
    <row r="154" spans="1:31" s="95" customFormat="1" x14ac:dyDescent="0.3">
      <c r="A154" s="115">
        <v>428</v>
      </c>
      <c r="B154" s="115">
        <v>428035050</v>
      </c>
      <c r="C154" s="114" t="s">
        <v>111</v>
      </c>
      <c r="D154" s="115">
        <v>35</v>
      </c>
      <c r="E154" s="114" t="s">
        <v>22</v>
      </c>
      <c r="F154" s="115">
        <v>50</v>
      </c>
      <c r="G154" s="114" t="s">
        <v>112</v>
      </c>
      <c r="H154" s="108">
        <v>1</v>
      </c>
      <c r="I154" s="107">
        <v>13489</v>
      </c>
      <c r="J154" s="107">
        <v>6355</v>
      </c>
      <c r="K154" s="107">
        <f t="shared" si="4"/>
        <v>0</v>
      </c>
      <c r="L154" s="107">
        <v>893</v>
      </c>
      <c r="M154" s="113">
        <f t="shared" si="5"/>
        <v>20737</v>
      </c>
      <c r="N154" s="100"/>
      <c r="O154" s="108">
        <v>0</v>
      </c>
      <c r="P154" s="108">
        <v>0</v>
      </c>
      <c r="Q154" s="112">
        <v>0.09</v>
      </c>
      <c r="R154" s="112">
        <v>2.7567702807502416E-3</v>
      </c>
      <c r="S154" s="111">
        <v>0</v>
      </c>
      <c r="T154" s="100"/>
      <c r="U154" s="110">
        <v>19844</v>
      </c>
      <c r="V154" s="110">
        <v>0</v>
      </c>
      <c r="W154" s="110">
        <v>0</v>
      </c>
      <c r="X154" s="110">
        <v>893</v>
      </c>
      <c r="Y154" s="110">
        <v>20737</v>
      </c>
      <c r="Z154" s="109">
        <v>27973225.735457871</v>
      </c>
      <c r="AB154" s="108">
        <v>0</v>
      </c>
      <c r="AC154" s="108">
        <v>0</v>
      </c>
      <c r="AD154" s="107">
        <v>0</v>
      </c>
      <c r="AE154" s="106"/>
    </row>
    <row r="155" spans="1:31" s="95" customFormat="1" x14ac:dyDescent="0.3">
      <c r="A155" s="115">
        <v>428</v>
      </c>
      <c r="B155" s="115">
        <v>428035057</v>
      </c>
      <c r="C155" s="114" t="s">
        <v>111</v>
      </c>
      <c r="D155" s="115">
        <v>35</v>
      </c>
      <c r="E155" s="114" t="s">
        <v>22</v>
      </c>
      <c r="F155" s="115">
        <v>57</v>
      </c>
      <c r="G155" s="114" t="s">
        <v>23</v>
      </c>
      <c r="H155" s="108">
        <v>154.53</v>
      </c>
      <c r="I155" s="107">
        <v>11671</v>
      </c>
      <c r="J155" s="107">
        <v>594</v>
      </c>
      <c r="K155" s="107">
        <f t="shared" si="4"/>
        <v>0</v>
      </c>
      <c r="L155" s="107">
        <v>893</v>
      </c>
      <c r="M155" s="113">
        <f t="shared" si="5"/>
        <v>13158</v>
      </c>
      <c r="N155" s="100"/>
      <c r="O155" s="108">
        <v>0</v>
      </c>
      <c r="P155" s="108">
        <v>0</v>
      </c>
      <c r="Q155" s="112">
        <v>0.18</v>
      </c>
      <c r="R155" s="112">
        <v>0.11752257884657875</v>
      </c>
      <c r="S155" s="111">
        <v>0</v>
      </c>
      <c r="T155" s="100"/>
      <c r="U155" s="110">
        <v>1895311</v>
      </c>
      <c r="V155" s="110">
        <v>0</v>
      </c>
      <c r="W155" s="110">
        <v>0</v>
      </c>
      <c r="X155" s="110">
        <v>137995</v>
      </c>
      <c r="Y155" s="110">
        <v>2033306</v>
      </c>
      <c r="Z155" s="109">
        <v>27973225.735457871</v>
      </c>
      <c r="AB155" s="108">
        <v>0</v>
      </c>
      <c r="AC155" s="108">
        <v>0</v>
      </c>
      <c r="AD155" s="107">
        <v>0</v>
      </c>
      <c r="AE155" s="106"/>
    </row>
    <row r="156" spans="1:31" s="95" customFormat="1" x14ac:dyDescent="0.3">
      <c r="A156" s="115">
        <v>428</v>
      </c>
      <c r="B156" s="115">
        <v>428035073</v>
      </c>
      <c r="C156" s="114" t="s">
        <v>111</v>
      </c>
      <c r="D156" s="115">
        <v>35</v>
      </c>
      <c r="E156" s="114" t="s">
        <v>22</v>
      </c>
      <c r="F156" s="115">
        <v>73</v>
      </c>
      <c r="G156" s="114" t="s">
        <v>37</v>
      </c>
      <c r="H156" s="108">
        <v>7</v>
      </c>
      <c r="I156" s="107">
        <v>9485</v>
      </c>
      <c r="J156" s="107">
        <v>7380</v>
      </c>
      <c r="K156" s="107">
        <f t="shared" si="4"/>
        <v>0</v>
      </c>
      <c r="L156" s="107">
        <v>893</v>
      </c>
      <c r="M156" s="113">
        <f t="shared" si="5"/>
        <v>17758</v>
      </c>
      <c r="N156" s="100"/>
      <c r="O156" s="108">
        <v>0</v>
      </c>
      <c r="P156" s="108">
        <v>0</v>
      </c>
      <c r="Q156" s="112">
        <v>0.09</v>
      </c>
      <c r="R156" s="112">
        <v>6.0798101377384835E-3</v>
      </c>
      <c r="S156" s="111">
        <v>0</v>
      </c>
      <c r="T156" s="100"/>
      <c r="U156" s="110">
        <v>118055</v>
      </c>
      <c r="V156" s="110">
        <v>0</v>
      </c>
      <c r="W156" s="110">
        <v>0</v>
      </c>
      <c r="X156" s="110">
        <v>6251</v>
      </c>
      <c r="Y156" s="110">
        <v>124306</v>
      </c>
      <c r="Z156" s="109">
        <v>27973225.735457871</v>
      </c>
      <c r="AB156" s="108">
        <v>0</v>
      </c>
      <c r="AC156" s="108">
        <v>0</v>
      </c>
      <c r="AD156" s="107">
        <v>0</v>
      </c>
      <c r="AE156" s="106"/>
    </row>
    <row r="157" spans="1:31" s="95" customFormat="1" x14ac:dyDescent="0.3">
      <c r="A157" s="115">
        <v>428</v>
      </c>
      <c r="B157" s="115">
        <v>428035093</v>
      </c>
      <c r="C157" s="114" t="s">
        <v>111</v>
      </c>
      <c r="D157" s="115">
        <v>35</v>
      </c>
      <c r="E157" s="114" t="s">
        <v>22</v>
      </c>
      <c r="F157" s="115">
        <v>93</v>
      </c>
      <c r="G157" s="114" t="s">
        <v>25</v>
      </c>
      <c r="H157" s="108">
        <v>4</v>
      </c>
      <c r="I157" s="107">
        <v>12439</v>
      </c>
      <c r="J157" s="107">
        <v>356</v>
      </c>
      <c r="K157" s="107">
        <f t="shared" si="4"/>
        <v>0</v>
      </c>
      <c r="L157" s="107">
        <v>893</v>
      </c>
      <c r="M157" s="113">
        <f t="shared" si="5"/>
        <v>13688</v>
      </c>
      <c r="N157" s="100"/>
      <c r="O157" s="108">
        <v>0</v>
      </c>
      <c r="P157" s="108">
        <v>0</v>
      </c>
      <c r="Q157" s="112">
        <v>0.09</v>
      </c>
      <c r="R157" s="112">
        <v>8.9870379446020443E-2</v>
      </c>
      <c r="S157" s="111">
        <v>0</v>
      </c>
      <c r="T157" s="100"/>
      <c r="U157" s="110">
        <v>51180</v>
      </c>
      <c r="V157" s="110">
        <v>0</v>
      </c>
      <c r="W157" s="110">
        <v>0</v>
      </c>
      <c r="X157" s="110">
        <v>3572</v>
      </c>
      <c r="Y157" s="110">
        <v>54752</v>
      </c>
      <c r="Z157" s="109">
        <v>27973225.735457871</v>
      </c>
      <c r="AB157" s="108">
        <v>0</v>
      </c>
      <c r="AC157" s="108">
        <v>0</v>
      </c>
      <c r="AD157" s="107">
        <v>0</v>
      </c>
      <c r="AE157" s="106"/>
    </row>
    <row r="158" spans="1:31" s="95" customFormat="1" x14ac:dyDescent="0.3">
      <c r="A158" s="115">
        <v>428</v>
      </c>
      <c r="B158" s="115">
        <v>428035133</v>
      </c>
      <c r="C158" s="114" t="s">
        <v>111</v>
      </c>
      <c r="D158" s="115">
        <v>35</v>
      </c>
      <c r="E158" s="114" t="s">
        <v>22</v>
      </c>
      <c r="F158" s="115">
        <v>133</v>
      </c>
      <c r="G158" s="114" t="s">
        <v>73</v>
      </c>
      <c r="H158" s="108">
        <v>2</v>
      </c>
      <c r="I158" s="107">
        <v>10840</v>
      </c>
      <c r="J158" s="107">
        <v>3397</v>
      </c>
      <c r="K158" s="107">
        <f t="shared" si="4"/>
        <v>0</v>
      </c>
      <c r="L158" s="107">
        <v>893</v>
      </c>
      <c r="M158" s="113">
        <f t="shared" si="5"/>
        <v>15130</v>
      </c>
      <c r="N158" s="100"/>
      <c r="O158" s="108">
        <v>0</v>
      </c>
      <c r="P158" s="108">
        <v>0</v>
      </c>
      <c r="Q158" s="112">
        <v>0.09</v>
      </c>
      <c r="R158" s="112">
        <v>2.5802336413393717E-2</v>
      </c>
      <c r="S158" s="111">
        <v>0</v>
      </c>
      <c r="T158" s="100"/>
      <c r="U158" s="110">
        <v>28474</v>
      </c>
      <c r="V158" s="110">
        <v>0</v>
      </c>
      <c r="W158" s="110">
        <v>0</v>
      </c>
      <c r="X158" s="110">
        <v>1786</v>
      </c>
      <c r="Y158" s="110">
        <v>30260</v>
      </c>
      <c r="Z158" s="109">
        <v>27973225.735457871</v>
      </c>
      <c r="AB158" s="108">
        <v>0</v>
      </c>
      <c r="AC158" s="108">
        <v>0</v>
      </c>
      <c r="AD158" s="107">
        <v>0</v>
      </c>
      <c r="AE158" s="106"/>
    </row>
    <row r="159" spans="1:31" s="95" customFormat="1" x14ac:dyDescent="0.3">
      <c r="A159" s="115">
        <v>428</v>
      </c>
      <c r="B159" s="115">
        <v>428035163</v>
      </c>
      <c r="C159" s="114" t="s">
        <v>111</v>
      </c>
      <c r="D159" s="115">
        <v>35</v>
      </c>
      <c r="E159" s="114" t="s">
        <v>22</v>
      </c>
      <c r="F159" s="115">
        <v>163</v>
      </c>
      <c r="G159" s="114" t="s">
        <v>27</v>
      </c>
      <c r="H159" s="108">
        <v>11.52</v>
      </c>
      <c r="I159" s="107">
        <v>9738</v>
      </c>
      <c r="J159" s="107">
        <v>411</v>
      </c>
      <c r="K159" s="107">
        <f t="shared" si="4"/>
        <v>0</v>
      </c>
      <c r="L159" s="107">
        <v>893</v>
      </c>
      <c r="M159" s="113">
        <f t="shared" si="5"/>
        <v>11042</v>
      </c>
      <c r="N159" s="100"/>
      <c r="O159" s="108">
        <v>0</v>
      </c>
      <c r="P159" s="108">
        <v>0</v>
      </c>
      <c r="Q159" s="112">
        <v>0.18</v>
      </c>
      <c r="R159" s="112">
        <v>8.6929728917015628E-2</v>
      </c>
      <c r="S159" s="111">
        <v>0</v>
      </c>
      <c r="T159" s="100"/>
      <c r="U159" s="110">
        <v>116916</v>
      </c>
      <c r="V159" s="110">
        <v>0</v>
      </c>
      <c r="W159" s="110">
        <v>0</v>
      </c>
      <c r="X159" s="110">
        <v>10287</v>
      </c>
      <c r="Y159" s="110">
        <v>127203</v>
      </c>
      <c r="Z159" s="109">
        <v>27973225.735457871</v>
      </c>
      <c r="AB159" s="108">
        <v>0</v>
      </c>
      <c r="AC159" s="108">
        <v>0</v>
      </c>
      <c r="AD159" s="107">
        <v>0</v>
      </c>
      <c r="AE159" s="106"/>
    </row>
    <row r="160" spans="1:31" s="95" customFormat="1" x14ac:dyDescent="0.3">
      <c r="A160" s="115">
        <v>428</v>
      </c>
      <c r="B160" s="115">
        <v>428035165</v>
      </c>
      <c r="C160" s="114" t="s">
        <v>111</v>
      </c>
      <c r="D160" s="115">
        <v>35</v>
      </c>
      <c r="E160" s="114" t="s">
        <v>22</v>
      </c>
      <c r="F160" s="115">
        <v>165</v>
      </c>
      <c r="G160" s="114" t="s">
        <v>28</v>
      </c>
      <c r="H160" s="108">
        <v>4</v>
      </c>
      <c r="I160" s="107">
        <v>11739</v>
      </c>
      <c r="J160" s="107">
        <v>640</v>
      </c>
      <c r="K160" s="107">
        <f t="shared" si="4"/>
        <v>0</v>
      </c>
      <c r="L160" s="107">
        <v>893</v>
      </c>
      <c r="M160" s="113">
        <f t="shared" si="5"/>
        <v>13272</v>
      </c>
      <c r="N160" s="100"/>
      <c r="O160" s="108">
        <v>0</v>
      </c>
      <c r="P160" s="108">
        <v>0</v>
      </c>
      <c r="Q160" s="112">
        <v>9.8299999999999998E-2</v>
      </c>
      <c r="R160" s="112">
        <v>9.8201070211486718E-2</v>
      </c>
      <c r="S160" s="111">
        <v>0</v>
      </c>
      <c r="T160" s="100"/>
      <c r="U160" s="110">
        <v>49516</v>
      </c>
      <c r="V160" s="110">
        <v>0</v>
      </c>
      <c r="W160" s="110">
        <v>0</v>
      </c>
      <c r="X160" s="110">
        <v>3572</v>
      </c>
      <c r="Y160" s="110">
        <v>53088</v>
      </c>
      <c r="Z160" s="109">
        <v>27973225.735457871</v>
      </c>
      <c r="AB160" s="108">
        <v>0</v>
      </c>
      <c r="AC160" s="108">
        <v>0</v>
      </c>
      <c r="AD160" s="107">
        <v>0</v>
      </c>
      <c r="AE160" s="106"/>
    </row>
    <row r="161" spans="1:31" s="95" customFormat="1" x14ac:dyDescent="0.3">
      <c r="A161" s="115">
        <v>428</v>
      </c>
      <c r="B161" s="115">
        <v>428035176</v>
      </c>
      <c r="C161" s="114" t="s">
        <v>111</v>
      </c>
      <c r="D161" s="115">
        <v>35</v>
      </c>
      <c r="E161" s="114" t="s">
        <v>22</v>
      </c>
      <c r="F161" s="115">
        <v>176</v>
      </c>
      <c r="G161" s="114" t="s">
        <v>29</v>
      </c>
      <c r="H161" s="108">
        <v>1</v>
      </c>
      <c r="I161" s="107">
        <v>11109</v>
      </c>
      <c r="J161" s="107">
        <v>3670</v>
      </c>
      <c r="K161" s="107">
        <f t="shared" si="4"/>
        <v>0</v>
      </c>
      <c r="L161" s="107">
        <v>893</v>
      </c>
      <c r="M161" s="113">
        <f t="shared" si="5"/>
        <v>15672</v>
      </c>
      <c r="N161" s="100"/>
      <c r="O161" s="108">
        <v>0</v>
      </c>
      <c r="P161" s="108">
        <v>0</v>
      </c>
      <c r="Q161" s="112">
        <v>0.09</v>
      </c>
      <c r="R161" s="112">
        <v>6.645275270560716E-2</v>
      </c>
      <c r="S161" s="111">
        <v>0</v>
      </c>
      <c r="T161" s="100"/>
      <c r="U161" s="110">
        <v>14779</v>
      </c>
      <c r="V161" s="110">
        <v>0</v>
      </c>
      <c r="W161" s="110">
        <v>0</v>
      </c>
      <c r="X161" s="110">
        <v>893</v>
      </c>
      <c r="Y161" s="110">
        <v>15672</v>
      </c>
      <c r="Z161" s="109">
        <v>27973225.735457871</v>
      </c>
      <c r="AB161" s="108">
        <v>0</v>
      </c>
      <c r="AC161" s="108">
        <v>0</v>
      </c>
      <c r="AD161" s="107">
        <v>0</v>
      </c>
      <c r="AE161" s="106"/>
    </row>
    <row r="162" spans="1:31" s="95" customFormat="1" x14ac:dyDescent="0.3">
      <c r="A162" s="115">
        <v>428</v>
      </c>
      <c r="B162" s="115">
        <v>428035189</v>
      </c>
      <c r="C162" s="114" t="s">
        <v>111</v>
      </c>
      <c r="D162" s="115">
        <v>35</v>
      </c>
      <c r="E162" s="114" t="s">
        <v>22</v>
      </c>
      <c r="F162" s="115">
        <v>189</v>
      </c>
      <c r="G162" s="114" t="s">
        <v>38</v>
      </c>
      <c r="H162" s="108">
        <v>2</v>
      </c>
      <c r="I162" s="107">
        <v>10470</v>
      </c>
      <c r="J162" s="107">
        <v>4195</v>
      </c>
      <c r="K162" s="107">
        <f t="shared" si="4"/>
        <v>0</v>
      </c>
      <c r="L162" s="107">
        <v>893</v>
      </c>
      <c r="M162" s="113">
        <f t="shared" si="5"/>
        <v>15558</v>
      </c>
      <c r="N162" s="100"/>
      <c r="O162" s="108">
        <v>0</v>
      </c>
      <c r="P162" s="108">
        <v>0</v>
      </c>
      <c r="Q162" s="112">
        <v>0.09</v>
      </c>
      <c r="R162" s="112">
        <v>2.9108240576110694E-3</v>
      </c>
      <c r="S162" s="111">
        <v>0</v>
      </c>
      <c r="T162" s="100"/>
      <c r="U162" s="110">
        <v>29330</v>
      </c>
      <c r="V162" s="110">
        <v>0</v>
      </c>
      <c r="W162" s="110">
        <v>0</v>
      </c>
      <c r="X162" s="110">
        <v>1786</v>
      </c>
      <c r="Y162" s="110">
        <v>31116</v>
      </c>
      <c r="Z162" s="109">
        <v>27973225.735457871</v>
      </c>
      <c r="AB162" s="108">
        <v>0</v>
      </c>
      <c r="AC162" s="108">
        <v>0</v>
      </c>
      <c r="AD162" s="107">
        <v>0</v>
      </c>
      <c r="AE162" s="106"/>
    </row>
    <row r="163" spans="1:31" s="95" customFormat="1" x14ac:dyDescent="0.3">
      <c r="A163" s="115">
        <v>428</v>
      </c>
      <c r="B163" s="115">
        <v>428035212</v>
      </c>
      <c r="C163" s="114" t="s">
        <v>111</v>
      </c>
      <c r="D163" s="115">
        <v>35</v>
      </c>
      <c r="E163" s="114" t="s">
        <v>22</v>
      </c>
      <c r="F163" s="115">
        <v>212</v>
      </c>
      <c r="G163" s="114" t="s">
        <v>41</v>
      </c>
      <c r="H163" s="108">
        <v>1</v>
      </c>
      <c r="I163" s="107">
        <v>9711</v>
      </c>
      <c r="J163" s="107">
        <v>1607</v>
      </c>
      <c r="K163" s="107">
        <f t="shared" si="4"/>
        <v>0</v>
      </c>
      <c r="L163" s="107">
        <v>893</v>
      </c>
      <c r="M163" s="113">
        <f t="shared" si="5"/>
        <v>12211</v>
      </c>
      <c r="N163" s="100"/>
      <c r="O163" s="108">
        <v>0</v>
      </c>
      <c r="P163" s="108">
        <v>0</v>
      </c>
      <c r="Q163" s="112">
        <v>0.09</v>
      </c>
      <c r="R163" s="112">
        <v>2.8285439308904835E-2</v>
      </c>
      <c r="S163" s="111">
        <v>0</v>
      </c>
      <c r="T163" s="100"/>
      <c r="U163" s="110">
        <v>11318</v>
      </c>
      <c r="V163" s="110">
        <v>0</v>
      </c>
      <c r="W163" s="110">
        <v>0</v>
      </c>
      <c r="X163" s="110">
        <v>893</v>
      </c>
      <c r="Y163" s="110">
        <v>12211</v>
      </c>
      <c r="Z163" s="109">
        <v>27973225.735457871</v>
      </c>
      <c r="AB163" s="108">
        <v>0</v>
      </c>
      <c r="AC163" s="108">
        <v>0</v>
      </c>
      <c r="AD163" s="107">
        <v>0</v>
      </c>
      <c r="AE163" s="106"/>
    </row>
    <row r="164" spans="1:31" s="95" customFormat="1" x14ac:dyDescent="0.3">
      <c r="A164" s="115">
        <v>428</v>
      </c>
      <c r="B164" s="115">
        <v>428035220</v>
      </c>
      <c r="C164" s="114" t="s">
        <v>111</v>
      </c>
      <c r="D164" s="115">
        <v>35</v>
      </c>
      <c r="E164" s="114" t="s">
        <v>22</v>
      </c>
      <c r="F164" s="115">
        <v>220</v>
      </c>
      <c r="G164" s="114" t="s">
        <v>42</v>
      </c>
      <c r="H164" s="108">
        <v>5</v>
      </c>
      <c r="I164" s="107">
        <v>12080</v>
      </c>
      <c r="J164" s="107">
        <v>4917</v>
      </c>
      <c r="K164" s="107">
        <f t="shared" si="4"/>
        <v>0</v>
      </c>
      <c r="L164" s="107">
        <v>893</v>
      </c>
      <c r="M164" s="113">
        <f t="shared" si="5"/>
        <v>17890</v>
      </c>
      <c r="N164" s="100"/>
      <c r="O164" s="108">
        <v>0</v>
      </c>
      <c r="P164" s="108">
        <v>0</v>
      </c>
      <c r="Q164" s="112">
        <v>0.09</v>
      </c>
      <c r="R164" s="112">
        <v>1.1758606395051932E-2</v>
      </c>
      <c r="S164" s="111">
        <v>0</v>
      </c>
      <c r="T164" s="100"/>
      <c r="U164" s="110">
        <v>84985</v>
      </c>
      <c r="V164" s="110">
        <v>0</v>
      </c>
      <c r="W164" s="110">
        <v>0</v>
      </c>
      <c r="X164" s="110">
        <v>4465</v>
      </c>
      <c r="Y164" s="110">
        <v>89450</v>
      </c>
      <c r="Z164" s="109">
        <v>27973225.735457871</v>
      </c>
      <c r="AB164" s="108">
        <v>0</v>
      </c>
      <c r="AC164" s="108">
        <v>0</v>
      </c>
      <c r="AD164" s="107">
        <v>0</v>
      </c>
      <c r="AE164" s="106"/>
    </row>
    <row r="165" spans="1:31" s="95" customFormat="1" x14ac:dyDescent="0.3">
      <c r="A165" s="115">
        <v>428</v>
      </c>
      <c r="B165" s="115">
        <v>428035229</v>
      </c>
      <c r="C165" s="114" t="s">
        <v>111</v>
      </c>
      <c r="D165" s="115">
        <v>35</v>
      </c>
      <c r="E165" s="114" t="s">
        <v>22</v>
      </c>
      <c r="F165" s="115">
        <v>229</v>
      </c>
      <c r="G165" s="114" t="s">
        <v>113</v>
      </c>
      <c r="H165" s="108">
        <v>1</v>
      </c>
      <c r="I165" s="107">
        <v>10820</v>
      </c>
      <c r="J165" s="107">
        <v>1866</v>
      </c>
      <c r="K165" s="107">
        <f t="shared" si="4"/>
        <v>0</v>
      </c>
      <c r="L165" s="107">
        <v>893</v>
      </c>
      <c r="M165" s="113">
        <f t="shared" si="5"/>
        <v>13579</v>
      </c>
      <c r="N165" s="100"/>
      <c r="O165" s="108">
        <v>0</v>
      </c>
      <c r="P165" s="108">
        <v>0</v>
      </c>
      <c r="Q165" s="112">
        <v>0.09</v>
      </c>
      <c r="R165" s="112">
        <v>1.1153540828177228E-2</v>
      </c>
      <c r="S165" s="111">
        <v>0</v>
      </c>
      <c r="T165" s="100"/>
      <c r="U165" s="110">
        <v>12686</v>
      </c>
      <c r="V165" s="110">
        <v>0</v>
      </c>
      <c r="W165" s="110">
        <v>0</v>
      </c>
      <c r="X165" s="110">
        <v>893</v>
      </c>
      <c r="Y165" s="110">
        <v>13579</v>
      </c>
      <c r="Z165" s="109">
        <v>27973225.735457871</v>
      </c>
      <c r="AB165" s="108">
        <v>0</v>
      </c>
      <c r="AC165" s="108">
        <v>0</v>
      </c>
      <c r="AD165" s="107">
        <v>0</v>
      </c>
      <c r="AE165" s="106"/>
    </row>
    <row r="166" spans="1:31" s="95" customFormat="1" x14ac:dyDescent="0.3">
      <c r="A166" s="115">
        <v>428</v>
      </c>
      <c r="B166" s="115">
        <v>428035243</v>
      </c>
      <c r="C166" s="114" t="s">
        <v>111</v>
      </c>
      <c r="D166" s="115">
        <v>35</v>
      </c>
      <c r="E166" s="114" t="s">
        <v>22</v>
      </c>
      <c r="F166" s="115">
        <v>243</v>
      </c>
      <c r="G166" s="114" t="s">
        <v>74</v>
      </c>
      <c r="H166" s="108">
        <v>4</v>
      </c>
      <c r="I166" s="107">
        <v>10694</v>
      </c>
      <c r="J166" s="107">
        <v>2524</v>
      </c>
      <c r="K166" s="107">
        <f t="shared" si="4"/>
        <v>0</v>
      </c>
      <c r="L166" s="107">
        <v>893</v>
      </c>
      <c r="M166" s="113">
        <f t="shared" si="5"/>
        <v>14111</v>
      </c>
      <c r="N166" s="100"/>
      <c r="O166" s="108">
        <v>0</v>
      </c>
      <c r="P166" s="108">
        <v>0</v>
      </c>
      <c r="Q166" s="112">
        <v>0.09</v>
      </c>
      <c r="R166" s="112">
        <v>5.3763165448022874E-3</v>
      </c>
      <c r="S166" s="111">
        <v>0</v>
      </c>
      <c r="T166" s="100"/>
      <c r="U166" s="110">
        <v>52872</v>
      </c>
      <c r="V166" s="110">
        <v>0</v>
      </c>
      <c r="W166" s="110">
        <v>0</v>
      </c>
      <c r="X166" s="110">
        <v>3572</v>
      </c>
      <c r="Y166" s="110">
        <v>56444</v>
      </c>
      <c r="Z166" s="109">
        <v>27973225.735457871</v>
      </c>
      <c r="AB166" s="108">
        <v>0</v>
      </c>
      <c r="AC166" s="108">
        <v>0</v>
      </c>
      <c r="AD166" s="107">
        <v>0</v>
      </c>
      <c r="AE166" s="106"/>
    </row>
    <row r="167" spans="1:31" s="95" customFormat="1" x14ac:dyDescent="0.3">
      <c r="A167" s="115">
        <v>428</v>
      </c>
      <c r="B167" s="115">
        <v>428035244</v>
      </c>
      <c r="C167" s="114" t="s">
        <v>111</v>
      </c>
      <c r="D167" s="115">
        <v>35</v>
      </c>
      <c r="E167" s="114" t="s">
        <v>22</v>
      </c>
      <c r="F167" s="115">
        <v>244</v>
      </c>
      <c r="G167" s="114" t="s">
        <v>43</v>
      </c>
      <c r="H167" s="108">
        <v>14</v>
      </c>
      <c r="I167" s="107">
        <v>11170</v>
      </c>
      <c r="J167" s="107">
        <v>4526</v>
      </c>
      <c r="K167" s="107">
        <f t="shared" si="4"/>
        <v>0</v>
      </c>
      <c r="L167" s="107">
        <v>893</v>
      </c>
      <c r="M167" s="113">
        <f t="shared" si="5"/>
        <v>16589</v>
      </c>
      <c r="N167" s="100"/>
      <c r="O167" s="108">
        <v>0</v>
      </c>
      <c r="P167" s="108">
        <v>0</v>
      </c>
      <c r="Q167" s="112">
        <v>0.18</v>
      </c>
      <c r="R167" s="112">
        <v>9.1081897987744451E-2</v>
      </c>
      <c r="S167" s="111">
        <v>0</v>
      </c>
      <c r="T167" s="100"/>
      <c r="U167" s="110">
        <v>219744</v>
      </c>
      <c r="V167" s="110">
        <v>0</v>
      </c>
      <c r="W167" s="110">
        <v>0</v>
      </c>
      <c r="X167" s="110">
        <v>12502</v>
      </c>
      <c r="Y167" s="110">
        <v>232246</v>
      </c>
      <c r="Z167" s="109">
        <v>27973225.735457871</v>
      </c>
      <c r="AB167" s="108">
        <v>0</v>
      </c>
      <c r="AC167" s="108">
        <v>0</v>
      </c>
      <c r="AD167" s="107">
        <v>0</v>
      </c>
      <c r="AE167" s="106"/>
    </row>
    <row r="168" spans="1:31" s="95" customFormat="1" x14ac:dyDescent="0.3">
      <c r="A168" s="115">
        <v>428</v>
      </c>
      <c r="B168" s="115">
        <v>428035248</v>
      </c>
      <c r="C168" s="114" t="s">
        <v>111</v>
      </c>
      <c r="D168" s="115">
        <v>35</v>
      </c>
      <c r="E168" s="114" t="s">
        <v>22</v>
      </c>
      <c r="F168" s="115">
        <v>248</v>
      </c>
      <c r="G168" s="114" t="s">
        <v>30</v>
      </c>
      <c r="H168" s="108">
        <v>21</v>
      </c>
      <c r="I168" s="107">
        <v>11924</v>
      </c>
      <c r="J168" s="107">
        <v>1179</v>
      </c>
      <c r="K168" s="107">
        <f t="shared" si="4"/>
        <v>0</v>
      </c>
      <c r="L168" s="107">
        <v>893</v>
      </c>
      <c r="M168" s="113">
        <f t="shared" si="5"/>
        <v>13996</v>
      </c>
      <c r="N168" s="100"/>
      <c r="O168" s="108">
        <v>0</v>
      </c>
      <c r="P168" s="108">
        <v>0</v>
      </c>
      <c r="Q168" s="112">
        <v>0.09</v>
      </c>
      <c r="R168" s="112">
        <v>3.9140350816507199E-2</v>
      </c>
      <c r="S168" s="111">
        <v>0</v>
      </c>
      <c r="T168" s="100"/>
      <c r="U168" s="110">
        <v>275163</v>
      </c>
      <c r="V168" s="110">
        <v>0</v>
      </c>
      <c r="W168" s="110">
        <v>0</v>
      </c>
      <c r="X168" s="110">
        <v>18753</v>
      </c>
      <c r="Y168" s="110">
        <v>293916</v>
      </c>
      <c r="Z168" s="109">
        <v>27973225.735457871</v>
      </c>
      <c r="AB168" s="108">
        <v>0</v>
      </c>
      <c r="AC168" s="108">
        <v>0</v>
      </c>
      <c r="AD168" s="107">
        <v>0</v>
      </c>
      <c r="AE168" s="106"/>
    </row>
    <row r="169" spans="1:31" s="95" customFormat="1" x14ac:dyDescent="0.3">
      <c r="A169" s="115">
        <v>428</v>
      </c>
      <c r="B169" s="115">
        <v>428035346</v>
      </c>
      <c r="C169" s="114" t="s">
        <v>111</v>
      </c>
      <c r="D169" s="115">
        <v>35</v>
      </c>
      <c r="E169" s="114" t="s">
        <v>22</v>
      </c>
      <c r="F169" s="115">
        <v>346</v>
      </c>
      <c r="G169" s="114" t="s">
        <v>33</v>
      </c>
      <c r="H169" s="108">
        <v>6</v>
      </c>
      <c r="I169" s="107">
        <v>10215</v>
      </c>
      <c r="J169" s="107">
        <v>1136</v>
      </c>
      <c r="K169" s="107">
        <f t="shared" si="4"/>
        <v>0</v>
      </c>
      <c r="L169" s="107">
        <v>893</v>
      </c>
      <c r="M169" s="113">
        <f t="shared" si="5"/>
        <v>12244</v>
      </c>
      <c r="N169" s="100"/>
      <c r="O169" s="108">
        <v>0</v>
      </c>
      <c r="P169" s="108">
        <v>0</v>
      </c>
      <c r="Q169" s="112">
        <v>0.09</v>
      </c>
      <c r="R169" s="112">
        <v>9.3572471757987288E-3</v>
      </c>
      <c r="S169" s="111">
        <v>0</v>
      </c>
      <c r="T169" s="100"/>
      <c r="U169" s="110">
        <v>68106</v>
      </c>
      <c r="V169" s="110">
        <v>0</v>
      </c>
      <c r="W169" s="110">
        <v>0</v>
      </c>
      <c r="X169" s="110">
        <v>5358</v>
      </c>
      <c r="Y169" s="110">
        <v>73464</v>
      </c>
      <c r="Z169" s="109">
        <v>27973225.735457871</v>
      </c>
      <c r="AB169" s="108">
        <v>0</v>
      </c>
      <c r="AC169" s="108">
        <v>0</v>
      </c>
      <c r="AD169" s="107">
        <v>0</v>
      </c>
      <c r="AE169" s="106"/>
    </row>
    <row r="170" spans="1:31" s="95" customFormat="1" x14ac:dyDescent="0.3">
      <c r="A170" s="115">
        <v>429</v>
      </c>
      <c r="B170" s="115">
        <v>429163030</v>
      </c>
      <c r="C170" s="114" t="s">
        <v>114</v>
      </c>
      <c r="D170" s="115">
        <v>163</v>
      </c>
      <c r="E170" s="114" t="s">
        <v>27</v>
      </c>
      <c r="F170" s="115">
        <v>30</v>
      </c>
      <c r="G170" s="114" t="s">
        <v>115</v>
      </c>
      <c r="H170" s="108">
        <v>7</v>
      </c>
      <c r="I170" s="107">
        <v>13295</v>
      </c>
      <c r="J170" s="107">
        <v>3255</v>
      </c>
      <c r="K170" s="107">
        <f t="shared" si="4"/>
        <v>0</v>
      </c>
      <c r="L170" s="107">
        <v>893</v>
      </c>
      <c r="M170" s="113">
        <f t="shared" si="5"/>
        <v>17443</v>
      </c>
      <c r="N170" s="100"/>
      <c r="O170" s="108">
        <v>0</v>
      </c>
      <c r="P170" s="108">
        <v>0</v>
      </c>
      <c r="Q170" s="112">
        <v>0.09</v>
      </c>
      <c r="R170" s="112">
        <v>2.7030013012020672E-3</v>
      </c>
      <c r="S170" s="111">
        <v>0</v>
      </c>
      <c r="T170" s="100"/>
      <c r="U170" s="110">
        <v>115850</v>
      </c>
      <c r="V170" s="110">
        <v>0</v>
      </c>
      <c r="W170" s="110">
        <v>0</v>
      </c>
      <c r="X170" s="110">
        <v>6251</v>
      </c>
      <c r="Y170" s="110">
        <v>122101</v>
      </c>
      <c r="Z170" s="109">
        <v>18572112</v>
      </c>
      <c r="AB170" s="108">
        <v>0</v>
      </c>
      <c r="AC170" s="108">
        <v>0</v>
      </c>
      <c r="AD170" s="107">
        <v>0</v>
      </c>
      <c r="AE170" s="106"/>
    </row>
    <row r="171" spans="1:31" s="95" customFormat="1" x14ac:dyDescent="0.3">
      <c r="A171" s="115">
        <v>429</v>
      </c>
      <c r="B171" s="115">
        <v>429163035</v>
      </c>
      <c r="C171" s="114" t="s">
        <v>114</v>
      </c>
      <c r="D171" s="115">
        <v>163</v>
      </c>
      <c r="E171" s="114" t="s">
        <v>27</v>
      </c>
      <c r="F171" s="115">
        <v>35</v>
      </c>
      <c r="G171" s="114" t="s">
        <v>22</v>
      </c>
      <c r="H171" s="108">
        <v>2</v>
      </c>
      <c r="I171" s="107">
        <v>14284</v>
      </c>
      <c r="J171" s="107">
        <v>5022</v>
      </c>
      <c r="K171" s="107">
        <f t="shared" si="4"/>
        <v>0</v>
      </c>
      <c r="L171" s="107">
        <v>893</v>
      </c>
      <c r="M171" s="113">
        <f t="shared" si="5"/>
        <v>20199</v>
      </c>
      <c r="N171" s="100"/>
      <c r="O171" s="108">
        <v>0</v>
      </c>
      <c r="P171" s="108">
        <v>0</v>
      </c>
      <c r="Q171" s="112">
        <v>0.18</v>
      </c>
      <c r="R171" s="112">
        <v>0.14456084490991788</v>
      </c>
      <c r="S171" s="111">
        <v>0</v>
      </c>
      <c r="T171" s="100"/>
      <c r="U171" s="110">
        <v>38612</v>
      </c>
      <c r="V171" s="110">
        <v>0</v>
      </c>
      <c r="W171" s="110">
        <v>0</v>
      </c>
      <c r="X171" s="110">
        <v>1786</v>
      </c>
      <c r="Y171" s="110">
        <v>40398</v>
      </c>
      <c r="Z171" s="109">
        <v>18572112</v>
      </c>
      <c r="AB171" s="108">
        <v>0</v>
      </c>
      <c r="AC171" s="108">
        <v>0</v>
      </c>
      <c r="AD171" s="107">
        <v>0</v>
      </c>
      <c r="AE171" s="106"/>
    </row>
    <row r="172" spans="1:31" s="95" customFormat="1" x14ac:dyDescent="0.3">
      <c r="A172" s="115">
        <v>429</v>
      </c>
      <c r="B172" s="115">
        <v>429163057</v>
      </c>
      <c r="C172" s="114" t="s">
        <v>114</v>
      </c>
      <c r="D172" s="115">
        <v>163</v>
      </c>
      <c r="E172" s="114" t="s">
        <v>27</v>
      </c>
      <c r="F172" s="115">
        <v>57</v>
      </c>
      <c r="G172" s="114" t="s">
        <v>23</v>
      </c>
      <c r="H172" s="108">
        <v>1</v>
      </c>
      <c r="I172" s="107">
        <v>14594</v>
      </c>
      <c r="J172" s="107">
        <v>743</v>
      </c>
      <c r="K172" s="107">
        <f t="shared" si="4"/>
        <v>0</v>
      </c>
      <c r="L172" s="107">
        <v>893</v>
      </c>
      <c r="M172" s="113">
        <f t="shared" si="5"/>
        <v>16230</v>
      </c>
      <c r="N172" s="100"/>
      <c r="O172" s="108">
        <v>0</v>
      </c>
      <c r="P172" s="108">
        <v>0</v>
      </c>
      <c r="Q172" s="112">
        <v>0.18</v>
      </c>
      <c r="R172" s="112">
        <v>0.11752257884657875</v>
      </c>
      <c r="S172" s="111">
        <v>0</v>
      </c>
      <c r="T172" s="100"/>
      <c r="U172" s="110">
        <v>15337</v>
      </c>
      <c r="V172" s="110">
        <v>0</v>
      </c>
      <c r="W172" s="110">
        <v>0</v>
      </c>
      <c r="X172" s="110">
        <v>893</v>
      </c>
      <c r="Y172" s="110">
        <v>16230</v>
      </c>
      <c r="Z172" s="109">
        <v>18572112</v>
      </c>
      <c r="AB172" s="108">
        <v>0</v>
      </c>
      <c r="AC172" s="108">
        <v>0</v>
      </c>
      <c r="AD172" s="107">
        <v>0</v>
      </c>
      <c r="AE172" s="106"/>
    </row>
    <row r="173" spans="1:31" s="95" customFormat="1" x14ac:dyDescent="0.3">
      <c r="A173" s="115">
        <v>429</v>
      </c>
      <c r="B173" s="115">
        <v>429163128</v>
      </c>
      <c r="C173" s="114" t="s">
        <v>114</v>
      </c>
      <c r="D173" s="115">
        <v>163</v>
      </c>
      <c r="E173" s="114" t="s">
        <v>27</v>
      </c>
      <c r="F173" s="115">
        <v>128</v>
      </c>
      <c r="G173" s="114" t="s">
        <v>110</v>
      </c>
      <c r="H173" s="108">
        <v>0.55000000000000004</v>
      </c>
      <c r="I173" s="107">
        <v>11023</v>
      </c>
      <c r="J173" s="107">
        <v>561</v>
      </c>
      <c r="K173" s="107">
        <f t="shared" si="4"/>
        <v>0</v>
      </c>
      <c r="L173" s="107">
        <v>893</v>
      </c>
      <c r="M173" s="113">
        <f t="shared" si="5"/>
        <v>12477</v>
      </c>
      <c r="N173" s="100"/>
      <c r="O173" s="108">
        <v>0</v>
      </c>
      <c r="P173" s="108">
        <v>0</v>
      </c>
      <c r="Q173" s="112">
        <v>0.18</v>
      </c>
      <c r="R173" s="112">
        <v>3.3692444036885129E-2</v>
      </c>
      <c r="S173" s="111">
        <v>0</v>
      </c>
      <c r="T173" s="100"/>
      <c r="U173" s="110">
        <v>6371</v>
      </c>
      <c r="V173" s="110">
        <v>0</v>
      </c>
      <c r="W173" s="110">
        <v>0</v>
      </c>
      <c r="X173" s="110">
        <v>491</v>
      </c>
      <c r="Y173" s="110">
        <v>6862</v>
      </c>
      <c r="Z173" s="109">
        <v>18572112</v>
      </c>
      <c r="AB173" s="108">
        <v>0</v>
      </c>
      <c r="AC173" s="108">
        <v>0</v>
      </c>
      <c r="AD173" s="107">
        <v>0</v>
      </c>
      <c r="AE173" s="106"/>
    </row>
    <row r="174" spans="1:31" s="95" customFormat="1" x14ac:dyDescent="0.3">
      <c r="A174" s="115">
        <v>429</v>
      </c>
      <c r="B174" s="115">
        <v>429163149</v>
      </c>
      <c r="C174" s="114" t="s">
        <v>114</v>
      </c>
      <c r="D174" s="115">
        <v>163</v>
      </c>
      <c r="E174" s="114" t="s">
        <v>27</v>
      </c>
      <c r="F174" s="115">
        <v>149</v>
      </c>
      <c r="G174" s="114" t="s">
        <v>103</v>
      </c>
      <c r="H174" s="108">
        <v>1</v>
      </c>
      <c r="I174" s="107">
        <v>12390</v>
      </c>
      <c r="J174" s="107">
        <v>15</v>
      </c>
      <c r="K174" s="107">
        <f t="shared" si="4"/>
        <v>0</v>
      </c>
      <c r="L174" s="107">
        <v>893</v>
      </c>
      <c r="M174" s="113">
        <f t="shared" si="5"/>
        <v>13298</v>
      </c>
      <c r="N174" s="100"/>
      <c r="O174" s="108">
        <v>0</v>
      </c>
      <c r="P174" s="108">
        <v>0</v>
      </c>
      <c r="Q174" s="112">
        <v>0.12985622607830993</v>
      </c>
      <c r="R174" s="112">
        <v>0.10032197054833102</v>
      </c>
      <c r="S174" s="111">
        <v>0</v>
      </c>
      <c r="T174" s="100"/>
      <c r="U174" s="110">
        <v>12405</v>
      </c>
      <c r="V174" s="110">
        <v>0</v>
      </c>
      <c r="W174" s="110">
        <v>0</v>
      </c>
      <c r="X174" s="110">
        <v>893</v>
      </c>
      <c r="Y174" s="110">
        <v>13298</v>
      </c>
      <c r="Z174" s="109">
        <v>18572112</v>
      </c>
      <c r="AB174" s="108">
        <v>0</v>
      </c>
      <c r="AC174" s="108">
        <v>0</v>
      </c>
      <c r="AD174" s="107">
        <v>0</v>
      </c>
      <c r="AE174" s="106"/>
    </row>
    <row r="175" spans="1:31" s="95" customFormat="1" x14ac:dyDescent="0.3">
      <c r="A175" s="115">
        <v>429</v>
      </c>
      <c r="B175" s="115">
        <v>429163163</v>
      </c>
      <c r="C175" s="114" t="s">
        <v>114</v>
      </c>
      <c r="D175" s="115">
        <v>163</v>
      </c>
      <c r="E175" s="114" t="s">
        <v>27</v>
      </c>
      <c r="F175" s="115">
        <v>163</v>
      </c>
      <c r="G175" s="114" t="s">
        <v>27</v>
      </c>
      <c r="H175" s="108">
        <v>1271.0799999999997</v>
      </c>
      <c r="I175" s="107">
        <v>11625</v>
      </c>
      <c r="J175" s="107">
        <v>491</v>
      </c>
      <c r="K175" s="107">
        <f t="shared" si="4"/>
        <v>790.73465084809789</v>
      </c>
      <c r="L175" s="107">
        <v>893</v>
      </c>
      <c r="M175" s="113">
        <f t="shared" si="5"/>
        <v>13799.734650848099</v>
      </c>
      <c r="N175" s="100"/>
      <c r="O175" s="108">
        <v>0</v>
      </c>
      <c r="P175" s="108">
        <v>461.25999999999993</v>
      </c>
      <c r="Q175" s="112">
        <v>0.18</v>
      </c>
      <c r="R175" s="112">
        <v>8.6929728917015628E-2</v>
      </c>
      <c r="S175" s="111">
        <v>0</v>
      </c>
      <c r="T175" s="100"/>
      <c r="U175" s="110">
        <v>15400407</v>
      </c>
      <c r="V175" s="110">
        <v>1005087</v>
      </c>
      <c r="W175" s="110">
        <v>0</v>
      </c>
      <c r="X175" s="110">
        <v>1135071</v>
      </c>
      <c r="Y175" s="110">
        <v>17540565</v>
      </c>
      <c r="Z175" s="109">
        <v>18572112</v>
      </c>
      <c r="AB175" s="108">
        <v>0</v>
      </c>
      <c r="AC175" s="108">
        <v>0</v>
      </c>
      <c r="AD175" s="107">
        <v>0</v>
      </c>
      <c r="AE175" s="106"/>
    </row>
    <row r="176" spans="1:31" s="95" customFormat="1" x14ac:dyDescent="0.3">
      <c r="A176" s="115">
        <v>429</v>
      </c>
      <c r="B176" s="115">
        <v>429163164</v>
      </c>
      <c r="C176" s="114" t="s">
        <v>114</v>
      </c>
      <c r="D176" s="115">
        <v>163</v>
      </c>
      <c r="E176" s="114" t="s">
        <v>27</v>
      </c>
      <c r="F176" s="115">
        <v>164</v>
      </c>
      <c r="G176" s="114" t="s">
        <v>116</v>
      </c>
      <c r="H176" s="108">
        <v>2</v>
      </c>
      <c r="I176" s="107">
        <v>12194</v>
      </c>
      <c r="J176" s="107">
        <v>5808</v>
      </c>
      <c r="K176" s="107">
        <f t="shared" si="4"/>
        <v>0</v>
      </c>
      <c r="L176" s="107">
        <v>893</v>
      </c>
      <c r="M176" s="113">
        <f t="shared" si="5"/>
        <v>18895</v>
      </c>
      <c r="N176" s="100"/>
      <c r="O176" s="108">
        <v>0</v>
      </c>
      <c r="P176" s="108">
        <v>0</v>
      </c>
      <c r="Q176" s="112">
        <v>0.09</v>
      </c>
      <c r="R176" s="112">
        <v>2.0522894520740541E-3</v>
      </c>
      <c r="S176" s="111">
        <v>0</v>
      </c>
      <c r="T176" s="100"/>
      <c r="U176" s="110">
        <v>36004</v>
      </c>
      <c r="V176" s="110">
        <v>0</v>
      </c>
      <c r="W176" s="110">
        <v>0</v>
      </c>
      <c r="X176" s="110">
        <v>1786</v>
      </c>
      <c r="Y176" s="110">
        <v>37790</v>
      </c>
      <c r="Z176" s="109">
        <v>18572112</v>
      </c>
      <c r="AB176" s="108">
        <v>0</v>
      </c>
      <c r="AC176" s="108">
        <v>0</v>
      </c>
      <c r="AD176" s="107">
        <v>0</v>
      </c>
      <c r="AE176" s="106"/>
    </row>
    <row r="177" spans="1:31" s="95" customFormat="1" x14ac:dyDescent="0.3">
      <c r="A177" s="115">
        <v>429</v>
      </c>
      <c r="B177" s="115">
        <v>429163168</v>
      </c>
      <c r="C177" s="114" t="s">
        <v>114</v>
      </c>
      <c r="D177" s="115">
        <v>163</v>
      </c>
      <c r="E177" s="114" t="s">
        <v>27</v>
      </c>
      <c r="F177" s="115">
        <v>168</v>
      </c>
      <c r="G177" s="114" t="s">
        <v>117</v>
      </c>
      <c r="H177" s="108">
        <v>2</v>
      </c>
      <c r="I177" s="107">
        <v>8944</v>
      </c>
      <c r="J177" s="107">
        <v>4620</v>
      </c>
      <c r="K177" s="107">
        <f t="shared" si="4"/>
        <v>0</v>
      </c>
      <c r="L177" s="107">
        <v>893</v>
      </c>
      <c r="M177" s="113">
        <f t="shared" si="5"/>
        <v>14457</v>
      </c>
      <c r="N177" s="100"/>
      <c r="O177" s="108">
        <v>0</v>
      </c>
      <c r="P177" s="108">
        <v>0</v>
      </c>
      <c r="Q177" s="112">
        <v>0.09</v>
      </c>
      <c r="R177" s="112">
        <v>4.5496721082746036E-2</v>
      </c>
      <c r="S177" s="111">
        <v>0</v>
      </c>
      <c r="T177" s="100"/>
      <c r="U177" s="110">
        <v>27128</v>
      </c>
      <c r="V177" s="110">
        <v>0</v>
      </c>
      <c r="W177" s="110">
        <v>0</v>
      </c>
      <c r="X177" s="110">
        <v>1786</v>
      </c>
      <c r="Y177" s="110">
        <v>28914</v>
      </c>
      <c r="Z177" s="109">
        <v>18572112</v>
      </c>
      <c r="AB177" s="108">
        <v>0</v>
      </c>
      <c r="AC177" s="108">
        <v>0</v>
      </c>
      <c r="AD177" s="107">
        <v>0</v>
      </c>
      <c r="AE177" s="106"/>
    </row>
    <row r="178" spans="1:31" s="95" customFormat="1" x14ac:dyDescent="0.3">
      <c r="A178" s="115">
        <v>429</v>
      </c>
      <c r="B178" s="115">
        <v>429163176</v>
      </c>
      <c r="C178" s="114" t="s">
        <v>114</v>
      </c>
      <c r="D178" s="115">
        <v>163</v>
      </c>
      <c r="E178" s="114" t="s">
        <v>27</v>
      </c>
      <c r="F178" s="115">
        <v>176</v>
      </c>
      <c r="G178" s="114" t="s">
        <v>29</v>
      </c>
      <c r="H178" s="108">
        <v>2</v>
      </c>
      <c r="I178" s="107">
        <v>9794</v>
      </c>
      <c r="J178" s="107">
        <v>3235</v>
      </c>
      <c r="K178" s="107">
        <f t="shared" si="4"/>
        <v>0</v>
      </c>
      <c r="L178" s="107">
        <v>893</v>
      </c>
      <c r="M178" s="113">
        <f t="shared" si="5"/>
        <v>13922</v>
      </c>
      <c r="N178" s="100"/>
      <c r="O178" s="108">
        <v>0</v>
      </c>
      <c r="P178" s="108">
        <v>0</v>
      </c>
      <c r="Q178" s="112">
        <v>0.09</v>
      </c>
      <c r="R178" s="112">
        <v>6.645275270560716E-2</v>
      </c>
      <c r="S178" s="111">
        <v>0</v>
      </c>
      <c r="T178" s="100"/>
      <c r="U178" s="110">
        <v>26058</v>
      </c>
      <c r="V178" s="110">
        <v>0</v>
      </c>
      <c r="W178" s="110">
        <v>0</v>
      </c>
      <c r="X178" s="110">
        <v>1786</v>
      </c>
      <c r="Y178" s="110">
        <v>27844</v>
      </c>
      <c r="Z178" s="109">
        <v>18572112</v>
      </c>
      <c r="AB178" s="108">
        <v>0</v>
      </c>
      <c r="AC178" s="108">
        <v>0</v>
      </c>
      <c r="AD178" s="107">
        <v>0</v>
      </c>
      <c r="AE178" s="106"/>
    </row>
    <row r="179" spans="1:31" s="95" customFormat="1" x14ac:dyDescent="0.3">
      <c r="A179" s="115">
        <v>429</v>
      </c>
      <c r="B179" s="115">
        <v>429163229</v>
      </c>
      <c r="C179" s="114" t="s">
        <v>114</v>
      </c>
      <c r="D179" s="115">
        <v>163</v>
      </c>
      <c r="E179" s="114" t="s">
        <v>27</v>
      </c>
      <c r="F179" s="115">
        <v>229</v>
      </c>
      <c r="G179" s="114" t="s">
        <v>113</v>
      </c>
      <c r="H179" s="108">
        <v>11.07</v>
      </c>
      <c r="I179" s="107">
        <v>13268</v>
      </c>
      <c r="J179" s="107">
        <v>2288</v>
      </c>
      <c r="K179" s="107">
        <f t="shared" si="4"/>
        <v>0</v>
      </c>
      <c r="L179" s="107">
        <v>893</v>
      </c>
      <c r="M179" s="113">
        <f t="shared" si="5"/>
        <v>16449</v>
      </c>
      <c r="N179" s="100"/>
      <c r="O179" s="108">
        <v>0</v>
      </c>
      <c r="P179" s="108">
        <v>0</v>
      </c>
      <c r="Q179" s="112">
        <v>0.09</v>
      </c>
      <c r="R179" s="112">
        <v>1.1153540828177228E-2</v>
      </c>
      <c r="S179" s="111">
        <v>0</v>
      </c>
      <c r="T179" s="100"/>
      <c r="U179" s="110">
        <v>172205</v>
      </c>
      <c r="V179" s="110">
        <v>0</v>
      </c>
      <c r="W179" s="110">
        <v>0</v>
      </c>
      <c r="X179" s="110">
        <v>9886</v>
      </c>
      <c r="Y179" s="110">
        <v>182091</v>
      </c>
      <c r="Z179" s="109">
        <v>18572112</v>
      </c>
      <c r="AB179" s="108">
        <v>0</v>
      </c>
      <c r="AC179" s="108">
        <v>0</v>
      </c>
      <c r="AD179" s="107">
        <v>0</v>
      </c>
      <c r="AE179" s="106"/>
    </row>
    <row r="180" spans="1:31" s="95" customFormat="1" x14ac:dyDescent="0.3">
      <c r="A180" s="115">
        <v>429</v>
      </c>
      <c r="B180" s="115">
        <v>429163248</v>
      </c>
      <c r="C180" s="114" t="s">
        <v>114</v>
      </c>
      <c r="D180" s="115">
        <v>163</v>
      </c>
      <c r="E180" s="114" t="s">
        <v>27</v>
      </c>
      <c r="F180" s="115">
        <v>248</v>
      </c>
      <c r="G180" s="114" t="s">
        <v>30</v>
      </c>
      <c r="H180" s="108">
        <v>4.4000000000000004</v>
      </c>
      <c r="I180" s="107">
        <v>10413</v>
      </c>
      <c r="J180" s="107">
        <v>1029</v>
      </c>
      <c r="K180" s="107">
        <f t="shared" si="4"/>
        <v>0</v>
      </c>
      <c r="L180" s="107">
        <v>893</v>
      </c>
      <c r="M180" s="113">
        <f t="shared" si="5"/>
        <v>12335</v>
      </c>
      <c r="N180" s="100"/>
      <c r="O180" s="108">
        <v>0</v>
      </c>
      <c r="P180" s="108">
        <v>0</v>
      </c>
      <c r="Q180" s="112">
        <v>0.09</v>
      </c>
      <c r="R180" s="112">
        <v>3.9140350816507199E-2</v>
      </c>
      <c r="S180" s="111">
        <v>0</v>
      </c>
      <c r="T180" s="100"/>
      <c r="U180" s="110">
        <v>50345</v>
      </c>
      <c r="V180" s="110">
        <v>0</v>
      </c>
      <c r="W180" s="110">
        <v>0</v>
      </c>
      <c r="X180" s="110">
        <v>3930</v>
      </c>
      <c r="Y180" s="110">
        <v>54275</v>
      </c>
      <c r="Z180" s="109">
        <v>18572112</v>
      </c>
      <c r="AB180" s="108">
        <v>0</v>
      </c>
      <c r="AC180" s="108">
        <v>0</v>
      </c>
      <c r="AD180" s="107">
        <v>0</v>
      </c>
      <c r="AE180" s="106"/>
    </row>
    <row r="181" spans="1:31" s="95" customFormat="1" x14ac:dyDescent="0.3">
      <c r="A181" s="115">
        <v>429</v>
      </c>
      <c r="B181" s="115">
        <v>429163258</v>
      </c>
      <c r="C181" s="114" t="s">
        <v>114</v>
      </c>
      <c r="D181" s="115">
        <v>163</v>
      </c>
      <c r="E181" s="114" t="s">
        <v>27</v>
      </c>
      <c r="F181" s="115">
        <v>258</v>
      </c>
      <c r="G181" s="114" t="s">
        <v>97</v>
      </c>
      <c r="H181" s="108">
        <v>11.59</v>
      </c>
      <c r="I181" s="107">
        <v>12787</v>
      </c>
      <c r="J181" s="107">
        <v>4082</v>
      </c>
      <c r="K181" s="107">
        <f t="shared" si="4"/>
        <v>0</v>
      </c>
      <c r="L181" s="107">
        <v>893</v>
      </c>
      <c r="M181" s="113">
        <f t="shared" si="5"/>
        <v>17762</v>
      </c>
      <c r="N181" s="100"/>
      <c r="O181" s="108">
        <v>0</v>
      </c>
      <c r="P181" s="108">
        <v>0</v>
      </c>
      <c r="Q181" s="112">
        <v>0.18</v>
      </c>
      <c r="R181" s="112">
        <v>8.7712818209417828E-2</v>
      </c>
      <c r="S181" s="111">
        <v>0</v>
      </c>
      <c r="T181" s="100"/>
      <c r="U181" s="110">
        <v>195512</v>
      </c>
      <c r="V181" s="110">
        <v>0</v>
      </c>
      <c r="W181" s="110">
        <v>0</v>
      </c>
      <c r="X181" s="110">
        <v>10350</v>
      </c>
      <c r="Y181" s="110">
        <v>205862</v>
      </c>
      <c r="Z181" s="109">
        <v>18572112</v>
      </c>
      <c r="AB181" s="108">
        <v>0</v>
      </c>
      <c r="AC181" s="108">
        <v>0</v>
      </c>
      <c r="AD181" s="107">
        <v>0</v>
      </c>
      <c r="AE181" s="106"/>
    </row>
    <row r="182" spans="1:31" s="95" customFormat="1" x14ac:dyDescent="0.3">
      <c r="A182" s="115">
        <v>429</v>
      </c>
      <c r="B182" s="115">
        <v>429163262</v>
      </c>
      <c r="C182" s="114" t="s">
        <v>114</v>
      </c>
      <c r="D182" s="115">
        <v>163</v>
      </c>
      <c r="E182" s="114" t="s">
        <v>27</v>
      </c>
      <c r="F182" s="115">
        <v>262</v>
      </c>
      <c r="G182" s="114" t="s">
        <v>31</v>
      </c>
      <c r="H182" s="108">
        <v>6.89</v>
      </c>
      <c r="I182" s="107">
        <v>11746</v>
      </c>
      <c r="J182" s="107">
        <v>5415</v>
      </c>
      <c r="K182" s="107">
        <f t="shared" si="4"/>
        <v>0</v>
      </c>
      <c r="L182" s="107">
        <v>893</v>
      </c>
      <c r="M182" s="113">
        <f t="shared" si="5"/>
        <v>18054</v>
      </c>
      <c r="N182" s="100"/>
      <c r="O182" s="108">
        <v>0</v>
      </c>
      <c r="P182" s="108">
        <v>0</v>
      </c>
      <c r="Q182" s="112">
        <v>0.09</v>
      </c>
      <c r="R182" s="112">
        <v>5.2966569410615699E-2</v>
      </c>
      <c r="S182" s="111">
        <v>0</v>
      </c>
      <c r="T182" s="100"/>
      <c r="U182" s="110">
        <v>118239</v>
      </c>
      <c r="V182" s="110">
        <v>0</v>
      </c>
      <c r="W182" s="110">
        <v>0</v>
      </c>
      <c r="X182" s="110">
        <v>6153</v>
      </c>
      <c r="Y182" s="110">
        <v>124392</v>
      </c>
      <c r="Z182" s="109">
        <v>18572112</v>
      </c>
      <c r="AB182" s="108">
        <v>0</v>
      </c>
      <c r="AC182" s="108">
        <v>0</v>
      </c>
      <c r="AD182" s="107">
        <v>0</v>
      </c>
      <c r="AE182" s="106"/>
    </row>
    <row r="183" spans="1:31" s="95" customFormat="1" x14ac:dyDescent="0.3">
      <c r="A183" s="115">
        <v>429</v>
      </c>
      <c r="B183" s="115">
        <v>429163291</v>
      </c>
      <c r="C183" s="114" t="s">
        <v>114</v>
      </c>
      <c r="D183" s="115">
        <v>163</v>
      </c>
      <c r="E183" s="114" t="s">
        <v>27</v>
      </c>
      <c r="F183" s="115">
        <v>291</v>
      </c>
      <c r="G183" s="114" t="s">
        <v>118</v>
      </c>
      <c r="H183" s="108">
        <v>7.99</v>
      </c>
      <c r="I183" s="107">
        <v>12771</v>
      </c>
      <c r="J183" s="107">
        <v>7799</v>
      </c>
      <c r="K183" s="107">
        <f t="shared" si="4"/>
        <v>0</v>
      </c>
      <c r="L183" s="107">
        <v>893</v>
      </c>
      <c r="M183" s="113">
        <f t="shared" si="5"/>
        <v>21463</v>
      </c>
      <c r="N183" s="100"/>
      <c r="O183" s="108">
        <v>0</v>
      </c>
      <c r="P183" s="108">
        <v>0</v>
      </c>
      <c r="Q183" s="112">
        <v>0.09</v>
      </c>
      <c r="R183" s="112">
        <v>1.1070899139685432E-2</v>
      </c>
      <c r="S183" s="111">
        <v>0</v>
      </c>
      <c r="T183" s="100"/>
      <c r="U183" s="110">
        <v>164355</v>
      </c>
      <c r="V183" s="110">
        <v>0</v>
      </c>
      <c r="W183" s="110">
        <v>0</v>
      </c>
      <c r="X183" s="110">
        <v>7135</v>
      </c>
      <c r="Y183" s="110">
        <v>171490</v>
      </c>
      <c r="Z183" s="109">
        <v>18572112</v>
      </c>
      <c r="AB183" s="108">
        <v>0</v>
      </c>
      <c r="AC183" s="108">
        <v>0</v>
      </c>
      <c r="AD183" s="107">
        <v>0</v>
      </c>
      <c r="AE183" s="106"/>
    </row>
    <row r="184" spans="1:31" s="95" customFormat="1" x14ac:dyDescent="0.3">
      <c r="A184" s="115">
        <v>430</v>
      </c>
      <c r="B184" s="115">
        <v>430170009</v>
      </c>
      <c r="C184" s="114" t="s">
        <v>119</v>
      </c>
      <c r="D184" s="115">
        <v>170</v>
      </c>
      <c r="E184" s="114" t="s">
        <v>87</v>
      </c>
      <c r="F184" s="115">
        <v>9</v>
      </c>
      <c r="G184" s="114" t="s">
        <v>108</v>
      </c>
      <c r="H184" s="108">
        <v>1</v>
      </c>
      <c r="I184" s="107">
        <v>8448</v>
      </c>
      <c r="J184" s="107">
        <v>4785</v>
      </c>
      <c r="K184" s="107">
        <f t="shared" si="4"/>
        <v>0</v>
      </c>
      <c r="L184" s="107">
        <v>893</v>
      </c>
      <c r="M184" s="113">
        <f t="shared" si="5"/>
        <v>14126</v>
      </c>
      <c r="N184" s="100"/>
      <c r="O184" s="108">
        <v>2.4390243902439226E-2</v>
      </c>
      <c r="P184" s="108">
        <v>0</v>
      </c>
      <c r="Q184" s="112">
        <v>0.09</v>
      </c>
      <c r="R184" s="112">
        <v>2.0759903113485335E-3</v>
      </c>
      <c r="S184" s="111">
        <v>0</v>
      </c>
      <c r="T184" s="100"/>
      <c r="U184" s="110">
        <v>12910</v>
      </c>
      <c r="V184" s="110">
        <v>0</v>
      </c>
      <c r="W184" s="110">
        <v>0</v>
      </c>
      <c r="X184" s="110">
        <v>871</v>
      </c>
      <c r="Y184" s="110">
        <v>13781</v>
      </c>
      <c r="Z184" s="109">
        <v>13761650</v>
      </c>
      <c r="AB184" s="108">
        <v>0</v>
      </c>
      <c r="AC184" s="108">
        <v>0</v>
      </c>
      <c r="AD184" s="107">
        <v>0</v>
      </c>
      <c r="AE184" s="106"/>
    </row>
    <row r="185" spans="1:31" s="95" customFormat="1" x14ac:dyDescent="0.3">
      <c r="A185" s="115">
        <v>430</v>
      </c>
      <c r="B185" s="115">
        <v>430170014</v>
      </c>
      <c r="C185" s="114" t="s">
        <v>119</v>
      </c>
      <c r="D185" s="115">
        <v>170</v>
      </c>
      <c r="E185" s="114" t="s">
        <v>87</v>
      </c>
      <c r="F185" s="115">
        <v>14</v>
      </c>
      <c r="G185" s="114" t="s">
        <v>83</v>
      </c>
      <c r="H185" s="108">
        <v>13.5</v>
      </c>
      <c r="I185" s="107">
        <v>10191</v>
      </c>
      <c r="J185" s="107">
        <v>3398</v>
      </c>
      <c r="K185" s="107">
        <f t="shared" si="4"/>
        <v>0</v>
      </c>
      <c r="L185" s="107">
        <v>893</v>
      </c>
      <c r="M185" s="113">
        <f t="shared" si="5"/>
        <v>14482</v>
      </c>
      <c r="N185" s="100"/>
      <c r="O185" s="108">
        <v>0.32926829268292945</v>
      </c>
      <c r="P185" s="108">
        <v>0</v>
      </c>
      <c r="Q185" s="112">
        <v>0.09</v>
      </c>
      <c r="R185" s="112">
        <v>9.6676799766543531E-3</v>
      </c>
      <c r="S185" s="111">
        <v>0</v>
      </c>
      <c r="T185" s="100"/>
      <c r="U185" s="110">
        <v>178983</v>
      </c>
      <c r="V185" s="110">
        <v>0</v>
      </c>
      <c r="W185" s="110">
        <v>0</v>
      </c>
      <c r="X185" s="110">
        <v>11759</v>
      </c>
      <c r="Y185" s="110">
        <v>190742</v>
      </c>
      <c r="Z185" s="109">
        <v>13761650</v>
      </c>
      <c r="AB185" s="108">
        <v>0</v>
      </c>
      <c r="AC185" s="108">
        <v>0</v>
      </c>
      <c r="AD185" s="107">
        <v>0</v>
      </c>
      <c r="AE185" s="106"/>
    </row>
    <row r="186" spans="1:31" s="95" customFormat="1" x14ac:dyDescent="0.3">
      <c r="A186" s="115">
        <v>430</v>
      </c>
      <c r="B186" s="115">
        <v>430170025</v>
      </c>
      <c r="C186" s="114" t="s">
        <v>119</v>
      </c>
      <c r="D186" s="115">
        <v>170</v>
      </c>
      <c r="E186" s="114" t="s">
        <v>87</v>
      </c>
      <c r="F186" s="115">
        <v>25</v>
      </c>
      <c r="G186" s="114" t="s">
        <v>120</v>
      </c>
      <c r="H186" s="108">
        <v>0.98</v>
      </c>
      <c r="I186" s="107">
        <v>9839</v>
      </c>
      <c r="J186" s="107">
        <v>3407</v>
      </c>
      <c r="K186" s="107">
        <f t="shared" si="4"/>
        <v>0</v>
      </c>
      <c r="L186" s="107">
        <v>893</v>
      </c>
      <c r="M186" s="113">
        <f t="shared" si="5"/>
        <v>14139</v>
      </c>
      <c r="N186" s="100"/>
      <c r="O186" s="108">
        <v>2.3902439024390442E-2</v>
      </c>
      <c r="P186" s="108">
        <v>0</v>
      </c>
      <c r="Q186" s="112">
        <v>0.09</v>
      </c>
      <c r="R186" s="112">
        <v>1.8266437841881231E-2</v>
      </c>
      <c r="S186" s="111">
        <v>0</v>
      </c>
      <c r="T186" s="100"/>
      <c r="U186" s="110">
        <v>12664</v>
      </c>
      <c r="V186" s="110">
        <v>0</v>
      </c>
      <c r="W186" s="110">
        <v>0</v>
      </c>
      <c r="X186" s="110">
        <v>854</v>
      </c>
      <c r="Y186" s="110">
        <v>13518</v>
      </c>
      <c r="Z186" s="109">
        <v>13761650</v>
      </c>
      <c r="AB186" s="108">
        <v>0</v>
      </c>
      <c r="AC186" s="108">
        <v>0</v>
      </c>
      <c r="AD186" s="107">
        <v>0</v>
      </c>
      <c r="AE186" s="106"/>
    </row>
    <row r="187" spans="1:31" s="95" customFormat="1" x14ac:dyDescent="0.3">
      <c r="A187" s="115">
        <v>430</v>
      </c>
      <c r="B187" s="115">
        <v>430170031</v>
      </c>
      <c r="C187" s="114" t="s">
        <v>119</v>
      </c>
      <c r="D187" s="115">
        <v>170</v>
      </c>
      <c r="E187" s="114" t="s">
        <v>87</v>
      </c>
      <c r="F187" s="115">
        <v>31</v>
      </c>
      <c r="G187" s="114" t="s">
        <v>101</v>
      </c>
      <c r="H187" s="108">
        <v>1</v>
      </c>
      <c r="I187" s="107">
        <v>10226</v>
      </c>
      <c r="J187" s="107">
        <v>4744</v>
      </c>
      <c r="K187" s="107">
        <f t="shared" si="4"/>
        <v>0</v>
      </c>
      <c r="L187" s="107">
        <v>893</v>
      </c>
      <c r="M187" s="113">
        <f t="shared" si="5"/>
        <v>15863</v>
      </c>
      <c r="N187" s="100"/>
      <c r="O187" s="108">
        <v>2.4390243902439226E-2</v>
      </c>
      <c r="P187" s="108">
        <v>0</v>
      </c>
      <c r="Q187" s="112">
        <v>0.09</v>
      </c>
      <c r="R187" s="112">
        <v>3.0859245332986639E-2</v>
      </c>
      <c r="S187" s="111">
        <v>0</v>
      </c>
      <c r="T187" s="100"/>
      <c r="U187" s="110">
        <v>14605</v>
      </c>
      <c r="V187" s="110">
        <v>0</v>
      </c>
      <c r="W187" s="110">
        <v>0</v>
      </c>
      <c r="X187" s="110">
        <v>871</v>
      </c>
      <c r="Y187" s="110">
        <v>15476</v>
      </c>
      <c r="Z187" s="109">
        <v>13761650</v>
      </c>
      <c r="AB187" s="108">
        <v>0</v>
      </c>
      <c r="AC187" s="108">
        <v>0</v>
      </c>
      <c r="AD187" s="107">
        <v>0</v>
      </c>
      <c r="AE187" s="106"/>
    </row>
    <row r="188" spans="1:31" s="95" customFormat="1" x14ac:dyDescent="0.3">
      <c r="A188" s="115">
        <v>430</v>
      </c>
      <c r="B188" s="115">
        <v>430170064</v>
      </c>
      <c r="C188" s="114" t="s">
        <v>119</v>
      </c>
      <c r="D188" s="115">
        <v>170</v>
      </c>
      <c r="E188" s="114" t="s">
        <v>87</v>
      </c>
      <c r="F188" s="115">
        <v>64</v>
      </c>
      <c r="G188" s="114" t="s">
        <v>121</v>
      </c>
      <c r="H188" s="108">
        <v>57.14</v>
      </c>
      <c r="I188" s="107">
        <v>9519</v>
      </c>
      <c r="J188" s="107">
        <v>1519</v>
      </c>
      <c r="K188" s="107">
        <f t="shared" si="4"/>
        <v>0</v>
      </c>
      <c r="L188" s="107">
        <v>893</v>
      </c>
      <c r="M188" s="113">
        <f t="shared" si="5"/>
        <v>11931</v>
      </c>
      <c r="N188" s="100"/>
      <c r="O188" s="108">
        <v>1.3936585365853786</v>
      </c>
      <c r="P188" s="108">
        <v>0</v>
      </c>
      <c r="Q188" s="112">
        <v>0.18</v>
      </c>
      <c r="R188" s="112">
        <v>2.6255390850916226E-2</v>
      </c>
      <c r="S188" s="111">
        <v>0</v>
      </c>
      <c r="T188" s="100"/>
      <c r="U188" s="110">
        <v>615340</v>
      </c>
      <c r="V188" s="110">
        <v>0</v>
      </c>
      <c r="W188" s="110">
        <v>0</v>
      </c>
      <c r="X188" s="110">
        <v>49769</v>
      </c>
      <c r="Y188" s="110">
        <v>665109</v>
      </c>
      <c r="Z188" s="109">
        <v>13761650</v>
      </c>
      <c r="AB188" s="108">
        <v>0</v>
      </c>
      <c r="AC188" s="108">
        <v>0</v>
      </c>
      <c r="AD188" s="107">
        <v>0</v>
      </c>
      <c r="AE188" s="106"/>
    </row>
    <row r="189" spans="1:31" s="95" customFormat="1" x14ac:dyDescent="0.3">
      <c r="A189" s="115">
        <v>430</v>
      </c>
      <c r="B189" s="115">
        <v>430170100</v>
      </c>
      <c r="C189" s="114" t="s">
        <v>119</v>
      </c>
      <c r="D189" s="115">
        <v>170</v>
      </c>
      <c r="E189" s="114" t="s">
        <v>87</v>
      </c>
      <c r="F189" s="115">
        <v>100</v>
      </c>
      <c r="G189" s="114" t="s">
        <v>79</v>
      </c>
      <c r="H189" s="108">
        <v>24</v>
      </c>
      <c r="I189" s="107">
        <v>9884</v>
      </c>
      <c r="J189" s="107">
        <v>5079</v>
      </c>
      <c r="K189" s="107">
        <f t="shared" si="4"/>
        <v>0</v>
      </c>
      <c r="L189" s="107">
        <v>893</v>
      </c>
      <c r="M189" s="113">
        <f t="shared" si="5"/>
        <v>15856</v>
      </c>
      <c r="N189" s="100"/>
      <c r="O189" s="108">
        <v>0.58536585365854144</v>
      </c>
      <c r="P189" s="108">
        <v>0</v>
      </c>
      <c r="Q189" s="112">
        <v>0.09</v>
      </c>
      <c r="R189" s="112">
        <v>3.1256891479000334E-2</v>
      </c>
      <c r="S189" s="111">
        <v>0</v>
      </c>
      <c r="T189" s="100"/>
      <c r="U189" s="110">
        <v>350352</v>
      </c>
      <c r="V189" s="110">
        <v>0</v>
      </c>
      <c r="W189" s="110">
        <v>0</v>
      </c>
      <c r="X189" s="110">
        <v>20904</v>
      </c>
      <c r="Y189" s="110">
        <v>371256</v>
      </c>
      <c r="Z189" s="109">
        <v>13761650</v>
      </c>
      <c r="AB189" s="108">
        <v>0</v>
      </c>
      <c r="AC189" s="108">
        <v>0</v>
      </c>
      <c r="AD189" s="107">
        <v>0</v>
      </c>
      <c r="AE189" s="106"/>
    </row>
    <row r="190" spans="1:31" s="95" customFormat="1" x14ac:dyDescent="0.3">
      <c r="A190" s="115">
        <v>430</v>
      </c>
      <c r="B190" s="115">
        <v>430170101</v>
      </c>
      <c r="C190" s="114" t="s">
        <v>119</v>
      </c>
      <c r="D190" s="115">
        <v>170</v>
      </c>
      <c r="E190" s="114" t="s">
        <v>87</v>
      </c>
      <c r="F190" s="115">
        <v>101</v>
      </c>
      <c r="G190" s="114" t="s">
        <v>84</v>
      </c>
      <c r="H190" s="108">
        <v>0.5</v>
      </c>
      <c r="I190" s="107">
        <v>8448</v>
      </c>
      <c r="J190" s="107">
        <v>1934</v>
      </c>
      <c r="K190" s="107">
        <f t="shared" si="4"/>
        <v>0</v>
      </c>
      <c r="L190" s="107">
        <v>893</v>
      </c>
      <c r="M190" s="113">
        <f t="shared" si="5"/>
        <v>11275</v>
      </c>
      <c r="N190" s="100"/>
      <c r="O190" s="108">
        <v>1.2195121951219613E-2</v>
      </c>
      <c r="P190" s="108">
        <v>0</v>
      </c>
      <c r="Q190" s="112">
        <v>0.09</v>
      </c>
      <c r="R190" s="112">
        <v>4.9836865172888503E-2</v>
      </c>
      <c r="S190" s="111">
        <v>0</v>
      </c>
      <c r="T190" s="100"/>
      <c r="U190" s="110">
        <v>5064</v>
      </c>
      <c r="V190" s="110">
        <v>0</v>
      </c>
      <c r="W190" s="110">
        <v>0</v>
      </c>
      <c r="X190" s="110">
        <v>436</v>
      </c>
      <c r="Y190" s="110">
        <v>5500</v>
      </c>
      <c r="Z190" s="109">
        <v>13761650</v>
      </c>
      <c r="AB190" s="108">
        <v>0</v>
      </c>
      <c r="AC190" s="108">
        <v>0</v>
      </c>
      <c r="AD190" s="107">
        <v>0</v>
      </c>
      <c r="AE190" s="106"/>
    </row>
    <row r="191" spans="1:31" s="95" customFormat="1" x14ac:dyDescent="0.3">
      <c r="A191" s="115">
        <v>430</v>
      </c>
      <c r="B191" s="115">
        <v>430170110</v>
      </c>
      <c r="C191" s="114" t="s">
        <v>119</v>
      </c>
      <c r="D191" s="115">
        <v>170</v>
      </c>
      <c r="E191" s="114" t="s">
        <v>87</v>
      </c>
      <c r="F191" s="115">
        <v>110</v>
      </c>
      <c r="G191" s="114" t="s">
        <v>122</v>
      </c>
      <c r="H191" s="108">
        <v>23.96</v>
      </c>
      <c r="I191" s="107">
        <v>9929</v>
      </c>
      <c r="J191" s="107">
        <v>1843</v>
      </c>
      <c r="K191" s="107">
        <f t="shared" si="4"/>
        <v>0</v>
      </c>
      <c r="L191" s="107">
        <v>893</v>
      </c>
      <c r="M191" s="113">
        <f t="shared" si="5"/>
        <v>12665</v>
      </c>
      <c r="N191" s="100"/>
      <c r="O191" s="108">
        <v>0.58439024390244387</v>
      </c>
      <c r="P191" s="108">
        <v>0</v>
      </c>
      <c r="Q191" s="112">
        <v>0.09</v>
      </c>
      <c r="R191" s="112">
        <v>8.4075756412868678E-3</v>
      </c>
      <c r="S191" s="111">
        <v>0</v>
      </c>
      <c r="T191" s="100"/>
      <c r="U191" s="110">
        <v>275180</v>
      </c>
      <c r="V191" s="110">
        <v>0</v>
      </c>
      <c r="W191" s="110">
        <v>0</v>
      </c>
      <c r="X191" s="110">
        <v>20870</v>
      </c>
      <c r="Y191" s="110">
        <v>296050</v>
      </c>
      <c r="Z191" s="109">
        <v>13761650</v>
      </c>
      <c r="AB191" s="108">
        <v>0</v>
      </c>
      <c r="AC191" s="108">
        <v>0</v>
      </c>
      <c r="AD191" s="107">
        <v>0</v>
      </c>
      <c r="AE191" s="106"/>
    </row>
    <row r="192" spans="1:31" s="95" customFormat="1" x14ac:dyDescent="0.3">
      <c r="A192" s="115">
        <v>430</v>
      </c>
      <c r="B192" s="115">
        <v>430170136</v>
      </c>
      <c r="C192" s="114" t="s">
        <v>119</v>
      </c>
      <c r="D192" s="115">
        <v>170</v>
      </c>
      <c r="E192" s="114" t="s">
        <v>87</v>
      </c>
      <c r="F192" s="115">
        <v>136</v>
      </c>
      <c r="G192" s="114" t="s">
        <v>85</v>
      </c>
      <c r="H192" s="108">
        <v>1</v>
      </c>
      <c r="I192" s="107">
        <v>10226</v>
      </c>
      <c r="J192" s="107">
        <v>3355</v>
      </c>
      <c r="K192" s="107">
        <f t="shared" si="4"/>
        <v>0</v>
      </c>
      <c r="L192" s="107">
        <v>893</v>
      </c>
      <c r="M192" s="113">
        <f t="shared" si="5"/>
        <v>14474</v>
      </c>
      <c r="N192" s="100"/>
      <c r="O192" s="108">
        <v>2.4390243902439226E-2</v>
      </c>
      <c r="P192" s="108">
        <v>0</v>
      </c>
      <c r="Q192" s="112">
        <v>0.09</v>
      </c>
      <c r="R192" s="112">
        <v>3.8630420991725041E-3</v>
      </c>
      <c r="S192" s="111">
        <v>0</v>
      </c>
      <c r="T192" s="100"/>
      <c r="U192" s="110">
        <v>13250</v>
      </c>
      <c r="V192" s="110">
        <v>0</v>
      </c>
      <c r="W192" s="110">
        <v>0</v>
      </c>
      <c r="X192" s="110">
        <v>871</v>
      </c>
      <c r="Y192" s="110">
        <v>14121</v>
      </c>
      <c r="Z192" s="109">
        <v>13761650</v>
      </c>
      <c r="AB192" s="108">
        <v>0</v>
      </c>
      <c r="AC192" s="108">
        <v>0</v>
      </c>
      <c r="AD192" s="107">
        <v>0</v>
      </c>
      <c r="AE192" s="106"/>
    </row>
    <row r="193" spans="1:31" s="95" customFormat="1" x14ac:dyDescent="0.3">
      <c r="A193" s="115">
        <v>430</v>
      </c>
      <c r="B193" s="115">
        <v>430170139</v>
      </c>
      <c r="C193" s="114" t="s">
        <v>119</v>
      </c>
      <c r="D193" s="115">
        <v>170</v>
      </c>
      <c r="E193" s="114" t="s">
        <v>87</v>
      </c>
      <c r="F193" s="115">
        <v>139</v>
      </c>
      <c r="G193" s="114" t="s">
        <v>86</v>
      </c>
      <c r="H193" s="108">
        <v>8.02</v>
      </c>
      <c r="I193" s="107">
        <v>9972</v>
      </c>
      <c r="J193" s="107">
        <v>3978</v>
      </c>
      <c r="K193" s="107">
        <f t="shared" si="4"/>
        <v>0</v>
      </c>
      <c r="L193" s="107">
        <v>893</v>
      </c>
      <c r="M193" s="113">
        <f t="shared" si="5"/>
        <v>14843</v>
      </c>
      <c r="N193" s="100"/>
      <c r="O193" s="108">
        <v>0.19560975609756259</v>
      </c>
      <c r="P193" s="108">
        <v>0</v>
      </c>
      <c r="Q193" s="112">
        <v>0.09</v>
      </c>
      <c r="R193" s="112">
        <v>3.4626982599907357E-3</v>
      </c>
      <c r="S193" s="111">
        <v>0</v>
      </c>
      <c r="T193" s="100"/>
      <c r="U193" s="110">
        <v>109152</v>
      </c>
      <c r="V193" s="110">
        <v>0</v>
      </c>
      <c r="W193" s="110">
        <v>0</v>
      </c>
      <c r="X193" s="110">
        <v>6986</v>
      </c>
      <c r="Y193" s="110">
        <v>116138</v>
      </c>
      <c r="Z193" s="109">
        <v>13761650</v>
      </c>
      <c r="AB193" s="108">
        <v>0</v>
      </c>
      <c r="AC193" s="108">
        <v>0</v>
      </c>
      <c r="AD193" s="107">
        <v>0</v>
      </c>
      <c r="AE193" s="106"/>
    </row>
    <row r="194" spans="1:31" s="95" customFormat="1" x14ac:dyDescent="0.3">
      <c r="A194" s="115">
        <v>430</v>
      </c>
      <c r="B194" s="115">
        <v>430170141</v>
      </c>
      <c r="C194" s="114" t="s">
        <v>119</v>
      </c>
      <c r="D194" s="115">
        <v>170</v>
      </c>
      <c r="E194" s="114" t="s">
        <v>87</v>
      </c>
      <c r="F194" s="115">
        <v>141</v>
      </c>
      <c r="G194" s="114" t="s">
        <v>123</v>
      </c>
      <c r="H194" s="108">
        <v>119.32999999999998</v>
      </c>
      <c r="I194" s="107">
        <v>9629</v>
      </c>
      <c r="J194" s="107">
        <v>4511</v>
      </c>
      <c r="K194" s="107">
        <f t="shared" si="4"/>
        <v>0</v>
      </c>
      <c r="L194" s="107">
        <v>893</v>
      </c>
      <c r="M194" s="113">
        <f t="shared" si="5"/>
        <v>15033</v>
      </c>
      <c r="N194" s="100"/>
      <c r="O194" s="108">
        <v>2.9104878048780685</v>
      </c>
      <c r="P194" s="108">
        <v>0</v>
      </c>
      <c r="Q194" s="112">
        <v>0.09</v>
      </c>
      <c r="R194" s="112">
        <v>3.8689956813139532E-2</v>
      </c>
      <c r="S194" s="111">
        <v>0</v>
      </c>
      <c r="T194" s="100"/>
      <c r="U194" s="110">
        <v>1646157</v>
      </c>
      <c r="V194" s="110">
        <v>0</v>
      </c>
      <c r="W194" s="110">
        <v>0</v>
      </c>
      <c r="X194" s="110">
        <v>103940</v>
      </c>
      <c r="Y194" s="110">
        <v>1750097</v>
      </c>
      <c r="Z194" s="109">
        <v>13761650</v>
      </c>
      <c r="AB194" s="108">
        <v>0</v>
      </c>
      <c r="AC194" s="108">
        <v>0</v>
      </c>
      <c r="AD194" s="107">
        <v>0</v>
      </c>
      <c r="AE194" s="106"/>
    </row>
    <row r="195" spans="1:31" s="95" customFormat="1" x14ac:dyDescent="0.3">
      <c r="A195" s="115">
        <v>430</v>
      </c>
      <c r="B195" s="115">
        <v>430170153</v>
      </c>
      <c r="C195" s="114" t="s">
        <v>119</v>
      </c>
      <c r="D195" s="115">
        <v>170</v>
      </c>
      <c r="E195" s="114" t="s">
        <v>87</v>
      </c>
      <c r="F195" s="115">
        <v>153</v>
      </c>
      <c r="G195" s="114" t="s">
        <v>124</v>
      </c>
      <c r="H195" s="108">
        <v>2</v>
      </c>
      <c r="I195" s="107">
        <v>11066</v>
      </c>
      <c r="J195" s="107">
        <v>586</v>
      </c>
      <c r="K195" s="107">
        <f t="shared" si="4"/>
        <v>0</v>
      </c>
      <c r="L195" s="107">
        <v>893</v>
      </c>
      <c r="M195" s="113">
        <f t="shared" si="5"/>
        <v>12545</v>
      </c>
      <c r="N195" s="100"/>
      <c r="O195" s="108">
        <v>4.8780487804878453E-2</v>
      </c>
      <c r="P195" s="108">
        <v>0</v>
      </c>
      <c r="Q195" s="112">
        <v>0.09</v>
      </c>
      <c r="R195" s="112">
        <v>1.3064621745680596E-2</v>
      </c>
      <c r="S195" s="111">
        <v>0</v>
      </c>
      <c r="T195" s="100"/>
      <c r="U195" s="110">
        <v>22736</v>
      </c>
      <c r="V195" s="110">
        <v>0</v>
      </c>
      <c r="W195" s="110">
        <v>0</v>
      </c>
      <c r="X195" s="110">
        <v>1742</v>
      </c>
      <c r="Y195" s="110">
        <v>24478</v>
      </c>
      <c r="Z195" s="109">
        <v>13761650</v>
      </c>
      <c r="AB195" s="108">
        <v>0</v>
      </c>
      <c r="AC195" s="108">
        <v>0</v>
      </c>
      <c r="AD195" s="107">
        <v>0</v>
      </c>
      <c r="AE195" s="106"/>
    </row>
    <row r="196" spans="1:31" s="95" customFormat="1" x14ac:dyDescent="0.3">
      <c r="A196" s="115">
        <v>430</v>
      </c>
      <c r="B196" s="115">
        <v>430170158</v>
      </c>
      <c r="C196" s="114" t="s">
        <v>119</v>
      </c>
      <c r="D196" s="115">
        <v>170</v>
      </c>
      <c r="E196" s="114" t="s">
        <v>87</v>
      </c>
      <c r="F196" s="115">
        <v>158</v>
      </c>
      <c r="G196" s="114" t="s">
        <v>125</v>
      </c>
      <c r="H196" s="108">
        <v>2</v>
      </c>
      <c r="I196" s="107">
        <v>9337</v>
      </c>
      <c r="J196" s="107">
        <v>4600</v>
      </c>
      <c r="K196" s="107">
        <f t="shared" si="4"/>
        <v>0</v>
      </c>
      <c r="L196" s="107">
        <v>893</v>
      </c>
      <c r="M196" s="113">
        <f t="shared" si="5"/>
        <v>14830</v>
      </c>
      <c r="N196" s="100"/>
      <c r="O196" s="108">
        <v>4.8780487804878453E-2</v>
      </c>
      <c r="P196" s="108">
        <v>0</v>
      </c>
      <c r="Q196" s="112">
        <v>0.09</v>
      </c>
      <c r="R196" s="112">
        <v>3.3372491763020873E-2</v>
      </c>
      <c r="S196" s="111">
        <v>0</v>
      </c>
      <c r="T196" s="100"/>
      <c r="U196" s="110">
        <v>27194</v>
      </c>
      <c r="V196" s="110">
        <v>0</v>
      </c>
      <c r="W196" s="110">
        <v>0</v>
      </c>
      <c r="X196" s="110">
        <v>1742</v>
      </c>
      <c r="Y196" s="110">
        <v>28936</v>
      </c>
      <c r="Z196" s="109">
        <v>13761650</v>
      </c>
      <c r="AB196" s="108">
        <v>0</v>
      </c>
      <c r="AC196" s="108">
        <v>0</v>
      </c>
      <c r="AD196" s="107">
        <v>0</v>
      </c>
      <c r="AE196" s="106"/>
    </row>
    <row r="197" spans="1:31" s="95" customFormat="1" x14ac:dyDescent="0.3">
      <c r="A197" s="115">
        <v>430</v>
      </c>
      <c r="B197" s="115">
        <v>430170170</v>
      </c>
      <c r="C197" s="114" t="s">
        <v>119</v>
      </c>
      <c r="D197" s="115">
        <v>170</v>
      </c>
      <c r="E197" s="114" t="s">
        <v>87</v>
      </c>
      <c r="F197" s="115">
        <v>170</v>
      </c>
      <c r="G197" s="114" t="s">
        <v>87</v>
      </c>
      <c r="H197" s="108">
        <v>556.90000000000009</v>
      </c>
      <c r="I197" s="107">
        <v>9677</v>
      </c>
      <c r="J197" s="107">
        <v>3780</v>
      </c>
      <c r="K197" s="107">
        <f t="shared" si="4"/>
        <v>0</v>
      </c>
      <c r="L197" s="107">
        <v>893</v>
      </c>
      <c r="M197" s="113">
        <f t="shared" si="5"/>
        <v>14350</v>
      </c>
      <c r="N197" s="100"/>
      <c r="O197" s="108">
        <v>13.582926829268523</v>
      </c>
      <c r="P197" s="108">
        <v>0</v>
      </c>
      <c r="Q197" s="112">
        <v>0.09</v>
      </c>
      <c r="R197" s="112">
        <v>8.9350920886556662E-2</v>
      </c>
      <c r="S197" s="111">
        <v>0</v>
      </c>
      <c r="T197" s="100"/>
      <c r="U197" s="110">
        <v>7311531</v>
      </c>
      <c r="V197" s="110">
        <v>0</v>
      </c>
      <c r="W197" s="110">
        <v>0</v>
      </c>
      <c r="X197" s="110">
        <v>485069</v>
      </c>
      <c r="Y197" s="110">
        <v>7796600</v>
      </c>
      <c r="Z197" s="109">
        <v>13761650</v>
      </c>
      <c r="AB197" s="108">
        <v>32.25</v>
      </c>
      <c r="AC197" s="108">
        <v>0</v>
      </c>
      <c r="AD197" s="107">
        <v>0</v>
      </c>
      <c r="AE197" s="106"/>
    </row>
    <row r="198" spans="1:31" s="95" customFormat="1" x14ac:dyDescent="0.3">
      <c r="A198" s="115">
        <v>430</v>
      </c>
      <c r="B198" s="115">
        <v>430170174</v>
      </c>
      <c r="C198" s="114" t="s">
        <v>119</v>
      </c>
      <c r="D198" s="115">
        <v>170</v>
      </c>
      <c r="E198" s="114" t="s">
        <v>87</v>
      </c>
      <c r="F198" s="115">
        <v>174</v>
      </c>
      <c r="G198" s="114" t="s">
        <v>126</v>
      </c>
      <c r="H198" s="108">
        <v>43.15</v>
      </c>
      <c r="I198" s="107">
        <v>9208</v>
      </c>
      <c r="J198" s="107">
        <v>3654</v>
      </c>
      <c r="K198" s="107">
        <f t="shared" si="4"/>
        <v>0</v>
      </c>
      <c r="L198" s="107">
        <v>893</v>
      </c>
      <c r="M198" s="113">
        <f t="shared" si="5"/>
        <v>13755</v>
      </c>
      <c r="N198" s="100"/>
      <c r="O198" s="108">
        <v>1.0524390243902533</v>
      </c>
      <c r="P198" s="108">
        <v>0</v>
      </c>
      <c r="Q198" s="112">
        <v>0.09</v>
      </c>
      <c r="R198" s="112">
        <v>2.8058366023205345E-2</v>
      </c>
      <c r="S198" s="111">
        <v>0</v>
      </c>
      <c r="T198" s="100"/>
      <c r="U198" s="110">
        <v>541447</v>
      </c>
      <c r="V198" s="110">
        <v>0</v>
      </c>
      <c r="W198" s="110">
        <v>0</v>
      </c>
      <c r="X198" s="110">
        <v>37584</v>
      </c>
      <c r="Y198" s="110">
        <v>579031</v>
      </c>
      <c r="Z198" s="109">
        <v>13761650</v>
      </c>
      <c r="AB198" s="108">
        <v>0</v>
      </c>
      <c r="AC198" s="108">
        <v>0</v>
      </c>
      <c r="AD198" s="107">
        <v>0</v>
      </c>
      <c r="AE198" s="106"/>
    </row>
    <row r="199" spans="1:31" s="95" customFormat="1" x14ac:dyDescent="0.3">
      <c r="A199" s="115">
        <v>430</v>
      </c>
      <c r="B199" s="115">
        <v>430170177</v>
      </c>
      <c r="C199" s="114" t="s">
        <v>119</v>
      </c>
      <c r="D199" s="115">
        <v>170</v>
      </c>
      <c r="E199" s="114" t="s">
        <v>87</v>
      </c>
      <c r="F199" s="115">
        <v>177</v>
      </c>
      <c r="G199" s="114" t="s">
        <v>127</v>
      </c>
      <c r="H199" s="108">
        <v>1</v>
      </c>
      <c r="I199" s="107">
        <v>10226</v>
      </c>
      <c r="J199" s="107">
        <v>3761</v>
      </c>
      <c r="K199" s="107">
        <f t="shared" si="4"/>
        <v>0</v>
      </c>
      <c r="L199" s="107">
        <v>893</v>
      </c>
      <c r="M199" s="113">
        <f t="shared" si="5"/>
        <v>14880</v>
      </c>
      <c r="N199" s="100"/>
      <c r="O199" s="108">
        <v>2.4390243902439226E-2</v>
      </c>
      <c r="P199" s="108">
        <v>0</v>
      </c>
      <c r="Q199" s="112">
        <v>0.09</v>
      </c>
      <c r="R199" s="112">
        <v>5.4522435519441101E-3</v>
      </c>
      <c r="S199" s="111">
        <v>0</v>
      </c>
      <c r="T199" s="100"/>
      <c r="U199" s="110">
        <v>13646</v>
      </c>
      <c r="V199" s="110">
        <v>0</v>
      </c>
      <c r="W199" s="110">
        <v>0</v>
      </c>
      <c r="X199" s="110">
        <v>871</v>
      </c>
      <c r="Y199" s="110">
        <v>14517</v>
      </c>
      <c r="Z199" s="109">
        <v>13761650</v>
      </c>
      <c r="AB199" s="108">
        <v>0</v>
      </c>
      <c r="AC199" s="108">
        <v>0</v>
      </c>
      <c r="AD199" s="107">
        <v>0</v>
      </c>
      <c r="AE199" s="106"/>
    </row>
    <row r="200" spans="1:31" s="95" customFormat="1" x14ac:dyDescent="0.3">
      <c r="A200" s="115">
        <v>430</v>
      </c>
      <c r="B200" s="115">
        <v>430170185</v>
      </c>
      <c r="C200" s="114" t="s">
        <v>119</v>
      </c>
      <c r="D200" s="115">
        <v>170</v>
      </c>
      <c r="E200" s="114" t="s">
        <v>87</v>
      </c>
      <c r="F200" s="115">
        <v>185</v>
      </c>
      <c r="G200" s="114" t="s">
        <v>88</v>
      </c>
      <c r="H200" s="108">
        <v>1</v>
      </c>
      <c r="I200" s="107">
        <v>10930</v>
      </c>
      <c r="J200" s="107">
        <v>2048</v>
      </c>
      <c r="K200" s="107">
        <f t="shared" si="4"/>
        <v>0</v>
      </c>
      <c r="L200" s="107">
        <v>893</v>
      </c>
      <c r="M200" s="113">
        <f t="shared" si="5"/>
        <v>13871</v>
      </c>
      <c r="N200" s="100"/>
      <c r="O200" s="108">
        <v>2.4390243902439226E-2</v>
      </c>
      <c r="P200" s="108">
        <v>0</v>
      </c>
      <c r="Q200" s="112">
        <v>0.09</v>
      </c>
      <c r="R200" s="112">
        <v>5.2702888037423779E-3</v>
      </c>
      <c r="S200" s="111">
        <v>0</v>
      </c>
      <c r="T200" s="100"/>
      <c r="U200" s="110">
        <v>12661</v>
      </c>
      <c r="V200" s="110">
        <v>0</v>
      </c>
      <c r="W200" s="110">
        <v>0</v>
      </c>
      <c r="X200" s="110">
        <v>871</v>
      </c>
      <c r="Y200" s="110">
        <v>13532</v>
      </c>
      <c r="Z200" s="109">
        <v>13761650</v>
      </c>
      <c r="AB200" s="108">
        <v>0</v>
      </c>
      <c r="AC200" s="108">
        <v>0</v>
      </c>
      <c r="AD200" s="107">
        <v>0</v>
      </c>
      <c r="AE200" s="106"/>
    </row>
    <row r="201" spans="1:31" s="95" customFormat="1" x14ac:dyDescent="0.3">
      <c r="A201" s="115">
        <v>430</v>
      </c>
      <c r="B201" s="115">
        <v>430170198</v>
      </c>
      <c r="C201" s="114" t="s">
        <v>119</v>
      </c>
      <c r="D201" s="115">
        <v>170</v>
      </c>
      <c r="E201" s="114" t="s">
        <v>87</v>
      </c>
      <c r="F201" s="115">
        <v>198</v>
      </c>
      <c r="G201" s="114" t="s">
        <v>39</v>
      </c>
      <c r="H201" s="108">
        <v>4</v>
      </c>
      <c r="I201" s="107">
        <v>9781</v>
      </c>
      <c r="J201" s="107">
        <v>3933</v>
      </c>
      <c r="K201" s="107">
        <f t="shared" si="4"/>
        <v>0</v>
      </c>
      <c r="L201" s="107">
        <v>893</v>
      </c>
      <c r="M201" s="113">
        <f t="shared" si="5"/>
        <v>14607</v>
      </c>
      <c r="N201" s="100"/>
      <c r="O201" s="108">
        <v>9.7560975609756906E-2</v>
      </c>
      <c r="P201" s="108">
        <v>0</v>
      </c>
      <c r="Q201" s="112">
        <v>0.09</v>
      </c>
      <c r="R201" s="112">
        <v>4.8293990632196065E-3</v>
      </c>
      <c r="S201" s="111">
        <v>0</v>
      </c>
      <c r="T201" s="100"/>
      <c r="U201" s="110">
        <v>53520</v>
      </c>
      <c r="V201" s="110">
        <v>0</v>
      </c>
      <c r="W201" s="110">
        <v>0</v>
      </c>
      <c r="X201" s="110">
        <v>3484</v>
      </c>
      <c r="Y201" s="110">
        <v>57004</v>
      </c>
      <c r="Z201" s="109">
        <v>13761650</v>
      </c>
      <c r="AB201" s="108">
        <v>0</v>
      </c>
      <c r="AC201" s="108">
        <v>0</v>
      </c>
      <c r="AD201" s="107">
        <v>0</v>
      </c>
      <c r="AE201" s="106"/>
    </row>
    <row r="202" spans="1:31" s="95" customFormat="1" x14ac:dyDescent="0.3">
      <c r="A202" s="115">
        <v>430</v>
      </c>
      <c r="B202" s="115">
        <v>430170213</v>
      </c>
      <c r="C202" s="114" t="s">
        <v>119</v>
      </c>
      <c r="D202" s="115">
        <v>170</v>
      </c>
      <c r="E202" s="114" t="s">
        <v>87</v>
      </c>
      <c r="F202" s="115">
        <v>213</v>
      </c>
      <c r="G202" s="114" t="s">
        <v>128</v>
      </c>
      <c r="H202" s="108">
        <v>2.76</v>
      </c>
      <c r="I202" s="107">
        <v>9145</v>
      </c>
      <c r="J202" s="107">
        <v>7104</v>
      </c>
      <c r="K202" s="107">
        <f t="shared" si="4"/>
        <v>0</v>
      </c>
      <c r="L202" s="107">
        <v>893</v>
      </c>
      <c r="M202" s="113">
        <f t="shared" si="5"/>
        <v>17142</v>
      </c>
      <c r="N202" s="100"/>
      <c r="O202" s="108">
        <v>6.7317073170732267E-2</v>
      </c>
      <c r="P202" s="108">
        <v>0</v>
      </c>
      <c r="Q202" s="112">
        <v>0.09</v>
      </c>
      <c r="R202" s="112">
        <v>1.593625380904884E-3</v>
      </c>
      <c r="S202" s="111">
        <v>0</v>
      </c>
      <c r="T202" s="100"/>
      <c r="U202" s="110">
        <v>43754</v>
      </c>
      <c r="V202" s="110">
        <v>0</v>
      </c>
      <c r="W202" s="110">
        <v>0</v>
      </c>
      <c r="X202" s="110">
        <v>2404</v>
      </c>
      <c r="Y202" s="110">
        <v>46158</v>
      </c>
      <c r="Z202" s="109">
        <v>13761650</v>
      </c>
      <c r="AB202" s="108">
        <v>0</v>
      </c>
      <c r="AC202" s="108">
        <v>0</v>
      </c>
      <c r="AD202" s="107">
        <v>0</v>
      </c>
      <c r="AE202" s="106"/>
    </row>
    <row r="203" spans="1:31" s="95" customFormat="1" x14ac:dyDescent="0.3">
      <c r="A203" s="115">
        <v>430</v>
      </c>
      <c r="B203" s="115">
        <v>430170271</v>
      </c>
      <c r="C203" s="114" t="s">
        <v>119</v>
      </c>
      <c r="D203" s="115">
        <v>170</v>
      </c>
      <c r="E203" s="114" t="s">
        <v>87</v>
      </c>
      <c r="F203" s="115">
        <v>271</v>
      </c>
      <c r="G203" s="114" t="s">
        <v>129</v>
      </c>
      <c r="H203" s="108">
        <v>29.58</v>
      </c>
      <c r="I203" s="107">
        <v>9965</v>
      </c>
      <c r="J203" s="107">
        <v>2791</v>
      </c>
      <c r="K203" s="107">
        <f t="shared" ref="K203:K266" si="6">IFERROR(V203/H203,0)</f>
        <v>0</v>
      </c>
      <c r="L203" s="107">
        <v>893</v>
      </c>
      <c r="M203" s="113">
        <f t="shared" ref="M203:M266" si="7">SUM(I203:L203)</f>
        <v>13649</v>
      </c>
      <c r="N203" s="100"/>
      <c r="O203" s="108">
        <v>0.72146341463415242</v>
      </c>
      <c r="P203" s="108">
        <v>0</v>
      </c>
      <c r="Q203" s="112">
        <v>0.09</v>
      </c>
      <c r="R203" s="112">
        <v>5.5320159227313561E-3</v>
      </c>
      <c r="S203" s="111">
        <v>0</v>
      </c>
      <c r="T203" s="100"/>
      <c r="U203" s="110">
        <v>368122</v>
      </c>
      <c r="V203" s="110">
        <v>0</v>
      </c>
      <c r="W203" s="110">
        <v>0</v>
      </c>
      <c r="X203" s="110">
        <v>25766</v>
      </c>
      <c r="Y203" s="110">
        <v>393888</v>
      </c>
      <c r="Z203" s="109">
        <v>13761650</v>
      </c>
      <c r="AB203" s="108">
        <v>0</v>
      </c>
      <c r="AC203" s="108">
        <v>0</v>
      </c>
      <c r="AD203" s="107">
        <v>0</v>
      </c>
      <c r="AE203" s="106"/>
    </row>
    <row r="204" spans="1:31" s="95" customFormat="1" x14ac:dyDescent="0.3">
      <c r="A204" s="115">
        <v>430</v>
      </c>
      <c r="B204" s="115">
        <v>430170276</v>
      </c>
      <c r="C204" s="114" t="s">
        <v>119</v>
      </c>
      <c r="D204" s="115">
        <v>170</v>
      </c>
      <c r="E204" s="114" t="s">
        <v>87</v>
      </c>
      <c r="F204" s="115">
        <v>276</v>
      </c>
      <c r="G204" s="114" t="s">
        <v>90</v>
      </c>
      <c r="H204" s="108">
        <v>1</v>
      </c>
      <c r="I204" s="107">
        <v>8448</v>
      </c>
      <c r="J204" s="107">
        <v>8050</v>
      </c>
      <c r="K204" s="107">
        <f t="shared" si="6"/>
        <v>0</v>
      </c>
      <c r="L204" s="107">
        <v>893</v>
      </c>
      <c r="M204" s="113">
        <f t="shared" si="7"/>
        <v>17391</v>
      </c>
      <c r="N204" s="100"/>
      <c r="O204" s="108">
        <v>2.4390243902439226E-2</v>
      </c>
      <c r="P204" s="108">
        <v>0</v>
      </c>
      <c r="Q204" s="112">
        <v>0.09</v>
      </c>
      <c r="R204" s="112">
        <v>1.4089716301337093E-3</v>
      </c>
      <c r="S204" s="111">
        <v>0</v>
      </c>
      <c r="T204" s="100"/>
      <c r="U204" s="110">
        <v>16096</v>
      </c>
      <c r="V204" s="110">
        <v>0</v>
      </c>
      <c r="W204" s="110">
        <v>0</v>
      </c>
      <c r="X204" s="110">
        <v>871</v>
      </c>
      <c r="Y204" s="110">
        <v>16967</v>
      </c>
      <c r="Z204" s="109">
        <v>13761650</v>
      </c>
      <c r="AB204" s="108">
        <v>0</v>
      </c>
      <c r="AC204" s="108">
        <v>0</v>
      </c>
      <c r="AD204" s="107">
        <v>0</v>
      </c>
      <c r="AE204" s="106"/>
    </row>
    <row r="205" spans="1:31" s="95" customFormat="1" x14ac:dyDescent="0.3">
      <c r="A205" s="115">
        <v>430</v>
      </c>
      <c r="B205" s="115">
        <v>430170288</v>
      </c>
      <c r="C205" s="114" t="s">
        <v>119</v>
      </c>
      <c r="D205" s="115">
        <v>170</v>
      </c>
      <c r="E205" s="114" t="s">
        <v>87</v>
      </c>
      <c r="F205" s="115">
        <v>288</v>
      </c>
      <c r="G205" s="114" t="s">
        <v>91</v>
      </c>
      <c r="H205" s="108">
        <v>1</v>
      </c>
      <c r="I205" s="107">
        <v>9137</v>
      </c>
      <c r="J205" s="107">
        <v>5580</v>
      </c>
      <c r="K205" s="107">
        <f t="shared" si="6"/>
        <v>0</v>
      </c>
      <c r="L205" s="107">
        <v>893</v>
      </c>
      <c r="M205" s="113">
        <f t="shared" si="7"/>
        <v>15610</v>
      </c>
      <c r="N205" s="100"/>
      <c r="O205" s="108">
        <v>2.4390243902439226E-2</v>
      </c>
      <c r="P205" s="108">
        <v>0</v>
      </c>
      <c r="Q205" s="112">
        <v>0.09</v>
      </c>
      <c r="R205" s="112">
        <v>1.3814430966453072E-3</v>
      </c>
      <c r="S205" s="111">
        <v>0</v>
      </c>
      <c r="T205" s="100"/>
      <c r="U205" s="110">
        <v>14358</v>
      </c>
      <c r="V205" s="110">
        <v>0</v>
      </c>
      <c r="W205" s="110">
        <v>0</v>
      </c>
      <c r="X205" s="110">
        <v>871</v>
      </c>
      <c r="Y205" s="110">
        <v>15229</v>
      </c>
      <c r="Z205" s="109">
        <v>13761650</v>
      </c>
      <c r="AB205" s="108">
        <v>0</v>
      </c>
      <c r="AC205" s="108">
        <v>0</v>
      </c>
      <c r="AD205" s="107">
        <v>0</v>
      </c>
      <c r="AE205" s="106"/>
    </row>
    <row r="206" spans="1:31" s="95" customFormat="1" x14ac:dyDescent="0.3">
      <c r="A206" s="115">
        <v>430</v>
      </c>
      <c r="B206" s="115">
        <v>430170304</v>
      </c>
      <c r="C206" s="114" t="s">
        <v>119</v>
      </c>
      <c r="D206" s="115">
        <v>170</v>
      </c>
      <c r="E206" s="114" t="s">
        <v>87</v>
      </c>
      <c r="F206" s="115">
        <v>304</v>
      </c>
      <c r="G206" s="114" t="s">
        <v>130</v>
      </c>
      <c r="H206" s="108">
        <v>1</v>
      </c>
      <c r="I206" s="107">
        <v>10226</v>
      </c>
      <c r="J206" s="107">
        <v>3373</v>
      </c>
      <c r="K206" s="107">
        <f t="shared" si="6"/>
        <v>0</v>
      </c>
      <c r="L206" s="107">
        <v>893</v>
      </c>
      <c r="M206" s="113">
        <f t="shared" si="7"/>
        <v>14492</v>
      </c>
      <c r="N206" s="100"/>
      <c r="O206" s="108">
        <v>2.4390243902439226E-2</v>
      </c>
      <c r="P206" s="108">
        <v>0</v>
      </c>
      <c r="Q206" s="112">
        <v>0.09</v>
      </c>
      <c r="R206" s="112">
        <v>5.2116329380981973E-4</v>
      </c>
      <c r="S206" s="111">
        <v>0</v>
      </c>
      <c r="T206" s="100"/>
      <c r="U206" s="110">
        <v>13267</v>
      </c>
      <c r="V206" s="110">
        <v>0</v>
      </c>
      <c r="W206" s="110">
        <v>0</v>
      </c>
      <c r="X206" s="110">
        <v>871</v>
      </c>
      <c r="Y206" s="110">
        <v>14138</v>
      </c>
      <c r="Z206" s="109">
        <v>13761650</v>
      </c>
      <c r="AB206" s="108">
        <v>0</v>
      </c>
      <c r="AC206" s="108">
        <v>0</v>
      </c>
      <c r="AD206" s="107">
        <v>0</v>
      </c>
      <c r="AE206" s="106"/>
    </row>
    <row r="207" spans="1:31" s="95" customFormat="1" x14ac:dyDescent="0.3">
      <c r="A207" s="115">
        <v>430</v>
      </c>
      <c r="B207" s="115">
        <v>430170314</v>
      </c>
      <c r="C207" s="114" t="s">
        <v>119</v>
      </c>
      <c r="D207" s="115">
        <v>170</v>
      </c>
      <c r="E207" s="114" t="s">
        <v>87</v>
      </c>
      <c r="F207" s="115">
        <v>314</v>
      </c>
      <c r="G207" s="114" t="s">
        <v>46</v>
      </c>
      <c r="H207" s="108">
        <v>1</v>
      </c>
      <c r="I207" s="107">
        <v>10226</v>
      </c>
      <c r="J207" s="107">
        <v>7934</v>
      </c>
      <c r="K207" s="107">
        <f t="shared" si="6"/>
        <v>0</v>
      </c>
      <c r="L207" s="107">
        <v>893</v>
      </c>
      <c r="M207" s="113">
        <f t="shared" si="7"/>
        <v>19053</v>
      </c>
      <c r="N207" s="100"/>
      <c r="O207" s="108">
        <v>2.4390243902439226E-2</v>
      </c>
      <c r="P207" s="108">
        <v>0</v>
      </c>
      <c r="Q207" s="112">
        <v>0.09</v>
      </c>
      <c r="R207" s="112">
        <v>4.7700631071184215E-3</v>
      </c>
      <c r="S207" s="111">
        <v>0</v>
      </c>
      <c r="T207" s="100"/>
      <c r="U207" s="110">
        <v>17717</v>
      </c>
      <c r="V207" s="110">
        <v>0</v>
      </c>
      <c r="W207" s="110">
        <v>0</v>
      </c>
      <c r="X207" s="110">
        <v>871</v>
      </c>
      <c r="Y207" s="110">
        <v>18588</v>
      </c>
      <c r="Z207" s="109">
        <v>13761650</v>
      </c>
      <c r="AB207" s="108">
        <v>0</v>
      </c>
      <c r="AC207" s="108">
        <v>0</v>
      </c>
      <c r="AD207" s="107">
        <v>0</v>
      </c>
      <c r="AE207" s="106"/>
    </row>
    <row r="208" spans="1:31" s="95" customFormat="1" x14ac:dyDescent="0.3">
      <c r="A208" s="115">
        <v>430</v>
      </c>
      <c r="B208" s="115">
        <v>430170321</v>
      </c>
      <c r="C208" s="114" t="s">
        <v>119</v>
      </c>
      <c r="D208" s="115">
        <v>170</v>
      </c>
      <c r="E208" s="114" t="s">
        <v>87</v>
      </c>
      <c r="F208" s="115">
        <v>321</v>
      </c>
      <c r="G208" s="114" t="s">
        <v>92</v>
      </c>
      <c r="H208" s="108">
        <v>10</v>
      </c>
      <c r="I208" s="107">
        <v>9337</v>
      </c>
      <c r="J208" s="107">
        <v>4587</v>
      </c>
      <c r="K208" s="107">
        <f t="shared" si="6"/>
        <v>0</v>
      </c>
      <c r="L208" s="107">
        <v>893</v>
      </c>
      <c r="M208" s="113">
        <f t="shared" si="7"/>
        <v>14817</v>
      </c>
      <c r="N208" s="100"/>
      <c r="O208" s="108">
        <v>0.24390243902439224</v>
      </c>
      <c r="P208" s="108">
        <v>0</v>
      </c>
      <c r="Q208" s="112">
        <v>0.09</v>
      </c>
      <c r="R208" s="112">
        <v>2.4447422921316797E-3</v>
      </c>
      <c r="S208" s="111">
        <v>0</v>
      </c>
      <c r="T208" s="100"/>
      <c r="U208" s="110">
        <v>135840</v>
      </c>
      <c r="V208" s="110">
        <v>0</v>
      </c>
      <c r="W208" s="110">
        <v>0</v>
      </c>
      <c r="X208" s="110">
        <v>8710</v>
      </c>
      <c r="Y208" s="110">
        <v>144550</v>
      </c>
      <c r="Z208" s="109">
        <v>13761650</v>
      </c>
      <c r="AB208" s="108">
        <v>0</v>
      </c>
      <c r="AC208" s="108">
        <v>0</v>
      </c>
      <c r="AD208" s="107">
        <v>0</v>
      </c>
      <c r="AE208" s="106"/>
    </row>
    <row r="209" spans="1:31" s="95" customFormat="1" x14ac:dyDescent="0.3">
      <c r="A209" s="115">
        <v>430</v>
      </c>
      <c r="B209" s="115">
        <v>430170322</v>
      </c>
      <c r="C209" s="114" t="s">
        <v>119</v>
      </c>
      <c r="D209" s="115">
        <v>170</v>
      </c>
      <c r="E209" s="114" t="s">
        <v>87</v>
      </c>
      <c r="F209" s="115">
        <v>322</v>
      </c>
      <c r="G209" s="114" t="s">
        <v>131</v>
      </c>
      <c r="H209" s="108">
        <v>7.4399999999999995</v>
      </c>
      <c r="I209" s="107">
        <v>9903</v>
      </c>
      <c r="J209" s="107">
        <v>4870</v>
      </c>
      <c r="K209" s="107">
        <f t="shared" si="6"/>
        <v>0</v>
      </c>
      <c r="L209" s="107">
        <v>893</v>
      </c>
      <c r="M209" s="113">
        <f t="shared" si="7"/>
        <v>15666</v>
      </c>
      <c r="N209" s="100"/>
      <c r="O209" s="108">
        <v>0.18146341463414783</v>
      </c>
      <c r="P209" s="108">
        <v>0</v>
      </c>
      <c r="Q209" s="112">
        <v>0.09</v>
      </c>
      <c r="R209" s="112">
        <v>8.9361873139157718E-3</v>
      </c>
      <c r="S209" s="111">
        <v>0</v>
      </c>
      <c r="T209" s="100"/>
      <c r="U209" s="110">
        <v>107233</v>
      </c>
      <c r="V209" s="110">
        <v>0</v>
      </c>
      <c r="W209" s="110">
        <v>0</v>
      </c>
      <c r="X209" s="110">
        <v>6481</v>
      </c>
      <c r="Y209" s="110">
        <v>113714</v>
      </c>
      <c r="Z209" s="109">
        <v>13761650</v>
      </c>
      <c r="AB209" s="108">
        <v>0</v>
      </c>
      <c r="AC209" s="108">
        <v>0</v>
      </c>
      <c r="AD209" s="107">
        <v>0</v>
      </c>
      <c r="AE209" s="106"/>
    </row>
    <row r="210" spans="1:31" s="95" customFormat="1" x14ac:dyDescent="0.3">
      <c r="A210" s="115">
        <v>430</v>
      </c>
      <c r="B210" s="115">
        <v>430170348</v>
      </c>
      <c r="C210" s="114" t="s">
        <v>119</v>
      </c>
      <c r="D210" s="115">
        <v>170</v>
      </c>
      <c r="E210" s="114" t="s">
        <v>87</v>
      </c>
      <c r="F210" s="115">
        <v>348</v>
      </c>
      <c r="G210" s="114" t="s">
        <v>132</v>
      </c>
      <c r="H210" s="108">
        <v>21</v>
      </c>
      <c r="I210" s="107">
        <v>10541</v>
      </c>
      <c r="J210" s="107">
        <v>88</v>
      </c>
      <c r="K210" s="107">
        <f t="shared" si="6"/>
        <v>0</v>
      </c>
      <c r="L210" s="107">
        <v>893</v>
      </c>
      <c r="M210" s="113">
        <f t="shared" si="7"/>
        <v>11522</v>
      </c>
      <c r="N210" s="100"/>
      <c r="O210" s="108">
        <v>0.51219512195122363</v>
      </c>
      <c r="P210" s="108">
        <v>0</v>
      </c>
      <c r="Q210" s="112">
        <v>0.09</v>
      </c>
      <c r="R210" s="112">
        <v>6.4403312359116588E-2</v>
      </c>
      <c r="S210" s="111">
        <v>0</v>
      </c>
      <c r="T210" s="100"/>
      <c r="U210" s="110">
        <v>217770</v>
      </c>
      <c r="V210" s="110">
        <v>0</v>
      </c>
      <c r="W210" s="110">
        <v>0</v>
      </c>
      <c r="X210" s="110">
        <v>18291</v>
      </c>
      <c r="Y210" s="110">
        <v>236061</v>
      </c>
      <c r="Z210" s="109">
        <v>13761650</v>
      </c>
      <c r="AB210" s="108">
        <v>0</v>
      </c>
      <c r="AC210" s="108">
        <v>0</v>
      </c>
      <c r="AD210" s="107">
        <v>0</v>
      </c>
      <c r="AE210" s="106"/>
    </row>
    <row r="211" spans="1:31" s="95" customFormat="1" x14ac:dyDescent="0.3">
      <c r="A211" s="115">
        <v>430</v>
      </c>
      <c r="B211" s="115">
        <v>430170616</v>
      </c>
      <c r="C211" s="114" t="s">
        <v>119</v>
      </c>
      <c r="D211" s="115">
        <v>170</v>
      </c>
      <c r="E211" s="114" t="s">
        <v>87</v>
      </c>
      <c r="F211" s="115">
        <v>616</v>
      </c>
      <c r="G211" s="114" t="s">
        <v>133</v>
      </c>
      <c r="H211" s="108">
        <v>1</v>
      </c>
      <c r="I211" s="107">
        <v>10226</v>
      </c>
      <c r="J211" s="107">
        <v>3450</v>
      </c>
      <c r="K211" s="107">
        <f t="shared" si="6"/>
        <v>0</v>
      </c>
      <c r="L211" s="107">
        <v>893</v>
      </c>
      <c r="M211" s="113">
        <f t="shared" si="7"/>
        <v>14569</v>
      </c>
      <c r="N211" s="100"/>
      <c r="O211" s="108">
        <v>2.4390243902439226E-2</v>
      </c>
      <c r="P211" s="108">
        <v>0</v>
      </c>
      <c r="Q211" s="112">
        <v>0.09</v>
      </c>
      <c r="R211" s="112">
        <v>3.6936632904566308E-2</v>
      </c>
      <c r="S211" s="111">
        <v>0</v>
      </c>
      <c r="T211" s="100"/>
      <c r="U211" s="110">
        <v>13342</v>
      </c>
      <c r="V211" s="110">
        <v>0</v>
      </c>
      <c r="W211" s="110">
        <v>0</v>
      </c>
      <c r="X211" s="110">
        <v>871</v>
      </c>
      <c r="Y211" s="110">
        <v>14213</v>
      </c>
      <c r="Z211" s="109">
        <v>13761650</v>
      </c>
      <c r="AB211" s="108">
        <v>0</v>
      </c>
      <c r="AC211" s="108">
        <v>0</v>
      </c>
      <c r="AD211" s="107">
        <v>0</v>
      </c>
      <c r="AE211" s="106"/>
    </row>
    <row r="212" spans="1:31" s="95" customFormat="1" x14ac:dyDescent="0.3">
      <c r="A212" s="115">
        <v>430</v>
      </c>
      <c r="B212" s="115">
        <v>430170620</v>
      </c>
      <c r="C212" s="114" t="s">
        <v>119</v>
      </c>
      <c r="D212" s="115">
        <v>170</v>
      </c>
      <c r="E212" s="114" t="s">
        <v>87</v>
      </c>
      <c r="F212" s="115">
        <v>620</v>
      </c>
      <c r="G212" s="114" t="s">
        <v>134</v>
      </c>
      <c r="H212" s="108">
        <v>12.399999999999999</v>
      </c>
      <c r="I212" s="107">
        <v>10766</v>
      </c>
      <c r="J212" s="107">
        <v>4618</v>
      </c>
      <c r="K212" s="107">
        <f t="shared" si="6"/>
        <v>0</v>
      </c>
      <c r="L212" s="107">
        <v>893</v>
      </c>
      <c r="M212" s="113">
        <f t="shared" si="7"/>
        <v>16277</v>
      </c>
      <c r="N212" s="100"/>
      <c r="O212" s="108">
        <v>0.30243902439024639</v>
      </c>
      <c r="P212" s="108">
        <v>0</v>
      </c>
      <c r="Q212" s="112">
        <v>0.09</v>
      </c>
      <c r="R212" s="112">
        <v>2.9038079192480512E-2</v>
      </c>
      <c r="S212" s="111">
        <v>0</v>
      </c>
      <c r="T212" s="100"/>
      <c r="U212" s="110">
        <v>186111</v>
      </c>
      <c r="V212" s="110">
        <v>0</v>
      </c>
      <c r="W212" s="110">
        <v>0</v>
      </c>
      <c r="X212" s="110">
        <v>10802</v>
      </c>
      <c r="Y212" s="110">
        <v>196913</v>
      </c>
      <c r="Z212" s="109">
        <v>13761650</v>
      </c>
      <c r="AB212" s="108">
        <v>0</v>
      </c>
      <c r="AC212" s="108">
        <v>0</v>
      </c>
      <c r="AD212" s="107">
        <v>0</v>
      </c>
      <c r="AE212" s="106"/>
    </row>
    <row r="213" spans="1:31" s="95" customFormat="1" x14ac:dyDescent="0.3">
      <c r="A213" s="115">
        <v>430</v>
      </c>
      <c r="B213" s="115">
        <v>430170695</v>
      </c>
      <c r="C213" s="114" t="s">
        <v>119</v>
      </c>
      <c r="D213" s="115">
        <v>170</v>
      </c>
      <c r="E213" s="114" t="s">
        <v>87</v>
      </c>
      <c r="F213" s="115">
        <v>695</v>
      </c>
      <c r="G213" s="114" t="s">
        <v>135</v>
      </c>
      <c r="H213" s="108">
        <v>1</v>
      </c>
      <c r="I213" s="107">
        <v>10226</v>
      </c>
      <c r="J213" s="107">
        <v>5771</v>
      </c>
      <c r="K213" s="107">
        <f t="shared" si="6"/>
        <v>0</v>
      </c>
      <c r="L213" s="107">
        <v>893</v>
      </c>
      <c r="M213" s="113">
        <f t="shared" si="7"/>
        <v>16890</v>
      </c>
      <c r="N213" s="100"/>
      <c r="O213" s="108">
        <v>2.4390243902439226E-2</v>
      </c>
      <c r="P213" s="108">
        <v>0</v>
      </c>
      <c r="Q213" s="112">
        <v>0.09</v>
      </c>
      <c r="R213" s="112">
        <v>5.3983430300238425E-4</v>
      </c>
      <c r="S213" s="111">
        <v>0</v>
      </c>
      <c r="T213" s="100"/>
      <c r="U213" s="110">
        <v>15607</v>
      </c>
      <c r="V213" s="110">
        <v>0</v>
      </c>
      <c r="W213" s="110">
        <v>0</v>
      </c>
      <c r="X213" s="110">
        <v>871</v>
      </c>
      <c r="Y213" s="110">
        <v>16478</v>
      </c>
      <c r="Z213" s="109">
        <v>13761650</v>
      </c>
      <c r="AB213" s="108">
        <v>0</v>
      </c>
      <c r="AC213" s="108">
        <v>0</v>
      </c>
      <c r="AD213" s="107">
        <v>0</v>
      </c>
      <c r="AE213" s="106"/>
    </row>
    <row r="214" spans="1:31" s="95" customFormat="1" x14ac:dyDescent="0.3">
      <c r="A214" s="115">
        <v>430</v>
      </c>
      <c r="B214" s="115">
        <v>430170710</v>
      </c>
      <c r="C214" s="114" t="s">
        <v>119</v>
      </c>
      <c r="D214" s="115">
        <v>170</v>
      </c>
      <c r="E214" s="114" t="s">
        <v>87</v>
      </c>
      <c r="F214" s="115">
        <v>710</v>
      </c>
      <c r="G214" s="114" t="s">
        <v>93</v>
      </c>
      <c r="H214" s="108">
        <v>6</v>
      </c>
      <c r="I214" s="107">
        <v>9515</v>
      </c>
      <c r="J214" s="107">
        <v>4620</v>
      </c>
      <c r="K214" s="107">
        <f t="shared" si="6"/>
        <v>0</v>
      </c>
      <c r="L214" s="107">
        <v>893</v>
      </c>
      <c r="M214" s="113">
        <f t="shared" si="7"/>
        <v>15028</v>
      </c>
      <c r="N214" s="100"/>
      <c r="O214" s="108">
        <v>0.14634146341463536</v>
      </c>
      <c r="P214" s="108">
        <v>0</v>
      </c>
      <c r="Q214" s="112">
        <v>0.09</v>
      </c>
      <c r="R214" s="112">
        <v>3.5130030526084664E-3</v>
      </c>
      <c r="S214" s="111">
        <v>0</v>
      </c>
      <c r="T214" s="100"/>
      <c r="U214" s="110">
        <v>82740</v>
      </c>
      <c r="V214" s="110">
        <v>0</v>
      </c>
      <c r="W214" s="110">
        <v>0</v>
      </c>
      <c r="X214" s="110">
        <v>5226</v>
      </c>
      <c r="Y214" s="110">
        <v>87966</v>
      </c>
      <c r="Z214" s="109">
        <v>13761650</v>
      </c>
      <c r="AB214" s="108">
        <v>0</v>
      </c>
      <c r="AC214" s="108">
        <v>0</v>
      </c>
      <c r="AD214" s="107">
        <v>0</v>
      </c>
      <c r="AE214" s="106"/>
    </row>
    <row r="215" spans="1:31" s="95" customFormat="1" x14ac:dyDescent="0.3">
      <c r="A215" s="115">
        <v>430</v>
      </c>
      <c r="B215" s="115">
        <v>430170725</v>
      </c>
      <c r="C215" s="114" t="s">
        <v>119</v>
      </c>
      <c r="D215" s="115">
        <v>170</v>
      </c>
      <c r="E215" s="114" t="s">
        <v>87</v>
      </c>
      <c r="F215" s="115">
        <v>725</v>
      </c>
      <c r="G215" s="114" t="s">
        <v>136</v>
      </c>
      <c r="H215" s="108">
        <v>12.28</v>
      </c>
      <c r="I215" s="107">
        <v>10226</v>
      </c>
      <c r="J215" s="107">
        <v>2934</v>
      </c>
      <c r="K215" s="107">
        <f t="shared" si="6"/>
        <v>0</v>
      </c>
      <c r="L215" s="107">
        <v>893</v>
      </c>
      <c r="M215" s="113">
        <f t="shared" si="7"/>
        <v>14053</v>
      </c>
      <c r="N215" s="100"/>
      <c r="O215" s="108">
        <v>0.29951219512195359</v>
      </c>
      <c r="P215" s="108">
        <v>0</v>
      </c>
      <c r="Q215" s="112">
        <v>0.09</v>
      </c>
      <c r="R215" s="112">
        <v>9.9651934238605307E-3</v>
      </c>
      <c r="S215" s="111">
        <v>0</v>
      </c>
      <c r="T215" s="100"/>
      <c r="U215" s="110">
        <v>157663</v>
      </c>
      <c r="V215" s="110">
        <v>0</v>
      </c>
      <c r="W215" s="110">
        <v>0</v>
      </c>
      <c r="X215" s="110">
        <v>10697</v>
      </c>
      <c r="Y215" s="110">
        <v>168360</v>
      </c>
      <c r="Z215" s="109">
        <v>13761650</v>
      </c>
      <c r="AB215" s="108">
        <v>0</v>
      </c>
      <c r="AC215" s="108">
        <v>0</v>
      </c>
      <c r="AD215" s="107">
        <v>0</v>
      </c>
      <c r="AE215" s="106"/>
    </row>
    <row r="216" spans="1:31" s="95" customFormat="1" x14ac:dyDescent="0.3">
      <c r="A216" s="115">
        <v>430</v>
      </c>
      <c r="B216" s="115">
        <v>430170730</v>
      </c>
      <c r="C216" s="114" t="s">
        <v>119</v>
      </c>
      <c r="D216" s="115">
        <v>170</v>
      </c>
      <c r="E216" s="114" t="s">
        <v>87</v>
      </c>
      <c r="F216" s="115">
        <v>730</v>
      </c>
      <c r="G216" s="114" t="s">
        <v>137</v>
      </c>
      <c r="H216" s="108">
        <v>16.670000000000002</v>
      </c>
      <c r="I216" s="107">
        <v>10226</v>
      </c>
      <c r="J216" s="107">
        <v>3575</v>
      </c>
      <c r="K216" s="107">
        <f t="shared" si="6"/>
        <v>0</v>
      </c>
      <c r="L216" s="107">
        <v>893</v>
      </c>
      <c r="M216" s="113">
        <f t="shared" si="7"/>
        <v>14694</v>
      </c>
      <c r="N216" s="100"/>
      <c r="O216" s="108">
        <v>0.40658536585366178</v>
      </c>
      <c r="P216" s="108">
        <v>0</v>
      </c>
      <c r="Q216" s="112">
        <v>0.09</v>
      </c>
      <c r="R216" s="112">
        <v>1.2704587340535221E-2</v>
      </c>
      <c r="S216" s="111">
        <v>0</v>
      </c>
      <c r="T216" s="100"/>
      <c r="U216" s="110">
        <v>224445</v>
      </c>
      <c r="V216" s="110">
        <v>0</v>
      </c>
      <c r="W216" s="110">
        <v>0</v>
      </c>
      <c r="X216" s="110">
        <v>14520</v>
      </c>
      <c r="Y216" s="110">
        <v>238965</v>
      </c>
      <c r="Z216" s="109">
        <v>13761650</v>
      </c>
      <c r="AB216" s="108">
        <v>0</v>
      </c>
      <c r="AC216" s="108">
        <v>0</v>
      </c>
      <c r="AD216" s="107">
        <v>0</v>
      </c>
      <c r="AE216" s="106"/>
    </row>
    <row r="217" spans="1:31" s="95" customFormat="1" x14ac:dyDescent="0.3">
      <c r="A217" s="115">
        <v>430</v>
      </c>
      <c r="B217" s="115">
        <v>430170735</v>
      </c>
      <c r="C217" s="114" t="s">
        <v>119</v>
      </c>
      <c r="D217" s="115">
        <v>170</v>
      </c>
      <c r="E217" s="114" t="s">
        <v>87</v>
      </c>
      <c r="F217" s="115">
        <v>735</v>
      </c>
      <c r="G217" s="114" t="s">
        <v>138</v>
      </c>
      <c r="H217" s="108">
        <v>3</v>
      </c>
      <c r="I217" s="107">
        <v>9337</v>
      </c>
      <c r="J217" s="107">
        <v>3737</v>
      </c>
      <c r="K217" s="107">
        <f t="shared" si="6"/>
        <v>0</v>
      </c>
      <c r="L217" s="107">
        <v>893</v>
      </c>
      <c r="M217" s="113">
        <f t="shared" si="7"/>
        <v>13967</v>
      </c>
      <c r="N217" s="100"/>
      <c r="O217" s="108">
        <v>7.3170731707317679E-2</v>
      </c>
      <c r="P217" s="108">
        <v>0</v>
      </c>
      <c r="Q217" s="112">
        <v>0.09</v>
      </c>
      <c r="R217" s="112">
        <v>2.0288207025652885E-2</v>
      </c>
      <c r="S217" s="111">
        <v>0</v>
      </c>
      <c r="T217" s="100"/>
      <c r="U217" s="110">
        <v>38265</v>
      </c>
      <c r="V217" s="110">
        <v>0</v>
      </c>
      <c r="W217" s="110">
        <v>0</v>
      </c>
      <c r="X217" s="110">
        <v>2613</v>
      </c>
      <c r="Y217" s="110">
        <v>40878</v>
      </c>
      <c r="Z217" s="109">
        <v>13761650</v>
      </c>
      <c r="AB217" s="108">
        <v>0</v>
      </c>
      <c r="AC217" s="108">
        <v>0</v>
      </c>
      <c r="AD217" s="107">
        <v>0</v>
      </c>
      <c r="AE217" s="106"/>
    </row>
    <row r="218" spans="1:31" s="95" customFormat="1" x14ac:dyDescent="0.3">
      <c r="A218" s="115">
        <v>430</v>
      </c>
      <c r="B218" s="115">
        <v>430170775</v>
      </c>
      <c r="C218" s="114" t="s">
        <v>119</v>
      </c>
      <c r="D218" s="115">
        <v>170</v>
      </c>
      <c r="E218" s="114" t="s">
        <v>87</v>
      </c>
      <c r="F218" s="115">
        <v>775</v>
      </c>
      <c r="G218" s="114" t="s">
        <v>77</v>
      </c>
      <c r="H218" s="108">
        <v>2.54</v>
      </c>
      <c r="I218" s="107">
        <v>10226</v>
      </c>
      <c r="J218" s="107">
        <v>1940</v>
      </c>
      <c r="K218" s="107">
        <f t="shared" si="6"/>
        <v>0</v>
      </c>
      <c r="L218" s="107">
        <v>893</v>
      </c>
      <c r="M218" s="113">
        <f t="shared" si="7"/>
        <v>13059</v>
      </c>
      <c r="N218" s="100"/>
      <c r="O218" s="108">
        <v>6.1951219512195635E-2</v>
      </c>
      <c r="P218" s="108">
        <v>0</v>
      </c>
      <c r="Q218" s="112">
        <v>0.09</v>
      </c>
      <c r="R218" s="112">
        <v>5.9447349443697431E-3</v>
      </c>
      <c r="S218" s="111">
        <v>0</v>
      </c>
      <c r="T218" s="100"/>
      <c r="U218" s="110">
        <v>30147</v>
      </c>
      <c r="V218" s="110">
        <v>0</v>
      </c>
      <c r="W218" s="110">
        <v>0</v>
      </c>
      <c r="X218" s="110">
        <v>2212</v>
      </c>
      <c r="Y218" s="110">
        <v>32359</v>
      </c>
      <c r="Z218" s="109">
        <v>13761650</v>
      </c>
      <c r="AB218" s="108">
        <v>0</v>
      </c>
      <c r="AC218" s="108">
        <v>0</v>
      </c>
      <c r="AD218" s="107">
        <v>0</v>
      </c>
      <c r="AE218" s="106"/>
    </row>
    <row r="219" spans="1:31" s="95" customFormat="1" x14ac:dyDescent="0.3">
      <c r="A219" s="115">
        <v>431</v>
      </c>
      <c r="B219" s="115">
        <v>431149100</v>
      </c>
      <c r="C219" s="114" t="s">
        <v>139</v>
      </c>
      <c r="D219" s="115">
        <v>149</v>
      </c>
      <c r="E219" s="114" t="s">
        <v>103</v>
      </c>
      <c r="F219" s="115">
        <v>100</v>
      </c>
      <c r="G219" s="114" t="s">
        <v>79</v>
      </c>
      <c r="H219" s="108">
        <v>0.08</v>
      </c>
      <c r="I219" s="107">
        <v>11116</v>
      </c>
      <c r="J219" s="107">
        <v>5713</v>
      </c>
      <c r="K219" s="107">
        <f t="shared" si="6"/>
        <v>0</v>
      </c>
      <c r="L219" s="107">
        <v>893</v>
      </c>
      <c r="M219" s="113">
        <f t="shared" si="7"/>
        <v>17722</v>
      </c>
      <c r="N219" s="100"/>
      <c r="O219" s="108">
        <v>0</v>
      </c>
      <c r="P219" s="108">
        <v>0</v>
      </c>
      <c r="Q219" s="112">
        <v>0.09</v>
      </c>
      <c r="R219" s="112">
        <v>3.1256891479000334E-2</v>
      </c>
      <c r="S219" s="111">
        <v>0</v>
      </c>
      <c r="T219" s="100"/>
      <c r="U219" s="110">
        <v>1346</v>
      </c>
      <c r="V219" s="110">
        <v>0</v>
      </c>
      <c r="W219" s="110">
        <v>0</v>
      </c>
      <c r="X219" s="110">
        <v>71</v>
      </c>
      <c r="Y219" s="110">
        <v>1417</v>
      </c>
      <c r="Z219" s="109">
        <v>4218750</v>
      </c>
      <c r="AB219" s="108">
        <v>0</v>
      </c>
      <c r="AC219" s="108">
        <v>0</v>
      </c>
      <c r="AD219" s="107">
        <v>0</v>
      </c>
      <c r="AE219" s="106"/>
    </row>
    <row r="220" spans="1:31" s="95" customFormat="1" x14ac:dyDescent="0.3">
      <c r="A220" s="115">
        <v>431</v>
      </c>
      <c r="B220" s="115">
        <v>431149128</v>
      </c>
      <c r="C220" s="114" t="s">
        <v>139</v>
      </c>
      <c r="D220" s="115">
        <v>149</v>
      </c>
      <c r="E220" s="114" t="s">
        <v>103</v>
      </c>
      <c r="F220" s="115">
        <v>128</v>
      </c>
      <c r="G220" s="114" t="s">
        <v>110</v>
      </c>
      <c r="H220" s="108">
        <v>4</v>
      </c>
      <c r="I220" s="107">
        <v>8450</v>
      </c>
      <c r="J220" s="107">
        <v>430</v>
      </c>
      <c r="K220" s="107">
        <f t="shared" si="6"/>
        <v>0</v>
      </c>
      <c r="L220" s="107">
        <v>893</v>
      </c>
      <c r="M220" s="113">
        <f t="shared" si="7"/>
        <v>9773</v>
      </c>
      <c r="N220" s="100"/>
      <c r="O220" s="108">
        <v>0</v>
      </c>
      <c r="P220" s="108">
        <v>0</v>
      </c>
      <c r="Q220" s="112">
        <v>0.18</v>
      </c>
      <c r="R220" s="112">
        <v>3.3692444036885129E-2</v>
      </c>
      <c r="S220" s="111">
        <v>0</v>
      </c>
      <c r="T220" s="100"/>
      <c r="U220" s="110">
        <v>35520</v>
      </c>
      <c r="V220" s="110">
        <v>0</v>
      </c>
      <c r="W220" s="110">
        <v>0</v>
      </c>
      <c r="X220" s="110">
        <v>3572</v>
      </c>
      <c r="Y220" s="110">
        <v>39092</v>
      </c>
      <c r="Z220" s="109">
        <v>4218750</v>
      </c>
      <c r="AB220" s="108">
        <v>0</v>
      </c>
      <c r="AC220" s="108">
        <v>0</v>
      </c>
      <c r="AD220" s="107">
        <v>0</v>
      </c>
      <c r="AE220" s="106"/>
    </row>
    <row r="221" spans="1:31" s="95" customFormat="1" x14ac:dyDescent="0.3">
      <c r="A221" s="115">
        <v>431</v>
      </c>
      <c r="B221" s="115">
        <v>431149149</v>
      </c>
      <c r="C221" s="114" t="s">
        <v>139</v>
      </c>
      <c r="D221" s="115">
        <v>149</v>
      </c>
      <c r="E221" s="114" t="s">
        <v>103</v>
      </c>
      <c r="F221" s="115">
        <v>149</v>
      </c>
      <c r="G221" s="114" t="s">
        <v>103</v>
      </c>
      <c r="H221" s="108">
        <v>300.06</v>
      </c>
      <c r="I221" s="107">
        <v>11657</v>
      </c>
      <c r="J221" s="107">
        <v>14</v>
      </c>
      <c r="K221" s="107">
        <f t="shared" si="6"/>
        <v>763.88388988868894</v>
      </c>
      <c r="L221" s="107">
        <v>893</v>
      </c>
      <c r="M221" s="113">
        <f t="shared" si="7"/>
        <v>13327.88388988869</v>
      </c>
      <c r="N221" s="100"/>
      <c r="O221" s="108">
        <v>0</v>
      </c>
      <c r="P221" s="108">
        <v>136.67999999999998</v>
      </c>
      <c r="Q221" s="112">
        <v>0.12985622607830993</v>
      </c>
      <c r="R221" s="112">
        <v>0.10032197054833102</v>
      </c>
      <c r="S221" s="111">
        <v>0</v>
      </c>
      <c r="T221" s="100"/>
      <c r="U221" s="110">
        <v>3501998</v>
      </c>
      <c r="V221" s="110">
        <v>229211</v>
      </c>
      <c r="W221" s="110">
        <v>0</v>
      </c>
      <c r="X221" s="110">
        <v>267960</v>
      </c>
      <c r="Y221" s="110">
        <v>3999169</v>
      </c>
      <c r="Z221" s="109">
        <v>4218750</v>
      </c>
      <c r="AB221" s="108">
        <v>0</v>
      </c>
      <c r="AC221" s="108">
        <v>0</v>
      </c>
      <c r="AD221" s="107">
        <v>0</v>
      </c>
      <c r="AE221" s="106"/>
    </row>
    <row r="222" spans="1:31" s="95" customFormat="1" x14ac:dyDescent="0.3">
      <c r="A222" s="115">
        <v>431</v>
      </c>
      <c r="B222" s="115">
        <v>431149181</v>
      </c>
      <c r="C222" s="114" t="s">
        <v>139</v>
      </c>
      <c r="D222" s="115">
        <v>149</v>
      </c>
      <c r="E222" s="114" t="s">
        <v>103</v>
      </c>
      <c r="F222" s="115">
        <v>181</v>
      </c>
      <c r="G222" s="114" t="s">
        <v>105</v>
      </c>
      <c r="H222" s="108">
        <v>15.66</v>
      </c>
      <c r="I222" s="107">
        <v>9876</v>
      </c>
      <c r="J222" s="107">
        <v>666</v>
      </c>
      <c r="K222" s="107">
        <f t="shared" si="6"/>
        <v>0</v>
      </c>
      <c r="L222" s="107">
        <v>893</v>
      </c>
      <c r="M222" s="113">
        <f t="shared" si="7"/>
        <v>11435</v>
      </c>
      <c r="N222" s="100"/>
      <c r="O222" s="108">
        <v>0</v>
      </c>
      <c r="P222" s="108">
        <v>0</v>
      </c>
      <c r="Q222" s="112">
        <v>0.09</v>
      </c>
      <c r="R222" s="112">
        <v>1.5623145980024853E-2</v>
      </c>
      <c r="S222" s="111">
        <v>0</v>
      </c>
      <c r="T222" s="100"/>
      <c r="U222" s="110">
        <v>165088</v>
      </c>
      <c r="V222" s="110">
        <v>0</v>
      </c>
      <c r="W222" s="110">
        <v>0</v>
      </c>
      <c r="X222" s="110">
        <v>13984</v>
      </c>
      <c r="Y222" s="110">
        <v>179072</v>
      </c>
      <c r="Z222" s="109">
        <v>4218750</v>
      </c>
      <c r="AB222" s="108">
        <v>0</v>
      </c>
      <c r="AC222" s="108">
        <v>0</v>
      </c>
      <c r="AD222" s="107">
        <v>0</v>
      </c>
      <c r="AE222" s="106"/>
    </row>
    <row r="223" spans="1:31" s="95" customFormat="1" x14ac:dyDescent="0.3">
      <c r="A223" s="115">
        <v>432</v>
      </c>
      <c r="B223" s="115">
        <v>432712020</v>
      </c>
      <c r="C223" s="114" t="s">
        <v>140</v>
      </c>
      <c r="D223" s="115">
        <v>712</v>
      </c>
      <c r="E223" s="114" t="s">
        <v>141</v>
      </c>
      <c r="F223" s="115">
        <v>20</v>
      </c>
      <c r="G223" s="114" t="s">
        <v>142</v>
      </c>
      <c r="H223" s="108">
        <v>57.92</v>
      </c>
      <c r="I223" s="107">
        <v>8427</v>
      </c>
      <c r="J223" s="107">
        <v>2437</v>
      </c>
      <c r="K223" s="107">
        <f t="shared" si="6"/>
        <v>0</v>
      </c>
      <c r="L223" s="107">
        <v>893</v>
      </c>
      <c r="M223" s="113">
        <f t="shared" si="7"/>
        <v>11757</v>
      </c>
      <c r="N223" s="100"/>
      <c r="O223" s="108">
        <v>0</v>
      </c>
      <c r="P223" s="108">
        <v>0</v>
      </c>
      <c r="Q223" s="112">
        <v>0.09</v>
      </c>
      <c r="R223" s="112">
        <v>3.557826066077191E-2</v>
      </c>
      <c r="S223" s="111">
        <v>0</v>
      </c>
      <c r="T223" s="100"/>
      <c r="U223" s="110">
        <v>629243</v>
      </c>
      <c r="V223" s="110">
        <v>0</v>
      </c>
      <c r="W223" s="110">
        <v>0</v>
      </c>
      <c r="X223" s="110">
        <v>51723</v>
      </c>
      <c r="Y223" s="110">
        <v>680966</v>
      </c>
      <c r="Z223" s="109">
        <v>3622604</v>
      </c>
      <c r="AB223" s="108">
        <v>0</v>
      </c>
      <c r="AC223" s="108">
        <v>0</v>
      </c>
      <c r="AD223" s="107">
        <v>0</v>
      </c>
      <c r="AE223" s="106"/>
    </row>
    <row r="224" spans="1:31" s="95" customFormat="1" x14ac:dyDescent="0.3">
      <c r="A224" s="115">
        <v>432</v>
      </c>
      <c r="B224" s="115">
        <v>432712036</v>
      </c>
      <c r="C224" s="114" t="s">
        <v>140</v>
      </c>
      <c r="D224" s="115">
        <v>712</v>
      </c>
      <c r="E224" s="114" t="s">
        <v>141</v>
      </c>
      <c r="F224" s="115">
        <v>36</v>
      </c>
      <c r="G224" s="114" t="s">
        <v>143</v>
      </c>
      <c r="H224" s="108">
        <v>1</v>
      </c>
      <c r="I224" s="107">
        <v>8094</v>
      </c>
      <c r="J224" s="107">
        <v>3564</v>
      </c>
      <c r="K224" s="107">
        <f t="shared" si="6"/>
        <v>0</v>
      </c>
      <c r="L224" s="107">
        <v>893</v>
      </c>
      <c r="M224" s="113">
        <f t="shared" si="7"/>
        <v>12551</v>
      </c>
      <c r="N224" s="100"/>
      <c r="O224" s="108">
        <v>0</v>
      </c>
      <c r="P224" s="108">
        <v>0</v>
      </c>
      <c r="Q224" s="112">
        <v>0.09</v>
      </c>
      <c r="R224" s="112">
        <v>6.4194127397029788E-2</v>
      </c>
      <c r="S224" s="111">
        <v>0</v>
      </c>
      <c r="T224" s="100"/>
      <c r="U224" s="110">
        <v>11658</v>
      </c>
      <c r="V224" s="110">
        <v>0</v>
      </c>
      <c r="W224" s="110">
        <v>0</v>
      </c>
      <c r="X224" s="110">
        <v>893</v>
      </c>
      <c r="Y224" s="110">
        <v>12551</v>
      </c>
      <c r="Z224" s="109">
        <v>3622604</v>
      </c>
      <c r="AB224" s="108">
        <v>0</v>
      </c>
      <c r="AC224" s="108">
        <v>0</v>
      </c>
      <c r="AD224" s="107">
        <v>0</v>
      </c>
      <c r="AE224" s="106"/>
    </row>
    <row r="225" spans="1:31" s="95" customFormat="1" x14ac:dyDescent="0.3">
      <c r="A225" s="115">
        <v>432</v>
      </c>
      <c r="B225" s="115">
        <v>432712172</v>
      </c>
      <c r="C225" s="114" t="s">
        <v>140</v>
      </c>
      <c r="D225" s="115">
        <v>712</v>
      </c>
      <c r="E225" s="114" t="s">
        <v>141</v>
      </c>
      <c r="F225" s="115">
        <v>172</v>
      </c>
      <c r="G225" s="114" t="s">
        <v>144</v>
      </c>
      <c r="H225" s="108">
        <v>1</v>
      </c>
      <c r="I225" s="107">
        <v>10334</v>
      </c>
      <c r="J225" s="107">
        <v>6771</v>
      </c>
      <c r="K225" s="107">
        <f t="shared" si="6"/>
        <v>0</v>
      </c>
      <c r="L225" s="107">
        <v>893</v>
      </c>
      <c r="M225" s="113">
        <f t="shared" si="7"/>
        <v>17998</v>
      </c>
      <c r="N225" s="100"/>
      <c r="O225" s="108">
        <v>0</v>
      </c>
      <c r="P225" s="108">
        <v>0</v>
      </c>
      <c r="Q225" s="112">
        <v>0.09</v>
      </c>
      <c r="R225" s="112">
        <v>2.9410648906522629E-2</v>
      </c>
      <c r="S225" s="111">
        <v>0</v>
      </c>
      <c r="T225" s="100"/>
      <c r="U225" s="110">
        <v>17105</v>
      </c>
      <c r="V225" s="110">
        <v>0</v>
      </c>
      <c r="W225" s="110">
        <v>0</v>
      </c>
      <c r="X225" s="110">
        <v>893</v>
      </c>
      <c r="Y225" s="110">
        <v>17998</v>
      </c>
      <c r="Z225" s="109">
        <v>3622604</v>
      </c>
      <c r="AB225" s="108">
        <v>0</v>
      </c>
      <c r="AC225" s="108">
        <v>0</v>
      </c>
      <c r="AD225" s="107">
        <v>0</v>
      </c>
      <c r="AE225" s="106"/>
    </row>
    <row r="226" spans="1:31" s="95" customFormat="1" x14ac:dyDescent="0.3">
      <c r="A226" s="115">
        <v>432</v>
      </c>
      <c r="B226" s="115">
        <v>432712242</v>
      </c>
      <c r="C226" s="114" t="s">
        <v>140</v>
      </c>
      <c r="D226" s="115">
        <v>712</v>
      </c>
      <c r="E226" s="114" t="s">
        <v>141</v>
      </c>
      <c r="F226" s="115">
        <v>242</v>
      </c>
      <c r="G226" s="114" t="s">
        <v>145</v>
      </c>
      <c r="H226" s="108">
        <v>1</v>
      </c>
      <c r="I226" s="107">
        <v>11309</v>
      </c>
      <c r="J226" s="107">
        <v>30836</v>
      </c>
      <c r="K226" s="107">
        <f t="shared" si="6"/>
        <v>0</v>
      </c>
      <c r="L226" s="107">
        <v>893</v>
      </c>
      <c r="M226" s="113">
        <f t="shared" si="7"/>
        <v>43038</v>
      </c>
      <c r="N226" s="100"/>
      <c r="O226" s="108">
        <v>0</v>
      </c>
      <c r="P226" s="108">
        <v>0</v>
      </c>
      <c r="Q226" s="112">
        <v>0.09</v>
      </c>
      <c r="R226" s="112">
        <v>3.0921138289995299E-2</v>
      </c>
      <c r="S226" s="111">
        <v>0</v>
      </c>
      <c r="T226" s="100"/>
      <c r="U226" s="110">
        <v>42145</v>
      </c>
      <c r="V226" s="110">
        <v>0</v>
      </c>
      <c r="W226" s="110">
        <v>0</v>
      </c>
      <c r="X226" s="110">
        <v>893</v>
      </c>
      <c r="Y226" s="110">
        <v>43038</v>
      </c>
      <c r="Z226" s="109">
        <v>3622604</v>
      </c>
      <c r="AB226" s="108">
        <v>0</v>
      </c>
      <c r="AC226" s="108">
        <v>0</v>
      </c>
      <c r="AD226" s="107">
        <v>0</v>
      </c>
      <c r="AE226" s="106"/>
    </row>
    <row r="227" spans="1:31" s="95" customFormat="1" x14ac:dyDescent="0.3">
      <c r="A227" s="115">
        <v>432</v>
      </c>
      <c r="B227" s="115">
        <v>432712261</v>
      </c>
      <c r="C227" s="114" t="s">
        <v>140</v>
      </c>
      <c r="D227" s="115">
        <v>712</v>
      </c>
      <c r="E227" s="114" t="s">
        <v>141</v>
      </c>
      <c r="F227" s="115">
        <v>261</v>
      </c>
      <c r="G227" s="114" t="s">
        <v>146</v>
      </c>
      <c r="H227" s="108">
        <v>15</v>
      </c>
      <c r="I227" s="107">
        <v>8480</v>
      </c>
      <c r="J227" s="107">
        <v>4507</v>
      </c>
      <c r="K227" s="107">
        <f t="shared" si="6"/>
        <v>0</v>
      </c>
      <c r="L227" s="107">
        <v>893</v>
      </c>
      <c r="M227" s="113">
        <f t="shared" si="7"/>
        <v>13880</v>
      </c>
      <c r="N227" s="100"/>
      <c r="O227" s="108">
        <v>0</v>
      </c>
      <c r="P227" s="108">
        <v>0</v>
      </c>
      <c r="Q227" s="112">
        <v>0.09</v>
      </c>
      <c r="R227" s="112">
        <v>6.8857387860706928E-2</v>
      </c>
      <c r="S227" s="111">
        <v>0</v>
      </c>
      <c r="T227" s="100"/>
      <c r="U227" s="110">
        <v>194805</v>
      </c>
      <c r="V227" s="110">
        <v>0</v>
      </c>
      <c r="W227" s="110">
        <v>0</v>
      </c>
      <c r="X227" s="110">
        <v>13395</v>
      </c>
      <c r="Y227" s="110">
        <v>208200</v>
      </c>
      <c r="Z227" s="109">
        <v>3622604</v>
      </c>
      <c r="AB227" s="108">
        <v>0</v>
      </c>
      <c r="AC227" s="108">
        <v>0</v>
      </c>
      <c r="AD227" s="107">
        <v>0</v>
      </c>
      <c r="AE227" s="106"/>
    </row>
    <row r="228" spans="1:31" s="95" customFormat="1" x14ac:dyDescent="0.3">
      <c r="A228" s="115">
        <v>432</v>
      </c>
      <c r="B228" s="115">
        <v>432712300</v>
      </c>
      <c r="C228" s="114" t="s">
        <v>140</v>
      </c>
      <c r="D228" s="115">
        <v>712</v>
      </c>
      <c r="E228" s="114" t="s">
        <v>141</v>
      </c>
      <c r="F228" s="115">
        <v>300</v>
      </c>
      <c r="G228" s="114" t="s">
        <v>147</v>
      </c>
      <c r="H228" s="108">
        <v>2.5</v>
      </c>
      <c r="I228" s="107">
        <v>9099</v>
      </c>
      <c r="J228" s="107">
        <v>18812</v>
      </c>
      <c r="K228" s="107">
        <f t="shared" si="6"/>
        <v>0</v>
      </c>
      <c r="L228" s="107">
        <v>893</v>
      </c>
      <c r="M228" s="113">
        <f t="shared" si="7"/>
        <v>28804</v>
      </c>
      <c r="N228" s="100"/>
      <c r="O228" s="108">
        <v>0</v>
      </c>
      <c r="P228" s="108">
        <v>0</v>
      </c>
      <c r="Q228" s="112">
        <v>0.09</v>
      </c>
      <c r="R228" s="112">
        <v>2.0636412181967833E-2</v>
      </c>
      <c r="S228" s="111">
        <v>0</v>
      </c>
      <c r="T228" s="100"/>
      <c r="U228" s="110">
        <v>69778</v>
      </c>
      <c r="V228" s="110">
        <v>0</v>
      </c>
      <c r="W228" s="110">
        <v>0</v>
      </c>
      <c r="X228" s="110">
        <v>2233</v>
      </c>
      <c r="Y228" s="110">
        <v>72011</v>
      </c>
      <c r="Z228" s="109">
        <v>3622604</v>
      </c>
      <c r="AB228" s="108">
        <v>0</v>
      </c>
      <c r="AC228" s="108">
        <v>0</v>
      </c>
      <c r="AD228" s="107">
        <v>0</v>
      </c>
      <c r="AE228" s="106"/>
    </row>
    <row r="229" spans="1:31" s="95" customFormat="1" x14ac:dyDescent="0.3">
      <c r="A229" s="115">
        <v>432</v>
      </c>
      <c r="B229" s="115">
        <v>432712645</v>
      </c>
      <c r="C229" s="114" t="s">
        <v>140</v>
      </c>
      <c r="D229" s="115">
        <v>712</v>
      </c>
      <c r="E229" s="114" t="s">
        <v>141</v>
      </c>
      <c r="F229" s="115">
        <v>645</v>
      </c>
      <c r="G229" s="114" t="s">
        <v>148</v>
      </c>
      <c r="H229" s="108">
        <v>59.300000000000004</v>
      </c>
      <c r="I229" s="107">
        <v>9202</v>
      </c>
      <c r="J229" s="107">
        <v>3900</v>
      </c>
      <c r="K229" s="107">
        <f t="shared" si="6"/>
        <v>0</v>
      </c>
      <c r="L229" s="107">
        <v>893</v>
      </c>
      <c r="M229" s="113">
        <f t="shared" si="7"/>
        <v>13995</v>
      </c>
      <c r="N229" s="100"/>
      <c r="O229" s="108">
        <v>0</v>
      </c>
      <c r="P229" s="108">
        <v>0</v>
      </c>
      <c r="Q229" s="112">
        <v>0.09</v>
      </c>
      <c r="R229" s="112">
        <v>3.3577529375790865E-2</v>
      </c>
      <c r="S229" s="111">
        <v>0</v>
      </c>
      <c r="T229" s="100"/>
      <c r="U229" s="110">
        <v>776949</v>
      </c>
      <c r="V229" s="110">
        <v>0</v>
      </c>
      <c r="W229" s="110">
        <v>0</v>
      </c>
      <c r="X229" s="110">
        <v>52955</v>
      </c>
      <c r="Y229" s="110">
        <v>829904</v>
      </c>
      <c r="Z229" s="109">
        <v>3622604</v>
      </c>
      <c r="AB229" s="108">
        <v>0</v>
      </c>
      <c r="AC229" s="108">
        <v>0</v>
      </c>
      <c r="AD229" s="107">
        <v>0</v>
      </c>
      <c r="AE229" s="106"/>
    </row>
    <row r="230" spans="1:31" s="95" customFormat="1" x14ac:dyDescent="0.3">
      <c r="A230" s="115">
        <v>432</v>
      </c>
      <c r="B230" s="115">
        <v>432712660</v>
      </c>
      <c r="C230" s="114" t="s">
        <v>140</v>
      </c>
      <c r="D230" s="115">
        <v>712</v>
      </c>
      <c r="E230" s="114" t="s">
        <v>141</v>
      </c>
      <c r="F230" s="115">
        <v>660</v>
      </c>
      <c r="G230" s="114" t="s">
        <v>149</v>
      </c>
      <c r="H230" s="108">
        <v>67.95</v>
      </c>
      <c r="I230" s="107">
        <v>8335</v>
      </c>
      <c r="J230" s="107">
        <v>7635</v>
      </c>
      <c r="K230" s="107">
        <f t="shared" si="6"/>
        <v>0</v>
      </c>
      <c r="L230" s="107">
        <v>893</v>
      </c>
      <c r="M230" s="113">
        <f t="shared" si="7"/>
        <v>16863</v>
      </c>
      <c r="N230" s="100"/>
      <c r="O230" s="108">
        <v>0</v>
      </c>
      <c r="P230" s="108">
        <v>0</v>
      </c>
      <c r="Q230" s="112">
        <v>0.09</v>
      </c>
      <c r="R230" s="112">
        <v>5.6496471990371312E-2</v>
      </c>
      <c r="S230" s="111">
        <v>0</v>
      </c>
      <c r="T230" s="100"/>
      <c r="U230" s="110">
        <v>1085162</v>
      </c>
      <c r="V230" s="110">
        <v>0</v>
      </c>
      <c r="W230" s="110">
        <v>0</v>
      </c>
      <c r="X230" s="110">
        <v>60681</v>
      </c>
      <c r="Y230" s="110">
        <v>1145843</v>
      </c>
      <c r="Z230" s="109">
        <v>3622604</v>
      </c>
      <c r="AB230" s="108">
        <v>0</v>
      </c>
      <c r="AC230" s="108">
        <v>0</v>
      </c>
      <c r="AD230" s="107">
        <v>0</v>
      </c>
      <c r="AE230" s="106"/>
    </row>
    <row r="231" spans="1:31" s="95" customFormat="1" x14ac:dyDescent="0.3">
      <c r="A231" s="115">
        <v>432</v>
      </c>
      <c r="B231" s="115">
        <v>432712712</v>
      </c>
      <c r="C231" s="114" t="s">
        <v>140</v>
      </c>
      <c r="D231" s="115">
        <v>712</v>
      </c>
      <c r="E231" s="114" t="s">
        <v>141</v>
      </c>
      <c r="F231" s="115">
        <v>712</v>
      </c>
      <c r="G231" s="114" t="s">
        <v>141</v>
      </c>
      <c r="H231" s="108">
        <v>36.46</v>
      </c>
      <c r="I231" s="107">
        <v>9194</v>
      </c>
      <c r="J231" s="107">
        <v>6701</v>
      </c>
      <c r="K231" s="107">
        <f t="shared" si="6"/>
        <v>0</v>
      </c>
      <c r="L231" s="107">
        <v>893</v>
      </c>
      <c r="M231" s="113">
        <f t="shared" si="7"/>
        <v>16788</v>
      </c>
      <c r="N231" s="100"/>
      <c r="O231" s="108">
        <v>0</v>
      </c>
      <c r="P231" s="108">
        <v>0</v>
      </c>
      <c r="Q231" s="112">
        <v>0.09</v>
      </c>
      <c r="R231" s="112">
        <v>3.1785196308491345E-2</v>
      </c>
      <c r="S231" s="111">
        <v>0</v>
      </c>
      <c r="T231" s="100"/>
      <c r="U231" s="110">
        <v>579533</v>
      </c>
      <c r="V231" s="110">
        <v>0</v>
      </c>
      <c r="W231" s="110">
        <v>0</v>
      </c>
      <c r="X231" s="110">
        <v>32560</v>
      </c>
      <c r="Y231" s="110">
        <v>612093</v>
      </c>
      <c r="Z231" s="109">
        <v>3622604</v>
      </c>
      <c r="AB231" s="108">
        <v>0</v>
      </c>
      <c r="AC231" s="108">
        <v>0</v>
      </c>
      <c r="AD231" s="107">
        <v>0</v>
      </c>
      <c r="AE231" s="106"/>
    </row>
    <row r="232" spans="1:31" s="95" customFormat="1" x14ac:dyDescent="0.3">
      <c r="A232" s="115">
        <v>435</v>
      </c>
      <c r="B232" s="115">
        <v>435301031</v>
      </c>
      <c r="C232" s="114" t="s">
        <v>150</v>
      </c>
      <c r="D232" s="115">
        <v>301</v>
      </c>
      <c r="E232" s="114" t="s">
        <v>151</v>
      </c>
      <c r="F232" s="115">
        <v>31</v>
      </c>
      <c r="G232" s="114" t="s">
        <v>101</v>
      </c>
      <c r="H232" s="108">
        <v>138.84</v>
      </c>
      <c r="I232" s="107">
        <v>9466</v>
      </c>
      <c r="J232" s="107">
        <v>4391</v>
      </c>
      <c r="K232" s="107">
        <f t="shared" si="6"/>
        <v>0</v>
      </c>
      <c r="L232" s="107">
        <v>893</v>
      </c>
      <c r="M232" s="113">
        <f t="shared" si="7"/>
        <v>14750</v>
      </c>
      <c r="N232" s="100"/>
      <c r="O232" s="108">
        <v>0.14389720664810979</v>
      </c>
      <c r="P232" s="108">
        <v>0</v>
      </c>
      <c r="Q232" s="112">
        <v>0.09</v>
      </c>
      <c r="R232" s="112">
        <v>3.0859245332986639E-2</v>
      </c>
      <c r="S232" s="111">
        <v>0</v>
      </c>
      <c r="T232" s="100"/>
      <c r="U232" s="110">
        <v>1921961</v>
      </c>
      <c r="V232" s="110">
        <v>0</v>
      </c>
      <c r="W232" s="110">
        <v>0</v>
      </c>
      <c r="X232" s="110">
        <v>123845</v>
      </c>
      <c r="Y232" s="110">
        <v>2045806</v>
      </c>
      <c r="Z232" s="109">
        <v>10160084</v>
      </c>
      <c r="AB232" s="108">
        <v>0</v>
      </c>
      <c r="AC232" s="108">
        <v>0</v>
      </c>
      <c r="AD232" s="107">
        <v>0</v>
      </c>
      <c r="AE232" s="106"/>
    </row>
    <row r="233" spans="1:31" s="95" customFormat="1" x14ac:dyDescent="0.3">
      <c r="A233" s="115">
        <v>435</v>
      </c>
      <c r="B233" s="115">
        <v>435301048</v>
      </c>
      <c r="C233" s="114" t="s">
        <v>150</v>
      </c>
      <c r="D233" s="115">
        <v>301</v>
      </c>
      <c r="E233" s="114" t="s">
        <v>151</v>
      </c>
      <c r="F233" s="115">
        <v>48</v>
      </c>
      <c r="G233" s="114" t="s">
        <v>152</v>
      </c>
      <c r="H233" s="108">
        <v>1</v>
      </c>
      <c r="I233" s="107">
        <v>9794</v>
      </c>
      <c r="J233" s="107">
        <v>7783</v>
      </c>
      <c r="K233" s="107">
        <f t="shared" si="6"/>
        <v>0</v>
      </c>
      <c r="L233" s="107">
        <v>893</v>
      </c>
      <c r="M233" s="113">
        <f t="shared" si="7"/>
        <v>18470</v>
      </c>
      <c r="N233" s="100"/>
      <c r="O233" s="108">
        <v>1.0364247093640859E-3</v>
      </c>
      <c r="P233" s="108">
        <v>0</v>
      </c>
      <c r="Q233" s="112">
        <v>0.09</v>
      </c>
      <c r="R233" s="112">
        <v>8.0187235395095288E-4</v>
      </c>
      <c r="S233" s="111">
        <v>0</v>
      </c>
      <c r="T233" s="100"/>
      <c r="U233" s="110">
        <v>17559</v>
      </c>
      <c r="V233" s="110">
        <v>0</v>
      </c>
      <c r="W233" s="110">
        <v>0</v>
      </c>
      <c r="X233" s="110">
        <v>892</v>
      </c>
      <c r="Y233" s="110">
        <v>18451</v>
      </c>
      <c r="Z233" s="109">
        <v>10160084</v>
      </c>
      <c r="AB233" s="108">
        <v>0</v>
      </c>
      <c r="AC233" s="108">
        <v>0</v>
      </c>
      <c r="AD233" s="107">
        <v>0</v>
      </c>
      <c r="AE233" s="106"/>
    </row>
    <row r="234" spans="1:31" s="95" customFormat="1" x14ac:dyDescent="0.3">
      <c r="A234" s="115">
        <v>435</v>
      </c>
      <c r="B234" s="115">
        <v>435301056</v>
      </c>
      <c r="C234" s="114" t="s">
        <v>150</v>
      </c>
      <c r="D234" s="115">
        <v>301</v>
      </c>
      <c r="E234" s="114" t="s">
        <v>151</v>
      </c>
      <c r="F234" s="115">
        <v>56</v>
      </c>
      <c r="G234" s="114" t="s">
        <v>153</v>
      </c>
      <c r="H234" s="108">
        <v>99.43</v>
      </c>
      <c r="I234" s="107">
        <v>9158</v>
      </c>
      <c r="J234" s="107">
        <v>3558</v>
      </c>
      <c r="K234" s="107">
        <f t="shared" si="6"/>
        <v>0</v>
      </c>
      <c r="L234" s="107">
        <v>893</v>
      </c>
      <c r="M234" s="113">
        <f t="shared" si="7"/>
        <v>13609</v>
      </c>
      <c r="N234" s="100"/>
      <c r="O234" s="108">
        <v>0.10305170885207129</v>
      </c>
      <c r="P234" s="108">
        <v>0</v>
      </c>
      <c r="Q234" s="112">
        <v>0.09</v>
      </c>
      <c r="R234" s="112">
        <v>2.0474156589421796E-2</v>
      </c>
      <c r="S234" s="111">
        <v>0</v>
      </c>
      <c r="T234" s="100"/>
      <c r="U234" s="110">
        <v>1263058</v>
      </c>
      <c r="V234" s="110">
        <v>0</v>
      </c>
      <c r="W234" s="110">
        <v>0</v>
      </c>
      <c r="X234" s="110">
        <v>88691</v>
      </c>
      <c r="Y234" s="110">
        <v>1351749</v>
      </c>
      <c r="Z234" s="109">
        <v>10160084</v>
      </c>
      <c r="AB234" s="108">
        <v>0</v>
      </c>
      <c r="AC234" s="108">
        <v>0</v>
      </c>
      <c r="AD234" s="107">
        <v>0</v>
      </c>
      <c r="AE234" s="106"/>
    </row>
    <row r="235" spans="1:31" s="95" customFormat="1" x14ac:dyDescent="0.3">
      <c r="A235" s="115">
        <v>435</v>
      </c>
      <c r="B235" s="115">
        <v>435301079</v>
      </c>
      <c r="C235" s="114" t="s">
        <v>150</v>
      </c>
      <c r="D235" s="115">
        <v>301</v>
      </c>
      <c r="E235" s="114" t="s">
        <v>151</v>
      </c>
      <c r="F235" s="115">
        <v>79</v>
      </c>
      <c r="G235" s="114" t="s">
        <v>109</v>
      </c>
      <c r="H235" s="108">
        <v>153</v>
      </c>
      <c r="I235" s="107">
        <v>9182</v>
      </c>
      <c r="J235" s="107">
        <v>930</v>
      </c>
      <c r="K235" s="107">
        <f t="shared" si="6"/>
        <v>0</v>
      </c>
      <c r="L235" s="107">
        <v>893</v>
      </c>
      <c r="M235" s="113">
        <f t="shared" si="7"/>
        <v>11005</v>
      </c>
      <c r="N235" s="100"/>
      <c r="O235" s="108">
        <v>0.1585729805327051</v>
      </c>
      <c r="P235" s="108">
        <v>0</v>
      </c>
      <c r="Q235" s="112">
        <v>0.09</v>
      </c>
      <c r="R235" s="112">
        <v>6.132665667844843E-2</v>
      </c>
      <c r="S235" s="111">
        <v>0</v>
      </c>
      <c r="T235" s="100"/>
      <c r="U235" s="110">
        <v>1545606</v>
      </c>
      <c r="V235" s="110">
        <v>0</v>
      </c>
      <c r="W235" s="110">
        <v>0</v>
      </c>
      <c r="X235" s="110">
        <v>136476</v>
      </c>
      <c r="Y235" s="110">
        <v>1682082</v>
      </c>
      <c r="Z235" s="109">
        <v>10160084</v>
      </c>
      <c r="AB235" s="108">
        <v>0</v>
      </c>
      <c r="AC235" s="108">
        <v>0</v>
      </c>
      <c r="AD235" s="107">
        <v>0</v>
      </c>
      <c r="AE235" s="106"/>
    </row>
    <row r="236" spans="1:31" s="95" customFormat="1" x14ac:dyDescent="0.3">
      <c r="A236" s="115">
        <v>435</v>
      </c>
      <c r="B236" s="115">
        <v>435301125</v>
      </c>
      <c r="C236" s="114" t="s">
        <v>150</v>
      </c>
      <c r="D236" s="115">
        <v>301</v>
      </c>
      <c r="E236" s="114" t="s">
        <v>151</v>
      </c>
      <c r="F236" s="115">
        <v>125</v>
      </c>
      <c r="G236" s="114" t="s">
        <v>154</v>
      </c>
      <c r="H236" s="108">
        <v>1</v>
      </c>
      <c r="I236" s="107">
        <v>9794</v>
      </c>
      <c r="J236" s="107">
        <v>4820</v>
      </c>
      <c r="K236" s="107">
        <f t="shared" si="6"/>
        <v>0</v>
      </c>
      <c r="L236" s="107">
        <v>893</v>
      </c>
      <c r="M236" s="113">
        <f t="shared" si="7"/>
        <v>15507</v>
      </c>
      <c r="N236" s="100"/>
      <c r="O236" s="108">
        <v>1.0364247093640859E-3</v>
      </c>
      <c r="P236" s="108">
        <v>0</v>
      </c>
      <c r="Q236" s="112">
        <v>0.09</v>
      </c>
      <c r="R236" s="112">
        <v>1.7320717990667586E-2</v>
      </c>
      <c r="S236" s="111">
        <v>0</v>
      </c>
      <c r="T236" s="100"/>
      <c r="U236" s="110">
        <v>14599</v>
      </c>
      <c r="V236" s="110">
        <v>0</v>
      </c>
      <c r="W236" s="110">
        <v>0</v>
      </c>
      <c r="X236" s="110">
        <v>892</v>
      </c>
      <c r="Y236" s="110">
        <v>15491</v>
      </c>
      <c r="Z236" s="109">
        <v>10160084</v>
      </c>
      <c r="AB236" s="108">
        <v>0</v>
      </c>
      <c r="AC236" s="108">
        <v>0</v>
      </c>
      <c r="AD236" s="107">
        <v>0</v>
      </c>
      <c r="AE236" s="106"/>
    </row>
    <row r="237" spans="1:31" s="95" customFormat="1" x14ac:dyDescent="0.3">
      <c r="A237" s="115">
        <v>435</v>
      </c>
      <c r="B237" s="115">
        <v>435301128</v>
      </c>
      <c r="C237" s="114" t="s">
        <v>150</v>
      </c>
      <c r="D237" s="115">
        <v>301</v>
      </c>
      <c r="E237" s="114" t="s">
        <v>151</v>
      </c>
      <c r="F237" s="115">
        <v>128</v>
      </c>
      <c r="G237" s="114" t="s">
        <v>110</v>
      </c>
      <c r="H237" s="108">
        <v>1</v>
      </c>
      <c r="I237" s="107">
        <v>11023</v>
      </c>
      <c r="J237" s="107">
        <v>561</v>
      </c>
      <c r="K237" s="107">
        <f t="shared" si="6"/>
        <v>0</v>
      </c>
      <c r="L237" s="107">
        <v>893</v>
      </c>
      <c r="M237" s="113">
        <f t="shared" si="7"/>
        <v>12477</v>
      </c>
      <c r="N237" s="100"/>
      <c r="O237" s="108">
        <v>1.0364247093640859E-3</v>
      </c>
      <c r="P237" s="108">
        <v>0</v>
      </c>
      <c r="Q237" s="112">
        <v>0.18</v>
      </c>
      <c r="R237" s="112">
        <v>3.3692444036885129E-2</v>
      </c>
      <c r="S237" s="111">
        <v>0</v>
      </c>
      <c r="T237" s="100"/>
      <c r="U237" s="110">
        <v>11572</v>
      </c>
      <c r="V237" s="110">
        <v>0</v>
      </c>
      <c r="W237" s="110">
        <v>0</v>
      </c>
      <c r="X237" s="110">
        <v>892</v>
      </c>
      <c r="Y237" s="110">
        <v>12464</v>
      </c>
      <c r="Z237" s="109">
        <v>10160084</v>
      </c>
      <c r="AB237" s="108">
        <v>0</v>
      </c>
      <c r="AC237" s="108">
        <v>0</v>
      </c>
      <c r="AD237" s="107">
        <v>0</v>
      </c>
      <c r="AE237" s="106"/>
    </row>
    <row r="238" spans="1:31" s="95" customFormat="1" x14ac:dyDescent="0.3">
      <c r="A238" s="115">
        <v>435</v>
      </c>
      <c r="B238" s="115">
        <v>435301160</v>
      </c>
      <c r="C238" s="114" t="s">
        <v>150</v>
      </c>
      <c r="D238" s="115">
        <v>301</v>
      </c>
      <c r="E238" s="114" t="s">
        <v>151</v>
      </c>
      <c r="F238" s="115">
        <v>160</v>
      </c>
      <c r="G238" s="114" t="s">
        <v>104</v>
      </c>
      <c r="H238" s="108">
        <v>233.81000000000003</v>
      </c>
      <c r="I238" s="107">
        <v>9865</v>
      </c>
      <c r="J238" s="107">
        <v>290</v>
      </c>
      <c r="K238" s="107">
        <f t="shared" si="6"/>
        <v>0</v>
      </c>
      <c r="L238" s="107">
        <v>893</v>
      </c>
      <c r="M238" s="113">
        <f t="shared" si="7"/>
        <v>11048</v>
      </c>
      <c r="N238" s="100"/>
      <c r="O238" s="108">
        <v>0.24232646129641608</v>
      </c>
      <c r="P238" s="108">
        <v>0</v>
      </c>
      <c r="Q238" s="112">
        <v>0.1273</v>
      </c>
      <c r="R238" s="112">
        <v>0.10201980292645375</v>
      </c>
      <c r="S238" s="111">
        <v>0</v>
      </c>
      <c r="T238" s="100"/>
      <c r="U238" s="110">
        <v>2371771</v>
      </c>
      <c r="V238" s="110">
        <v>0</v>
      </c>
      <c r="W238" s="110">
        <v>0</v>
      </c>
      <c r="X238" s="110">
        <v>208558</v>
      </c>
      <c r="Y238" s="110">
        <v>2580329</v>
      </c>
      <c r="Z238" s="109">
        <v>10160084</v>
      </c>
      <c r="AB238" s="108">
        <v>0</v>
      </c>
      <c r="AC238" s="108">
        <v>0</v>
      </c>
      <c r="AD238" s="107">
        <v>0</v>
      </c>
      <c r="AE238" s="106"/>
    </row>
    <row r="239" spans="1:31" s="95" customFormat="1" x14ac:dyDescent="0.3">
      <c r="A239" s="115">
        <v>435</v>
      </c>
      <c r="B239" s="115">
        <v>435301181</v>
      </c>
      <c r="C239" s="114" t="s">
        <v>150</v>
      </c>
      <c r="D239" s="115">
        <v>301</v>
      </c>
      <c r="E239" s="114" t="s">
        <v>151</v>
      </c>
      <c r="F239" s="115">
        <v>181</v>
      </c>
      <c r="G239" s="114" t="s">
        <v>105</v>
      </c>
      <c r="H239" s="108">
        <v>1</v>
      </c>
      <c r="I239" s="107">
        <v>9794</v>
      </c>
      <c r="J239" s="107">
        <v>661</v>
      </c>
      <c r="K239" s="107">
        <f t="shared" si="6"/>
        <v>0</v>
      </c>
      <c r="L239" s="107">
        <v>893</v>
      </c>
      <c r="M239" s="113">
        <f t="shared" si="7"/>
        <v>11348</v>
      </c>
      <c r="N239" s="100"/>
      <c r="O239" s="108">
        <v>1.0364247093640859E-3</v>
      </c>
      <c r="P239" s="108">
        <v>0</v>
      </c>
      <c r="Q239" s="112">
        <v>0.09</v>
      </c>
      <c r="R239" s="112">
        <v>1.5623145980024853E-2</v>
      </c>
      <c r="S239" s="111">
        <v>0</v>
      </c>
      <c r="T239" s="100"/>
      <c r="U239" s="110">
        <v>10444</v>
      </c>
      <c r="V239" s="110">
        <v>0</v>
      </c>
      <c r="W239" s="110">
        <v>0</v>
      </c>
      <c r="X239" s="110">
        <v>892</v>
      </c>
      <c r="Y239" s="110">
        <v>11336</v>
      </c>
      <c r="Z239" s="109">
        <v>10160084</v>
      </c>
      <c r="AB239" s="108">
        <v>0</v>
      </c>
      <c r="AC239" s="108">
        <v>0</v>
      </c>
      <c r="AD239" s="107">
        <v>0</v>
      </c>
      <c r="AE239" s="106"/>
    </row>
    <row r="240" spans="1:31" s="95" customFormat="1" x14ac:dyDescent="0.3">
      <c r="A240" s="115">
        <v>435</v>
      </c>
      <c r="B240" s="115">
        <v>435301211</v>
      </c>
      <c r="C240" s="114" t="s">
        <v>150</v>
      </c>
      <c r="D240" s="115">
        <v>301</v>
      </c>
      <c r="E240" s="114" t="s">
        <v>151</v>
      </c>
      <c r="F240" s="115">
        <v>211</v>
      </c>
      <c r="G240" s="114" t="s">
        <v>80</v>
      </c>
      <c r="H240" s="108">
        <v>2</v>
      </c>
      <c r="I240" s="107">
        <v>8094</v>
      </c>
      <c r="J240" s="107">
        <v>1452</v>
      </c>
      <c r="K240" s="107">
        <f t="shared" si="6"/>
        <v>0</v>
      </c>
      <c r="L240" s="107">
        <v>893</v>
      </c>
      <c r="M240" s="113">
        <f t="shared" si="7"/>
        <v>10439</v>
      </c>
      <c r="N240" s="100"/>
      <c r="O240" s="108">
        <v>2.0728494187281718E-3</v>
      </c>
      <c r="P240" s="108">
        <v>0</v>
      </c>
      <c r="Q240" s="112">
        <v>0.09</v>
      </c>
      <c r="R240" s="112">
        <v>2.0265210906566032E-3</v>
      </c>
      <c r="S240" s="111">
        <v>0</v>
      </c>
      <c r="T240" s="100"/>
      <c r="U240" s="110">
        <v>19072</v>
      </c>
      <c r="V240" s="110">
        <v>0</v>
      </c>
      <c r="W240" s="110">
        <v>0</v>
      </c>
      <c r="X240" s="110">
        <v>1784</v>
      </c>
      <c r="Y240" s="110">
        <v>20856</v>
      </c>
      <c r="Z240" s="109">
        <v>10160084</v>
      </c>
      <c r="AB240" s="108">
        <v>0</v>
      </c>
      <c r="AC240" s="108">
        <v>0</v>
      </c>
      <c r="AD240" s="107">
        <v>0</v>
      </c>
      <c r="AE240" s="106"/>
    </row>
    <row r="241" spans="1:31" s="95" customFormat="1" x14ac:dyDescent="0.3">
      <c r="A241" s="115">
        <v>435</v>
      </c>
      <c r="B241" s="115">
        <v>435301295</v>
      </c>
      <c r="C241" s="114" t="s">
        <v>150</v>
      </c>
      <c r="D241" s="115">
        <v>301</v>
      </c>
      <c r="E241" s="114" t="s">
        <v>151</v>
      </c>
      <c r="F241" s="115">
        <v>295</v>
      </c>
      <c r="G241" s="114" t="s">
        <v>155</v>
      </c>
      <c r="H241" s="108">
        <v>67.77</v>
      </c>
      <c r="I241" s="107">
        <v>9203</v>
      </c>
      <c r="J241" s="107">
        <v>4401</v>
      </c>
      <c r="K241" s="107">
        <f t="shared" si="6"/>
        <v>0</v>
      </c>
      <c r="L241" s="107">
        <v>893</v>
      </c>
      <c r="M241" s="113">
        <f t="shared" si="7"/>
        <v>14497</v>
      </c>
      <c r="N241" s="100"/>
      <c r="O241" s="108">
        <v>7.0238502553604212E-2</v>
      </c>
      <c r="P241" s="108">
        <v>0</v>
      </c>
      <c r="Q241" s="112">
        <v>0.09</v>
      </c>
      <c r="R241" s="112">
        <v>2.037690193406954E-2</v>
      </c>
      <c r="S241" s="111">
        <v>0</v>
      </c>
      <c r="T241" s="100"/>
      <c r="U241" s="110">
        <v>920993</v>
      </c>
      <c r="V241" s="110">
        <v>0</v>
      </c>
      <c r="W241" s="110">
        <v>0</v>
      </c>
      <c r="X241" s="110">
        <v>60451</v>
      </c>
      <c r="Y241" s="110">
        <v>981444</v>
      </c>
      <c r="Z241" s="109">
        <v>10160084</v>
      </c>
      <c r="AB241" s="108">
        <v>0</v>
      </c>
      <c r="AC241" s="108">
        <v>0</v>
      </c>
      <c r="AD241" s="107">
        <v>0</v>
      </c>
      <c r="AE241" s="106"/>
    </row>
    <row r="242" spans="1:31" s="95" customFormat="1" x14ac:dyDescent="0.3">
      <c r="A242" s="115">
        <v>435</v>
      </c>
      <c r="B242" s="115">
        <v>435301301</v>
      </c>
      <c r="C242" s="114" t="s">
        <v>150</v>
      </c>
      <c r="D242" s="115">
        <v>301</v>
      </c>
      <c r="E242" s="114" t="s">
        <v>151</v>
      </c>
      <c r="F242" s="115">
        <v>301</v>
      </c>
      <c r="G242" s="114" t="s">
        <v>151</v>
      </c>
      <c r="H242" s="108">
        <v>71.460000000000008</v>
      </c>
      <c r="I242" s="107">
        <v>9691</v>
      </c>
      <c r="J242" s="107">
        <v>3496</v>
      </c>
      <c r="K242" s="107">
        <f t="shared" si="6"/>
        <v>0</v>
      </c>
      <c r="L242" s="107">
        <v>893</v>
      </c>
      <c r="M242" s="113">
        <f t="shared" si="7"/>
        <v>14080</v>
      </c>
      <c r="N242" s="100"/>
      <c r="O242" s="108">
        <v>7.4062909731157714E-2</v>
      </c>
      <c r="P242" s="108">
        <v>0</v>
      </c>
      <c r="Q242" s="112">
        <v>0.09</v>
      </c>
      <c r="R242" s="112">
        <v>4.5744125016378152E-2</v>
      </c>
      <c r="S242" s="111">
        <v>0</v>
      </c>
      <c r="T242" s="100"/>
      <c r="U242" s="110">
        <v>941344</v>
      </c>
      <c r="V242" s="110">
        <v>0</v>
      </c>
      <c r="W242" s="110">
        <v>0</v>
      </c>
      <c r="X242" s="110">
        <v>63742</v>
      </c>
      <c r="Y242" s="110">
        <v>1005086</v>
      </c>
      <c r="Z242" s="109">
        <v>10160084</v>
      </c>
      <c r="AB242" s="108">
        <v>0</v>
      </c>
      <c r="AC242" s="108">
        <v>0</v>
      </c>
      <c r="AD242" s="107">
        <v>0</v>
      </c>
      <c r="AE242" s="106"/>
    </row>
    <row r="243" spans="1:31" s="95" customFormat="1" x14ac:dyDescent="0.3">
      <c r="A243" s="115">
        <v>435</v>
      </c>
      <c r="B243" s="115">
        <v>435301326</v>
      </c>
      <c r="C243" s="114" t="s">
        <v>150</v>
      </c>
      <c r="D243" s="115">
        <v>301</v>
      </c>
      <c r="E243" s="114" t="s">
        <v>151</v>
      </c>
      <c r="F243" s="115">
        <v>326</v>
      </c>
      <c r="G243" s="114" t="s">
        <v>156</v>
      </c>
      <c r="H243" s="108">
        <v>9</v>
      </c>
      <c r="I243" s="107">
        <v>10105</v>
      </c>
      <c r="J243" s="107">
        <v>3823</v>
      </c>
      <c r="K243" s="107">
        <f t="shared" si="6"/>
        <v>0</v>
      </c>
      <c r="L243" s="107">
        <v>893</v>
      </c>
      <c r="M243" s="113">
        <f t="shared" si="7"/>
        <v>14821</v>
      </c>
      <c r="N243" s="100"/>
      <c r="O243" s="108">
        <v>9.3278223842767731E-3</v>
      </c>
      <c r="P243" s="108">
        <v>0</v>
      </c>
      <c r="Q243" s="112">
        <v>0.09</v>
      </c>
      <c r="R243" s="112">
        <v>2.6561635241591154E-3</v>
      </c>
      <c r="S243" s="111">
        <v>0</v>
      </c>
      <c r="T243" s="100"/>
      <c r="U243" s="110">
        <v>125226</v>
      </c>
      <c r="V243" s="110">
        <v>0</v>
      </c>
      <c r="W243" s="110">
        <v>0</v>
      </c>
      <c r="X243" s="110">
        <v>8028</v>
      </c>
      <c r="Y243" s="110">
        <v>133254</v>
      </c>
      <c r="Z243" s="109">
        <v>10160084</v>
      </c>
      <c r="AB243" s="108">
        <v>0</v>
      </c>
      <c r="AC243" s="108">
        <v>0</v>
      </c>
      <c r="AD243" s="107">
        <v>0</v>
      </c>
      <c r="AE243" s="106"/>
    </row>
    <row r="244" spans="1:31" s="95" customFormat="1" x14ac:dyDescent="0.3">
      <c r="A244" s="115">
        <v>435</v>
      </c>
      <c r="B244" s="115">
        <v>435301600</v>
      </c>
      <c r="C244" s="114" t="s">
        <v>150</v>
      </c>
      <c r="D244" s="115">
        <v>301</v>
      </c>
      <c r="E244" s="114" t="s">
        <v>151</v>
      </c>
      <c r="F244" s="115">
        <v>600</v>
      </c>
      <c r="G244" s="114" t="s">
        <v>157</v>
      </c>
      <c r="H244" s="108">
        <v>1</v>
      </c>
      <c r="I244" s="107">
        <v>8944</v>
      </c>
      <c r="J244" s="107">
        <v>3658</v>
      </c>
      <c r="K244" s="107">
        <f t="shared" si="6"/>
        <v>0</v>
      </c>
      <c r="L244" s="107">
        <v>893</v>
      </c>
      <c r="M244" s="113">
        <f t="shared" si="7"/>
        <v>13495</v>
      </c>
      <c r="N244" s="100"/>
      <c r="O244" s="108">
        <v>1.0364247093640859E-3</v>
      </c>
      <c r="P244" s="108">
        <v>0</v>
      </c>
      <c r="Q244" s="112">
        <v>0.09</v>
      </c>
      <c r="R244" s="112">
        <v>3.9656273462126863E-3</v>
      </c>
      <c r="S244" s="111">
        <v>0</v>
      </c>
      <c r="T244" s="100"/>
      <c r="U244" s="110">
        <v>12589</v>
      </c>
      <c r="V244" s="110">
        <v>0</v>
      </c>
      <c r="W244" s="110">
        <v>0</v>
      </c>
      <c r="X244" s="110">
        <v>892</v>
      </c>
      <c r="Y244" s="110">
        <v>13481</v>
      </c>
      <c r="Z244" s="109">
        <v>10160084</v>
      </c>
      <c r="AB244" s="108">
        <v>0</v>
      </c>
      <c r="AC244" s="108">
        <v>0</v>
      </c>
      <c r="AD244" s="107">
        <v>0</v>
      </c>
      <c r="AE244" s="106"/>
    </row>
    <row r="245" spans="1:31" s="95" customFormat="1" x14ac:dyDescent="0.3">
      <c r="A245" s="115">
        <v>435</v>
      </c>
      <c r="B245" s="115">
        <v>435301673</v>
      </c>
      <c r="C245" s="114" t="s">
        <v>150</v>
      </c>
      <c r="D245" s="115">
        <v>301</v>
      </c>
      <c r="E245" s="114" t="s">
        <v>151</v>
      </c>
      <c r="F245" s="115">
        <v>673</v>
      </c>
      <c r="G245" s="114" t="s">
        <v>159</v>
      </c>
      <c r="H245" s="108">
        <v>16.52</v>
      </c>
      <c r="I245" s="107">
        <v>8940</v>
      </c>
      <c r="J245" s="107">
        <v>4244</v>
      </c>
      <c r="K245" s="107">
        <f t="shared" si="6"/>
        <v>0</v>
      </c>
      <c r="L245" s="107">
        <v>893</v>
      </c>
      <c r="M245" s="113">
        <f t="shared" si="7"/>
        <v>14077</v>
      </c>
      <c r="N245" s="100"/>
      <c r="O245" s="108">
        <v>1.7121736198694698E-2</v>
      </c>
      <c r="P245" s="108">
        <v>0</v>
      </c>
      <c r="Q245" s="112">
        <v>0.09</v>
      </c>
      <c r="R245" s="112">
        <v>1.7919692828210827E-2</v>
      </c>
      <c r="S245" s="111">
        <v>0</v>
      </c>
      <c r="T245" s="100"/>
      <c r="U245" s="110">
        <v>217569</v>
      </c>
      <c r="V245" s="110">
        <v>0</v>
      </c>
      <c r="W245" s="110">
        <v>0</v>
      </c>
      <c r="X245" s="110">
        <v>14736</v>
      </c>
      <c r="Y245" s="110">
        <v>232305</v>
      </c>
      <c r="Z245" s="109">
        <v>10160084</v>
      </c>
      <c r="AB245" s="108">
        <v>0</v>
      </c>
      <c r="AC245" s="108">
        <v>0</v>
      </c>
      <c r="AD245" s="107">
        <v>0</v>
      </c>
      <c r="AE245" s="106"/>
    </row>
    <row r="246" spans="1:31" s="95" customFormat="1" x14ac:dyDescent="0.3">
      <c r="A246" s="115">
        <v>435</v>
      </c>
      <c r="B246" s="115">
        <v>435301725</v>
      </c>
      <c r="C246" s="114" t="s">
        <v>150</v>
      </c>
      <c r="D246" s="115">
        <v>301</v>
      </c>
      <c r="E246" s="114" t="s">
        <v>151</v>
      </c>
      <c r="F246" s="115">
        <v>725</v>
      </c>
      <c r="G246" s="114" t="s">
        <v>136</v>
      </c>
      <c r="H246" s="108">
        <v>1</v>
      </c>
      <c r="I246" s="107">
        <v>9704</v>
      </c>
      <c r="J246" s="107">
        <v>2785</v>
      </c>
      <c r="K246" s="107">
        <f t="shared" si="6"/>
        <v>0</v>
      </c>
      <c r="L246" s="107">
        <v>893</v>
      </c>
      <c r="M246" s="113">
        <f t="shared" si="7"/>
        <v>13382</v>
      </c>
      <c r="N246" s="100"/>
      <c r="O246" s="108">
        <v>1.0364247093640859E-3</v>
      </c>
      <c r="P246" s="108">
        <v>0</v>
      </c>
      <c r="Q246" s="112">
        <v>0.09</v>
      </c>
      <c r="R246" s="112">
        <v>9.9651934238605307E-3</v>
      </c>
      <c r="S246" s="111">
        <v>0</v>
      </c>
      <c r="T246" s="100"/>
      <c r="U246" s="110">
        <v>12476</v>
      </c>
      <c r="V246" s="110">
        <v>0</v>
      </c>
      <c r="W246" s="110">
        <v>0</v>
      </c>
      <c r="X246" s="110">
        <v>892</v>
      </c>
      <c r="Y246" s="110">
        <v>13368</v>
      </c>
      <c r="Z246" s="109">
        <v>10160084</v>
      </c>
      <c r="AB246" s="108">
        <v>0</v>
      </c>
      <c r="AC246" s="108">
        <v>0</v>
      </c>
      <c r="AD246" s="107">
        <v>0</v>
      </c>
      <c r="AE246" s="106"/>
    </row>
    <row r="247" spans="1:31" s="95" customFormat="1" x14ac:dyDescent="0.3">
      <c r="A247" s="115">
        <v>435</v>
      </c>
      <c r="B247" s="115">
        <v>435301735</v>
      </c>
      <c r="C247" s="114" t="s">
        <v>150</v>
      </c>
      <c r="D247" s="115">
        <v>301</v>
      </c>
      <c r="E247" s="114" t="s">
        <v>151</v>
      </c>
      <c r="F247" s="115">
        <v>735</v>
      </c>
      <c r="G247" s="114" t="s">
        <v>138</v>
      </c>
      <c r="H247" s="108">
        <v>3</v>
      </c>
      <c r="I247" s="107">
        <v>9510</v>
      </c>
      <c r="J247" s="107">
        <v>3806</v>
      </c>
      <c r="K247" s="107">
        <f t="shared" si="6"/>
        <v>0</v>
      </c>
      <c r="L247" s="107">
        <v>893</v>
      </c>
      <c r="M247" s="113">
        <f t="shared" si="7"/>
        <v>14209</v>
      </c>
      <c r="N247" s="100"/>
      <c r="O247" s="108">
        <v>3.1092741280922577E-3</v>
      </c>
      <c r="P247" s="108">
        <v>0</v>
      </c>
      <c r="Q247" s="112">
        <v>0.09</v>
      </c>
      <c r="R247" s="112">
        <v>2.0288207025652885E-2</v>
      </c>
      <c r="S247" s="111">
        <v>0</v>
      </c>
      <c r="T247" s="100"/>
      <c r="U247" s="110">
        <v>39906</v>
      </c>
      <c r="V247" s="110">
        <v>0</v>
      </c>
      <c r="W247" s="110">
        <v>0</v>
      </c>
      <c r="X247" s="110">
        <v>2676</v>
      </c>
      <c r="Y247" s="110">
        <v>42582</v>
      </c>
      <c r="Z247" s="109">
        <v>10160084</v>
      </c>
      <c r="AB247" s="108">
        <v>0</v>
      </c>
      <c r="AC247" s="108">
        <v>0</v>
      </c>
      <c r="AD247" s="107">
        <v>0</v>
      </c>
      <c r="AE247" s="106"/>
    </row>
    <row r="248" spans="1:31" s="95" customFormat="1" x14ac:dyDescent="0.3">
      <c r="A248" s="115">
        <v>436</v>
      </c>
      <c r="B248" s="115">
        <v>436049001</v>
      </c>
      <c r="C248" s="114" t="s">
        <v>160</v>
      </c>
      <c r="D248" s="115">
        <v>49</v>
      </c>
      <c r="E248" s="114" t="s">
        <v>96</v>
      </c>
      <c r="F248" s="115">
        <v>1</v>
      </c>
      <c r="G248" s="114" t="s">
        <v>161</v>
      </c>
      <c r="H248" s="108">
        <v>1</v>
      </c>
      <c r="I248" s="107">
        <v>10593</v>
      </c>
      <c r="J248" s="107">
        <v>3000</v>
      </c>
      <c r="K248" s="107">
        <f t="shared" si="6"/>
        <v>0</v>
      </c>
      <c r="L248" s="107">
        <v>893</v>
      </c>
      <c r="M248" s="113">
        <f t="shared" si="7"/>
        <v>14486</v>
      </c>
      <c r="N248" s="100"/>
      <c r="O248" s="108">
        <v>0</v>
      </c>
      <c r="P248" s="108">
        <v>0</v>
      </c>
      <c r="Q248" s="112">
        <v>0.09</v>
      </c>
      <c r="R248" s="112">
        <v>1.2500801014553014E-2</v>
      </c>
      <c r="S248" s="111">
        <v>0</v>
      </c>
      <c r="T248" s="100"/>
      <c r="U248" s="110">
        <v>13593</v>
      </c>
      <c r="V248" s="110">
        <v>0</v>
      </c>
      <c r="W248" s="110">
        <v>0</v>
      </c>
      <c r="X248" s="110">
        <v>893</v>
      </c>
      <c r="Y248" s="110">
        <v>14486</v>
      </c>
      <c r="Z248" s="109">
        <v>7870938.5140090957</v>
      </c>
      <c r="AB248" s="108">
        <v>0</v>
      </c>
      <c r="AC248" s="108">
        <v>0</v>
      </c>
      <c r="AD248" s="107">
        <v>0</v>
      </c>
      <c r="AE248" s="106"/>
    </row>
    <row r="249" spans="1:31" s="95" customFormat="1" x14ac:dyDescent="0.3">
      <c r="A249" s="115">
        <v>436</v>
      </c>
      <c r="B249" s="115">
        <v>436049010</v>
      </c>
      <c r="C249" s="114" t="s">
        <v>160</v>
      </c>
      <c r="D249" s="115">
        <v>49</v>
      </c>
      <c r="E249" s="114" t="s">
        <v>96</v>
      </c>
      <c r="F249" s="115">
        <v>10</v>
      </c>
      <c r="G249" s="114" t="s">
        <v>99</v>
      </c>
      <c r="H249" s="108">
        <v>6</v>
      </c>
      <c r="I249" s="107">
        <v>8747</v>
      </c>
      <c r="J249" s="107">
        <v>2691</v>
      </c>
      <c r="K249" s="107">
        <f t="shared" si="6"/>
        <v>0</v>
      </c>
      <c r="L249" s="107">
        <v>893</v>
      </c>
      <c r="M249" s="113">
        <f t="shared" si="7"/>
        <v>12331</v>
      </c>
      <c r="N249" s="100"/>
      <c r="O249" s="108">
        <v>0</v>
      </c>
      <c r="P249" s="108">
        <v>0</v>
      </c>
      <c r="Q249" s="112">
        <v>0.09</v>
      </c>
      <c r="R249" s="112">
        <v>2.1962775738255291E-3</v>
      </c>
      <c r="S249" s="111">
        <v>0</v>
      </c>
      <c r="T249" s="100"/>
      <c r="U249" s="110">
        <v>68628</v>
      </c>
      <c r="V249" s="110">
        <v>0</v>
      </c>
      <c r="W249" s="110">
        <v>0</v>
      </c>
      <c r="X249" s="110">
        <v>5358</v>
      </c>
      <c r="Y249" s="110">
        <v>73986</v>
      </c>
      <c r="Z249" s="109">
        <v>7870938.5140090957</v>
      </c>
      <c r="AB249" s="108">
        <v>2</v>
      </c>
      <c r="AC249" s="108">
        <v>0</v>
      </c>
      <c r="AD249" s="107">
        <v>0</v>
      </c>
      <c r="AE249" s="106"/>
    </row>
    <row r="250" spans="1:31" s="95" customFormat="1" x14ac:dyDescent="0.3">
      <c r="A250" s="115">
        <v>436</v>
      </c>
      <c r="B250" s="115">
        <v>436049035</v>
      </c>
      <c r="C250" s="114" t="s">
        <v>160</v>
      </c>
      <c r="D250" s="115">
        <v>49</v>
      </c>
      <c r="E250" s="114" t="s">
        <v>96</v>
      </c>
      <c r="F250" s="115">
        <v>35</v>
      </c>
      <c r="G250" s="114" t="s">
        <v>22</v>
      </c>
      <c r="H250" s="108">
        <v>74.56</v>
      </c>
      <c r="I250" s="107">
        <v>11948</v>
      </c>
      <c r="J250" s="107">
        <v>4200</v>
      </c>
      <c r="K250" s="107">
        <f t="shared" si="6"/>
        <v>0</v>
      </c>
      <c r="L250" s="107">
        <v>893</v>
      </c>
      <c r="M250" s="113">
        <f t="shared" si="7"/>
        <v>17041</v>
      </c>
      <c r="N250" s="100"/>
      <c r="O250" s="108">
        <v>0</v>
      </c>
      <c r="P250" s="108">
        <v>0</v>
      </c>
      <c r="Q250" s="112">
        <v>0.18</v>
      </c>
      <c r="R250" s="112">
        <v>0.14456084490991788</v>
      </c>
      <c r="S250" s="111">
        <v>0</v>
      </c>
      <c r="T250" s="100"/>
      <c r="U250" s="110">
        <v>1203994</v>
      </c>
      <c r="V250" s="110">
        <v>0</v>
      </c>
      <c r="W250" s="110">
        <v>0</v>
      </c>
      <c r="X250" s="110">
        <v>66582</v>
      </c>
      <c r="Y250" s="110">
        <v>1270576</v>
      </c>
      <c r="Z250" s="109">
        <v>7870938.5140090957</v>
      </c>
      <c r="AB250" s="108">
        <v>4</v>
      </c>
      <c r="AC250" s="108">
        <v>0</v>
      </c>
      <c r="AD250" s="107">
        <v>0</v>
      </c>
      <c r="AE250" s="106"/>
    </row>
    <row r="251" spans="1:31" s="95" customFormat="1" x14ac:dyDescent="0.3">
      <c r="A251" s="115">
        <v>436</v>
      </c>
      <c r="B251" s="115">
        <v>436049044</v>
      </c>
      <c r="C251" s="114" t="s">
        <v>160</v>
      </c>
      <c r="D251" s="115">
        <v>49</v>
      </c>
      <c r="E251" s="114" t="s">
        <v>96</v>
      </c>
      <c r="F251" s="115">
        <v>44</v>
      </c>
      <c r="G251" s="114" t="s">
        <v>35</v>
      </c>
      <c r="H251" s="108">
        <v>3.79</v>
      </c>
      <c r="I251" s="107">
        <v>10593</v>
      </c>
      <c r="J251" s="107">
        <v>243</v>
      </c>
      <c r="K251" s="107">
        <f t="shared" si="6"/>
        <v>0</v>
      </c>
      <c r="L251" s="107">
        <v>893</v>
      </c>
      <c r="M251" s="113">
        <f t="shared" si="7"/>
        <v>11729</v>
      </c>
      <c r="N251" s="100"/>
      <c r="O251" s="108">
        <v>0</v>
      </c>
      <c r="P251" s="108">
        <v>0</v>
      </c>
      <c r="Q251" s="112">
        <v>0.09</v>
      </c>
      <c r="R251" s="112">
        <v>4.5747299026763673E-2</v>
      </c>
      <c r="S251" s="111">
        <v>0</v>
      </c>
      <c r="T251" s="100"/>
      <c r="U251" s="110">
        <v>41068</v>
      </c>
      <c r="V251" s="110">
        <v>0</v>
      </c>
      <c r="W251" s="110">
        <v>0</v>
      </c>
      <c r="X251" s="110">
        <v>3384</v>
      </c>
      <c r="Y251" s="110">
        <v>44452</v>
      </c>
      <c r="Z251" s="109">
        <v>7870938.5140090957</v>
      </c>
      <c r="AB251" s="108">
        <v>0</v>
      </c>
      <c r="AC251" s="108">
        <v>0</v>
      </c>
      <c r="AD251" s="107">
        <v>0</v>
      </c>
      <c r="AE251" s="106"/>
    </row>
    <row r="252" spans="1:31" s="95" customFormat="1" x14ac:dyDescent="0.3">
      <c r="A252" s="115">
        <v>436</v>
      </c>
      <c r="B252" s="115">
        <v>436049046</v>
      </c>
      <c r="C252" s="114" t="s">
        <v>160</v>
      </c>
      <c r="D252" s="115">
        <v>49</v>
      </c>
      <c r="E252" s="114" t="s">
        <v>96</v>
      </c>
      <c r="F252" s="115">
        <v>46</v>
      </c>
      <c r="G252" s="114" t="s">
        <v>36</v>
      </c>
      <c r="H252" s="108">
        <v>0.27</v>
      </c>
      <c r="I252" s="107">
        <v>8747</v>
      </c>
      <c r="J252" s="107">
        <v>6648</v>
      </c>
      <c r="K252" s="107">
        <f t="shared" si="6"/>
        <v>0</v>
      </c>
      <c r="L252" s="107">
        <v>893</v>
      </c>
      <c r="M252" s="113">
        <f t="shared" si="7"/>
        <v>16288</v>
      </c>
      <c r="N252" s="100"/>
      <c r="O252" s="108">
        <v>0</v>
      </c>
      <c r="P252" s="108">
        <v>0</v>
      </c>
      <c r="Q252" s="112">
        <v>0.09</v>
      </c>
      <c r="R252" s="112">
        <v>4.5721820954575413E-4</v>
      </c>
      <c r="S252" s="111">
        <v>0</v>
      </c>
      <c r="T252" s="100"/>
      <c r="U252" s="110">
        <v>4157</v>
      </c>
      <c r="V252" s="110">
        <v>0</v>
      </c>
      <c r="W252" s="110">
        <v>0</v>
      </c>
      <c r="X252" s="110">
        <v>241</v>
      </c>
      <c r="Y252" s="110">
        <v>4398</v>
      </c>
      <c r="Z252" s="109">
        <v>7870938.5140090957</v>
      </c>
      <c r="AB252" s="108">
        <v>0</v>
      </c>
      <c r="AC252" s="108">
        <v>0</v>
      </c>
      <c r="AD252" s="107">
        <v>0</v>
      </c>
      <c r="AE252" s="106"/>
    </row>
    <row r="253" spans="1:31" s="95" customFormat="1" x14ac:dyDescent="0.3">
      <c r="A253" s="115">
        <v>436</v>
      </c>
      <c r="B253" s="115">
        <v>436049049</v>
      </c>
      <c r="C253" s="114" t="s">
        <v>160</v>
      </c>
      <c r="D253" s="115">
        <v>49</v>
      </c>
      <c r="E253" s="114" t="s">
        <v>96</v>
      </c>
      <c r="F253" s="115">
        <v>49</v>
      </c>
      <c r="G253" s="114" t="s">
        <v>96</v>
      </c>
      <c r="H253" s="108">
        <v>172.33</v>
      </c>
      <c r="I253" s="107">
        <v>12352</v>
      </c>
      <c r="J253" s="107">
        <v>15632</v>
      </c>
      <c r="K253" s="107">
        <f t="shared" si="6"/>
        <v>0</v>
      </c>
      <c r="L253" s="107">
        <v>893</v>
      </c>
      <c r="M253" s="113">
        <f t="shared" si="7"/>
        <v>28877</v>
      </c>
      <c r="N253" s="100"/>
      <c r="O253" s="108">
        <v>0</v>
      </c>
      <c r="P253" s="108">
        <v>0</v>
      </c>
      <c r="Q253" s="112">
        <v>0.09</v>
      </c>
      <c r="R253" s="112">
        <v>6.8189522195801267E-2</v>
      </c>
      <c r="S253" s="111">
        <v>0</v>
      </c>
      <c r="T253" s="100"/>
      <c r="U253" s="110">
        <v>4822483</v>
      </c>
      <c r="V253" s="110">
        <v>0</v>
      </c>
      <c r="W253" s="110">
        <v>0</v>
      </c>
      <c r="X253" s="110">
        <v>153890</v>
      </c>
      <c r="Y253" s="110">
        <v>4976373</v>
      </c>
      <c r="Z253" s="109">
        <v>7870938.5140090957</v>
      </c>
      <c r="AB253" s="108">
        <v>6</v>
      </c>
      <c r="AC253" s="108">
        <v>0</v>
      </c>
      <c r="AD253" s="107">
        <v>0</v>
      </c>
      <c r="AE253" s="106"/>
    </row>
    <row r="254" spans="1:31" s="95" customFormat="1" x14ac:dyDescent="0.3">
      <c r="A254" s="115">
        <v>436</v>
      </c>
      <c r="B254" s="115">
        <v>436049056</v>
      </c>
      <c r="C254" s="114" t="s">
        <v>160</v>
      </c>
      <c r="D254" s="115">
        <v>49</v>
      </c>
      <c r="E254" s="114" t="s">
        <v>96</v>
      </c>
      <c r="F254" s="115">
        <v>56</v>
      </c>
      <c r="G254" s="114" t="s">
        <v>153</v>
      </c>
      <c r="H254" s="108">
        <v>0.97</v>
      </c>
      <c r="I254" s="107">
        <v>9612</v>
      </c>
      <c r="J254" s="107">
        <v>3734</v>
      </c>
      <c r="K254" s="107">
        <f t="shared" si="6"/>
        <v>0</v>
      </c>
      <c r="L254" s="107">
        <v>893</v>
      </c>
      <c r="M254" s="113">
        <f t="shared" si="7"/>
        <v>14239</v>
      </c>
      <c r="N254" s="100"/>
      <c r="O254" s="108">
        <v>0</v>
      </c>
      <c r="P254" s="108">
        <v>0</v>
      </c>
      <c r="Q254" s="112">
        <v>0.09</v>
      </c>
      <c r="R254" s="112">
        <v>2.0474156589421796E-2</v>
      </c>
      <c r="S254" s="111">
        <v>0</v>
      </c>
      <c r="T254" s="100"/>
      <c r="U254" s="110">
        <v>12946</v>
      </c>
      <c r="V254" s="110">
        <v>0</v>
      </c>
      <c r="W254" s="110">
        <v>0</v>
      </c>
      <c r="X254" s="110">
        <v>866</v>
      </c>
      <c r="Y254" s="110">
        <v>13812</v>
      </c>
      <c r="Z254" s="109">
        <v>7870938.5140090957</v>
      </c>
      <c r="AB254" s="108">
        <v>0</v>
      </c>
      <c r="AC254" s="108">
        <v>0</v>
      </c>
      <c r="AD254" s="107">
        <v>0</v>
      </c>
      <c r="AE254" s="106"/>
    </row>
    <row r="255" spans="1:31" s="95" customFormat="1" x14ac:dyDescent="0.3">
      <c r="A255" s="115">
        <v>436</v>
      </c>
      <c r="B255" s="115">
        <v>436049057</v>
      </c>
      <c r="C255" s="114" t="s">
        <v>160</v>
      </c>
      <c r="D255" s="115">
        <v>49</v>
      </c>
      <c r="E255" s="114" t="s">
        <v>96</v>
      </c>
      <c r="F255" s="115">
        <v>57</v>
      </c>
      <c r="G255" s="114" t="s">
        <v>23</v>
      </c>
      <c r="H255" s="108">
        <v>5</v>
      </c>
      <c r="I255" s="107">
        <v>13870</v>
      </c>
      <c r="J255" s="107">
        <v>706</v>
      </c>
      <c r="K255" s="107">
        <f t="shared" si="6"/>
        <v>0</v>
      </c>
      <c r="L255" s="107">
        <v>893</v>
      </c>
      <c r="M255" s="113">
        <f t="shared" si="7"/>
        <v>15469</v>
      </c>
      <c r="N255" s="100"/>
      <c r="O255" s="108">
        <v>0</v>
      </c>
      <c r="P255" s="108">
        <v>0</v>
      </c>
      <c r="Q255" s="112">
        <v>0.18</v>
      </c>
      <c r="R255" s="112">
        <v>0.11752257884657875</v>
      </c>
      <c r="S255" s="111">
        <v>0</v>
      </c>
      <c r="T255" s="100"/>
      <c r="U255" s="110">
        <v>72880</v>
      </c>
      <c r="V255" s="110">
        <v>0</v>
      </c>
      <c r="W255" s="110">
        <v>0</v>
      </c>
      <c r="X255" s="110">
        <v>4465</v>
      </c>
      <c r="Y255" s="110">
        <v>77345</v>
      </c>
      <c r="Z255" s="109">
        <v>7870938.5140090957</v>
      </c>
      <c r="AB255" s="108">
        <v>0</v>
      </c>
      <c r="AC255" s="108">
        <v>0</v>
      </c>
      <c r="AD255" s="107">
        <v>0</v>
      </c>
      <c r="AE255" s="106"/>
    </row>
    <row r="256" spans="1:31" s="95" customFormat="1" x14ac:dyDescent="0.3">
      <c r="A256" s="115">
        <v>436</v>
      </c>
      <c r="B256" s="115">
        <v>436049073</v>
      </c>
      <c r="C256" s="114" t="s">
        <v>160</v>
      </c>
      <c r="D256" s="115">
        <v>49</v>
      </c>
      <c r="E256" s="114" t="s">
        <v>96</v>
      </c>
      <c r="F256" s="115">
        <v>73</v>
      </c>
      <c r="G256" s="114" t="s">
        <v>37</v>
      </c>
      <c r="H256" s="108">
        <v>1</v>
      </c>
      <c r="I256" s="107">
        <v>10347</v>
      </c>
      <c r="J256" s="107">
        <v>8051</v>
      </c>
      <c r="K256" s="107">
        <f t="shared" si="6"/>
        <v>0</v>
      </c>
      <c r="L256" s="107">
        <v>893</v>
      </c>
      <c r="M256" s="113">
        <f t="shared" si="7"/>
        <v>19291</v>
      </c>
      <c r="N256" s="100"/>
      <c r="O256" s="108">
        <v>0</v>
      </c>
      <c r="P256" s="108">
        <v>0</v>
      </c>
      <c r="Q256" s="112">
        <v>0.09</v>
      </c>
      <c r="R256" s="112">
        <v>6.0798101377384835E-3</v>
      </c>
      <c r="S256" s="111">
        <v>0</v>
      </c>
      <c r="T256" s="100"/>
      <c r="U256" s="110">
        <v>18398</v>
      </c>
      <c r="V256" s="110">
        <v>0</v>
      </c>
      <c r="W256" s="110">
        <v>0</v>
      </c>
      <c r="X256" s="110">
        <v>893</v>
      </c>
      <c r="Y256" s="110">
        <v>19291</v>
      </c>
      <c r="Z256" s="109">
        <v>7870938.5140090957</v>
      </c>
      <c r="AB256" s="108">
        <v>0</v>
      </c>
      <c r="AC256" s="108">
        <v>0</v>
      </c>
      <c r="AD256" s="107">
        <v>0</v>
      </c>
      <c r="AE256" s="106"/>
    </row>
    <row r="257" spans="1:31" s="95" customFormat="1" x14ac:dyDescent="0.3">
      <c r="A257" s="115">
        <v>436</v>
      </c>
      <c r="B257" s="115">
        <v>436049093</v>
      </c>
      <c r="C257" s="114" t="s">
        <v>160</v>
      </c>
      <c r="D257" s="115">
        <v>49</v>
      </c>
      <c r="E257" s="114" t="s">
        <v>96</v>
      </c>
      <c r="F257" s="115">
        <v>93</v>
      </c>
      <c r="G257" s="114" t="s">
        <v>25</v>
      </c>
      <c r="H257" s="108">
        <v>12.18</v>
      </c>
      <c r="I257" s="107">
        <v>10545</v>
      </c>
      <c r="J257" s="107">
        <v>302</v>
      </c>
      <c r="K257" s="107">
        <f t="shared" si="6"/>
        <v>0</v>
      </c>
      <c r="L257" s="107">
        <v>893</v>
      </c>
      <c r="M257" s="113">
        <f t="shared" si="7"/>
        <v>11740</v>
      </c>
      <c r="N257" s="100"/>
      <c r="O257" s="108">
        <v>0</v>
      </c>
      <c r="P257" s="108">
        <v>0</v>
      </c>
      <c r="Q257" s="112">
        <v>0.09</v>
      </c>
      <c r="R257" s="112">
        <v>8.9870379446020443E-2</v>
      </c>
      <c r="S257" s="111">
        <v>0</v>
      </c>
      <c r="T257" s="100"/>
      <c r="U257" s="110">
        <v>132116</v>
      </c>
      <c r="V257" s="110">
        <v>0</v>
      </c>
      <c r="W257" s="110">
        <v>0</v>
      </c>
      <c r="X257" s="110">
        <v>10876</v>
      </c>
      <c r="Y257" s="110">
        <v>142992</v>
      </c>
      <c r="Z257" s="109">
        <v>7870938.5140090957</v>
      </c>
      <c r="AB257" s="108">
        <v>1</v>
      </c>
      <c r="AC257" s="108">
        <v>1</v>
      </c>
      <c r="AD257" s="107">
        <v>11740</v>
      </c>
      <c r="AE257" s="106"/>
    </row>
    <row r="258" spans="1:31" s="95" customFormat="1" x14ac:dyDescent="0.3">
      <c r="A258" s="115">
        <v>436</v>
      </c>
      <c r="B258" s="115">
        <v>436049133</v>
      </c>
      <c r="C258" s="114" t="s">
        <v>160</v>
      </c>
      <c r="D258" s="115">
        <v>49</v>
      </c>
      <c r="E258" s="114" t="s">
        <v>96</v>
      </c>
      <c r="F258" s="115">
        <v>133</v>
      </c>
      <c r="G258" s="114" t="s">
        <v>73</v>
      </c>
      <c r="H258" s="108">
        <v>2</v>
      </c>
      <c r="I258" s="107">
        <v>8747</v>
      </c>
      <c r="J258" s="107">
        <v>2741</v>
      </c>
      <c r="K258" s="107">
        <f t="shared" si="6"/>
        <v>0</v>
      </c>
      <c r="L258" s="107">
        <v>893</v>
      </c>
      <c r="M258" s="113">
        <f t="shared" si="7"/>
        <v>12381</v>
      </c>
      <c r="N258" s="100"/>
      <c r="O258" s="108">
        <v>0</v>
      </c>
      <c r="P258" s="108">
        <v>0</v>
      </c>
      <c r="Q258" s="112">
        <v>0.09</v>
      </c>
      <c r="R258" s="112">
        <v>2.5802336413393717E-2</v>
      </c>
      <c r="S258" s="111">
        <v>0</v>
      </c>
      <c r="T258" s="100"/>
      <c r="U258" s="110">
        <v>22976</v>
      </c>
      <c r="V258" s="110">
        <v>0</v>
      </c>
      <c r="W258" s="110">
        <v>0</v>
      </c>
      <c r="X258" s="110">
        <v>1786</v>
      </c>
      <c r="Y258" s="110">
        <v>24762</v>
      </c>
      <c r="Z258" s="109">
        <v>7870938.5140090957</v>
      </c>
      <c r="AB258" s="108">
        <v>0</v>
      </c>
      <c r="AC258" s="108">
        <v>0</v>
      </c>
      <c r="AD258" s="107">
        <v>0</v>
      </c>
      <c r="AE258" s="106"/>
    </row>
    <row r="259" spans="1:31" s="95" customFormat="1" x14ac:dyDescent="0.3">
      <c r="A259" s="115">
        <v>436</v>
      </c>
      <c r="B259" s="115">
        <v>436049149</v>
      </c>
      <c r="C259" s="114" t="s">
        <v>160</v>
      </c>
      <c r="D259" s="115">
        <v>49</v>
      </c>
      <c r="E259" s="114" t="s">
        <v>96</v>
      </c>
      <c r="F259" s="115">
        <v>149</v>
      </c>
      <c r="G259" s="114" t="s">
        <v>103</v>
      </c>
      <c r="H259" s="108">
        <v>2</v>
      </c>
      <c r="I259" s="107">
        <v>9670</v>
      </c>
      <c r="J259" s="107">
        <v>12</v>
      </c>
      <c r="K259" s="107">
        <f t="shared" si="6"/>
        <v>0</v>
      </c>
      <c r="L259" s="107">
        <v>893</v>
      </c>
      <c r="M259" s="113">
        <f t="shared" si="7"/>
        <v>10575</v>
      </c>
      <c r="N259" s="100"/>
      <c r="O259" s="108">
        <v>0</v>
      </c>
      <c r="P259" s="108">
        <v>0</v>
      </c>
      <c r="Q259" s="112">
        <v>0.12985622607830993</v>
      </c>
      <c r="R259" s="112">
        <v>0.10032197054833102</v>
      </c>
      <c r="S259" s="111">
        <v>0</v>
      </c>
      <c r="T259" s="100"/>
      <c r="U259" s="110">
        <v>19364</v>
      </c>
      <c r="V259" s="110">
        <v>0</v>
      </c>
      <c r="W259" s="110">
        <v>0</v>
      </c>
      <c r="X259" s="110">
        <v>1786</v>
      </c>
      <c r="Y259" s="110">
        <v>21150</v>
      </c>
      <c r="Z259" s="109">
        <v>7870938.5140090957</v>
      </c>
      <c r="AB259" s="108">
        <v>0</v>
      </c>
      <c r="AC259" s="108">
        <v>0</v>
      </c>
      <c r="AD259" s="107">
        <v>0</v>
      </c>
      <c r="AE259" s="106"/>
    </row>
    <row r="260" spans="1:31" s="95" customFormat="1" x14ac:dyDescent="0.3">
      <c r="A260" s="115">
        <v>436</v>
      </c>
      <c r="B260" s="115">
        <v>436049163</v>
      </c>
      <c r="C260" s="114" t="s">
        <v>160</v>
      </c>
      <c r="D260" s="115">
        <v>49</v>
      </c>
      <c r="E260" s="114" t="s">
        <v>96</v>
      </c>
      <c r="F260" s="115">
        <v>163</v>
      </c>
      <c r="G260" s="114" t="s">
        <v>27</v>
      </c>
      <c r="H260" s="108">
        <v>1.97</v>
      </c>
      <c r="I260" s="107">
        <v>11960</v>
      </c>
      <c r="J260" s="107">
        <v>505</v>
      </c>
      <c r="K260" s="107">
        <f t="shared" si="6"/>
        <v>0</v>
      </c>
      <c r="L260" s="107">
        <v>893</v>
      </c>
      <c r="M260" s="113">
        <f t="shared" si="7"/>
        <v>13358</v>
      </c>
      <c r="N260" s="100"/>
      <c r="O260" s="108">
        <v>0</v>
      </c>
      <c r="P260" s="108">
        <v>0</v>
      </c>
      <c r="Q260" s="112">
        <v>0.18</v>
      </c>
      <c r="R260" s="112">
        <v>8.6929728917015628E-2</v>
      </c>
      <c r="S260" s="111">
        <v>0</v>
      </c>
      <c r="T260" s="100"/>
      <c r="U260" s="110">
        <v>24556</v>
      </c>
      <c r="V260" s="110">
        <v>0</v>
      </c>
      <c r="W260" s="110">
        <v>0</v>
      </c>
      <c r="X260" s="110">
        <v>1759</v>
      </c>
      <c r="Y260" s="110">
        <v>26315</v>
      </c>
      <c r="Z260" s="109">
        <v>7870938.5140090957</v>
      </c>
      <c r="AB260" s="108">
        <v>0</v>
      </c>
      <c r="AC260" s="108">
        <v>0</v>
      </c>
      <c r="AD260" s="107">
        <v>0</v>
      </c>
      <c r="AE260" s="106"/>
    </row>
    <row r="261" spans="1:31" s="95" customFormat="1" x14ac:dyDescent="0.3">
      <c r="A261" s="115">
        <v>436</v>
      </c>
      <c r="B261" s="115">
        <v>436049165</v>
      </c>
      <c r="C261" s="114" t="s">
        <v>160</v>
      </c>
      <c r="D261" s="115">
        <v>49</v>
      </c>
      <c r="E261" s="114" t="s">
        <v>96</v>
      </c>
      <c r="F261" s="115">
        <v>165</v>
      </c>
      <c r="G261" s="114" t="s">
        <v>28</v>
      </c>
      <c r="H261" s="108">
        <v>29.08</v>
      </c>
      <c r="I261" s="107">
        <v>11045</v>
      </c>
      <c r="J261" s="107">
        <v>602</v>
      </c>
      <c r="K261" s="107">
        <f t="shared" si="6"/>
        <v>0</v>
      </c>
      <c r="L261" s="107">
        <v>893</v>
      </c>
      <c r="M261" s="113">
        <f t="shared" si="7"/>
        <v>12540</v>
      </c>
      <c r="N261" s="100"/>
      <c r="O261" s="108">
        <v>0</v>
      </c>
      <c r="P261" s="108">
        <v>0</v>
      </c>
      <c r="Q261" s="112">
        <v>9.8299999999999998E-2</v>
      </c>
      <c r="R261" s="112">
        <v>9.8201070211486718E-2</v>
      </c>
      <c r="S261" s="111">
        <v>0</v>
      </c>
      <c r="T261" s="100"/>
      <c r="U261" s="110">
        <v>338694</v>
      </c>
      <c r="V261" s="110">
        <v>0</v>
      </c>
      <c r="W261" s="110">
        <v>0</v>
      </c>
      <c r="X261" s="110">
        <v>25969</v>
      </c>
      <c r="Y261" s="110">
        <v>364663</v>
      </c>
      <c r="Z261" s="109">
        <v>7870938.5140090957</v>
      </c>
      <c r="AB261" s="108">
        <v>14</v>
      </c>
      <c r="AC261" s="108">
        <v>14</v>
      </c>
      <c r="AD261" s="107">
        <v>175560</v>
      </c>
      <c r="AE261" s="106"/>
    </row>
    <row r="262" spans="1:31" s="95" customFormat="1" x14ac:dyDescent="0.3">
      <c r="A262" s="115">
        <v>436</v>
      </c>
      <c r="B262" s="115">
        <v>436049176</v>
      </c>
      <c r="C262" s="114" t="s">
        <v>160</v>
      </c>
      <c r="D262" s="115">
        <v>49</v>
      </c>
      <c r="E262" s="114" t="s">
        <v>96</v>
      </c>
      <c r="F262" s="115">
        <v>176</v>
      </c>
      <c r="G262" s="114" t="s">
        <v>29</v>
      </c>
      <c r="H262" s="108">
        <v>13</v>
      </c>
      <c r="I262" s="107">
        <v>10891</v>
      </c>
      <c r="J262" s="107">
        <v>3597</v>
      </c>
      <c r="K262" s="107">
        <f t="shared" si="6"/>
        <v>0</v>
      </c>
      <c r="L262" s="107">
        <v>893</v>
      </c>
      <c r="M262" s="113">
        <f t="shared" si="7"/>
        <v>15381</v>
      </c>
      <c r="N262" s="100"/>
      <c r="O262" s="108">
        <v>0</v>
      </c>
      <c r="P262" s="108">
        <v>0</v>
      </c>
      <c r="Q262" s="112">
        <v>0.09</v>
      </c>
      <c r="R262" s="112">
        <v>6.645275270560716E-2</v>
      </c>
      <c r="S262" s="111">
        <v>0</v>
      </c>
      <c r="T262" s="100"/>
      <c r="U262" s="110">
        <v>188344</v>
      </c>
      <c r="V262" s="110">
        <v>0</v>
      </c>
      <c r="W262" s="110">
        <v>0</v>
      </c>
      <c r="X262" s="110">
        <v>11609</v>
      </c>
      <c r="Y262" s="110">
        <v>199953</v>
      </c>
      <c r="Z262" s="109">
        <v>7870938.5140090957</v>
      </c>
      <c r="AB262" s="108">
        <v>0</v>
      </c>
      <c r="AC262" s="108">
        <v>0</v>
      </c>
      <c r="AD262" s="107">
        <v>0</v>
      </c>
      <c r="AE262" s="106"/>
    </row>
    <row r="263" spans="1:31" s="95" customFormat="1" x14ac:dyDescent="0.3">
      <c r="A263" s="115">
        <v>436</v>
      </c>
      <c r="B263" s="115">
        <v>436049199</v>
      </c>
      <c r="C263" s="114" t="s">
        <v>160</v>
      </c>
      <c r="D263" s="115">
        <v>49</v>
      </c>
      <c r="E263" s="114" t="s">
        <v>96</v>
      </c>
      <c r="F263" s="115">
        <v>199</v>
      </c>
      <c r="G263" s="114" t="s">
        <v>162</v>
      </c>
      <c r="H263" s="108">
        <v>1</v>
      </c>
      <c r="I263" s="107">
        <v>9914</v>
      </c>
      <c r="J263" s="107">
        <v>6359</v>
      </c>
      <c r="K263" s="107">
        <f t="shared" si="6"/>
        <v>0</v>
      </c>
      <c r="L263" s="107">
        <v>893</v>
      </c>
      <c r="M263" s="113">
        <f t="shared" si="7"/>
        <v>17166</v>
      </c>
      <c r="N263" s="100"/>
      <c r="O263" s="108">
        <v>0</v>
      </c>
      <c r="P263" s="108">
        <v>0</v>
      </c>
      <c r="Q263" s="112">
        <v>0.09</v>
      </c>
      <c r="R263" s="112">
        <v>5.3669586853901296E-4</v>
      </c>
      <c r="S263" s="111">
        <v>0</v>
      </c>
      <c r="T263" s="100"/>
      <c r="U263" s="110">
        <v>16273</v>
      </c>
      <c r="V263" s="110">
        <v>0</v>
      </c>
      <c r="W263" s="110">
        <v>0</v>
      </c>
      <c r="X263" s="110">
        <v>893</v>
      </c>
      <c r="Y263" s="110">
        <v>17166</v>
      </c>
      <c r="Z263" s="109">
        <v>7870938.5140090957</v>
      </c>
      <c r="AB263" s="108">
        <v>0</v>
      </c>
      <c r="AC263" s="108">
        <v>0</v>
      </c>
      <c r="AD263" s="107">
        <v>0</v>
      </c>
      <c r="AE263" s="106"/>
    </row>
    <row r="264" spans="1:31" s="95" customFormat="1" x14ac:dyDescent="0.3">
      <c r="A264" s="115">
        <v>436</v>
      </c>
      <c r="B264" s="115">
        <v>436049244</v>
      </c>
      <c r="C264" s="114" t="s">
        <v>160</v>
      </c>
      <c r="D264" s="115">
        <v>49</v>
      </c>
      <c r="E264" s="114" t="s">
        <v>96</v>
      </c>
      <c r="F264" s="115">
        <v>244</v>
      </c>
      <c r="G264" s="114" t="s">
        <v>43</v>
      </c>
      <c r="H264" s="108">
        <v>11.21</v>
      </c>
      <c r="I264" s="107">
        <v>11594</v>
      </c>
      <c r="J264" s="107">
        <v>4698</v>
      </c>
      <c r="K264" s="107">
        <f t="shared" si="6"/>
        <v>0</v>
      </c>
      <c r="L264" s="107">
        <v>893</v>
      </c>
      <c r="M264" s="113">
        <f t="shared" si="7"/>
        <v>17185</v>
      </c>
      <c r="N264" s="100"/>
      <c r="O264" s="108">
        <v>0</v>
      </c>
      <c r="P264" s="108">
        <v>0</v>
      </c>
      <c r="Q264" s="112">
        <v>0.18</v>
      </c>
      <c r="R264" s="112">
        <v>9.1081897987744451E-2</v>
      </c>
      <c r="S264" s="111">
        <v>0</v>
      </c>
      <c r="T264" s="100"/>
      <c r="U264" s="110">
        <v>182633</v>
      </c>
      <c r="V264" s="110">
        <v>0</v>
      </c>
      <c r="W264" s="110">
        <v>0</v>
      </c>
      <c r="X264" s="110">
        <v>10011</v>
      </c>
      <c r="Y264" s="110">
        <v>192644</v>
      </c>
      <c r="Z264" s="109">
        <v>7870938.5140090957</v>
      </c>
      <c r="AB264" s="108">
        <v>0</v>
      </c>
      <c r="AC264" s="108">
        <v>0</v>
      </c>
      <c r="AD264" s="107">
        <v>0</v>
      </c>
      <c r="AE264" s="106"/>
    </row>
    <row r="265" spans="1:31" s="95" customFormat="1" x14ac:dyDescent="0.3">
      <c r="A265" s="115">
        <v>436</v>
      </c>
      <c r="B265" s="115">
        <v>436049248</v>
      </c>
      <c r="C265" s="114" t="s">
        <v>160</v>
      </c>
      <c r="D265" s="115">
        <v>49</v>
      </c>
      <c r="E265" s="114" t="s">
        <v>96</v>
      </c>
      <c r="F265" s="115">
        <v>248</v>
      </c>
      <c r="G265" s="114" t="s">
        <v>30</v>
      </c>
      <c r="H265" s="108">
        <v>4</v>
      </c>
      <c r="I265" s="107">
        <v>11091</v>
      </c>
      <c r="J265" s="107">
        <v>1096</v>
      </c>
      <c r="K265" s="107">
        <f t="shared" si="6"/>
        <v>0</v>
      </c>
      <c r="L265" s="107">
        <v>893</v>
      </c>
      <c r="M265" s="113">
        <f t="shared" si="7"/>
        <v>13080</v>
      </c>
      <c r="N265" s="100"/>
      <c r="O265" s="108">
        <v>0</v>
      </c>
      <c r="P265" s="108">
        <v>0</v>
      </c>
      <c r="Q265" s="112">
        <v>0.09</v>
      </c>
      <c r="R265" s="112">
        <v>3.9140350816507199E-2</v>
      </c>
      <c r="S265" s="111">
        <v>0</v>
      </c>
      <c r="T265" s="100"/>
      <c r="U265" s="110">
        <v>48748</v>
      </c>
      <c r="V265" s="110">
        <v>0</v>
      </c>
      <c r="W265" s="110">
        <v>0</v>
      </c>
      <c r="X265" s="110">
        <v>3572</v>
      </c>
      <c r="Y265" s="110">
        <v>52320</v>
      </c>
      <c r="Z265" s="109">
        <v>7870938.5140090957</v>
      </c>
      <c r="AB265" s="108">
        <v>1</v>
      </c>
      <c r="AC265" s="108">
        <v>0</v>
      </c>
      <c r="AD265" s="107">
        <v>0</v>
      </c>
      <c r="AE265" s="106"/>
    </row>
    <row r="266" spans="1:31" s="95" customFormat="1" x14ac:dyDescent="0.3">
      <c r="A266" s="115">
        <v>436</v>
      </c>
      <c r="B266" s="115">
        <v>436049258</v>
      </c>
      <c r="C266" s="114" t="s">
        <v>160</v>
      </c>
      <c r="D266" s="115">
        <v>49</v>
      </c>
      <c r="E266" s="114" t="s">
        <v>96</v>
      </c>
      <c r="F266" s="115">
        <v>258</v>
      </c>
      <c r="G266" s="114" t="s">
        <v>97</v>
      </c>
      <c r="H266" s="108">
        <v>1</v>
      </c>
      <c r="I266" s="107">
        <v>10593</v>
      </c>
      <c r="J266" s="107">
        <v>3382</v>
      </c>
      <c r="K266" s="107">
        <f t="shared" si="6"/>
        <v>0</v>
      </c>
      <c r="L266" s="107">
        <v>893</v>
      </c>
      <c r="M266" s="113">
        <f t="shared" si="7"/>
        <v>14868</v>
      </c>
      <c r="N266" s="100"/>
      <c r="O266" s="108">
        <v>0</v>
      </c>
      <c r="P266" s="108">
        <v>0</v>
      </c>
      <c r="Q266" s="112">
        <v>0.18</v>
      </c>
      <c r="R266" s="112">
        <v>8.7712818209417828E-2</v>
      </c>
      <c r="S266" s="111">
        <v>0</v>
      </c>
      <c r="T266" s="100"/>
      <c r="U266" s="110">
        <v>13975</v>
      </c>
      <c r="V266" s="110">
        <v>0</v>
      </c>
      <c r="W266" s="110">
        <v>0</v>
      </c>
      <c r="X266" s="110">
        <v>893</v>
      </c>
      <c r="Y266" s="110">
        <v>14868</v>
      </c>
      <c r="Z266" s="109">
        <v>7870938.5140090957</v>
      </c>
      <c r="AB266" s="108">
        <v>0</v>
      </c>
      <c r="AC266" s="108">
        <v>0</v>
      </c>
      <c r="AD266" s="107">
        <v>0</v>
      </c>
      <c r="AE266" s="106"/>
    </row>
    <row r="267" spans="1:31" s="95" customFormat="1" x14ac:dyDescent="0.3">
      <c r="A267" s="115">
        <v>436</v>
      </c>
      <c r="B267" s="115">
        <v>436049262</v>
      </c>
      <c r="C267" s="114" t="s">
        <v>160</v>
      </c>
      <c r="D267" s="115">
        <v>49</v>
      </c>
      <c r="E267" s="114" t="s">
        <v>96</v>
      </c>
      <c r="F267" s="115">
        <v>262</v>
      </c>
      <c r="G267" s="114" t="s">
        <v>31</v>
      </c>
      <c r="H267" s="108">
        <v>2</v>
      </c>
      <c r="I267" s="107">
        <v>11949</v>
      </c>
      <c r="J267" s="107">
        <v>5509</v>
      </c>
      <c r="K267" s="107">
        <f t="shared" ref="K267:K330" si="8">IFERROR(V267/H267,0)</f>
        <v>0</v>
      </c>
      <c r="L267" s="107">
        <v>893</v>
      </c>
      <c r="M267" s="113">
        <f t="shared" ref="M267:M330" si="9">SUM(I267:L267)</f>
        <v>18351</v>
      </c>
      <c r="N267" s="100"/>
      <c r="O267" s="108">
        <v>0</v>
      </c>
      <c r="P267" s="108">
        <v>0</v>
      </c>
      <c r="Q267" s="112">
        <v>0.09</v>
      </c>
      <c r="R267" s="112">
        <v>5.2966569410615699E-2</v>
      </c>
      <c r="S267" s="111">
        <v>0</v>
      </c>
      <c r="T267" s="100"/>
      <c r="U267" s="110">
        <v>34916</v>
      </c>
      <c r="V267" s="110">
        <v>0</v>
      </c>
      <c r="W267" s="110">
        <v>0</v>
      </c>
      <c r="X267" s="110">
        <v>1786</v>
      </c>
      <c r="Y267" s="110">
        <v>36702</v>
      </c>
      <c r="Z267" s="109">
        <v>7870938.5140090957</v>
      </c>
      <c r="AB267" s="108">
        <v>0</v>
      </c>
      <c r="AC267" s="108">
        <v>0</v>
      </c>
      <c r="AD267" s="107">
        <v>0</v>
      </c>
      <c r="AE267" s="106"/>
    </row>
    <row r="268" spans="1:31" s="95" customFormat="1" x14ac:dyDescent="0.3">
      <c r="A268" s="115">
        <v>436</v>
      </c>
      <c r="B268" s="115">
        <v>436049274</v>
      </c>
      <c r="C268" s="114" t="s">
        <v>160</v>
      </c>
      <c r="D268" s="115">
        <v>49</v>
      </c>
      <c r="E268" s="114" t="s">
        <v>96</v>
      </c>
      <c r="F268" s="115">
        <v>274</v>
      </c>
      <c r="G268" s="114" t="s">
        <v>81</v>
      </c>
      <c r="H268" s="108">
        <v>6.38</v>
      </c>
      <c r="I268" s="107">
        <v>9209</v>
      </c>
      <c r="J268" s="107">
        <v>4452</v>
      </c>
      <c r="K268" s="107">
        <f t="shared" si="8"/>
        <v>0</v>
      </c>
      <c r="L268" s="107">
        <v>893</v>
      </c>
      <c r="M268" s="113">
        <f t="shared" si="9"/>
        <v>14554</v>
      </c>
      <c r="N268" s="100"/>
      <c r="O268" s="108">
        <v>0</v>
      </c>
      <c r="P268" s="108">
        <v>0</v>
      </c>
      <c r="Q268" s="112">
        <v>0.09</v>
      </c>
      <c r="R268" s="112">
        <v>7.8783261750433251E-2</v>
      </c>
      <c r="S268" s="111">
        <v>0</v>
      </c>
      <c r="T268" s="100"/>
      <c r="U268" s="110">
        <v>87157</v>
      </c>
      <c r="V268" s="110">
        <v>0</v>
      </c>
      <c r="W268" s="110">
        <v>0</v>
      </c>
      <c r="X268" s="110">
        <v>5697</v>
      </c>
      <c r="Y268" s="110">
        <v>92854</v>
      </c>
      <c r="Z268" s="109">
        <v>7870938.5140090957</v>
      </c>
      <c r="AB268" s="108">
        <v>0</v>
      </c>
      <c r="AC268" s="108">
        <v>0</v>
      </c>
      <c r="AD268" s="107">
        <v>0</v>
      </c>
      <c r="AE268" s="106"/>
    </row>
    <row r="269" spans="1:31" s="95" customFormat="1" x14ac:dyDescent="0.3">
      <c r="A269" s="115">
        <v>436</v>
      </c>
      <c r="B269" s="115">
        <v>436049284</v>
      </c>
      <c r="C269" s="114" t="s">
        <v>160</v>
      </c>
      <c r="D269" s="115">
        <v>49</v>
      </c>
      <c r="E269" s="114" t="s">
        <v>96</v>
      </c>
      <c r="F269" s="115">
        <v>284</v>
      </c>
      <c r="G269" s="114" t="s">
        <v>163</v>
      </c>
      <c r="H269" s="108">
        <v>1.95</v>
      </c>
      <c r="I269" s="107">
        <v>10593</v>
      </c>
      <c r="J269" s="107">
        <v>3606</v>
      </c>
      <c r="K269" s="107">
        <f t="shared" si="8"/>
        <v>0</v>
      </c>
      <c r="L269" s="107">
        <v>893</v>
      </c>
      <c r="M269" s="113">
        <f t="shared" si="9"/>
        <v>15092</v>
      </c>
      <c r="N269" s="100"/>
      <c r="O269" s="108">
        <v>0</v>
      </c>
      <c r="P269" s="108">
        <v>0</v>
      </c>
      <c r="Q269" s="112">
        <v>0.09</v>
      </c>
      <c r="R269" s="112">
        <v>2.6974727649085161E-2</v>
      </c>
      <c r="S269" s="111">
        <v>0</v>
      </c>
      <c r="T269" s="100"/>
      <c r="U269" s="110">
        <v>27688</v>
      </c>
      <c r="V269" s="110">
        <v>0</v>
      </c>
      <c r="W269" s="110">
        <v>0</v>
      </c>
      <c r="X269" s="110">
        <v>1741</v>
      </c>
      <c r="Y269" s="110">
        <v>29429</v>
      </c>
      <c r="Z269" s="109">
        <v>7870938.5140090957</v>
      </c>
      <c r="AB269" s="108">
        <v>0</v>
      </c>
      <c r="AC269" s="108">
        <v>0</v>
      </c>
      <c r="AD269" s="107">
        <v>0</v>
      </c>
      <c r="AE269" s="106"/>
    </row>
    <row r="270" spans="1:31" s="95" customFormat="1" x14ac:dyDescent="0.3">
      <c r="A270" s="115">
        <v>436</v>
      </c>
      <c r="B270" s="115">
        <v>436049308</v>
      </c>
      <c r="C270" s="114" t="s">
        <v>160</v>
      </c>
      <c r="D270" s="115">
        <v>49</v>
      </c>
      <c r="E270" s="114" t="s">
        <v>96</v>
      </c>
      <c r="F270" s="115">
        <v>308</v>
      </c>
      <c r="G270" s="114" t="s">
        <v>32</v>
      </c>
      <c r="H270" s="108">
        <v>4</v>
      </c>
      <c r="I270" s="107">
        <v>11227</v>
      </c>
      <c r="J270" s="107">
        <v>6515</v>
      </c>
      <c r="K270" s="107">
        <f t="shared" si="8"/>
        <v>0</v>
      </c>
      <c r="L270" s="107">
        <v>893</v>
      </c>
      <c r="M270" s="113">
        <f t="shared" si="9"/>
        <v>18635</v>
      </c>
      <c r="N270" s="100"/>
      <c r="O270" s="108">
        <v>0</v>
      </c>
      <c r="P270" s="108">
        <v>0</v>
      </c>
      <c r="Q270" s="112">
        <v>0.09</v>
      </c>
      <c r="R270" s="112">
        <v>2.0352338655245709E-3</v>
      </c>
      <c r="S270" s="111">
        <v>0</v>
      </c>
      <c r="T270" s="100"/>
      <c r="U270" s="110">
        <v>70968</v>
      </c>
      <c r="V270" s="110">
        <v>0</v>
      </c>
      <c r="W270" s="110">
        <v>0</v>
      </c>
      <c r="X270" s="110">
        <v>3572</v>
      </c>
      <c r="Y270" s="110">
        <v>74540</v>
      </c>
      <c r="Z270" s="109">
        <v>7870938.5140090957</v>
      </c>
      <c r="AB270" s="108">
        <v>0</v>
      </c>
      <c r="AC270" s="108">
        <v>0</v>
      </c>
      <c r="AD270" s="107">
        <v>0</v>
      </c>
      <c r="AE270" s="106"/>
    </row>
    <row r="271" spans="1:31" s="95" customFormat="1" x14ac:dyDescent="0.3">
      <c r="A271" s="115">
        <v>436</v>
      </c>
      <c r="B271" s="115">
        <v>436049336</v>
      </c>
      <c r="C271" s="114" t="s">
        <v>160</v>
      </c>
      <c r="D271" s="115">
        <v>49</v>
      </c>
      <c r="E271" s="114" t="s">
        <v>96</v>
      </c>
      <c r="F271" s="115">
        <v>336</v>
      </c>
      <c r="G271" s="114" t="s">
        <v>48</v>
      </c>
      <c r="H271" s="108">
        <v>2</v>
      </c>
      <c r="I271" s="107">
        <v>10593</v>
      </c>
      <c r="J271" s="107">
        <v>2000</v>
      </c>
      <c r="K271" s="107">
        <f t="shared" si="8"/>
        <v>0</v>
      </c>
      <c r="L271" s="107">
        <v>893</v>
      </c>
      <c r="M271" s="113">
        <f t="shared" si="9"/>
        <v>13486</v>
      </c>
      <c r="N271" s="100"/>
      <c r="O271" s="108">
        <v>0</v>
      </c>
      <c r="P271" s="108">
        <v>0</v>
      </c>
      <c r="Q271" s="112">
        <v>0.09</v>
      </c>
      <c r="R271" s="112">
        <v>3.1548327319751546E-2</v>
      </c>
      <c r="S271" s="111">
        <v>0</v>
      </c>
      <c r="T271" s="100"/>
      <c r="U271" s="110">
        <v>25186</v>
      </c>
      <c r="V271" s="110">
        <v>0</v>
      </c>
      <c r="W271" s="110">
        <v>0</v>
      </c>
      <c r="X271" s="110">
        <v>1786</v>
      </c>
      <c r="Y271" s="110">
        <v>26972</v>
      </c>
      <c r="Z271" s="109">
        <v>7870938.5140090957</v>
      </c>
      <c r="AB271" s="108">
        <v>0</v>
      </c>
      <c r="AC271" s="108">
        <v>0</v>
      </c>
      <c r="AD271" s="107">
        <v>0</v>
      </c>
      <c r="AE271" s="106"/>
    </row>
    <row r="272" spans="1:31" s="95" customFormat="1" x14ac:dyDescent="0.3">
      <c r="A272" s="115">
        <v>436</v>
      </c>
      <c r="B272" s="115">
        <v>436049346</v>
      </c>
      <c r="C272" s="114" t="s">
        <v>160</v>
      </c>
      <c r="D272" s="115">
        <v>49</v>
      </c>
      <c r="E272" s="114" t="s">
        <v>96</v>
      </c>
      <c r="F272" s="115">
        <v>346</v>
      </c>
      <c r="G272" s="114" t="s">
        <v>33</v>
      </c>
      <c r="H272" s="108">
        <v>1</v>
      </c>
      <c r="I272" s="107">
        <v>10593</v>
      </c>
      <c r="J272" s="107">
        <v>1179</v>
      </c>
      <c r="K272" s="107">
        <f t="shared" si="8"/>
        <v>0</v>
      </c>
      <c r="L272" s="107">
        <v>893</v>
      </c>
      <c r="M272" s="113">
        <f t="shared" si="9"/>
        <v>12665</v>
      </c>
      <c r="N272" s="100"/>
      <c r="O272" s="108">
        <v>0</v>
      </c>
      <c r="P272" s="108">
        <v>0</v>
      </c>
      <c r="Q272" s="112">
        <v>0.09</v>
      </c>
      <c r="R272" s="112">
        <v>9.3572471757987288E-3</v>
      </c>
      <c r="S272" s="111">
        <v>0</v>
      </c>
      <c r="T272" s="100"/>
      <c r="U272" s="110">
        <v>11772</v>
      </c>
      <c r="V272" s="110">
        <v>0</v>
      </c>
      <c r="W272" s="110">
        <v>0</v>
      </c>
      <c r="X272" s="110">
        <v>893</v>
      </c>
      <c r="Y272" s="110">
        <v>12665</v>
      </c>
      <c r="Z272" s="109">
        <v>7870938.5140090957</v>
      </c>
      <c r="AB272" s="108">
        <v>0</v>
      </c>
      <c r="AC272" s="108">
        <v>0</v>
      </c>
      <c r="AD272" s="107">
        <v>0</v>
      </c>
      <c r="AE272" s="106"/>
    </row>
    <row r="273" spans="1:31" s="95" customFormat="1" x14ac:dyDescent="0.3">
      <c r="A273" s="115">
        <v>436</v>
      </c>
      <c r="B273" s="115">
        <v>436049347</v>
      </c>
      <c r="C273" s="114" t="s">
        <v>160</v>
      </c>
      <c r="D273" s="115">
        <v>49</v>
      </c>
      <c r="E273" s="114" t="s">
        <v>96</v>
      </c>
      <c r="F273" s="115">
        <v>347</v>
      </c>
      <c r="G273" s="114" t="s">
        <v>106</v>
      </c>
      <c r="H273" s="108">
        <v>1</v>
      </c>
      <c r="I273" s="107">
        <v>10754</v>
      </c>
      <c r="J273" s="107">
        <v>4659</v>
      </c>
      <c r="K273" s="107">
        <f t="shared" si="8"/>
        <v>0</v>
      </c>
      <c r="L273" s="107">
        <v>893</v>
      </c>
      <c r="M273" s="113">
        <f t="shared" si="9"/>
        <v>16306</v>
      </c>
      <c r="N273" s="100"/>
      <c r="O273" s="108">
        <v>0</v>
      </c>
      <c r="P273" s="108">
        <v>0</v>
      </c>
      <c r="Q273" s="112">
        <v>0.09</v>
      </c>
      <c r="R273" s="112">
        <v>4.4022263711121119E-3</v>
      </c>
      <c r="S273" s="111">
        <v>0</v>
      </c>
      <c r="T273" s="100"/>
      <c r="U273" s="110">
        <v>15413</v>
      </c>
      <c r="V273" s="110">
        <v>0</v>
      </c>
      <c r="W273" s="110">
        <v>0</v>
      </c>
      <c r="X273" s="110">
        <v>893</v>
      </c>
      <c r="Y273" s="110">
        <v>16306</v>
      </c>
      <c r="Z273" s="109">
        <v>7870938.5140090957</v>
      </c>
      <c r="AB273" s="108">
        <v>0</v>
      </c>
      <c r="AC273" s="108">
        <v>0</v>
      </c>
      <c r="AD273" s="107">
        <v>0</v>
      </c>
      <c r="AE273" s="106"/>
    </row>
    <row r="274" spans="1:31" s="95" customFormat="1" x14ac:dyDescent="0.3">
      <c r="A274" s="115">
        <v>436</v>
      </c>
      <c r="B274" s="115">
        <v>436049730</v>
      </c>
      <c r="C274" s="114" t="s">
        <v>160</v>
      </c>
      <c r="D274" s="115">
        <v>49</v>
      </c>
      <c r="E274" s="114" t="s">
        <v>96</v>
      </c>
      <c r="F274" s="115">
        <v>730</v>
      </c>
      <c r="G274" s="114" t="s">
        <v>137</v>
      </c>
      <c r="H274" s="108">
        <v>1</v>
      </c>
      <c r="I274" s="107">
        <v>10593</v>
      </c>
      <c r="J274" s="107">
        <v>3703</v>
      </c>
      <c r="K274" s="107">
        <f t="shared" si="8"/>
        <v>0</v>
      </c>
      <c r="L274" s="107">
        <v>893</v>
      </c>
      <c r="M274" s="113">
        <f t="shared" si="9"/>
        <v>15189</v>
      </c>
      <c r="N274" s="100"/>
      <c r="O274" s="108">
        <v>0</v>
      </c>
      <c r="P274" s="108">
        <v>0</v>
      </c>
      <c r="Q274" s="112">
        <v>0.09</v>
      </c>
      <c r="R274" s="112">
        <v>1.2704587340535221E-2</v>
      </c>
      <c r="S274" s="111">
        <v>0</v>
      </c>
      <c r="T274" s="100"/>
      <c r="U274" s="110">
        <v>14296</v>
      </c>
      <c r="V274" s="110">
        <v>0</v>
      </c>
      <c r="W274" s="110">
        <v>0</v>
      </c>
      <c r="X274" s="110">
        <v>893</v>
      </c>
      <c r="Y274" s="110">
        <v>15189</v>
      </c>
      <c r="Z274" s="109">
        <v>7870938.5140090957</v>
      </c>
      <c r="AB274" s="108">
        <v>0</v>
      </c>
      <c r="AC274" s="108">
        <v>0</v>
      </c>
      <c r="AD274" s="107">
        <v>0</v>
      </c>
      <c r="AE274" s="106"/>
    </row>
    <row r="275" spans="1:31" s="95" customFormat="1" x14ac:dyDescent="0.3">
      <c r="A275" s="115">
        <v>437</v>
      </c>
      <c r="B275" s="115">
        <v>437035035</v>
      </c>
      <c r="C275" s="114" t="s">
        <v>164</v>
      </c>
      <c r="D275" s="115">
        <v>35</v>
      </c>
      <c r="E275" s="114" t="s">
        <v>22</v>
      </c>
      <c r="F275" s="115">
        <v>35</v>
      </c>
      <c r="G275" s="114" t="s">
        <v>22</v>
      </c>
      <c r="H275" s="108">
        <v>271.65999999999997</v>
      </c>
      <c r="I275" s="107">
        <v>13263</v>
      </c>
      <c r="J275" s="107">
        <v>4663</v>
      </c>
      <c r="K275" s="107">
        <f t="shared" si="8"/>
        <v>688.30155341235377</v>
      </c>
      <c r="L275" s="107">
        <v>893</v>
      </c>
      <c r="M275" s="113">
        <f t="shared" si="9"/>
        <v>19507.301553412355</v>
      </c>
      <c r="N275" s="100"/>
      <c r="O275" s="108">
        <v>0</v>
      </c>
      <c r="P275" s="108">
        <v>188.67999999999998</v>
      </c>
      <c r="Q275" s="112">
        <v>0.18</v>
      </c>
      <c r="R275" s="112">
        <v>0.14456084490991788</v>
      </c>
      <c r="S275" s="111">
        <v>0</v>
      </c>
      <c r="T275" s="100"/>
      <c r="U275" s="110">
        <v>4869779</v>
      </c>
      <c r="V275" s="110">
        <v>186984</v>
      </c>
      <c r="W275" s="110">
        <v>0</v>
      </c>
      <c r="X275" s="110">
        <v>242592</v>
      </c>
      <c r="Y275" s="110">
        <v>5299355</v>
      </c>
      <c r="Z275" s="109">
        <v>5384047</v>
      </c>
      <c r="AB275" s="108">
        <v>0</v>
      </c>
      <c r="AC275" s="108">
        <v>0</v>
      </c>
      <c r="AD275" s="107">
        <v>0</v>
      </c>
      <c r="AE275" s="106"/>
    </row>
    <row r="276" spans="1:31" s="95" customFormat="1" x14ac:dyDescent="0.3">
      <c r="A276" s="115">
        <v>437</v>
      </c>
      <c r="B276" s="115">
        <v>437035093</v>
      </c>
      <c r="C276" s="114" t="s">
        <v>164</v>
      </c>
      <c r="D276" s="115">
        <v>35</v>
      </c>
      <c r="E276" s="114" t="s">
        <v>22</v>
      </c>
      <c r="F276" s="115">
        <v>93</v>
      </c>
      <c r="G276" s="114" t="s">
        <v>25</v>
      </c>
      <c r="H276" s="108">
        <v>1</v>
      </c>
      <c r="I276" s="107">
        <v>11861</v>
      </c>
      <c r="J276" s="107">
        <v>340</v>
      </c>
      <c r="K276" s="107">
        <f t="shared" si="8"/>
        <v>0</v>
      </c>
      <c r="L276" s="107">
        <v>893</v>
      </c>
      <c r="M276" s="113">
        <f t="shared" si="9"/>
        <v>13094</v>
      </c>
      <c r="N276" s="100"/>
      <c r="O276" s="108">
        <v>0</v>
      </c>
      <c r="P276" s="108">
        <v>0</v>
      </c>
      <c r="Q276" s="112">
        <v>0.09</v>
      </c>
      <c r="R276" s="112">
        <v>8.9870379446020443E-2</v>
      </c>
      <c r="S276" s="111">
        <v>0</v>
      </c>
      <c r="T276" s="100"/>
      <c r="U276" s="110">
        <v>12201</v>
      </c>
      <c r="V276" s="110">
        <v>0</v>
      </c>
      <c r="W276" s="110">
        <v>0</v>
      </c>
      <c r="X276" s="110">
        <v>893</v>
      </c>
      <c r="Y276" s="110">
        <v>13094</v>
      </c>
      <c r="Z276" s="109">
        <v>5384047</v>
      </c>
      <c r="AB276" s="108">
        <v>0</v>
      </c>
      <c r="AC276" s="108">
        <v>0</v>
      </c>
      <c r="AD276" s="107">
        <v>0</v>
      </c>
      <c r="AE276" s="106"/>
    </row>
    <row r="277" spans="1:31" s="95" customFormat="1" x14ac:dyDescent="0.3">
      <c r="A277" s="115">
        <v>437</v>
      </c>
      <c r="B277" s="115">
        <v>437035100</v>
      </c>
      <c r="C277" s="114" t="s">
        <v>164</v>
      </c>
      <c r="D277" s="115">
        <v>35</v>
      </c>
      <c r="E277" s="114" t="s">
        <v>22</v>
      </c>
      <c r="F277" s="115">
        <v>100</v>
      </c>
      <c r="G277" s="114" t="s">
        <v>79</v>
      </c>
      <c r="H277" s="108">
        <v>1</v>
      </c>
      <c r="I277" s="107">
        <v>14923</v>
      </c>
      <c r="J277" s="107">
        <v>7669</v>
      </c>
      <c r="K277" s="107">
        <f t="shared" si="8"/>
        <v>0</v>
      </c>
      <c r="L277" s="107">
        <v>893</v>
      </c>
      <c r="M277" s="113">
        <f t="shared" si="9"/>
        <v>23485</v>
      </c>
      <c r="N277" s="100"/>
      <c r="O277" s="108">
        <v>0</v>
      </c>
      <c r="P277" s="108">
        <v>0</v>
      </c>
      <c r="Q277" s="112">
        <v>0.09</v>
      </c>
      <c r="R277" s="112">
        <v>3.1256891479000334E-2</v>
      </c>
      <c r="S277" s="111">
        <v>0</v>
      </c>
      <c r="T277" s="100"/>
      <c r="U277" s="110">
        <v>22592</v>
      </c>
      <c r="V277" s="110">
        <v>0</v>
      </c>
      <c r="W277" s="110">
        <v>0</v>
      </c>
      <c r="X277" s="110">
        <v>893</v>
      </c>
      <c r="Y277" s="110">
        <v>23485</v>
      </c>
      <c r="Z277" s="109">
        <v>5384047</v>
      </c>
      <c r="AB277" s="108">
        <v>0</v>
      </c>
      <c r="AC277" s="108">
        <v>0</v>
      </c>
      <c r="AD277" s="107">
        <v>0</v>
      </c>
      <c r="AE277" s="106"/>
    </row>
    <row r="278" spans="1:31" s="95" customFormat="1" x14ac:dyDescent="0.3">
      <c r="A278" s="115">
        <v>437</v>
      </c>
      <c r="B278" s="115">
        <v>437035163</v>
      </c>
      <c r="C278" s="114" t="s">
        <v>164</v>
      </c>
      <c r="D278" s="115">
        <v>35</v>
      </c>
      <c r="E278" s="114" t="s">
        <v>22</v>
      </c>
      <c r="F278" s="115">
        <v>163</v>
      </c>
      <c r="G278" s="114" t="s">
        <v>27</v>
      </c>
      <c r="H278" s="108">
        <v>1</v>
      </c>
      <c r="I278" s="107">
        <v>10438</v>
      </c>
      <c r="J278" s="107">
        <v>441</v>
      </c>
      <c r="K278" s="107">
        <f t="shared" si="8"/>
        <v>0</v>
      </c>
      <c r="L278" s="107">
        <v>893</v>
      </c>
      <c r="M278" s="113">
        <f t="shared" si="9"/>
        <v>11772</v>
      </c>
      <c r="N278" s="100"/>
      <c r="O278" s="108">
        <v>0</v>
      </c>
      <c r="P278" s="108">
        <v>0</v>
      </c>
      <c r="Q278" s="112">
        <v>0.18</v>
      </c>
      <c r="R278" s="112">
        <v>8.6929728917015628E-2</v>
      </c>
      <c r="S278" s="111">
        <v>0</v>
      </c>
      <c r="T278" s="100"/>
      <c r="U278" s="110">
        <v>10879</v>
      </c>
      <c r="V278" s="110">
        <v>0</v>
      </c>
      <c r="W278" s="110">
        <v>0</v>
      </c>
      <c r="X278" s="110">
        <v>893</v>
      </c>
      <c r="Y278" s="110">
        <v>11772</v>
      </c>
      <c r="Z278" s="109">
        <v>5384047</v>
      </c>
      <c r="AB278" s="108">
        <v>0</v>
      </c>
      <c r="AC278" s="108">
        <v>0</v>
      </c>
      <c r="AD278" s="107">
        <v>0</v>
      </c>
      <c r="AE278" s="106"/>
    </row>
    <row r="279" spans="1:31" s="95" customFormat="1" x14ac:dyDescent="0.3">
      <c r="A279" s="115">
        <v>437</v>
      </c>
      <c r="B279" s="115">
        <v>437035189</v>
      </c>
      <c r="C279" s="114" t="s">
        <v>164</v>
      </c>
      <c r="D279" s="115">
        <v>35</v>
      </c>
      <c r="E279" s="114" t="s">
        <v>22</v>
      </c>
      <c r="F279" s="115">
        <v>189</v>
      </c>
      <c r="G279" s="114" t="s">
        <v>38</v>
      </c>
      <c r="H279" s="108">
        <v>1</v>
      </c>
      <c r="I279" s="107">
        <v>9699</v>
      </c>
      <c r="J279" s="107">
        <v>3886</v>
      </c>
      <c r="K279" s="107">
        <f t="shared" si="8"/>
        <v>0</v>
      </c>
      <c r="L279" s="107">
        <v>893</v>
      </c>
      <c r="M279" s="113">
        <f t="shared" si="9"/>
        <v>14478</v>
      </c>
      <c r="N279" s="100"/>
      <c r="O279" s="108">
        <v>0</v>
      </c>
      <c r="P279" s="108">
        <v>0</v>
      </c>
      <c r="Q279" s="112">
        <v>0.09</v>
      </c>
      <c r="R279" s="112">
        <v>2.9108240576110694E-3</v>
      </c>
      <c r="S279" s="111">
        <v>0</v>
      </c>
      <c r="T279" s="100"/>
      <c r="U279" s="110">
        <v>13585</v>
      </c>
      <c r="V279" s="110">
        <v>0</v>
      </c>
      <c r="W279" s="110">
        <v>0</v>
      </c>
      <c r="X279" s="110">
        <v>893</v>
      </c>
      <c r="Y279" s="110">
        <v>14478</v>
      </c>
      <c r="Z279" s="109">
        <v>5384047</v>
      </c>
      <c r="AB279" s="108">
        <v>0</v>
      </c>
      <c r="AC279" s="108">
        <v>0</v>
      </c>
      <c r="AD279" s="107">
        <v>0</v>
      </c>
      <c r="AE279" s="106"/>
    </row>
    <row r="280" spans="1:31" s="95" customFormat="1" x14ac:dyDescent="0.3">
      <c r="A280" s="115">
        <v>437</v>
      </c>
      <c r="B280" s="115">
        <v>437035244</v>
      </c>
      <c r="C280" s="114" t="s">
        <v>164</v>
      </c>
      <c r="D280" s="115">
        <v>35</v>
      </c>
      <c r="E280" s="114" t="s">
        <v>22</v>
      </c>
      <c r="F280" s="115">
        <v>244</v>
      </c>
      <c r="G280" s="114" t="s">
        <v>43</v>
      </c>
      <c r="H280" s="108">
        <v>1</v>
      </c>
      <c r="I280" s="107">
        <v>14923</v>
      </c>
      <c r="J280" s="107">
        <v>6047</v>
      </c>
      <c r="K280" s="107">
        <f t="shared" si="8"/>
        <v>0</v>
      </c>
      <c r="L280" s="107">
        <v>893</v>
      </c>
      <c r="M280" s="113">
        <f t="shared" si="9"/>
        <v>21863</v>
      </c>
      <c r="N280" s="100"/>
      <c r="O280" s="108">
        <v>0</v>
      </c>
      <c r="P280" s="108">
        <v>0</v>
      </c>
      <c r="Q280" s="112">
        <v>0.18</v>
      </c>
      <c r="R280" s="112">
        <v>9.1081897987744451E-2</v>
      </c>
      <c r="S280" s="111">
        <v>0</v>
      </c>
      <c r="T280" s="100"/>
      <c r="U280" s="110">
        <v>20970</v>
      </c>
      <c r="V280" s="110">
        <v>0</v>
      </c>
      <c r="W280" s="110">
        <v>0</v>
      </c>
      <c r="X280" s="110">
        <v>893</v>
      </c>
      <c r="Y280" s="110">
        <v>21863</v>
      </c>
      <c r="Z280" s="109">
        <v>5384047</v>
      </c>
      <c r="AB280" s="108">
        <v>0</v>
      </c>
      <c r="AC280" s="108">
        <v>0</v>
      </c>
      <c r="AD280" s="107">
        <v>0</v>
      </c>
      <c r="AE280" s="106"/>
    </row>
    <row r="281" spans="1:31" s="95" customFormat="1" x14ac:dyDescent="0.3">
      <c r="A281" s="115">
        <v>438</v>
      </c>
      <c r="B281" s="115">
        <v>438035018</v>
      </c>
      <c r="C281" s="114" t="s">
        <v>165</v>
      </c>
      <c r="D281" s="115">
        <v>35</v>
      </c>
      <c r="E281" s="114" t="s">
        <v>22</v>
      </c>
      <c r="F281" s="115">
        <v>18</v>
      </c>
      <c r="G281" s="114" t="s">
        <v>188</v>
      </c>
      <c r="H281" s="108">
        <v>0.55000000000000004</v>
      </c>
      <c r="I281" s="107">
        <v>10473</v>
      </c>
      <c r="J281" s="107">
        <v>9957</v>
      </c>
      <c r="K281" s="107">
        <f t="shared" si="8"/>
        <v>0</v>
      </c>
      <c r="L281" s="107">
        <v>893</v>
      </c>
      <c r="M281" s="113">
        <f t="shared" si="9"/>
        <v>21323</v>
      </c>
      <c r="N281" s="100"/>
      <c r="O281" s="108">
        <v>0</v>
      </c>
      <c r="P281" s="108">
        <v>0</v>
      </c>
      <c r="Q281" s="112">
        <v>0.09</v>
      </c>
      <c r="R281" s="112">
        <v>1.8053926595395651E-2</v>
      </c>
      <c r="S281" s="111">
        <v>0</v>
      </c>
      <c r="T281" s="100"/>
      <c r="U281" s="110">
        <v>11237</v>
      </c>
      <c r="V281" s="110">
        <v>0</v>
      </c>
      <c r="W281" s="110">
        <v>0</v>
      </c>
      <c r="X281" s="110">
        <v>491</v>
      </c>
      <c r="Y281" s="110">
        <v>11728</v>
      </c>
      <c r="Z281" s="109">
        <v>6000119</v>
      </c>
      <c r="AB281" s="108">
        <v>0</v>
      </c>
      <c r="AC281" s="108">
        <v>0</v>
      </c>
      <c r="AD281" s="107">
        <v>0</v>
      </c>
      <c r="AE281" s="106"/>
    </row>
    <row r="282" spans="1:31" s="95" customFormat="1" x14ac:dyDescent="0.3">
      <c r="A282" s="115">
        <v>438</v>
      </c>
      <c r="B282" s="115">
        <v>438035035</v>
      </c>
      <c r="C282" s="114" t="s">
        <v>165</v>
      </c>
      <c r="D282" s="115">
        <v>35</v>
      </c>
      <c r="E282" s="114" t="s">
        <v>22</v>
      </c>
      <c r="F282" s="115">
        <v>35</v>
      </c>
      <c r="G282" s="114" t="s">
        <v>22</v>
      </c>
      <c r="H282" s="108">
        <v>333.22</v>
      </c>
      <c r="I282" s="107">
        <v>12236</v>
      </c>
      <c r="J282" s="107">
        <v>4302</v>
      </c>
      <c r="K282" s="107">
        <f t="shared" si="8"/>
        <v>110.82768141167996</v>
      </c>
      <c r="L282" s="107">
        <v>893</v>
      </c>
      <c r="M282" s="113">
        <f t="shared" si="9"/>
        <v>17541.82768141168</v>
      </c>
      <c r="N282" s="100"/>
      <c r="O282" s="108">
        <v>0</v>
      </c>
      <c r="P282" s="108">
        <v>104.03</v>
      </c>
      <c r="Q282" s="112">
        <v>0.18</v>
      </c>
      <c r="R282" s="112">
        <v>0.14456084490991788</v>
      </c>
      <c r="S282" s="111">
        <v>0</v>
      </c>
      <c r="T282" s="100"/>
      <c r="U282" s="110">
        <v>5510794</v>
      </c>
      <c r="V282" s="110">
        <v>36930</v>
      </c>
      <c r="W282" s="110">
        <v>0</v>
      </c>
      <c r="X282" s="110">
        <v>297562</v>
      </c>
      <c r="Y282" s="110">
        <v>5845286</v>
      </c>
      <c r="Z282" s="109">
        <v>6000119</v>
      </c>
      <c r="AB282" s="108">
        <v>0</v>
      </c>
      <c r="AC282" s="108">
        <v>0</v>
      </c>
      <c r="AD282" s="107">
        <v>0</v>
      </c>
      <c r="AE282" s="106"/>
    </row>
    <row r="283" spans="1:31" s="95" customFormat="1" x14ac:dyDescent="0.3">
      <c r="A283" s="115">
        <v>438</v>
      </c>
      <c r="B283" s="115">
        <v>438035057</v>
      </c>
      <c r="C283" s="114" t="s">
        <v>165</v>
      </c>
      <c r="D283" s="115">
        <v>35</v>
      </c>
      <c r="E283" s="114" t="s">
        <v>22</v>
      </c>
      <c r="F283" s="115">
        <v>57</v>
      </c>
      <c r="G283" s="114" t="s">
        <v>23</v>
      </c>
      <c r="H283" s="108">
        <v>2</v>
      </c>
      <c r="I283" s="107">
        <v>3965</v>
      </c>
      <c r="J283" s="107">
        <v>202</v>
      </c>
      <c r="K283" s="107">
        <f t="shared" si="8"/>
        <v>0</v>
      </c>
      <c r="L283" s="107">
        <v>893</v>
      </c>
      <c r="M283" s="113">
        <f t="shared" si="9"/>
        <v>5060</v>
      </c>
      <c r="N283" s="100"/>
      <c r="O283" s="108">
        <v>0</v>
      </c>
      <c r="P283" s="108">
        <v>0</v>
      </c>
      <c r="Q283" s="112">
        <v>0.18</v>
      </c>
      <c r="R283" s="112">
        <v>0.11752257884657875</v>
      </c>
      <c r="S283" s="111">
        <v>0</v>
      </c>
      <c r="T283" s="100"/>
      <c r="U283" s="110">
        <v>8334</v>
      </c>
      <c r="V283" s="110">
        <v>0</v>
      </c>
      <c r="W283" s="110">
        <v>0</v>
      </c>
      <c r="X283" s="110">
        <v>1786</v>
      </c>
      <c r="Y283" s="110">
        <v>10120</v>
      </c>
      <c r="Z283" s="109">
        <v>6000119</v>
      </c>
      <c r="AB283" s="108">
        <v>0</v>
      </c>
      <c r="AC283" s="108">
        <v>0</v>
      </c>
      <c r="AD283" s="107">
        <v>0</v>
      </c>
      <c r="AE283" s="106"/>
    </row>
    <row r="284" spans="1:31" s="95" customFormat="1" x14ac:dyDescent="0.3">
      <c r="A284" s="115">
        <v>438</v>
      </c>
      <c r="B284" s="115">
        <v>438035220</v>
      </c>
      <c r="C284" s="114" t="s">
        <v>165</v>
      </c>
      <c r="D284" s="115">
        <v>35</v>
      </c>
      <c r="E284" s="114" t="s">
        <v>22</v>
      </c>
      <c r="F284" s="115">
        <v>220</v>
      </c>
      <c r="G284" s="114" t="s">
        <v>42</v>
      </c>
      <c r="H284" s="108">
        <v>0.36</v>
      </c>
      <c r="I284" s="107">
        <v>13489</v>
      </c>
      <c r="J284" s="107">
        <v>5491</v>
      </c>
      <c r="K284" s="107">
        <f t="shared" si="8"/>
        <v>0</v>
      </c>
      <c r="L284" s="107">
        <v>893</v>
      </c>
      <c r="M284" s="113">
        <f t="shared" si="9"/>
        <v>19873</v>
      </c>
      <c r="N284" s="100"/>
      <c r="O284" s="108">
        <v>0</v>
      </c>
      <c r="P284" s="108">
        <v>0</v>
      </c>
      <c r="Q284" s="112">
        <v>0.09</v>
      </c>
      <c r="R284" s="112">
        <v>1.1758606395051932E-2</v>
      </c>
      <c r="S284" s="111">
        <v>0</v>
      </c>
      <c r="T284" s="100"/>
      <c r="U284" s="110">
        <v>6832</v>
      </c>
      <c r="V284" s="110">
        <v>0</v>
      </c>
      <c r="W284" s="110">
        <v>0</v>
      </c>
      <c r="X284" s="110">
        <v>322</v>
      </c>
      <c r="Y284" s="110">
        <v>7154</v>
      </c>
      <c r="Z284" s="109">
        <v>6000119</v>
      </c>
      <c r="AB284" s="108">
        <v>0</v>
      </c>
      <c r="AC284" s="108">
        <v>0</v>
      </c>
      <c r="AD284" s="107">
        <v>0</v>
      </c>
      <c r="AE284" s="106"/>
    </row>
    <row r="285" spans="1:31" s="95" customFormat="1" x14ac:dyDescent="0.3">
      <c r="A285" s="115">
        <v>438</v>
      </c>
      <c r="B285" s="115">
        <v>438035244</v>
      </c>
      <c r="C285" s="114" t="s">
        <v>165</v>
      </c>
      <c r="D285" s="115">
        <v>35</v>
      </c>
      <c r="E285" s="114" t="s">
        <v>22</v>
      </c>
      <c r="F285" s="115">
        <v>244</v>
      </c>
      <c r="G285" s="114" t="s">
        <v>43</v>
      </c>
      <c r="H285" s="108">
        <v>6</v>
      </c>
      <c r="I285" s="107">
        <v>11662</v>
      </c>
      <c r="J285" s="107">
        <v>4725</v>
      </c>
      <c r="K285" s="107">
        <f t="shared" si="8"/>
        <v>0</v>
      </c>
      <c r="L285" s="107">
        <v>893</v>
      </c>
      <c r="M285" s="113">
        <f t="shared" si="9"/>
        <v>17280</v>
      </c>
      <c r="N285" s="100"/>
      <c r="O285" s="108">
        <v>0</v>
      </c>
      <c r="P285" s="108">
        <v>0</v>
      </c>
      <c r="Q285" s="112">
        <v>0.18</v>
      </c>
      <c r="R285" s="112">
        <v>9.1081897987744451E-2</v>
      </c>
      <c r="S285" s="111">
        <v>0</v>
      </c>
      <c r="T285" s="100"/>
      <c r="U285" s="110">
        <v>98322</v>
      </c>
      <c r="V285" s="110">
        <v>0</v>
      </c>
      <c r="W285" s="110">
        <v>0</v>
      </c>
      <c r="X285" s="110">
        <v>5358</v>
      </c>
      <c r="Y285" s="110">
        <v>103680</v>
      </c>
      <c r="Z285" s="109">
        <v>6000119</v>
      </c>
      <c r="AB285" s="108">
        <v>0</v>
      </c>
      <c r="AC285" s="108">
        <v>0</v>
      </c>
      <c r="AD285" s="107">
        <v>0</v>
      </c>
      <c r="AE285" s="106"/>
    </row>
    <row r="286" spans="1:31" s="95" customFormat="1" x14ac:dyDescent="0.3">
      <c r="A286" s="115">
        <v>438</v>
      </c>
      <c r="B286" s="115">
        <v>438035248</v>
      </c>
      <c r="C286" s="114" t="s">
        <v>165</v>
      </c>
      <c r="D286" s="115">
        <v>35</v>
      </c>
      <c r="E286" s="114" t="s">
        <v>22</v>
      </c>
      <c r="F286" s="115">
        <v>248</v>
      </c>
      <c r="G286" s="114" t="s">
        <v>30</v>
      </c>
      <c r="H286" s="108">
        <v>1</v>
      </c>
      <c r="I286" s="107">
        <v>9004</v>
      </c>
      <c r="J286" s="107">
        <v>890</v>
      </c>
      <c r="K286" s="107">
        <f t="shared" si="8"/>
        <v>0</v>
      </c>
      <c r="L286" s="107">
        <v>893</v>
      </c>
      <c r="M286" s="113">
        <f t="shared" si="9"/>
        <v>10787</v>
      </c>
      <c r="N286" s="100"/>
      <c r="O286" s="108">
        <v>0</v>
      </c>
      <c r="P286" s="108">
        <v>0</v>
      </c>
      <c r="Q286" s="112">
        <v>0.09</v>
      </c>
      <c r="R286" s="112">
        <v>3.9140350816507199E-2</v>
      </c>
      <c r="S286" s="111">
        <v>0</v>
      </c>
      <c r="T286" s="100"/>
      <c r="U286" s="110">
        <v>9894</v>
      </c>
      <c r="V286" s="110">
        <v>0</v>
      </c>
      <c r="W286" s="110">
        <v>0</v>
      </c>
      <c r="X286" s="110">
        <v>893</v>
      </c>
      <c r="Y286" s="110">
        <v>10787</v>
      </c>
      <c r="Z286" s="109">
        <v>6000119</v>
      </c>
      <c r="AB286" s="108">
        <v>0</v>
      </c>
      <c r="AC286" s="108">
        <v>0</v>
      </c>
      <c r="AD286" s="107">
        <v>0</v>
      </c>
      <c r="AE286" s="106"/>
    </row>
    <row r="287" spans="1:31" s="95" customFormat="1" x14ac:dyDescent="0.3">
      <c r="A287" s="115">
        <v>438</v>
      </c>
      <c r="B287" s="115">
        <v>438035336</v>
      </c>
      <c r="C287" s="114" t="s">
        <v>165</v>
      </c>
      <c r="D287" s="115">
        <v>35</v>
      </c>
      <c r="E287" s="114" t="s">
        <v>22</v>
      </c>
      <c r="F287" s="115">
        <v>336</v>
      </c>
      <c r="G287" s="114" t="s">
        <v>48</v>
      </c>
      <c r="H287" s="108">
        <v>1</v>
      </c>
      <c r="I287" s="107">
        <v>9004</v>
      </c>
      <c r="J287" s="107">
        <v>1700</v>
      </c>
      <c r="K287" s="107">
        <f t="shared" si="8"/>
        <v>0</v>
      </c>
      <c r="L287" s="107">
        <v>893</v>
      </c>
      <c r="M287" s="113">
        <f t="shared" si="9"/>
        <v>11597</v>
      </c>
      <c r="N287" s="100"/>
      <c r="O287" s="108">
        <v>0</v>
      </c>
      <c r="P287" s="108">
        <v>0</v>
      </c>
      <c r="Q287" s="112">
        <v>0.09</v>
      </c>
      <c r="R287" s="112">
        <v>3.1548327319751546E-2</v>
      </c>
      <c r="S287" s="111">
        <v>0</v>
      </c>
      <c r="T287" s="100"/>
      <c r="U287" s="110">
        <v>10704</v>
      </c>
      <c r="V287" s="110">
        <v>0</v>
      </c>
      <c r="W287" s="110">
        <v>0</v>
      </c>
      <c r="X287" s="110">
        <v>893</v>
      </c>
      <c r="Y287" s="110">
        <v>11597</v>
      </c>
      <c r="Z287" s="109">
        <v>6000119</v>
      </c>
      <c r="AB287" s="108">
        <v>0</v>
      </c>
      <c r="AC287" s="108">
        <v>0</v>
      </c>
      <c r="AD287" s="107">
        <v>0</v>
      </c>
      <c r="AE287" s="106"/>
    </row>
    <row r="288" spans="1:31" s="95" customFormat="1" x14ac:dyDescent="0.3">
      <c r="A288" s="115">
        <v>439</v>
      </c>
      <c r="B288" s="115">
        <v>439035035</v>
      </c>
      <c r="C288" s="114" t="s">
        <v>166</v>
      </c>
      <c r="D288" s="115">
        <v>35</v>
      </c>
      <c r="E288" s="114" t="s">
        <v>22</v>
      </c>
      <c r="F288" s="115">
        <v>35</v>
      </c>
      <c r="G288" s="114" t="s">
        <v>22</v>
      </c>
      <c r="H288" s="108">
        <v>441.34999999999997</v>
      </c>
      <c r="I288" s="107">
        <v>11279</v>
      </c>
      <c r="J288" s="107">
        <v>3965</v>
      </c>
      <c r="K288" s="107">
        <f t="shared" si="8"/>
        <v>0</v>
      </c>
      <c r="L288" s="107">
        <v>893</v>
      </c>
      <c r="M288" s="113">
        <f t="shared" si="9"/>
        <v>16137</v>
      </c>
      <c r="N288" s="100"/>
      <c r="O288" s="108">
        <v>2.1957711442785826</v>
      </c>
      <c r="P288" s="108">
        <v>0</v>
      </c>
      <c r="Q288" s="112">
        <v>0.18</v>
      </c>
      <c r="R288" s="112">
        <v>0.14456084490991788</v>
      </c>
      <c r="S288" s="111">
        <v>0</v>
      </c>
      <c r="T288" s="100"/>
      <c r="U288" s="110">
        <v>6694394</v>
      </c>
      <c r="V288" s="110">
        <v>0</v>
      </c>
      <c r="W288" s="110">
        <v>0</v>
      </c>
      <c r="X288" s="110">
        <v>392341</v>
      </c>
      <c r="Y288" s="110">
        <v>7086735</v>
      </c>
      <c r="Z288" s="109">
        <v>7162915</v>
      </c>
      <c r="AB288" s="108">
        <v>0</v>
      </c>
      <c r="AC288" s="108">
        <v>0</v>
      </c>
      <c r="AD288" s="107">
        <v>0</v>
      </c>
      <c r="AE288" s="106"/>
    </row>
    <row r="289" spans="1:31" s="95" customFormat="1" x14ac:dyDescent="0.3">
      <c r="A289" s="115">
        <v>439</v>
      </c>
      <c r="B289" s="115">
        <v>439035044</v>
      </c>
      <c r="C289" s="114" t="s">
        <v>166</v>
      </c>
      <c r="D289" s="115">
        <v>35</v>
      </c>
      <c r="E289" s="114" t="s">
        <v>22</v>
      </c>
      <c r="F289" s="115">
        <v>44</v>
      </c>
      <c r="G289" s="114" t="s">
        <v>35</v>
      </c>
      <c r="H289" s="108">
        <v>1</v>
      </c>
      <c r="I289" s="107">
        <v>11776</v>
      </c>
      <c r="J289" s="107">
        <v>270</v>
      </c>
      <c r="K289" s="107">
        <f t="shared" si="8"/>
        <v>0</v>
      </c>
      <c r="L289" s="107">
        <v>893</v>
      </c>
      <c r="M289" s="113">
        <f t="shared" si="9"/>
        <v>12939</v>
      </c>
      <c r="N289" s="100"/>
      <c r="O289" s="108">
        <v>4.9751243781093867E-3</v>
      </c>
      <c r="P289" s="108">
        <v>0</v>
      </c>
      <c r="Q289" s="112">
        <v>0.09</v>
      </c>
      <c r="R289" s="112">
        <v>4.5747299026763673E-2</v>
      </c>
      <c r="S289" s="111">
        <v>0</v>
      </c>
      <c r="T289" s="100"/>
      <c r="U289" s="110">
        <v>11986</v>
      </c>
      <c r="V289" s="110">
        <v>0</v>
      </c>
      <c r="W289" s="110">
        <v>0</v>
      </c>
      <c r="X289" s="110">
        <v>889</v>
      </c>
      <c r="Y289" s="110">
        <v>12875</v>
      </c>
      <c r="Z289" s="109">
        <v>7162915</v>
      </c>
      <c r="AB289" s="108">
        <v>0</v>
      </c>
      <c r="AC289" s="108">
        <v>0</v>
      </c>
      <c r="AD289" s="107">
        <v>0</v>
      </c>
      <c r="AE289" s="106"/>
    </row>
    <row r="290" spans="1:31" s="95" customFormat="1" x14ac:dyDescent="0.3">
      <c r="A290" s="115">
        <v>439</v>
      </c>
      <c r="B290" s="115">
        <v>439035133</v>
      </c>
      <c r="C290" s="114" t="s">
        <v>166</v>
      </c>
      <c r="D290" s="115">
        <v>35</v>
      </c>
      <c r="E290" s="114" t="s">
        <v>22</v>
      </c>
      <c r="F290" s="115">
        <v>133</v>
      </c>
      <c r="G290" s="114" t="s">
        <v>73</v>
      </c>
      <c r="H290" s="108">
        <v>1</v>
      </c>
      <c r="I290" s="107">
        <v>13297</v>
      </c>
      <c r="J290" s="107">
        <v>4167</v>
      </c>
      <c r="K290" s="107">
        <f t="shared" si="8"/>
        <v>0</v>
      </c>
      <c r="L290" s="107">
        <v>893</v>
      </c>
      <c r="M290" s="113">
        <f t="shared" si="9"/>
        <v>18357</v>
      </c>
      <c r="N290" s="100"/>
      <c r="O290" s="108">
        <v>4.9751243781093867E-3</v>
      </c>
      <c r="P290" s="108">
        <v>0</v>
      </c>
      <c r="Q290" s="112">
        <v>0.09</v>
      </c>
      <c r="R290" s="112">
        <v>2.5802336413393717E-2</v>
      </c>
      <c r="S290" s="111">
        <v>0</v>
      </c>
      <c r="T290" s="100"/>
      <c r="U290" s="110">
        <v>17377</v>
      </c>
      <c r="V290" s="110">
        <v>0</v>
      </c>
      <c r="W290" s="110">
        <v>0</v>
      </c>
      <c r="X290" s="110">
        <v>889</v>
      </c>
      <c r="Y290" s="110">
        <v>18266</v>
      </c>
      <c r="Z290" s="109">
        <v>7162915</v>
      </c>
      <c r="AB290" s="108">
        <v>0</v>
      </c>
      <c r="AC290" s="108">
        <v>0</v>
      </c>
      <c r="AD290" s="107">
        <v>0</v>
      </c>
      <c r="AE290" s="106"/>
    </row>
    <row r="291" spans="1:31" s="95" customFormat="1" x14ac:dyDescent="0.3">
      <c r="A291" s="115">
        <v>439</v>
      </c>
      <c r="B291" s="115">
        <v>439035243</v>
      </c>
      <c r="C291" s="114" t="s">
        <v>166</v>
      </c>
      <c r="D291" s="115">
        <v>35</v>
      </c>
      <c r="E291" s="114" t="s">
        <v>22</v>
      </c>
      <c r="F291" s="115">
        <v>243</v>
      </c>
      <c r="G291" s="114" t="s">
        <v>74</v>
      </c>
      <c r="H291" s="108">
        <v>1</v>
      </c>
      <c r="I291" s="107">
        <v>8621</v>
      </c>
      <c r="J291" s="107">
        <v>2035</v>
      </c>
      <c r="K291" s="107">
        <f t="shared" si="8"/>
        <v>0</v>
      </c>
      <c r="L291" s="107">
        <v>893</v>
      </c>
      <c r="M291" s="113">
        <f t="shared" si="9"/>
        <v>11549</v>
      </c>
      <c r="N291" s="100"/>
      <c r="O291" s="108">
        <v>4.9751243781093867E-3</v>
      </c>
      <c r="P291" s="108">
        <v>0</v>
      </c>
      <c r="Q291" s="112">
        <v>0.09</v>
      </c>
      <c r="R291" s="112">
        <v>5.3763165448022874E-3</v>
      </c>
      <c r="S291" s="111">
        <v>0</v>
      </c>
      <c r="T291" s="100"/>
      <c r="U291" s="110">
        <v>10603</v>
      </c>
      <c r="V291" s="110">
        <v>0</v>
      </c>
      <c r="W291" s="110">
        <v>0</v>
      </c>
      <c r="X291" s="110">
        <v>889</v>
      </c>
      <c r="Y291" s="110">
        <v>11492</v>
      </c>
      <c r="Z291" s="109">
        <v>7162915</v>
      </c>
      <c r="AB291" s="108">
        <v>0</v>
      </c>
      <c r="AC291" s="108">
        <v>0</v>
      </c>
      <c r="AD291" s="107">
        <v>0</v>
      </c>
      <c r="AE291" s="106"/>
    </row>
    <row r="292" spans="1:31" s="95" customFormat="1" x14ac:dyDescent="0.3">
      <c r="A292" s="115">
        <v>439</v>
      </c>
      <c r="B292" s="115">
        <v>439035244</v>
      </c>
      <c r="C292" s="114" t="s">
        <v>166</v>
      </c>
      <c r="D292" s="115">
        <v>35</v>
      </c>
      <c r="E292" s="114" t="s">
        <v>22</v>
      </c>
      <c r="F292" s="115">
        <v>244</v>
      </c>
      <c r="G292" s="114" t="s">
        <v>43</v>
      </c>
      <c r="H292" s="108">
        <v>1</v>
      </c>
      <c r="I292" s="107">
        <v>11109</v>
      </c>
      <c r="J292" s="107">
        <v>4501</v>
      </c>
      <c r="K292" s="107">
        <f t="shared" si="8"/>
        <v>0</v>
      </c>
      <c r="L292" s="107">
        <v>893</v>
      </c>
      <c r="M292" s="113">
        <f t="shared" si="9"/>
        <v>16503</v>
      </c>
      <c r="N292" s="100"/>
      <c r="O292" s="108">
        <v>4.9751243781093867E-3</v>
      </c>
      <c r="P292" s="108">
        <v>0</v>
      </c>
      <c r="Q292" s="112">
        <v>0.18</v>
      </c>
      <c r="R292" s="112">
        <v>9.1081897987744451E-2</v>
      </c>
      <c r="S292" s="111">
        <v>0</v>
      </c>
      <c r="T292" s="100"/>
      <c r="U292" s="110">
        <v>15532</v>
      </c>
      <c r="V292" s="110">
        <v>0</v>
      </c>
      <c r="W292" s="110">
        <v>0</v>
      </c>
      <c r="X292" s="110">
        <v>889</v>
      </c>
      <c r="Y292" s="110">
        <v>16421</v>
      </c>
      <c r="Z292" s="109">
        <v>7162915</v>
      </c>
      <c r="AB292" s="108">
        <v>0</v>
      </c>
      <c r="AC292" s="108">
        <v>0</v>
      </c>
      <c r="AD292" s="107">
        <v>0</v>
      </c>
      <c r="AE292" s="106"/>
    </row>
    <row r="293" spans="1:31" s="95" customFormat="1" x14ac:dyDescent="0.3">
      <c r="A293" s="115">
        <v>439</v>
      </c>
      <c r="B293" s="115">
        <v>439035308</v>
      </c>
      <c r="C293" s="114" t="s">
        <v>166</v>
      </c>
      <c r="D293" s="115">
        <v>35</v>
      </c>
      <c r="E293" s="114" t="s">
        <v>22</v>
      </c>
      <c r="F293" s="115">
        <v>308</v>
      </c>
      <c r="G293" s="114" t="s">
        <v>32</v>
      </c>
      <c r="H293" s="108">
        <v>0.87</v>
      </c>
      <c r="I293" s="107">
        <v>11954</v>
      </c>
      <c r="J293" s="107">
        <v>6937</v>
      </c>
      <c r="K293" s="107">
        <f t="shared" si="8"/>
        <v>0</v>
      </c>
      <c r="L293" s="107">
        <v>893</v>
      </c>
      <c r="M293" s="113">
        <f t="shared" si="9"/>
        <v>19784</v>
      </c>
      <c r="N293" s="100"/>
      <c r="O293" s="108">
        <v>4.3283582089551666E-3</v>
      </c>
      <c r="P293" s="108">
        <v>0</v>
      </c>
      <c r="Q293" s="112">
        <v>0.09</v>
      </c>
      <c r="R293" s="112">
        <v>2.0352338655245709E-3</v>
      </c>
      <c r="S293" s="111">
        <v>0</v>
      </c>
      <c r="T293" s="100"/>
      <c r="U293" s="110">
        <v>16353</v>
      </c>
      <c r="V293" s="110">
        <v>0</v>
      </c>
      <c r="W293" s="110">
        <v>0</v>
      </c>
      <c r="X293" s="110">
        <v>773</v>
      </c>
      <c r="Y293" s="110">
        <v>17126</v>
      </c>
      <c r="Z293" s="109">
        <v>7162915</v>
      </c>
      <c r="AB293" s="108">
        <v>0</v>
      </c>
      <c r="AC293" s="108">
        <v>0</v>
      </c>
      <c r="AD293" s="107">
        <v>0</v>
      </c>
      <c r="AE293" s="106"/>
    </row>
    <row r="294" spans="1:31" s="95" customFormat="1" x14ac:dyDescent="0.3">
      <c r="A294" s="115">
        <v>440</v>
      </c>
      <c r="B294" s="115">
        <v>440149009</v>
      </c>
      <c r="C294" s="114" t="s">
        <v>167</v>
      </c>
      <c r="D294" s="115">
        <v>149</v>
      </c>
      <c r="E294" s="114" t="s">
        <v>103</v>
      </c>
      <c r="F294" s="115">
        <v>9</v>
      </c>
      <c r="G294" s="114" t="s">
        <v>108</v>
      </c>
      <c r="H294" s="108">
        <v>2</v>
      </c>
      <c r="I294" s="107">
        <v>10018</v>
      </c>
      <c r="J294" s="107">
        <v>5675</v>
      </c>
      <c r="K294" s="107">
        <f t="shared" si="8"/>
        <v>0</v>
      </c>
      <c r="L294" s="107">
        <v>893</v>
      </c>
      <c r="M294" s="113">
        <f t="shared" si="9"/>
        <v>16586</v>
      </c>
      <c r="N294" s="100"/>
      <c r="O294" s="108">
        <v>0</v>
      </c>
      <c r="P294" s="108">
        <v>0</v>
      </c>
      <c r="Q294" s="112">
        <v>0.09</v>
      </c>
      <c r="R294" s="112">
        <v>2.0759903113485335E-3</v>
      </c>
      <c r="S294" s="111">
        <v>0</v>
      </c>
      <c r="T294" s="100"/>
      <c r="U294" s="110">
        <v>31386</v>
      </c>
      <c r="V294" s="110">
        <v>0</v>
      </c>
      <c r="W294" s="110">
        <v>0</v>
      </c>
      <c r="X294" s="110">
        <v>1786</v>
      </c>
      <c r="Y294" s="110">
        <v>33172</v>
      </c>
      <c r="Z294" s="109">
        <v>5071705</v>
      </c>
      <c r="AB294" s="108">
        <v>0</v>
      </c>
      <c r="AC294" s="108">
        <v>0</v>
      </c>
      <c r="AD294" s="107">
        <v>0</v>
      </c>
      <c r="AE294" s="106"/>
    </row>
    <row r="295" spans="1:31" s="95" customFormat="1" x14ac:dyDescent="0.3">
      <c r="A295" s="115">
        <v>440</v>
      </c>
      <c r="B295" s="115">
        <v>440149128</v>
      </c>
      <c r="C295" s="114" t="s">
        <v>167</v>
      </c>
      <c r="D295" s="115">
        <v>149</v>
      </c>
      <c r="E295" s="114" t="s">
        <v>103</v>
      </c>
      <c r="F295" s="115">
        <v>128</v>
      </c>
      <c r="G295" s="114" t="s">
        <v>110</v>
      </c>
      <c r="H295" s="108">
        <v>0.35</v>
      </c>
      <c r="I295" s="107">
        <v>12275</v>
      </c>
      <c r="J295" s="107">
        <v>625</v>
      </c>
      <c r="K295" s="107">
        <f t="shared" si="8"/>
        <v>0</v>
      </c>
      <c r="L295" s="107">
        <v>893</v>
      </c>
      <c r="M295" s="113">
        <f t="shared" si="9"/>
        <v>13793</v>
      </c>
      <c r="N295" s="100"/>
      <c r="O295" s="108">
        <v>0</v>
      </c>
      <c r="P295" s="108">
        <v>0</v>
      </c>
      <c r="Q295" s="112">
        <v>0.18</v>
      </c>
      <c r="R295" s="112">
        <v>3.3692444036885129E-2</v>
      </c>
      <c r="S295" s="111">
        <v>0</v>
      </c>
      <c r="T295" s="100"/>
      <c r="U295" s="110">
        <v>4515</v>
      </c>
      <c r="V295" s="110">
        <v>0</v>
      </c>
      <c r="W295" s="110">
        <v>0</v>
      </c>
      <c r="X295" s="110">
        <v>313</v>
      </c>
      <c r="Y295" s="110">
        <v>4828</v>
      </c>
      <c r="Z295" s="109">
        <v>5071705</v>
      </c>
      <c r="AB295" s="108">
        <v>0</v>
      </c>
      <c r="AC295" s="108">
        <v>0</v>
      </c>
      <c r="AD295" s="107">
        <v>0</v>
      </c>
      <c r="AE295" s="106"/>
    </row>
    <row r="296" spans="1:31" s="95" customFormat="1" x14ac:dyDescent="0.3">
      <c r="A296" s="115">
        <v>440</v>
      </c>
      <c r="B296" s="115">
        <v>440149149</v>
      </c>
      <c r="C296" s="114" t="s">
        <v>167</v>
      </c>
      <c r="D296" s="115">
        <v>149</v>
      </c>
      <c r="E296" s="114" t="s">
        <v>103</v>
      </c>
      <c r="F296" s="115">
        <v>149</v>
      </c>
      <c r="G296" s="114" t="s">
        <v>103</v>
      </c>
      <c r="H296" s="108">
        <v>377.91</v>
      </c>
      <c r="I296" s="107">
        <v>11534</v>
      </c>
      <c r="J296" s="107">
        <v>14</v>
      </c>
      <c r="K296" s="107">
        <f t="shared" si="8"/>
        <v>288.46286152787701</v>
      </c>
      <c r="L296" s="107">
        <v>893</v>
      </c>
      <c r="M296" s="113">
        <f t="shared" si="9"/>
        <v>12729.462861527876</v>
      </c>
      <c r="N296" s="100"/>
      <c r="O296" s="108">
        <v>0</v>
      </c>
      <c r="P296" s="108">
        <v>58.14</v>
      </c>
      <c r="Q296" s="112">
        <v>0.12985622607830993</v>
      </c>
      <c r="R296" s="112">
        <v>0.10032197054833102</v>
      </c>
      <c r="S296" s="111">
        <v>0</v>
      </c>
      <c r="T296" s="100"/>
      <c r="U296" s="110">
        <v>4364104</v>
      </c>
      <c r="V296" s="110">
        <v>109013</v>
      </c>
      <c r="W296" s="110">
        <v>0</v>
      </c>
      <c r="X296" s="110">
        <v>337473</v>
      </c>
      <c r="Y296" s="110">
        <v>4810590</v>
      </c>
      <c r="Z296" s="109">
        <v>5071705</v>
      </c>
      <c r="AB296" s="108">
        <v>0</v>
      </c>
      <c r="AC296" s="108">
        <v>0</v>
      </c>
      <c r="AD296" s="107">
        <v>0</v>
      </c>
      <c r="AE296" s="106"/>
    </row>
    <row r="297" spans="1:31" s="95" customFormat="1" x14ac:dyDescent="0.3">
      <c r="A297" s="115">
        <v>440</v>
      </c>
      <c r="B297" s="115">
        <v>440149160</v>
      </c>
      <c r="C297" s="114" t="s">
        <v>167</v>
      </c>
      <c r="D297" s="115">
        <v>149</v>
      </c>
      <c r="E297" s="114" t="s">
        <v>103</v>
      </c>
      <c r="F297" s="115">
        <v>160</v>
      </c>
      <c r="G297" s="114" t="s">
        <v>104</v>
      </c>
      <c r="H297" s="108">
        <v>0.65</v>
      </c>
      <c r="I297" s="107">
        <v>11850</v>
      </c>
      <c r="J297" s="107">
        <v>348</v>
      </c>
      <c r="K297" s="107">
        <f t="shared" si="8"/>
        <v>0</v>
      </c>
      <c r="L297" s="107">
        <v>893</v>
      </c>
      <c r="M297" s="113">
        <f t="shared" si="9"/>
        <v>13091</v>
      </c>
      <c r="N297" s="100"/>
      <c r="O297" s="108">
        <v>0</v>
      </c>
      <c r="P297" s="108">
        <v>0</v>
      </c>
      <c r="Q297" s="112">
        <v>0.1273</v>
      </c>
      <c r="R297" s="112">
        <v>0.10201980292645375</v>
      </c>
      <c r="S297" s="111">
        <v>0</v>
      </c>
      <c r="T297" s="100"/>
      <c r="U297" s="110">
        <v>7929</v>
      </c>
      <c r="V297" s="110">
        <v>0</v>
      </c>
      <c r="W297" s="110">
        <v>0</v>
      </c>
      <c r="X297" s="110">
        <v>580</v>
      </c>
      <c r="Y297" s="110">
        <v>8509</v>
      </c>
      <c r="Z297" s="109">
        <v>5071705</v>
      </c>
      <c r="AB297" s="108">
        <v>0</v>
      </c>
      <c r="AC297" s="108">
        <v>0</v>
      </c>
      <c r="AD297" s="107">
        <v>0</v>
      </c>
      <c r="AE297" s="106"/>
    </row>
    <row r="298" spans="1:31" s="95" customFormat="1" x14ac:dyDescent="0.3">
      <c r="A298" s="115">
        <v>440</v>
      </c>
      <c r="B298" s="115">
        <v>440149181</v>
      </c>
      <c r="C298" s="114" t="s">
        <v>167</v>
      </c>
      <c r="D298" s="115">
        <v>149</v>
      </c>
      <c r="E298" s="114" t="s">
        <v>103</v>
      </c>
      <c r="F298" s="115">
        <v>181</v>
      </c>
      <c r="G298" s="114" t="s">
        <v>105</v>
      </c>
      <c r="H298" s="108">
        <v>18</v>
      </c>
      <c r="I298" s="107">
        <v>10058</v>
      </c>
      <c r="J298" s="107">
        <v>678</v>
      </c>
      <c r="K298" s="107">
        <f t="shared" si="8"/>
        <v>0</v>
      </c>
      <c r="L298" s="107">
        <v>893</v>
      </c>
      <c r="M298" s="113">
        <f t="shared" si="9"/>
        <v>11629</v>
      </c>
      <c r="N298" s="100"/>
      <c r="O298" s="108">
        <v>0</v>
      </c>
      <c r="P298" s="108">
        <v>0</v>
      </c>
      <c r="Q298" s="112">
        <v>0.09</v>
      </c>
      <c r="R298" s="112">
        <v>1.5623145980024853E-2</v>
      </c>
      <c r="S298" s="111">
        <v>0</v>
      </c>
      <c r="T298" s="100"/>
      <c r="U298" s="110">
        <v>193248</v>
      </c>
      <c r="V298" s="110">
        <v>0</v>
      </c>
      <c r="W298" s="110">
        <v>0</v>
      </c>
      <c r="X298" s="110">
        <v>16074</v>
      </c>
      <c r="Y298" s="110">
        <v>209322</v>
      </c>
      <c r="Z298" s="109">
        <v>5071705</v>
      </c>
      <c r="AB298" s="108">
        <v>0</v>
      </c>
      <c r="AC298" s="108">
        <v>0</v>
      </c>
      <c r="AD298" s="107">
        <v>0</v>
      </c>
      <c r="AE298" s="106"/>
    </row>
    <row r="299" spans="1:31" s="95" customFormat="1" x14ac:dyDescent="0.3">
      <c r="A299" s="115">
        <v>440</v>
      </c>
      <c r="B299" s="115">
        <v>440149211</v>
      </c>
      <c r="C299" s="114" t="s">
        <v>167</v>
      </c>
      <c r="D299" s="115">
        <v>149</v>
      </c>
      <c r="E299" s="114" t="s">
        <v>103</v>
      </c>
      <c r="F299" s="115">
        <v>211</v>
      </c>
      <c r="G299" s="114" t="s">
        <v>80</v>
      </c>
      <c r="H299" s="108">
        <v>1</v>
      </c>
      <c r="I299" s="107">
        <v>3723</v>
      </c>
      <c r="J299" s="107">
        <v>668</v>
      </c>
      <c r="K299" s="107">
        <f t="shared" si="8"/>
        <v>0</v>
      </c>
      <c r="L299" s="107">
        <v>893</v>
      </c>
      <c r="M299" s="113">
        <f t="shared" si="9"/>
        <v>5284</v>
      </c>
      <c r="N299" s="100"/>
      <c r="O299" s="108">
        <v>0</v>
      </c>
      <c r="P299" s="108">
        <v>0</v>
      </c>
      <c r="Q299" s="112">
        <v>0.09</v>
      </c>
      <c r="R299" s="112">
        <v>2.0265210906566032E-3</v>
      </c>
      <c r="S299" s="111">
        <v>0</v>
      </c>
      <c r="T299" s="100"/>
      <c r="U299" s="110">
        <v>4391</v>
      </c>
      <c r="V299" s="110">
        <v>0</v>
      </c>
      <c r="W299" s="110">
        <v>0</v>
      </c>
      <c r="X299" s="110">
        <v>893</v>
      </c>
      <c r="Y299" s="110">
        <v>5284</v>
      </c>
      <c r="Z299" s="109">
        <v>5071705</v>
      </c>
      <c r="AB299" s="108">
        <v>0</v>
      </c>
      <c r="AC299" s="108">
        <v>0</v>
      </c>
      <c r="AD299" s="107">
        <v>0</v>
      </c>
      <c r="AE299" s="106"/>
    </row>
    <row r="300" spans="1:31" s="95" customFormat="1" x14ac:dyDescent="0.3">
      <c r="A300" s="115">
        <v>441</v>
      </c>
      <c r="B300" s="115">
        <v>441281005</v>
      </c>
      <c r="C300" s="114" t="s">
        <v>168</v>
      </c>
      <c r="D300" s="115">
        <v>281</v>
      </c>
      <c r="E300" s="114" t="s">
        <v>169</v>
      </c>
      <c r="F300" s="115">
        <v>5</v>
      </c>
      <c r="G300" s="114" t="s">
        <v>219</v>
      </c>
      <c r="H300" s="108">
        <v>0.94</v>
      </c>
      <c r="I300" s="107">
        <v>9794</v>
      </c>
      <c r="J300" s="107">
        <v>3941</v>
      </c>
      <c r="K300" s="107">
        <f t="shared" si="8"/>
        <v>0</v>
      </c>
      <c r="L300" s="107">
        <v>893</v>
      </c>
      <c r="M300" s="113">
        <f t="shared" si="9"/>
        <v>14628</v>
      </c>
      <c r="N300" s="100"/>
      <c r="O300" s="108">
        <v>0</v>
      </c>
      <c r="P300" s="108">
        <v>0</v>
      </c>
      <c r="Q300" s="112">
        <v>0.09</v>
      </c>
      <c r="R300" s="112">
        <v>4.1027118156097744E-3</v>
      </c>
      <c r="S300" s="111">
        <v>0</v>
      </c>
      <c r="T300" s="100"/>
      <c r="U300" s="110">
        <v>12910</v>
      </c>
      <c r="V300" s="110">
        <v>0</v>
      </c>
      <c r="W300" s="110">
        <v>0</v>
      </c>
      <c r="X300" s="110">
        <v>840</v>
      </c>
      <c r="Y300" s="110">
        <v>13750</v>
      </c>
      <c r="Z300" s="109">
        <v>18122129</v>
      </c>
      <c r="AB300" s="108">
        <v>0</v>
      </c>
      <c r="AC300" s="108">
        <v>0</v>
      </c>
      <c r="AD300" s="107">
        <v>0</v>
      </c>
      <c r="AE300" s="106"/>
    </row>
    <row r="301" spans="1:31" s="95" customFormat="1" x14ac:dyDescent="0.3">
      <c r="A301" s="115">
        <v>441</v>
      </c>
      <c r="B301" s="115">
        <v>441281061</v>
      </c>
      <c r="C301" s="114" t="s">
        <v>168</v>
      </c>
      <c r="D301" s="115">
        <v>281</v>
      </c>
      <c r="E301" s="114" t="s">
        <v>169</v>
      </c>
      <c r="F301" s="115">
        <v>61</v>
      </c>
      <c r="G301" s="114" t="s">
        <v>170</v>
      </c>
      <c r="H301" s="108">
        <v>3</v>
      </c>
      <c r="I301" s="107">
        <v>9817</v>
      </c>
      <c r="J301" s="107">
        <v>410</v>
      </c>
      <c r="K301" s="107">
        <f t="shared" si="8"/>
        <v>0</v>
      </c>
      <c r="L301" s="107">
        <v>893</v>
      </c>
      <c r="M301" s="113">
        <f t="shared" si="9"/>
        <v>11120</v>
      </c>
      <c r="N301" s="100"/>
      <c r="O301" s="108">
        <v>0</v>
      </c>
      <c r="P301" s="108">
        <v>0</v>
      </c>
      <c r="Q301" s="112">
        <v>0.09</v>
      </c>
      <c r="R301" s="112">
        <v>3.1614984004721104E-2</v>
      </c>
      <c r="S301" s="111">
        <v>0</v>
      </c>
      <c r="T301" s="100"/>
      <c r="U301" s="110">
        <v>30682</v>
      </c>
      <c r="V301" s="110">
        <v>0</v>
      </c>
      <c r="W301" s="110">
        <v>0</v>
      </c>
      <c r="X301" s="110">
        <v>2680</v>
      </c>
      <c r="Y301" s="110">
        <v>33362</v>
      </c>
      <c r="Z301" s="109">
        <v>18122129</v>
      </c>
      <c r="AB301" s="108">
        <v>0</v>
      </c>
      <c r="AC301" s="108">
        <v>0</v>
      </c>
      <c r="AD301" s="107">
        <v>0</v>
      </c>
      <c r="AE301" s="106"/>
    </row>
    <row r="302" spans="1:31" s="95" customFormat="1" x14ac:dyDescent="0.3">
      <c r="A302" s="115">
        <v>441</v>
      </c>
      <c r="B302" s="115">
        <v>441281087</v>
      </c>
      <c r="C302" s="114" t="s">
        <v>168</v>
      </c>
      <c r="D302" s="115">
        <v>281</v>
      </c>
      <c r="E302" s="114" t="s">
        <v>169</v>
      </c>
      <c r="F302" s="115">
        <v>87</v>
      </c>
      <c r="G302" s="114" t="s">
        <v>171</v>
      </c>
      <c r="H302" s="108">
        <v>3</v>
      </c>
      <c r="I302" s="107">
        <v>9346</v>
      </c>
      <c r="J302" s="107">
        <v>3578</v>
      </c>
      <c r="K302" s="107">
        <f t="shared" si="8"/>
        <v>0</v>
      </c>
      <c r="L302" s="107">
        <v>893</v>
      </c>
      <c r="M302" s="113">
        <f t="shared" si="9"/>
        <v>13817</v>
      </c>
      <c r="N302" s="100"/>
      <c r="O302" s="108">
        <v>0</v>
      </c>
      <c r="P302" s="108">
        <v>0</v>
      </c>
      <c r="Q302" s="112">
        <v>0.09</v>
      </c>
      <c r="R302" s="112">
        <v>3.152550546413484E-3</v>
      </c>
      <c r="S302" s="111">
        <v>0</v>
      </c>
      <c r="T302" s="100"/>
      <c r="U302" s="110">
        <v>38772</v>
      </c>
      <c r="V302" s="110">
        <v>0</v>
      </c>
      <c r="W302" s="110">
        <v>0</v>
      </c>
      <c r="X302" s="110">
        <v>2679</v>
      </c>
      <c r="Y302" s="110">
        <v>41451</v>
      </c>
      <c r="Z302" s="109">
        <v>18122129</v>
      </c>
      <c r="AB302" s="108">
        <v>0</v>
      </c>
      <c r="AC302" s="108">
        <v>0</v>
      </c>
      <c r="AD302" s="107">
        <v>0</v>
      </c>
      <c r="AE302" s="106"/>
    </row>
    <row r="303" spans="1:31" s="95" customFormat="1" x14ac:dyDescent="0.3">
      <c r="A303" s="115">
        <v>441</v>
      </c>
      <c r="B303" s="115">
        <v>441281137</v>
      </c>
      <c r="C303" s="114" t="s">
        <v>168</v>
      </c>
      <c r="D303" s="115">
        <v>281</v>
      </c>
      <c r="E303" s="114" t="s">
        <v>169</v>
      </c>
      <c r="F303" s="115">
        <v>137</v>
      </c>
      <c r="G303" s="114" t="s">
        <v>210</v>
      </c>
      <c r="H303" s="108">
        <v>0.79</v>
      </c>
      <c r="I303" s="107">
        <v>12685</v>
      </c>
      <c r="J303" s="107">
        <v>21</v>
      </c>
      <c r="K303" s="107">
        <f t="shared" si="8"/>
        <v>0</v>
      </c>
      <c r="L303" s="107">
        <v>893</v>
      </c>
      <c r="M303" s="113">
        <f t="shared" si="9"/>
        <v>13599</v>
      </c>
      <c r="N303" s="100"/>
      <c r="O303" s="108">
        <v>0</v>
      </c>
      <c r="P303" s="108">
        <v>0</v>
      </c>
      <c r="Q303" s="112">
        <v>0.18</v>
      </c>
      <c r="R303" s="112">
        <v>0.11736259389397866</v>
      </c>
      <c r="S303" s="111">
        <v>0</v>
      </c>
      <c r="T303" s="100"/>
      <c r="U303" s="110">
        <v>10038</v>
      </c>
      <c r="V303" s="110">
        <v>0</v>
      </c>
      <c r="W303" s="110">
        <v>0</v>
      </c>
      <c r="X303" s="110">
        <v>705</v>
      </c>
      <c r="Y303" s="110">
        <v>10743</v>
      </c>
      <c r="Z303" s="109">
        <v>18122129</v>
      </c>
      <c r="AB303" s="108">
        <v>0</v>
      </c>
      <c r="AC303" s="108">
        <v>0</v>
      </c>
      <c r="AD303" s="107">
        <v>0</v>
      </c>
      <c r="AE303" s="106"/>
    </row>
    <row r="304" spans="1:31" s="95" customFormat="1" x14ac:dyDescent="0.3">
      <c r="A304" s="115">
        <v>441</v>
      </c>
      <c r="B304" s="115">
        <v>441281159</v>
      </c>
      <c r="C304" s="114" t="s">
        <v>168</v>
      </c>
      <c r="D304" s="115">
        <v>281</v>
      </c>
      <c r="E304" s="114" t="s">
        <v>169</v>
      </c>
      <c r="F304" s="115">
        <v>159</v>
      </c>
      <c r="G304" s="114" t="s">
        <v>172</v>
      </c>
      <c r="H304" s="108">
        <v>1</v>
      </c>
      <c r="I304" s="107">
        <v>12631</v>
      </c>
      <c r="J304" s="107">
        <v>5971</v>
      </c>
      <c r="K304" s="107">
        <f t="shared" si="8"/>
        <v>0</v>
      </c>
      <c r="L304" s="107">
        <v>893</v>
      </c>
      <c r="M304" s="113">
        <f t="shared" si="9"/>
        <v>19495</v>
      </c>
      <c r="N304" s="100"/>
      <c r="O304" s="108">
        <v>0</v>
      </c>
      <c r="P304" s="108">
        <v>0</v>
      </c>
      <c r="Q304" s="112">
        <v>0.09</v>
      </c>
      <c r="R304" s="112">
        <v>3.576752299294854E-3</v>
      </c>
      <c r="S304" s="111">
        <v>0</v>
      </c>
      <c r="T304" s="100"/>
      <c r="U304" s="110">
        <v>18602</v>
      </c>
      <c r="V304" s="110">
        <v>0</v>
      </c>
      <c r="W304" s="110">
        <v>0</v>
      </c>
      <c r="X304" s="110">
        <v>893</v>
      </c>
      <c r="Y304" s="110">
        <v>19495</v>
      </c>
      <c r="Z304" s="109">
        <v>18122129</v>
      </c>
      <c r="AB304" s="108">
        <v>0</v>
      </c>
      <c r="AC304" s="108">
        <v>0</v>
      </c>
      <c r="AD304" s="107">
        <v>0</v>
      </c>
      <c r="AE304" s="106"/>
    </row>
    <row r="305" spans="1:31" s="95" customFormat="1" x14ac:dyDescent="0.3">
      <c r="A305" s="115">
        <v>441</v>
      </c>
      <c r="B305" s="115">
        <v>441281161</v>
      </c>
      <c r="C305" s="114" t="s">
        <v>168</v>
      </c>
      <c r="D305" s="115">
        <v>281</v>
      </c>
      <c r="E305" s="114" t="s">
        <v>169</v>
      </c>
      <c r="F305" s="115">
        <v>161</v>
      </c>
      <c r="G305" s="114" t="s">
        <v>173</v>
      </c>
      <c r="H305" s="108">
        <v>2.5</v>
      </c>
      <c r="I305" s="107">
        <v>12631</v>
      </c>
      <c r="J305" s="107">
        <v>5389</v>
      </c>
      <c r="K305" s="107">
        <f t="shared" si="8"/>
        <v>0</v>
      </c>
      <c r="L305" s="107">
        <v>893</v>
      </c>
      <c r="M305" s="113">
        <f t="shared" si="9"/>
        <v>18913</v>
      </c>
      <c r="N305" s="100"/>
      <c r="O305" s="108">
        <v>0</v>
      </c>
      <c r="P305" s="108">
        <v>0</v>
      </c>
      <c r="Q305" s="112">
        <v>0.09</v>
      </c>
      <c r="R305" s="112">
        <v>7.7765115411764256E-3</v>
      </c>
      <c r="S305" s="111">
        <v>0</v>
      </c>
      <c r="T305" s="100"/>
      <c r="U305" s="110">
        <v>45050</v>
      </c>
      <c r="V305" s="110">
        <v>0</v>
      </c>
      <c r="W305" s="110">
        <v>0</v>
      </c>
      <c r="X305" s="110">
        <v>2233</v>
      </c>
      <c r="Y305" s="110">
        <v>47283</v>
      </c>
      <c r="Z305" s="109">
        <v>18122129</v>
      </c>
      <c r="AB305" s="108">
        <v>0</v>
      </c>
      <c r="AC305" s="108">
        <v>0</v>
      </c>
      <c r="AD305" s="107">
        <v>0</v>
      </c>
      <c r="AE305" s="106"/>
    </row>
    <row r="306" spans="1:31" s="95" customFormat="1" x14ac:dyDescent="0.3">
      <c r="A306" s="115">
        <v>441</v>
      </c>
      <c r="B306" s="115">
        <v>441281281</v>
      </c>
      <c r="C306" s="114" t="s">
        <v>168</v>
      </c>
      <c r="D306" s="115">
        <v>281</v>
      </c>
      <c r="E306" s="114" t="s">
        <v>169</v>
      </c>
      <c r="F306" s="115">
        <v>281</v>
      </c>
      <c r="G306" s="114" t="s">
        <v>169</v>
      </c>
      <c r="H306" s="108">
        <v>1558.2099999999998</v>
      </c>
      <c r="I306" s="107">
        <v>10602</v>
      </c>
      <c r="J306" s="107">
        <v>17</v>
      </c>
      <c r="K306" s="107">
        <f t="shared" si="8"/>
        <v>0</v>
      </c>
      <c r="L306" s="107">
        <v>893</v>
      </c>
      <c r="M306" s="113">
        <f t="shared" si="9"/>
        <v>11512</v>
      </c>
      <c r="N306" s="100"/>
      <c r="O306" s="108">
        <v>0</v>
      </c>
      <c r="P306" s="108">
        <v>0</v>
      </c>
      <c r="Q306" s="112">
        <v>0.18</v>
      </c>
      <c r="R306" s="112">
        <v>0.11309545177303622</v>
      </c>
      <c r="S306" s="111">
        <v>0</v>
      </c>
      <c r="T306" s="100"/>
      <c r="U306" s="110">
        <v>16546643</v>
      </c>
      <c r="V306" s="110">
        <v>0</v>
      </c>
      <c r="W306" s="110">
        <v>0</v>
      </c>
      <c r="X306" s="110">
        <v>1391478</v>
      </c>
      <c r="Y306" s="110">
        <v>17938121</v>
      </c>
      <c r="Z306" s="109">
        <v>18122129</v>
      </c>
      <c r="AB306" s="108">
        <v>0</v>
      </c>
      <c r="AC306" s="108">
        <v>0</v>
      </c>
      <c r="AD306" s="107">
        <v>0</v>
      </c>
      <c r="AE306" s="106"/>
    </row>
    <row r="307" spans="1:31" s="95" customFormat="1" x14ac:dyDescent="0.3">
      <c r="A307" s="115">
        <v>441</v>
      </c>
      <c r="B307" s="115">
        <v>441281680</v>
      </c>
      <c r="C307" s="114" t="s">
        <v>168</v>
      </c>
      <c r="D307" s="115">
        <v>281</v>
      </c>
      <c r="E307" s="114" t="s">
        <v>169</v>
      </c>
      <c r="F307" s="115">
        <v>680</v>
      </c>
      <c r="G307" s="114" t="s">
        <v>174</v>
      </c>
      <c r="H307" s="108">
        <v>1</v>
      </c>
      <c r="I307" s="107">
        <v>12631</v>
      </c>
      <c r="J307" s="107">
        <v>4400</v>
      </c>
      <c r="K307" s="107">
        <f t="shared" si="8"/>
        <v>0</v>
      </c>
      <c r="L307" s="107">
        <v>893</v>
      </c>
      <c r="M307" s="113">
        <f t="shared" si="9"/>
        <v>17924</v>
      </c>
      <c r="N307" s="100"/>
      <c r="O307" s="108">
        <v>0</v>
      </c>
      <c r="P307" s="108">
        <v>0</v>
      </c>
      <c r="Q307" s="112">
        <v>0.09</v>
      </c>
      <c r="R307" s="112">
        <v>1.697890887136493E-3</v>
      </c>
      <c r="S307" s="111">
        <v>0</v>
      </c>
      <c r="T307" s="100"/>
      <c r="U307" s="110">
        <v>17031</v>
      </c>
      <c r="V307" s="110">
        <v>0</v>
      </c>
      <c r="W307" s="110">
        <v>0</v>
      </c>
      <c r="X307" s="110">
        <v>893</v>
      </c>
      <c r="Y307" s="110">
        <v>17924</v>
      </c>
      <c r="Z307" s="109">
        <v>18122129</v>
      </c>
      <c r="AB307" s="108">
        <v>0</v>
      </c>
      <c r="AC307" s="108">
        <v>0</v>
      </c>
      <c r="AD307" s="107">
        <v>0</v>
      </c>
      <c r="AE307" s="106"/>
    </row>
    <row r="308" spans="1:31" s="95" customFormat="1" x14ac:dyDescent="0.3">
      <c r="A308" s="115">
        <v>444</v>
      </c>
      <c r="B308" s="115">
        <v>444035001</v>
      </c>
      <c r="C308" s="114" t="s">
        <v>175</v>
      </c>
      <c r="D308" s="115">
        <v>35</v>
      </c>
      <c r="E308" s="114" t="s">
        <v>22</v>
      </c>
      <c r="F308" s="115">
        <v>1</v>
      </c>
      <c r="G308" s="114" t="s">
        <v>161</v>
      </c>
      <c r="H308" s="108">
        <v>1</v>
      </c>
      <c r="I308" s="107">
        <v>9004</v>
      </c>
      <c r="J308" s="107">
        <v>2550</v>
      </c>
      <c r="K308" s="107">
        <f t="shared" si="8"/>
        <v>0</v>
      </c>
      <c r="L308" s="107">
        <v>893</v>
      </c>
      <c r="M308" s="113">
        <f t="shared" si="9"/>
        <v>12447</v>
      </c>
      <c r="N308" s="100"/>
      <c r="O308" s="108">
        <v>0</v>
      </c>
      <c r="P308" s="108">
        <v>0</v>
      </c>
      <c r="Q308" s="112">
        <v>0.09</v>
      </c>
      <c r="R308" s="112">
        <v>1.2500801014553014E-2</v>
      </c>
      <c r="S308" s="111">
        <v>0</v>
      </c>
      <c r="T308" s="100"/>
      <c r="U308" s="110">
        <v>11554</v>
      </c>
      <c r="V308" s="110">
        <v>0</v>
      </c>
      <c r="W308" s="110">
        <v>0</v>
      </c>
      <c r="X308" s="110">
        <v>893</v>
      </c>
      <c r="Y308" s="110">
        <v>12447</v>
      </c>
      <c r="Z308" s="109">
        <v>8472610</v>
      </c>
      <c r="AB308" s="108">
        <v>0</v>
      </c>
      <c r="AC308" s="108">
        <v>0</v>
      </c>
      <c r="AD308" s="107">
        <v>0</v>
      </c>
      <c r="AE308" s="106"/>
    </row>
    <row r="309" spans="1:31" s="95" customFormat="1" x14ac:dyDescent="0.3">
      <c r="A309" s="115">
        <v>444</v>
      </c>
      <c r="B309" s="115">
        <v>444035035</v>
      </c>
      <c r="C309" s="114" t="s">
        <v>175</v>
      </c>
      <c r="D309" s="115">
        <v>35</v>
      </c>
      <c r="E309" s="114" t="s">
        <v>22</v>
      </c>
      <c r="F309" s="115">
        <v>35</v>
      </c>
      <c r="G309" s="114" t="s">
        <v>22</v>
      </c>
      <c r="H309" s="108">
        <v>538.82999999999993</v>
      </c>
      <c r="I309" s="107">
        <v>10741</v>
      </c>
      <c r="J309" s="107">
        <v>3776</v>
      </c>
      <c r="K309" s="107">
        <f t="shared" si="8"/>
        <v>0</v>
      </c>
      <c r="L309" s="107">
        <v>893</v>
      </c>
      <c r="M309" s="113">
        <f t="shared" si="9"/>
        <v>15410</v>
      </c>
      <c r="N309" s="100"/>
      <c r="O309" s="108">
        <v>0</v>
      </c>
      <c r="P309" s="108">
        <v>0</v>
      </c>
      <c r="Q309" s="112">
        <v>0.18</v>
      </c>
      <c r="R309" s="112">
        <v>0.14456084490991788</v>
      </c>
      <c r="S309" s="111">
        <v>0</v>
      </c>
      <c r="T309" s="100"/>
      <c r="U309" s="110">
        <v>7822194</v>
      </c>
      <c r="V309" s="110">
        <v>0</v>
      </c>
      <c r="W309" s="110">
        <v>0</v>
      </c>
      <c r="X309" s="110">
        <v>481171</v>
      </c>
      <c r="Y309" s="110">
        <v>8303365</v>
      </c>
      <c r="Z309" s="109">
        <v>8472610</v>
      </c>
      <c r="AB309" s="108">
        <v>0</v>
      </c>
      <c r="AC309" s="108">
        <v>0</v>
      </c>
      <c r="AD309" s="107">
        <v>0</v>
      </c>
      <c r="AE309" s="106"/>
    </row>
    <row r="310" spans="1:31" s="95" customFormat="1" x14ac:dyDescent="0.3">
      <c r="A310" s="115">
        <v>444</v>
      </c>
      <c r="B310" s="115">
        <v>444035040</v>
      </c>
      <c r="C310" s="114" t="s">
        <v>175</v>
      </c>
      <c r="D310" s="115">
        <v>35</v>
      </c>
      <c r="E310" s="114" t="s">
        <v>22</v>
      </c>
      <c r="F310" s="115">
        <v>40</v>
      </c>
      <c r="G310" s="114" t="s">
        <v>95</v>
      </c>
      <c r="H310" s="108">
        <v>1.04</v>
      </c>
      <c r="I310" s="107">
        <v>9865</v>
      </c>
      <c r="J310" s="107">
        <v>2624</v>
      </c>
      <c r="K310" s="107">
        <f t="shared" si="8"/>
        <v>0</v>
      </c>
      <c r="L310" s="107">
        <v>893</v>
      </c>
      <c r="M310" s="113">
        <f t="shared" si="9"/>
        <v>13382</v>
      </c>
      <c r="N310" s="100"/>
      <c r="O310" s="108">
        <v>0</v>
      </c>
      <c r="P310" s="108">
        <v>0</v>
      </c>
      <c r="Q310" s="112">
        <v>0.09</v>
      </c>
      <c r="R310" s="112">
        <v>2.5491470760483671E-3</v>
      </c>
      <c r="S310" s="111">
        <v>0</v>
      </c>
      <c r="T310" s="100"/>
      <c r="U310" s="110">
        <v>12989</v>
      </c>
      <c r="V310" s="110">
        <v>0</v>
      </c>
      <c r="W310" s="110">
        <v>0</v>
      </c>
      <c r="X310" s="110">
        <v>929</v>
      </c>
      <c r="Y310" s="110">
        <v>13918</v>
      </c>
      <c r="Z310" s="109">
        <v>8472610</v>
      </c>
      <c r="AB310" s="108">
        <v>0</v>
      </c>
      <c r="AC310" s="108">
        <v>0</v>
      </c>
      <c r="AD310" s="107">
        <v>0</v>
      </c>
      <c r="AE310" s="106"/>
    </row>
    <row r="311" spans="1:31" s="95" customFormat="1" x14ac:dyDescent="0.3">
      <c r="A311" s="115">
        <v>444</v>
      </c>
      <c r="B311" s="115">
        <v>444035044</v>
      </c>
      <c r="C311" s="114" t="s">
        <v>175</v>
      </c>
      <c r="D311" s="115">
        <v>35</v>
      </c>
      <c r="E311" s="114" t="s">
        <v>22</v>
      </c>
      <c r="F311" s="115">
        <v>44</v>
      </c>
      <c r="G311" s="114" t="s">
        <v>35</v>
      </c>
      <c r="H311" s="108">
        <v>3</v>
      </c>
      <c r="I311" s="107">
        <v>11172</v>
      </c>
      <c r="J311" s="107">
        <v>256</v>
      </c>
      <c r="K311" s="107">
        <f t="shared" si="8"/>
        <v>0</v>
      </c>
      <c r="L311" s="107">
        <v>893</v>
      </c>
      <c r="M311" s="113">
        <f t="shared" si="9"/>
        <v>12321</v>
      </c>
      <c r="N311" s="100"/>
      <c r="O311" s="108">
        <v>0</v>
      </c>
      <c r="P311" s="108">
        <v>0</v>
      </c>
      <c r="Q311" s="112">
        <v>0.09</v>
      </c>
      <c r="R311" s="112">
        <v>4.5747299026763673E-2</v>
      </c>
      <c r="S311" s="111">
        <v>0</v>
      </c>
      <c r="T311" s="100"/>
      <c r="U311" s="110">
        <v>34284</v>
      </c>
      <c r="V311" s="110">
        <v>0</v>
      </c>
      <c r="W311" s="110">
        <v>0</v>
      </c>
      <c r="X311" s="110">
        <v>2679</v>
      </c>
      <c r="Y311" s="110">
        <v>36963</v>
      </c>
      <c r="Z311" s="109">
        <v>8472610</v>
      </c>
      <c r="AB311" s="108">
        <v>0</v>
      </c>
      <c r="AC311" s="108">
        <v>0</v>
      </c>
      <c r="AD311" s="107">
        <v>0</v>
      </c>
      <c r="AE311" s="106"/>
    </row>
    <row r="312" spans="1:31" s="95" customFormat="1" x14ac:dyDescent="0.3">
      <c r="A312" s="115">
        <v>444</v>
      </c>
      <c r="B312" s="115">
        <v>444035141</v>
      </c>
      <c r="C312" s="114" t="s">
        <v>175</v>
      </c>
      <c r="D312" s="115">
        <v>35</v>
      </c>
      <c r="E312" s="114" t="s">
        <v>22</v>
      </c>
      <c r="F312" s="115">
        <v>141</v>
      </c>
      <c r="G312" s="114" t="s">
        <v>123</v>
      </c>
      <c r="H312" s="108">
        <v>0.04</v>
      </c>
      <c r="I312" s="107">
        <v>10361</v>
      </c>
      <c r="J312" s="107">
        <v>4854</v>
      </c>
      <c r="K312" s="107">
        <f t="shared" si="8"/>
        <v>0</v>
      </c>
      <c r="L312" s="107">
        <v>893</v>
      </c>
      <c r="M312" s="113">
        <f t="shared" si="9"/>
        <v>16108</v>
      </c>
      <c r="N312" s="100"/>
      <c r="O312" s="108">
        <v>0</v>
      </c>
      <c r="P312" s="108">
        <v>0</v>
      </c>
      <c r="Q312" s="112">
        <v>0.09</v>
      </c>
      <c r="R312" s="112">
        <v>3.8689956813139532E-2</v>
      </c>
      <c r="S312" s="111">
        <v>0</v>
      </c>
      <c r="T312" s="100"/>
      <c r="U312" s="110">
        <v>609</v>
      </c>
      <c r="V312" s="110">
        <v>0</v>
      </c>
      <c r="W312" s="110">
        <v>0</v>
      </c>
      <c r="X312" s="110">
        <v>36</v>
      </c>
      <c r="Y312" s="110">
        <v>645</v>
      </c>
      <c r="Z312" s="109">
        <v>8472610</v>
      </c>
      <c r="AB312" s="108">
        <v>0</v>
      </c>
      <c r="AC312" s="108">
        <v>0</v>
      </c>
      <c r="AD312" s="107">
        <v>0</v>
      </c>
      <c r="AE312" s="106"/>
    </row>
    <row r="313" spans="1:31" s="95" customFormat="1" x14ac:dyDescent="0.3">
      <c r="A313" s="115">
        <v>444</v>
      </c>
      <c r="B313" s="115">
        <v>444035198</v>
      </c>
      <c r="C313" s="114" t="s">
        <v>175</v>
      </c>
      <c r="D313" s="115">
        <v>35</v>
      </c>
      <c r="E313" s="114" t="s">
        <v>22</v>
      </c>
      <c r="F313" s="115">
        <v>198</v>
      </c>
      <c r="G313" s="114" t="s">
        <v>39</v>
      </c>
      <c r="H313" s="108">
        <v>0.19</v>
      </c>
      <c r="I313" s="107">
        <v>9705</v>
      </c>
      <c r="J313" s="107">
        <v>3902</v>
      </c>
      <c r="K313" s="107">
        <f t="shared" si="8"/>
        <v>0</v>
      </c>
      <c r="L313" s="107">
        <v>893</v>
      </c>
      <c r="M313" s="113">
        <f t="shared" si="9"/>
        <v>14500</v>
      </c>
      <c r="N313" s="100"/>
      <c r="O313" s="108">
        <v>0</v>
      </c>
      <c r="P313" s="108">
        <v>0</v>
      </c>
      <c r="Q313" s="112">
        <v>0.09</v>
      </c>
      <c r="R313" s="112">
        <v>4.8293990632196065E-3</v>
      </c>
      <c r="S313" s="111">
        <v>0</v>
      </c>
      <c r="T313" s="100"/>
      <c r="U313" s="110">
        <v>2585</v>
      </c>
      <c r="V313" s="110">
        <v>0</v>
      </c>
      <c r="W313" s="110">
        <v>0</v>
      </c>
      <c r="X313" s="110">
        <v>170</v>
      </c>
      <c r="Y313" s="110">
        <v>2755</v>
      </c>
      <c r="Z313" s="109">
        <v>8472610</v>
      </c>
      <c r="AB313" s="108">
        <v>0</v>
      </c>
      <c r="AC313" s="108">
        <v>0</v>
      </c>
      <c r="AD313" s="107">
        <v>0</v>
      </c>
      <c r="AE313" s="106"/>
    </row>
    <row r="314" spans="1:31" s="95" customFormat="1" x14ac:dyDescent="0.3">
      <c r="A314" s="115">
        <v>444</v>
      </c>
      <c r="B314" s="115">
        <v>444035244</v>
      </c>
      <c r="C314" s="114" t="s">
        <v>175</v>
      </c>
      <c r="D314" s="115">
        <v>35</v>
      </c>
      <c r="E314" s="114" t="s">
        <v>22</v>
      </c>
      <c r="F314" s="115">
        <v>244</v>
      </c>
      <c r="G314" s="114" t="s">
        <v>43</v>
      </c>
      <c r="H314" s="108">
        <v>4.58</v>
      </c>
      <c r="I314" s="107">
        <v>9004</v>
      </c>
      <c r="J314" s="107">
        <v>3648</v>
      </c>
      <c r="K314" s="107">
        <f t="shared" si="8"/>
        <v>0</v>
      </c>
      <c r="L314" s="107">
        <v>893</v>
      </c>
      <c r="M314" s="113">
        <f t="shared" si="9"/>
        <v>13545</v>
      </c>
      <c r="N314" s="100"/>
      <c r="O314" s="108">
        <v>0</v>
      </c>
      <c r="P314" s="108">
        <v>0</v>
      </c>
      <c r="Q314" s="112">
        <v>0.18</v>
      </c>
      <c r="R314" s="112">
        <v>9.1081897987744451E-2</v>
      </c>
      <c r="S314" s="111">
        <v>0</v>
      </c>
      <c r="T314" s="100"/>
      <c r="U314" s="110">
        <v>57946</v>
      </c>
      <c r="V314" s="110">
        <v>0</v>
      </c>
      <c r="W314" s="110">
        <v>0</v>
      </c>
      <c r="X314" s="110">
        <v>4090</v>
      </c>
      <c r="Y314" s="110">
        <v>62036</v>
      </c>
      <c r="Z314" s="109">
        <v>8472610</v>
      </c>
      <c r="AB314" s="108">
        <v>0</v>
      </c>
      <c r="AC314" s="108">
        <v>0</v>
      </c>
      <c r="AD314" s="107">
        <v>0</v>
      </c>
      <c r="AE314" s="106"/>
    </row>
    <row r="315" spans="1:31" s="95" customFormat="1" x14ac:dyDescent="0.3">
      <c r="A315" s="115">
        <v>444</v>
      </c>
      <c r="B315" s="115">
        <v>444035285</v>
      </c>
      <c r="C315" s="114" t="s">
        <v>175</v>
      </c>
      <c r="D315" s="115">
        <v>35</v>
      </c>
      <c r="E315" s="114" t="s">
        <v>22</v>
      </c>
      <c r="F315" s="115">
        <v>285</v>
      </c>
      <c r="G315" s="114" t="s">
        <v>44</v>
      </c>
      <c r="H315" s="108">
        <v>1</v>
      </c>
      <c r="I315" s="107">
        <v>10636</v>
      </c>
      <c r="J315" s="107">
        <v>3258</v>
      </c>
      <c r="K315" s="107">
        <f t="shared" si="8"/>
        <v>0</v>
      </c>
      <c r="L315" s="107">
        <v>893</v>
      </c>
      <c r="M315" s="113">
        <f t="shared" si="9"/>
        <v>14787</v>
      </c>
      <c r="N315" s="100"/>
      <c r="O315" s="108">
        <v>0</v>
      </c>
      <c r="P315" s="108">
        <v>0</v>
      </c>
      <c r="Q315" s="112">
        <v>0.09</v>
      </c>
      <c r="R315" s="112">
        <v>2.9773128157862844E-2</v>
      </c>
      <c r="S315" s="111">
        <v>0</v>
      </c>
      <c r="T315" s="100"/>
      <c r="U315" s="110">
        <v>13894</v>
      </c>
      <c r="V315" s="110">
        <v>0</v>
      </c>
      <c r="W315" s="110">
        <v>0</v>
      </c>
      <c r="X315" s="110">
        <v>893</v>
      </c>
      <c r="Y315" s="110">
        <v>14787</v>
      </c>
      <c r="Z315" s="109">
        <v>8472610</v>
      </c>
      <c r="AB315" s="108">
        <v>0</v>
      </c>
      <c r="AC315" s="108">
        <v>0</v>
      </c>
      <c r="AD315" s="107">
        <v>0</v>
      </c>
      <c r="AE315" s="106"/>
    </row>
    <row r="316" spans="1:31" s="95" customFormat="1" x14ac:dyDescent="0.3">
      <c r="A316" s="115">
        <v>444</v>
      </c>
      <c r="B316" s="115">
        <v>444035336</v>
      </c>
      <c r="C316" s="114" t="s">
        <v>175</v>
      </c>
      <c r="D316" s="115">
        <v>35</v>
      </c>
      <c r="E316" s="114" t="s">
        <v>22</v>
      </c>
      <c r="F316" s="115">
        <v>336</v>
      </c>
      <c r="G316" s="114" t="s">
        <v>48</v>
      </c>
      <c r="H316" s="108">
        <v>2</v>
      </c>
      <c r="I316" s="107">
        <v>10056</v>
      </c>
      <c r="J316" s="107">
        <v>1898</v>
      </c>
      <c r="K316" s="107">
        <f t="shared" si="8"/>
        <v>0</v>
      </c>
      <c r="L316" s="107">
        <v>893</v>
      </c>
      <c r="M316" s="113">
        <f t="shared" si="9"/>
        <v>12847</v>
      </c>
      <c r="N316" s="100"/>
      <c r="O316" s="108">
        <v>0</v>
      </c>
      <c r="P316" s="108">
        <v>0</v>
      </c>
      <c r="Q316" s="112">
        <v>0.09</v>
      </c>
      <c r="R316" s="112">
        <v>3.1548327319751546E-2</v>
      </c>
      <c r="S316" s="111">
        <v>0</v>
      </c>
      <c r="T316" s="100"/>
      <c r="U316" s="110">
        <v>23908</v>
      </c>
      <c r="V316" s="110">
        <v>0</v>
      </c>
      <c r="W316" s="110">
        <v>0</v>
      </c>
      <c r="X316" s="110">
        <v>1786</v>
      </c>
      <c r="Y316" s="110">
        <v>25694</v>
      </c>
      <c r="Z316" s="109">
        <v>8472610</v>
      </c>
      <c r="AB316" s="108">
        <v>0</v>
      </c>
      <c r="AC316" s="108">
        <v>0</v>
      </c>
      <c r="AD316" s="107">
        <v>0</v>
      </c>
      <c r="AE316" s="106"/>
    </row>
    <row r="317" spans="1:31" s="95" customFormat="1" x14ac:dyDescent="0.3">
      <c r="A317" s="115">
        <v>445</v>
      </c>
      <c r="B317" s="115">
        <v>445348017</v>
      </c>
      <c r="C317" s="114" t="s">
        <v>176</v>
      </c>
      <c r="D317" s="115">
        <v>348</v>
      </c>
      <c r="E317" s="114" t="s">
        <v>132</v>
      </c>
      <c r="F317" s="115">
        <v>17</v>
      </c>
      <c r="G317" s="114" t="s">
        <v>177</v>
      </c>
      <c r="H317" s="108">
        <v>15.56</v>
      </c>
      <c r="I317" s="107">
        <v>10749</v>
      </c>
      <c r="J317" s="107">
        <v>3095</v>
      </c>
      <c r="K317" s="107">
        <f t="shared" si="8"/>
        <v>0</v>
      </c>
      <c r="L317" s="107">
        <v>893</v>
      </c>
      <c r="M317" s="113">
        <f t="shared" si="9"/>
        <v>14737</v>
      </c>
      <c r="N317" s="100"/>
      <c r="O317" s="108">
        <v>0</v>
      </c>
      <c r="P317" s="108">
        <v>0</v>
      </c>
      <c r="Q317" s="112">
        <v>0.09</v>
      </c>
      <c r="R317" s="112">
        <v>7.0803584211473966E-3</v>
      </c>
      <c r="S317" s="111">
        <v>0</v>
      </c>
      <c r="T317" s="100"/>
      <c r="U317" s="110">
        <v>215411</v>
      </c>
      <c r="V317" s="110">
        <v>0</v>
      </c>
      <c r="W317" s="110">
        <v>0</v>
      </c>
      <c r="X317" s="110">
        <v>13895</v>
      </c>
      <c r="Y317" s="110">
        <v>229306</v>
      </c>
      <c r="Z317" s="109">
        <v>17766504</v>
      </c>
      <c r="AB317" s="108">
        <v>0</v>
      </c>
      <c r="AC317" s="108">
        <v>0</v>
      </c>
      <c r="AD317" s="107">
        <v>0</v>
      </c>
      <c r="AE317" s="106"/>
    </row>
    <row r="318" spans="1:31" s="95" customFormat="1" x14ac:dyDescent="0.3">
      <c r="A318" s="115">
        <v>445</v>
      </c>
      <c r="B318" s="115">
        <v>445348064</v>
      </c>
      <c r="C318" s="114" t="s">
        <v>176</v>
      </c>
      <c r="D318" s="115">
        <v>348</v>
      </c>
      <c r="E318" s="114" t="s">
        <v>132</v>
      </c>
      <c r="F318" s="115">
        <v>64</v>
      </c>
      <c r="G318" s="114" t="s">
        <v>121</v>
      </c>
      <c r="H318" s="108">
        <v>2</v>
      </c>
      <c r="I318" s="107">
        <v>8944</v>
      </c>
      <c r="J318" s="107">
        <v>1427</v>
      </c>
      <c r="K318" s="107">
        <f t="shared" si="8"/>
        <v>0</v>
      </c>
      <c r="L318" s="107">
        <v>893</v>
      </c>
      <c r="M318" s="113">
        <f t="shared" si="9"/>
        <v>11264</v>
      </c>
      <c r="N318" s="100"/>
      <c r="O318" s="108">
        <v>0</v>
      </c>
      <c r="P318" s="108">
        <v>0</v>
      </c>
      <c r="Q318" s="112">
        <v>0.18</v>
      </c>
      <c r="R318" s="112">
        <v>2.6255390850916226E-2</v>
      </c>
      <c r="S318" s="111">
        <v>0</v>
      </c>
      <c r="T318" s="100"/>
      <c r="U318" s="110">
        <v>20742</v>
      </c>
      <c r="V318" s="110">
        <v>0</v>
      </c>
      <c r="W318" s="110">
        <v>0</v>
      </c>
      <c r="X318" s="110">
        <v>1786</v>
      </c>
      <c r="Y318" s="110">
        <v>22528</v>
      </c>
      <c r="Z318" s="109">
        <v>17766504</v>
      </c>
      <c r="AB318" s="108">
        <v>0</v>
      </c>
      <c r="AC318" s="108">
        <v>0</v>
      </c>
      <c r="AD318" s="107">
        <v>0</v>
      </c>
      <c r="AE318" s="106"/>
    </row>
    <row r="319" spans="1:31" s="95" customFormat="1" x14ac:dyDescent="0.3">
      <c r="A319" s="115">
        <v>445</v>
      </c>
      <c r="B319" s="115">
        <v>445348110</v>
      </c>
      <c r="C319" s="114" t="s">
        <v>176</v>
      </c>
      <c r="D319" s="115">
        <v>348</v>
      </c>
      <c r="E319" s="114" t="s">
        <v>132</v>
      </c>
      <c r="F319" s="115">
        <v>110</v>
      </c>
      <c r="G319" s="114" t="s">
        <v>122</v>
      </c>
      <c r="H319" s="108">
        <v>2</v>
      </c>
      <c r="I319" s="107">
        <v>9523</v>
      </c>
      <c r="J319" s="107">
        <v>1768</v>
      </c>
      <c r="K319" s="107">
        <f t="shared" si="8"/>
        <v>0</v>
      </c>
      <c r="L319" s="107">
        <v>893</v>
      </c>
      <c r="M319" s="113">
        <f t="shared" si="9"/>
        <v>12184</v>
      </c>
      <c r="N319" s="100"/>
      <c r="O319" s="108">
        <v>0</v>
      </c>
      <c r="P319" s="108">
        <v>0</v>
      </c>
      <c r="Q319" s="112">
        <v>0.09</v>
      </c>
      <c r="R319" s="112">
        <v>8.4075756412868678E-3</v>
      </c>
      <c r="S319" s="111">
        <v>0</v>
      </c>
      <c r="T319" s="100"/>
      <c r="U319" s="110">
        <v>22583</v>
      </c>
      <c r="V319" s="110">
        <v>0</v>
      </c>
      <c r="W319" s="110">
        <v>0</v>
      </c>
      <c r="X319" s="110">
        <v>1787</v>
      </c>
      <c r="Y319" s="110">
        <v>24370</v>
      </c>
      <c r="Z319" s="109">
        <v>17766504</v>
      </c>
      <c r="AB319" s="108">
        <v>0</v>
      </c>
      <c r="AC319" s="108">
        <v>0</v>
      </c>
      <c r="AD319" s="107">
        <v>0</v>
      </c>
      <c r="AE319" s="106"/>
    </row>
    <row r="320" spans="1:31" s="95" customFormat="1" x14ac:dyDescent="0.3">
      <c r="A320" s="115">
        <v>445</v>
      </c>
      <c r="B320" s="115">
        <v>445348151</v>
      </c>
      <c r="C320" s="114" t="s">
        <v>176</v>
      </c>
      <c r="D320" s="115">
        <v>348</v>
      </c>
      <c r="E320" s="114" t="s">
        <v>132</v>
      </c>
      <c r="F320" s="115">
        <v>151</v>
      </c>
      <c r="G320" s="114" t="s">
        <v>178</v>
      </c>
      <c r="H320" s="108">
        <v>12.219999999999999</v>
      </c>
      <c r="I320" s="107">
        <v>9813</v>
      </c>
      <c r="J320" s="107">
        <v>2099</v>
      </c>
      <c r="K320" s="107">
        <f t="shared" si="8"/>
        <v>0</v>
      </c>
      <c r="L320" s="107">
        <v>893</v>
      </c>
      <c r="M320" s="113">
        <f t="shared" si="9"/>
        <v>12805</v>
      </c>
      <c r="N320" s="100"/>
      <c r="O320" s="108">
        <v>0</v>
      </c>
      <c r="P320" s="108">
        <v>0</v>
      </c>
      <c r="Q320" s="112">
        <v>0.09</v>
      </c>
      <c r="R320" s="112">
        <v>8.4259435941243053E-3</v>
      </c>
      <c r="S320" s="111">
        <v>0</v>
      </c>
      <c r="T320" s="100"/>
      <c r="U320" s="110">
        <v>145564</v>
      </c>
      <c r="V320" s="110">
        <v>0</v>
      </c>
      <c r="W320" s="110">
        <v>0</v>
      </c>
      <c r="X320" s="110">
        <v>10913</v>
      </c>
      <c r="Y320" s="110">
        <v>156477</v>
      </c>
      <c r="Z320" s="109">
        <v>17766504</v>
      </c>
      <c r="AB320" s="108">
        <v>0</v>
      </c>
      <c r="AC320" s="108">
        <v>0</v>
      </c>
      <c r="AD320" s="107">
        <v>0</v>
      </c>
      <c r="AE320" s="106"/>
    </row>
    <row r="321" spans="1:31" s="95" customFormat="1" x14ac:dyDescent="0.3">
      <c r="A321" s="115">
        <v>445</v>
      </c>
      <c r="B321" s="115">
        <v>445348153</v>
      </c>
      <c r="C321" s="114" t="s">
        <v>176</v>
      </c>
      <c r="D321" s="115">
        <v>348</v>
      </c>
      <c r="E321" s="114" t="s">
        <v>132</v>
      </c>
      <c r="F321" s="115">
        <v>153</v>
      </c>
      <c r="G321" s="114" t="s">
        <v>124</v>
      </c>
      <c r="H321" s="108">
        <v>1</v>
      </c>
      <c r="I321" s="107">
        <v>8944</v>
      </c>
      <c r="J321" s="107">
        <v>473</v>
      </c>
      <c r="K321" s="107">
        <f t="shared" si="8"/>
        <v>0</v>
      </c>
      <c r="L321" s="107">
        <v>893</v>
      </c>
      <c r="M321" s="113">
        <f t="shared" si="9"/>
        <v>10310</v>
      </c>
      <c r="N321" s="100"/>
      <c r="O321" s="108">
        <v>0</v>
      </c>
      <c r="P321" s="108">
        <v>0</v>
      </c>
      <c r="Q321" s="112">
        <v>0.09</v>
      </c>
      <c r="R321" s="112">
        <v>1.3064621745680596E-2</v>
      </c>
      <c r="S321" s="111">
        <v>0</v>
      </c>
      <c r="T321" s="100"/>
      <c r="U321" s="110">
        <v>9417</v>
      </c>
      <c r="V321" s="110">
        <v>0</v>
      </c>
      <c r="W321" s="110">
        <v>0</v>
      </c>
      <c r="X321" s="110">
        <v>893</v>
      </c>
      <c r="Y321" s="110">
        <v>10310</v>
      </c>
      <c r="Z321" s="109">
        <v>17766504</v>
      </c>
      <c r="AB321" s="108">
        <v>0</v>
      </c>
      <c r="AC321" s="108">
        <v>0</v>
      </c>
      <c r="AD321" s="107">
        <v>0</v>
      </c>
      <c r="AE321" s="106"/>
    </row>
    <row r="322" spans="1:31" s="95" customFormat="1" x14ac:dyDescent="0.3">
      <c r="A322" s="115">
        <v>445</v>
      </c>
      <c r="B322" s="115">
        <v>445348162</v>
      </c>
      <c r="C322" s="114" t="s">
        <v>176</v>
      </c>
      <c r="D322" s="115">
        <v>348</v>
      </c>
      <c r="E322" s="114" t="s">
        <v>132</v>
      </c>
      <c r="F322" s="115">
        <v>162</v>
      </c>
      <c r="G322" s="114" t="s">
        <v>179</v>
      </c>
      <c r="H322" s="108">
        <v>1</v>
      </c>
      <c r="I322" s="107">
        <v>9122</v>
      </c>
      <c r="J322" s="107">
        <v>2412</v>
      </c>
      <c r="K322" s="107">
        <f t="shared" si="8"/>
        <v>0</v>
      </c>
      <c r="L322" s="107">
        <v>893</v>
      </c>
      <c r="M322" s="113">
        <f t="shared" si="9"/>
        <v>12427</v>
      </c>
      <c r="N322" s="100"/>
      <c r="O322" s="108">
        <v>0</v>
      </c>
      <c r="P322" s="108">
        <v>0</v>
      </c>
      <c r="Q322" s="112">
        <v>0.09</v>
      </c>
      <c r="R322" s="112">
        <v>1.4344769244499985E-2</v>
      </c>
      <c r="S322" s="111">
        <v>0</v>
      </c>
      <c r="T322" s="100"/>
      <c r="U322" s="110">
        <v>11534</v>
      </c>
      <c r="V322" s="110">
        <v>0</v>
      </c>
      <c r="W322" s="110">
        <v>0</v>
      </c>
      <c r="X322" s="110">
        <v>893</v>
      </c>
      <c r="Y322" s="110">
        <v>12427</v>
      </c>
      <c r="Z322" s="109">
        <v>17766504</v>
      </c>
      <c r="AB322" s="108">
        <v>0</v>
      </c>
      <c r="AC322" s="108">
        <v>0</v>
      </c>
      <c r="AD322" s="107">
        <v>0</v>
      </c>
      <c r="AE322" s="106"/>
    </row>
    <row r="323" spans="1:31" s="95" customFormat="1" x14ac:dyDescent="0.3">
      <c r="A323" s="115">
        <v>445</v>
      </c>
      <c r="B323" s="115">
        <v>445348186</v>
      </c>
      <c r="C323" s="114" t="s">
        <v>176</v>
      </c>
      <c r="D323" s="115">
        <v>348</v>
      </c>
      <c r="E323" s="114" t="s">
        <v>132</v>
      </c>
      <c r="F323" s="115">
        <v>186</v>
      </c>
      <c r="G323" s="114" t="s">
        <v>180</v>
      </c>
      <c r="H323" s="108">
        <v>5.34</v>
      </c>
      <c r="I323" s="107">
        <v>9794</v>
      </c>
      <c r="J323" s="107">
        <v>4279</v>
      </c>
      <c r="K323" s="107">
        <f t="shared" si="8"/>
        <v>0</v>
      </c>
      <c r="L323" s="107">
        <v>893</v>
      </c>
      <c r="M323" s="113">
        <f t="shared" si="9"/>
        <v>14966</v>
      </c>
      <c r="N323" s="100"/>
      <c r="O323" s="108">
        <v>0</v>
      </c>
      <c r="P323" s="108">
        <v>0</v>
      </c>
      <c r="Q323" s="112">
        <v>0.09</v>
      </c>
      <c r="R323" s="112">
        <v>3.6886226487267072E-3</v>
      </c>
      <c r="S323" s="111">
        <v>0</v>
      </c>
      <c r="T323" s="100"/>
      <c r="U323" s="110">
        <v>75150</v>
      </c>
      <c r="V323" s="110">
        <v>0</v>
      </c>
      <c r="W323" s="110">
        <v>0</v>
      </c>
      <c r="X323" s="110">
        <v>4768</v>
      </c>
      <c r="Y323" s="110">
        <v>79918</v>
      </c>
      <c r="Z323" s="109">
        <v>17766504</v>
      </c>
      <c r="AB323" s="108">
        <v>0</v>
      </c>
      <c r="AC323" s="108">
        <v>0</v>
      </c>
      <c r="AD323" s="107">
        <v>0</v>
      </c>
      <c r="AE323" s="106"/>
    </row>
    <row r="324" spans="1:31" s="95" customFormat="1" x14ac:dyDescent="0.3">
      <c r="A324" s="115">
        <v>445</v>
      </c>
      <c r="B324" s="115">
        <v>445348226</v>
      </c>
      <c r="C324" s="114" t="s">
        <v>176</v>
      </c>
      <c r="D324" s="115">
        <v>348</v>
      </c>
      <c r="E324" s="114" t="s">
        <v>132</v>
      </c>
      <c r="F324" s="115">
        <v>226</v>
      </c>
      <c r="G324" s="114" t="s">
        <v>181</v>
      </c>
      <c r="H324" s="108">
        <v>28.98</v>
      </c>
      <c r="I324" s="107">
        <v>10536</v>
      </c>
      <c r="J324" s="107">
        <v>647</v>
      </c>
      <c r="K324" s="107">
        <f t="shared" si="8"/>
        <v>0</v>
      </c>
      <c r="L324" s="107">
        <v>893</v>
      </c>
      <c r="M324" s="113">
        <f t="shared" si="9"/>
        <v>12076</v>
      </c>
      <c r="N324" s="100"/>
      <c r="O324" s="108">
        <v>0</v>
      </c>
      <c r="P324" s="108">
        <v>0</v>
      </c>
      <c r="Q324" s="112">
        <v>0.09</v>
      </c>
      <c r="R324" s="112">
        <v>1.6286989259487166E-2</v>
      </c>
      <c r="S324" s="111">
        <v>0</v>
      </c>
      <c r="T324" s="100"/>
      <c r="U324" s="110">
        <v>324083</v>
      </c>
      <c r="V324" s="110">
        <v>0</v>
      </c>
      <c r="W324" s="110">
        <v>0</v>
      </c>
      <c r="X324" s="110">
        <v>25879</v>
      </c>
      <c r="Y324" s="110">
        <v>349962</v>
      </c>
      <c r="Z324" s="109">
        <v>17766504</v>
      </c>
      <c r="AB324" s="108">
        <v>0</v>
      </c>
      <c r="AC324" s="108">
        <v>0</v>
      </c>
      <c r="AD324" s="107">
        <v>0</v>
      </c>
      <c r="AE324" s="106"/>
    </row>
    <row r="325" spans="1:31" s="95" customFormat="1" x14ac:dyDescent="0.3">
      <c r="A325" s="115">
        <v>445</v>
      </c>
      <c r="B325" s="115">
        <v>445348271</v>
      </c>
      <c r="C325" s="114" t="s">
        <v>176</v>
      </c>
      <c r="D325" s="115">
        <v>348</v>
      </c>
      <c r="E325" s="114" t="s">
        <v>132</v>
      </c>
      <c r="F325" s="115">
        <v>271</v>
      </c>
      <c r="G325" s="114" t="s">
        <v>129</v>
      </c>
      <c r="H325" s="108">
        <v>2.2199999999999998</v>
      </c>
      <c r="I325" s="107">
        <v>8910</v>
      </c>
      <c r="J325" s="107">
        <v>2495</v>
      </c>
      <c r="K325" s="107">
        <f t="shared" si="8"/>
        <v>0</v>
      </c>
      <c r="L325" s="107">
        <v>893</v>
      </c>
      <c r="M325" s="113">
        <f t="shared" si="9"/>
        <v>12298</v>
      </c>
      <c r="N325" s="100"/>
      <c r="O325" s="108">
        <v>0</v>
      </c>
      <c r="P325" s="108">
        <v>0</v>
      </c>
      <c r="Q325" s="112">
        <v>0.09</v>
      </c>
      <c r="R325" s="112">
        <v>5.5320159227313561E-3</v>
      </c>
      <c r="S325" s="111">
        <v>0</v>
      </c>
      <c r="T325" s="100"/>
      <c r="U325" s="110">
        <v>25320</v>
      </c>
      <c r="V325" s="110">
        <v>0</v>
      </c>
      <c r="W325" s="110">
        <v>0</v>
      </c>
      <c r="X325" s="110">
        <v>1982</v>
      </c>
      <c r="Y325" s="110">
        <v>27302</v>
      </c>
      <c r="Z325" s="109">
        <v>17766504</v>
      </c>
      <c r="AB325" s="108">
        <v>0</v>
      </c>
      <c r="AC325" s="108">
        <v>0</v>
      </c>
      <c r="AD325" s="107">
        <v>0</v>
      </c>
      <c r="AE325" s="106"/>
    </row>
    <row r="326" spans="1:31" s="95" customFormat="1" x14ac:dyDescent="0.3">
      <c r="A326" s="115">
        <v>445</v>
      </c>
      <c r="B326" s="115">
        <v>445348316</v>
      </c>
      <c r="C326" s="114" t="s">
        <v>176</v>
      </c>
      <c r="D326" s="115">
        <v>348</v>
      </c>
      <c r="E326" s="114" t="s">
        <v>132</v>
      </c>
      <c r="F326" s="115">
        <v>316</v>
      </c>
      <c r="G326" s="114" t="s">
        <v>182</v>
      </c>
      <c r="H326" s="108">
        <v>6</v>
      </c>
      <c r="I326" s="107">
        <v>10167</v>
      </c>
      <c r="J326" s="107">
        <v>1392</v>
      </c>
      <c r="K326" s="107">
        <f t="shared" si="8"/>
        <v>0</v>
      </c>
      <c r="L326" s="107">
        <v>893</v>
      </c>
      <c r="M326" s="113">
        <f t="shared" si="9"/>
        <v>12452</v>
      </c>
      <c r="N326" s="100"/>
      <c r="O326" s="108">
        <v>0</v>
      </c>
      <c r="P326" s="108">
        <v>0</v>
      </c>
      <c r="Q326" s="112">
        <v>0.18</v>
      </c>
      <c r="R326" s="112">
        <v>7.0521518055106872E-3</v>
      </c>
      <c r="S326" s="111">
        <v>0</v>
      </c>
      <c r="T326" s="100"/>
      <c r="U326" s="110">
        <v>69354</v>
      </c>
      <c r="V326" s="110">
        <v>0</v>
      </c>
      <c r="W326" s="110">
        <v>0</v>
      </c>
      <c r="X326" s="110">
        <v>5358</v>
      </c>
      <c r="Y326" s="110">
        <v>74712</v>
      </c>
      <c r="Z326" s="109">
        <v>17766504</v>
      </c>
      <c r="AB326" s="108">
        <v>0</v>
      </c>
      <c r="AC326" s="108">
        <v>0</v>
      </c>
      <c r="AD326" s="107">
        <v>0</v>
      </c>
      <c r="AE326" s="106"/>
    </row>
    <row r="327" spans="1:31" s="95" customFormat="1" x14ac:dyDescent="0.3">
      <c r="A327" s="115">
        <v>445</v>
      </c>
      <c r="B327" s="115">
        <v>445348322</v>
      </c>
      <c r="C327" s="114" t="s">
        <v>176</v>
      </c>
      <c r="D327" s="115">
        <v>348</v>
      </c>
      <c r="E327" s="114" t="s">
        <v>132</v>
      </c>
      <c r="F327" s="115">
        <v>322</v>
      </c>
      <c r="G327" s="114" t="s">
        <v>131</v>
      </c>
      <c r="H327" s="108">
        <v>1</v>
      </c>
      <c r="I327" s="107">
        <v>9248</v>
      </c>
      <c r="J327" s="107">
        <v>4548</v>
      </c>
      <c r="K327" s="107">
        <f t="shared" si="8"/>
        <v>0</v>
      </c>
      <c r="L327" s="107">
        <v>893</v>
      </c>
      <c r="M327" s="113">
        <f t="shared" si="9"/>
        <v>14689</v>
      </c>
      <c r="N327" s="100"/>
      <c r="O327" s="108">
        <v>0</v>
      </c>
      <c r="P327" s="108">
        <v>0</v>
      </c>
      <c r="Q327" s="112">
        <v>0.09</v>
      </c>
      <c r="R327" s="112">
        <v>8.9361873139157718E-3</v>
      </c>
      <c r="S327" s="111">
        <v>0</v>
      </c>
      <c r="T327" s="100"/>
      <c r="U327" s="110">
        <v>13796</v>
      </c>
      <c r="V327" s="110">
        <v>0</v>
      </c>
      <c r="W327" s="110">
        <v>0</v>
      </c>
      <c r="X327" s="110">
        <v>893</v>
      </c>
      <c r="Y327" s="110">
        <v>14689</v>
      </c>
      <c r="Z327" s="109">
        <v>17766504</v>
      </c>
      <c r="AB327" s="108">
        <v>0</v>
      </c>
      <c r="AC327" s="108">
        <v>0</v>
      </c>
      <c r="AD327" s="107">
        <v>0</v>
      </c>
      <c r="AE327" s="106"/>
    </row>
    <row r="328" spans="1:31" s="95" customFormat="1" x14ac:dyDescent="0.3">
      <c r="A328" s="115">
        <v>445</v>
      </c>
      <c r="B328" s="115">
        <v>445348348</v>
      </c>
      <c r="C328" s="114" t="s">
        <v>176</v>
      </c>
      <c r="D328" s="115">
        <v>348</v>
      </c>
      <c r="E328" s="114" t="s">
        <v>132</v>
      </c>
      <c r="F328" s="115">
        <v>348</v>
      </c>
      <c r="G328" s="114" t="s">
        <v>132</v>
      </c>
      <c r="H328" s="108">
        <v>1321.2200000000003</v>
      </c>
      <c r="I328" s="107">
        <v>10754</v>
      </c>
      <c r="J328" s="107">
        <v>89</v>
      </c>
      <c r="K328" s="107">
        <f t="shared" si="8"/>
        <v>698.92296513828114</v>
      </c>
      <c r="L328" s="107">
        <v>893</v>
      </c>
      <c r="M328" s="113">
        <f t="shared" si="9"/>
        <v>12434.922965138281</v>
      </c>
      <c r="N328" s="100"/>
      <c r="O328" s="108">
        <v>0</v>
      </c>
      <c r="P328" s="108">
        <v>1000.4399999999999</v>
      </c>
      <c r="Q328" s="112">
        <v>0.09</v>
      </c>
      <c r="R328" s="112">
        <v>6.4403312359116588E-2</v>
      </c>
      <c r="S328" s="111">
        <v>0</v>
      </c>
      <c r="T328" s="100"/>
      <c r="U328" s="110">
        <v>14326019</v>
      </c>
      <c r="V328" s="110">
        <v>923431</v>
      </c>
      <c r="W328" s="110">
        <v>0</v>
      </c>
      <c r="X328" s="110">
        <v>1179880</v>
      </c>
      <c r="Y328" s="110">
        <v>16429330</v>
      </c>
      <c r="Z328" s="109">
        <v>17766504</v>
      </c>
      <c r="AB328" s="108">
        <v>0</v>
      </c>
      <c r="AC328" s="108">
        <v>0</v>
      </c>
      <c r="AD328" s="107">
        <v>0</v>
      </c>
      <c r="AE328" s="106"/>
    </row>
    <row r="329" spans="1:31" s="95" customFormat="1" x14ac:dyDescent="0.3">
      <c r="A329" s="115">
        <v>445</v>
      </c>
      <c r="B329" s="115">
        <v>445348616</v>
      </c>
      <c r="C329" s="114" t="s">
        <v>176</v>
      </c>
      <c r="D329" s="115">
        <v>348</v>
      </c>
      <c r="E329" s="114" t="s">
        <v>132</v>
      </c>
      <c r="F329" s="115">
        <v>616</v>
      </c>
      <c r="G329" s="114" t="s">
        <v>133</v>
      </c>
      <c r="H329" s="108">
        <v>1</v>
      </c>
      <c r="I329" s="107">
        <v>10085</v>
      </c>
      <c r="J329" s="107">
        <v>3402</v>
      </c>
      <c r="K329" s="107">
        <f t="shared" si="8"/>
        <v>0</v>
      </c>
      <c r="L329" s="107">
        <v>893</v>
      </c>
      <c r="M329" s="113">
        <f t="shared" si="9"/>
        <v>14380</v>
      </c>
      <c r="N329" s="100"/>
      <c r="O329" s="108">
        <v>0</v>
      </c>
      <c r="P329" s="108">
        <v>0</v>
      </c>
      <c r="Q329" s="112">
        <v>0.09</v>
      </c>
      <c r="R329" s="112">
        <v>3.6936632904566308E-2</v>
      </c>
      <c r="S329" s="111">
        <v>0</v>
      </c>
      <c r="T329" s="100"/>
      <c r="U329" s="110">
        <v>13487</v>
      </c>
      <c r="V329" s="110">
        <v>0</v>
      </c>
      <c r="W329" s="110">
        <v>0</v>
      </c>
      <c r="X329" s="110">
        <v>893</v>
      </c>
      <c r="Y329" s="110">
        <v>14380</v>
      </c>
      <c r="Z329" s="109">
        <v>17766504</v>
      </c>
      <c r="AB329" s="108">
        <v>0</v>
      </c>
      <c r="AC329" s="108">
        <v>0</v>
      </c>
      <c r="AD329" s="107">
        <v>0</v>
      </c>
      <c r="AE329" s="106"/>
    </row>
    <row r="330" spans="1:31" s="95" customFormat="1" x14ac:dyDescent="0.3">
      <c r="A330" s="115">
        <v>445</v>
      </c>
      <c r="B330" s="115">
        <v>445348658</v>
      </c>
      <c r="C330" s="114" t="s">
        <v>176</v>
      </c>
      <c r="D330" s="115">
        <v>348</v>
      </c>
      <c r="E330" s="114" t="s">
        <v>132</v>
      </c>
      <c r="F330" s="115">
        <v>658</v>
      </c>
      <c r="G330" s="114" t="s">
        <v>183</v>
      </c>
      <c r="H330" s="108">
        <v>1.92</v>
      </c>
      <c r="I330" s="107">
        <v>9921</v>
      </c>
      <c r="J330" s="107">
        <v>1251</v>
      </c>
      <c r="K330" s="107">
        <f t="shared" si="8"/>
        <v>0</v>
      </c>
      <c r="L330" s="107">
        <v>893</v>
      </c>
      <c r="M330" s="113">
        <f t="shared" si="9"/>
        <v>12065</v>
      </c>
      <c r="N330" s="100"/>
      <c r="O330" s="108">
        <v>0</v>
      </c>
      <c r="P330" s="108">
        <v>0</v>
      </c>
      <c r="Q330" s="112">
        <v>0.09</v>
      </c>
      <c r="R330" s="112">
        <v>1.7704157014904131E-3</v>
      </c>
      <c r="S330" s="111">
        <v>0</v>
      </c>
      <c r="T330" s="100"/>
      <c r="U330" s="110">
        <v>21450</v>
      </c>
      <c r="V330" s="110">
        <v>0</v>
      </c>
      <c r="W330" s="110">
        <v>0</v>
      </c>
      <c r="X330" s="110">
        <v>1715</v>
      </c>
      <c r="Y330" s="110">
        <v>23165</v>
      </c>
      <c r="Z330" s="109">
        <v>17766504</v>
      </c>
      <c r="AB330" s="108">
        <v>0</v>
      </c>
      <c r="AC330" s="108">
        <v>0</v>
      </c>
      <c r="AD330" s="107">
        <v>0</v>
      </c>
      <c r="AE330" s="106"/>
    </row>
    <row r="331" spans="1:31" s="95" customFormat="1" x14ac:dyDescent="0.3">
      <c r="A331" s="115">
        <v>445</v>
      </c>
      <c r="B331" s="115">
        <v>445348735</v>
      </c>
      <c r="C331" s="114" t="s">
        <v>176</v>
      </c>
      <c r="D331" s="115">
        <v>348</v>
      </c>
      <c r="E331" s="114" t="s">
        <v>132</v>
      </c>
      <c r="F331" s="115">
        <v>735</v>
      </c>
      <c r="G331" s="114" t="s">
        <v>138</v>
      </c>
      <c r="H331" s="108">
        <v>2</v>
      </c>
      <c r="I331" s="107">
        <v>9799</v>
      </c>
      <c r="J331" s="107">
        <v>3921</v>
      </c>
      <c r="K331" s="107">
        <f t="shared" ref="K331:K394" si="10">IFERROR(V331/H331,0)</f>
        <v>0</v>
      </c>
      <c r="L331" s="107">
        <v>893</v>
      </c>
      <c r="M331" s="113">
        <f t="shared" ref="M331:M394" si="11">SUM(I331:L331)</f>
        <v>14613</v>
      </c>
      <c r="N331" s="100"/>
      <c r="O331" s="108">
        <v>0</v>
      </c>
      <c r="P331" s="108">
        <v>0</v>
      </c>
      <c r="Q331" s="112">
        <v>0.09</v>
      </c>
      <c r="R331" s="112">
        <v>2.0288207025652885E-2</v>
      </c>
      <c r="S331" s="111">
        <v>0</v>
      </c>
      <c r="T331" s="100"/>
      <c r="U331" s="110">
        <v>27440</v>
      </c>
      <c r="V331" s="110">
        <v>0</v>
      </c>
      <c r="W331" s="110">
        <v>0</v>
      </c>
      <c r="X331" s="110">
        <v>1786</v>
      </c>
      <c r="Y331" s="110">
        <v>29226</v>
      </c>
      <c r="Z331" s="109">
        <v>17766504</v>
      </c>
      <c r="AB331" s="108">
        <v>0</v>
      </c>
      <c r="AC331" s="108">
        <v>0</v>
      </c>
      <c r="AD331" s="107">
        <v>0</v>
      </c>
      <c r="AE331" s="106"/>
    </row>
    <row r="332" spans="1:31" s="95" customFormat="1" x14ac:dyDescent="0.3">
      <c r="A332" s="115">
        <v>445</v>
      </c>
      <c r="B332" s="115">
        <v>445348753</v>
      </c>
      <c r="C332" s="114" t="s">
        <v>176</v>
      </c>
      <c r="D332" s="115">
        <v>348</v>
      </c>
      <c r="E332" s="114" t="s">
        <v>132</v>
      </c>
      <c r="F332" s="115">
        <v>753</v>
      </c>
      <c r="G332" s="114" t="s">
        <v>248</v>
      </c>
      <c r="H332" s="108">
        <v>0.5</v>
      </c>
      <c r="I332" s="107">
        <v>10224</v>
      </c>
      <c r="J332" s="107">
        <v>3994</v>
      </c>
      <c r="K332" s="107">
        <f t="shared" si="10"/>
        <v>0</v>
      </c>
      <c r="L332" s="107">
        <v>893</v>
      </c>
      <c r="M332" s="113">
        <f t="shared" si="11"/>
        <v>15111</v>
      </c>
      <c r="N332" s="100"/>
      <c r="O332" s="108">
        <v>0</v>
      </c>
      <c r="P332" s="108">
        <v>0</v>
      </c>
      <c r="Q332" s="112">
        <v>0.09</v>
      </c>
      <c r="R332" s="112">
        <v>9.5686212069053308E-3</v>
      </c>
      <c r="S332" s="111">
        <v>0</v>
      </c>
      <c r="T332" s="100"/>
      <c r="U332" s="110">
        <v>7109</v>
      </c>
      <c r="V332" s="110">
        <v>0</v>
      </c>
      <c r="W332" s="110">
        <v>0</v>
      </c>
      <c r="X332" s="110">
        <v>447</v>
      </c>
      <c r="Y332" s="110">
        <v>7556</v>
      </c>
      <c r="Z332" s="109">
        <v>17766504</v>
      </c>
      <c r="AB332" s="108">
        <v>0</v>
      </c>
      <c r="AC332" s="108">
        <v>0</v>
      </c>
      <c r="AD332" s="107">
        <v>0</v>
      </c>
      <c r="AE332" s="106"/>
    </row>
    <row r="333" spans="1:31" s="95" customFormat="1" x14ac:dyDescent="0.3">
      <c r="A333" s="115">
        <v>445</v>
      </c>
      <c r="B333" s="115">
        <v>445348767</v>
      </c>
      <c r="C333" s="114" t="s">
        <v>176</v>
      </c>
      <c r="D333" s="115">
        <v>348</v>
      </c>
      <c r="E333" s="114" t="s">
        <v>132</v>
      </c>
      <c r="F333" s="115">
        <v>767</v>
      </c>
      <c r="G333" s="114" t="s">
        <v>184</v>
      </c>
      <c r="H333" s="108">
        <v>4</v>
      </c>
      <c r="I333" s="107">
        <v>8883</v>
      </c>
      <c r="J333" s="107">
        <v>2051</v>
      </c>
      <c r="K333" s="107">
        <f t="shared" si="10"/>
        <v>0</v>
      </c>
      <c r="L333" s="107">
        <v>893</v>
      </c>
      <c r="M333" s="113">
        <f t="shared" si="11"/>
        <v>11827</v>
      </c>
      <c r="N333" s="100"/>
      <c r="O333" s="108">
        <v>0</v>
      </c>
      <c r="P333" s="108">
        <v>0</v>
      </c>
      <c r="Q333" s="112">
        <v>0.09</v>
      </c>
      <c r="R333" s="112">
        <v>2.2695074711172835E-2</v>
      </c>
      <c r="S333" s="111">
        <v>0</v>
      </c>
      <c r="T333" s="100"/>
      <c r="U333" s="110">
        <v>43736</v>
      </c>
      <c r="V333" s="110">
        <v>0</v>
      </c>
      <c r="W333" s="110">
        <v>0</v>
      </c>
      <c r="X333" s="110">
        <v>3572</v>
      </c>
      <c r="Y333" s="110">
        <v>47308</v>
      </c>
      <c r="Z333" s="109">
        <v>17766504</v>
      </c>
      <c r="AB333" s="108">
        <v>0</v>
      </c>
      <c r="AC333" s="108">
        <v>0</v>
      </c>
      <c r="AD333" s="107">
        <v>0</v>
      </c>
      <c r="AE333" s="106"/>
    </row>
    <row r="334" spans="1:31" s="95" customFormat="1" x14ac:dyDescent="0.3">
      <c r="A334" s="115">
        <v>445</v>
      </c>
      <c r="B334" s="115">
        <v>445348775</v>
      </c>
      <c r="C334" s="114" t="s">
        <v>176</v>
      </c>
      <c r="D334" s="115">
        <v>348</v>
      </c>
      <c r="E334" s="114" t="s">
        <v>132</v>
      </c>
      <c r="F334" s="115">
        <v>775</v>
      </c>
      <c r="G334" s="114" t="s">
        <v>77</v>
      </c>
      <c r="H334" s="108">
        <v>16.95</v>
      </c>
      <c r="I334" s="107">
        <v>9839</v>
      </c>
      <c r="J334" s="107">
        <v>1866</v>
      </c>
      <c r="K334" s="107">
        <f t="shared" si="10"/>
        <v>0</v>
      </c>
      <c r="L334" s="107">
        <v>893</v>
      </c>
      <c r="M334" s="113">
        <f t="shared" si="11"/>
        <v>12598</v>
      </c>
      <c r="N334" s="100"/>
      <c r="O334" s="108">
        <v>0</v>
      </c>
      <c r="P334" s="108">
        <v>0</v>
      </c>
      <c r="Q334" s="112">
        <v>0.09</v>
      </c>
      <c r="R334" s="112">
        <v>5.9447349443697431E-3</v>
      </c>
      <c r="S334" s="111">
        <v>0</v>
      </c>
      <c r="T334" s="100"/>
      <c r="U334" s="110">
        <v>198401</v>
      </c>
      <c r="V334" s="110">
        <v>0</v>
      </c>
      <c r="W334" s="110">
        <v>0</v>
      </c>
      <c r="X334" s="110">
        <v>15137</v>
      </c>
      <c r="Y334" s="110">
        <v>213538</v>
      </c>
      <c r="Z334" s="109">
        <v>17766504</v>
      </c>
      <c r="AB334" s="108">
        <v>0</v>
      </c>
      <c r="AC334" s="108">
        <v>0</v>
      </c>
      <c r="AD334" s="107">
        <v>0</v>
      </c>
      <c r="AE334" s="106"/>
    </row>
    <row r="335" spans="1:31" s="95" customFormat="1" x14ac:dyDescent="0.3">
      <c r="A335" s="115">
        <v>446</v>
      </c>
      <c r="B335" s="115">
        <v>446099016</v>
      </c>
      <c r="C335" s="114" t="s">
        <v>185</v>
      </c>
      <c r="D335" s="115">
        <v>99</v>
      </c>
      <c r="E335" s="114" t="s">
        <v>186</v>
      </c>
      <c r="F335" s="115">
        <v>16</v>
      </c>
      <c r="G335" s="114" t="s">
        <v>187</v>
      </c>
      <c r="H335" s="108">
        <v>319.66999999999996</v>
      </c>
      <c r="I335" s="107">
        <v>9602</v>
      </c>
      <c r="J335" s="107">
        <v>405</v>
      </c>
      <c r="K335" s="107">
        <f t="shared" si="10"/>
        <v>0</v>
      </c>
      <c r="L335" s="107">
        <v>893</v>
      </c>
      <c r="M335" s="113">
        <f t="shared" si="11"/>
        <v>10900</v>
      </c>
      <c r="N335" s="100"/>
      <c r="O335" s="108">
        <v>0</v>
      </c>
      <c r="P335" s="108">
        <v>0</v>
      </c>
      <c r="Q335" s="112">
        <v>0.09</v>
      </c>
      <c r="R335" s="112">
        <v>4.4099835533242523E-2</v>
      </c>
      <c r="S335" s="111">
        <v>0</v>
      </c>
      <c r="T335" s="100"/>
      <c r="U335" s="110">
        <v>3198937</v>
      </c>
      <c r="V335" s="110">
        <v>0</v>
      </c>
      <c r="W335" s="110">
        <v>0</v>
      </c>
      <c r="X335" s="110">
        <v>285466</v>
      </c>
      <c r="Y335" s="110">
        <v>3484403</v>
      </c>
      <c r="Z335" s="109">
        <v>19061620</v>
      </c>
      <c r="AB335" s="108">
        <v>0</v>
      </c>
      <c r="AC335" s="108">
        <v>0</v>
      </c>
      <c r="AD335" s="107">
        <v>0</v>
      </c>
      <c r="AE335" s="106"/>
    </row>
    <row r="336" spans="1:31" s="95" customFormat="1" x14ac:dyDescent="0.3">
      <c r="A336" s="115">
        <v>446</v>
      </c>
      <c r="B336" s="115">
        <v>446099018</v>
      </c>
      <c r="C336" s="114" t="s">
        <v>185</v>
      </c>
      <c r="D336" s="115">
        <v>99</v>
      </c>
      <c r="E336" s="114" t="s">
        <v>186</v>
      </c>
      <c r="F336" s="115">
        <v>18</v>
      </c>
      <c r="G336" s="114" t="s">
        <v>188</v>
      </c>
      <c r="H336" s="108">
        <v>9</v>
      </c>
      <c r="I336" s="107">
        <v>11045</v>
      </c>
      <c r="J336" s="107">
        <v>10501</v>
      </c>
      <c r="K336" s="107">
        <f t="shared" si="10"/>
        <v>0</v>
      </c>
      <c r="L336" s="107">
        <v>893</v>
      </c>
      <c r="M336" s="113">
        <f t="shared" si="11"/>
        <v>22439</v>
      </c>
      <c r="N336" s="100"/>
      <c r="O336" s="108">
        <v>0</v>
      </c>
      <c r="P336" s="108">
        <v>0</v>
      </c>
      <c r="Q336" s="112">
        <v>0.09</v>
      </c>
      <c r="R336" s="112">
        <v>1.8053926595395651E-2</v>
      </c>
      <c r="S336" s="111">
        <v>0</v>
      </c>
      <c r="T336" s="100"/>
      <c r="U336" s="110">
        <v>193914</v>
      </c>
      <c r="V336" s="110">
        <v>0</v>
      </c>
      <c r="W336" s="110">
        <v>0</v>
      </c>
      <c r="X336" s="110">
        <v>8037</v>
      </c>
      <c r="Y336" s="110">
        <v>201951</v>
      </c>
      <c r="Z336" s="109">
        <v>19061620</v>
      </c>
      <c r="AB336" s="108">
        <v>0</v>
      </c>
      <c r="AC336" s="108">
        <v>0</v>
      </c>
      <c r="AD336" s="107">
        <v>0</v>
      </c>
      <c r="AE336" s="106"/>
    </row>
    <row r="337" spans="1:31" s="95" customFormat="1" x14ac:dyDescent="0.3">
      <c r="A337" s="115">
        <v>446</v>
      </c>
      <c r="B337" s="115">
        <v>446099035</v>
      </c>
      <c r="C337" s="114" t="s">
        <v>185</v>
      </c>
      <c r="D337" s="115">
        <v>99</v>
      </c>
      <c r="E337" s="114" t="s">
        <v>186</v>
      </c>
      <c r="F337" s="115">
        <v>35</v>
      </c>
      <c r="G337" s="114" t="s">
        <v>22</v>
      </c>
      <c r="H337" s="108">
        <v>4.9800000000000004</v>
      </c>
      <c r="I337" s="107">
        <v>15277</v>
      </c>
      <c r="J337" s="107">
        <v>5371</v>
      </c>
      <c r="K337" s="107">
        <f t="shared" si="10"/>
        <v>0</v>
      </c>
      <c r="L337" s="107">
        <v>893</v>
      </c>
      <c r="M337" s="113">
        <f t="shared" si="11"/>
        <v>21541</v>
      </c>
      <c r="N337" s="100"/>
      <c r="O337" s="108">
        <v>0</v>
      </c>
      <c r="P337" s="108">
        <v>0</v>
      </c>
      <c r="Q337" s="112">
        <v>0.18</v>
      </c>
      <c r="R337" s="112">
        <v>0.14456084490991788</v>
      </c>
      <c r="S337" s="111">
        <v>0</v>
      </c>
      <c r="T337" s="100"/>
      <c r="U337" s="110">
        <v>102827</v>
      </c>
      <c r="V337" s="110">
        <v>0</v>
      </c>
      <c r="W337" s="110">
        <v>0</v>
      </c>
      <c r="X337" s="110">
        <v>4447</v>
      </c>
      <c r="Y337" s="110">
        <v>107274</v>
      </c>
      <c r="Z337" s="109">
        <v>19061620</v>
      </c>
      <c r="AB337" s="108">
        <v>0</v>
      </c>
      <c r="AC337" s="108">
        <v>0</v>
      </c>
      <c r="AD337" s="107">
        <v>0</v>
      </c>
      <c r="AE337" s="106"/>
    </row>
    <row r="338" spans="1:31" s="95" customFormat="1" x14ac:dyDescent="0.3">
      <c r="A338" s="115">
        <v>446</v>
      </c>
      <c r="B338" s="115">
        <v>446099044</v>
      </c>
      <c r="C338" s="114" t="s">
        <v>185</v>
      </c>
      <c r="D338" s="115">
        <v>99</v>
      </c>
      <c r="E338" s="114" t="s">
        <v>186</v>
      </c>
      <c r="F338" s="115">
        <v>44</v>
      </c>
      <c r="G338" s="114" t="s">
        <v>35</v>
      </c>
      <c r="H338" s="108">
        <v>434.66999999999996</v>
      </c>
      <c r="I338" s="107">
        <v>11012</v>
      </c>
      <c r="J338" s="107">
        <v>252</v>
      </c>
      <c r="K338" s="107">
        <f t="shared" si="10"/>
        <v>0</v>
      </c>
      <c r="L338" s="107">
        <v>893</v>
      </c>
      <c r="M338" s="113">
        <f t="shared" si="11"/>
        <v>12157</v>
      </c>
      <c r="N338" s="100"/>
      <c r="O338" s="108">
        <v>0</v>
      </c>
      <c r="P338" s="108">
        <v>0</v>
      </c>
      <c r="Q338" s="112">
        <v>0.09</v>
      </c>
      <c r="R338" s="112">
        <v>4.5747299026763673E-2</v>
      </c>
      <c r="S338" s="111">
        <v>0</v>
      </c>
      <c r="T338" s="100"/>
      <c r="U338" s="110">
        <v>4896125</v>
      </c>
      <c r="V338" s="110">
        <v>0</v>
      </c>
      <c r="W338" s="110">
        <v>0</v>
      </c>
      <c r="X338" s="110">
        <v>388161</v>
      </c>
      <c r="Y338" s="110">
        <v>5284286</v>
      </c>
      <c r="Z338" s="109">
        <v>19061620</v>
      </c>
      <c r="AB338" s="108">
        <v>0</v>
      </c>
      <c r="AC338" s="108">
        <v>0</v>
      </c>
      <c r="AD338" s="107">
        <v>0</v>
      </c>
      <c r="AE338" s="106"/>
    </row>
    <row r="339" spans="1:31" s="95" customFormat="1" x14ac:dyDescent="0.3">
      <c r="A339" s="115">
        <v>446</v>
      </c>
      <c r="B339" s="115">
        <v>446099050</v>
      </c>
      <c r="C339" s="114" t="s">
        <v>185</v>
      </c>
      <c r="D339" s="115">
        <v>99</v>
      </c>
      <c r="E339" s="114" t="s">
        <v>186</v>
      </c>
      <c r="F339" s="115">
        <v>50</v>
      </c>
      <c r="G339" s="114" t="s">
        <v>112</v>
      </c>
      <c r="H339" s="108">
        <v>4.13</v>
      </c>
      <c r="I339" s="107">
        <v>9655</v>
      </c>
      <c r="J339" s="107">
        <v>4549</v>
      </c>
      <c r="K339" s="107">
        <f t="shared" si="10"/>
        <v>0</v>
      </c>
      <c r="L339" s="107">
        <v>893</v>
      </c>
      <c r="M339" s="113">
        <f t="shared" si="11"/>
        <v>15097</v>
      </c>
      <c r="N339" s="100"/>
      <c r="O339" s="108">
        <v>0</v>
      </c>
      <c r="P339" s="108">
        <v>0</v>
      </c>
      <c r="Q339" s="112">
        <v>0.09</v>
      </c>
      <c r="R339" s="112">
        <v>2.7567702807502416E-3</v>
      </c>
      <c r="S339" s="111">
        <v>0</v>
      </c>
      <c r="T339" s="100"/>
      <c r="U339" s="110">
        <v>58663</v>
      </c>
      <c r="V339" s="110">
        <v>0</v>
      </c>
      <c r="W339" s="110">
        <v>0</v>
      </c>
      <c r="X339" s="110">
        <v>3688</v>
      </c>
      <c r="Y339" s="110">
        <v>62351</v>
      </c>
      <c r="Z339" s="109">
        <v>19061620</v>
      </c>
      <c r="AB339" s="108">
        <v>0</v>
      </c>
      <c r="AC339" s="108">
        <v>0</v>
      </c>
      <c r="AD339" s="107">
        <v>0</v>
      </c>
      <c r="AE339" s="106"/>
    </row>
    <row r="340" spans="1:31" s="95" customFormat="1" x14ac:dyDescent="0.3">
      <c r="A340" s="115">
        <v>446</v>
      </c>
      <c r="B340" s="115">
        <v>446099073</v>
      </c>
      <c r="C340" s="114" t="s">
        <v>185</v>
      </c>
      <c r="D340" s="115">
        <v>99</v>
      </c>
      <c r="E340" s="114" t="s">
        <v>186</v>
      </c>
      <c r="F340" s="115">
        <v>73</v>
      </c>
      <c r="G340" s="114" t="s">
        <v>37</v>
      </c>
      <c r="H340" s="108">
        <v>3</v>
      </c>
      <c r="I340" s="107">
        <v>10347</v>
      </c>
      <c r="J340" s="107">
        <v>8051</v>
      </c>
      <c r="K340" s="107">
        <f t="shared" si="10"/>
        <v>0</v>
      </c>
      <c r="L340" s="107">
        <v>893</v>
      </c>
      <c r="M340" s="113">
        <f t="shared" si="11"/>
        <v>19291</v>
      </c>
      <c r="N340" s="100"/>
      <c r="O340" s="108">
        <v>0</v>
      </c>
      <c r="P340" s="108">
        <v>0</v>
      </c>
      <c r="Q340" s="112">
        <v>0.09</v>
      </c>
      <c r="R340" s="112">
        <v>6.0798101377384835E-3</v>
      </c>
      <c r="S340" s="111">
        <v>0</v>
      </c>
      <c r="T340" s="100"/>
      <c r="U340" s="110">
        <v>55194</v>
      </c>
      <c r="V340" s="110">
        <v>0</v>
      </c>
      <c r="W340" s="110">
        <v>0</v>
      </c>
      <c r="X340" s="110">
        <v>2679</v>
      </c>
      <c r="Y340" s="110">
        <v>57873</v>
      </c>
      <c r="Z340" s="109">
        <v>19061620</v>
      </c>
      <c r="AB340" s="108">
        <v>0</v>
      </c>
      <c r="AC340" s="108">
        <v>0</v>
      </c>
      <c r="AD340" s="107">
        <v>0</v>
      </c>
      <c r="AE340" s="106"/>
    </row>
    <row r="341" spans="1:31" s="95" customFormat="1" x14ac:dyDescent="0.3">
      <c r="A341" s="115">
        <v>446</v>
      </c>
      <c r="B341" s="115">
        <v>446099083</v>
      </c>
      <c r="C341" s="114" t="s">
        <v>185</v>
      </c>
      <c r="D341" s="115">
        <v>99</v>
      </c>
      <c r="E341" s="114" t="s">
        <v>186</v>
      </c>
      <c r="F341" s="115">
        <v>83</v>
      </c>
      <c r="G341" s="114" t="s">
        <v>189</v>
      </c>
      <c r="H341" s="108">
        <v>2.92</v>
      </c>
      <c r="I341" s="107">
        <v>9803</v>
      </c>
      <c r="J341" s="107">
        <v>1696</v>
      </c>
      <c r="K341" s="107">
        <f t="shared" si="10"/>
        <v>0</v>
      </c>
      <c r="L341" s="107">
        <v>893</v>
      </c>
      <c r="M341" s="113">
        <f t="shared" si="11"/>
        <v>12392</v>
      </c>
      <c r="N341" s="100"/>
      <c r="O341" s="108">
        <v>0</v>
      </c>
      <c r="P341" s="108">
        <v>0</v>
      </c>
      <c r="Q341" s="112">
        <v>0.09</v>
      </c>
      <c r="R341" s="112">
        <v>3.9675313185430425E-3</v>
      </c>
      <c r="S341" s="111">
        <v>0</v>
      </c>
      <c r="T341" s="100"/>
      <c r="U341" s="110">
        <v>33577</v>
      </c>
      <c r="V341" s="110">
        <v>0</v>
      </c>
      <c r="W341" s="110">
        <v>0</v>
      </c>
      <c r="X341" s="110">
        <v>2608</v>
      </c>
      <c r="Y341" s="110">
        <v>36185</v>
      </c>
      <c r="Z341" s="109">
        <v>19061620</v>
      </c>
      <c r="AB341" s="108">
        <v>0</v>
      </c>
      <c r="AC341" s="108">
        <v>0</v>
      </c>
      <c r="AD341" s="107">
        <v>0</v>
      </c>
      <c r="AE341" s="106"/>
    </row>
    <row r="342" spans="1:31" s="95" customFormat="1" x14ac:dyDescent="0.3">
      <c r="A342" s="115">
        <v>446</v>
      </c>
      <c r="B342" s="115">
        <v>446099088</v>
      </c>
      <c r="C342" s="114" t="s">
        <v>185</v>
      </c>
      <c r="D342" s="115">
        <v>99</v>
      </c>
      <c r="E342" s="114" t="s">
        <v>186</v>
      </c>
      <c r="F342" s="115">
        <v>88</v>
      </c>
      <c r="G342" s="114" t="s">
        <v>190</v>
      </c>
      <c r="H342" s="108">
        <v>18.18</v>
      </c>
      <c r="I342" s="107">
        <v>9969</v>
      </c>
      <c r="J342" s="107">
        <v>2998</v>
      </c>
      <c r="K342" s="107">
        <f t="shared" si="10"/>
        <v>0</v>
      </c>
      <c r="L342" s="107">
        <v>893</v>
      </c>
      <c r="M342" s="113">
        <f t="shared" si="11"/>
        <v>13860</v>
      </c>
      <c r="N342" s="100"/>
      <c r="O342" s="108">
        <v>0</v>
      </c>
      <c r="P342" s="108">
        <v>0</v>
      </c>
      <c r="Q342" s="112">
        <v>0.09</v>
      </c>
      <c r="R342" s="112">
        <v>5.0751465023331672E-3</v>
      </c>
      <c r="S342" s="111">
        <v>0</v>
      </c>
      <c r="T342" s="100"/>
      <c r="U342" s="110">
        <v>235740</v>
      </c>
      <c r="V342" s="110">
        <v>0</v>
      </c>
      <c r="W342" s="110">
        <v>0</v>
      </c>
      <c r="X342" s="110">
        <v>16234</v>
      </c>
      <c r="Y342" s="110">
        <v>251974</v>
      </c>
      <c r="Z342" s="109">
        <v>19061620</v>
      </c>
      <c r="AB342" s="108">
        <v>0</v>
      </c>
      <c r="AC342" s="108">
        <v>0</v>
      </c>
      <c r="AD342" s="107">
        <v>0</v>
      </c>
      <c r="AE342" s="106"/>
    </row>
    <row r="343" spans="1:31" s="95" customFormat="1" x14ac:dyDescent="0.3">
      <c r="A343" s="115">
        <v>446</v>
      </c>
      <c r="B343" s="115">
        <v>446099099</v>
      </c>
      <c r="C343" s="114" t="s">
        <v>185</v>
      </c>
      <c r="D343" s="115">
        <v>99</v>
      </c>
      <c r="E343" s="114" t="s">
        <v>186</v>
      </c>
      <c r="F343" s="115">
        <v>99</v>
      </c>
      <c r="G343" s="114" t="s">
        <v>186</v>
      </c>
      <c r="H343" s="108">
        <v>117.12</v>
      </c>
      <c r="I343" s="107">
        <v>9745</v>
      </c>
      <c r="J343" s="107">
        <v>5619</v>
      </c>
      <c r="K343" s="107">
        <f t="shared" si="10"/>
        <v>0</v>
      </c>
      <c r="L343" s="107">
        <v>893</v>
      </c>
      <c r="M343" s="113">
        <f t="shared" si="11"/>
        <v>16257</v>
      </c>
      <c r="N343" s="100"/>
      <c r="O343" s="108">
        <v>0</v>
      </c>
      <c r="P343" s="108">
        <v>0</v>
      </c>
      <c r="Q343" s="112">
        <v>0.09</v>
      </c>
      <c r="R343" s="112">
        <v>4.2363257387113468E-2</v>
      </c>
      <c r="S343" s="111">
        <v>0</v>
      </c>
      <c r="T343" s="100"/>
      <c r="U343" s="110">
        <v>1799432</v>
      </c>
      <c r="V343" s="110">
        <v>0</v>
      </c>
      <c r="W343" s="110">
        <v>0</v>
      </c>
      <c r="X343" s="110">
        <v>104587</v>
      </c>
      <c r="Y343" s="110">
        <v>1904019</v>
      </c>
      <c r="Z343" s="109">
        <v>19061620</v>
      </c>
      <c r="AB343" s="108">
        <v>0</v>
      </c>
      <c r="AC343" s="108">
        <v>0</v>
      </c>
      <c r="AD343" s="107">
        <v>0</v>
      </c>
      <c r="AE343" s="106"/>
    </row>
    <row r="344" spans="1:31" s="95" customFormat="1" x14ac:dyDescent="0.3">
      <c r="A344" s="115">
        <v>446</v>
      </c>
      <c r="B344" s="115">
        <v>446099133</v>
      </c>
      <c r="C344" s="114" t="s">
        <v>185</v>
      </c>
      <c r="D344" s="115">
        <v>99</v>
      </c>
      <c r="E344" s="114" t="s">
        <v>186</v>
      </c>
      <c r="F344" s="115">
        <v>133</v>
      </c>
      <c r="G344" s="114" t="s">
        <v>73</v>
      </c>
      <c r="H344" s="108">
        <v>3.95</v>
      </c>
      <c r="I344" s="107">
        <v>8454</v>
      </c>
      <c r="J344" s="107">
        <v>2650</v>
      </c>
      <c r="K344" s="107">
        <f t="shared" si="10"/>
        <v>0</v>
      </c>
      <c r="L344" s="107">
        <v>893</v>
      </c>
      <c r="M344" s="113">
        <f t="shared" si="11"/>
        <v>11997</v>
      </c>
      <c r="N344" s="100"/>
      <c r="O344" s="108">
        <v>0</v>
      </c>
      <c r="P344" s="108">
        <v>0</v>
      </c>
      <c r="Q344" s="112">
        <v>0.09</v>
      </c>
      <c r="R344" s="112">
        <v>2.5802336413393717E-2</v>
      </c>
      <c r="S344" s="111">
        <v>0</v>
      </c>
      <c r="T344" s="100"/>
      <c r="U344" s="110">
        <v>43861</v>
      </c>
      <c r="V344" s="110">
        <v>0</v>
      </c>
      <c r="W344" s="110">
        <v>0</v>
      </c>
      <c r="X344" s="110">
        <v>3527</v>
      </c>
      <c r="Y344" s="110">
        <v>47388</v>
      </c>
      <c r="Z344" s="109">
        <v>19061620</v>
      </c>
      <c r="AB344" s="108">
        <v>0</v>
      </c>
      <c r="AC344" s="108">
        <v>0</v>
      </c>
      <c r="AD344" s="107">
        <v>0</v>
      </c>
      <c r="AE344" s="106"/>
    </row>
    <row r="345" spans="1:31" s="95" customFormat="1" x14ac:dyDescent="0.3">
      <c r="A345" s="115">
        <v>446</v>
      </c>
      <c r="B345" s="115">
        <v>446099167</v>
      </c>
      <c r="C345" s="114" t="s">
        <v>185</v>
      </c>
      <c r="D345" s="115">
        <v>99</v>
      </c>
      <c r="E345" s="114" t="s">
        <v>186</v>
      </c>
      <c r="F345" s="115">
        <v>167</v>
      </c>
      <c r="G345" s="114" t="s">
        <v>191</v>
      </c>
      <c r="H345" s="108">
        <v>81.559999999999988</v>
      </c>
      <c r="I345" s="107">
        <v>9950</v>
      </c>
      <c r="J345" s="107">
        <v>3678</v>
      </c>
      <c r="K345" s="107">
        <f t="shared" si="10"/>
        <v>0</v>
      </c>
      <c r="L345" s="107">
        <v>893</v>
      </c>
      <c r="M345" s="113">
        <f t="shared" si="11"/>
        <v>14521</v>
      </c>
      <c r="N345" s="100"/>
      <c r="O345" s="108">
        <v>0</v>
      </c>
      <c r="P345" s="108">
        <v>0</v>
      </c>
      <c r="Q345" s="112">
        <v>0.09</v>
      </c>
      <c r="R345" s="112">
        <v>1.9277546607946845E-2</v>
      </c>
      <c r="S345" s="111">
        <v>0</v>
      </c>
      <c r="T345" s="100"/>
      <c r="U345" s="110">
        <v>1111498</v>
      </c>
      <c r="V345" s="110">
        <v>0</v>
      </c>
      <c r="W345" s="110">
        <v>0</v>
      </c>
      <c r="X345" s="110">
        <v>72831</v>
      </c>
      <c r="Y345" s="110">
        <v>1184329</v>
      </c>
      <c r="Z345" s="109">
        <v>19061620</v>
      </c>
      <c r="AB345" s="108">
        <v>0</v>
      </c>
      <c r="AC345" s="108">
        <v>0</v>
      </c>
      <c r="AD345" s="107">
        <v>0</v>
      </c>
      <c r="AE345" s="106"/>
    </row>
    <row r="346" spans="1:31" s="95" customFormat="1" x14ac:dyDescent="0.3">
      <c r="A346" s="115">
        <v>446</v>
      </c>
      <c r="B346" s="115">
        <v>446099170</v>
      </c>
      <c r="C346" s="114" t="s">
        <v>185</v>
      </c>
      <c r="D346" s="115">
        <v>99</v>
      </c>
      <c r="E346" s="114" t="s">
        <v>186</v>
      </c>
      <c r="F346" s="115">
        <v>170</v>
      </c>
      <c r="G346" s="114" t="s">
        <v>87</v>
      </c>
      <c r="H346" s="108">
        <v>1</v>
      </c>
      <c r="I346" s="107">
        <v>11171</v>
      </c>
      <c r="J346" s="107">
        <v>4364</v>
      </c>
      <c r="K346" s="107">
        <f t="shared" si="10"/>
        <v>0</v>
      </c>
      <c r="L346" s="107">
        <v>893</v>
      </c>
      <c r="M346" s="113">
        <f t="shared" si="11"/>
        <v>16428</v>
      </c>
      <c r="N346" s="100"/>
      <c r="O346" s="108">
        <v>0</v>
      </c>
      <c r="P346" s="108">
        <v>0</v>
      </c>
      <c r="Q346" s="112">
        <v>0.09</v>
      </c>
      <c r="R346" s="112">
        <v>8.9350920886556662E-2</v>
      </c>
      <c r="S346" s="111">
        <v>0</v>
      </c>
      <c r="T346" s="100"/>
      <c r="U346" s="110">
        <v>15535</v>
      </c>
      <c r="V346" s="110">
        <v>0</v>
      </c>
      <c r="W346" s="110">
        <v>0</v>
      </c>
      <c r="X346" s="110">
        <v>893</v>
      </c>
      <c r="Y346" s="110">
        <v>16428</v>
      </c>
      <c r="Z346" s="109">
        <v>19061620</v>
      </c>
      <c r="AB346" s="108">
        <v>0</v>
      </c>
      <c r="AC346" s="108">
        <v>0</v>
      </c>
      <c r="AD346" s="107">
        <v>0</v>
      </c>
      <c r="AE346" s="106"/>
    </row>
    <row r="347" spans="1:31" s="95" customFormat="1" x14ac:dyDescent="0.3">
      <c r="A347" s="115">
        <v>446</v>
      </c>
      <c r="B347" s="115">
        <v>446099175</v>
      </c>
      <c r="C347" s="114" t="s">
        <v>185</v>
      </c>
      <c r="D347" s="115">
        <v>99</v>
      </c>
      <c r="E347" s="114" t="s">
        <v>186</v>
      </c>
      <c r="F347" s="115">
        <v>175</v>
      </c>
      <c r="G347" s="114" t="s">
        <v>472</v>
      </c>
      <c r="H347" s="108">
        <v>0.03</v>
      </c>
      <c r="I347" s="107">
        <v>15277</v>
      </c>
      <c r="J347" s="107">
        <v>7632</v>
      </c>
      <c r="K347" s="107">
        <f t="shared" si="10"/>
        <v>0</v>
      </c>
      <c r="L347" s="107">
        <v>893</v>
      </c>
      <c r="M347" s="113">
        <f t="shared" si="11"/>
        <v>23802</v>
      </c>
      <c r="N347" s="100"/>
      <c r="O347" s="108">
        <v>0</v>
      </c>
      <c r="P347" s="108">
        <v>0</v>
      </c>
      <c r="Q347" s="112">
        <v>0.09</v>
      </c>
      <c r="R347" s="112">
        <v>1.8873585182855603E-5</v>
      </c>
      <c r="S347" s="111">
        <v>0</v>
      </c>
      <c r="T347" s="100"/>
      <c r="U347" s="110">
        <v>687</v>
      </c>
      <c r="V347" s="110">
        <v>0</v>
      </c>
      <c r="W347" s="110">
        <v>0</v>
      </c>
      <c r="X347" s="110">
        <v>27</v>
      </c>
      <c r="Y347" s="110">
        <v>714</v>
      </c>
      <c r="Z347" s="109">
        <v>19061620</v>
      </c>
      <c r="AB347" s="108">
        <v>0</v>
      </c>
      <c r="AC347" s="108">
        <v>0</v>
      </c>
      <c r="AD347" s="107">
        <v>0</v>
      </c>
      <c r="AE347" s="106"/>
    </row>
    <row r="348" spans="1:31" s="95" customFormat="1" x14ac:dyDescent="0.3">
      <c r="A348" s="115">
        <v>446</v>
      </c>
      <c r="B348" s="115">
        <v>446099177</v>
      </c>
      <c r="C348" s="114" t="s">
        <v>185</v>
      </c>
      <c r="D348" s="115">
        <v>99</v>
      </c>
      <c r="E348" s="114" t="s">
        <v>186</v>
      </c>
      <c r="F348" s="115">
        <v>177</v>
      </c>
      <c r="G348" s="114" t="s">
        <v>127</v>
      </c>
      <c r="H348" s="108">
        <v>5</v>
      </c>
      <c r="I348" s="107">
        <v>9166</v>
      </c>
      <c r="J348" s="107">
        <v>3371</v>
      </c>
      <c r="K348" s="107">
        <f t="shared" si="10"/>
        <v>0</v>
      </c>
      <c r="L348" s="107">
        <v>893</v>
      </c>
      <c r="M348" s="113">
        <f t="shared" si="11"/>
        <v>13430</v>
      </c>
      <c r="N348" s="100"/>
      <c r="O348" s="108">
        <v>0</v>
      </c>
      <c r="P348" s="108">
        <v>0</v>
      </c>
      <c r="Q348" s="112">
        <v>0.09</v>
      </c>
      <c r="R348" s="112">
        <v>5.4522435519441101E-3</v>
      </c>
      <c r="S348" s="111">
        <v>0</v>
      </c>
      <c r="T348" s="100"/>
      <c r="U348" s="110">
        <v>62685</v>
      </c>
      <c r="V348" s="110">
        <v>0</v>
      </c>
      <c r="W348" s="110">
        <v>0</v>
      </c>
      <c r="X348" s="110">
        <v>4465</v>
      </c>
      <c r="Y348" s="110">
        <v>67150</v>
      </c>
      <c r="Z348" s="109">
        <v>19061620</v>
      </c>
      <c r="AB348" s="108">
        <v>0</v>
      </c>
      <c r="AC348" s="108">
        <v>0</v>
      </c>
      <c r="AD348" s="107">
        <v>0</v>
      </c>
      <c r="AE348" s="106"/>
    </row>
    <row r="349" spans="1:31" s="95" customFormat="1" x14ac:dyDescent="0.3">
      <c r="A349" s="115">
        <v>446</v>
      </c>
      <c r="B349" s="115">
        <v>446099208</v>
      </c>
      <c r="C349" s="114" t="s">
        <v>185</v>
      </c>
      <c r="D349" s="115">
        <v>99</v>
      </c>
      <c r="E349" s="114" t="s">
        <v>186</v>
      </c>
      <c r="F349" s="115">
        <v>208</v>
      </c>
      <c r="G349" s="114" t="s">
        <v>192</v>
      </c>
      <c r="H349" s="108">
        <v>2</v>
      </c>
      <c r="I349" s="107">
        <v>8454</v>
      </c>
      <c r="J349" s="107">
        <v>5224</v>
      </c>
      <c r="K349" s="107">
        <f t="shared" si="10"/>
        <v>0</v>
      </c>
      <c r="L349" s="107">
        <v>893</v>
      </c>
      <c r="M349" s="113">
        <f t="shared" si="11"/>
        <v>14571</v>
      </c>
      <c r="N349" s="100"/>
      <c r="O349" s="108">
        <v>0</v>
      </c>
      <c r="P349" s="108">
        <v>0</v>
      </c>
      <c r="Q349" s="112">
        <v>0.09</v>
      </c>
      <c r="R349" s="112">
        <v>2.0271151474912266E-3</v>
      </c>
      <c r="S349" s="111">
        <v>0</v>
      </c>
      <c r="T349" s="100"/>
      <c r="U349" s="110">
        <v>27356</v>
      </c>
      <c r="V349" s="110">
        <v>0</v>
      </c>
      <c r="W349" s="110">
        <v>0</v>
      </c>
      <c r="X349" s="110">
        <v>1786</v>
      </c>
      <c r="Y349" s="110">
        <v>29142</v>
      </c>
      <c r="Z349" s="109">
        <v>19061620</v>
      </c>
      <c r="AB349" s="108">
        <v>0</v>
      </c>
      <c r="AC349" s="108">
        <v>0</v>
      </c>
      <c r="AD349" s="107">
        <v>0</v>
      </c>
      <c r="AE349" s="106"/>
    </row>
    <row r="350" spans="1:31" s="95" customFormat="1" x14ac:dyDescent="0.3">
      <c r="A350" s="115">
        <v>446</v>
      </c>
      <c r="B350" s="115">
        <v>446099212</v>
      </c>
      <c r="C350" s="114" t="s">
        <v>185</v>
      </c>
      <c r="D350" s="115">
        <v>99</v>
      </c>
      <c r="E350" s="114" t="s">
        <v>186</v>
      </c>
      <c r="F350" s="115">
        <v>212</v>
      </c>
      <c r="G350" s="114" t="s">
        <v>41</v>
      </c>
      <c r="H350" s="108">
        <v>123.21000000000002</v>
      </c>
      <c r="I350" s="107">
        <v>9616</v>
      </c>
      <c r="J350" s="107">
        <v>1591</v>
      </c>
      <c r="K350" s="107">
        <f t="shared" si="10"/>
        <v>0</v>
      </c>
      <c r="L350" s="107">
        <v>893</v>
      </c>
      <c r="M350" s="113">
        <f t="shared" si="11"/>
        <v>12100</v>
      </c>
      <c r="N350" s="100"/>
      <c r="O350" s="108">
        <v>0</v>
      </c>
      <c r="P350" s="108">
        <v>0</v>
      </c>
      <c r="Q350" s="112">
        <v>0.09</v>
      </c>
      <c r="R350" s="112">
        <v>2.8285439308904835E-2</v>
      </c>
      <c r="S350" s="111">
        <v>0</v>
      </c>
      <c r="T350" s="100"/>
      <c r="U350" s="110">
        <v>1380814</v>
      </c>
      <c r="V350" s="110">
        <v>0</v>
      </c>
      <c r="W350" s="110">
        <v>0</v>
      </c>
      <c r="X350" s="110">
        <v>110027</v>
      </c>
      <c r="Y350" s="110">
        <v>1490841</v>
      </c>
      <c r="Z350" s="109">
        <v>19061620</v>
      </c>
      <c r="AB350" s="108">
        <v>0</v>
      </c>
      <c r="AC350" s="108">
        <v>0</v>
      </c>
      <c r="AD350" s="107">
        <v>0</v>
      </c>
      <c r="AE350" s="106"/>
    </row>
    <row r="351" spans="1:31" s="95" customFormat="1" x14ac:dyDescent="0.3">
      <c r="A351" s="115">
        <v>446</v>
      </c>
      <c r="B351" s="115">
        <v>446099218</v>
      </c>
      <c r="C351" s="114" t="s">
        <v>185</v>
      </c>
      <c r="D351" s="115">
        <v>99</v>
      </c>
      <c r="E351" s="114" t="s">
        <v>186</v>
      </c>
      <c r="F351" s="115">
        <v>218</v>
      </c>
      <c r="G351" s="114" t="s">
        <v>193</v>
      </c>
      <c r="H351" s="108">
        <v>109.21000000000002</v>
      </c>
      <c r="I351" s="107">
        <v>9347</v>
      </c>
      <c r="J351" s="107">
        <v>3088</v>
      </c>
      <c r="K351" s="107">
        <f t="shared" si="10"/>
        <v>0</v>
      </c>
      <c r="L351" s="107">
        <v>893</v>
      </c>
      <c r="M351" s="113">
        <f t="shared" si="11"/>
        <v>13328</v>
      </c>
      <c r="N351" s="100"/>
      <c r="O351" s="108">
        <v>0</v>
      </c>
      <c r="P351" s="108">
        <v>0</v>
      </c>
      <c r="Q351" s="112">
        <v>0.09</v>
      </c>
      <c r="R351" s="112">
        <v>4.0541296305223004E-2</v>
      </c>
      <c r="S351" s="111">
        <v>0</v>
      </c>
      <c r="T351" s="100"/>
      <c r="U351" s="110">
        <v>1358027</v>
      </c>
      <c r="V351" s="110">
        <v>0</v>
      </c>
      <c r="W351" s="110">
        <v>0</v>
      </c>
      <c r="X351" s="110">
        <v>97526</v>
      </c>
      <c r="Y351" s="110">
        <v>1455553</v>
      </c>
      <c r="Z351" s="109">
        <v>19061620</v>
      </c>
      <c r="AB351" s="108">
        <v>0</v>
      </c>
      <c r="AC351" s="108">
        <v>0</v>
      </c>
      <c r="AD351" s="107">
        <v>0</v>
      </c>
      <c r="AE351" s="106"/>
    </row>
    <row r="352" spans="1:31" s="95" customFormat="1" x14ac:dyDescent="0.3">
      <c r="A352" s="115">
        <v>446</v>
      </c>
      <c r="B352" s="115">
        <v>446099220</v>
      </c>
      <c r="C352" s="114" t="s">
        <v>185</v>
      </c>
      <c r="D352" s="115">
        <v>99</v>
      </c>
      <c r="E352" s="114" t="s">
        <v>186</v>
      </c>
      <c r="F352" s="115">
        <v>220</v>
      </c>
      <c r="G352" s="114" t="s">
        <v>42</v>
      </c>
      <c r="H352" s="108">
        <v>22</v>
      </c>
      <c r="I352" s="107">
        <v>11730</v>
      </c>
      <c r="J352" s="107">
        <v>4775</v>
      </c>
      <c r="K352" s="107">
        <f t="shared" si="10"/>
        <v>0</v>
      </c>
      <c r="L352" s="107">
        <v>893</v>
      </c>
      <c r="M352" s="113">
        <f t="shared" si="11"/>
        <v>17398</v>
      </c>
      <c r="N352" s="100"/>
      <c r="O352" s="108">
        <v>0</v>
      </c>
      <c r="P352" s="108">
        <v>0</v>
      </c>
      <c r="Q352" s="112">
        <v>0.09</v>
      </c>
      <c r="R352" s="112">
        <v>1.1758606395051932E-2</v>
      </c>
      <c r="S352" s="111">
        <v>0</v>
      </c>
      <c r="T352" s="100"/>
      <c r="U352" s="110">
        <v>363110</v>
      </c>
      <c r="V352" s="110">
        <v>0</v>
      </c>
      <c r="W352" s="110">
        <v>0</v>
      </c>
      <c r="X352" s="110">
        <v>19646</v>
      </c>
      <c r="Y352" s="110">
        <v>382756</v>
      </c>
      <c r="Z352" s="109">
        <v>19061620</v>
      </c>
      <c r="AB352" s="108">
        <v>0</v>
      </c>
      <c r="AC352" s="108">
        <v>0</v>
      </c>
      <c r="AD352" s="107">
        <v>0</v>
      </c>
      <c r="AE352" s="106"/>
    </row>
    <row r="353" spans="1:31" s="95" customFormat="1" x14ac:dyDescent="0.3">
      <c r="A353" s="115">
        <v>446</v>
      </c>
      <c r="B353" s="115">
        <v>446099238</v>
      </c>
      <c r="C353" s="114" t="s">
        <v>185</v>
      </c>
      <c r="D353" s="115">
        <v>99</v>
      </c>
      <c r="E353" s="114" t="s">
        <v>186</v>
      </c>
      <c r="F353" s="115">
        <v>238</v>
      </c>
      <c r="G353" s="114" t="s">
        <v>194</v>
      </c>
      <c r="H353" s="108">
        <v>19.790000000000003</v>
      </c>
      <c r="I353" s="107">
        <v>10737</v>
      </c>
      <c r="J353" s="107">
        <v>6671</v>
      </c>
      <c r="K353" s="107">
        <f t="shared" si="10"/>
        <v>0</v>
      </c>
      <c r="L353" s="107">
        <v>893</v>
      </c>
      <c r="M353" s="113">
        <f t="shared" si="11"/>
        <v>18301</v>
      </c>
      <c r="N353" s="100"/>
      <c r="O353" s="108">
        <v>0</v>
      </c>
      <c r="P353" s="108">
        <v>0</v>
      </c>
      <c r="Q353" s="112">
        <v>0.09</v>
      </c>
      <c r="R353" s="112">
        <v>3.9682413776474898E-2</v>
      </c>
      <c r="S353" s="111">
        <v>0</v>
      </c>
      <c r="T353" s="100"/>
      <c r="U353" s="110">
        <v>344505</v>
      </c>
      <c r="V353" s="110">
        <v>0</v>
      </c>
      <c r="W353" s="110">
        <v>0</v>
      </c>
      <c r="X353" s="110">
        <v>17672</v>
      </c>
      <c r="Y353" s="110">
        <v>362177</v>
      </c>
      <c r="Z353" s="109">
        <v>19061620</v>
      </c>
      <c r="AB353" s="108">
        <v>0</v>
      </c>
      <c r="AC353" s="108">
        <v>0</v>
      </c>
      <c r="AD353" s="107">
        <v>0</v>
      </c>
      <c r="AE353" s="106"/>
    </row>
    <row r="354" spans="1:31" s="95" customFormat="1" x14ac:dyDescent="0.3">
      <c r="A354" s="115">
        <v>446</v>
      </c>
      <c r="B354" s="115">
        <v>446099244</v>
      </c>
      <c r="C354" s="114" t="s">
        <v>185</v>
      </c>
      <c r="D354" s="115">
        <v>99</v>
      </c>
      <c r="E354" s="114" t="s">
        <v>186</v>
      </c>
      <c r="F354" s="115">
        <v>244</v>
      </c>
      <c r="G354" s="114" t="s">
        <v>43</v>
      </c>
      <c r="H354" s="108">
        <v>11.95</v>
      </c>
      <c r="I354" s="107">
        <v>11710</v>
      </c>
      <c r="J354" s="107">
        <v>4745</v>
      </c>
      <c r="K354" s="107">
        <f t="shared" si="10"/>
        <v>0</v>
      </c>
      <c r="L354" s="107">
        <v>893</v>
      </c>
      <c r="M354" s="113">
        <f t="shared" si="11"/>
        <v>17348</v>
      </c>
      <c r="N354" s="100"/>
      <c r="O354" s="108">
        <v>0</v>
      </c>
      <c r="P354" s="108">
        <v>0</v>
      </c>
      <c r="Q354" s="112">
        <v>0.18</v>
      </c>
      <c r="R354" s="112">
        <v>9.1081897987744451E-2</v>
      </c>
      <c r="S354" s="111">
        <v>0</v>
      </c>
      <c r="T354" s="100"/>
      <c r="U354" s="110">
        <v>196637</v>
      </c>
      <c r="V354" s="110">
        <v>0</v>
      </c>
      <c r="W354" s="110">
        <v>0</v>
      </c>
      <c r="X354" s="110">
        <v>10671</v>
      </c>
      <c r="Y354" s="110">
        <v>207308</v>
      </c>
      <c r="Z354" s="109">
        <v>19061620</v>
      </c>
      <c r="AB354" s="108">
        <v>0</v>
      </c>
      <c r="AC354" s="108">
        <v>0</v>
      </c>
      <c r="AD354" s="107">
        <v>0</v>
      </c>
      <c r="AE354" s="106"/>
    </row>
    <row r="355" spans="1:31" s="95" customFormat="1" x14ac:dyDescent="0.3">
      <c r="A355" s="115">
        <v>446</v>
      </c>
      <c r="B355" s="115">
        <v>446099266</v>
      </c>
      <c r="C355" s="114" t="s">
        <v>185</v>
      </c>
      <c r="D355" s="115">
        <v>99</v>
      </c>
      <c r="E355" s="114" t="s">
        <v>186</v>
      </c>
      <c r="F355" s="115">
        <v>266</v>
      </c>
      <c r="G355" s="114" t="s">
        <v>195</v>
      </c>
      <c r="H355" s="108">
        <v>5.34</v>
      </c>
      <c r="I355" s="107">
        <v>9194</v>
      </c>
      <c r="J355" s="107">
        <v>4863</v>
      </c>
      <c r="K355" s="107">
        <f t="shared" si="10"/>
        <v>0</v>
      </c>
      <c r="L355" s="107">
        <v>893</v>
      </c>
      <c r="M355" s="113">
        <f t="shared" si="11"/>
        <v>14950</v>
      </c>
      <c r="N355" s="100"/>
      <c r="O355" s="108">
        <v>0</v>
      </c>
      <c r="P355" s="108">
        <v>0</v>
      </c>
      <c r="Q355" s="112">
        <v>0.09</v>
      </c>
      <c r="R355" s="112">
        <v>1.461187858852963E-3</v>
      </c>
      <c r="S355" s="111">
        <v>0</v>
      </c>
      <c r="T355" s="100"/>
      <c r="U355" s="110">
        <v>75064</v>
      </c>
      <c r="V355" s="110">
        <v>0</v>
      </c>
      <c r="W355" s="110">
        <v>0</v>
      </c>
      <c r="X355" s="110">
        <v>4769</v>
      </c>
      <c r="Y355" s="110">
        <v>79833</v>
      </c>
      <c r="Z355" s="109">
        <v>19061620</v>
      </c>
      <c r="AB355" s="108">
        <v>0</v>
      </c>
      <c r="AC355" s="108">
        <v>0</v>
      </c>
      <c r="AD355" s="107">
        <v>0</v>
      </c>
      <c r="AE355" s="106"/>
    </row>
    <row r="356" spans="1:31" s="95" customFormat="1" x14ac:dyDescent="0.3">
      <c r="A356" s="115">
        <v>446</v>
      </c>
      <c r="B356" s="115">
        <v>446099285</v>
      </c>
      <c r="C356" s="114" t="s">
        <v>185</v>
      </c>
      <c r="D356" s="115">
        <v>99</v>
      </c>
      <c r="E356" s="114" t="s">
        <v>186</v>
      </c>
      <c r="F356" s="115">
        <v>285</v>
      </c>
      <c r="G356" s="114" t="s">
        <v>44</v>
      </c>
      <c r="H356" s="108">
        <v>97.050000000000011</v>
      </c>
      <c r="I356" s="107">
        <v>9953</v>
      </c>
      <c r="J356" s="107">
        <v>3048</v>
      </c>
      <c r="K356" s="107">
        <f t="shared" si="10"/>
        <v>0</v>
      </c>
      <c r="L356" s="107">
        <v>893</v>
      </c>
      <c r="M356" s="113">
        <f t="shared" si="11"/>
        <v>13894</v>
      </c>
      <c r="N356" s="100"/>
      <c r="O356" s="108">
        <v>0</v>
      </c>
      <c r="P356" s="108">
        <v>0</v>
      </c>
      <c r="Q356" s="112">
        <v>0.09</v>
      </c>
      <c r="R356" s="112">
        <v>2.9773128157862844E-2</v>
      </c>
      <c r="S356" s="111">
        <v>0</v>
      </c>
      <c r="T356" s="100"/>
      <c r="U356" s="110">
        <v>1261747</v>
      </c>
      <c r="V356" s="110">
        <v>0</v>
      </c>
      <c r="W356" s="110">
        <v>0</v>
      </c>
      <c r="X356" s="110">
        <v>86667</v>
      </c>
      <c r="Y356" s="110">
        <v>1348414</v>
      </c>
      <c r="Z356" s="109">
        <v>19061620</v>
      </c>
      <c r="AB356" s="108">
        <v>0</v>
      </c>
      <c r="AC356" s="108">
        <v>0</v>
      </c>
      <c r="AD356" s="107">
        <v>0</v>
      </c>
      <c r="AE356" s="106"/>
    </row>
    <row r="357" spans="1:31" s="95" customFormat="1" x14ac:dyDescent="0.3">
      <c r="A357" s="115">
        <v>446</v>
      </c>
      <c r="B357" s="115">
        <v>446099293</v>
      </c>
      <c r="C357" s="114" t="s">
        <v>185</v>
      </c>
      <c r="D357" s="115">
        <v>99</v>
      </c>
      <c r="E357" s="114" t="s">
        <v>186</v>
      </c>
      <c r="F357" s="115">
        <v>293</v>
      </c>
      <c r="G357" s="114" t="s">
        <v>45</v>
      </c>
      <c r="H357" s="108">
        <v>11.89</v>
      </c>
      <c r="I357" s="107">
        <v>10317</v>
      </c>
      <c r="J357" s="107">
        <v>886</v>
      </c>
      <c r="K357" s="107">
        <f t="shared" si="10"/>
        <v>0</v>
      </c>
      <c r="L357" s="107">
        <v>893</v>
      </c>
      <c r="M357" s="113">
        <f t="shared" si="11"/>
        <v>12096</v>
      </c>
      <c r="N357" s="100"/>
      <c r="O357" s="108">
        <v>0</v>
      </c>
      <c r="P357" s="108">
        <v>0</v>
      </c>
      <c r="Q357" s="112">
        <v>0.18</v>
      </c>
      <c r="R357" s="112">
        <v>3.4719512741899256E-3</v>
      </c>
      <c r="S357" s="111">
        <v>0</v>
      </c>
      <c r="T357" s="100"/>
      <c r="U357" s="110">
        <v>133204</v>
      </c>
      <c r="V357" s="110">
        <v>0</v>
      </c>
      <c r="W357" s="110">
        <v>0</v>
      </c>
      <c r="X357" s="110">
        <v>10618</v>
      </c>
      <c r="Y357" s="110">
        <v>143822</v>
      </c>
      <c r="Z357" s="109">
        <v>19061620</v>
      </c>
      <c r="AB357" s="108">
        <v>0</v>
      </c>
      <c r="AC357" s="108">
        <v>0</v>
      </c>
      <c r="AD357" s="107">
        <v>0</v>
      </c>
      <c r="AE357" s="106"/>
    </row>
    <row r="358" spans="1:31" s="95" customFormat="1" x14ac:dyDescent="0.3">
      <c r="A358" s="115">
        <v>446</v>
      </c>
      <c r="B358" s="115">
        <v>446099307</v>
      </c>
      <c r="C358" s="114" t="s">
        <v>185</v>
      </c>
      <c r="D358" s="115">
        <v>99</v>
      </c>
      <c r="E358" s="114" t="s">
        <v>186</v>
      </c>
      <c r="F358" s="115">
        <v>307</v>
      </c>
      <c r="G358" s="114" t="s">
        <v>76</v>
      </c>
      <c r="H358" s="108">
        <v>25</v>
      </c>
      <c r="I358" s="107">
        <v>10311</v>
      </c>
      <c r="J358" s="107">
        <v>3950</v>
      </c>
      <c r="K358" s="107">
        <f t="shared" si="10"/>
        <v>0</v>
      </c>
      <c r="L358" s="107">
        <v>893</v>
      </c>
      <c r="M358" s="113">
        <f t="shared" si="11"/>
        <v>15154</v>
      </c>
      <c r="N358" s="100"/>
      <c r="O358" s="108">
        <v>0</v>
      </c>
      <c r="P358" s="108">
        <v>0</v>
      </c>
      <c r="Q358" s="112">
        <v>0.09</v>
      </c>
      <c r="R358" s="112">
        <v>8.7315142483734912E-3</v>
      </c>
      <c r="S358" s="111">
        <v>0</v>
      </c>
      <c r="T358" s="100"/>
      <c r="U358" s="110">
        <v>356525</v>
      </c>
      <c r="V358" s="110">
        <v>0</v>
      </c>
      <c r="W358" s="110">
        <v>0</v>
      </c>
      <c r="X358" s="110">
        <v>22325</v>
      </c>
      <c r="Y358" s="110">
        <v>378850</v>
      </c>
      <c r="Z358" s="109">
        <v>19061620</v>
      </c>
      <c r="AB358" s="108">
        <v>0</v>
      </c>
      <c r="AC358" s="108">
        <v>0</v>
      </c>
      <c r="AD358" s="107">
        <v>0</v>
      </c>
      <c r="AE358" s="106"/>
    </row>
    <row r="359" spans="1:31" s="95" customFormat="1" x14ac:dyDescent="0.3">
      <c r="A359" s="115">
        <v>446</v>
      </c>
      <c r="B359" s="115">
        <v>446099323</v>
      </c>
      <c r="C359" s="114" t="s">
        <v>185</v>
      </c>
      <c r="D359" s="115">
        <v>99</v>
      </c>
      <c r="E359" s="114" t="s">
        <v>186</v>
      </c>
      <c r="F359" s="115">
        <v>323</v>
      </c>
      <c r="G359" s="114" t="s">
        <v>196</v>
      </c>
      <c r="H359" s="108">
        <v>3</v>
      </c>
      <c r="I359" s="107">
        <v>12301</v>
      </c>
      <c r="J359" s="107">
        <v>4390</v>
      </c>
      <c r="K359" s="107">
        <f t="shared" si="10"/>
        <v>0</v>
      </c>
      <c r="L359" s="107">
        <v>893</v>
      </c>
      <c r="M359" s="113">
        <f t="shared" si="11"/>
        <v>17584</v>
      </c>
      <c r="N359" s="100"/>
      <c r="O359" s="108">
        <v>0</v>
      </c>
      <c r="P359" s="108">
        <v>0</v>
      </c>
      <c r="Q359" s="112">
        <v>0.09</v>
      </c>
      <c r="R359" s="112">
        <v>3.4794408910612412E-3</v>
      </c>
      <c r="S359" s="111">
        <v>0</v>
      </c>
      <c r="T359" s="100"/>
      <c r="U359" s="110">
        <v>50073</v>
      </c>
      <c r="V359" s="110">
        <v>0</v>
      </c>
      <c r="W359" s="110">
        <v>0</v>
      </c>
      <c r="X359" s="110">
        <v>2679</v>
      </c>
      <c r="Y359" s="110">
        <v>52752</v>
      </c>
      <c r="Z359" s="109">
        <v>19061620</v>
      </c>
      <c r="AB359" s="108">
        <v>0</v>
      </c>
      <c r="AC359" s="108">
        <v>0</v>
      </c>
      <c r="AD359" s="107">
        <v>0</v>
      </c>
      <c r="AE359" s="106"/>
    </row>
    <row r="360" spans="1:31" s="95" customFormat="1" x14ac:dyDescent="0.3">
      <c r="A360" s="115">
        <v>446</v>
      </c>
      <c r="B360" s="115">
        <v>446099336</v>
      </c>
      <c r="C360" s="114" t="s">
        <v>185</v>
      </c>
      <c r="D360" s="115">
        <v>99</v>
      </c>
      <c r="E360" s="114" t="s">
        <v>186</v>
      </c>
      <c r="F360" s="115">
        <v>336</v>
      </c>
      <c r="G360" s="114" t="s">
        <v>48</v>
      </c>
      <c r="H360" s="108">
        <v>2</v>
      </c>
      <c r="I360" s="107">
        <v>11045</v>
      </c>
      <c r="J360" s="107">
        <v>2085</v>
      </c>
      <c r="K360" s="107">
        <f t="shared" si="10"/>
        <v>0</v>
      </c>
      <c r="L360" s="107">
        <v>893</v>
      </c>
      <c r="M360" s="113">
        <f t="shared" si="11"/>
        <v>14023</v>
      </c>
      <c r="N360" s="100"/>
      <c r="O360" s="108">
        <v>0</v>
      </c>
      <c r="P360" s="108">
        <v>0</v>
      </c>
      <c r="Q360" s="112">
        <v>0.09</v>
      </c>
      <c r="R360" s="112">
        <v>3.1548327319751546E-2</v>
      </c>
      <c r="S360" s="111">
        <v>0</v>
      </c>
      <c r="T360" s="100"/>
      <c r="U360" s="110">
        <v>26260</v>
      </c>
      <c r="V360" s="110">
        <v>0</v>
      </c>
      <c r="W360" s="110">
        <v>0</v>
      </c>
      <c r="X360" s="110">
        <v>1786</v>
      </c>
      <c r="Y360" s="110">
        <v>28046</v>
      </c>
      <c r="Z360" s="109">
        <v>19061620</v>
      </c>
      <c r="AB360" s="108">
        <v>0</v>
      </c>
      <c r="AC360" s="108">
        <v>0</v>
      </c>
      <c r="AD360" s="107">
        <v>0</v>
      </c>
      <c r="AE360" s="106"/>
    </row>
    <row r="361" spans="1:31" s="95" customFormat="1" x14ac:dyDescent="0.3">
      <c r="A361" s="115">
        <v>446</v>
      </c>
      <c r="B361" s="115">
        <v>446099350</v>
      </c>
      <c r="C361" s="114" t="s">
        <v>185</v>
      </c>
      <c r="D361" s="115">
        <v>99</v>
      </c>
      <c r="E361" s="114" t="s">
        <v>186</v>
      </c>
      <c r="F361" s="115">
        <v>350</v>
      </c>
      <c r="G361" s="114" t="s">
        <v>197</v>
      </c>
      <c r="H361" s="108">
        <v>5.39</v>
      </c>
      <c r="I361" s="107">
        <v>12097</v>
      </c>
      <c r="J361" s="107">
        <v>7092</v>
      </c>
      <c r="K361" s="107">
        <f t="shared" si="10"/>
        <v>0</v>
      </c>
      <c r="L361" s="107">
        <v>893</v>
      </c>
      <c r="M361" s="113">
        <f t="shared" si="11"/>
        <v>20082</v>
      </c>
      <c r="N361" s="100"/>
      <c r="O361" s="108">
        <v>0</v>
      </c>
      <c r="P361" s="108">
        <v>0</v>
      </c>
      <c r="Q361" s="112">
        <v>0.09</v>
      </c>
      <c r="R361" s="112">
        <v>2.3892725026822693E-2</v>
      </c>
      <c r="S361" s="111">
        <v>0</v>
      </c>
      <c r="T361" s="100"/>
      <c r="U361" s="110">
        <v>103429</v>
      </c>
      <c r="V361" s="110">
        <v>0</v>
      </c>
      <c r="W361" s="110">
        <v>0</v>
      </c>
      <c r="X361" s="110">
        <v>4814</v>
      </c>
      <c r="Y361" s="110">
        <v>108243</v>
      </c>
      <c r="Z361" s="109">
        <v>19061620</v>
      </c>
      <c r="AB361" s="108">
        <v>0</v>
      </c>
      <c r="AC361" s="108">
        <v>0</v>
      </c>
      <c r="AD361" s="107">
        <v>0</v>
      </c>
      <c r="AE361" s="106"/>
    </row>
    <row r="362" spans="1:31" s="95" customFormat="1" x14ac:dyDescent="0.3">
      <c r="A362" s="115">
        <v>446</v>
      </c>
      <c r="B362" s="115">
        <v>446099625</v>
      </c>
      <c r="C362" s="114" t="s">
        <v>185</v>
      </c>
      <c r="D362" s="115">
        <v>99</v>
      </c>
      <c r="E362" s="114" t="s">
        <v>186</v>
      </c>
      <c r="F362" s="115">
        <v>625</v>
      </c>
      <c r="G362" s="114" t="s">
        <v>49</v>
      </c>
      <c r="H362" s="108">
        <v>9.17</v>
      </c>
      <c r="I362" s="107">
        <v>11387</v>
      </c>
      <c r="J362" s="107">
        <v>2150</v>
      </c>
      <c r="K362" s="107">
        <f t="shared" si="10"/>
        <v>0</v>
      </c>
      <c r="L362" s="107">
        <v>893</v>
      </c>
      <c r="M362" s="113">
        <f t="shared" si="11"/>
        <v>14430</v>
      </c>
      <c r="N362" s="100"/>
      <c r="O362" s="108">
        <v>0</v>
      </c>
      <c r="P362" s="108">
        <v>0</v>
      </c>
      <c r="Q362" s="112">
        <v>0.09</v>
      </c>
      <c r="R362" s="112">
        <v>2.5702490583282295E-3</v>
      </c>
      <c r="S362" s="111">
        <v>0</v>
      </c>
      <c r="T362" s="100"/>
      <c r="U362" s="110">
        <v>124134</v>
      </c>
      <c r="V362" s="110">
        <v>0</v>
      </c>
      <c r="W362" s="110">
        <v>0</v>
      </c>
      <c r="X362" s="110">
        <v>8189</v>
      </c>
      <c r="Y362" s="110">
        <v>132323</v>
      </c>
      <c r="Z362" s="109">
        <v>19061620</v>
      </c>
      <c r="AB362" s="108">
        <v>0</v>
      </c>
      <c r="AC362" s="108">
        <v>0</v>
      </c>
      <c r="AD362" s="107">
        <v>0</v>
      </c>
      <c r="AE362" s="106"/>
    </row>
    <row r="363" spans="1:31" s="95" customFormat="1" x14ac:dyDescent="0.3">
      <c r="A363" s="115">
        <v>446</v>
      </c>
      <c r="B363" s="115">
        <v>446099650</v>
      </c>
      <c r="C363" s="114" t="s">
        <v>185</v>
      </c>
      <c r="D363" s="115">
        <v>99</v>
      </c>
      <c r="E363" s="114" t="s">
        <v>186</v>
      </c>
      <c r="F363" s="115">
        <v>650</v>
      </c>
      <c r="G363" s="114" t="s">
        <v>199</v>
      </c>
      <c r="H363" s="108">
        <v>1</v>
      </c>
      <c r="I363" s="107">
        <v>10004</v>
      </c>
      <c r="J363" s="107">
        <v>2825</v>
      </c>
      <c r="K363" s="107">
        <f t="shared" si="10"/>
        <v>0</v>
      </c>
      <c r="L363" s="107">
        <v>893</v>
      </c>
      <c r="M363" s="113">
        <f t="shared" si="11"/>
        <v>13722</v>
      </c>
      <c r="N363" s="100"/>
      <c r="O363" s="108">
        <v>0</v>
      </c>
      <c r="P363" s="108">
        <v>0</v>
      </c>
      <c r="Q363" s="112">
        <v>0.09</v>
      </c>
      <c r="R363" s="112">
        <v>7.7792918397568257E-4</v>
      </c>
      <c r="S363" s="111">
        <v>0</v>
      </c>
      <c r="T363" s="100"/>
      <c r="U363" s="110">
        <v>12829</v>
      </c>
      <c r="V363" s="110">
        <v>0</v>
      </c>
      <c r="W363" s="110">
        <v>0</v>
      </c>
      <c r="X363" s="110">
        <v>893</v>
      </c>
      <c r="Y363" s="110">
        <v>13722</v>
      </c>
      <c r="Z363" s="109">
        <v>19061620</v>
      </c>
      <c r="AB363" s="108">
        <v>0</v>
      </c>
      <c r="AC363" s="108">
        <v>0</v>
      </c>
      <c r="AD363" s="107">
        <v>0</v>
      </c>
      <c r="AE363" s="106"/>
    </row>
    <row r="364" spans="1:31" s="95" customFormat="1" x14ac:dyDescent="0.3">
      <c r="A364" s="115">
        <v>446</v>
      </c>
      <c r="B364" s="115">
        <v>446099690</v>
      </c>
      <c r="C364" s="114" t="s">
        <v>185</v>
      </c>
      <c r="D364" s="115">
        <v>99</v>
      </c>
      <c r="E364" s="114" t="s">
        <v>186</v>
      </c>
      <c r="F364" s="115">
        <v>690</v>
      </c>
      <c r="G364" s="114" t="s">
        <v>200</v>
      </c>
      <c r="H364" s="108">
        <v>9</v>
      </c>
      <c r="I364" s="107">
        <v>11439</v>
      </c>
      <c r="J364" s="107">
        <v>3326</v>
      </c>
      <c r="K364" s="107">
        <f t="shared" si="10"/>
        <v>0</v>
      </c>
      <c r="L364" s="107">
        <v>893</v>
      </c>
      <c r="M364" s="113">
        <f t="shared" si="11"/>
        <v>15658</v>
      </c>
      <c r="N364" s="100"/>
      <c r="O364" s="108">
        <v>0</v>
      </c>
      <c r="P364" s="108">
        <v>0</v>
      </c>
      <c r="Q364" s="112">
        <v>0.09</v>
      </c>
      <c r="R364" s="112">
        <v>7.2871509600509424E-3</v>
      </c>
      <c r="S364" s="111">
        <v>0</v>
      </c>
      <c r="T364" s="100"/>
      <c r="U364" s="110">
        <v>132885</v>
      </c>
      <c r="V364" s="110">
        <v>0</v>
      </c>
      <c r="W364" s="110">
        <v>0</v>
      </c>
      <c r="X364" s="110">
        <v>8037</v>
      </c>
      <c r="Y364" s="110">
        <v>140922</v>
      </c>
      <c r="Z364" s="109">
        <v>19061620</v>
      </c>
      <c r="AB364" s="108">
        <v>0</v>
      </c>
      <c r="AC364" s="108">
        <v>0</v>
      </c>
      <c r="AD364" s="107">
        <v>0</v>
      </c>
      <c r="AE364" s="106"/>
    </row>
    <row r="365" spans="1:31" s="95" customFormat="1" x14ac:dyDescent="0.3">
      <c r="A365" s="115">
        <v>447</v>
      </c>
      <c r="B365" s="115">
        <v>447101016</v>
      </c>
      <c r="C365" s="114" t="s">
        <v>201</v>
      </c>
      <c r="D365" s="115">
        <v>101</v>
      </c>
      <c r="E365" s="114" t="s">
        <v>84</v>
      </c>
      <c r="F365" s="115">
        <v>16</v>
      </c>
      <c r="G365" s="114" t="s">
        <v>187</v>
      </c>
      <c r="H365" s="108">
        <v>1</v>
      </c>
      <c r="I365" s="107">
        <v>11118</v>
      </c>
      <c r="J365" s="107">
        <v>469</v>
      </c>
      <c r="K365" s="107">
        <f t="shared" si="10"/>
        <v>0</v>
      </c>
      <c r="L365" s="107">
        <v>893</v>
      </c>
      <c r="M365" s="113">
        <f t="shared" si="11"/>
        <v>12480</v>
      </c>
      <c r="N365" s="100"/>
      <c r="O365" s="108">
        <v>0</v>
      </c>
      <c r="P365" s="108">
        <v>0</v>
      </c>
      <c r="Q365" s="112">
        <v>0.09</v>
      </c>
      <c r="R365" s="112">
        <v>4.4099835533242523E-2</v>
      </c>
      <c r="S365" s="111">
        <v>0</v>
      </c>
      <c r="T365" s="100"/>
      <c r="U365" s="110">
        <v>11587</v>
      </c>
      <c r="V365" s="110">
        <v>0</v>
      </c>
      <c r="W365" s="110">
        <v>0</v>
      </c>
      <c r="X365" s="110">
        <v>893</v>
      </c>
      <c r="Y365" s="110">
        <v>12480</v>
      </c>
      <c r="Z365" s="109">
        <v>5486921</v>
      </c>
      <c r="AB365" s="108">
        <v>0</v>
      </c>
      <c r="AC365" s="108">
        <v>0</v>
      </c>
      <c r="AD365" s="107">
        <v>0</v>
      </c>
      <c r="AE365" s="106"/>
    </row>
    <row r="366" spans="1:31" s="95" customFormat="1" x14ac:dyDescent="0.3">
      <c r="A366" s="115">
        <v>447</v>
      </c>
      <c r="B366" s="115">
        <v>447101020</v>
      </c>
      <c r="C366" s="114" t="s">
        <v>201</v>
      </c>
      <c r="D366" s="115">
        <v>101</v>
      </c>
      <c r="E366" s="114" t="s">
        <v>84</v>
      </c>
      <c r="F366" s="115">
        <v>20</v>
      </c>
      <c r="G366" s="114" t="s">
        <v>142</v>
      </c>
      <c r="H366" s="108">
        <v>0.42</v>
      </c>
      <c r="I366" s="107">
        <v>10594</v>
      </c>
      <c r="J366" s="107">
        <v>3064</v>
      </c>
      <c r="K366" s="107">
        <f t="shared" si="10"/>
        <v>0</v>
      </c>
      <c r="L366" s="107">
        <v>893</v>
      </c>
      <c r="M366" s="113">
        <f t="shared" si="11"/>
        <v>14551</v>
      </c>
      <c r="N366" s="100"/>
      <c r="O366" s="108">
        <v>0</v>
      </c>
      <c r="P366" s="108">
        <v>0</v>
      </c>
      <c r="Q366" s="112">
        <v>0.09</v>
      </c>
      <c r="R366" s="112">
        <v>3.557826066077191E-2</v>
      </c>
      <c r="S366" s="111">
        <v>0</v>
      </c>
      <c r="T366" s="100"/>
      <c r="U366" s="110">
        <v>5736</v>
      </c>
      <c r="V366" s="110">
        <v>0</v>
      </c>
      <c r="W366" s="110">
        <v>0</v>
      </c>
      <c r="X366" s="110">
        <v>375</v>
      </c>
      <c r="Y366" s="110">
        <v>6111</v>
      </c>
      <c r="Z366" s="109">
        <v>5486921</v>
      </c>
      <c r="AB366" s="108">
        <v>0</v>
      </c>
      <c r="AC366" s="108">
        <v>0</v>
      </c>
      <c r="AD366" s="107">
        <v>0</v>
      </c>
      <c r="AE366" s="106"/>
    </row>
    <row r="367" spans="1:31" s="95" customFormat="1" x14ac:dyDescent="0.3">
      <c r="A367" s="115">
        <v>447</v>
      </c>
      <c r="B367" s="115">
        <v>447101025</v>
      </c>
      <c r="C367" s="114" t="s">
        <v>201</v>
      </c>
      <c r="D367" s="115">
        <v>101</v>
      </c>
      <c r="E367" s="114" t="s">
        <v>84</v>
      </c>
      <c r="F367" s="115">
        <v>25</v>
      </c>
      <c r="G367" s="114" t="s">
        <v>120</v>
      </c>
      <c r="H367" s="108">
        <v>43.069999999999993</v>
      </c>
      <c r="I367" s="107">
        <v>9673</v>
      </c>
      <c r="J367" s="107">
        <v>3350</v>
      </c>
      <c r="K367" s="107">
        <f t="shared" si="10"/>
        <v>0</v>
      </c>
      <c r="L367" s="107">
        <v>893</v>
      </c>
      <c r="M367" s="113">
        <f t="shared" si="11"/>
        <v>13916</v>
      </c>
      <c r="N367" s="100"/>
      <c r="O367" s="108">
        <v>0</v>
      </c>
      <c r="P367" s="108">
        <v>0</v>
      </c>
      <c r="Q367" s="112">
        <v>0.09</v>
      </c>
      <c r="R367" s="112">
        <v>1.8266437841881231E-2</v>
      </c>
      <c r="S367" s="111">
        <v>0</v>
      </c>
      <c r="T367" s="100"/>
      <c r="U367" s="110">
        <v>560901</v>
      </c>
      <c r="V367" s="110">
        <v>0</v>
      </c>
      <c r="W367" s="110">
        <v>0</v>
      </c>
      <c r="X367" s="110">
        <v>38461</v>
      </c>
      <c r="Y367" s="110">
        <v>599362</v>
      </c>
      <c r="Z367" s="109">
        <v>5486921</v>
      </c>
      <c r="AB367" s="108">
        <v>0</v>
      </c>
      <c r="AC367" s="108">
        <v>0</v>
      </c>
      <c r="AD367" s="107">
        <v>0</v>
      </c>
      <c r="AE367" s="106"/>
    </row>
    <row r="368" spans="1:31" s="95" customFormat="1" x14ac:dyDescent="0.3">
      <c r="A368" s="115">
        <v>447</v>
      </c>
      <c r="B368" s="115">
        <v>447101101</v>
      </c>
      <c r="C368" s="114" t="s">
        <v>201</v>
      </c>
      <c r="D368" s="115">
        <v>101</v>
      </c>
      <c r="E368" s="114" t="s">
        <v>84</v>
      </c>
      <c r="F368" s="115">
        <v>101</v>
      </c>
      <c r="G368" s="114" t="s">
        <v>84</v>
      </c>
      <c r="H368" s="108">
        <v>322.79000000000002</v>
      </c>
      <c r="I368" s="107">
        <v>8926</v>
      </c>
      <c r="J368" s="107">
        <v>2043</v>
      </c>
      <c r="K368" s="107">
        <f t="shared" si="10"/>
        <v>0</v>
      </c>
      <c r="L368" s="107">
        <v>893</v>
      </c>
      <c r="M368" s="113">
        <f t="shared" si="11"/>
        <v>11862</v>
      </c>
      <c r="N368" s="100"/>
      <c r="O368" s="108">
        <v>0</v>
      </c>
      <c r="P368" s="108">
        <v>0</v>
      </c>
      <c r="Q368" s="112">
        <v>0.09</v>
      </c>
      <c r="R368" s="112">
        <v>4.9836865172888503E-2</v>
      </c>
      <c r="S368" s="111">
        <v>0</v>
      </c>
      <c r="T368" s="100"/>
      <c r="U368" s="110">
        <v>3540692</v>
      </c>
      <c r="V368" s="110">
        <v>0</v>
      </c>
      <c r="W368" s="110">
        <v>0</v>
      </c>
      <c r="X368" s="110">
        <v>288261</v>
      </c>
      <c r="Y368" s="110">
        <v>3828953</v>
      </c>
      <c r="Z368" s="109">
        <v>5486921</v>
      </c>
      <c r="AB368" s="108">
        <v>0</v>
      </c>
      <c r="AC368" s="108">
        <v>0</v>
      </c>
      <c r="AD368" s="107">
        <v>0</v>
      </c>
      <c r="AE368" s="106"/>
    </row>
    <row r="369" spans="1:31" s="95" customFormat="1" x14ac:dyDescent="0.3">
      <c r="A369" s="115">
        <v>447</v>
      </c>
      <c r="B369" s="115">
        <v>447101138</v>
      </c>
      <c r="C369" s="114" t="s">
        <v>201</v>
      </c>
      <c r="D369" s="115">
        <v>101</v>
      </c>
      <c r="E369" s="114" t="s">
        <v>84</v>
      </c>
      <c r="F369" s="115">
        <v>138</v>
      </c>
      <c r="G369" s="114" t="s">
        <v>202</v>
      </c>
      <c r="H369" s="108">
        <v>4</v>
      </c>
      <c r="I369" s="107">
        <v>8836</v>
      </c>
      <c r="J369" s="107">
        <v>3855</v>
      </c>
      <c r="K369" s="107">
        <f t="shared" si="10"/>
        <v>0</v>
      </c>
      <c r="L369" s="107">
        <v>893</v>
      </c>
      <c r="M369" s="113">
        <f t="shared" si="11"/>
        <v>13584</v>
      </c>
      <c r="N369" s="100"/>
      <c r="O369" s="108">
        <v>0</v>
      </c>
      <c r="P369" s="108">
        <v>0</v>
      </c>
      <c r="Q369" s="112">
        <v>0.09</v>
      </c>
      <c r="R369" s="112">
        <v>3.5416314637876957E-3</v>
      </c>
      <c r="S369" s="111">
        <v>0</v>
      </c>
      <c r="T369" s="100"/>
      <c r="U369" s="110">
        <v>50764</v>
      </c>
      <c r="V369" s="110">
        <v>0</v>
      </c>
      <c r="W369" s="110">
        <v>0</v>
      </c>
      <c r="X369" s="110">
        <v>3572</v>
      </c>
      <c r="Y369" s="110">
        <v>54336</v>
      </c>
      <c r="Z369" s="109">
        <v>5486921</v>
      </c>
      <c r="AB369" s="108">
        <v>0</v>
      </c>
      <c r="AC369" s="108">
        <v>0</v>
      </c>
      <c r="AD369" s="107">
        <v>0</v>
      </c>
      <c r="AE369" s="106"/>
    </row>
    <row r="370" spans="1:31" s="95" customFormat="1" x14ac:dyDescent="0.3">
      <c r="A370" s="115">
        <v>447</v>
      </c>
      <c r="B370" s="115">
        <v>447101177</v>
      </c>
      <c r="C370" s="114" t="s">
        <v>201</v>
      </c>
      <c r="D370" s="115">
        <v>101</v>
      </c>
      <c r="E370" s="114" t="s">
        <v>84</v>
      </c>
      <c r="F370" s="115">
        <v>177</v>
      </c>
      <c r="G370" s="114" t="s">
        <v>127</v>
      </c>
      <c r="H370" s="108">
        <v>7</v>
      </c>
      <c r="I370" s="107">
        <v>9338</v>
      </c>
      <c r="J370" s="107">
        <v>3434</v>
      </c>
      <c r="K370" s="107">
        <f t="shared" si="10"/>
        <v>0</v>
      </c>
      <c r="L370" s="107">
        <v>893</v>
      </c>
      <c r="M370" s="113">
        <f t="shared" si="11"/>
        <v>13665</v>
      </c>
      <c r="N370" s="100"/>
      <c r="O370" s="108">
        <v>0</v>
      </c>
      <c r="P370" s="108">
        <v>0</v>
      </c>
      <c r="Q370" s="112">
        <v>0.09</v>
      </c>
      <c r="R370" s="112">
        <v>5.4522435519441101E-3</v>
      </c>
      <c r="S370" s="111">
        <v>0</v>
      </c>
      <c r="T370" s="100"/>
      <c r="U370" s="110">
        <v>89404</v>
      </c>
      <c r="V370" s="110">
        <v>0</v>
      </c>
      <c r="W370" s="110">
        <v>0</v>
      </c>
      <c r="X370" s="110">
        <v>6251</v>
      </c>
      <c r="Y370" s="110">
        <v>95655</v>
      </c>
      <c r="Z370" s="109">
        <v>5486921</v>
      </c>
      <c r="AB370" s="108">
        <v>0</v>
      </c>
      <c r="AC370" s="108">
        <v>0</v>
      </c>
      <c r="AD370" s="107">
        <v>0</v>
      </c>
      <c r="AE370" s="106"/>
    </row>
    <row r="371" spans="1:31" s="95" customFormat="1" x14ac:dyDescent="0.3">
      <c r="A371" s="115">
        <v>447</v>
      </c>
      <c r="B371" s="115">
        <v>447101185</v>
      </c>
      <c r="C371" s="114" t="s">
        <v>201</v>
      </c>
      <c r="D371" s="115">
        <v>101</v>
      </c>
      <c r="E371" s="114" t="s">
        <v>84</v>
      </c>
      <c r="F371" s="115">
        <v>185</v>
      </c>
      <c r="G371" s="114" t="s">
        <v>88</v>
      </c>
      <c r="H371" s="108">
        <v>24.62</v>
      </c>
      <c r="I371" s="107">
        <v>9351</v>
      </c>
      <c r="J371" s="107">
        <v>1752</v>
      </c>
      <c r="K371" s="107">
        <f t="shared" si="10"/>
        <v>0</v>
      </c>
      <c r="L371" s="107">
        <v>893</v>
      </c>
      <c r="M371" s="113">
        <f t="shared" si="11"/>
        <v>11996</v>
      </c>
      <c r="N371" s="100"/>
      <c r="O371" s="108">
        <v>0</v>
      </c>
      <c r="P371" s="108">
        <v>0</v>
      </c>
      <c r="Q371" s="112">
        <v>0.09</v>
      </c>
      <c r="R371" s="112">
        <v>5.2702888037423779E-3</v>
      </c>
      <c r="S371" s="111">
        <v>0</v>
      </c>
      <c r="T371" s="100"/>
      <c r="U371" s="110">
        <v>273356</v>
      </c>
      <c r="V371" s="110">
        <v>0</v>
      </c>
      <c r="W371" s="110">
        <v>0</v>
      </c>
      <c r="X371" s="110">
        <v>21985</v>
      </c>
      <c r="Y371" s="110">
        <v>295341</v>
      </c>
      <c r="Z371" s="109">
        <v>5486921</v>
      </c>
      <c r="AB371" s="108">
        <v>0</v>
      </c>
      <c r="AC371" s="108">
        <v>0</v>
      </c>
      <c r="AD371" s="107">
        <v>0</v>
      </c>
      <c r="AE371" s="106"/>
    </row>
    <row r="372" spans="1:31" s="95" customFormat="1" x14ac:dyDescent="0.3">
      <c r="A372" s="115">
        <v>447</v>
      </c>
      <c r="B372" s="115">
        <v>447101187</v>
      </c>
      <c r="C372" s="114" t="s">
        <v>201</v>
      </c>
      <c r="D372" s="115">
        <v>101</v>
      </c>
      <c r="E372" s="114" t="s">
        <v>84</v>
      </c>
      <c r="F372" s="115">
        <v>187</v>
      </c>
      <c r="G372" s="114" t="s">
        <v>89</v>
      </c>
      <c r="H372" s="108">
        <v>4</v>
      </c>
      <c r="I372" s="107">
        <v>9610</v>
      </c>
      <c r="J372" s="107">
        <v>4573</v>
      </c>
      <c r="K372" s="107">
        <f t="shared" si="10"/>
        <v>0</v>
      </c>
      <c r="L372" s="107">
        <v>893</v>
      </c>
      <c r="M372" s="113">
        <f t="shared" si="11"/>
        <v>15076</v>
      </c>
      <c r="N372" s="100"/>
      <c r="O372" s="108">
        <v>0</v>
      </c>
      <c r="P372" s="108">
        <v>0</v>
      </c>
      <c r="Q372" s="112">
        <v>0.09</v>
      </c>
      <c r="R372" s="112">
        <v>4.0681762582639308E-3</v>
      </c>
      <c r="S372" s="111">
        <v>0</v>
      </c>
      <c r="T372" s="100"/>
      <c r="U372" s="110">
        <v>56732</v>
      </c>
      <c r="V372" s="110">
        <v>0</v>
      </c>
      <c r="W372" s="110">
        <v>0</v>
      </c>
      <c r="X372" s="110">
        <v>3572</v>
      </c>
      <c r="Y372" s="110">
        <v>60304</v>
      </c>
      <c r="Z372" s="109">
        <v>5486921</v>
      </c>
      <c r="AB372" s="108">
        <v>0</v>
      </c>
      <c r="AC372" s="108">
        <v>0</v>
      </c>
      <c r="AD372" s="107">
        <v>0</v>
      </c>
      <c r="AE372" s="106"/>
    </row>
    <row r="373" spans="1:31" s="95" customFormat="1" x14ac:dyDescent="0.3">
      <c r="A373" s="115">
        <v>447</v>
      </c>
      <c r="B373" s="115">
        <v>447101212</v>
      </c>
      <c r="C373" s="114" t="s">
        <v>201</v>
      </c>
      <c r="D373" s="115">
        <v>101</v>
      </c>
      <c r="E373" s="114" t="s">
        <v>84</v>
      </c>
      <c r="F373" s="115">
        <v>212</v>
      </c>
      <c r="G373" s="114" t="s">
        <v>41</v>
      </c>
      <c r="H373" s="108">
        <v>1</v>
      </c>
      <c r="I373" s="107">
        <v>8461</v>
      </c>
      <c r="J373" s="107">
        <v>1400</v>
      </c>
      <c r="K373" s="107">
        <f t="shared" si="10"/>
        <v>0</v>
      </c>
      <c r="L373" s="107">
        <v>893</v>
      </c>
      <c r="M373" s="113">
        <f t="shared" si="11"/>
        <v>10754</v>
      </c>
      <c r="N373" s="100"/>
      <c r="O373" s="108">
        <v>0</v>
      </c>
      <c r="P373" s="108">
        <v>0</v>
      </c>
      <c r="Q373" s="112">
        <v>0.09</v>
      </c>
      <c r="R373" s="112">
        <v>2.8285439308904835E-2</v>
      </c>
      <c r="S373" s="111">
        <v>0</v>
      </c>
      <c r="T373" s="100"/>
      <c r="U373" s="110">
        <v>9861</v>
      </c>
      <c r="V373" s="110">
        <v>0</v>
      </c>
      <c r="W373" s="110">
        <v>0</v>
      </c>
      <c r="X373" s="110">
        <v>893</v>
      </c>
      <c r="Y373" s="110">
        <v>10754</v>
      </c>
      <c r="Z373" s="109">
        <v>5486921</v>
      </c>
      <c r="AB373" s="108">
        <v>0</v>
      </c>
      <c r="AC373" s="108">
        <v>0</v>
      </c>
      <c r="AD373" s="107">
        <v>0</v>
      </c>
      <c r="AE373" s="106"/>
    </row>
    <row r="374" spans="1:31" s="95" customFormat="1" x14ac:dyDescent="0.3">
      <c r="A374" s="115">
        <v>447</v>
      </c>
      <c r="B374" s="115">
        <v>447101214</v>
      </c>
      <c r="C374" s="114" t="s">
        <v>201</v>
      </c>
      <c r="D374" s="115">
        <v>101</v>
      </c>
      <c r="E374" s="114" t="s">
        <v>84</v>
      </c>
      <c r="F374" s="115">
        <v>214</v>
      </c>
      <c r="G374" s="114" t="s">
        <v>203</v>
      </c>
      <c r="H374" s="108">
        <v>1</v>
      </c>
      <c r="I374" s="107">
        <v>8461</v>
      </c>
      <c r="J374" s="107">
        <v>1556</v>
      </c>
      <c r="K374" s="107">
        <f t="shared" si="10"/>
        <v>0</v>
      </c>
      <c r="L374" s="107">
        <v>893</v>
      </c>
      <c r="M374" s="113">
        <f t="shared" si="11"/>
        <v>10910</v>
      </c>
      <c r="N374" s="100"/>
      <c r="O374" s="108">
        <v>0</v>
      </c>
      <c r="P374" s="108">
        <v>0</v>
      </c>
      <c r="Q374" s="112">
        <v>0.09</v>
      </c>
      <c r="R374" s="112">
        <v>7.0634958211383575E-4</v>
      </c>
      <c r="S374" s="111">
        <v>0</v>
      </c>
      <c r="T374" s="100"/>
      <c r="U374" s="110">
        <v>10017</v>
      </c>
      <c r="V374" s="110">
        <v>0</v>
      </c>
      <c r="W374" s="110">
        <v>0</v>
      </c>
      <c r="X374" s="110">
        <v>893</v>
      </c>
      <c r="Y374" s="110">
        <v>10910</v>
      </c>
      <c r="Z374" s="109">
        <v>5486921</v>
      </c>
      <c r="AB374" s="108">
        <v>0</v>
      </c>
      <c r="AC374" s="108">
        <v>0</v>
      </c>
      <c r="AD374" s="107">
        <v>0</v>
      </c>
      <c r="AE374" s="106"/>
    </row>
    <row r="375" spans="1:31" s="95" customFormat="1" x14ac:dyDescent="0.3">
      <c r="A375" s="115">
        <v>447</v>
      </c>
      <c r="B375" s="115">
        <v>447101218</v>
      </c>
      <c r="C375" s="114" t="s">
        <v>201</v>
      </c>
      <c r="D375" s="115">
        <v>101</v>
      </c>
      <c r="E375" s="114" t="s">
        <v>84</v>
      </c>
      <c r="F375" s="115">
        <v>218</v>
      </c>
      <c r="G375" s="114" t="s">
        <v>193</v>
      </c>
      <c r="H375" s="108">
        <v>1</v>
      </c>
      <c r="I375" s="107">
        <v>12853</v>
      </c>
      <c r="J375" s="107">
        <v>4247</v>
      </c>
      <c r="K375" s="107">
        <f t="shared" si="10"/>
        <v>0</v>
      </c>
      <c r="L375" s="107">
        <v>893</v>
      </c>
      <c r="M375" s="113">
        <f t="shared" si="11"/>
        <v>17993</v>
      </c>
      <c r="N375" s="100"/>
      <c r="O375" s="108">
        <v>0</v>
      </c>
      <c r="P375" s="108">
        <v>0</v>
      </c>
      <c r="Q375" s="112">
        <v>0.09</v>
      </c>
      <c r="R375" s="112">
        <v>4.0541296305223004E-2</v>
      </c>
      <c r="S375" s="111">
        <v>0</v>
      </c>
      <c r="T375" s="100"/>
      <c r="U375" s="110">
        <v>17100</v>
      </c>
      <c r="V375" s="110">
        <v>0</v>
      </c>
      <c r="W375" s="110">
        <v>0</v>
      </c>
      <c r="X375" s="110">
        <v>893</v>
      </c>
      <c r="Y375" s="110">
        <v>17993</v>
      </c>
      <c r="Z375" s="109">
        <v>5486921</v>
      </c>
      <c r="AB375" s="108">
        <v>0</v>
      </c>
      <c r="AC375" s="108">
        <v>0</v>
      </c>
      <c r="AD375" s="107">
        <v>0</v>
      </c>
      <c r="AE375" s="106"/>
    </row>
    <row r="376" spans="1:31" s="95" customFormat="1" x14ac:dyDescent="0.3">
      <c r="A376" s="115">
        <v>447</v>
      </c>
      <c r="B376" s="115">
        <v>447101220</v>
      </c>
      <c r="C376" s="114" t="s">
        <v>201</v>
      </c>
      <c r="D376" s="115">
        <v>101</v>
      </c>
      <c r="E376" s="114" t="s">
        <v>84</v>
      </c>
      <c r="F376" s="115">
        <v>220</v>
      </c>
      <c r="G376" s="114" t="s">
        <v>42</v>
      </c>
      <c r="H376" s="108">
        <v>1</v>
      </c>
      <c r="I376" s="107">
        <v>10633</v>
      </c>
      <c r="J376" s="107">
        <v>4328</v>
      </c>
      <c r="K376" s="107">
        <f t="shared" si="10"/>
        <v>0</v>
      </c>
      <c r="L376" s="107">
        <v>893</v>
      </c>
      <c r="M376" s="113">
        <f t="shared" si="11"/>
        <v>15854</v>
      </c>
      <c r="N376" s="100"/>
      <c r="O376" s="108">
        <v>0</v>
      </c>
      <c r="P376" s="108">
        <v>0</v>
      </c>
      <c r="Q376" s="112">
        <v>0.09</v>
      </c>
      <c r="R376" s="112">
        <v>1.1758606395051932E-2</v>
      </c>
      <c r="S376" s="111">
        <v>0</v>
      </c>
      <c r="T376" s="100"/>
      <c r="U376" s="110">
        <v>14961</v>
      </c>
      <c r="V376" s="110">
        <v>0</v>
      </c>
      <c r="W376" s="110">
        <v>0</v>
      </c>
      <c r="X376" s="110">
        <v>893</v>
      </c>
      <c r="Y376" s="110">
        <v>15854</v>
      </c>
      <c r="Z376" s="109">
        <v>5486921</v>
      </c>
      <c r="AB376" s="108">
        <v>0</v>
      </c>
      <c r="AC376" s="108">
        <v>0</v>
      </c>
      <c r="AD376" s="107">
        <v>0</v>
      </c>
      <c r="AE376" s="106"/>
    </row>
    <row r="377" spans="1:31" s="95" customFormat="1" x14ac:dyDescent="0.3">
      <c r="A377" s="115">
        <v>447</v>
      </c>
      <c r="B377" s="115">
        <v>447101238</v>
      </c>
      <c r="C377" s="114" t="s">
        <v>201</v>
      </c>
      <c r="D377" s="115">
        <v>101</v>
      </c>
      <c r="E377" s="114" t="s">
        <v>84</v>
      </c>
      <c r="F377" s="115">
        <v>238</v>
      </c>
      <c r="G377" s="114" t="s">
        <v>194</v>
      </c>
      <c r="H377" s="108">
        <v>6</v>
      </c>
      <c r="I377" s="107">
        <v>9569</v>
      </c>
      <c r="J377" s="107">
        <v>5945</v>
      </c>
      <c r="K377" s="107">
        <f t="shared" si="10"/>
        <v>0</v>
      </c>
      <c r="L377" s="107">
        <v>893</v>
      </c>
      <c r="M377" s="113">
        <f t="shared" si="11"/>
        <v>16407</v>
      </c>
      <c r="N377" s="100"/>
      <c r="O377" s="108">
        <v>0</v>
      </c>
      <c r="P377" s="108">
        <v>0</v>
      </c>
      <c r="Q377" s="112">
        <v>0.09</v>
      </c>
      <c r="R377" s="112">
        <v>3.9682413776474898E-2</v>
      </c>
      <c r="S377" s="111">
        <v>0</v>
      </c>
      <c r="T377" s="100"/>
      <c r="U377" s="110">
        <v>93084</v>
      </c>
      <c r="V377" s="110">
        <v>0</v>
      </c>
      <c r="W377" s="110">
        <v>0</v>
      </c>
      <c r="X377" s="110">
        <v>5358</v>
      </c>
      <c r="Y377" s="110">
        <v>98442</v>
      </c>
      <c r="Z377" s="109">
        <v>5486921</v>
      </c>
      <c r="AB377" s="108">
        <v>0</v>
      </c>
      <c r="AC377" s="108">
        <v>0</v>
      </c>
      <c r="AD377" s="107">
        <v>0</v>
      </c>
      <c r="AE377" s="106"/>
    </row>
    <row r="378" spans="1:31" s="95" customFormat="1" x14ac:dyDescent="0.3">
      <c r="A378" s="115">
        <v>447</v>
      </c>
      <c r="B378" s="115">
        <v>447101307</v>
      </c>
      <c r="C378" s="114" t="s">
        <v>201</v>
      </c>
      <c r="D378" s="115">
        <v>101</v>
      </c>
      <c r="E378" s="114" t="s">
        <v>84</v>
      </c>
      <c r="F378" s="115">
        <v>307</v>
      </c>
      <c r="G378" s="114" t="s">
        <v>76</v>
      </c>
      <c r="H378" s="108">
        <v>6.31</v>
      </c>
      <c r="I378" s="107">
        <v>8578</v>
      </c>
      <c r="J378" s="107">
        <v>3286</v>
      </c>
      <c r="K378" s="107">
        <f t="shared" si="10"/>
        <v>0</v>
      </c>
      <c r="L378" s="107">
        <v>893</v>
      </c>
      <c r="M378" s="113">
        <f t="shared" si="11"/>
        <v>12757</v>
      </c>
      <c r="N378" s="100"/>
      <c r="O378" s="108">
        <v>0</v>
      </c>
      <c r="P378" s="108">
        <v>0</v>
      </c>
      <c r="Q378" s="112">
        <v>0.09</v>
      </c>
      <c r="R378" s="112">
        <v>8.7315142483734912E-3</v>
      </c>
      <c r="S378" s="111">
        <v>0</v>
      </c>
      <c r="T378" s="100"/>
      <c r="U378" s="110">
        <v>74862</v>
      </c>
      <c r="V378" s="110">
        <v>0</v>
      </c>
      <c r="W378" s="110">
        <v>0</v>
      </c>
      <c r="X378" s="110">
        <v>5635</v>
      </c>
      <c r="Y378" s="110">
        <v>80497</v>
      </c>
      <c r="Z378" s="109">
        <v>5486921</v>
      </c>
      <c r="AB378" s="108">
        <v>0</v>
      </c>
      <c r="AC378" s="108">
        <v>0</v>
      </c>
      <c r="AD378" s="107">
        <v>0</v>
      </c>
      <c r="AE378" s="106"/>
    </row>
    <row r="379" spans="1:31" s="95" customFormat="1" x14ac:dyDescent="0.3">
      <c r="A379" s="115">
        <v>447</v>
      </c>
      <c r="B379" s="115">
        <v>447101350</v>
      </c>
      <c r="C379" s="114" t="s">
        <v>201</v>
      </c>
      <c r="D379" s="115">
        <v>101</v>
      </c>
      <c r="E379" s="114" t="s">
        <v>84</v>
      </c>
      <c r="F379" s="115">
        <v>350</v>
      </c>
      <c r="G379" s="114" t="s">
        <v>197</v>
      </c>
      <c r="H379" s="108">
        <v>12.61</v>
      </c>
      <c r="I379" s="107">
        <v>8971</v>
      </c>
      <c r="J379" s="107">
        <v>5259</v>
      </c>
      <c r="K379" s="107">
        <f t="shared" si="10"/>
        <v>0</v>
      </c>
      <c r="L379" s="107">
        <v>893</v>
      </c>
      <c r="M379" s="113">
        <f t="shared" si="11"/>
        <v>15123</v>
      </c>
      <c r="N379" s="100"/>
      <c r="O379" s="108">
        <v>0</v>
      </c>
      <c r="P379" s="108">
        <v>0</v>
      </c>
      <c r="Q379" s="112">
        <v>0.09</v>
      </c>
      <c r="R379" s="112">
        <v>2.3892725026822693E-2</v>
      </c>
      <c r="S379" s="111">
        <v>0</v>
      </c>
      <c r="T379" s="100"/>
      <c r="U379" s="110">
        <v>179440</v>
      </c>
      <c r="V379" s="110">
        <v>0</v>
      </c>
      <c r="W379" s="110">
        <v>0</v>
      </c>
      <c r="X379" s="110">
        <v>11260</v>
      </c>
      <c r="Y379" s="110">
        <v>190700</v>
      </c>
      <c r="Z379" s="109">
        <v>5486921</v>
      </c>
      <c r="AB379" s="108">
        <v>0</v>
      </c>
      <c r="AC379" s="108">
        <v>0</v>
      </c>
      <c r="AD379" s="107">
        <v>0</v>
      </c>
      <c r="AE379" s="106"/>
    </row>
    <row r="380" spans="1:31" s="95" customFormat="1" x14ac:dyDescent="0.3">
      <c r="A380" s="115">
        <v>447</v>
      </c>
      <c r="B380" s="115">
        <v>447101622</v>
      </c>
      <c r="C380" s="114" t="s">
        <v>201</v>
      </c>
      <c r="D380" s="115">
        <v>101</v>
      </c>
      <c r="E380" s="114" t="s">
        <v>84</v>
      </c>
      <c r="F380" s="115">
        <v>622</v>
      </c>
      <c r="G380" s="114" t="s">
        <v>204</v>
      </c>
      <c r="H380" s="108">
        <v>2</v>
      </c>
      <c r="I380" s="107">
        <v>8789</v>
      </c>
      <c r="J380" s="107">
        <v>1634</v>
      </c>
      <c r="K380" s="107">
        <f t="shared" si="10"/>
        <v>0</v>
      </c>
      <c r="L380" s="107">
        <v>893</v>
      </c>
      <c r="M380" s="113">
        <f t="shared" si="11"/>
        <v>11316</v>
      </c>
      <c r="N380" s="100"/>
      <c r="O380" s="108">
        <v>0</v>
      </c>
      <c r="P380" s="108">
        <v>0</v>
      </c>
      <c r="Q380" s="112">
        <v>0.09</v>
      </c>
      <c r="R380" s="112">
        <v>9.8284430044808901E-4</v>
      </c>
      <c r="S380" s="111">
        <v>0</v>
      </c>
      <c r="T380" s="100"/>
      <c r="U380" s="110">
        <v>20846</v>
      </c>
      <c r="V380" s="110">
        <v>0</v>
      </c>
      <c r="W380" s="110">
        <v>0</v>
      </c>
      <c r="X380" s="110">
        <v>1786</v>
      </c>
      <c r="Y380" s="110">
        <v>22632</v>
      </c>
      <c r="Z380" s="109">
        <v>5486921</v>
      </c>
      <c r="AB380" s="108">
        <v>0</v>
      </c>
      <c r="AC380" s="108">
        <v>0</v>
      </c>
      <c r="AD380" s="107">
        <v>0</v>
      </c>
      <c r="AE380" s="106"/>
    </row>
    <row r="381" spans="1:31" s="95" customFormat="1" x14ac:dyDescent="0.3">
      <c r="A381" s="115">
        <v>447</v>
      </c>
      <c r="B381" s="115">
        <v>447101690</v>
      </c>
      <c r="C381" s="114" t="s">
        <v>201</v>
      </c>
      <c r="D381" s="115">
        <v>101</v>
      </c>
      <c r="E381" s="114" t="s">
        <v>84</v>
      </c>
      <c r="F381" s="115">
        <v>690</v>
      </c>
      <c r="G381" s="114" t="s">
        <v>200</v>
      </c>
      <c r="H381" s="108">
        <v>7.33</v>
      </c>
      <c r="I381" s="107">
        <v>8461</v>
      </c>
      <c r="J381" s="107">
        <v>2460</v>
      </c>
      <c r="K381" s="107">
        <f t="shared" si="10"/>
        <v>0</v>
      </c>
      <c r="L381" s="107">
        <v>893</v>
      </c>
      <c r="M381" s="113">
        <f t="shared" si="11"/>
        <v>11814</v>
      </c>
      <c r="N381" s="100"/>
      <c r="O381" s="108">
        <v>0</v>
      </c>
      <c r="P381" s="108">
        <v>0</v>
      </c>
      <c r="Q381" s="112">
        <v>0.09</v>
      </c>
      <c r="R381" s="112">
        <v>7.2871509600509424E-3</v>
      </c>
      <c r="S381" s="111">
        <v>0</v>
      </c>
      <c r="T381" s="100"/>
      <c r="U381" s="110">
        <v>80051</v>
      </c>
      <c r="V381" s="110">
        <v>0</v>
      </c>
      <c r="W381" s="110">
        <v>0</v>
      </c>
      <c r="X381" s="110">
        <v>6546</v>
      </c>
      <c r="Y381" s="110">
        <v>86597</v>
      </c>
      <c r="Z381" s="109">
        <v>5486921</v>
      </c>
      <c r="AB381" s="108">
        <v>0</v>
      </c>
      <c r="AC381" s="108">
        <v>0</v>
      </c>
      <c r="AD381" s="107">
        <v>0</v>
      </c>
      <c r="AE381" s="106"/>
    </row>
    <row r="382" spans="1:31" s="95" customFormat="1" x14ac:dyDescent="0.3">
      <c r="A382" s="115">
        <v>449</v>
      </c>
      <c r="B382" s="115">
        <v>449035016</v>
      </c>
      <c r="C382" s="114" t="s">
        <v>205</v>
      </c>
      <c r="D382" s="115">
        <v>35</v>
      </c>
      <c r="E382" s="114" t="s">
        <v>22</v>
      </c>
      <c r="F382" s="115">
        <v>16</v>
      </c>
      <c r="G382" s="114" t="s">
        <v>187</v>
      </c>
      <c r="H382" s="108">
        <v>0.14000000000000001</v>
      </c>
      <c r="I382" s="107">
        <v>11118</v>
      </c>
      <c r="J382" s="107">
        <v>469</v>
      </c>
      <c r="K382" s="107">
        <f t="shared" si="10"/>
        <v>0</v>
      </c>
      <c r="L382" s="107">
        <v>893</v>
      </c>
      <c r="M382" s="113">
        <f t="shared" si="11"/>
        <v>12480</v>
      </c>
      <c r="N382" s="100"/>
      <c r="O382" s="108">
        <v>0</v>
      </c>
      <c r="P382" s="108">
        <v>0</v>
      </c>
      <c r="Q382" s="112">
        <v>0.09</v>
      </c>
      <c r="R382" s="112">
        <v>4.4099835533242523E-2</v>
      </c>
      <c r="S382" s="111">
        <v>0</v>
      </c>
      <c r="T382" s="100"/>
      <c r="U382" s="110">
        <v>1622</v>
      </c>
      <c r="V382" s="110">
        <v>0</v>
      </c>
      <c r="W382" s="110">
        <v>0</v>
      </c>
      <c r="X382" s="110">
        <v>125</v>
      </c>
      <c r="Y382" s="110">
        <v>1747</v>
      </c>
      <c r="Z382" s="109">
        <v>10922235.35917558</v>
      </c>
      <c r="AB382" s="108">
        <v>0</v>
      </c>
      <c r="AC382" s="108">
        <v>0</v>
      </c>
      <c r="AD382" s="107">
        <v>0</v>
      </c>
      <c r="AE382" s="106"/>
    </row>
    <row r="383" spans="1:31" s="95" customFormat="1" x14ac:dyDescent="0.3">
      <c r="A383" s="115">
        <v>449</v>
      </c>
      <c r="B383" s="115">
        <v>449035035</v>
      </c>
      <c r="C383" s="114" t="s">
        <v>205</v>
      </c>
      <c r="D383" s="115">
        <v>35</v>
      </c>
      <c r="E383" s="114" t="s">
        <v>22</v>
      </c>
      <c r="F383" s="115">
        <v>35</v>
      </c>
      <c r="G383" s="114" t="s">
        <v>22</v>
      </c>
      <c r="H383" s="108">
        <v>678.87000000000023</v>
      </c>
      <c r="I383" s="107">
        <v>10944</v>
      </c>
      <c r="J383" s="107">
        <v>3847</v>
      </c>
      <c r="K383" s="107">
        <f t="shared" si="10"/>
        <v>0</v>
      </c>
      <c r="L383" s="107">
        <v>893</v>
      </c>
      <c r="M383" s="113">
        <f t="shared" si="11"/>
        <v>15684</v>
      </c>
      <c r="N383" s="100"/>
      <c r="O383" s="108">
        <v>0</v>
      </c>
      <c r="P383" s="108">
        <v>0</v>
      </c>
      <c r="Q383" s="112">
        <v>0.18</v>
      </c>
      <c r="R383" s="112">
        <v>0.14456084490991788</v>
      </c>
      <c r="S383" s="111">
        <v>0</v>
      </c>
      <c r="T383" s="100"/>
      <c r="U383" s="110">
        <v>10041160</v>
      </c>
      <c r="V383" s="110">
        <v>0</v>
      </c>
      <c r="W383" s="110">
        <v>0</v>
      </c>
      <c r="X383" s="110">
        <v>606230</v>
      </c>
      <c r="Y383" s="110">
        <v>10647390</v>
      </c>
      <c r="Z383" s="109">
        <v>10922235.35917558</v>
      </c>
      <c r="AB383" s="108">
        <v>0</v>
      </c>
      <c r="AC383" s="108">
        <v>0</v>
      </c>
      <c r="AD383" s="107">
        <v>0</v>
      </c>
      <c r="AE383" s="106"/>
    </row>
    <row r="384" spans="1:31" s="95" customFormat="1" x14ac:dyDescent="0.3">
      <c r="A384" s="115">
        <v>449</v>
      </c>
      <c r="B384" s="115">
        <v>449035044</v>
      </c>
      <c r="C384" s="114" t="s">
        <v>205</v>
      </c>
      <c r="D384" s="115">
        <v>35</v>
      </c>
      <c r="E384" s="114" t="s">
        <v>22</v>
      </c>
      <c r="F384" s="115">
        <v>44</v>
      </c>
      <c r="G384" s="114" t="s">
        <v>35</v>
      </c>
      <c r="H384" s="108">
        <v>0.78</v>
      </c>
      <c r="I384" s="107">
        <v>15594</v>
      </c>
      <c r="J384" s="107">
        <v>357</v>
      </c>
      <c r="K384" s="107">
        <f t="shared" si="10"/>
        <v>0</v>
      </c>
      <c r="L384" s="107">
        <v>893</v>
      </c>
      <c r="M384" s="113">
        <f t="shared" si="11"/>
        <v>16844</v>
      </c>
      <c r="N384" s="100"/>
      <c r="O384" s="108">
        <v>0</v>
      </c>
      <c r="P384" s="108">
        <v>0</v>
      </c>
      <c r="Q384" s="112">
        <v>0.09</v>
      </c>
      <c r="R384" s="112">
        <v>4.5747299026763673E-2</v>
      </c>
      <c r="S384" s="111">
        <v>0</v>
      </c>
      <c r="T384" s="100"/>
      <c r="U384" s="110">
        <v>12442</v>
      </c>
      <c r="V384" s="110">
        <v>0</v>
      </c>
      <c r="W384" s="110">
        <v>0</v>
      </c>
      <c r="X384" s="110">
        <v>697</v>
      </c>
      <c r="Y384" s="110">
        <v>13139</v>
      </c>
      <c r="Z384" s="109">
        <v>10922235.35917558</v>
      </c>
      <c r="AB384" s="108">
        <v>0</v>
      </c>
      <c r="AC384" s="108">
        <v>0</v>
      </c>
      <c r="AD384" s="107">
        <v>0</v>
      </c>
      <c r="AE384" s="106"/>
    </row>
    <row r="385" spans="1:31" s="95" customFormat="1" x14ac:dyDescent="0.3">
      <c r="A385" s="115">
        <v>449</v>
      </c>
      <c r="B385" s="115">
        <v>449035243</v>
      </c>
      <c r="C385" s="114" t="s">
        <v>205</v>
      </c>
      <c r="D385" s="115">
        <v>35</v>
      </c>
      <c r="E385" s="114" t="s">
        <v>22</v>
      </c>
      <c r="F385" s="115">
        <v>243</v>
      </c>
      <c r="G385" s="114" t="s">
        <v>74</v>
      </c>
      <c r="H385" s="108">
        <v>6</v>
      </c>
      <c r="I385" s="107">
        <v>12139</v>
      </c>
      <c r="J385" s="107">
        <v>2865</v>
      </c>
      <c r="K385" s="107">
        <f t="shared" si="10"/>
        <v>0</v>
      </c>
      <c r="L385" s="107">
        <v>893</v>
      </c>
      <c r="M385" s="113">
        <f t="shared" si="11"/>
        <v>15897</v>
      </c>
      <c r="N385" s="100"/>
      <c r="O385" s="108">
        <v>0</v>
      </c>
      <c r="P385" s="108">
        <v>0</v>
      </c>
      <c r="Q385" s="112">
        <v>0.09</v>
      </c>
      <c r="R385" s="112">
        <v>5.3763165448022874E-3</v>
      </c>
      <c r="S385" s="111">
        <v>0</v>
      </c>
      <c r="T385" s="100"/>
      <c r="U385" s="110">
        <v>90024</v>
      </c>
      <c r="V385" s="110">
        <v>0</v>
      </c>
      <c r="W385" s="110">
        <v>0</v>
      </c>
      <c r="X385" s="110">
        <v>5358</v>
      </c>
      <c r="Y385" s="110">
        <v>95382</v>
      </c>
      <c r="Z385" s="109">
        <v>10922235.35917558</v>
      </c>
      <c r="AB385" s="108">
        <v>0</v>
      </c>
      <c r="AC385" s="108">
        <v>0</v>
      </c>
      <c r="AD385" s="107">
        <v>0</v>
      </c>
      <c r="AE385" s="106"/>
    </row>
    <row r="386" spans="1:31" s="95" customFormat="1" x14ac:dyDescent="0.3">
      <c r="A386" s="115">
        <v>449</v>
      </c>
      <c r="B386" s="115">
        <v>449035244</v>
      </c>
      <c r="C386" s="114" t="s">
        <v>205</v>
      </c>
      <c r="D386" s="115">
        <v>35</v>
      </c>
      <c r="E386" s="114" t="s">
        <v>22</v>
      </c>
      <c r="F386" s="115">
        <v>244</v>
      </c>
      <c r="G386" s="114" t="s">
        <v>43</v>
      </c>
      <c r="H386" s="108">
        <v>4</v>
      </c>
      <c r="I386" s="107">
        <v>9354</v>
      </c>
      <c r="J386" s="107">
        <v>3790</v>
      </c>
      <c r="K386" s="107">
        <f t="shared" si="10"/>
        <v>0</v>
      </c>
      <c r="L386" s="107">
        <v>893</v>
      </c>
      <c r="M386" s="113">
        <f t="shared" si="11"/>
        <v>14037</v>
      </c>
      <c r="N386" s="100"/>
      <c r="O386" s="108">
        <v>0</v>
      </c>
      <c r="P386" s="108">
        <v>0</v>
      </c>
      <c r="Q386" s="112">
        <v>0.18</v>
      </c>
      <c r="R386" s="112">
        <v>9.1081897987744451E-2</v>
      </c>
      <c r="S386" s="111">
        <v>0</v>
      </c>
      <c r="T386" s="100"/>
      <c r="U386" s="110">
        <v>52576</v>
      </c>
      <c r="V386" s="110">
        <v>0</v>
      </c>
      <c r="W386" s="110">
        <v>0</v>
      </c>
      <c r="X386" s="110">
        <v>3572</v>
      </c>
      <c r="Y386" s="110">
        <v>56148</v>
      </c>
      <c r="Z386" s="109">
        <v>10922235.35917558</v>
      </c>
      <c r="AB386" s="108">
        <v>0</v>
      </c>
      <c r="AC386" s="108">
        <v>0</v>
      </c>
      <c r="AD386" s="107">
        <v>0</v>
      </c>
      <c r="AE386" s="106"/>
    </row>
    <row r="387" spans="1:31" s="95" customFormat="1" x14ac:dyDescent="0.3">
      <c r="A387" s="115">
        <v>449</v>
      </c>
      <c r="B387" s="115">
        <v>449035248</v>
      </c>
      <c r="C387" s="114" t="s">
        <v>205</v>
      </c>
      <c r="D387" s="115">
        <v>35</v>
      </c>
      <c r="E387" s="114" t="s">
        <v>22</v>
      </c>
      <c r="F387" s="115">
        <v>248</v>
      </c>
      <c r="G387" s="114" t="s">
        <v>30</v>
      </c>
      <c r="H387" s="108">
        <v>1</v>
      </c>
      <c r="I387" s="107">
        <v>11521</v>
      </c>
      <c r="J387" s="107">
        <v>1139</v>
      </c>
      <c r="K387" s="107">
        <f t="shared" si="10"/>
        <v>0</v>
      </c>
      <c r="L387" s="107">
        <v>893</v>
      </c>
      <c r="M387" s="113">
        <f t="shared" si="11"/>
        <v>13553</v>
      </c>
      <c r="N387" s="100"/>
      <c r="O387" s="108">
        <v>0</v>
      </c>
      <c r="P387" s="108">
        <v>0</v>
      </c>
      <c r="Q387" s="112">
        <v>0.09</v>
      </c>
      <c r="R387" s="112">
        <v>3.9140350816507199E-2</v>
      </c>
      <c r="S387" s="111">
        <v>0</v>
      </c>
      <c r="T387" s="100"/>
      <c r="U387" s="110">
        <v>12660</v>
      </c>
      <c r="V387" s="110">
        <v>0</v>
      </c>
      <c r="W387" s="110">
        <v>0</v>
      </c>
      <c r="X387" s="110">
        <v>893</v>
      </c>
      <c r="Y387" s="110">
        <v>13553</v>
      </c>
      <c r="Z387" s="109">
        <v>10922235.35917558</v>
      </c>
      <c r="AB387" s="108">
        <v>0</v>
      </c>
      <c r="AC387" s="108">
        <v>0</v>
      </c>
      <c r="AD387" s="107">
        <v>0</v>
      </c>
      <c r="AE387" s="106"/>
    </row>
    <row r="388" spans="1:31" s="95" customFormat="1" x14ac:dyDescent="0.3">
      <c r="A388" s="115">
        <v>449</v>
      </c>
      <c r="B388" s="115">
        <v>449035285</v>
      </c>
      <c r="C388" s="114" t="s">
        <v>205</v>
      </c>
      <c r="D388" s="115">
        <v>35</v>
      </c>
      <c r="E388" s="114" t="s">
        <v>22</v>
      </c>
      <c r="F388" s="115">
        <v>285</v>
      </c>
      <c r="G388" s="114" t="s">
        <v>44</v>
      </c>
      <c r="H388" s="108">
        <v>5.4399999999999995</v>
      </c>
      <c r="I388" s="107">
        <v>9960</v>
      </c>
      <c r="J388" s="107">
        <v>3050</v>
      </c>
      <c r="K388" s="107">
        <f t="shared" si="10"/>
        <v>0</v>
      </c>
      <c r="L388" s="107">
        <v>893</v>
      </c>
      <c r="M388" s="113">
        <f t="shared" si="11"/>
        <v>13903</v>
      </c>
      <c r="N388" s="100"/>
      <c r="O388" s="108">
        <v>0</v>
      </c>
      <c r="P388" s="108">
        <v>0</v>
      </c>
      <c r="Q388" s="112">
        <v>0.09</v>
      </c>
      <c r="R388" s="112">
        <v>2.9773128157862844E-2</v>
      </c>
      <c r="S388" s="111">
        <v>0</v>
      </c>
      <c r="T388" s="100"/>
      <c r="U388" s="110">
        <v>70775</v>
      </c>
      <c r="V388" s="110">
        <v>0</v>
      </c>
      <c r="W388" s="110">
        <v>0</v>
      </c>
      <c r="X388" s="110">
        <v>4859</v>
      </c>
      <c r="Y388" s="110">
        <v>75634</v>
      </c>
      <c r="Z388" s="109">
        <v>10922235.35917558</v>
      </c>
      <c r="AB388" s="108">
        <v>0</v>
      </c>
      <c r="AC388" s="108">
        <v>0</v>
      </c>
      <c r="AD388" s="107">
        <v>0</v>
      </c>
      <c r="AE388" s="106"/>
    </row>
    <row r="389" spans="1:31" s="95" customFormat="1" x14ac:dyDescent="0.3">
      <c r="A389" s="115">
        <v>449</v>
      </c>
      <c r="B389" s="115">
        <v>449035336</v>
      </c>
      <c r="C389" s="114" t="s">
        <v>205</v>
      </c>
      <c r="D389" s="115">
        <v>35</v>
      </c>
      <c r="E389" s="114" t="s">
        <v>22</v>
      </c>
      <c r="F389" s="115">
        <v>336</v>
      </c>
      <c r="G389" s="114" t="s">
        <v>48</v>
      </c>
      <c r="H389" s="108">
        <v>1</v>
      </c>
      <c r="I389" s="107">
        <v>14923</v>
      </c>
      <c r="J389" s="107">
        <v>2817</v>
      </c>
      <c r="K389" s="107">
        <f t="shared" si="10"/>
        <v>0</v>
      </c>
      <c r="L389" s="107">
        <v>893</v>
      </c>
      <c r="M389" s="113">
        <f t="shared" si="11"/>
        <v>18633</v>
      </c>
      <c r="N389" s="100"/>
      <c r="O389" s="108">
        <v>0</v>
      </c>
      <c r="P389" s="108">
        <v>0</v>
      </c>
      <c r="Q389" s="112">
        <v>0.09</v>
      </c>
      <c r="R389" s="112">
        <v>3.1548327319751546E-2</v>
      </c>
      <c r="S389" s="111">
        <v>0</v>
      </c>
      <c r="T389" s="100"/>
      <c r="U389" s="110">
        <v>17740</v>
      </c>
      <c r="V389" s="110">
        <v>0</v>
      </c>
      <c r="W389" s="110">
        <v>0</v>
      </c>
      <c r="X389" s="110">
        <v>893</v>
      </c>
      <c r="Y389" s="110">
        <v>18633</v>
      </c>
      <c r="Z389" s="109">
        <v>10922235.35917558</v>
      </c>
      <c r="AB389" s="108">
        <v>0</v>
      </c>
      <c r="AC389" s="108">
        <v>0</v>
      </c>
      <c r="AD389" s="107">
        <v>0</v>
      </c>
      <c r="AE389" s="106"/>
    </row>
    <row r="390" spans="1:31" s="95" customFormat="1" x14ac:dyDescent="0.3">
      <c r="A390" s="115">
        <v>450</v>
      </c>
      <c r="B390" s="115">
        <v>450086008</v>
      </c>
      <c r="C390" s="114" t="s">
        <v>206</v>
      </c>
      <c r="D390" s="115">
        <v>86</v>
      </c>
      <c r="E390" s="114" t="s">
        <v>207</v>
      </c>
      <c r="F390" s="115">
        <v>8</v>
      </c>
      <c r="G390" s="114" t="s">
        <v>208</v>
      </c>
      <c r="H390" s="108">
        <v>7</v>
      </c>
      <c r="I390" s="107">
        <v>8379</v>
      </c>
      <c r="J390" s="107">
        <v>8524</v>
      </c>
      <c r="K390" s="107">
        <f t="shared" si="10"/>
        <v>0</v>
      </c>
      <c r="L390" s="107">
        <v>893</v>
      </c>
      <c r="M390" s="113">
        <f t="shared" si="11"/>
        <v>17796</v>
      </c>
      <c r="N390" s="100"/>
      <c r="O390" s="108">
        <v>0</v>
      </c>
      <c r="P390" s="108">
        <v>0</v>
      </c>
      <c r="Q390" s="112">
        <v>0.09</v>
      </c>
      <c r="R390" s="112">
        <v>6.1643466154284135E-2</v>
      </c>
      <c r="S390" s="111">
        <v>0</v>
      </c>
      <c r="T390" s="100"/>
      <c r="U390" s="110">
        <v>118321</v>
      </c>
      <c r="V390" s="110">
        <v>0</v>
      </c>
      <c r="W390" s="110">
        <v>0</v>
      </c>
      <c r="X390" s="110">
        <v>6251</v>
      </c>
      <c r="Y390" s="110">
        <v>124572</v>
      </c>
      <c r="Z390" s="109">
        <v>2787900</v>
      </c>
      <c r="AB390" s="108">
        <v>0</v>
      </c>
      <c r="AC390" s="108">
        <v>0</v>
      </c>
      <c r="AD390" s="107">
        <v>0</v>
      </c>
      <c r="AE390" s="106"/>
    </row>
    <row r="391" spans="1:31" s="95" customFormat="1" x14ac:dyDescent="0.3">
      <c r="A391" s="115">
        <v>450</v>
      </c>
      <c r="B391" s="115">
        <v>450086086</v>
      </c>
      <c r="C391" s="114" t="s">
        <v>206</v>
      </c>
      <c r="D391" s="115">
        <v>86</v>
      </c>
      <c r="E391" s="114" t="s">
        <v>207</v>
      </c>
      <c r="F391" s="115">
        <v>86</v>
      </c>
      <c r="G391" s="114" t="s">
        <v>207</v>
      </c>
      <c r="H391" s="108">
        <v>57.99</v>
      </c>
      <c r="I391" s="107">
        <v>8872</v>
      </c>
      <c r="J391" s="107">
        <v>1375</v>
      </c>
      <c r="K391" s="107">
        <f t="shared" si="10"/>
        <v>0</v>
      </c>
      <c r="L391" s="107">
        <v>893</v>
      </c>
      <c r="M391" s="113">
        <f t="shared" si="11"/>
        <v>11140</v>
      </c>
      <c r="N391" s="100"/>
      <c r="O391" s="108">
        <v>0</v>
      </c>
      <c r="P391" s="108">
        <v>0</v>
      </c>
      <c r="Q391" s="112">
        <v>0.09</v>
      </c>
      <c r="R391" s="112">
        <v>4.9078426676073761E-2</v>
      </c>
      <c r="S391" s="111">
        <v>0</v>
      </c>
      <c r="T391" s="100"/>
      <c r="U391" s="110">
        <v>594229</v>
      </c>
      <c r="V391" s="110">
        <v>0</v>
      </c>
      <c r="W391" s="110">
        <v>0</v>
      </c>
      <c r="X391" s="110">
        <v>51791</v>
      </c>
      <c r="Y391" s="110">
        <v>646020</v>
      </c>
      <c r="Z391" s="109">
        <v>2787900</v>
      </c>
      <c r="AB391" s="108">
        <v>0</v>
      </c>
      <c r="AC391" s="108">
        <v>0</v>
      </c>
      <c r="AD391" s="107">
        <v>0</v>
      </c>
      <c r="AE391" s="106"/>
    </row>
    <row r="392" spans="1:31" s="95" customFormat="1" x14ac:dyDescent="0.3">
      <c r="A392" s="115">
        <v>450</v>
      </c>
      <c r="B392" s="115">
        <v>450086117</v>
      </c>
      <c r="C392" s="114" t="s">
        <v>206</v>
      </c>
      <c r="D392" s="115">
        <v>86</v>
      </c>
      <c r="E392" s="114" t="s">
        <v>207</v>
      </c>
      <c r="F392" s="115">
        <v>117</v>
      </c>
      <c r="G392" s="114" t="s">
        <v>53</v>
      </c>
      <c r="H392" s="108">
        <v>2</v>
      </c>
      <c r="I392" s="107">
        <v>9964</v>
      </c>
      <c r="J392" s="107">
        <v>4656</v>
      </c>
      <c r="K392" s="107">
        <f t="shared" si="10"/>
        <v>0</v>
      </c>
      <c r="L392" s="107">
        <v>893</v>
      </c>
      <c r="M392" s="113">
        <f t="shared" si="11"/>
        <v>15513</v>
      </c>
      <c r="N392" s="100"/>
      <c r="O392" s="108">
        <v>0</v>
      </c>
      <c r="P392" s="108">
        <v>0</v>
      </c>
      <c r="Q392" s="112">
        <v>0.09</v>
      </c>
      <c r="R392" s="112">
        <v>7.9900331202081634E-2</v>
      </c>
      <c r="S392" s="111">
        <v>0</v>
      </c>
      <c r="T392" s="100"/>
      <c r="U392" s="110">
        <v>29240</v>
      </c>
      <c r="V392" s="110">
        <v>0</v>
      </c>
      <c r="W392" s="110">
        <v>0</v>
      </c>
      <c r="X392" s="110">
        <v>1786</v>
      </c>
      <c r="Y392" s="110">
        <v>31026</v>
      </c>
      <c r="Z392" s="109">
        <v>2787900</v>
      </c>
      <c r="AB392" s="108">
        <v>0</v>
      </c>
      <c r="AC392" s="108">
        <v>0</v>
      </c>
      <c r="AD392" s="107">
        <v>0</v>
      </c>
      <c r="AE392" s="106"/>
    </row>
    <row r="393" spans="1:31" s="95" customFormat="1" x14ac:dyDescent="0.3">
      <c r="A393" s="115">
        <v>450</v>
      </c>
      <c r="B393" s="115">
        <v>450086127</v>
      </c>
      <c r="C393" s="114" t="s">
        <v>206</v>
      </c>
      <c r="D393" s="115">
        <v>86</v>
      </c>
      <c r="E393" s="114" t="s">
        <v>207</v>
      </c>
      <c r="F393" s="115">
        <v>127</v>
      </c>
      <c r="G393" s="114" t="s">
        <v>209</v>
      </c>
      <c r="H393" s="108">
        <v>8</v>
      </c>
      <c r="I393" s="107">
        <v>8400</v>
      </c>
      <c r="J393" s="107">
        <v>3531</v>
      </c>
      <c r="K393" s="107">
        <f t="shared" si="10"/>
        <v>0</v>
      </c>
      <c r="L393" s="107">
        <v>893</v>
      </c>
      <c r="M393" s="113">
        <f t="shared" si="11"/>
        <v>12824</v>
      </c>
      <c r="N393" s="100"/>
      <c r="O393" s="108">
        <v>0</v>
      </c>
      <c r="P393" s="108">
        <v>0</v>
      </c>
      <c r="Q393" s="112">
        <v>0.09</v>
      </c>
      <c r="R393" s="112">
        <v>2.210048407482948E-2</v>
      </c>
      <c r="S393" s="111">
        <v>0</v>
      </c>
      <c r="T393" s="100"/>
      <c r="U393" s="110">
        <v>95448</v>
      </c>
      <c r="V393" s="110">
        <v>0</v>
      </c>
      <c r="W393" s="110">
        <v>0</v>
      </c>
      <c r="X393" s="110">
        <v>7144</v>
      </c>
      <c r="Y393" s="110">
        <v>102592</v>
      </c>
      <c r="Z393" s="109">
        <v>2787900</v>
      </c>
      <c r="AB393" s="108">
        <v>0</v>
      </c>
      <c r="AC393" s="108">
        <v>0</v>
      </c>
      <c r="AD393" s="107">
        <v>0</v>
      </c>
      <c r="AE393" s="106"/>
    </row>
    <row r="394" spans="1:31" s="95" customFormat="1" x14ac:dyDescent="0.3">
      <c r="A394" s="115">
        <v>450</v>
      </c>
      <c r="B394" s="115">
        <v>450086137</v>
      </c>
      <c r="C394" s="114" t="s">
        <v>206</v>
      </c>
      <c r="D394" s="115">
        <v>86</v>
      </c>
      <c r="E394" s="114" t="s">
        <v>207</v>
      </c>
      <c r="F394" s="115">
        <v>137</v>
      </c>
      <c r="G394" s="114" t="s">
        <v>210</v>
      </c>
      <c r="H394" s="108">
        <v>1</v>
      </c>
      <c r="I394" s="107">
        <v>12685</v>
      </c>
      <c r="J394" s="107">
        <v>21</v>
      </c>
      <c r="K394" s="107">
        <f t="shared" si="10"/>
        <v>0</v>
      </c>
      <c r="L394" s="107">
        <v>893</v>
      </c>
      <c r="M394" s="113">
        <f t="shared" si="11"/>
        <v>13599</v>
      </c>
      <c r="N394" s="100"/>
      <c r="O394" s="108">
        <v>0</v>
      </c>
      <c r="P394" s="108">
        <v>0</v>
      </c>
      <c r="Q394" s="112">
        <v>0.18</v>
      </c>
      <c r="R394" s="112">
        <v>0.11736259389397866</v>
      </c>
      <c r="S394" s="111">
        <v>0</v>
      </c>
      <c r="T394" s="100"/>
      <c r="U394" s="110">
        <v>12706</v>
      </c>
      <c r="V394" s="110">
        <v>0</v>
      </c>
      <c r="W394" s="110">
        <v>0</v>
      </c>
      <c r="X394" s="110">
        <v>894</v>
      </c>
      <c r="Y394" s="110">
        <v>13600</v>
      </c>
      <c r="Z394" s="109">
        <v>2787900</v>
      </c>
      <c r="AB394" s="108">
        <v>0</v>
      </c>
      <c r="AC394" s="108">
        <v>0</v>
      </c>
      <c r="AD394" s="107">
        <v>0</v>
      </c>
      <c r="AE394" s="106"/>
    </row>
    <row r="395" spans="1:31" s="95" customFormat="1" x14ac:dyDescent="0.3">
      <c r="A395" s="115">
        <v>450</v>
      </c>
      <c r="B395" s="115">
        <v>450086210</v>
      </c>
      <c r="C395" s="114" t="s">
        <v>206</v>
      </c>
      <c r="D395" s="115">
        <v>86</v>
      </c>
      <c r="E395" s="114" t="s">
        <v>207</v>
      </c>
      <c r="F395" s="115">
        <v>210</v>
      </c>
      <c r="G395" s="114" t="s">
        <v>54</v>
      </c>
      <c r="H395" s="108">
        <v>99.5</v>
      </c>
      <c r="I395" s="107">
        <v>8599</v>
      </c>
      <c r="J395" s="107">
        <v>2911</v>
      </c>
      <c r="K395" s="107">
        <f t="shared" ref="K395:K458" si="12">IFERROR(V395/H395,0)</f>
        <v>0</v>
      </c>
      <c r="L395" s="107">
        <v>893</v>
      </c>
      <c r="M395" s="113">
        <f t="shared" ref="M395:M458" si="13">SUM(I395:L395)</f>
        <v>12403</v>
      </c>
      <c r="N395" s="100"/>
      <c r="O395" s="108">
        <v>0</v>
      </c>
      <c r="P395" s="108">
        <v>0</v>
      </c>
      <c r="Q395" s="112">
        <v>0.09</v>
      </c>
      <c r="R395" s="112">
        <v>5.999829214601949E-2</v>
      </c>
      <c r="S395" s="111">
        <v>0</v>
      </c>
      <c r="T395" s="100"/>
      <c r="U395" s="110">
        <v>1145245</v>
      </c>
      <c r="V395" s="110">
        <v>0</v>
      </c>
      <c r="W395" s="110">
        <v>0</v>
      </c>
      <c r="X395" s="110">
        <v>88869</v>
      </c>
      <c r="Y395" s="110">
        <v>1234114</v>
      </c>
      <c r="Z395" s="109">
        <v>2787900</v>
      </c>
      <c r="AB395" s="108">
        <v>0</v>
      </c>
      <c r="AC395" s="108">
        <v>0</v>
      </c>
      <c r="AD395" s="107">
        <v>0</v>
      </c>
      <c r="AE395" s="106"/>
    </row>
    <row r="396" spans="1:31" s="95" customFormat="1" x14ac:dyDescent="0.3">
      <c r="A396" s="115">
        <v>450</v>
      </c>
      <c r="B396" s="115">
        <v>450086275</v>
      </c>
      <c r="C396" s="114" t="s">
        <v>206</v>
      </c>
      <c r="D396" s="115">
        <v>86</v>
      </c>
      <c r="E396" s="114" t="s">
        <v>207</v>
      </c>
      <c r="F396" s="115">
        <v>275</v>
      </c>
      <c r="G396" s="114" t="s">
        <v>211</v>
      </c>
      <c r="H396" s="108">
        <v>3.5</v>
      </c>
      <c r="I396" s="107">
        <v>8213</v>
      </c>
      <c r="J396" s="107">
        <v>1856</v>
      </c>
      <c r="K396" s="107">
        <f t="shared" si="12"/>
        <v>0</v>
      </c>
      <c r="L396" s="107">
        <v>893</v>
      </c>
      <c r="M396" s="113">
        <f t="shared" si="13"/>
        <v>10962</v>
      </c>
      <c r="N396" s="100"/>
      <c r="O396" s="108">
        <v>0</v>
      </c>
      <c r="P396" s="108">
        <v>0</v>
      </c>
      <c r="Q396" s="112">
        <v>0.09</v>
      </c>
      <c r="R396" s="112">
        <v>5.8980081571049217E-3</v>
      </c>
      <c r="S396" s="111">
        <v>0</v>
      </c>
      <c r="T396" s="100"/>
      <c r="U396" s="110">
        <v>35242</v>
      </c>
      <c r="V396" s="110">
        <v>0</v>
      </c>
      <c r="W396" s="110">
        <v>0</v>
      </c>
      <c r="X396" s="110">
        <v>3126</v>
      </c>
      <c r="Y396" s="110">
        <v>38368</v>
      </c>
      <c r="Z396" s="109">
        <v>2787900</v>
      </c>
      <c r="AB396" s="108">
        <v>0</v>
      </c>
      <c r="AC396" s="108">
        <v>0</v>
      </c>
      <c r="AD396" s="107">
        <v>0</v>
      </c>
      <c r="AE396" s="106"/>
    </row>
    <row r="397" spans="1:31" s="95" customFormat="1" x14ac:dyDescent="0.3">
      <c r="A397" s="115">
        <v>450</v>
      </c>
      <c r="B397" s="115">
        <v>450086278</v>
      </c>
      <c r="C397" s="114" t="s">
        <v>206</v>
      </c>
      <c r="D397" s="115">
        <v>86</v>
      </c>
      <c r="E397" s="114" t="s">
        <v>207</v>
      </c>
      <c r="F397" s="115">
        <v>278</v>
      </c>
      <c r="G397" s="114" t="s">
        <v>212</v>
      </c>
      <c r="H397" s="108">
        <v>7</v>
      </c>
      <c r="I397" s="107">
        <v>9132</v>
      </c>
      <c r="J397" s="107">
        <v>2631</v>
      </c>
      <c r="K397" s="107">
        <f t="shared" si="12"/>
        <v>0</v>
      </c>
      <c r="L397" s="107">
        <v>893</v>
      </c>
      <c r="M397" s="113">
        <f t="shared" si="13"/>
        <v>12656</v>
      </c>
      <c r="N397" s="100"/>
      <c r="O397" s="108">
        <v>0</v>
      </c>
      <c r="P397" s="108">
        <v>0</v>
      </c>
      <c r="Q397" s="112">
        <v>0.09</v>
      </c>
      <c r="R397" s="112">
        <v>4.4371064609889412E-2</v>
      </c>
      <c r="S397" s="111">
        <v>0</v>
      </c>
      <c r="T397" s="100"/>
      <c r="U397" s="110">
        <v>82341</v>
      </c>
      <c r="V397" s="110">
        <v>0</v>
      </c>
      <c r="W397" s="110">
        <v>0</v>
      </c>
      <c r="X397" s="110">
        <v>6251</v>
      </c>
      <c r="Y397" s="110">
        <v>88592</v>
      </c>
      <c r="Z397" s="109">
        <v>2787900</v>
      </c>
      <c r="AB397" s="108">
        <v>0</v>
      </c>
      <c r="AC397" s="108">
        <v>0</v>
      </c>
      <c r="AD397" s="107">
        <v>0</v>
      </c>
      <c r="AE397" s="106"/>
    </row>
    <row r="398" spans="1:31" s="95" customFormat="1" x14ac:dyDescent="0.3">
      <c r="A398" s="115">
        <v>450</v>
      </c>
      <c r="B398" s="115">
        <v>450086327</v>
      </c>
      <c r="C398" s="114" t="s">
        <v>206</v>
      </c>
      <c r="D398" s="115">
        <v>86</v>
      </c>
      <c r="E398" s="114" t="s">
        <v>207</v>
      </c>
      <c r="F398" s="115">
        <v>327</v>
      </c>
      <c r="G398" s="114" t="s">
        <v>213</v>
      </c>
      <c r="H398" s="108">
        <v>4</v>
      </c>
      <c r="I398" s="107">
        <v>8436</v>
      </c>
      <c r="J398" s="107">
        <v>6949</v>
      </c>
      <c r="K398" s="107">
        <f t="shared" si="12"/>
        <v>0</v>
      </c>
      <c r="L398" s="107">
        <v>893</v>
      </c>
      <c r="M398" s="113">
        <f t="shared" si="13"/>
        <v>16278</v>
      </c>
      <c r="N398" s="100"/>
      <c r="O398" s="108">
        <v>0</v>
      </c>
      <c r="P398" s="108">
        <v>0</v>
      </c>
      <c r="Q398" s="112">
        <v>0.09</v>
      </c>
      <c r="R398" s="112">
        <v>4.1565808140733559E-2</v>
      </c>
      <c r="S398" s="111">
        <v>0</v>
      </c>
      <c r="T398" s="100"/>
      <c r="U398" s="110">
        <v>61541</v>
      </c>
      <c r="V398" s="110">
        <v>0</v>
      </c>
      <c r="W398" s="110">
        <v>0</v>
      </c>
      <c r="X398" s="110">
        <v>3573</v>
      </c>
      <c r="Y398" s="110">
        <v>65114</v>
      </c>
      <c r="Z398" s="109">
        <v>2787900</v>
      </c>
      <c r="AB398" s="108">
        <v>0</v>
      </c>
      <c r="AC398" s="108">
        <v>0</v>
      </c>
      <c r="AD398" s="107">
        <v>0</v>
      </c>
      <c r="AE398" s="106"/>
    </row>
    <row r="399" spans="1:31" s="95" customFormat="1" x14ac:dyDescent="0.3">
      <c r="A399" s="115">
        <v>450</v>
      </c>
      <c r="B399" s="115">
        <v>450086337</v>
      </c>
      <c r="C399" s="114" t="s">
        <v>206</v>
      </c>
      <c r="D399" s="115">
        <v>86</v>
      </c>
      <c r="E399" s="114" t="s">
        <v>207</v>
      </c>
      <c r="F399" s="115">
        <v>337</v>
      </c>
      <c r="G399" s="114" t="s">
        <v>214</v>
      </c>
      <c r="H399" s="108">
        <v>1</v>
      </c>
      <c r="I399" s="107">
        <v>8406</v>
      </c>
      <c r="J399" s="107">
        <v>10525</v>
      </c>
      <c r="K399" s="107">
        <f t="shared" si="12"/>
        <v>0</v>
      </c>
      <c r="L399" s="107">
        <v>893</v>
      </c>
      <c r="M399" s="113">
        <f t="shared" si="13"/>
        <v>19824</v>
      </c>
      <c r="N399" s="100"/>
      <c r="O399" s="108">
        <v>0</v>
      </c>
      <c r="P399" s="108">
        <v>0</v>
      </c>
      <c r="Q399" s="112">
        <v>0.09</v>
      </c>
      <c r="R399" s="112">
        <v>9.626293198012276E-3</v>
      </c>
      <c r="S399" s="111">
        <v>0</v>
      </c>
      <c r="T399" s="100"/>
      <c r="U399" s="110">
        <v>18931</v>
      </c>
      <c r="V399" s="110">
        <v>0</v>
      </c>
      <c r="W399" s="110">
        <v>0</v>
      </c>
      <c r="X399" s="110">
        <v>893</v>
      </c>
      <c r="Y399" s="110">
        <v>19824</v>
      </c>
      <c r="Z399" s="109">
        <v>2787900</v>
      </c>
      <c r="AB399" s="108">
        <v>0</v>
      </c>
      <c r="AC399" s="108">
        <v>0</v>
      </c>
      <c r="AD399" s="107">
        <v>0</v>
      </c>
      <c r="AE399" s="106"/>
    </row>
    <row r="400" spans="1:31" s="95" customFormat="1" x14ac:dyDescent="0.3">
      <c r="A400" s="115">
        <v>450</v>
      </c>
      <c r="B400" s="115">
        <v>450086340</v>
      </c>
      <c r="C400" s="114" t="s">
        <v>206</v>
      </c>
      <c r="D400" s="115">
        <v>86</v>
      </c>
      <c r="E400" s="114" t="s">
        <v>207</v>
      </c>
      <c r="F400" s="115">
        <v>340</v>
      </c>
      <c r="G400" s="114" t="s">
        <v>215</v>
      </c>
      <c r="H400" s="108">
        <v>11.5</v>
      </c>
      <c r="I400" s="107">
        <v>8396</v>
      </c>
      <c r="J400" s="107">
        <v>6735</v>
      </c>
      <c r="K400" s="107">
        <f t="shared" si="12"/>
        <v>0</v>
      </c>
      <c r="L400" s="107">
        <v>893</v>
      </c>
      <c r="M400" s="113">
        <f t="shared" si="13"/>
        <v>16024</v>
      </c>
      <c r="N400" s="100"/>
      <c r="O400" s="108">
        <v>0</v>
      </c>
      <c r="P400" s="108">
        <v>0</v>
      </c>
      <c r="Q400" s="112">
        <v>0.09</v>
      </c>
      <c r="R400" s="112">
        <v>7.6316850404809192E-2</v>
      </c>
      <c r="S400" s="111">
        <v>0</v>
      </c>
      <c r="T400" s="100"/>
      <c r="U400" s="110">
        <v>174008</v>
      </c>
      <c r="V400" s="110">
        <v>0</v>
      </c>
      <c r="W400" s="110">
        <v>0</v>
      </c>
      <c r="X400" s="110">
        <v>10271</v>
      </c>
      <c r="Y400" s="110">
        <v>184279</v>
      </c>
      <c r="Z400" s="109">
        <v>2787900</v>
      </c>
      <c r="AB400" s="108">
        <v>0</v>
      </c>
      <c r="AC400" s="108">
        <v>0</v>
      </c>
      <c r="AD400" s="107">
        <v>0</v>
      </c>
      <c r="AE400" s="106"/>
    </row>
    <row r="401" spans="1:31" s="95" customFormat="1" x14ac:dyDescent="0.3">
      <c r="A401" s="115">
        <v>450</v>
      </c>
      <c r="B401" s="115">
        <v>450086605</v>
      </c>
      <c r="C401" s="114" t="s">
        <v>206</v>
      </c>
      <c r="D401" s="115">
        <v>86</v>
      </c>
      <c r="E401" s="114" t="s">
        <v>207</v>
      </c>
      <c r="F401" s="115">
        <v>605</v>
      </c>
      <c r="G401" s="114" t="s">
        <v>216</v>
      </c>
      <c r="H401" s="108">
        <v>1</v>
      </c>
      <c r="I401" s="107">
        <v>10185</v>
      </c>
      <c r="J401" s="107">
        <v>7599</v>
      </c>
      <c r="K401" s="107">
        <f t="shared" si="12"/>
        <v>0</v>
      </c>
      <c r="L401" s="107">
        <v>893</v>
      </c>
      <c r="M401" s="113">
        <f t="shared" si="13"/>
        <v>18677</v>
      </c>
      <c r="N401" s="100"/>
      <c r="O401" s="108">
        <v>0</v>
      </c>
      <c r="P401" s="108">
        <v>0</v>
      </c>
      <c r="Q401" s="112">
        <v>0.09</v>
      </c>
      <c r="R401" s="112">
        <v>5.1759282375459084E-2</v>
      </c>
      <c r="S401" s="111">
        <v>0</v>
      </c>
      <c r="T401" s="100"/>
      <c r="U401" s="110">
        <v>17784</v>
      </c>
      <c r="V401" s="110">
        <v>0</v>
      </c>
      <c r="W401" s="110">
        <v>0</v>
      </c>
      <c r="X401" s="110">
        <v>893</v>
      </c>
      <c r="Y401" s="110">
        <v>18677</v>
      </c>
      <c r="Z401" s="109">
        <v>2787900</v>
      </c>
      <c r="AB401" s="108">
        <v>0</v>
      </c>
      <c r="AC401" s="108">
        <v>0</v>
      </c>
      <c r="AD401" s="107">
        <v>0</v>
      </c>
      <c r="AE401" s="106"/>
    </row>
    <row r="402" spans="1:31" s="95" customFormat="1" x14ac:dyDescent="0.3">
      <c r="A402" s="115">
        <v>450</v>
      </c>
      <c r="B402" s="115">
        <v>450086632</v>
      </c>
      <c r="C402" s="114" t="s">
        <v>206</v>
      </c>
      <c r="D402" s="115">
        <v>86</v>
      </c>
      <c r="E402" s="114" t="s">
        <v>207</v>
      </c>
      <c r="F402" s="115">
        <v>632</v>
      </c>
      <c r="G402" s="114" t="s">
        <v>217</v>
      </c>
      <c r="H402" s="108">
        <v>2</v>
      </c>
      <c r="I402" s="107">
        <v>8332</v>
      </c>
      <c r="J402" s="107">
        <v>8008</v>
      </c>
      <c r="K402" s="107">
        <f t="shared" si="12"/>
        <v>0</v>
      </c>
      <c r="L402" s="107">
        <v>893</v>
      </c>
      <c r="M402" s="113">
        <f t="shared" si="13"/>
        <v>17233</v>
      </c>
      <c r="N402" s="100"/>
      <c r="O402" s="108">
        <v>0</v>
      </c>
      <c r="P402" s="108">
        <v>0</v>
      </c>
      <c r="Q402" s="112">
        <v>0.09</v>
      </c>
      <c r="R402" s="112">
        <v>1.3759501761199383E-2</v>
      </c>
      <c r="S402" s="111">
        <v>0</v>
      </c>
      <c r="T402" s="100"/>
      <c r="U402" s="110">
        <v>32680</v>
      </c>
      <c r="V402" s="110">
        <v>0</v>
      </c>
      <c r="W402" s="110">
        <v>0</v>
      </c>
      <c r="X402" s="110">
        <v>1786</v>
      </c>
      <c r="Y402" s="110">
        <v>34466</v>
      </c>
      <c r="Z402" s="109">
        <v>2787900</v>
      </c>
      <c r="AB402" s="108">
        <v>0</v>
      </c>
      <c r="AC402" s="108">
        <v>0</v>
      </c>
      <c r="AD402" s="107">
        <v>0</v>
      </c>
      <c r="AE402" s="106"/>
    </row>
    <row r="403" spans="1:31" s="95" customFormat="1" x14ac:dyDescent="0.3">
      <c r="A403" s="115">
        <v>450</v>
      </c>
      <c r="B403" s="115">
        <v>450086674</v>
      </c>
      <c r="C403" s="114" t="s">
        <v>206</v>
      </c>
      <c r="D403" s="115">
        <v>86</v>
      </c>
      <c r="E403" s="114" t="s">
        <v>207</v>
      </c>
      <c r="F403" s="115">
        <v>674</v>
      </c>
      <c r="G403" s="114" t="s">
        <v>57</v>
      </c>
      <c r="H403" s="108">
        <v>1</v>
      </c>
      <c r="I403" s="107">
        <v>10765</v>
      </c>
      <c r="J403" s="107">
        <v>4787</v>
      </c>
      <c r="K403" s="107">
        <f t="shared" si="12"/>
        <v>0</v>
      </c>
      <c r="L403" s="107">
        <v>893</v>
      </c>
      <c r="M403" s="113">
        <f t="shared" si="13"/>
        <v>16445</v>
      </c>
      <c r="N403" s="100"/>
      <c r="O403" s="108">
        <v>0</v>
      </c>
      <c r="P403" s="108">
        <v>0</v>
      </c>
      <c r="Q403" s="112">
        <v>0.09</v>
      </c>
      <c r="R403" s="112">
        <v>4.7577753757626573E-2</v>
      </c>
      <c r="S403" s="111">
        <v>0</v>
      </c>
      <c r="T403" s="100"/>
      <c r="U403" s="110">
        <v>15552</v>
      </c>
      <c r="V403" s="110">
        <v>0</v>
      </c>
      <c r="W403" s="110">
        <v>0</v>
      </c>
      <c r="X403" s="110">
        <v>894</v>
      </c>
      <c r="Y403" s="110">
        <v>16446</v>
      </c>
      <c r="Z403" s="109">
        <v>2787900</v>
      </c>
      <c r="AB403" s="108">
        <v>0</v>
      </c>
      <c r="AC403" s="108">
        <v>0</v>
      </c>
      <c r="AD403" s="107">
        <v>0</v>
      </c>
      <c r="AE403" s="106"/>
    </row>
    <row r="404" spans="1:31" s="95" customFormat="1" x14ac:dyDescent="0.3">
      <c r="A404" s="115">
        <v>450</v>
      </c>
      <c r="B404" s="115">
        <v>450086683</v>
      </c>
      <c r="C404" s="114" t="s">
        <v>206</v>
      </c>
      <c r="D404" s="115">
        <v>86</v>
      </c>
      <c r="E404" s="114" t="s">
        <v>207</v>
      </c>
      <c r="F404" s="115">
        <v>683</v>
      </c>
      <c r="G404" s="114" t="s">
        <v>58</v>
      </c>
      <c r="H404" s="108">
        <v>10.5</v>
      </c>
      <c r="I404" s="107">
        <v>8094</v>
      </c>
      <c r="J404" s="107">
        <v>5650</v>
      </c>
      <c r="K404" s="107">
        <f t="shared" si="12"/>
        <v>0</v>
      </c>
      <c r="L404" s="107">
        <v>893</v>
      </c>
      <c r="M404" s="113">
        <f t="shared" si="13"/>
        <v>14637</v>
      </c>
      <c r="N404" s="100"/>
      <c r="O404" s="108">
        <v>0</v>
      </c>
      <c r="P404" s="108">
        <v>0</v>
      </c>
      <c r="Q404" s="112">
        <v>0.09</v>
      </c>
      <c r="R404" s="112">
        <v>2.9567276420581011E-2</v>
      </c>
      <c r="S404" s="111">
        <v>0</v>
      </c>
      <c r="T404" s="100"/>
      <c r="U404" s="110">
        <v>144312</v>
      </c>
      <c r="V404" s="110">
        <v>0</v>
      </c>
      <c r="W404" s="110">
        <v>0</v>
      </c>
      <c r="X404" s="110">
        <v>9378</v>
      </c>
      <c r="Y404" s="110">
        <v>153690</v>
      </c>
      <c r="Z404" s="109">
        <v>2787900</v>
      </c>
      <c r="AB404" s="108">
        <v>0</v>
      </c>
      <c r="AC404" s="108">
        <v>0</v>
      </c>
      <c r="AD404" s="107">
        <v>0</v>
      </c>
      <c r="AE404" s="106"/>
    </row>
    <row r="405" spans="1:31" s="95" customFormat="1" x14ac:dyDescent="0.3">
      <c r="A405" s="115">
        <v>450</v>
      </c>
      <c r="B405" s="115">
        <v>450086717</v>
      </c>
      <c r="C405" s="114" t="s">
        <v>206</v>
      </c>
      <c r="D405" s="115">
        <v>86</v>
      </c>
      <c r="E405" s="114" t="s">
        <v>207</v>
      </c>
      <c r="F405" s="115">
        <v>717</v>
      </c>
      <c r="G405" s="114" t="s">
        <v>59</v>
      </c>
      <c r="H405" s="108">
        <v>1</v>
      </c>
      <c r="I405" s="107">
        <v>10533</v>
      </c>
      <c r="J405" s="107">
        <v>5013</v>
      </c>
      <c r="K405" s="107">
        <f t="shared" si="12"/>
        <v>0</v>
      </c>
      <c r="L405" s="107">
        <v>893</v>
      </c>
      <c r="M405" s="113">
        <f t="shared" si="13"/>
        <v>16439</v>
      </c>
      <c r="N405" s="100"/>
      <c r="O405" s="108">
        <v>0</v>
      </c>
      <c r="P405" s="108">
        <v>0</v>
      </c>
      <c r="Q405" s="112">
        <v>0.09</v>
      </c>
      <c r="R405" s="112">
        <v>5.1445230338501832E-2</v>
      </c>
      <c r="S405" s="111">
        <v>0</v>
      </c>
      <c r="T405" s="100"/>
      <c r="U405" s="110">
        <v>15546</v>
      </c>
      <c r="V405" s="110">
        <v>0</v>
      </c>
      <c r="W405" s="110">
        <v>0</v>
      </c>
      <c r="X405" s="110">
        <v>894</v>
      </c>
      <c r="Y405" s="110">
        <v>16440</v>
      </c>
      <c r="Z405" s="109">
        <v>2787900</v>
      </c>
      <c r="AB405" s="108">
        <v>0</v>
      </c>
      <c r="AC405" s="108">
        <v>0</v>
      </c>
      <c r="AD405" s="107">
        <v>0</v>
      </c>
      <c r="AE405" s="106"/>
    </row>
    <row r="406" spans="1:31" s="95" customFormat="1" x14ac:dyDescent="0.3">
      <c r="A406" s="115">
        <v>453</v>
      </c>
      <c r="B406" s="115">
        <v>453137005</v>
      </c>
      <c r="C406" s="114" t="s">
        <v>218</v>
      </c>
      <c r="D406" s="115">
        <v>137</v>
      </c>
      <c r="E406" s="114" t="s">
        <v>210</v>
      </c>
      <c r="F406" s="115">
        <v>5</v>
      </c>
      <c r="G406" s="114" t="s">
        <v>219</v>
      </c>
      <c r="H406" s="108">
        <v>1</v>
      </c>
      <c r="I406" s="107">
        <v>10585</v>
      </c>
      <c r="J406" s="107">
        <v>4260</v>
      </c>
      <c r="K406" s="107">
        <f t="shared" si="12"/>
        <v>0</v>
      </c>
      <c r="L406" s="107">
        <v>893</v>
      </c>
      <c r="M406" s="113">
        <f t="shared" si="13"/>
        <v>15738</v>
      </c>
      <c r="N406" s="100"/>
      <c r="O406" s="108">
        <v>6.8329347454718222E-4</v>
      </c>
      <c r="P406" s="108">
        <v>0</v>
      </c>
      <c r="Q406" s="112">
        <v>0.09</v>
      </c>
      <c r="R406" s="112">
        <v>4.1027118156097744E-3</v>
      </c>
      <c r="S406" s="111">
        <v>0</v>
      </c>
      <c r="T406" s="100"/>
      <c r="U406" s="110">
        <v>14835</v>
      </c>
      <c r="V406" s="110">
        <v>0</v>
      </c>
      <c r="W406" s="110">
        <v>0</v>
      </c>
      <c r="X406" s="110">
        <v>892</v>
      </c>
      <c r="Y406" s="110">
        <v>15727</v>
      </c>
      <c r="Z406" s="109">
        <v>9407809</v>
      </c>
      <c r="AB406" s="108">
        <v>0</v>
      </c>
      <c r="AC406" s="108">
        <v>0</v>
      </c>
      <c r="AD406" s="107">
        <v>0</v>
      </c>
      <c r="AE406" s="106"/>
    </row>
    <row r="407" spans="1:31" s="95" customFormat="1" x14ac:dyDescent="0.3">
      <c r="A407" s="115">
        <v>453</v>
      </c>
      <c r="B407" s="115">
        <v>453137061</v>
      </c>
      <c r="C407" s="114" t="s">
        <v>218</v>
      </c>
      <c r="D407" s="115">
        <v>137</v>
      </c>
      <c r="E407" s="114" t="s">
        <v>210</v>
      </c>
      <c r="F407" s="115">
        <v>61</v>
      </c>
      <c r="G407" s="114" t="s">
        <v>170</v>
      </c>
      <c r="H407" s="108">
        <v>55.91</v>
      </c>
      <c r="I407" s="107">
        <v>11825</v>
      </c>
      <c r="J407" s="107">
        <v>494</v>
      </c>
      <c r="K407" s="107">
        <f t="shared" si="12"/>
        <v>0</v>
      </c>
      <c r="L407" s="107">
        <v>893</v>
      </c>
      <c r="M407" s="113">
        <f t="shared" si="13"/>
        <v>13212</v>
      </c>
      <c r="N407" s="100"/>
      <c r="O407" s="108">
        <v>3.820293816193291E-2</v>
      </c>
      <c r="P407" s="108">
        <v>0</v>
      </c>
      <c r="Q407" s="112">
        <v>0.09</v>
      </c>
      <c r="R407" s="112">
        <v>3.1614984004721104E-2</v>
      </c>
      <c r="S407" s="111">
        <v>0</v>
      </c>
      <c r="T407" s="100"/>
      <c r="U407" s="110">
        <v>688305</v>
      </c>
      <c r="V407" s="110">
        <v>0</v>
      </c>
      <c r="W407" s="110">
        <v>0</v>
      </c>
      <c r="X407" s="110">
        <v>49874</v>
      </c>
      <c r="Y407" s="110">
        <v>738179</v>
      </c>
      <c r="Z407" s="109">
        <v>9407809</v>
      </c>
      <c r="AB407" s="108">
        <v>0</v>
      </c>
      <c r="AC407" s="108">
        <v>0</v>
      </c>
      <c r="AD407" s="107">
        <v>0</v>
      </c>
      <c r="AE407" s="106"/>
    </row>
    <row r="408" spans="1:31" s="95" customFormat="1" x14ac:dyDescent="0.3">
      <c r="A408" s="115">
        <v>453</v>
      </c>
      <c r="B408" s="115">
        <v>453137086</v>
      </c>
      <c r="C408" s="114" t="s">
        <v>218</v>
      </c>
      <c r="D408" s="115">
        <v>137</v>
      </c>
      <c r="E408" s="114" t="s">
        <v>210</v>
      </c>
      <c r="F408" s="115">
        <v>86</v>
      </c>
      <c r="G408" s="114" t="s">
        <v>207</v>
      </c>
      <c r="H408" s="108">
        <v>4</v>
      </c>
      <c r="I408" s="107">
        <v>10466</v>
      </c>
      <c r="J408" s="107">
        <v>1622</v>
      </c>
      <c r="K408" s="107">
        <f t="shared" si="12"/>
        <v>0</v>
      </c>
      <c r="L408" s="107">
        <v>893</v>
      </c>
      <c r="M408" s="113">
        <f t="shared" si="13"/>
        <v>12981</v>
      </c>
      <c r="N408" s="100"/>
      <c r="O408" s="108">
        <v>2.7331738981887289E-3</v>
      </c>
      <c r="P408" s="108">
        <v>0</v>
      </c>
      <c r="Q408" s="112">
        <v>0.09</v>
      </c>
      <c r="R408" s="112">
        <v>4.9078426676073761E-2</v>
      </c>
      <c r="S408" s="111">
        <v>0</v>
      </c>
      <c r="T408" s="100"/>
      <c r="U408" s="110">
        <v>48320</v>
      </c>
      <c r="V408" s="110">
        <v>0</v>
      </c>
      <c r="W408" s="110">
        <v>0</v>
      </c>
      <c r="X408" s="110">
        <v>3568</v>
      </c>
      <c r="Y408" s="110">
        <v>51888</v>
      </c>
      <c r="Z408" s="109">
        <v>9407809</v>
      </c>
      <c r="AB408" s="108">
        <v>0</v>
      </c>
      <c r="AC408" s="108">
        <v>0</v>
      </c>
      <c r="AD408" s="107">
        <v>0</v>
      </c>
      <c r="AE408" s="106"/>
    </row>
    <row r="409" spans="1:31" s="95" customFormat="1" x14ac:dyDescent="0.3">
      <c r="A409" s="115">
        <v>453</v>
      </c>
      <c r="B409" s="115">
        <v>453137137</v>
      </c>
      <c r="C409" s="114" t="s">
        <v>218</v>
      </c>
      <c r="D409" s="115">
        <v>137</v>
      </c>
      <c r="E409" s="114" t="s">
        <v>210</v>
      </c>
      <c r="F409" s="115">
        <v>137</v>
      </c>
      <c r="G409" s="114" t="s">
        <v>210</v>
      </c>
      <c r="H409" s="108">
        <v>545.23999999999978</v>
      </c>
      <c r="I409" s="107">
        <v>11738</v>
      </c>
      <c r="J409" s="107">
        <v>19</v>
      </c>
      <c r="K409" s="107">
        <f t="shared" si="12"/>
        <v>901.12427554838268</v>
      </c>
      <c r="L409" s="107">
        <v>893</v>
      </c>
      <c r="M409" s="113">
        <f t="shared" si="13"/>
        <v>13551.124275548384</v>
      </c>
      <c r="N409" s="100"/>
      <c r="O409" s="108">
        <v>0.37255893406210933</v>
      </c>
      <c r="P409" s="108">
        <v>512.86999999999989</v>
      </c>
      <c r="Q409" s="112">
        <v>0.18</v>
      </c>
      <c r="R409" s="112">
        <v>0.11736259389397866</v>
      </c>
      <c r="S409" s="111">
        <v>0</v>
      </c>
      <c r="T409" s="100"/>
      <c r="U409" s="110">
        <v>6406017</v>
      </c>
      <c r="V409" s="110">
        <v>491329</v>
      </c>
      <c r="W409" s="110">
        <v>0</v>
      </c>
      <c r="X409" s="110">
        <v>486369</v>
      </c>
      <c r="Y409" s="110">
        <v>7383715</v>
      </c>
      <c r="Z409" s="109">
        <v>9407809</v>
      </c>
      <c r="AB409" s="108">
        <v>0</v>
      </c>
      <c r="AC409" s="108">
        <v>0</v>
      </c>
      <c r="AD409" s="107">
        <v>0</v>
      </c>
      <c r="AE409" s="106"/>
    </row>
    <row r="410" spans="1:31" s="95" customFormat="1" x14ac:dyDescent="0.3">
      <c r="A410" s="115">
        <v>453</v>
      </c>
      <c r="B410" s="115">
        <v>453137161</v>
      </c>
      <c r="C410" s="114" t="s">
        <v>218</v>
      </c>
      <c r="D410" s="115">
        <v>137</v>
      </c>
      <c r="E410" s="114" t="s">
        <v>210</v>
      </c>
      <c r="F410" s="115">
        <v>161</v>
      </c>
      <c r="G410" s="114" t="s">
        <v>173</v>
      </c>
      <c r="H410" s="108">
        <v>0.5</v>
      </c>
      <c r="I410" s="107">
        <v>10418</v>
      </c>
      <c r="J410" s="107">
        <v>4444</v>
      </c>
      <c r="K410" s="107">
        <f t="shared" si="12"/>
        <v>0</v>
      </c>
      <c r="L410" s="107">
        <v>893</v>
      </c>
      <c r="M410" s="113">
        <f t="shared" si="13"/>
        <v>15755</v>
      </c>
      <c r="N410" s="100"/>
      <c r="O410" s="108">
        <v>3.4164673727359111E-4</v>
      </c>
      <c r="P410" s="108">
        <v>0</v>
      </c>
      <c r="Q410" s="112">
        <v>0.09</v>
      </c>
      <c r="R410" s="112">
        <v>7.7765115411764256E-3</v>
      </c>
      <c r="S410" s="111">
        <v>0</v>
      </c>
      <c r="T410" s="100"/>
      <c r="U410" s="110">
        <v>7426</v>
      </c>
      <c r="V410" s="110">
        <v>0</v>
      </c>
      <c r="W410" s="110">
        <v>0</v>
      </c>
      <c r="X410" s="110">
        <v>446</v>
      </c>
      <c r="Y410" s="110">
        <v>7872</v>
      </c>
      <c r="Z410" s="109">
        <v>9407809</v>
      </c>
      <c r="AB410" s="108">
        <v>0</v>
      </c>
      <c r="AC410" s="108">
        <v>0</v>
      </c>
      <c r="AD410" s="107">
        <v>0</v>
      </c>
      <c r="AE410" s="106"/>
    </row>
    <row r="411" spans="1:31" s="95" customFormat="1" x14ac:dyDescent="0.3">
      <c r="A411" s="115">
        <v>453</v>
      </c>
      <c r="B411" s="115">
        <v>453137210</v>
      </c>
      <c r="C411" s="114" t="s">
        <v>218</v>
      </c>
      <c r="D411" s="115">
        <v>137</v>
      </c>
      <c r="E411" s="114" t="s">
        <v>210</v>
      </c>
      <c r="F411" s="115">
        <v>210</v>
      </c>
      <c r="G411" s="114" t="s">
        <v>54</v>
      </c>
      <c r="H411" s="108">
        <v>3.23</v>
      </c>
      <c r="I411" s="107">
        <v>11223</v>
      </c>
      <c r="J411" s="107">
        <v>3799</v>
      </c>
      <c r="K411" s="107">
        <f t="shared" si="12"/>
        <v>0</v>
      </c>
      <c r="L411" s="107">
        <v>893</v>
      </c>
      <c r="M411" s="113">
        <f t="shared" si="13"/>
        <v>15915</v>
      </c>
      <c r="N411" s="100"/>
      <c r="O411" s="108">
        <v>2.2070379227873984E-3</v>
      </c>
      <c r="P411" s="108">
        <v>0</v>
      </c>
      <c r="Q411" s="112">
        <v>0.09</v>
      </c>
      <c r="R411" s="112">
        <v>5.999829214601949E-2</v>
      </c>
      <c r="S411" s="111">
        <v>0</v>
      </c>
      <c r="T411" s="100"/>
      <c r="U411" s="110">
        <v>48489</v>
      </c>
      <c r="V411" s="110">
        <v>0</v>
      </c>
      <c r="W411" s="110">
        <v>0</v>
      </c>
      <c r="X411" s="110">
        <v>2881</v>
      </c>
      <c r="Y411" s="110">
        <v>51370</v>
      </c>
      <c r="Z411" s="109">
        <v>9407809</v>
      </c>
      <c r="AB411" s="108">
        <v>0</v>
      </c>
      <c r="AC411" s="108">
        <v>0</v>
      </c>
      <c r="AD411" s="107">
        <v>0</v>
      </c>
      <c r="AE411" s="106"/>
    </row>
    <row r="412" spans="1:31" s="95" customFormat="1" x14ac:dyDescent="0.3">
      <c r="A412" s="115">
        <v>453</v>
      </c>
      <c r="B412" s="115">
        <v>453137227</v>
      </c>
      <c r="C412" s="114" t="s">
        <v>218</v>
      </c>
      <c r="D412" s="115">
        <v>137</v>
      </c>
      <c r="E412" s="114" t="s">
        <v>210</v>
      </c>
      <c r="F412" s="115">
        <v>227</v>
      </c>
      <c r="G412" s="114" t="s">
        <v>255</v>
      </c>
      <c r="H412" s="108">
        <v>2.19</v>
      </c>
      <c r="I412" s="107">
        <v>10660</v>
      </c>
      <c r="J412" s="107">
        <v>2385</v>
      </c>
      <c r="K412" s="107">
        <f t="shared" si="12"/>
        <v>0</v>
      </c>
      <c r="L412" s="107">
        <v>893</v>
      </c>
      <c r="M412" s="113">
        <f t="shared" si="13"/>
        <v>13938</v>
      </c>
      <c r="N412" s="100"/>
      <c r="O412" s="108">
        <v>1.4964127092583291E-3</v>
      </c>
      <c r="P412" s="108">
        <v>0</v>
      </c>
      <c r="Q412" s="112">
        <v>0.18</v>
      </c>
      <c r="R412" s="112">
        <v>8.0374804757263659E-3</v>
      </c>
      <c r="S412" s="111">
        <v>0</v>
      </c>
      <c r="T412" s="100"/>
      <c r="U412" s="110">
        <v>28548</v>
      </c>
      <c r="V412" s="110">
        <v>0</v>
      </c>
      <c r="W412" s="110">
        <v>0</v>
      </c>
      <c r="X412" s="110">
        <v>1953</v>
      </c>
      <c r="Y412" s="110">
        <v>30501</v>
      </c>
      <c r="Z412" s="109">
        <v>9407809</v>
      </c>
      <c r="AB412" s="108">
        <v>0</v>
      </c>
      <c r="AC412" s="108">
        <v>0</v>
      </c>
      <c r="AD412" s="107">
        <v>0</v>
      </c>
      <c r="AE412" s="106"/>
    </row>
    <row r="413" spans="1:31" s="95" customFormat="1" x14ac:dyDescent="0.3">
      <c r="A413" s="115">
        <v>453</v>
      </c>
      <c r="B413" s="115">
        <v>453137278</v>
      </c>
      <c r="C413" s="114" t="s">
        <v>218</v>
      </c>
      <c r="D413" s="115">
        <v>137</v>
      </c>
      <c r="E413" s="114" t="s">
        <v>210</v>
      </c>
      <c r="F413" s="115">
        <v>278</v>
      </c>
      <c r="G413" s="114" t="s">
        <v>212</v>
      </c>
      <c r="H413" s="108">
        <v>6.5799999999999992</v>
      </c>
      <c r="I413" s="107">
        <v>9366</v>
      </c>
      <c r="J413" s="107">
        <v>2698</v>
      </c>
      <c r="K413" s="107">
        <f t="shared" si="12"/>
        <v>0</v>
      </c>
      <c r="L413" s="107">
        <v>893</v>
      </c>
      <c r="M413" s="113">
        <f t="shared" si="13"/>
        <v>12957</v>
      </c>
      <c r="N413" s="100"/>
      <c r="O413" s="108">
        <v>4.4960710625204592E-3</v>
      </c>
      <c r="P413" s="108">
        <v>0</v>
      </c>
      <c r="Q413" s="112">
        <v>0.09</v>
      </c>
      <c r="R413" s="112">
        <v>4.4371064609889412E-2</v>
      </c>
      <c r="S413" s="111">
        <v>0</v>
      </c>
      <c r="T413" s="100"/>
      <c r="U413" s="110">
        <v>79327</v>
      </c>
      <c r="V413" s="110">
        <v>0</v>
      </c>
      <c r="W413" s="110">
        <v>0</v>
      </c>
      <c r="X413" s="110">
        <v>5872</v>
      </c>
      <c r="Y413" s="110">
        <v>85199</v>
      </c>
      <c r="Z413" s="109">
        <v>9407809</v>
      </c>
      <c r="AB413" s="108">
        <v>0</v>
      </c>
      <c r="AC413" s="108">
        <v>0</v>
      </c>
      <c r="AD413" s="107">
        <v>0</v>
      </c>
      <c r="AE413" s="106"/>
    </row>
    <row r="414" spans="1:31" s="95" customFormat="1" x14ac:dyDescent="0.3">
      <c r="A414" s="115">
        <v>453</v>
      </c>
      <c r="B414" s="115">
        <v>453137281</v>
      </c>
      <c r="C414" s="114" t="s">
        <v>218</v>
      </c>
      <c r="D414" s="115">
        <v>137</v>
      </c>
      <c r="E414" s="114" t="s">
        <v>210</v>
      </c>
      <c r="F414" s="115">
        <v>281</v>
      </c>
      <c r="G414" s="114" t="s">
        <v>169</v>
      </c>
      <c r="H414" s="108">
        <v>74.97</v>
      </c>
      <c r="I414" s="107">
        <v>11591</v>
      </c>
      <c r="J414" s="107">
        <v>18</v>
      </c>
      <c r="K414" s="107">
        <f t="shared" si="12"/>
        <v>0</v>
      </c>
      <c r="L414" s="107">
        <v>893</v>
      </c>
      <c r="M414" s="113">
        <f t="shared" si="13"/>
        <v>12502</v>
      </c>
      <c r="N414" s="100"/>
      <c r="O414" s="108">
        <v>5.1226511786802188E-2</v>
      </c>
      <c r="P414" s="108">
        <v>0</v>
      </c>
      <c r="Q414" s="112">
        <v>0.18</v>
      </c>
      <c r="R414" s="112">
        <v>0.11309545177303622</v>
      </c>
      <c r="S414" s="111">
        <v>0</v>
      </c>
      <c r="T414" s="100"/>
      <c r="U414" s="110">
        <v>869730</v>
      </c>
      <c r="V414" s="110">
        <v>0</v>
      </c>
      <c r="W414" s="110">
        <v>0</v>
      </c>
      <c r="X414" s="110">
        <v>66875</v>
      </c>
      <c r="Y414" s="110">
        <v>936605</v>
      </c>
      <c r="Z414" s="109">
        <v>9407809</v>
      </c>
      <c r="AB414" s="108">
        <v>0</v>
      </c>
      <c r="AC414" s="108">
        <v>0</v>
      </c>
      <c r="AD414" s="107">
        <v>0</v>
      </c>
      <c r="AE414" s="106"/>
    </row>
    <row r="415" spans="1:31" s="95" customFormat="1" x14ac:dyDescent="0.3">
      <c r="A415" s="115">
        <v>453</v>
      </c>
      <c r="B415" s="115">
        <v>453137325</v>
      </c>
      <c r="C415" s="114" t="s">
        <v>218</v>
      </c>
      <c r="D415" s="115">
        <v>137</v>
      </c>
      <c r="E415" s="114" t="s">
        <v>210</v>
      </c>
      <c r="F415" s="115">
        <v>325</v>
      </c>
      <c r="G415" s="114" t="s">
        <v>220</v>
      </c>
      <c r="H415" s="108">
        <v>1</v>
      </c>
      <c r="I415" s="107">
        <v>8406</v>
      </c>
      <c r="J415" s="107">
        <v>1051</v>
      </c>
      <c r="K415" s="107">
        <f t="shared" si="12"/>
        <v>0</v>
      </c>
      <c r="L415" s="107">
        <v>893</v>
      </c>
      <c r="M415" s="113">
        <f t="shared" si="13"/>
        <v>10350</v>
      </c>
      <c r="N415" s="100"/>
      <c r="O415" s="108">
        <v>6.8329347454718222E-4</v>
      </c>
      <c r="P415" s="108">
        <v>0</v>
      </c>
      <c r="Q415" s="112">
        <v>0.09</v>
      </c>
      <c r="R415" s="112">
        <v>1.9282665189815937E-3</v>
      </c>
      <c r="S415" s="111">
        <v>0</v>
      </c>
      <c r="T415" s="100"/>
      <c r="U415" s="110">
        <v>9451</v>
      </c>
      <c r="V415" s="110">
        <v>0</v>
      </c>
      <c r="W415" s="110">
        <v>0</v>
      </c>
      <c r="X415" s="110">
        <v>892</v>
      </c>
      <c r="Y415" s="110">
        <v>10343</v>
      </c>
      <c r="Z415" s="109">
        <v>9407809</v>
      </c>
      <c r="AB415" s="108">
        <v>0</v>
      </c>
      <c r="AC415" s="108">
        <v>0</v>
      </c>
      <c r="AD415" s="107">
        <v>0</v>
      </c>
      <c r="AE415" s="106"/>
    </row>
    <row r="416" spans="1:31" s="95" customFormat="1" x14ac:dyDescent="0.3">
      <c r="A416" s="115">
        <v>453</v>
      </c>
      <c r="B416" s="115">
        <v>453137332</v>
      </c>
      <c r="C416" s="114" t="s">
        <v>218</v>
      </c>
      <c r="D416" s="115">
        <v>137</v>
      </c>
      <c r="E416" s="114" t="s">
        <v>210</v>
      </c>
      <c r="F416" s="115">
        <v>332</v>
      </c>
      <c r="G416" s="114" t="s">
        <v>221</v>
      </c>
      <c r="H416" s="108">
        <v>7.86</v>
      </c>
      <c r="I416" s="107">
        <v>10428</v>
      </c>
      <c r="J416" s="107">
        <v>954</v>
      </c>
      <c r="K416" s="107">
        <f t="shared" si="12"/>
        <v>0</v>
      </c>
      <c r="L416" s="107">
        <v>893</v>
      </c>
      <c r="M416" s="113">
        <f t="shared" si="13"/>
        <v>12275</v>
      </c>
      <c r="N416" s="100"/>
      <c r="O416" s="108">
        <v>5.370686709940853E-3</v>
      </c>
      <c r="P416" s="108">
        <v>0</v>
      </c>
      <c r="Q416" s="112">
        <v>0.09</v>
      </c>
      <c r="R416" s="112">
        <v>1.2210003560942382E-2</v>
      </c>
      <c r="S416" s="111">
        <v>0</v>
      </c>
      <c r="T416" s="100"/>
      <c r="U416" s="110">
        <v>89399</v>
      </c>
      <c r="V416" s="110">
        <v>0</v>
      </c>
      <c r="W416" s="110">
        <v>0</v>
      </c>
      <c r="X416" s="110">
        <v>7011</v>
      </c>
      <c r="Y416" s="110">
        <v>96410</v>
      </c>
      <c r="Z416" s="109">
        <v>9407809</v>
      </c>
      <c r="AB416" s="108">
        <v>0</v>
      </c>
      <c r="AC416" s="108">
        <v>0</v>
      </c>
      <c r="AD416" s="107">
        <v>0</v>
      </c>
      <c r="AE416" s="106"/>
    </row>
    <row r="417" spans="1:31" s="95" customFormat="1" x14ac:dyDescent="0.3">
      <c r="A417" s="115">
        <v>454</v>
      </c>
      <c r="B417" s="115">
        <v>454149009</v>
      </c>
      <c r="C417" s="114" t="s">
        <v>222</v>
      </c>
      <c r="D417" s="115">
        <v>149</v>
      </c>
      <c r="E417" s="114" t="s">
        <v>103</v>
      </c>
      <c r="F417" s="115">
        <v>9</v>
      </c>
      <c r="G417" s="114" t="s">
        <v>108</v>
      </c>
      <c r="H417" s="108">
        <v>3</v>
      </c>
      <c r="I417" s="107">
        <v>12364</v>
      </c>
      <c r="J417" s="107">
        <v>7003</v>
      </c>
      <c r="K417" s="107">
        <f t="shared" si="12"/>
        <v>0</v>
      </c>
      <c r="L417" s="107">
        <v>893</v>
      </c>
      <c r="M417" s="113">
        <f t="shared" si="13"/>
        <v>20260</v>
      </c>
      <c r="N417" s="100"/>
      <c r="O417" s="108">
        <v>0</v>
      </c>
      <c r="P417" s="108">
        <v>0</v>
      </c>
      <c r="Q417" s="112">
        <v>0.09</v>
      </c>
      <c r="R417" s="112">
        <v>2.0759903113485335E-3</v>
      </c>
      <c r="S417" s="111">
        <v>0</v>
      </c>
      <c r="T417" s="100"/>
      <c r="U417" s="110">
        <v>58101</v>
      </c>
      <c r="V417" s="110">
        <v>0</v>
      </c>
      <c r="W417" s="110">
        <v>0</v>
      </c>
      <c r="X417" s="110">
        <v>2679</v>
      </c>
      <c r="Y417" s="110">
        <v>60780</v>
      </c>
      <c r="Z417" s="109">
        <v>9251804</v>
      </c>
      <c r="AB417" s="108">
        <v>0</v>
      </c>
      <c r="AC417" s="108">
        <v>0</v>
      </c>
      <c r="AD417" s="107">
        <v>0</v>
      </c>
      <c r="AE417" s="106"/>
    </row>
    <row r="418" spans="1:31" s="95" customFormat="1" x14ac:dyDescent="0.3">
      <c r="A418" s="115">
        <v>454</v>
      </c>
      <c r="B418" s="115">
        <v>454149128</v>
      </c>
      <c r="C418" s="114" t="s">
        <v>222</v>
      </c>
      <c r="D418" s="115">
        <v>149</v>
      </c>
      <c r="E418" s="114" t="s">
        <v>103</v>
      </c>
      <c r="F418" s="115">
        <v>128</v>
      </c>
      <c r="G418" s="114" t="s">
        <v>110</v>
      </c>
      <c r="H418" s="108">
        <v>17</v>
      </c>
      <c r="I418" s="107">
        <v>10117</v>
      </c>
      <c r="J418" s="107">
        <v>515</v>
      </c>
      <c r="K418" s="107">
        <f t="shared" si="12"/>
        <v>0</v>
      </c>
      <c r="L418" s="107">
        <v>893</v>
      </c>
      <c r="M418" s="113">
        <f t="shared" si="13"/>
        <v>11525</v>
      </c>
      <c r="N418" s="100"/>
      <c r="O418" s="108">
        <v>0</v>
      </c>
      <c r="P418" s="108">
        <v>0</v>
      </c>
      <c r="Q418" s="112">
        <v>0.18</v>
      </c>
      <c r="R418" s="112">
        <v>3.3692444036885129E-2</v>
      </c>
      <c r="S418" s="111">
        <v>0</v>
      </c>
      <c r="T418" s="100"/>
      <c r="U418" s="110">
        <v>180744</v>
      </c>
      <c r="V418" s="110">
        <v>0</v>
      </c>
      <c r="W418" s="110">
        <v>0</v>
      </c>
      <c r="X418" s="110">
        <v>15181</v>
      </c>
      <c r="Y418" s="110">
        <v>195925</v>
      </c>
      <c r="Z418" s="109">
        <v>9251804</v>
      </c>
      <c r="AB418" s="108">
        <v>0</v>
      </c>
      <c r="AC418" s="108">
        <v>0</v>
      </c>
      <c r="AD418" s="107">
        <v>0</v>
      </c>
      <c r="AE418" s="106"/>
    </row>
    <row r="419" spans="1:31" s="95" customFormat="1" x14ac:dyDescent="0.3">
      <c r="A419" s="115">
        <v>454</v>
      </c>
      <c r="B419" s="115">
        <v>454149149</v>
      </c>
      <c r="C419" s="114" t="s">
        <v>222</v>
      </c>
      <c r="D419" s="115">
        <v>149</v>
      </c>
      <c r="E419" s="114" t="s">
        <v>103</v>
      </c>
      <c r="F419" s="115">
        <v>149</v>
      </c>
      <c r="G419" s="114" t="s">
        <v>103</v>
      </c>
      <c r="H419" s="108">
        <v>657.7399999999999</v>
      </c>
      <c r="I419" s="107">
        <v>11389</v>
      </c>
      <c r="J419" s="107">
        <v>14</v>
      </c>
      <c r="K419" s="107">
        <f t="shared" si="12"/>
        <v>244.9007206494968</v>
      </c>
      <c r="L419" s="107">
        <v>893</v>
      </c>
      <c r="M419" s="113">
        <f t="shared" si="13"/>
        <v>12540.900720649497</v>
      </c>
      <c r="N419" s="100"/>
      <c r="O419" s="108">
        <v>0</v>
      </c>
      <c r="P419" s="108">
        <v>256.09000000000003</v>
      </c>
      <c r="Q419" s="112">
        <v>0.12985622607830993</v>
      </c>
      <c r="R419" s="112">
        <v>0.10032197054833102</v>
      </c>
      <c r="S419" s="111">
        <v>0</v>
      </c>
      <c r="T419" s="100"/>
      <c r="U419" s="110">
        <v>7500210</v>
      </c>
      <c r="V419" s="110">
        <v>161081</v>
      </c>
      <c r="W419" s="110">
        <v>0</v>
      </c>
      <c r="X419" s="110">
        <v>587361</v>
      </c>
      <c r="Y419" s="110">
        <v>8248652</v>
      </c>
      <c r="Z419" s="109">
        <v>9251804</v>
      </c>
      <c r="AB419" s="108">
        <v>0</v>
      </c>
      <c r="AC419" s="108">
        <v>0</v>
      </c>
      <c r="AD419" s="107">
        <v>0</v>
      </c>
      <c r="AE419" s="106"/>
    </row>
    <row r="420" spans="1:31" s="95" customFormat="1" x14ac:dyDescent="0.3">
      <c r="A420" s="115">
        <v>454</v>
      </c>
      <c r="B420" s="115">
        <v>454149160</v>
      </c>
      <c r="C420" s="114" t="s">
        <v>222</v>
      </c>
      <c r="D420" s="115">
        <v>149</v>
      </c>
      <c r="E420" s="114" t="s">
        <v>103</v>
      </c>
      <c r="F420" s="115">
        <v>160</v>
      </c>
      <c r="G420" s="114" t="s">
        <v>104</v>
      </c>
      <c r="H420" s="108">
        <v>1</v>
      </c>
      <c r="I420" s="107">
        <v>11850</v>
      </c>
      <c r="J420" s="107">
        <v>348</v>
      </c>
      <c r="K420" s="107">
        <f t="shared" si="12"/>
        <v>0</v>
      </c>
      <c r="L420" s="107">
        <v>893</v>
      </c>
      <c r="M420" s="113">
        <f t="shared" si="13"/>
        <v>13091</v>
      </c>
      <c r="N420" s="100"/>
      <c r="O420" s="108">
        <v>0</v>
      </c>
      <c r="P420" s="108">
        <v>0</v>
      </c>
      <c r="Q420" s="112">
        <v>0.1273</v>
      </c>
      <c r="R420" s="112">
        <v>0.10201980292645375</v>
      </c>
      <c r="S420" s="111">
        <v>0</v>
      </c>
      <c r="T420" s="100"/>
      <c r="U420" s="110">
        <v>12198</v>
      </c>
      <c r="V420" s="110">
        <v>0</v>
      </c>
      <c r="W420" s="110">
        <v>0</v>
      </c>
      <c r="X420" s="110">
        <v>893</v>
      </c>
      <c r="Y420" s="110">
        <v>13091</v>
      </c>
      <c r="Z420" s="109">
        <v>9251804</v>
      </c>
      <c r="AB420" s="108">
        <v>0</v>
      </c>
      <c r="AC420" s="108">
        <v>0</v>
      </c>
      <c r="AD420" s="107">
        <v>0</v>
      </c>
      <c r="AE420" s="106"/>
    </row>
    <row r="421" spans="1:31" s="95" customFormat="1" x14ac:dyDescent="0.3">
      <c r="A421" s="115">
        <v>454</v>
      </c>
      <c r="B421" s="115">
        <v>454149181</v>
      </c>
      <c r="C421" s="114" t="s">
        <v>222</v>
      </c>
      <c r="D421" s="115">
        <v>149</v>
      </c>
      <c r="E421" s="114" t="s">
        <v>103</v>
      </c>
      <c r="F421" s="115">
        <v>181</v>
      </c>
      <c r="G421" s="114" t="s">
        <v>105</v>
      </c>
      <c r="H421" s="108">
        <v>57.29</v>
      </c>
      <c r="I421" s="107">
        <v>10955</v>
      </c>
      <c r="J421" s="107">
        <v>739</v>
      </c>
      <c r="K421" s="107">
        <f t="shared" si="12"/>
        <v>0</v>
      </c>
      <c r="L421" s="107">
        <v>893</v>
      </c>
      <c r="M421" s="113">
        <f t="shared" si="13"/>
        <v>12587</v>
      </c>
      <c r="N421" s="100"/>
      <c r="O421" s="108">
        <v>0</v>
      </c>
      <c r="P421" s="108">
        <v>0</v>
      </c>
      <c r="Q421" s="112">
        <v>0.09</v>
      </c>
      <c r="R421" s="112">
        <v>1.5623145980024853E-2</v>
      </c>
      <c r="S421" s="111">
        <v>0</v>
      </c>
      <c r="T421" s="100"/>
      <c r="U421" s="110">
        <v>669949</v>
      </c>
      <c r="V421" s="110">
        <v>0</v>
      </c>
      <c r="W421" s="110">
        <v>0</v>
      </c>
      <c r="X421" s="110">
        <v>51160</v>
      </c>
      <c r="Y421" s="110">
        <v>721109</v>
      </c>
      <c r="Z421" s="109">
        <v>9251804</v>
      </c>
      <c r="AB421" s="108">
        <v>0</v>
      </c>
      <c r="AC421" s="108">
        <v>0</v>
      </c>
      <c r="AD421" s="107">
        <v>0</v>
      </c>
      <c r="AE421" s="106"/>
    </row>
    <row r="422" spans="1:31" s="95" customFormat="1" x14ac:dyDescent="0.3">
      <c r="A422" s="115">
        <v>454</v>
      </c>
      <c r="B422" s="115">
        <v>454149211</v>
      </c>
      <c r="C422" s="114" t="s">
        <v>222</v>
      </c>
      <c r="D422" s="115">
        <v>149</v>
      </c>
      <c r="E422" s="114" t="s">
        <v>103</v>
      </c>
      <c r="F422" s="115">
        <v>211</v>
      </c>
      <c r="G422" s="114" t="s">
        <v>80</v>
      </c>
      <c r="H422" s="108">
        <v>1</v>
      </c>
      <c r="I422" s="107">
        <v>9627</v>
      </c>
      <c r="J422" s="107">
        <v>1727</v>
      </c>
      <c r="K422" s="107">
        <f t="shared" si="12"/>
        <v>0</v>
      </c>
      <c r="L422" s="107">
        <v>893</v>
      </c>
      <c r="M422" s="113">
        <f t="shared" si="13"/>
        <v>12247</v>
      </c>
      <c r="N422" s="100"/>
      <c r="O422" s="108">
        <v>0</v>
      </c>
      <c r="P422" s="108">
        <v>0</v>
      </c>
      <c r="Q422" s="112">
        <v>0.09</v>
      </c>
      <c r="R422" s="112">
        <v>2.0265210906566032E-3</v>
      </c>
      <c r="S422" s="111">
        <v>0</v>
      </c>
      <c r="T422" s="100"/>
      <c r="U422" s="110">
        <v>11354</v>
      </c>
      <c r="V422" s="110">
        <v>0</v>
      </c>
      <c r="W422" s="110">
        <v>0</v>
      </c>
      <c r="X422" s="110">
        <v>893</v>
      </c>
      <c r="Y422" s="110">
        <v>12247</v>
      </c>
      <c r="Z422" s="109">
        <v>9251804</v>
      </c>
      <c r="AB422" s="108">
        <v>0</v>
      </c>
      <c r="AC422" s="108">
        <v>0</v>
      </c>
      <c r="AD422" s="107">
        <v>0</v>
      </c>
      <c r="AE422" s="106"/>
    </row>
    <row r="423" spans="1:31" s="95" customFormat="1" x14ac:dyDescent="0.3">
      <c r="A423" s="115">
        <v>455</v>
      </c>
      <c r="B423" s="115">
        <v>455128007</v>
      </c>
      <c r="C423" s="114" t="s">
        <v>223</v>
      </c>
      <c r="D423" s="115">
        <v>128</v>
      </c>
      <c r="E423" s="114" t="s">
        <v>110</v>
      </c>
      <c r="F423" s="115">
        <v>7</v>
      </c>
      <c r="G423" s="114" t="s">
        <v>224</v>
      </c>
      <c r="H423" s="108">
        <v>2</v>
      </c>
      <c r="I423" s="107">
        <v>8332</v>
      </c>
      <c r="J423" s="107">
        <v>3244</v>
      </c>
      <c r="K423" s="107">
        <f t="shared" si="12"/>
        <v>0</v>
      </c>
      <c r="L423" s="107">
        <v>893</v>
      </c>
      <c r="M423" s="113">
        <f t="shared" si="13"/>
        <v>12469</v>
      </c>
      <c r="N423" s="100"/>
      <c r="O423" s="108">
        <v>0</v>
      </c>
      <c r="P423" s="108">
        <v>0</v>
      </c>
      <c r="Q423" s="112">
        <v>0.09</v>
      </c>
      <c r="R423" s="112">
        <v>1.6182902834597335E-2</v>
      </c>
      <c r="S423" s="111">
        <v>0</v>
      </c>
      <c r="T423" s="100"/>
      <c r="U423" s="110">
        <v>23152</v>
      </c>
      <c r="V423" s="110">
        <v>0</v>
      </c>
      <c r="W423" s="110">
        <v>0</v>
      </c>
      <c r="X423" s="110">
        <v>1786</v>
      </c>
      <c r="Y423" s="110">
        <v>24938</v>
      </c>
      <c r="Z423" s="109">
        <v>3190818</v>
      </c>
      <c r="AB423" s="108">
        <v>0</v>
      </c>
      <c r="AC423" s="108">
        <v>0</v>
      </c>
      <c r="AD423" s="107">
        <v>0</v>
      </c>
      <c r="AE423" s="106"/>
    </row>
    <row r="424" spans="1:31" s="95" customFormat="1" x14ac:dyDescent="0.3">
      <c r="A424" s="115">
        <v>455</v>
      </c>
      <c r="B424" s="115">
        <v>455128128</v>
      </c>
      <c r="C424" s="114" t="s">
        <v>223</v>
      </c>
      <c r="D424" s="115">
        <v>128</v>
      </c>
      <c r="E424" s="114" t="s">
        <v>110</v>
      </c>
      <c r="F424" s="115">
        <v>128</v>
      </c>
      <c r="G424" s="114" t="s">
        <v>110</v>
      </c>
      <c r="H424" s="108">
        <v>297.66999999999996</v>
      </c>
      <c r="I424" s="107">
        <v>9164</v>
      </c>
      <c r="J424" s="107">
        <v>466</v>
      </c>
      <c r="K424" s="107">
        <f t="shared" si="12"/>
        <v>0</v>
      </c>
      <c r="L424" s="107">
        <v>893</v>
      </c>
      <c r="M424" s="113">
        <f t="shared" si="13"/>
        <v>10523</v>
      </c>
      <c r="N424" s="100"/>
      <c r="O424" s="108">
        <v>0</v>
      </c>
      <c r="P424" s="108">
        <v>0</v>
      </c>
      <c r="Q424" s="112">
        <v>0.18</v>
      </c>
      <c r="R424" s="112">
        <v>3.3692444036885129E-2</v>
      </c>
      <c r="S424" s="111">
        <v>0</v>
      </c>
      <c r="T424" s="100"/>
      <c r="U424" s="110">
        <v>2866564</v>
      </c>
      <c r="V424" s="110">
        <v>0</v>
      </c>
      <c r="W424" s="110">
        <v>0</v>
      </c>
      <c r="X424" s="110">
        <v>265818</v>
      </c>
      <c r="Y424" s="110">
        <v>3132382</v>
      </c>
      <c r="Z424" s="109">
        <v>3190818</v>
      </c>
      <c r="AB424" s="108">
        <v>0</v>
      </c>
      <c r="AC424" s="108">
        <v>0</v>
      </c>
      <c r="AD424" s="107">
        <v>0</v>
      </c>
      <c r="AE424" s="106"/>
    </row>
    <row r="425" spans="1:31" s="95" customFormat="1" x14ac:dyDescent="0.3">
      <c r="A425" s="115">
        <v>455</v>
      </c>
      <c r="B425" s="115">
        <v>455128181</v>
      </c>
      <c r="C425" s="114" t="s">
        <v>223</v>
      </c>
      <c r="D425" s="115">
        <v>128</v>
      </c>
      <c r="E425" s="114" t="s">
        <v>110</v>
      </c>
      <c r="F425" s="115">
        <v>181</v>
      </c>
      <c r="G425" s="114" t="s">
        <v>105</v>
      </c>
      <c r="H425" s="108">
        <v>0.2</v>
      </c>
      <c r="I425" s="107">
        <v>8450</v>
      </c>
      <c r="J425" s="107">
        <v>570</v>
      </c>
      <c r="K425" s="107">
        <f t="shared" si="12"/>
        <v>0</v>
      </c>
      <c r="L425" s="107">
        <v>893</v>
      </c>
      <c r="M425" s="113">
        <f t="shared" si="13"/>
        <v>9913</v>
      </c>
      <c r="N425" s="100"/>
      <c r="O425" s="108">
        <v>0</v>
      </c>
      <c r="P425" s="108">
        <v>0</v>
      </c>
      <c r="Q425" s="112">
        <v>0.09</v>
      </c>
      <c r="R425" s="112">
        <v>1.5623145980024853E-2</v>
      </c>
      <c r="S425" s="111">
        <v>0</v>
      </c>
      <c r="T425" s="100"/>
      <c r="U425" s="110">
        <v>1804</v>
      </c>
      <c r="V425" s="110">
        <v>0</v>
      </c>
      <c r="W425" s="110">
        <v>0</v>
      </c>
      <c r="X425" s="110">
        <v>178</v>
      </c>
      <c r="Y425" s="110">
        <v>1982</v>
      </c>
      <c r="Z425" s="109">
        <v>3190818</v>
      </c>
      <c r="AB425" s="108">
        <v>0</v>
      </c>
      <c r="AC425" s="108">
        <v>0</v>
      </c>
      <c r="AD425" s="107">
        <v>0</v>
      </c>
      <c r="AE425" s="106"/>
    </row>
    <row r="426" spans="1:31" s="95" customFormat="1" x14ac:dyDescent="0.3">
      <c r="A426" s="115">
        <v>455</v>
      </c>
      <c r="B426" s="115">
        <v>455128211</v>
      </c>
      <c r="C426" s="114" t="s">
        <v>223</v>
      </c>
      <c r="D426" s="115">
        <v>128</v>
      </c>
      <c r="E426" s="114" t="s">
        <v>110</v>
      </c>
      <c r="F426" s="115">
        <v>211</v>
      </c>
      <c r="G426" s="114" t="s">
        <v>80</v>
      </c>
      <c r="H426" s="108">
        <v>1</v>
      </c>
      <c r="I426" s="107">
        <v>9627</v>
      </c>
      <c r="J426" s="107">
        <v>1727</v>
      </c>
      <c r="K426" s="107">
        <f t="shared" si="12"/>
        <v>0</v>
      </c>
      <c r="L426" s="107">
        <v>893</v>
      </c>
      <c r="M426" s="113">
        <f t="shared" si="13"/>
        <v>12247</v>
      </c>
      <c r="N426" s="100"/>
      <c r="O426" s="108">
        <v>0</v>
      </c>
      <c r="P426" s="108">
        <v>0</v>
      </c>
      <c r="Q426" s="112">
        <v>0.09</v>
      </c>
      <c r="R426" s="112">
        <v>2.0265210906566032E-3</v>
      </c>
      <c r="S426" s="111">
        <v>0</v>
      </c>
      <c r="T426" s="100"/>
      <c r="U426" s="110">
        <v>11354</v>
      </c>
      <c r="V426" s="110">
        <v>0</v>
      </c>
      <c r="W426" s="110">
        <v>0</v>
      </c>
      <c r="X426" s="110">
        <v>893</v>
      </c>
      <c r="Y426" s="110">
        <v>12247</v>
      </c>
      <c r="Z426" s="109">
        <v>3190818</v>
      </c>
      <c r="AB426" s="108">
        <v>0</v>
      </c>
      <c r="AC426" s="108">
        <v>0</v>
      </c>
      <c r="AD426" s="107">
        <v>0</v>
      </c>
      <c r="AE426" s="106"/>
    </row>
    <row r="427" spans="1:31" s="95" customFormat="1" x14ac:dyDescent="0.3">
      <c r="A427" s="115">
        <v>455</v>
      </c>
      <c r="B427" s="115">
        <v>455128745</v>
      </c>
      <c r="C427" s="114" t="s">
        <v>223</v>
      </c>
      <c r="D427" s="115">
        <v>128</v>
      </c>
      <c r="E427" s="114" t="s">
        <v>110</v>
      </c>
      <c r="F427" s="115">
        <v>745</v>
      </c>
      <c r="G427" s="114" t="s">
        <v>225</v>
      </c>
      <c r="H427" s="108">
        <v>1</v>
      </c>
      <c r="I427" s="107">
        <v>12631</v>
      </c>
      <c r="J427" s="107">
        <v>5745</v>
      </c>
      <c r="K427" s="107">
        <f t="shared" si="12"/>
        <v>0</v>
      </c>
      <c r="L427" s="107">
        <v>893</v>
      </c>
      <c r="M427" s="113">
        <f t="shared" si="13"/>
        <v>19269</v>
      </c>
      <c r="N427" s="100"/>
      <c r="O427" s="108">
        <v>0</v>
      </c>
      <c r="P427" s="108">
        <v>0</v>
      </c>
      <c r="Q427" s="112">
        <v>0.09</v>
      </c>
      <c r="R427" s="112">
        <v>9.8084247744160049E-3</v>
      </c>
      <c r="S427" s="111">
        <v>0</v>
      </c>
      <c r="T427" s="100"/>
      <c r="U427" s="110">
        <v>18376</v>
      </c>
      <c r="V427" s="110">
        <v>0</v>
      </c>
      <c r="W427" s="110">
        <v>0</v>
      </c>
      <c r="X427" s="110">
        <v>893</v>
      </c>
      <c r="Y427" s="110">
        <v>19269</v>
      </c>
      <c r="Z427" s="109">
        <v>3190818</v>
      </c>
      <c r="AB427" s="108">
        <v>0</v>
      </c>
      <c r="AC427" s="108">
        <v>0</v>
      </c>
      <c r="AD427" s="107">
        <v>0</v>
      </c>
      <c r="AE427" s="106"/>
    </row>
    <row r="428" spans="1:31" s="95" customFormat="1" x14ac:dyDescent="0.3">
      <c r="A428" s="115">
        <v>456</v>
      </c>
      <c r="B428" s="115">
        <v>456160009</v>
      </c>
      <c r="C428" s="114" t="s">
        <v>226</v>
      </c>
      <c r="D428" s="115">
        <v>160</v>
      </c>
      <c r="E428" s="114" t="s">
        <v>104</v>
      </c>
      <c r="F428" s="115">
        <v>9</v>
      </c>
      <c r="G428" s="114" t="s">
        <v>108</v>
      </c>
      <c r="H428" s="108">
        <v>1</v>
      </c>
      <c r="I428" s="107">
        <v>8450</v>
      </c>
      <c r="J428" s="107">
        <v>4786</v>
      </c>
      <c r="K428" s="107">
        <f t="shared" si="12"/>
        <v>0</v>
      </c>
      <c r="L428" s="107">
        <v>893</v>
      </c>
      <c r="M428" s="113">
        <f t="shared" si="13"/>
        <v>14129</v>
      </c>
      <c r="N428" s="100"/>
      <c r="O428" s="108">
        <v>6.6554087612995918E-3</v>
      </c>
      <c r="P428" s="108">
        <v>0</v>
      </c>
      <c r="Q428" s="112">
        <v>0.09</v>
      </c>
      <c r="R428" s="112">
        <v>2.0759903113485335E-3</v>
      </c>
      <c r="S428" s="111">
        <v>0</v>
      </c>
      <c r="T428" s="100"/>
      <c r="U428" s="110">
        <v>13148</v>
      </c>
      <c r="V428" s="110">
        <v>0</v>
      </c>
      <c r="W428" s="110">
        <v>0</v>
      </c>
      <c r="X428" s="110">
        <v>887</v>
      </c>
      <c r="Y428" s="110">
        <v>14035</v>
      </c>
      <c r="Z428" s="109">
        <v>10397004</v>
      </c>
      <c r="AB428" s="108">
        <v>0</v>
      </c>
      <c r="AC428" s="108">
        <v>0</v>
      </c>
      <c r="AD428" s="107">
        <v>0</v>
      </c>
      <c r="AE428" s="106"/>
    </row>
    <row r="429" spans="1:31" s="95" customFormat="1" x14ac:dyDescent="0.3">
      <c r="A429" s="115">
        <v>456</v>
      </c>
      <c r="B429" s="115">
        <v>456160020</v>
      </c>
      <c r="C429" s="114" t="s">
        <v>226</v>
      </c>
      <c r="D429" s="115">
        <v>160</v>
      </c>
      <c r="E429" s="114" t="s">
        <v>104</v>
      </c>
      <c r="F429" s="115">
        <v>20</v>
      </c>
      <c r="G429" s="114" t="s">
        <v>142</v>
      </c>
      <c r="H429" s="108">
        <v>0.98</v>
      </c>
      <c r="I429" s="107">
        <v>10594</v>
      </c>
      <c r="J429" s="107">
        <v>3064</v>
      </c>
      <c r="K429" s="107">
        <f t="shared" si="12"/>
        <v>0</v>
      </c>
      <c r="L429" s="107">
        <v>893</v>
      </c>
      <c r="M429" s="113">
        <f t="shared" si="13"/>
        <v>14551</v>
      </c>
      <c r="N429" s="100"/>
      <c r="O429" s="108">
        <v>6.5223005860736002E-3</v>
      </c>
      <c r="P429" s="108">
        <v>0</v>
      </c>
      <c r="Q429" s="112">
        <v>0.09</v>
      </c>
      <c r="R429" s="112">
        <v>3.557826066077191E-2</v>
      </c>
      <c r="S429" s="111">
        <v>0</v>
      </c>
      <c r="T429" s="100"/>
      <c r="U429" s="110">
        <v>13296</v>
      </c>
      <c r="V429" s="110">
        <v>0</v>
      </c>
      <c r="W429" s="110">
        <v>0</v>
      </c>
      <c r="X429" s="110">
        <v>870</v>
      </c>
      <c r="Y429" s="110">
        <v>14166</v>
      </c>
      <c r="Z429" s="109">
        <v>10397004</v>
      </c>
      <c r="AB429" s="108">
        <v>0</v>
      </c>
      <c r="AC429" s="108">
        <v>0</v>
      </c>
      <c r="AD429" s="107">
        <v>0</v>
      </c>
      <c r="AE429" s="106"/>
    </row>
    <row r="430" spans="1:31" s="95" customFormat="1" x14ac:dyDescent="0.3">
      <c r="A430" s="115">
        <v>456</v>
      </c>
      <c r="B430" s="115">
        <v>456160031</v>
      </c>
      <c r="C430" s="114" t="s">
        <v>226</v>
      </c>
      <c r="D430" s="115">
        <v>160</v>
      </c>
      <c r="E430" s="114" t="s">
        <v>104</v>
      </c>
      <c r="F430" s="115">
        <v>31</v>
      </c>
      <c r="G430" s="114" t="s">
        <v>101</v>
      </c>
      <c r="H430" s="108">
        <v>3.26</v>
      </c>
      <c r="I430" s="107">
        <v>12513</v>
      </c>
      <c r="J430" s="107">
        <v>5805</v>
      </c>
      <c r="K430" s="107">
        <f t="shared" si="12"/>
        <v>0</v>
      </c>
      <c r="L430" s="107">
        <v>893</v>
      </c>
      <c r="M430" s="113">
        <f t="shared" si="13"/>
        <v>19211</v>
      </c>
      <c r="N430" s="100"/>
      <c r="O430" s="108">
        <v>2.1696632561836668E-2</v>
      </c>
      <c r="P430" s="108">
        <v>0</v>
      </c>
      <c r="Q430" s="112">
        <v>0.09</v>
      </c>
      <c r="R430" s="112">
        <v>3.0859245332986639E-2</v>
      </c>
      <c r="S430" s="111">
        <v>0</v>
      </c>
      <c r="T430" s="100"/>
      <c r="U430" s="110">
        <v>59318</v>
      </c>
      <c r="V430" s="110">
        <v>0</v>
      </c>
      <c r="W430" s="110">
        <v>0</v>
      </c>
      <c r="X430" s="110">
        <v>2891</v>
      </c>
      <c r="Y430" s="110">
        <v>62209</v>
      </c>
      <c r="Z430" s="109">
        <v>10397004</v>
      </c>
      <c r="AB430" s="108">
        <v>0</v>
      </c>
      <c r="AC430" s="108">
        <v>0</v>
      </c>
      <c r="AD430" s="107">
        <v>0</v>
      </c>
      <c r="AE430" s="106"/>
    </row>
    <row r="431" spans="1:31" s="95" customFormat="1" x14ac:dyDescent="0.3">
      <c r="A431" s="115">
        <v>456</v>
      </c>
      <c r="B431" s="115">
        <v>456160056</v>
      </c>
      <c r="C431" s="114" t="s">
        <v>226</v>
      </c>
      <c r="D431" s="115">
        <v>160</v>
      </c>
      <c r="E431" s="114" t="s">
        <v>104</v>
      </c>
      <c r="F431" s="115">
        <v>56</v>
      </c>
      <c r="G431" s="114" t="s">
        <v>153</v>
      </c>
      <c r="H431" s="108">
        <v>1</v>
      </c>
      <c r="I431" s="107">
        <v>13058</v>
      </c>
      <c r="J431" s="107">
        <v>5073</v>
      </c>
      <c r="K431" s="107">
        <f t="shared" si="12"/>
        <v>0</v>
      </c>
      <c r="L431" s="107">
        <v>893</v>
      </c>
      <c r="M431" s="113">
        <f t="shared" si="13"/>
        <v>19024</v>
      </c>
      <c r="N431" s="100"/>
      <c r="O431" s="108">
        <v>6.6554087612995918E-3</v>
      </c>
      <c r="P431" s="108">
        <v>0</v>
      </c>
      <c r="Q431" s="112">
        <v>0.09</v>
      </c>
      <c r="R431" s="112">
        <v>2.0474156589421796E-2</v>
      </c>
      <c r="S431" s="111">
        <v>0</v>
      </c>
      <c r="T431" s="100"/>
      <c r="U431" s="110">
        <v>18010</v>
      </c>
      <c r="V431" s="110">
        <v>0</v>
      </c>
      <c r="W431" s="110">
        <v>0</v>
      </c>
      <c r="X431" s="110">
        <v>887</v>
      </c>
      <c r="Y431" s="110">
        <v>18897</v>
      </c>
      <c r="Z431" s="109">
        <v>10397004</v>
      </c>
      <c r="AB431" s="108">
        <v>0</v>
      </c>
      <c r="AC431" s="108">
        <v>0</v>
      </c>
      <c r="AD431" s="107">
        <v>0</v>
      </c>
      <c r="AE431" s="106"/>
    </row>
    <row r="432" spans="1:31" s="95" customFormat="1" x14ac:dyDescent="0.3">
      <c r="A432" s="115">
        <v>456</v>
      </c>
      <c r="B432" s="115">
        <v>456160079</v>
      </c>
      <c r="C432" s="114" t="s">
        <v>226</v>
      </c>
      <c r="D432" s="115">
        <v>160</v>
      </c>
      <c r="E432" s="114" t="s">
        <v>104</v>
      </c>
      <c r="F432" s="115">
        <v>79</v>
      </c>
      <c r="G432" s="114" t="s">
        <v>109</v>
      </c>
      <c r="H432" s="108">
        <v>32.149999999999991</v>
      </c>
      <c r="I432" s="107">
        <v>10194</v>
      </c>
      <c r="J432" s="107">
        <v>1033</v>
      </c>
      <c r="K432" s="107">
        <f t="shared" si="12"/>
        <v>0</v>
      </c>
      <c r="L432" s="107">
        <v>893</v>
      </c>
      <c r="M432" s="113">
        <f t="shared" si="13"/>
        <v>12120</v>
      </c>
      <c r="N432" s="100"/>
      <c r="O432" s="108">
        <v>0.21397139167578175</v>
      </c>
      <c r="P432" s="108">
        <v>0</v>
      </c>
      <c r="Q432" s="112">
        <v>0.09</v>
      </c>
      <c r="R432" s="112">
        <v>6.132665667844843E-2</v>
      </c>
      <c r="S432" s="111">
        <v>0</v>
      </c>
      <c r="T432" s="100"/>
      <c r="U432" s="110">
        <v>358540</v>
      </c>
      <c r="V432" s="110">
        <v>0</v>
      </c>
      <c r="W432" s="110">
        <v>0</v>
      </c>
      <c r="X432" s="110">
        <v>28516</v>
      </c>
      <c r="Y432" s="110">
        <v>387056</v>
      </c>
      <c r="Z432" s="109">
        <v>10397004</v>
      </c>
      <c r="AB432" s="108">
        <v>0</v>
      </c>
      <c r="AC432" s="108">
        <v>0</v>
      </c>
      <c r="AD432" s="107">
        <v>0</v>
      </c>
      <c r="AE432" s="106"/>
    </row>
    <row r="433" spans="1:31" s="95" customFormat="1" x14ac:dyDescent="0.3">
      <c r="A433" s="115">
        <v>456</v>
      </c>
      <c r="B433" s="115">
        <v>456160100</v>
      </c>
      <c r="C433" s="114" t="s">
        <v>226</v>
      </c>
      <c r="D433" s="115">
        <v>160</v>
      </c>
      <c r="E433" s="114" t="s">
        <v>104</v>
      </c>
      <c r="F433" s="115">
        <v>100</v>
      </c>
      <c r="G433" s="114" t="s">
        <v>79</v>
      </c>
      <c r="H433" s="108">
        <v>0.48</v>
      </c>
      <c r="I433" s="107">
        <v>11116</v>
      </c>
      <c r="J433" s="107">
        <v>5713</v>
      </c>
      <c r="K433" s="107">
        <f t="shared" si="12"/>
        <v>0</v>
      </c>
      <c r="L433" s="107">
        <v>893</v>
      </c>
      <c r="M433" s="113">
        <f t="shared" si="13"/>
        <v>17722</v>
      </c>
      <c r="N433" s="100"/>
      <c r="O433" s="108">
        <v>3.1945962054238039E-3</v>
      </c>
      <c r="P433" s="108">
        <v>0</v>
      </c>
      <c r="Q433" s="112">
        <v>0.09</v>
      </c>
      <c r="R433" s="112">
        <v>3.1256891479000334E-2</v>
      </c>
      <c r="S433" s="111">
        <v>0</v>
      </c>
      <c r="T433" s="100"/>
      <c r="U433" s="110">
        <v>8024</v>
      </c>
      <c r="V433" s="110">
        <v>0</v>
      </c>
      <c r="W433" s="110">
        <v>0</v>
      </c>
      <c r="X433" s="110">
        <v>426</v>
      </c>
      <c r="Y433" s="110">
        <v>8450</v>
      </c>
      <c r="Z433" s="109">
        <v>10397004</v>
      </c>
      <c r="AB433" s="108">
        <v>0</v>
      </c>
      <c r="AC433" s="108">
        <v>0</v>
      </c>
      <c r="AD433" s="107">
        <v>0</v>
      </c>
      <c r="AE433" s="106"/>
    </row>
    <row r="434" spans="1:31" s="95" customFormat="1" x14ac:dyDescent="0.3">
      <c r="A434" s="115">
        <v>456</v>
      </c>
      <c r="B434" s="115">
        <v>456160128</v>
      </c>
      <c r="C434" s="114" t="s">
        <v>226</v>
      </c>
      <c r="D434" s="115">
        <v>160</v>
      </c>
      <c r="E434" s="114" t="s">
        <v>104</v>
      </c>
      <c r="F434" s="115">
        <v>128</v>
      </c>
      <c r="G434" s="114" t="s">
        <v>110</v>
      </c>
      <c r="H434" s="108">
        <v>1</v>
      </c>
      <c r="I434" s="107">
        <v>11023</v>
      </c>
      <c r="J434" s="107">
        <v>561</v>
      </c>
      <c r="K434" s="107">
        <f t="shared" si="12"/>
        <v>0</v>
      </c>
      <c r="L434" s="107">
        <v>893</v>
      </c>
      <c r="M434" s="113">
        <f t="shared" si="13"/>
        <v>12477</v>
      </c>
      <c r="N434" s="100"/>
      <c r="O434" s="108">
        <v>6.6554087612995918E-3</v>
      </c>
      <c r="P434" s="108">
        <v>0</v>
      </c>
      <c r="Q434" s="112">
        <v>0.18</v>
      </c>
      <c r="R434" s="112">
        <v>3.3692444036885129E-2</v>
      </c>
      <c r="S434" s="111">
        <v>0</v>
      </c>
      <c r="T434" s="100"/>
      <c r="U434" s="110">
        <v>11507</v>
      </c>
      <c r="V434" s="110">
        <v>0</v>
      </c>
      <c r="W434" s="110">
        <v>0</v>
      </c>
      <c r="X434" s="110">
        <v>887</v>
      </c>
      <c r="Y434" s="110">
        <v>12394</v>
      </c>
      <c r="Z434" s="109">
        <v>10397004</v>
      </c>
      <c r="AB434" s="108">
        <v>0</v>
      </c>
      <c r="AC434" s="108">
        <v>0</v>
      </c>
      <c r="AD434" s="107">
        <v>0</v>
      </c>
      <c r="AE434" s="106"/>
    </row>
    <row r="435" spans="1:31" s="95" customFormat="1" x14ac:dyDescent="0.3">
      <c r="A435" s="115">
        <v>456</v>
      </c>
      <c r="B435" s="115">
        <v>456160149</v>
      </c>
      <c r="C435" s="114" t="s">
        <v>226</v>
      </c>
      <c r="D435" s="115">
        <v>160</v>
      </c>
      <c r="E435" s="114" t="s">
        <v>104</v>
      </c>
      <c r="F435" s="115">
        <v>149</v>
      </c>
      <c r="G435" s="114" t="s">
        <v>103</v>
      </c>
      <c r="H435" s="108">
        <v>2</v>
      </c>
      <c r="I435" s="107">
        <v>13821</v>
      </c>
      <c r="J435" s="107">
        <v>16</v>
      </c>
      <c r="K435" s="107">
        <f t="shared" si="12"/>
        <v>0</v>
      </c>
      <c r="L435" s="107">
        <v>893</v>
      </c>
      <c r="M435" s="113">
        <f t="shared" si="13"/>
        <v>14730</v>
      </c>
      <c r="N435" s="100"/>
      <c r="O435" s="108">
        <v>1.3310817522599184E-2</v>
      </c>
      <c r="P435" s="108">
        <v>0</v>
      </c>
      <c r="Q435" s="112">
        <v>0.12985622607830993</v>
      </c>
      <c r="R435" s="112">
        <v>0.10032197054833102</v>
      </c>
      <c r="S435" s="111">
        <v>0</v>
      </c>
      <c r="T435" s="100"/>
      <c r="U435" s="110">
        <v>27490</v>
      </c>
      <c r="V435" s="110">
        <v>0</v>
      </c>
      <c r="W435" s="110">
        <v>0</v>
      </c>
      <c r="X435" s="110">
        <v>1774</v>
      </c>
      <c r="Y435" s="110">
        <v>29264</v>
      </c>
      <c r="Z435" s="109">
        <v>10397004</v>
      </c>
      <c r="AB435" s="108">
        <v>0</v>
      </c>
      <c r="AC435" s="108">
        <v>0</v>
      </c>
      <c r="AD435" s="107">
        <v>0</v>
      </c>
      <c r="AE435" s="106"/>
    </row>
    <row r="436" spans="1:31" s="95" customFormat="1" x14ac:dyDescent="0.3">
      <c r="A436" s="115">
        <v>456</v>
      </c>
      <c r="B436" s="115">
        <v>456160160</v>
      </c>
      <c r="C436" s="114" t="s">
        <v>226</v>
      </c>
      <c r="D436" s="115">
        <v>160</v>
      </c>
      <c r="E436" s="114" t="s">
        <v>104</v>
      </c>
      <c r="F436" s="115">
        <v>160</v>
      </c>
      <c r="G436" s="114" t="s">
        <v>104</v>
      </c>
      <c r="H436" s="108">
        <v>745.48</v>
      </c>
      <c r="I436" s="107">
        <v>11702</v>
      </c>
      <c r="J436" s="107">
        <v>344</v>
      </c>
      <c r="K436" s="107">
        <f t="shared" si="12"/>
        <v>0</v>
      </c>
      <c r="L436" s="107">
        <v>893</v>
      </c>
      <c r="M436" s="113">
        <f t="shared" si="13"/>
        <v>12939</v>
      </c>
      <c r="N436" s="100"/>
      <c r="O436" s="108">
        <v>4.9614741233736765</v>
      </c>
      <c r="P436" s="108">
        <v>0</v>
      </c>
      <c r="Q436" s="112">
        <v>0.1273</v>
      </c>
      <c r="R436" s="112">
        <v>0.10201980292645375</v>
      </c>
      <c r="S436" s="111">
        <v>0</v>
      </c>
      <c r="T436" s="100"/>
      <c r="U436" s="110">
        <v>8920410</v>
      </c>
      <c r="V436" s="110">
        <v>0</v>
      </c>
      <c r="W436" s="110">
        <v>0</v>
      </c>
      <c r="X436" s="110">
        <v>661241</v>
      </c>
      <c r="Y436" s="110">
        <v>9581651</v>
      </c>
      <c r="Z436" s="109">
        <v>10397004</v>
      </c>
      <c r="AB436" s="108">
        <v>0</v>
      </c>
      <c r="AC436" s="108">
        <v>0</v>
      </c>
      <c r="AD436" s="107">
        <v>0</v>
      </c>
      <c r="AE436" s="106"/>
    </row>
    <row r="437" spans="1:31" s="95" customFormat="1" x14ac:dyDescent="0.3">
      <c r="A437" s="115">
        <v>456</v>
      </c>
      <c r="B437" s="115">
        <v>456160170</v>
      </c>
      <c r="C437" s="114" t="s">
        <v>226</v>
      </c>
      <c r="D437" s="115">
        <v>160</v>
      </c>
      <c r="E437" s="114" t="s">
        <v>104</v>
      </c>
      <c r="F437" s="115">
        <v>170</v>
      </c>
      <c r="G437" s="114" t="s">
        <v>87</v>
      </c>
      <c r="H437" s="108">
        <v>3</v>
      </c>
      <c r="I437" s="107">
        <v>10413</v>
      </c>
      <c r="J437" s="107">
        <v>4068</v>
      </c>
      <c r="K437" s="107">
        <f t="shared" si="12"/>
        <v>0</v>
      </c>
      <c r="L437" s="107">
        <v>893</v>
      </c>
      <c r="M437" s="113">
        <f t="shared" si="13"/>
        <v>15374</v>
      </c>
      <c r="N437" s="100"/>
      <c r="O437" s="108">
        <v>1.9966226283898776E-2</v>
      </c>
      <c r="P437" s="108">
        <v>0</v>
      </c>
      <c r="Q437" s="112">
        <v>0.09</v>
      </c>
      <c r="R437" s="112">
        <v>8.9350920886556662E-2</v>
      </c>
      <c r="S437" s="111">
        <v>0</v>
      </c>
      <c r="T437" s="100"/>
      <c r="U437" s="110">
        <v>43155</v>
      </c>
      <c r="V437" s="110">
        <v>0</v>
      </c>
      <c r="W437" s="110">
        <v>0</v>
      </c>
      <c r="X437" s="110">
        <v>2661</v>
      </c>
      <c r="Y437" s="110">
        <v>45816</v>
      </c>
      <c r="Z437" s="109">
        <v>10397004</v>
      </c>
      <c r="AB437" s="108">
        <v>3</v>
      </c>
      <c r="AC437" s="108">
        <v>0</v>
      </c>
      <c r="AD437" s="107">
        <v>0</v>
      </c>
      <c r="AE437" s="106"/>
    </row>
    <row r="438" spans="1:31" s="95" customFormat="1" x14ac:dyDescent="0.3">
      <c r="A438" s="115">
        <v>456</v>
      </c>
      <c r="B438" s="115">
        <v>456160181</v>
      </c>
      <c r="C438" s="114" t="s">
        <v>226</v>
      </c>
      <c r="D438" s="115">
        <v>160</v>
      </c>
      <c r="E438" s="114" t="s">
        <v>104</v>
      </c>
      <c r="F438" s="115">
        <v>181</v>
      </c>
      <c r="G438" s="114" t="s">
        <v>105</v>
      </c>
      <c r="H438" s="108">
        <v>0.95</v>
      </c>
      <c r="I438" s="107">
        <v>10836</v>
      </c>
      <c r="J438" s="107">
        <v>731</v>
      </c>
      <c r="K438" s="107">
        <f t="shared" si="12"/>
        <v>0</v>
      </c>
      <c r="L438" s="107">
        <v>893</v>
      </c>
      <c r="M438" s="113">
        <f t="shared" si="13"/>
        <v>12460</v>
      </c>
      <c r="N438" s="100"/>
      <c r="O438" s="108">
        <v>6.322638323234612E-3</v>
      </c>
      <c r="P438" s="108">
        <v>0</v>
      </c>
      <c r="Q438" s="112">
        <v>0.09</v>
      </c>
      <c r="R438" s="112">
        <v>1.5623145980024853E-2</v>
      </c>
      <c r="S438" s="111">
        <v>0</v>
      </c>
      <c r="T438" s="100"/>
      <c r="U438" s="110">
        <v>10916</v>
      </c>
      <c r="V438" s="110">
        <v>0</v>
      </c>
      <c r="W438" s="110">
        <v>0</v>
      </c>
      <c r="X438" s="110">
        <v>843</v>
      </c>
      <c r="Y438" s="110">
        <v>11759</v>
      </c>
      <c r="Z438" s="109">
        <v>10397004</v>
      </c>
      <c r="AB438" s="108">
        <v>0</v>
      </c>
      <c r="AC438" s="108">
        <v>0</v>
      </c>
      <c r="AD438" s="107">
        <v>0</v>
      </c>
      <c r="AE438" s="106"/>
    </row>
    <row r="439" spans="1:31" s="95" customFormat="1" x14ac:dyDescent="0.3">
      <c r="A439" s="115">
        <v>456</v>
      </c>
      <c r="B439" s="115">
        <v>456160262</v>
      </c>
      <c r="C439" s="114" t="s">
        <v>226</v>
      </c>
      <c r="D439" s="115">
        <v>160</v>
      </c>
      <c r="E439" s="114" t="s">
        <v>104</v>
      </c>
      <c r="F439" s="115">
        <v>262</v>
      </c>
      <c r="G439" s="114" t="s">
        <v>31</v>
      </c>
      <c r="H439" s="108">
        <v>0.97</v>
      </c>
      <c r="I439" s="107">
        <v>10347</v>
      </c>
      <c r="J439" s="107">
        <v>4770</v>
      </c>
      <c r="K439" s="107">
        <f t="shared" si="12"/>
        <v>0</v>
      </c>
      <c r="L439" s="107">
        <v>893</v>
      </c>
      <c r="M439" s="113">
        <f t="shared" si="13"/>
        <v>16010</v>
      </c>
      <c r="N439" s="100"/>
      <c r="O439" s="108">
        <v>6.4557464984606036E-3</v>
      </c>
      <c r="P439" s="108">
        <v>0</v>
      </c>
      <c r="Q439" s="112">
        <v>0.09</v>
      </c>
      <c r="R439" s="112">
        <v>5.2966569410615699E-2</v>
      </c>
      <c r="S439" s="111">
        <v>0</v>
      </c>
      <c r="T439" s="100"/>
      <c r="U439" s="110">
        <v>14566</v>
      </c>
      <c r="V439" s="110">
        <v>0</v>
      </c>
      <c r="W439" s="110">
        <v>0</v>
      </c>
      <c r="X439" s="110">
        <v>860</v>
      </c>
      <c r="Y439" s="110">
        <v>15426</v>
      </c>
      <c r="Z439" s="109">
        <v>10397004</v>
      </c>
      <c r="AB439" s="108">
        <v>0</v>
      </c>
      <c r="AC439" s="108">
        <v>0</v>
      </c>
      <c r="AD439" s="107">
        <v>0</v>
      </c>
      <c r="AE439" s="106"/>
    </row>
    <row r="440" spans="1:31" s="95" customFormat="1" x14ac:dyDescent="0.3">
      <c r="A440" s="115">
        <v>456</v>
      </c>
      <c r="B440" s="115">
        <v>456160295</v>
      </c>
      <c r="C440" s="114" t="s">
        <v>226</v>
      </c>
      <c r="D440" s="115">
        <v>160</v>
      </c>
      <c r="E440" s="114" t="s">
        <v>104</v>
      </c>
      <c r="F440" s="115">
        <v>295</v>
      </c>
      <c r="G440" s="114" t="s">
        <v>155</v>
      </c>
      <c r="H440" s="108">
        <v>6.71</v>
      </c>
      <c r="I440" s="107">
        <v>10650</v>
      </c>
      <c r="J440" s="107">
        <v>5093</v>
      </c>
      <c r="K440" s="107">
        <f t="shared" si="12"/>
        <v>0</v>
      </c>
      <c r="L440" s="107">
        <v>893</v>
      </c>
      <c r="M440" s="113">
        <f t="shared" si="13"/>
        <v>16636</v>
      </c>
      <c r="N440" s="100"/>
      <c r="O440" s="108">
        <v>4.4657792788320265E-2</v>
      </c>
      <c r="P440" s="108">
        <v>0</v>
      </c>
      <c r="Q440" s="112">
        <v>0.09</v>
      </c>
      <c r="R440" s="112">
        <v>2.037690193406954E-2</v>
      </c>
      <c r="S440" s="111">
        <v>0</v>
      </c>
      <c r="T440" s="100"/>
      <c r="U440" s="110">
        <v>104931</v>
      </c>
      <c r="V440" s="110">
        <v>0</v>
      </c>
      <c r="W440" s="110">
        <v>0</v>
      </c>
      <c r="X440" s="110">
        <v>5952</v>
      </c>
      <c r="Y440" s="110">
        <v>110883</v>
      </c>
      <c r="Z440" s="109">
        <v>10397004</v>
      </c>
      <c r="AB440" s="108">
        <v>0</v>
      </c>
      <c r="AC440" s="108">
        <v>0</v>
      </c>
      <c r="AD440" s="107">
        <v>0</v>
      </c>
      <c r="AE440" s="106"/>
    </row>
    <row r="441" spans="1:31" s="95" customFormat="1" x14ac:dyDescent="0.3">
      <c r="A441" s="115">
        <v>456</v>
      </c>
      <c r="B441" s="115">
        <v>456160301</v>
      </c>
      <c r="C441" s="114" t="s">
        <v>226</v>
      </c>
      <c r="D441" s="115">
        <v>160</v>
      </c>
      <c r="E441" s="114" t="s">
        <v>104</v>
      </c>
      <c r="F441" s="115">
        <v>301</v>
      </c>
      <c r="G441" s="114" t="s">
        <v>151</v>
      </c>
      <c r="H441" s="108">
        <v>3</v>
      </c>
      <c r="I441" s="107">
        <v>8094</v>
      </c>
      <c r="J441" s="107">
        <v>2920</v>
      </c>
      <c r="K441" s="107">
        <f t="shared" si="12"/>
        <v>0</v>
      </c>
      <c r="L441" s="107">
        <v>893</v>
      </c>
      <c r="M441" s="113">
        <f t="shared" si="13"/>
        <v>11907</v>
      </c>
      <c r="N441" s="100"/>
      <c r="O441" s="108">
        <v>1.9966226283898776E-2</v>
      </c>
      <c r="P441" s="108">
        <v>0</v>
      </c>
      <c r="Q441" s="112">
        <v>0.09</v>
      </c>
      <c r="R441" s="112">
        <v>4.5744125016378152E-2</v>
      </c>
      <c r="S441" s="111">
        <v>0</v>
      </c>
      <c r="T441" s="100"/>
      <c r="U441" s="110">
        <v>32823</v>
      </c>
      <c r="V441" s="110">
        <v>0</v>
      </c>
      <c r="W441" s="110">
        <v>0</v>
      </c>
      <c r="X441" s="110">
        <v>2661</v>
      </c>
      <c r="Y441" s="110">
        <v>35484</v>
      </c>
      <c r="Z441" s="109">
        <v>10397004</v>
      </c>
      <c r="AB441" s="108">
        <v>0</v>
      </c>
      <c r="AC441" s="108">
        <v>0</v>
      </c>
      <c r="AD441" s="107">
        <v>0</v>
      </c>
      <c r="AE441" s="106"/>
    </row>
    <row r="442" spans="1:31" s="95" customFormat="1" x14ac:dyDescent="0.3">
      <c r="A442" s="115">
        <v>456</v>
      </c>
      <c r="B442" s="115">
        <v>456160616</v>
      </c>
      <c r="C442" s="114" t="s">
        <v>226</v>
      </c>
      <c r="D442" s="115">
        <v>160</v>
      </c>
      <c r="E442" s="114" t="s">
        <v>104</v>
      </c>
      <c r="F442" s="115">
        <v>616</v>
      </c>
      <c r="G442" s="114" t="s">
        <v>133</v>
      </c>
      <c r="H442" s="108">
        <v>1</v>
      </c>
      <c r="I442" s="107">
        <v>10413</v>
      </c>
      <c r="J442" s="107">
        <v>3513</v>
      </c>
      <c r="K442" s="107">
        <f t="shared" si="12"/>
        <v>0</v>
      </c>
      <c r="L442" s="107">
        <v>893</v>
      </c>
      <c r="M442" s="113">
        <f t="shared" si="13"/>
        <v>14819</v>
      </c>
      <c r="N442" s="100"/>
      <c r="O442" s="108">
        <v>6.6554087612995918E-3</v>
      </c>
      <c r="P442" s="108">
        <v>0</v>
      </c>
      <c r="Q442" s="112">
        <v>0.09</v>
      </c>
      <c r="R442" s="112">
        <v>3.6936632904566308E-2</v>
      </c>
      <c r="S442" s="111">
        <v>0</v>
      </c>
      <c r="T442" s="100"/>
      <c r="U442" s="110">
        <v>13833</v>
      </c>
      <c r="V442" s="110">
        <v>0</v>
      </c>
      <c r="W442" s="110">
        <v>0</v>
      </c>
      <c r="X442" s="110">
        <v>887</v>
      </c>
      <c r="Y442" s="110">
        <v>14720</v>
      </c>
      <c r="Z442" s="109">
        <v>10397004</v>
      </c>
      <c r="AB442" s="108">
        <v>0</v>
      </c>
      <c r="AC442" s="108">
        <v>0</v>
      </c>
      <c r="AD442" s="107">
        <v>0</v>
      </c>
      <c r="AE442" s="106"/>
    </row>
    <row r="443" spans="1:31" s="95" customFormat="1" x14ac:dyDescent="0.3">
      <c r="A443" s="115">
        <v>456</v>
      </c>
      <c r="B443" s="115">
        <v>456160673</v>
      </c>
      <c r="C443" s="114" t="s">
        <v>226</v>
      </c>
      <c r="D443" s="115">
        <v>160</v>
      </c>
      <c r="E443" s="114" t="s">
        <v>104</v>
      </c>
      <c r="F443" s="115">
        <v>673</v>
      </c>
      <c r="G443" s="114" t="s">
        <v>159</v>
      </c>
      <c r="H443" s="108">
        <v>0.88</v>
      </c>
      <c r="I443" s="107">
        <v>9381</v>
      </c>
      <c r="J443" s="107">
        <v>4453</v>
      </c>
      <c r="K443" s="107">
        <f t="shared" si="12"/>
        <v>0</v>
      </c>
      <c r="L443" s="107">
        <v>893</v>
      </c>
      <c r="M443" s="113">
        <f t="shared" si="13"/>
        <v>14727</v>
      </c>
      <c r="N443" s="100"/>
      <c r="O443" s="108">
        <v>5.8567597099436408E-3</v>
      </c>
      <c r="P443" s="108">
        <v>0</v>
      </c>
      <c r="Q443" s="112">
        <v>0.09</v>
      </c>
      <c r="R443" s="112">
        <v>1.7919692828210827E-2</v>
      </c>
      <c r="S443" s="111">
        <v>0</v>
      </c>
      <c r="T443" s="100"/>
      <c r="U443" s="110">
        <v>12093</v>
      </c>
      <c r="V443" s="110">
        <v>0</v>
      </c>
      <c r="W443" s="110">
        <v>0</v>
      </c>
      <c r="X443" s="110">
        <v>781</v>
      </c>
      <c r="Y443" s="110">
        <v>12874</v>
      </c>
      <c r="Z443" s="109">
        <v>10397004</v>
      </c>
      <c r="AB443" s="108">
        <v>0</v>
      </c>
      <c r="AC443" s="108">
        <v>0</v>
      </c>
      <c r="AD443" s="107">
        <v>0</v>
      </c>
      <c r="AE443" s="106"/>
    </row>
    <row r="444" spans="1:31" s="95" customFormat="1" x14ac:dyDescent="0.3">
      <c r="A444" s="115">
        <v>456</v>
      </c>
      <c r="B444" s="115">
        <v>456160745</v>
      </c>
      <c r="C444" s="114" t="s">
        <v>226</v>
      </c>
      <c r="D444" s="115">
        <v>160</v>
      </c>
      <c r="E444" s="114" t="s">
        <v>104</v>
      </c>
      <c r="F444" s="115">
        <v>745</v>
      </c>
      <c r="G444" s="114" t="s">
        <v>225</v>
      </c>
      <c r="H444" s="108">
        <v>1.5</v>
      </c>
      <c r="I444" s="107">
        <v>9499</v>
      </c>
      <c r="J444" s="107">
        <v>4320</v>
      </c>
      <c r="K444" s="107">
        <f t="shared" si="12"/>
        <v>0</v>
      </c>
      <c r="L444" s="107">
        <v>893</v>
      </c>
      <c r="M444" s="113">
        <f t="shared" si="13"/>
        <v>14712</v>
      </c>
      <c r="N444" s="100"/>
      <c r="O444" s="108">
        <v>9.9831131419493881E-3</v>
      </c>
      <c r="P444" s="108">
        <v>0</v>
      </c>
      <c r="Q444" s="112">
        <v>0.09</v>
      </c>
      <c r="R444" s="112">
        <v>9.8084247744160049E-3</v>
      </c>
      <c r="S444" s="111">
        <v>0</v>
      </c>
      <c r="T444" s="100"/>
      <c r="U444" s="110">
        <v>20590</v>
      </c>
      <c r="V444" s="110">
        <v>0</v>
      </c>
      <c r="W444" s="110">
        <v>0</v>
      </c>
      <c r="X444" s="110">
        <v>1330</v>
      </c>
      <c r="Y444" s="110">
        <v>21920</v>
      </c>
      <c r="Z444" s="109">
        <v>10397004</v>
      </c>
      <c r="AB444" s="108">
        <v>0</v>
      </c>
      <c r="AC444" s="108">
        <v>0</v>
      </c>
      <c r="AD444" s="107">
        <v>0</v>
      </c>
      <c r="AE444" s="106"/>
    </row>
    <row r="445" spans="1:31" s="95" customFormat="1" x14ac:dyDescent="0.3">
      <c r="A445" s="115">
        <v>458</v>
      </c>
      <c r="B445" s="115">
        <v>458160031</v>
      </c>
      <c r="C445" s="114" t="s">
        <v>227</v>
      </c>
      <c r="D445" s="115">
        <v>160</v>
      </c>
      <c r="E445" s="114" t="s">
        <v>104</v>
      </c>
      <c r="F445" s="115">
        <v>31</v>
      </c>
      <c r="G445" s="114" t="s">
        <v>101</v>
      </c>
      <c r="H445" s="108">
        <v>1</v>
      </c>
      <c r="I445" s="107">
        <v>9808</v>
      </c>
      <c r="J445" s="107">
        <v>4550</v>
      </c>
      <c r="K445" s="107">
        <f t="shared" si="12"/>
        <v>0</v>
      </c>
      <c r="L445" s="107">
        <v>893</v>
      </c>
      <c r="M445" s="113">
        <f t="shared" si="13"/>
        <v>15251</v>
      </c>
      <c r="N445" s="100"/>
      <c r="O445" s="108">
        <v>0</v>
      </c>
      <c r="P445" s="108">
        <v>0</v>
      </c>
      <c r="Q445" s="112">
        <v>0.09</v>
      </c>
      <c r="R445" s="112">
        <v>3.0859245332986639E-2</v>
      </c>
      <c r="S445" s="111">
        <v>0</v>
      </c>
      <c r="T445" s="100"/>
      <c r="U445" s="110">
        <v>14358</v>
      </c>
      <c r="V445" s="110">
        <v>0</v>
      </c>
      <c r="W445" s="110">
        <v>0</v>
      </c>
      <c r="X445" s="110">
        <v>893</v>
      </c>
      <c r="Y445" s="110">
        <v>15251</v>
      </c>
      <c r="Z445" s="109">
        <v>1401586</v>
      </c>
      <c r="AB445" s="108">
        <v>0</v>
      </c>
      <c r="AC445" s="108">
        <v>0</v>
      </c>
      <c r="AD445" s="107">
        <v>0</v>
      </c>
      <c r="AE445" s="106"/>
    </row>
    <row r="446" spans="1:31" s="95" customFormat="1" x14ac:dyDescent="0.3">
      <c r="A446" s="115">
        <v>458</v>
      </c>
      <c r="B446" s="115">
        <v>458160056</v>
      </c>
      <c r="C446" s="114" t="s">
        <v>227</v>
      </c>
      <c r="D446" s="115">
        <v>160</v>
      </c>
      <c r="E446" s="114" t="s">
        <v>104</v>
      </c>
      <c r="F446" s="115">
        <v>56</v>
      </c>
      <c r="G446" s="114" t="s">
        <v>153</v>
      </c>
      <c r="H446" s="108">
        <v>1</v>
      </c>
      <c r="I446" s="107">
        <v>13975</v>
      </c>
      <c r="J446" s="107">
        <v>5429</v>
      </c>
      <c r="K446" s="107">
        <f t="shared" si="12"/>
        <v>0</v>
      </c>
      <c r="L446" s="107">
        <v>893</v>
      </c>
      <c r="M446" s="113">
        <f t="shared" si="13"/>
        <v>20297</v>
      </c>
      <c r="N446" s="100"/>
      <c r="O446" s="108">
        <v>0</v>
      </c>
      <c r="P446" s="108">
        <v>0</v>
      </c>
      <c r="Q446" s="112">
        <v>0.09</v>
      </c>
      <c r="R446" s="112">
        <v>2.0474156589421796E-2</v>
      </c>
      <c r="S446" s="111">
        <v>0</v>
      </c>
      <c r="T446" s="100"/>
      <c r="U446" s="110">
        <v>19404</v>
      </c>
      <c r="V446" s="110">
        <v>0</v>
      </c>
      <c r="W446" s="110">
        <v>0</v>
      </c>
      <c r="X446" s="110">
        <v>893</v>
      </c>
      <c r="Y446" s="110">
        <v>20297</v>
      </c>
      <c r="Z446" s="109">
        <v>1401586</v>
      </c>
      <c r="AB446" s="108">
        <v>0</v>
      </c>
      <c r="AC446" s="108">
        <v>0</v>
      </c>
      <c r="AD446" s="107">
        <v>0</v>
      </c>
      <c r="AE446" s="106"/>
    </row>
    <row r="447" spans="1:31" s="95" customFormat="1" x14ac:dyDescent="0.3">
      <c r="A447" s="115">
        <v>458</v>
      </c>
      <c r="B447" s="115">
        <v>458160079</v>
      </c>
      <c r="C447" s="114" t="s">
        <v>227</v>
      </c>
      <c r="D447" s="115">
        <v>160</v>
      </c>
      <c r="E447" s="114" t="s">
        <v>104</v>
      </c>
      <c r="F447" s="115">
        <v>79</v>
      </c>
      <c r="G447" s="114" t="s">
        <v>109</v>
      </c>
      <c r="H447" s="108">
        <v>6.0999999999999988</v>
      </c>
      <c r="I447" s="107">
        <v>11255</v>
      </c>
      <c r="J447" s="107">
        <v>1140</v>
      </c>
      <c r="K447" s="107">
        <f t="shared" si="12"/>
        <v>0</v>
      </c>
      <c r="L447" s="107">
        <v>893</v>
      </c>
      <c r="M447" s="113">
        <f t="shared" si="13"/>
        <v>13288</v>
      </c>
      <c r="N447" s="100"/>
      <c r="O447" s="108">
        <v>0</v>
      </c>
      <c r="P447" s="108">
        <v>0</v>
      </c>
      <c r="Q447" s="112">
        <v>0.09</v>
      </c>
      <c r="R447" s="112">
        <v>6.132665667844843E-2</v>
      </c>
      <c r="S447" s="111">
        <v>0</v>
      </c>
      <c r="T447" s="100"/>
      <c r="U447" s="110">
        <v>75612</v>
      </c>
      <c r="V447" s="110">
        <v>0</v>
      </c>
      <c r="W447" s="110">
        <v>0</v>
      </c>
      <c r="X447" s="110">
        <v>5446</v>
      </c>
      <c r="Y447" s="110">
        <v>81058</v>
      </c>
      <c r="Z447" s="109">
        <v>1401586</v>
      </c>
      <c r="AB447" s="108">
        <v>0</v>
      </c>
      <c r="AC447" s="108">
        <v>0</v>
      </c>
      <c r="AD447" s="107">
        <v>0</v>
      </c>
      <c r="AE447" s="106"/>
    </row>
    <row r="448" spans="1:31" s="95" customFormat="1" x14ac:dyDescent="0.3">
      <c r="A448" s="115">
        <v>458</v>
      </c>
      <c r="B448" s="115">
        <v>458160149</v>
      </c>
      <c r="C448" s="114" t="s">
        <v>227</v>
      </c>
      <c r="D448" s="115">
        <v>160</v>
      </c>
      <c r="E448" s="114" t="s">
        <v>104</v>
      </c>
      <c r="F448" s="115">
        <v>149</v>
      </c>
      <c r="G448" s="114" t="s">
        <v>103</v>
      </c>
      <c r="H448" s="108">
        <v>0.76</v>
      </c>
      <c r="I448" s="107">
        <v>12390</v>
      </c>
      <c r="J448" s="107">
        <v>15</v>
      </c>
      <c r="K448" s="107">
        <f t="shared" si="12"/>
        <v>0</v>
      </c>
      <c r="L448" s="107">
        <v>893</v>
      </c>
      <c r="M448" s="113">
        <f t="shared" si="13"/>
        <v>13298</v>
      </c>
      <c r="N448" s="100"/>
      <c r="O448" s="108">
        <v>0</v>
      </c>
      <c r="P448" s="108">
        <v>0</v>
      </c>
      <c r="Q448" s="112">
        <v>0.12985622607830993</v>
      </c>
      <c r="R448" s="112">
        <v>0.10032197054833102</v>
      </c>
      <c r="S448" s="111">
        <v>0</v>
      </c>
      <c r="T448" s="100"/>
      <c r="U448" s="110">
        <v>9428</v>
      </c>
      <c r="V448" s="110">
        <v>0</v>
      </c>
      <c r="W448" s="110">
        <v>0</v>
      </c>
      <c r="X448" s="110">
        <v>679</v>
      </c>
      <c r="Y448" s="110">
        <v>10107</v>
      </c>
      <c r="Z448" s="109">
        <v>1401586</v>
      </c>
      <c r="AB448" s="108">
        <v>0</v>
      </c>
      <c r="AC448" s="108">
        <v>0</v>
      </c>
      <c r="AD448" s="107">
        <v>0</v>
      </c>
      <c r="AE448" s="106"/>
    </row>
    <row r="449" spans="1:31" s="95" customFormat="1" x14ac:dyDescent="0.3">
      <c r="A449" s="115">
        <v>458</v>
      </c>
      <c r="B449" s="115">
        <v>458160160</v>
      </c>
      <c r="C449" s="114" t="s">
        <v>227</v>
      </c>
      <c r="D449" s="115">
        <v>160</v>
      </c>
      <c r="E449" s="114" t="s">
        <v>104</v>
      </c>
      <c r="F449" s="115">
        <v>160</v>
      </c>
      <c r="G449" s="114" t="s">
        <v>104</v>
      </c>
      <c r="H449" s="108">
        <v>79.560000000000016</v>
      </c>
      <c r="I449" s="107">
        <v>13235</v>
      </c>
      <c r="J449" s="107">
        <v>389</v>
      </c>
      <c r="K449" s="107">
        <f t="shared" si="12"/>
        <v>0</v>
      </c>
      <c r="L449" s="107">
        <v>893</v>
      </c>
      <c r="M449" s="113">
        <f t="shared" si="13"/>
        <v>14517</v>
      </c>
      <c r="N449" s="100"/>
      <c r="O449" s="108">
        <v>0</v>
      </c>
      <c r="P449" s="108">
        <v>0</v>
      </c>
      <c r="Q449" s="112">
        <v>0.1273</v>
      </c>
      <c r="R449" s="112">
        <v>0.10201980292645375</v>
      </c>
      <c r="S449" s="111">
        <v>0</v>
      </c>
      <c r="T449" s="100"/>
      <c r="U449" s="110">
        <v>1083922</v>
      </c>
      <c r="V449" s="110">
        <v>0</v>
      </c>
      <c r="W449" s="110">
        <v>0</v>
      </c>
      <c r="X449" s="110">
        <v>71041</v>
      </c>
      <c r="Y449" s="110">
        <v>1154963</v>
      </c>
      <c r="Z449" s="109">
        <v>1401586</v>
      </c>
      <c r="AB449" s="108">
        <v>0</v>
      </c>
      <c r="AC449" s="108">
        <v>0</v>
      </c>
      <c r="AD449" s="107">
        <v>0</v>
      </c>
      <c r="AE449" s="106"/>
    </row>
    <row r="450" spans="1:31" s="95" customFormat="1" x14ac:dyDescent="0.3">
      <c r="A450" s="115">
        <v>458</v>
      </c>
      <c r="B450" s="115">
        <v>458160181</v>
      </c>
      <c r="C450" s="114" t="s">
        <v>227</v>
      </c>
      <c r="D450" s="115">
        <v>160</v>
      </c>
      <c r="E450" s="114" t="s">
        <v>104</v>
      </c>
      <c r="F450" s="115">
        <v>181</v>
      </c>
      <c r="G450" s="114" t="s">
        <v>105</v>
      </c>
      <c r="H450" s="108">
        <v>2.95</v>
      </c>
      <c r="I450" s="107">
        <v>11884</v>
      </c>
      <c r="J450" s="107">
        <v>802</v>
      </c>
      <c r="K450" s="107">
        <f t="shared" si="12"/>
        <v>0</v>
      </c>
      <c r="L450" s="107">
        <v>893</v>
      </c>
      <c r="M450" s="113">
        <f t="shared" si="13"/>
        <v>13579</v>
      </c>
      <c r="N450" s="100"/>
      <c r="O450" s="108">
        <v>0</v>
      </c>
      <c r="P450" s="108">
        <v>0</v>
      </c>
      <c r="Q450" s="112">
        <v>0.09</v>
      </c>
      <c r="R450" s="112">
        <v>1.5623145980024853E-2</v>
      </c>
      <c r="S450" s="111">
        <v>0</v>
      </c>
      <c r="T450" s="100"/>
      <c r="U450" s="110">
        <v>37424</v>
      </c>
      <c r="V450" s="110">
        <v>0</v>
      </c>
      <c r="W450" s="110">
        <v>0</v>
      </c>
      <c r="X450" s="110">
        <v>2634</v>
      </c>
      <c r="Y450" s="110">
        <v>40058</v>
      </c>
      <c r="Z450" s="109">
        <v>1401586</v>
      </c>
      <c r="AB450" s="108">
        <v>0</v>
      </c>
      <c r="AC450" s="108">
        <v>0</v>
      </c>
      <c r="AD450" s="107">
        <v>0</v>
      </c>
      <c r="AE450" s="106"/>
    </row>
    <row r="451" spans="1:31" s="95" customFormat="1" x14ac:dyDescent="0.3">
      <c r="A451" s="115">
        <v>458</v>
      </c>
      <c r="B451" s="115">
        <v>458160295</v>
      </c>
      <c r="C451" s="114" t="s">
        <v>227</v>
      </c>
      <c r="D451" s="115">
        <v>160</v>
      </c>
      <c r="E451" s="114" t="s">
        <v>104</v>
      </c>
      <c r="F451" s="115">
        <v>295</v>
      </c>
      <c r="G451" s="114" t="s">
        <v>155</v>
      </c>
      <c r="H451" s="108">
        <v>0.1</v>
      </c>
      <c r="I451" s="107">
        <v>9794</v>
      </c>
      <c r="J451" s="107">
        <v>4684</v>
      </c>
      <c r="K451" s="107">
        <f t="shared" si="12"/>
        <v>0</v>
      </c>
      <c r="L451" s="107">
        <v>893</v>
      </c>
      <c r="M451" s="113">
        <f t="shared" si="13"/>
        <v>15371</v>
      </c>
      <c r="N451" s="100"/>
      <c r="O451" s="108">
        <v>0</v>
      </c>
      <c r="P451" s="108">
        <v>0</v>
      </c>
      <c r="Q451" s="112">
        <v>0.09</v>
      </c>
      <c r="R451" s="112">
        <v>2.037690193406954E-2</v>
      </c>
      <c r="S451" s="111">
        <v>0</v>
      </c>
      <c r="T451" s="100"/>
      <c r="U451" s="110">
        <v>1448</v>
      </c>
      <c r="V451" s="110">
        <v>0</v>
      </c>
      <c r="W451" s="110">
        <v>0</v>
      </c>
      <c r="X451" s="110">
        <v>89</v>
      </c>
      <c r="Y451" s="110">
        <v>1537</v>
      </c>
      <c r="Z451" s="109">
        <v>1401586</v>
      </c>
      <c r="AB451" s="108">
        <v>0</v>
      </c>
      <c r="AC451" s="108">
        <v>0</v>
      </c>
      <c r="AD451" s="107">
        <v>0</v>
      </c>
      <c r="AE451" s="106"/>
    </row>
    <row r="452" spans="1:31" s="95" customFormat="1" x14ac:dyDescent="0.3">
      <c r="A452" s="115">
        <v>458</v>
      </c>
      <c r="B452" s="115">
        <v>458160301</v>
      </c>
      <c r="C452" s="114" t="s">
        <v>227</v>
      </c>
      <c r="D452" s="115">
        <v>160</v>
      </c>
      <c r="E452" s="114" t="s">
        <v>104</v>
      </c>
      <c r="F452" s="115">
        <v>301</v>
      </c>
      <c r="G452" s="114" t="s">
        <v>151</v>
      </c>
      <c r="H452" s="108">
        <v>3.63</v>
      </c>
      <c r="I452" s="107">
        <v>11884</v>
      </c>
      <c r="J452" s="107">
        <v>4287</v>
      </c>
      <c r="K452" s="107">
        <f t="shared" si="12"/>
        <v>0</v>
      </c>
      <c r="L452" s="107">
        <v>893</v>
      </c>
      <c r="M452" s="113">
        <f t="shared" si="13"/>
        <v>17064</v>
      </c>
      <c r="N452" s="100"/>
      <c r="O452" s="108">
        <v>0</v>
      </c>
      <c r="P452" s="108">
        <v>0</v>
      </c>
      <c r="Q452" s="112">
        <v>0.09</v>
      </c>
      <c r="R452" s="112">
        <v>4.5744125016378152E-2</v>
      </c>
      <c r="S452" s="111">
        <v>0</v>
      </c>
      <c r="T452" s="100"/>
      <c r="U452" s="110">
        <v>58701</v>
      </c>
      <c r="V452" s="110">
        <v>0</v>
      </c>
      <c r="W452" s="110">
        <v>0</v>
      </c>
      <c r="X452" s="110">
        <v>3241</v>
      </c>
      <c r="Y452" s="110">
        <v>61942</v>
      </c>
      <c r="Z452" s="109">
        <v>1401586</v>
      </c>
      <c r="AB452" s="108">
        <v>0</v>
      </c>
      <c r="AC452" s="108">
        <v>0</v>
      </c>
      <c r="AD452" s="107">
        <v>0</v>
      </c>
      <c r="AE452" s="106"/>
    </row>
    <row r="453" spans="1:31" s="95" customFormat="1" x14ac:dyDescent="0.3">
      <c r="A453" s="115">
        <v>458</v>
      </c>
      <c r="B453" s="115">
        <v>458160342</v>
      </c>
      <c r="C453" s="114" t="s">
        <v>227</v>
      </c>
      <c r="D453" s="115">
        <v>160</v>
      </c>
      <c r="E453" s="114" t="s">
        <v>104</v>
      </c>
      <c r="F453" s="115">
        <v>342</v>
      </c>
      <c r="G453" s="114" t="s">
        <v>228</v>
      </c>
      <c r="H453" s="108">
        <v>1</v>
      </c>
      <c r="I453" s="107">
        <v>9956</v>
      </c>
      <c r="J453" s="107">
        <v>5524</v>
      </c>
      <c r="K453" s="107">
        <f t="shared" si="12"/>
        <v>0</v>
      </c>
      <c r="L453" s="107">
        <v>893</v>
      </c>
      <c r="M453" s="113">
        <f t="shared" si="13"/>
        <v>16373</v>
      </c>
      <c r="N453" s="100"/>
      <c r="O453" s="108">
        <v>0</v>
      </c>
      <c r="P453" s="108">
        <v>0</v>
      </c>
      <c r="Q453" s="112">
        <v>0.09</v>
      </c>
      <c r="R453" s="112">
        <v>9.0278267715073108E-4</v>
      </c>
      <c r="S453" s="111">
        <v>0</v>
      </c>
      <c r="T453" s="100"/>
      <c r="U453" s="110">
        <v>15480</v>
      </c>
      <c r="V453" s="110">
        <v>0</v>
      </c>
      <c r="W453" s="110">
        <v>0</v>
      </c>
      <c r="X453" s="110">
        <v>893</v>
      </c>
      <c r="Y453" s="110">
        <v>16373</v>
      </c>
      <c r="Z453" s="109">
        <v>1401586</v>
      </c>
      <c r="AB453" s="108">
        <v>0</v>
      </c>
      <c r="AC453" s="108">
        <v>0</v>
      </c>
      <c r="AD453" s="107">
        <v>0</v>
      </c>
      <c r="AE453" s="106"/>
    </row>
    <row r="454" spans="1:31" s="95" customFormat="1" x14ac:dyDescent="0.3">
      <c r="A454" s="115">
        <v>463</v>
      </c>
      <c r="B454" s="115">
        <v>463035035</v>
      </c>
      <c r="C454" s="114" t="s">
        <v>229</v>
      </c>
      <c r="D454" s="115">
        <v>35</v>
      </c>
      <c r="E454" s="114" t="s">
        <v>22</v>
      </c>
      <c r="F454" s="115">
        <v>35</v>
      </c>
      <c r="G454" s="114" t="s">
        <v>22</v>
      </c>
      <c r="H454" s="108">
        <v>554.81999999999994</v>
      </c>
      <c r="I454" s="107">
        <v>12561</v>
      </c>
      <c r="J454" s="107">
        <v>4416</v>
      </c>
      <c r="K454" s="107">
        <f t="shared" si="12"/>
        <v>0</v>
      </c>
      <c r="L454" s="107">
        <v>893</v>
      </c>
      <c r="M454" s="113">
        <f t="shared" si="13"/>
        <v>17870</v>
      </c>
      <c r="N454" s="100"/>
      <c r="O454" s="108">
        <v>0</v>
      </c>
      <c r="P454" s="108">
        <v>0</v>
      </c>
      <c r="Q454" s="112">
        <v>0.18</v>
      </c>
      <c r="R454" s="112">
        <v>0.14456084490991788</v>
      </c>
      <c r="S454" s="111">
        <v>0</v>
      </c>
      <c r="T454" s="100"/>
      <c r="U454" s="110">
        <v>9419178</v>
      </c>
      <c r="V454" s="110">
        <v>0</v>
      </c>
      <c r="W454" s="110">
        <v>0</v>
      </c>
      <c r="X454" s="110">
        <v>495456</v>
      </c>
      <c r="Y454" s="110">
        <v>9914634</v>
      </c>
      <c r="Z454" s="109">
        <v>9915885</v>
      </c>
      <c r="AB454" s="108">
        <v>0</v>
      </c>
      <c r="AC454" s="108">
        <v>0</v>
      </c>
      <c r="AD454" s="107">
        <v>0</v>
      </c>
      <c r="AE454" s="106"/>
    </row>
    <row r="455" spans="1:31" s="95" customFormat="1" x14ac:dyDescent="0.3">
      <c r="A455" s="115">
        <v>463</v>
      </c>
      <c r="B455" s="115">
        <v>463035243</v>
      </c>
      <c r="C455" s="114" t="s">
        <v>229</v>
      </c>
      <c r="D455" s="115">
        <v>35</v>
      </c>
      <c r="E455" s="114" t="s">
        <v>22</v>
      </c>
      <c r="F455" s="115">
        <v>243</v>
      </c>
      <c r="G455" s="114" t="s">
        <v>74</v>
      </c>
      <c r="H455" s="108">
        <v>0.13</v>
      </c>
      <c r="I455" s="107">
        <v>12066</v>
      </c>
      <c r="J455" s="107">
        <v>2848</v>
      </c>
      <c r="K455" s="107">
        <f t="shared" si="12"/>
        <v>0</v>
      </c>
      <c r="L455" s="107">
        <v>893</v>
      </c>
      <c r="M455" s="113">
        <f t="shared" si="13"/>
        <v>15807</v>
      </c>
      <c r="N455" s="100"/>
      <c r="O455" s="108">
        <v>0</v>
      </c>
      <c r="P455" s="108">
        <v>0</v>
      </c>
      <c r="Q455" s="112">
        <v>0.09</v>
      </c>
      <c r="R455" s="112">
        <v>5.3763165448022874E-3</v>
      </c>
      <c r="S455" s="111">
        <v>0</v>
      </c>
      <c r="T455" s="100"/>
      <c r="U455" s="110">
        <v>1939</v>
      </c>
      <c r="V455" s="110">
        <v>0</v>
      </c>
      <c r="W455" s="110">
        <v>0</v>
      </c>
      <c r="X455" s="110">
        <v>116</v>
      </c>
      <c r="Y455" s="110">
        <v>2055</v>
      </c>
      <c r="Z455" s="109">
        <v>9915885</v>
      </c>
      <c r="AB455" s="108">
        <v>0</v>
      </c>
      <c r="AC455" s="108">
        <v>0</v>
      </c>
      <c r="AD455" s="107">
        <v>0</v>
      </c>
      <c r="AE455" s="106"/>
    </row>
    <row r="456" spans="1:31" s="95" customFormat="1" x14ac:dyDescent="0.3">
      <c r="A456" s="115">
        <v>464</v>
      </c>
      <c r="B456" s="115">
        <v>464168163</v>
      </c>
      <c r="C456" s="114" t="s">
        <v>230</v>
      </c>
      <c r="D456" s="115">
        <v>168</v>
      </c>
      <c r="E456" s="114" t="s">
        <v>117</v>
      </c>
      <c r="F456" s="115">
        <v>163</v>
      </c>
      <c r="G456" s="114" t="s">
        <v>27</v>
      </c>
      <c r="H456" s="108">
        <v>16.240000000000002</v>
      </c>
      <c r="I456" s="107">
        <v>9723</v>
      </c>
      <c r="J456" s="107">
        <v>411</v>
      </c>
      <c r="K456" s="107">
        <f t="shared" si="12"/>
        <v>0</v>
      </c>
      <c r="L456" s="107">
        <v>893</v>
      </c>
      <c r="M456" s="113">
        <f t="shared" si="13"/>
        <v>11027</v>
      </c>
      <c r="N456" s="100"/>
      <c r="O456" s="108">
        <v>0</v>
      </c>
      <c r="P456" s="108">
        <v>0</v>
      </c>
      <c r="Q456" s="112">
        <v>0.18</v>
      </c>
      <c r="R456" s="112">
        <v>8.6929728917015628E-2</v>
      </c>
      <c r="S456" s="111">
        <v>0</v>
      </c>
      <c r="T456" s="100"/>
      <c r="U456" s="110">
        <v>164576</v>
      </c>
      <c r="V456" s="110">
        <v>0</v>
      </c>
      <c r="W456" s="110">
        <v>0</v>
      </c>
      <c r="X456" s="110">
        <v>14502</v>
      </c>
      <c r="Y456" s="110">
        <v>179078</v>
      </c>
      <c r="Z456" s="109">
        <v>3055916</v>
      </c>
      <c r="AB456" s="108">
        <v>0</v>
      </c>
      <c r="AC456" s="108">
        <v>0</v>
      </c>
      <c r="AD456" s="107">
        <v>0</v>
      </c>
      <c r="AE456" s="106"/>
    </row>
    <row r="457" spans="1:31" s="95" customFormat="1" x14ac:dyDescent="0.3">
      <c r="A457" s="115">
        <v>464</v>
      </c>
      <c r="B457" s="115">
        <v>464168168</v>
      </c>
      <c r="C457" s="114" t="s">
        <v>230</v>
      </c>
      <c r="D457" s="115">
        <v>168</v>
      </c>
      <c r="E457" s="114" t="s">
        <v>117</v>
      </c>
      <c r="F457" s="115">
        <v>168</v>
      </c>
      <c r="G457" s="114" t="s">
        <v>117</v>
      </c>
      <c r="H457" s="108">
        <v>170.5</v>
      </c>
      <c r="I457" s="107">
        <v>8433</v>
      </c>
      <c r="J457" s="107">
        <v>4356</v>
      </c>
      <c r="K457" s="107">
        <f t="shared" si="12"/>
        <v>0</v>
      </c>
      <c r="L457" s="107">
        <v>893</v>
      </c>
      <c r="M457" s="113">
        <f t="shared" si="13"/>
        <v>13682</v>
      </c>
      <c r="N457" s="100"/>
      <c r="O457" s="108">
        <v>0</v>
      </c>
      <c r="P457" s="108">
        <v>0</v>
      </c>
      <c r="Q457" s="112">
        <v>0.09</v>
      </c>
      <c r="R457" s="112">
        <v>4.5496721082746036E-2</v>
      </c>
      <c r="S457" s="111">
        <v>0</v>
      </c>
      <c r="T457" s="100"/>
      <c r="U457" s="110">
        <v>2180526</v>
      </c>
      <c r="V457" s="110">
        <v>0</v>
      </c>
      <c r="W457" s="110">
        <v>0</v>
      </c>
      <c r="X457" s="110">
        <v>152258</v>
      </c>
      <c r="Y457" s="110">
        <v>2332784</v>
      </c>
      <c r="Z457" s="109">
        <v>3055916</v>
      </c>
      <c r="AB457" s="108">
        <v>0</v>
      </c>
      <c r="AC457" s="108">
        <v>0</v>
      </c>
      <c r="AD457" s="107">
        <v>0</v>
      </c>
      <c r="AE457" s="106"/>
    </row>
    <row r="458" spans="1:31" s="95" customFormat="1" x14ac:dyDescent="0.3">
      <c r="A458" s="115">
        <v>464</v>
      </c>
      <c r="B458" s="115">
        <v>464168196</v>
      </c>
      <c r="C458" s="114" t="s">
        <v>230</v>
      </c>
      <c r="D458" s="115">
        <v>168</v>
      </c>
      <c r="E458" s="114" t="s">
        <v>117</v>
      </c>
      <c r="F458" s="115">
        <v>196</v>
      </c>
      <c r="G458" s="114" t="s">
        <v>231</v>
      </c>
      <c r="H458" s="108">
        <v>2</v>
      </c>
      <c r="I458" s="107">
        <v>8183</v>
      </c>
      <c r="J458" s="107">
        <v>4171</v>
      </c>
      <c r="K458" s="107">
        <f t="shared" si="12"/>
        <v>0</v>
      </c>
      <c r="L458" s="107">
        <v>893</v>
      </c>
      <c r="M458" s="113">
        <f t="shared" si="13"/>
        <v>13247</v>
      </c>
      <c r="N458" s="100"/>
      <c r="O458" s="108">
        <v>0</v>
      </c>
      <c r="P458" s="108">
        <v>0</v>
      </c>
      <c r="Q458" s="112">
        <v>0.09</v>
      </c>
      <c r="R458" s="112">
        <v>6.1361470668655745E-3</v>
      </c>
      <c r="S458" s="111">
        <v>0</v>
      </c>
      <c r="T458" s="100"/>
      <c r="U458" s="110">
        <v>24708</v>
      </c>
      <c r="V458" s="110">
        <v>0</v>
      </c>
      <c r="W458" s="110">
        <v>0</v>
      </c>
      <c r="X458" s="110">
        <v>1786</v>
      </c>
      <c r="Y458" s="110">
        <v>26494</v>
      </c>
      <c r="Z458" s="109">
        <v>3055916</v>
      </c>
      <c r="AB458" s="108">
        <v>0</v>
      </c>
      <c r="AC458" s="108">
        <v>0</v>
      </c>
      <c r="AD458" s="107">
        <v>0</v>
      </c>
      <c r="AE458" s="106"/>
    </row>
    <row r="459" spans="1:31" s="95" customFormat="1" x14ac:dyDescent="0.3">
      <c r="A459" s="115">
        <v>464</v>
      </c>
      <c r="B459" s="115">
        <v>464168229</v>
      </c>
      <c r="C459" s="114" t="s">
        <v>230</v>
      </c>
      <c r="D459" s="115">
        <v>168</v>
      </c>
      <c r="E459" s="114" t="s">
        <v>117</v>
      </c>
      <c r="F459" s="115">
        <v>229</v>
      </c>
      <c r="G459" s="114" t="s">
        <v>113</v>
      </c>
      <c r="H459" s="108">
        <v>9.5</v>
      </c>
      <c r="I459" s="107">
        <v>8890</v>
      </c>
      <c r="J459" s="107">
        <v>1533</v>
      </c>
      <c r="K459" s="107">
        <f t="shared" ref="K459:K522" si="14">IFERROR(V459/H459,0)</f>
        <v>0</v>
      </c>
      <c r="L459" s="107">
        <v>893</v>
      </c>
      <c r="M459" s="113">
        <f t="shared" ref="M459:M522" si="15">SUM(I459:L459)</f>
        <v>11316</v>
      </c>
      <c r="N459" s="100"/>
      <c r="O459" s="108">
        <v>0</v>
      </c>
      <c r="P459" s="108">
        <v>0</v>
      </c>
      <c r="Q459" s="112">
        <v>0.09</v>
      </c>
      <c r="R459" s="112">
        <v>1.1153540828177228E-2</v>
      </c>
      <c r="S459" s="111">
        <v>0</v>
      </c>
      <c r="T459" s="100"/>
      <c r="U459" s="110">
        <v>99019</v>
      </c>
      <c r="V459" s="110">
        <v>0</v>
      </c>
      <c r="W459" s="110">
        <v>0</v>
      </c>
      <c r="X459" s="110">
        <v>8484</v>
      </c>
      <c r="Y459" s="110">
        <v>107503</v>
      </c>
      <c r="Z459" s="109">
        <v>3055916</v>
      </c>
      <c r="AB459" s="108">
        <v>0</v>
      </c>
      <c r="AC459" s="108">
        <v>0</v>
      </c>
      <c r="AD459" s="107">
        <v>0</v>
      </c>
      <c r="AE459" s="106"/>
    </row>
    <row r="460" spans="1:31" s="95" customFormat="1" x14ac:dyDescent="0.3">
      <c r="A460" s="115">
        <v>464</v>
      </c>
      <c r="B460" s="115">
        <v>464168258</v>
      </c>
      <c r="C460" s="114" t="s">
        <v>230</v>
      </c>
      <c r="D460" s="115">
        <v>168</v>
      </c>
      <c r="E460" s="114" t="s">
        <v>117</v>
      </c>
      <c r="F460" s="115">
        <v>258</v>
      </c>
      <c r="G460" s="114" t="s">
        <v>97</v>
      </c>
      <c r="H460" s="108">
        <v>16.189999999999998</v>
      </c>
      <c r="I460" s="107">
        <v>8649</v>
      </c>
      <c r="J460" s="107">
        <v>2761</v>
      </c>
      <c r="K460" s="107">
        <f t="shared" si="14"/>
        <v>0</v>
      </c>
      <c r="L460" s="107">
        <v>893</v>
      </c>
      <c r="M460" s="113">
        <f t="shared" si="15"/>
        <v>12303</v>
      </c>
      <c r="N460" s="100"/>
      <c r="O460" s="108">
        <v>0</v>
      </c>
      <c r="P460" s="108">
        <v>0</v>
      </c>
      <c r="Q460" s="112">
        <v>0.18</v>
      </c>
      <c r="R460" s="112">
        <v>8.7712818209417828E-2</v>
      </c>
      <c r="S460" s="111">
        <v>0</v>
      </c>
      <c r="T460" s="100"/>
      <c r="U460" s="110">
        <v>184728</v>
      </c>
      <c r="V460" s="110">
        <v>0</v>
      </c>
      <c r="W460" s="110">
        <v>0</v>
      </c>
      <c r="X460" s="110">
        <v>14459</v>
      </c>
      <c r="Y460" s="110">
        <v>199187</v>
      </c>
      <c r="Z460" s="109">
        <v>3055916</v>
      </c>
      <c r="AB460" s="108">
        <v>0</v>
      </c>
      <c r="AC460" s="108">
        <v>0</v>
      </c>
      <c r="AD460" s="107">
        <v>0</v>
      </c>
      <c r="AE460" s="106"/>
    </row>
    <row r="461" spans="1:31" s="95" customFormat="1" x14ac:dyDescent="0.3">
      <c r="A461" s="115">
        <v>464</v>
      </c>
      <c r="B461" s="115">
        <v>464168291</v>
      </c>
      <c r="C461" s="114" t="s">
        <v>230</v>
      </c>
      <c r="D461" s="115">
        <v>168</v>
      </c>
      <c r="E461" s="114" t="s">
        <v>117</v>
      </c>
      <c r="F461" s="115">
        <v>291</v>
      </c>
      <c r="G461" s="114" t="s">
        <v>118</v>
      </c>
      <c r="H461" s="108">
        <v>15</v>
      </c>
      <c r="I461" s="107">
        <v>8174</v>
      </c>
      <c r="J461" s="107">
        <v>4991</v>
      </c>
      <c r="K461" s="107">
        <f t="shared" si="14"/>
        <v>0</v>
      </c>
      <c r="L461" s="107">
        <v>893</v>
      </c>
      <c r="M461" s="113">
        <f t="shared" si="15"/>
        <v>14058</v>
      </c>
      <c r="N461" s="100"/>
      <c r="O461" s="108">
        <v>0</v>
      </c>
      <c r="P461" s="108">
        <v>0</v>
      </c>
      <c r="Q461" s="112">
        <v>0.09</v>
      </c>
      <c r="R461" s="112">
        <v>1.1070899139685432E-2</v>
      </c>
      <c r="S461" s="111">
        <v>0</v>
      </c>
      <c r="T461" s="100"/>
      <c r="U461" s="110">
        <v>197475</v>
      </c>
      <c r="V461" s="110">
        <v>0</v>
      </c>
      <c r="W461" s="110">
        <v>0</v>
      </c>
      <c r="X461" s="110">
        <v>13395</v>
      </c>
      <c r="Y461" s="110">
        <v>210870</v>
      </c>
      <c r="Z461" s="109">
        <v>3055916</v>
      </c>
      <c r="AB461" s="108">
        <v>0</v>
      </c>
      <c r="AC461" s="108">
        <v>0</v>
      </c>
      <c r="AD461" s="107">
        <v>0</v>
      </c>
      <c r="AE461" s="106"/>
    </row>
    <row r="462" spans="1:31" s="95" customFormat="1" x14ac:dyDescent="0.3">
      <c r="A462" s="115">
        <v>466</v>
      </c>
      <c r="B462" s="115">
        <v>466700096</v>
      </c>
      <c r="C462" s="114" t="s">
        <v>232</v>
      </c>
      <c r="D462" s="115">
        <v>700</v>
      </c>
      <c r="E462" s="114" t="s">
        <v>233</v>
      </c>
      <c r="F462" s="115">
        <v>96</v>
      </c>
      <c r="G462" s="114" t="s">
        <v>234</v>
      </c>
      <c r="H462" s="108">
        <v>4</v>
      </c>
      <c r="I462" s="107">
        <v>9794</v>
      </c>
      <c r="J462" s="107">
        <v>5295</v>
      </c>
      <c r="K462" s="107">
        <f t="shared" si="14"/>
        <v>0</v>
      </c>
      <c r="L462" s="107">
        <v>893</v>
      </c>
      <c r="M462" s="113">
        <f t="shared" si="15"/>
        <v>15982</v>
      </c>
      <c r="N462" s="100"/>
      <c r="O462" s="108">
        <v>0.10305260878978115</v>
      </c>
      <c r="P462" s="108">
        <v>0</v>
      </c>
      <c r="Q462" s="112">
        <v>0.09</v>
      </c>
      <c r="R462" s="112">
        <v>2.0699154414389076E-2</v>
      </c>
      <c r="S462" s="111">
        <v>0</v>
      </c>
      <c r="T462" s="100"/>
      <c r="U462" s="110">
        <v>58800</v>
      </c>
      <c r="V462" s="110">
        <v>0</v>
      </c>
      <c r="W462" s="110">
        <v>0</v>
      </c>
      <c r="X462" s="110">
        <v>3480</v>
      </c>
      <c r="Y462" s="110">
        <v>62280</v>
      </c>
      <c r="Z462" s="109">
        <v>4461780.2680880362</v>
      </c>
      <c r="AB462" s="108">
        <v>0</v>
      </c>
      <c r="AC462" s="108">
        <v>0</v>
      </c>
      <c r="AD462" s="107">
        <v>0</v>
      </c>
      <c r="AE462" s="106"/>
    </row>
    <row r="463" spans="1:31" s="95" customFormat="1" x14ac:dyDescent="0.3">
      <c r="A463" s="115">
        <v>466</v>
      </c>
      <c r="B463" s="115">
        <v>466700700</v>
      </c>
      <c r="C463" s="114" t="s">
        <v>232</v>
      </c>
      <c r="D463" s="115">
        <v>700</v>
      </c>
      <c r="E463" s="114" t="s">
        <v>233</v>
      </c>
      <c r="F463" s="115">
        <v>700</v>
      </c>
      <c r="G463" s="114" t="s">
        <v>233</v>
      </c>
      <c r="H463" s="108">
        <v>29.25</v>
      </c>
      <c r="I463" s="107">
        <v>11242</v>
      </c>
      <c r="J463" s="107">
        <v>12488</v>
      </c>
      <c r="K463" s="107">
        <f t="shared" si="14"/>
        <v>0</v>
      </c>
      <c r="L463" s="107">
        <v>893</v>
      </c>
      <c r="M463" s="113">
        <f t="shared" si="15"/>
        <v>24623</v>
      </c>
      <c r="N463" s="100"/>
      <c r="O463" s="108">
        <v>0.75357220177527473</v>
      </c>
      <c r="P463" s="108">
        <v>0</v>
      </c>
      <c r="Q463" s="112">
        <v>0.09</v>
      </c>
      <c r="R463" s="112">
        <v>3.3455953971330166E-2</v>
      </c>
      <c r="S463" s="111">
        <v>0</v>
      </c>
      <c r="T463" s="100"/>
      <c r="U463" s="110">
        <v>676231</v>
      </c>
      <c r="V463" s="110">
        <v>0</v>
      </c>
      <c r="W463" s="110">
        <v>0</v>
      </c>
      <c r="X463" s="110">
        <v>25447</v>
      </c>
      <c r="Y463" s="110">
        <v>701678</v>
      </c>
      <c r="Z463" s="109">
        <v>4461780.2680880362</v>
      </c>
      <c r="AB463" s="108">
        <v>1.25</v>
      </c>
      <c r="AC463" s="108">
        <v>0</v>
      </c>
      <c r="AD463" s="107">
        <v>0</v>
      </c>
      <c r="AE463" s="106"/>
    </row>
    <row r="464" spans="1:31" s="95" customFormat="1" x14ac:dyDescent="0.3">
      <c r="A464" s="115">
        <v>466</v>
      </c>
      <c r="B464" s="115">
        <v>466774089</v>
      </c>
      <c r="C464" s="114" t="s">
        <v>232</v>
      </c>
      <c r="D464" s="115">
        <v>774</v>
      </c>
      <c r="E464" s="114" t="s">
        <v>235</v>
      </c>
      <c r="F464" s="115">
        <v>89</v>
      </c>
      <c r="G464" s="114" t="s">
        <v>236</v>
      </c>
      <c r="H464" s="108">
        <v>43.19</v>
      </c>
      <c r="I464" s="107">
        <v>9741</v>
      </c>
      <c r="J464" s="107">
        <v>15675</v>
      </c>
      <c r="K464" s="107">
        <f t="shared" si="14"/>
        <v>0</v>
      </c>
      <c r="L464" s="107">
        <v>893</v>
      </c>
      <c r="M464" s="113">
        <f t="shared" si="15"/>
        <v>26309</v>
      </c>
      <c r="N464" s="100"/>
      <c r="O464" s="108">
        <v>1.1127105434076621</v>
      </c>
      <c r="P464" s="108">
        <v>0</v>
      </c>
      <c r="Q464" s="112">
        <v>0.09</v>
      </c>
      <c r="R464" s="112">
        <v>8.8854567503164256E-2</v>
      </c>
      <c r="S464" s="111">
        <v>0</v>
      </c>
      <c r="T464" s="100"/>
      <c r="U464" s="110">
        <v>1069429</v>
      </c>
      <c r="V464" s="110">
        <v>0</v>
      </c>
      <c r="W464" s="110">
        <v>0</v>
      </c>
      <c r="X464" s="110">
        <v>37575</v>
      </c>
      <c r="Y464" s="110">
        <v>1107004</v>
      </c>
      <c r="Z464" s="109">
        <v>4461780.2680880362</v>
      </c>
      <c r="AB464" s="108">
        <v>6</v>
      </c>
      <c r="AC464" s="108">
        <v>2</v>
      </c>
      <c r="AD464" s="107">
        <v>51262</v>
      </c>
      <c r="AE464" s="106"/>
    </row>
    <row r="465" spans="1:31" s="95" customFormat="1" x14ac:dyDescent="0.3">
      <c r="A465" s="115">
        <v>466</v>
      </c>
      <c r="B465" s="115">
        <v>466774221</v>
      </c>
      <c r="C465" s="114" t="s">
        <v>232</v>
      </c>
      <c r="D465" s="115">
        <v>774</v>
      </c>
      <c r="E465" s="114" t="s">
        <v>235</v>
      </c>
      <c r="F465" s="115">
        <v>221</v>
      </c>
      <c r="G465" s="114" t="s">
        <v>237</v>
      </c>
      <c r="H465" s="108">
        <v>34.379999999999995</v>
      </c>
      <c r="I465" s="107">
        <v>10470</v>
      </c>
      <c r="J465" s="107">
        <v>11579</v>
      </c>
      <c r="K465" s="107">
        <f t="shared" si="14"/>
        <v>0</v>
      </c>
      <c r="L465" s="107">
        <v>893</v>
      </c>
      <c r="M465" s="113">
        <f t="shared" si="15"/>
        <v>22942</v>
      </c>
      <c r="N465" s="100"/>
      <c r="O465" s="108">
        <v>0.88573717254816908</v>
      </c>
      <c r="P465" s="108">
        <v>0</v>
      </c>
      <c r="Q465" s="112">
        <v>0.09</v>
      </c>
      <c r="R465" s="112">
        <v>7.56687150386018E-2</v>
      </c>
      <c r="S465" s="111">
        <v>0</v>
      </c>
      <c r="T465" s="100"/>
      <c r="U465" s="110">
        <v>738516</v>
      </c>
      <c r="V465" s="110">
        <v>0</v>
      </c>
      <c r="W465" s="110">
        <v>0</v>
      </c>
      <c r="X465" s="110">
        <v>29911</v>
      </c>
      <c r="Y465" s="110">
        <v>768427</v>
      </c>
      <c r="Z465" s="109">
        <v>4461780.2680880362</v>
      </c>
      <c r="AB465" s="108">
        <v>2</v>
      </c>
      <c r="AC465" s="108">
        <v>0</v>
      </c>
      <c r="AD465" s="107">
        <v>0</v>
      </c>
      <c r="AE465" s="106"/>
    </row>
    <row r="466" spans="1:31" s="95" customFormat="1" x14ac:dyDescent="0.3">
      <c r="A466" s="115">
        <v>466</v>
      </c>
      <c r="B466" s="115">
        <v>466774296</v>
      </c>
      <c r="C466" s="114" t="s">
        <v>232</v>
      </c>
      <c r="D466" s="115">
        <v>774</v>
      </c>
      <c r="E466" s="114" t="s">
        <v>235</v>
      </c>
      <c r="F466" s="115">
        <v>296</v>
      </c>
      <c r="G466" s="114" t="s">
        <v>238</v>
      </c>
      <c r="H466" s="108">
        <v>31.509999999999998</v>
      </c>
      <c r="I466" s="107">
        <v>9372</v>
      </c>
      <c r="J466" s="107">
        <v>12022</v>
      </c>
      <c r="K466" s="107">
        <f t="shared" si="14"/>
        <v>0</v>
      </c>
      <c r="L466" s="107">
        <v>893</v>
      </c>
      <c r="M466" s="113">
        <f t="shared" si="15"/>
        <v>22287</v>
      </c>
      <c r="N466" s="100"/>
      <c r="O466" s="108">
        <v>0.8117969257415012</v>
      </c>
      <c r="P466" s="108">
        <v>0</v>
      </c>
      <c r="Q466" s="112">
        <v>0.09</v>
      </c>
      <c r="R466" s="112">
        <v>7.3260737111489616E-2</v>
      </c>
      <c r="S466" s="111">
        <v>0</v>
      </c>
      <c r="T466" s="100"/>
      <c r="U466" s="110">
        <v>656760</v>
      </c>
      <c r="V466" s="110">
        <v>0</v>
      </c>
      <c r="W466" s="110">
        <v>0</v>
      </c>
      <c r="X466" s="110">
        <v>27414</v>
      </c>
      <c r="Y466" s="110">
        <v>684174</v>
      </c>
      <c r="Z466" s="109">
        <v>4461780.2680880362</v>
      </c>
      <c r="AB466" s="108">
        <v>0</v>
      </c>
      <c r="AC466" s="108">
        <v>0</v>
      </c>
      <c r="AD466" s="107">
        <v>0</v>
      </c>
      <c r="AE466" s="106"/>
    </row>
    <row r="467" spans="1:31" s="95" customFormat="1" x14ac:dyDescent="0.3">
      <c r="A467" s="115">
        <v>466</v>
      </c>
      <c r="B467" s="115">
        <v>466774774</v>
      </c>
      <c r="C467" s="114" t="s">
        <v>232</v>
      </c>
      <c r="D467" s="115">
        <v>774</v>
      </c>
      <c r="E467" s="114" t="s">
        <v>235</v>
      </c>
      <c r="F467" s="115">
        <v>774</v>
      </c>
      <c r="G467" s="114" t="s">
        <v>235</v>
      </c>
      <c r="H467" s="108">
        <v>42.43</v>
      </c>
      <c r="I467" s="107">
        <v>9606</v>
      </c>
      <c r="J467" s="107">
        <v>20044</v>
      </c>
      <c r="K467" s="107">
        <f t="shared" si="14"/>
        <v>0</v>
      </c>
      <c r="L467" s="107">
        <v>893</v>
      </c>
      <c r="M467" s="113">
        <f t="shared" si="15"/>
        <v>30543</v>
      </c>
      <c r="N467" s="100"/>
      <c r="O467" s="108">
        <v>1.0931305477376037</v>
      </c>
      <c r="P467" s="108">
        <v>0</v>
      </c>
      <c r="Q467" s="112">
        <v>0.09</v>
      </c>
      <c r="R467" s="112">
        <v>9.8162783211514656E-2</v>
      </c>
      <c r="S467" s="111">
        <v>-2232.1470657553618</v>
      </c>
      <c r="T467" s="100"/>
      <c r="U467" s="110">
        <v>1225633</v>
      </c>
      <c r="V467" s="110">
        <v>0</v>
      </c>
      <c r="W467" s="110">
        <v>-94710</v>
      </c>
      <c r="X467" s="110">
        <v>36914</v>
      </c>
      <c r="Y467" s="110">
        <v>1167837</v>
      </c>
      <c r="Z467" s="109">
        <v>4461780.2680880362</v>
      </c>
      <c r="AB467" s="108">
        <v>3</v>
      </c>
      <c r="AC467" s="108">
        <v>3</v>
      </c>
      <c r="AD467" s="107">
        <v>89268</v>
      </c>
      <c r="AE467" s="106"/>
    </row>
    <row r="468" spans="1:31" s="95" customFormat="1" x14ac:dyDescent="0.3">
      <c r="A468" s="115">
        <v>469</v>
      </c>
      <c r="B468" s="115">
        <v>469035035</v>
      </c>
      <c r="C468" s="114" t="s">
        <v>239</v>
      </c>
      <c r="D468" s="115">
        <v>35</v>
      </c>
      <c r="E468" s="114" t="s">
        <v>22</v>
      </c>
      <c r="F468" s="115">
        <v>35</v>
      </c>
      <c r="G468" s="114" t="s">
        <v>22</v>
      </c>
      <c r="H468" s="108">
        <v>1199.1100000000004</v>
      </c>
      <c r="I468" s="107">
        <v>12797</v>
      </c>
      <c r="J468" s="107">
        <v>4499</v>
      </c>
      <c r="K468" s="107">
        <f t="shared" si="14"/>
        <v>0</v>
      </c>
      <c r="L468" s="107">
        <v>893</v>
      </c>
      <c r="M468" s="113">
        <f t="shared" si="15"/>
        <v>18189</v>
      </c>
      <c r="N468" s="100"/>
      <c r="O468" s="108">
        <v>0</v>
      </c>
      <c r="P468" s="108">
        <v>0</v>
      </c>
      <c r="Q468" s="112">
        <v>0.18</v>
      </c>
      <c r="R468" s="112">
        <v>0.14456084490991788</v>
      </c>
      <c r="S468" s="111">
        <v>0</v>
      </c>
      <c r="T468" s="100"/>
      <c r="U468" s="110">
        <v>20739788</v>
      </c>
      <c r="V468" s="110">
        <v>0</v>
      </c>
      <c r="W468" s="110">
        <v>0</v>
      </c>
      <c r="X468" s="110">
        <v>1070803</v>
      </c>
      <c r="Y468" s="110">
        <v>21810591</v>
      </c>
      <c r="Z468" s="109">
        <v>22079095</v>
      </c>
      <c r="AB468" s="108">
        <v>0</v>
      </c>
      <c r="AC468" s="108">
        <v>0</v>
      </c>
      <c r="AD468" s="107">
        <v>0</v>
      </c>
      <c r="AE468" s="106"/>
    </row>
    <row r="469" spans="1:31" s="95" customFormat="1" x14ac:dyDescent="0.3">
      <c r="A469" s="115">
        <v>469</v>
      </c>
      <c r="B469" s="115">
        <v>469035044</v>
      </c>
      <c r="C469" s="114" t="s">
        <v>239</v>
      </c>
      <c r="D469" s="115">
        <v>35</v>
      </c>
      <c r="E469" s="114" t="s">
        <v>22</v>
      </c>
      <c r="F469" s="115">
        <v>44</v>
      </c>
      <c r="G469" s="114" t="s">
        <v>35</v>
      </c>
      <c r="H469" s="108">
        <v>3</v>
      </c>
      <c r="I469" s="107">
        <v>11776</v>
      </c>
      <c r="J469" s="107">
        <v>270</v>
      </c>
      <c r="K469" s="107">
        <f t="shared" si="14"/>
        <v>0</v>
      </c>
      <c r="L469" s="107">
        <v>893</v>
      </c>
      <c r="M469" s="113">
        <f t="shared" si="15"/>
        <v>12939</v>
      </c>
      <c r="N469" s="100"/>
      <c r="O469" s="108">
        <v>0</v>
      </c>
      <c r="P469" s="108">
        <v>0</v>
      </c>
      <c r="Q469" s="112">
        <v>0.09</v>
      </c>
      <c r="R469" s="112">
        <v>4.5747299026763673E-2</v>
      </c>
      <c r="S469" s="111">
        <v>0</v>
      </c>
      <c r="T469" s="100"/>
      <c r="U469" s="110">
        <v>36138</v>
      </c>
      <c r="V469" s="110">
        <v>0</v>
      </c>
      <c r="W469" s="110">
        <v>0</v>
      </c>
      <c r="X469" s="110">
        <v>2679</v>
      </c>
      <c r="Y469" s="110">
        <v>38817</v>
      </c>
      <c r="Z469" s="109">
        <v>22079095</v>
      </c>
      <c r="AB469" s="108">
        <v>0</v>
      </c>
      <c r="AC469" s="108">
        <v>0</v>
      </c>
      <c r="AD469" s="107">
        <v>0</v>
      </c>
      <c r="AE469" s="106"/>
    </row>
    <row r="470" spans="1:31" s="95" customFormat="1" x14ac:dyDescent="0.3">
      <c r="A470" s="115">
        <v>469</v>
      </c>
      <c r="B470" s="115">
        <v>469035050</v>
      </c>
      <c r="C470" s="114" t="s">
        <v>239</v>
      </c>
      <c r="D470" s="115">
        <v>35</v>
      </c>
      <c r="E470" s="114" t="s">
        <v>22</v>
      </c>
      <c r="F470" s="115">
        <v>50</v>
      </c>
      <c r="G470" s="114" t="s">
        <v>112</v>
      </c>
      <c r="H470" s="108">
        <v>1</v>
      </c>
      <c r="I470" s="107">
        <v>10125</v>
      </c>
      <c r="J470" s="107">
        <v>4770</v>
      </c>
      <c r="K470" s="107">
        <f t="shared" si="14"/>
        <v>0</v>
      </c>
      <c r="L470" s="107">
        <v>893</v>
      </c>
      <c r="M470" s="113">
        <f t="shared" si="15"/>
        <v>15788</v>
      </c>
      <c r="N470" s="100"/>
      <c r="O470" s="108">
        <v>0</v>
      </c>
      <c r="P470" s="108">
        <v>0</v>
      </c>
      <c r="Q470" s="112">
        <v>0.09</v>
      </c>
      <c r="R470" s="112">
        <v>2.7567702807502416E-3</v>
      </c>
      <c r="S470" s="111">
        <v>0</v>
      </c>
      <c r="T470" s="100"/>
      <c r="U470" s="110">
        <v>14895</v>
      </c>
      <c r="V470" s="110">
        <v>0</v>
      </c>
      <c r="W470" s="110">
        <v>0</v>
      </c>
      <c r="X470" s="110">
        <v>893</v>
      </c>
      <c r="Y470" s="110">
        <v>15788</v>
      </c>
      <c r="Z470" s="109">
        <v>22079095</v>
      </c>
      <c r="AB470" s="108">
        <v>0</v>
      </c>
      <c r="AC470" s="108">
        <v>0</v>
      </c>
      <c r="AD470" s="107">
        <v>0</v>
      </c>
      <c r="AE470" s="106"/>
    </row>
    <row r="471" spans="1:31" s="95" customFormat="1" x14ac:dyDescent="0.3">
      <c r="A471" s="115">
        <v>469</v>
      </c>
      <c r="B471" s="115">
        <v>469035073</v>
      </c>
      <c r="C471" s="114" t="s">
        <v>239</v>
      </c>
      <c r="D471" s="115">
        <v>35</v>
      </c>
      <c r="E471" s="114" t="s">
        <v>22</v>
      </c>
      <c r="F471" s="115">
        <v>73</v>
      </c>
      <c r="G471" s="114" t="s">
        <v>37</v>
      </c>
      <c r="H471" s="108">
        <v>1</v>
      </c>
      <c r="I471" s="107">
        <v>10347</v>
      </c>
      <c r="J471" s="107">
        <v>8051</v>
      </c>
      <c r="K471" s="107">
        <f t="shared" si="14"/>
        <v>0</v>
      </c>
      <c r="L471" s="107">
        <v>893</v>
      </c>
      <c r="M471" s="113">
        <f t="shared" si="15"/>
        <v>19291</v>
      </c>
      <c r="N471" s="100"/>
      <c r="O471" s="108">
        <v>0</v>
      </c>
      <c r="P471" s="108">
        <v>0</v>
      </c>
      <c r="Q471" s="112">
        <v>0.09</v>
      </c>
      <c r="R471" s="112">
        <v>6.0798101377384835E-3</v>
      </c>
      <c r="S471" s="111">
        <v>0</v>
      </c>
      <c r="T471" s="100"/>
      <c r="U471" s="110">
        <v>18398</v>
      </c>
      <c r="V471" s="110">
        <v>0</v>
      </c>
      <c r="W471" s="110">
        <v>0</v>
      </c>
      <c r="X471" s="110">
        <v>893</v>
      </c>
      <c r="Y471" s="110">
        <v>19291</v>
      </c>
      <c r="Z471" s="109">
        <v>22079095</v>
      </c>
      <c r="AB471" s="108">
        <v>0</v>
      </c>
      <c r="AC471" s="108">
        <v>0</v>
      </c>
      <c r="AD471" s="107">
        <v>0</v>
      </c>
      <c r="AE471" s="106"/>
    </row>
    <row r="472" spans="1:31" s="95" customFormat="1" x14ac:dyDescent="0.3">
      <c r="A472" s="115">
        <v>469</v>
      </c>
      <c r="B472" s="115">
        <v>469035093</v>
      </c>
      <c r="C472" s="114" t="s">
        <v>239</v>
      </c>
      <c r="D472" s="115">
        <v>35</v>
      </c>
      <c r="E472" s="114" t="s">
        <v>22</v>
      </c>
      <c r="F472" s="115">
        <v>93</v>
      </c>
      <c r="G472" s="114" t="s">
        <v>25</v>
      </c>
      <c r="H472" s="108">
        <v>1</v>
      </c>
      <c r="I472" s="107">
        <v>15594</v>
      </c>
      <c r="J472" s="107">
        <v>446</v>
      </c>
      <c r="K472" s="107">
        <f t="shared" si="14"/>
        <v>0</v>
      </c>
      <c r="L472" s="107">
        <v>893</v>
      </c>
      <c r="M472" s="113">
        <f t="shared" si="15"/>
        <v>16933</v>
      </c>
      <c r="N472" s="100"/>
      <c r="O472" s="108">
        <v>0</v>
      </c>
      <c r="P472" s="108">
        <v>0</v>
      </c>
      <c r="Q472" s="112">
        <v>0.09</v>
      </c>
      <c r="R472" s="112">
        <v>8.9870379446020443E-2</v>
      </c>
      <c r="S472" s="111">
        <v>0</v>
      </c>
      <c r="T472" s="100"/>
      <c r="U472" s="110">
        <v>16040</v>
      </c>
      <c r="V472" s="110">
        <v>0</v>
      </c>
      <c r="W472" s="110">
        <v>0</v>
      </c>
      <c r="X472" s="110">
        <v>893</v>
      </c>
      <c r="Y472" s="110">
        <v>16933</v>
      </c>
      <c r="Z472" s="109">
        <v>22079095</v>
      </c>
      <c r="AB472" s="108">
        <v>0</v>
      </c>
      <c r="AC472" s="108">
        <v>0</v>
      </c>
      <c r="AD472" s="107">
        <v>0</v>
      </c>
      <c r="AE472" s="106"/>
    </row>
    <row r="473" spans="1:31" s="95" customFormat="1" x14ac:dyDescent="0.3">
      <c r="A473" s="115">
        <v>469</v>
      </c>
      <c r="B473" s="115">
        <v>469035163</v>
      </c>
      <c r="C473" s="114" t="s">
        <v>239</v>
      </c>
      <c r="D473" s="115">
        <v>35</v>
      </c>
      <c r="E473" s="114" t="s">
        <v>22</v>
      </c>
      <c r="F473" s="115">
        <v>163</v>
      </c>
      <c r="G473" s="114" t="s">
        <v>27</v>
      </c>
      <c r="H473" s="108">
        <v>1</v>
      </c>
      <c r="I473" s="107">
        <v>11960</v>
      </c>
      <c r="J473" s="107">
        <v>505</v>
      </c>
      <c r="K473" s="107">
        <f t="shared" si="14"/>
        <v>0</v>
      </c>
      <c r="L473" s="107">
        <v>893</v>
      </c>
      <c r="M473" s="113">
        <f t="shared" si="15"/>
        <v>13358</v>
      </c>
      <c r="N473" s="100"/>
      <c r="O473" s="108">
        <v>0</v>
      </c>
      <c r="P473" s="108">
        <v>0</v>
      </c>
      <c r="Q473" s="112">
        <v>0.18</v>
      </c>
      <c r="R473" s="112">
        <v>8.6929728917015628E-2</v>
      </c>
      <c r="S473" s="111">
        <v>0</v>
      </c>
      <c r="T473" s="100"/>
      <c r="U473" s="110">
        <v>12465</v>
      </c>
      <c r="V473" s="110">
        <v>0</v>
      </c>
      <c r="W473" s="110">
        <v>0</v>
      </c>
      <c r="X473" s="110">
        <v>893</v>
      </c>
      <c r="Y473" s="110">
        <v>13358</v>
      </c>
      <c r="Z473" s="109">
        <v>22079095</v>
      </c>
      <c r="AB473" s="108">
        <v>0</v>
      </c>
      <c r="AC473" s="108">
        <v>0</v>
      </c>
      <c r="AD473" s="107">
        <v>0</v>
      </c>
      <c r="AE473" s="106"/>
    </row>
    <row r="474" spans="1:31" s="95" customFormat="1" x14ac:dyDescent="0.3">
      <c r="A474" s="115">
        <v>469</v>
      </c>
      <c r="B474" s="115">
        <v>469035165</v>
      </c>
      <c r="C474" s="114" t="s">
        <v>239</v>
      </c>
      <c r="D474" s="115">
        <v>35</v>
      </c>
      <c r="E474" s="114" t="s">
        <v>22</v>
      </c>
      <c r="F474" s="115">
        <v>165</v>
      </c>
      <c r="G474" s="114" t="s">
        <v>28</v>
      </c>
      <c r="H474" s="108">
        <v>1.56</v>
      </c>
      <c r="I474" s="107">
        <v>11598</v>
      </c>
      <c r="J474" s="107">
        <v>632</v>
      </c>
      <c r="K474" s="107">
        <f t="shared" si="14"/>
        <v>0</v>
      </c>
      <c r="L474" s="107">
        <v>893</v>
      </c>
      <c r="M474" s="113">
        <f t="shared" si="15"/>
        <v>13123</v>
      </c>
      <c r="N474" s="100"/>
      <c r="O474" s="108">
        <v>0</v>
      </c>
      <c r="P474" s="108">
        <v>0</v>
      </c>
      <c r="Q474" s="112">
        <v>9.8299999999999998E-2</v>
      </c>
      <c r="R474" s="112">
        <v>9.8201070211486718E-2</v>
      </c>
      <c r="S474" s="111">
        <v>0</v>
      </c>
      <c r="T474" s="100"/>
      <c r="U474" s="110">
        <v>19078</v>
      </c>
      <c r="V474" s="110">
        <v>0</v>
      </c>
      <c r="W474" s="110">
        <v>0</v>
      </c>
      <c r="X474" s="110">
        <v>1394</v>
      </c>
      <c r="Y474" s="110">
        <v>20472</v>
      </c>
      <c r="Z474" s="109">
        <v>22079095</v>
      </c>
      <c r="AB474" s="108">
        <v>0</v>
      </c>
      <c r="AC474" s="108">
        <v>0</v>
      </c>
      <c r="AD474" s="107">
        <v>0</v>
      </c>
      <c r="AE474" s="106"/>
    </row>
    <row r="475" spans="1:31" s="95" customFormat="1" x14ac:dyDescent="0.3">
      <c r="A475" s="115">
        <v>469</v>
      </c>
      <c r="B475" s="115">
        <v>469035189</v>
      </c>
      <c r="C475" s="114" t="s">
        <v>239</v>
      </c>
      <c r="D475" s="115">
        <v>35</v>
      </c>
      <c r="E475" s="114" t="s">
        <v>22</v>
      </c>
      <c r="F475" s="115">
        <v>189</v>
      </c>
      <c r="G475" s="114" t="s">
        <v>38</v>
      </c>
      <c r="H475" s="108">
        <v>0.43</v>
      </c>
      <c r="I475" s="107">
        <v>9699</v>
      </c>
      <c r="J475" s="107">
        <v>3886</v>
      </c>
      <c r="K475" s="107">
        <f t="shared" si="14"/>
        <v>0</v>
      </c>
      <c r="L475" s="107">
        <v>893</v>
      </c>
      <c r="M475" s="113">
        <f t="shared" si="15"/>
        <v>14478</v>
      </c>
      <c r="N475" s="100"/>
      <c r="O475" s="108">
        <v>0</v>
      </c>
      <c r="P475" s="108">
        <v>0</v>
      </c>
      <c r="Q475" s="112">
        <v>0.09</v>
      </c>
      <c r="R475" s="112">
        <v>2.9108240576110694E-3</v>
      </c>
      <c r="S475" s="111">
        <v>0</v>
      </c>
      <c r="T475" s="100"/>
      <c r="U475" s="110">
        <v>5842</v>
      </c>
      <c r="V475" s="110">
        <v>0</v>
      </c>
      <c r="W475" s="110">
        <v>0</v>
      </c>
      <c r="X475" s="110">
        <v>384</v>
      </c>
      <c r="Y475" s="110">
        <v>6226</v>
      </c>
      <c r="Z475" s="109">
        <v>22079095</v>
      </c>
      <c r="AB475" s="108">
        <v>0</v>
      </c>
      <c r="AC475" s="108">
        <v>0</v>
      </c>
      <c r="AD475" s="107">
        <v>0</v>
      </c>
      <c r="AE475" s="106"/>
    </row>
    <row r="476" spans="1:31" s="95" customFormat="1" x14ac:dyDescent="0.3">
      <c r="A476" s="115">
        <v>469</v>
      </c>
      <c r="B476" s="115">
        <v>469035243</v>
      </c>
      <c r="C476" s="114" t="s">
        <v>239</v>
      </c>
      <c r="D476" s="115">
        <v>35</v>
      </c>
      <c r="E476" s="114" t="s">
        <v>22</v>
      </c>
      <c r="F476" s="115">
        <v>243</v>
      </c>
      <c r="G476" s="114" t="s">
        <v>74</v>
      </c>
      <c r="H476" s="108">
        <v>2</v>
      </c>
      <c r="I476" s="107">
        <v>14923</v>
      </c>
      <c r="J476" s="107">
        <v>3522</v>
      </c>
      <c r="K476" s="107">
        <f t="shared" si="14"/>
        <v>0</v>
      </c>
      <c r="L476" s="107">
        <v>893</v>
      </c>
      <c r="M476" s="113">
        <f t="shared" si="15"/>
        <v>19338</v>
      </c>
      <c r="N476" s="100"/>
      <c r="O476" s="108">
        <v>0</v>
      </c>
      <c r="P476" s="108">
        <v>0</v>
      </c>
      <c r="Q476" s="112">
        <v>0.09</v>
      </c>
      <c r="R476" s="112">
        <v>5.3763165448022874E-3</v>
      </c>
      <c r="S476" s="111">
        <v>0</v>
      </c>
      <c r="T476" s="100"/>
      <c r="U476" s="110">
        <v>36890</v>
      </c>
      <c r="V476" s="110">
        <v>0</v>
      </c>
      <c r="W476" s="110">
        <v>0</v>
      </c>
      <c r="X476" s="110">
        <v>1786</v>
      </c>
      <c r="Y476" s="110">
        <v>38676</v>
      </c>
      <c r="Z476" s="109">
        <v>22079095</v>
      </c>
      <c r="AB476" s="108">
        <v>0</v>
      </c>
      <c r="AC476" s="108">
        <v>0</v>
      </c>
      <c r="AD476" s="107">
        <v>0</v>
      </c>
      <c r="AE476" s="106"/>
    </row>
    <row r="477" spans="1:31" s="95" customFormat="1" x14ac:dyDescent="0.3">
      <c r="A477" s="115">
        <v>469</v>
      </c>
      <c r="B477" s="115">
        <v>469035244</v>
      </c>
      <c r="C477" s="114" t="s">
        <v>239</v>
      </c>
      <c r="D477" s="115">
        <v>35</v>
      </c>
      <c r="E477" s="114" t="s">
        <v>22</v>
      </c>
      <c r="F477" s="115">
        <v>244</v>
      </c>
      <c r="G477" s="114" t="s">
        <v>43</v>
      </c>
      <c r="H477" s="108">
        <v>6.47</v>
      </c>
      <c r="I477" s="107">
        <v>8621</v>
      </c>
      <c r="J477" s="107">
        <v>3493</v>
      </c>
      <c r="K477" s="107">
        <f t="shared" si="14"/>
        <v>0</v>
      </c>
      <c r="L477" s="107">
        <v>893</v>
      </c>
      <c r="M477" s="113">
        <f t="shared" si="15"/>
        <v>13007</v>
      </c>
      <c r="N477" s="100"/>
      <c r="O477" s="108">
        <v>0</v>
      </c>
      <c r="P477" s="108">
        <v>0</v>
      </c>
      <c r="Q477" s="112">
        <v>0.18</v>
      </c>
      <c r="R477" s="112">
        <v>9.1081897987744451E-2</v>
      </c>
      <c r="S477" s="111">
        <v>0</v>
      </c>
      <c r="T477" s="100"/>
      <c r="U477" s="110">
        <v>78378</v>
      </c>
      <c r="V477" s="110">
        <v>0</v>
      </c>
      <c r="W477" s="110">
        <v>0</v>
      </c>
      <c r="X477" s="110">
        <v>5778</v>
      </c>
      <c r="Y477" s="110">
        <v>84156</v>
      </c>
      <c r="Z477" s="109">
        <v>22079095</v>
      </c>
      <c r="AB477" s="108">
        <v>0</v>
      </c>
      <c r="AC477" s="108">
        <v>0</v>
      </c>
      <c r="AD477" s="107">
        <v>0</v>
      </c>
      <c r="AE477" s="106"/>
    </row>
    <row r="478" spans="1:31" s="95" customFormat="1" x14ac:dyDescent="0.3">
      <c r="A478" s="115">
        <v>469</v>
      </c>
      <c r="B478" s="115">
        <v>469035285</v>
      </c>
      <c r="C478" s="114" t="s">
        <v>239</v>
      </c>
      <c r="D478" s="115">
        <v>35</v>
      </c>
      <c r="E478" s="114" t="s">
        <v>22</v>
      </c>
      <c r="F478" s="115">
        <v>285</v>
      </c>
      <c r="G478" s="114" t="s">
        <v>44</v>
      </c>
      <c r="H478" s="108">
        <v>1</v>
      </c>
      <c r="I478" s="107">
        <v>10636</v>
      </c>
      <c r="J478" s="107">
        <v>3258</v>
      </c>
      <c r="K478" s="107">
        <f t="shared" si="14"/>
        <v>0</v>
      </c>
      <c r="L478" s="107">
        <v>893</v>
      </c>
      <c r="M478" s="113">
        <f t="shared" si="15"/>
        <v>14787</v>
      </c>
      <c r="N478" s="100"/>
      <c r="O478" s="108">
        <v>0</v>
      </c>
      <c r="P478" s="108">
        <v>0</v>
      </c>
      <c r="Q478" s="112">
        <v>0.09</v>
      </c>
      <c r="R478" s="112">
        <v>2.9773128157862844E-2</v>
      </c>
      <c r="S478" s="111">
        <v>0</v>
      </c>
      <c r="T478" s="100"/>
      <c r="U478" s="110">
        <v>13894</v>
      </c>
      <c r="V478" s="110">
        <v>0</v>
      </c>
      <c r="W478" s="110">
        <v>0</v>
      </c>
      <c r="X478" s="110">
        <v>893</v>
      </c>
      <c r="Y478" s="110">
        <v>14787</v>
      </c>
      <c r="Z478" s="109">
        <v>22079095</v>
      </c>
      <c r="AB478" s="108">
        <v>0</v>
      </c>
      <c r="AC478" s="108">
        <v>0</v>
      </c>
      <c r="AD478" s="107">
        <v>0</v>
      </c>
      <c r="AE478" s="106"/>
    </row>
    <row r="479" spans="1:31" s="95" customFormat="1" x14ac:dyDescent="0.3">
      <c r="A479" s="115">
        <v>470</v>
      </c>
      <c r="B479" s="115">
        <v>470165009</v>
      </c>
      <c r="C479" s="114" t="s">
        <v>240</v>
      </c>
      <c r="D479" s="115">
        <v>165</v>
      </c>
      <c r="E479" s="114" t="s">
        <v>28</v>
      </c>
      <c r="F479" s="115">
        <v>9</v>
      </c>
      <c r="G479" s="114" t="s">
        <v>108</v>
      </c>
      <c r="H479" s="108">
        <v>2.48</v>
      </c>
      <c r="I479" s="107">
        <v>10018</v>
      </c>
      <c r="J479" s="107">
        <v>5675</v>
      </c>
      <c r="K479" s="107">
        <f t="shared" si="14"/>
        <v>0</v>
      </c>
      <c r="L479" s="107">
        <v>893</v>
      </c>
      <c r="M479" s="113">
        <f t="shared" si="15"/>
        <v>16586</v>
      </c>
      <c r="N479" s="100"/>
      <c r="O479" s="108">
        <v>0</v>
      </c>
      <c r="P479" s="108">
        <v>0</v>
      </c>
      <c r="Q479" s="112">
        <v>0.09</v>
      </c>
      <c r="R479" s="112">
        <v>2.0759903113485335E-3</v>
      </c>
      <c r="S479" s="111">
        <v>0</v>
      </c>
      <c r="T479" s="100"/>
      <c r="U479" s="110">
        <v>38920</v>
      </c>
      <c r="V479" s="110">
        <v>0</v>
      </c>
      <c r="W479" s="110">
        <v>0</v>
      </c>
      <c r="X479" s="110">
        <v>2216</v>
      </c>
      <c r="Y479" s="110">
        <v>41136</v>
      </c>
      <c r="Z479" s="109">
        <v>19314367.911258426</v>
      </c>
      <c r="AB479" s="108">
        <v>0</v>
      </c>
      <c r="AC479" s="108">
        <v>0</v>
      </c>
      <c r="AD479" s="107">
        <v>0</v>
      </c>
      <c r="AE479" s="106"/>
    </row>
    <row r="480" spans="1:31" s="95" customFormat="1" x14ac:dyDescent="0.3">
      <c r="A480" s="115">
        <v>470</v>
      </c>
      <c r="B480" s="115">
        <v>470165035</v>
      </c>
      <c r="C480" s="114" t="s">
        <v>240</v>
      </c>
      <c r="D480" s="115">
        <v>165</v>
      </c>
      <c r="E480" s="114" t="s">
        <v>28</v>
      </c>
      <c r="F480" s="115">
        <v>35</v>
      </c>
      <c r="G480" s="114" t="s">
        <v>22</v>
      </c>
      <c r="H480" s="108">
        <v>1</v>
      </c>
      <c r="I480" s="107">
        <v>8703</v>
      </c>
      <c r="J480" s="107">
        <v>3060</v>
      </c>
      <c r="K480" s="107">
        <f t="shared" si="14"/>
        <v>0</v>
      </c>
      <c r="L480" s="107">
        <v>893</v>
      </c>
      <c r="M480" s="113">
        <f t="shared" si="15"/>
        <v>12656</v>
      </c>
      <c r="N480" s="100"/>
      <c r="O480" s="108">
        <v>0</v>
      </c>
      <c r="P480" s="108">
        <v>0</v>
      </c>
      <c r="Q480" s="112">
        <v>0.18</v>
      </c>
      <c r="R480" s="112">
        <v>0.14456084490991788</v>
      </c>
      <c r="S480" s="111">
        <v>0</v>
      </c>
      <c r="T480" s="100"/>
      <c r="U480" s="110">
        <v>11763</v>
      </c>
      <c r="V480" s="110">
        <v>0</v>
      </c>
      <c r="W480" s="110">
        <v>0</v>
      </c>
      <c r="X480" s="110">
        <v>893</v>
      </c>
      <c r="Y480" s="110">
        <v>12656</v>
      </c>
      <c r="Z480" s="109">
        <v>19314367.911258426</v>
      </c>
      <c r="AB480" s="108">
        <v>0</v>
      </c>
      <c r="AC480" s="108">
        <v>0</v>
      </c>
      <c r="AD480" s="107">
        <v>0</v>
      </c>
      <c r="AE480" s="106"/>
    </row>
    <row r="481" spans="1:31" s="95" customFormat="1" x14ac:dyDescent="0.3">
      <c r="A481" s="115">
        <v>470</v>
      </c>
      <c r="B481" s="115">
        <v>470165048</v>
      </c>
      <c r="C481" s="114" t="s">
        <v>240</v>
      </c>
      <c r="D481" s="115">
        <v>165</v>
      </c>
      <c r="E481" s="114" t="s">
        <v>28</v>
      </c>
      <c r="F481" s="115">
        <v>48</v>
      </c>
      <c r="G481" s="114" t="s">
        <v>152</v>
      </c>
      <c r="H481" s="108">
        <v>0.37</v>
      </c>
      <c r="I481" s="107">
        <v>8703</v>
      </c>
      <c r="J481" s="107">
        <v>6916</v>
      </c>
      <c r="K481" s="107">
        <f t="shared" si="14"/>
        <v>0</v>
      </c>
      <c r="L481" s="107">
        <v>893</v>
      </c>
      <c r="M481" s="113">
        <f t="shared" si="15"/>
        <v>16512</v>
      </c>
      <c r="N481" s="100"/>
      <c r="O481" s="108">
        <v>0</v>
      </c>
      <c r="P481" s="108">
        <v>0</v>
      </c>
      <c r="Q481" s="112">
        <v>0.09</v>
      </c>
      <c r="R481" s="112">
        <v>8.0187235395095288E-4</v>
      </c>
      <c r="S481" s="111">
        <v>0</v>
      </c>
      <c r="T481" s="100"/>
      <c r="U481" s="110">
        <v>5779</v>
      </c>
      <c r="V481" s="110">
        <v>0</v>
      </c>
      <c r="W481" s="110">
        <v>0</v>
      </c>
      <c r="X481" s="110">
        <v>330</v>
      </c>
      <c r="Y481" s="110">
        <v>6109</v>
      </c>
      <c r="Z481" s="109">
        <v>19314367.911258426</v>
      </c>
      <c r="AB481" s="108">
        <v>0</v>
      </c>
      <c r="AC481" s="108">
        <v>0</v>
      </c>
      <c r="AD481" s="107">
        <v>0</v>
      </c>
      <c r="AE481" s="106"/>
    </row>
    <row r="482" spans="1:31" s="95" customFormat="1" x14ac:dyDescent="0.3">
      <c r="A482" s="115">
        <v>470</v>
      </c>
      <c r="B482" s="115">
        <v>470165057</v>
      </c>
      <c r="C482" s="114" t="s">
        <v>240</v>
      </c>
      <c r="D482" s="115">
        <v>165</v>
      </c>
      <c r="E482" s="114" t="s">
        <v>28</v>
      </c>
      <c r="F482" s="115">
        <v>57</v>
      </c>
      <c r="G482" s="114" t="s">
        <v>23</v>
      </c>
      <c r="H482" s="108">
        <v>4</v>
      </c>
      <c r="I482" s="107">
        <v>11921</v>
      </c>
      <c r="J482" s="107">
        <v>607</v>
      </c>
      <c r="K482" s="107">
        <f t="shared" si="14"/>
        <v>0</v>
      </c>
      <c r="L482" s="107">
        <v>893</v>
      </c>
      <c r="M482" s="113">
        <f t="shared" si="15"/>
        <v>13421</v>
      </c>
      <c r="N482" s="100"/>
      <c r="O482" s="108">
        <v>0</v>
      </c>
      <c r="P482" s="108">
        <v>0</v>
      </c>
      <c r="Q482" s="112">
        <v>0.18</v>
      </c>
      <c r="R482" s="112">
        <v>0.11752257884657875</v>
      </c>
      <c r="S482" s="111">
        <v>0</v>
      </c>
      <c r="T482" s="100"/>
      <c r="U482" s="110">
        <v>50112</v>
      </c>
      <c r="V482" s="110">
        <v>0</v>
      </c>
      <c r="W482" s="110">
        <v>0</v>
      </c>
      <c r="X482" s="110">
        <v>3572</v>
      </c>
      <c r="Y482" s="110">
        <v>53684</v>
      </c>
      <c r="Z482" s="109">
        <v>19314367.911258426</v>
      </c>
      <c r="AB482" s="108">
        <v>0</v>
      </c>
      <c r="AC482" s="108">
        <v>0</v>
      </c>
      <c r="AD482" s="107">
        <v>0</v>
      </c>
      <c r="AE482" s="106"/>
    </row>
    <row r="483" spans="1:31" s="95" customFormat="1" x14ac:dyDescent="0.3">
      <c r="A483" s="115">
        <v>470</v>
      </c>
      <c r="B483" s="115">
        <v>470165071</v>
      </c>
      <c r="C483" s="114" t="s">
        <v>240</v>
      </c>
      <c r="D483" s="115">
        <v>165</v>
      </c>
      <c r="E483" s="114" t="s">
        <v>28</v>
      </c>
      <c r="F483" s="115">
        <v>71</v>
      </c>
      <c r="G483" s="114" t="s">
        <v>24</v>
      </c>
      <c r="H483" s="108">
        <v>1.96</v>
      </c>
      <c r="I483" s="107">
        <v>9778</v>
      </c>
      <c r="J483" s="107">
        <v>5081</v>
      </c>
      <c r="K483" s="107">
        <f t="shared" si="14"/>
        <v>0</v>
      </c>
      <c r="L483" s="107">
        <v>893</v>
      </c>
      <c r="M483" s="113">
        <f t="shared" si="15"/>
        <v>15752</v>
      </c>
      <c r="N483" s="100"/>
      <c r="O483" s="108">
        <v>0</v>
      </c>
      <c r="P483" s="108">
        <v>0</v>
      </c>
      <c r="Q483" s="112">
        <v>0.09</v>
      </c>
      <c r="R483" s="112">
        <v>2.9605856688433292E-3</v>
      </c>
      <c r="S483" s="111">
        <v>0</v>
      </c>
      <c r="T483" s="100"/>
      <c r="U483" s="110">
        <v>29123</v>
      </c>
      <c r="V483" s="110">
        <v>0</v>
      </c>
      <c r="W483" s="110">
        <v>0</v>
      </c>
      <c r="X483" s="110">
        <v>1751</v>
      </c>
      <c r="Y483" s="110">
        <v>30874</v>
      </c>
      <c r="Z483" s="109">
        <v>19314367.911258426</v>
      </c>
      <c r="AB483" s="108">
        <v>0</v>
      </c>
      <c r="AC483" s="108">
        <v>0</v>
      </c>
      <c r="AD483" s="107">
        <v>0</v>
      </c>
      <c r="AE483" s="106"/>
    </row>
    <row r="484" spans="1:31" s="95" customFormat="1" x14ac:dyDescent="0.3">
      <c r="A484" s="115">
        <v>470</v>
      </c>
      <c r="B484" s="115">
        <v>470165093</v>
      </c>
      <c r="C484" s="114" t="s">
        <v>240</v>
      </c>
      <c r="D484" s="115">
        <v>165</v>
      </c>
      <c r="E484" s="114" t="s">
        <v>28</v>
      </c>
      <c r="F484" s="115">
        <v>93</v>
      </c>
      <c r="G484" s="114" t="s">
        <v>25</v>
      </c>
      <c r="H484" s="108">
        <v>210.64999999999998</v>
      </c>
      <c r="I484" s="107">
        <v>10489</v>
      </c>
      <c r="J484" s="107">
        <v>300</v>
      </c>
      <c r="K484" s="107">
        <f t="shared" si="14"/>
        <v>0</v>
      </c>
      <c r="L484" s="107">
        <v>893</v>
      </c>
      <c r="M484" s="113">
        <f t="shared" si="15"/>
        <v>11682</v>
      </c>
      <c r="N484" s="100"/>
      <c r="O484" s="108">
        <v>0</v>
      </c>
      <c r="P484" s="108">
        <v>0</v>
      </c>
      <c r="Q484" s="112">
        <v>0.09</v>
      </c>
      <c r="R484" s="112">
        <v>8.9870379446020443E-2</v>
      </c>
      <c r="S484" s="111">
        <v>0</v>
      </c>
      <c r="T484" s="100"/>
      <c r="U484" s="110">
        <v>2272702</v>
      </c>
      <c r="V484" s="110">
        <v>0</v>
      </c>
      <c r="W484" s="110">
        <v>0</v>
      </c>
      <c r="X484" s="110">
        <v>188110</v>
      </c>
      <c r="Y484" s="110">
        <v>2460812</v>
      </c>
      <c r="Z484" s="109">
        <v>19314367.911258426</v>
      </c>
      <c r="AB484" s="108">
        <v>9.85</v>
      </c>
      <c r="AC484" s="108">
        <v>9.85</v>
      </c>
      <c r="AD484" s="107">
        <v>115068</v>
      </c>
      <c r="AE484" s="106"/>
    </row>
    <row r="485" spans="1:31" s="95" customFormat="1" x14ac:dyDescent="0.3">
      <c r="A485" s="115">
        <v>470</v>
      </c>
      <c r="B485" s="115">
        <v>470165155</v>
      </c>
      <c r="C485" s="114" t="s">
        <v>240</v>
      </c>
      <c r="D485" s="115">
        <v>165</v>
      </c>
      <c r="E485" s="114" t="s">
        <v>28</v>
      </c>
      <c r="F485" s="115">
        <v>155</v>
      </c>
      <c r="G485" s="114" t="s">
        <v>26</v>
      </c>
      <c r="H485" s="108">
        <v>0.75</v>
      </c>
      <c r="I485" s="107">
        <v>10392</v>
      </c>
      <c r="J485" s="107">
        <v>6879</v>
      </c>
      <c r="K485" s="107">
        <f t="shared" si="14"/>
        <v>0</v>
      </c>
      <c r="L485" s="107">
        <v>893</v>
      </c>
      <c r="M485" s="113">
        <f t="shared" si="15"/>
        <v>18164</v>
      </c>
      <c r="N485" s="100"/>
      <c r="O485" s="108">
        <v>0</v>
      </c>
      <c r="P485" s="108">
        <v>0</v>
      </c>
      <c r="Q485" s="112">
        <v>0.09</v>
      </c>
      <c r="R485" s="112">
        <v>2.3661645405207555E-4</v>
      </c>
      <c r="S485" s="111">
        <v>0</v>
      </c>
      <c r="T485" s="100"/>
      <c r="U485" s="110">
        <v>12953</v>
      </c>
      <c r="V485" s="110">
        <v>0</v>
      </c>
      <c r="W485" s="110">
        <v>0</v>
      </c>
      <c r="X485" s="110">
        <v>670</v>
      </c>
      <c r="Y485" s="110">
        <v>13623</v>
      </c>
      <c r="Z485" s="109">
        <v>19314367.911258426</v>
      </c>
      <c r="AB485" s="108">
        <v>0</v>
      </c>
      <c r="AC485" s="108">
        <v>0</v>
      </c>
      <c r="AD485" s="107">
        <v>0</v>
      </c>
      <c r="AE485" s="106"/>
    </row>
    <row r="486" spans="1:31" s="95" customFormat="1" x14ac:dyDescent="0.3">
      <c r="A486" s="115">
        <v>470</v>
      </c>
      <c r="B486" s="115">
        <v>470165163</v>
      </c>
      <c r="C486" s="114" t="s">
        <v>240</v>
      </c>
      <c r="D486" s="115">
        <v>165</v>
      </c>
      <c r="E486" s="114" t="s">
        <v>28</v>
      </c>
      <c r="F486" s="115">
        <v>163</v>
      </c>
      <c r="G486" s="114" t="s">
        <v>27</v>
      </c>
      <c r="H486" s="108">
        <v>18.760000000000002</v>
      </c>
      <c r="I486" s="107">
        <v>11312</v>
      </c>
      <c r="J486" s="107">
        <v>478</v>
      </c>
      <c r="K486" s="107">
        <f t="shared" si="14"/>
        <v>0</v>
      </c>
      <c r="L486" s="107">
        <v>893</v>
      </c>
      <c r="M486" s="113">
        <f t="shared" si="15"/>
        <v>12683</v>
      </c>
      <c r="N486" s="100"/>
      <c r="O486" s="108">
        <v>0</v>
      </c>
      <c r="P486" s="108">
        <v>0</v>
      </c>
      <c r="Q486" s="112">
        <v>0.18</v>
      </c>
      <c r="R486" s="112">
        <v>8.6929728917015628E-2</v>
      </c>
      <c r="S486" s="111">
        <v>0</v>
      </c>
      <c r="T486" s="100"/>
      <c r="U486" s="110">
        <v>221180</v>
      </c>
      <c r="V486" s="110">
        <v>0</v>
      </c>
      <c r="W486" s="110">
        <v>0</v>
      </c>
      <c r="X486" s="110">
        <v>16753</v>
      </c>
      <c r="Y486" s="110">
        <v>237933</v>
      </c>
      <c r="Z486" s="109">
        <v>19314367.911258426</v>
      </c>
      <c r="AB486" s="108">
        <v>0</v>
      </c>
      <c r="AC486" s="108">
        <v>0</v>
      </c>
      <c r="AD486" s="107">
        <v>0</v>
      </c>
      <c r="AE486" s="106"/>
    </row>
    <row r="487" spans="1:31" s="95" customFormat="1" x14ac:dyDescent="0.3">
      <c r="A487" s="115">
        <v>470</v>
      </c>
      <c r="B487" s="115">
        <v>470165164</v>
      </c>
      <c r="C487" s="114" t="s">
        <v>240</v>
      </c>
      <c r="D487" s="115">
        <v>165</v>
      </c>
      <c r="E487" s="114" t="s">
        <v>28</v>
      </c>
      <c r="F487" s="115">
        <v>164</v>
      </c>
      <c r="G487" s="114" t="s">
        <v>116</v>
      </c>
      <c r="H487" s="108">
        <v>1</v>
      </c>
      <c r="I487" s="107">
        <v>9618</v>
      </c>
      <c r="J487" s="107">
        <v>4581</v>
      </c>
      <c r="K487" s="107">
        <f t="shared" si="14"/>
        <v>0</v>
      </c>
      <c r="L487" s="107">
        <v>893</v>
      </c>
      <c r="M487" s="113">
        <f t="shared" si="15"/>
        <v>15092</v>
      </c>
      <c r="N487" s="100"/>
      <c r="O487" s="108">
        <v>0</v>
      </c>
      <c r="P487" s="108">
        <v>0</v>
      </c>
      <c r="Q487" s="112">
        <v>0.09</v>
      </c>
      <c r="R487" s="112">
        <v>2.0522894520740541E-3</v>
      </c>
      <c r="S487" s="111">
        <v>0</v>
      </c>
      <c r="T487" s="100"/>
      <c r="U487" s="110">
        <v>14199</v>
      </c>
      <c r="V487" s="110">
        <v>0</v>
      </c>
      <c r="W487" s="110">
        <v>0</v>
      </c>
      <c r="X487" s="110">
        <v>893</v>
      </c>
      <c r="Y487" s="110">
        <v>15092</v>
      </c>
      <c r="Z487" s="109">
        <v>19314367.911258426</v>
      </c>
      <c r="AB487" s="108">
        <v>0</v>
      </c>
      <c r="AC487" s="108">
        <v>0</v>
      </c>
      <c r="AD487" s="107">
        <v>0</v>
      </c>
      <c r="AE487" s="106"/>
    </row>
    <row r="488" spans="1:31" s="95" customFormat="1" x14ac:dyDescent="0.3">
      <c r="A488" s="115">
        <v>470</v>
      </c>
      <c r="B488" s="115">
        <v>470165165</v>
      </c>
      <c r="C488" s="114" t="s">
        <v>240</v>
      </c>
      <c r="D488" s="115">
        <v>165</v>
      </c>
      <c r="E488" s="114" t="s">
        <v>28</v>
      </c>
      <c r="F488" s="115">
        <v>165</v>
      </c>
      <c r="G488" s="114" t="s">
        <v>28</v>
      </c>
      <c r="H488" s="108">
        <v>695.89000000000033</v>
      </c>
      <c r="I488" s="107">
        <v>10009</v>
      </c>
      <c r="J488" s="107">
        <v>546</v>
      </c>
      <c r="K488" s="107">
        <f t="shared" si="14"/>
        <v>98.713877193234524</v>
      </c>
      <c r="L488" s="107">
        <v>893</v>
      </c>
      <c r="M488" s="113">
        <f t="shared" si="15"/>
        <v>11546.713877193235</v>
      </c>
      <c r="N488" s="100"/>
      <c r="O488" s="108">
        <v>0</v>
      </c>
      <c r="P488" s="108">
        <v>80.53</v>
      </c>
      <c r="Q488" s="112">
        <v>9.8299999999999998E-2</v>
      </c>
      <c r="R488" s="112">
        <v>9.8201070211486718E-2</v>
      </c>
      <c r="S488" s="111">
        <v>0</v>
      </c>
      <c r="T488" s="100"/>
      <c r="U488" s="110">
        <v>7345123</v>
      </c>
      <c r="V488" s="110">
        <v>68694</v>
      </c>
      <c r="W488" s="110">
        <v>0</v>
      </c>
      <c r="X488" s="110">
        <v>621431</v>
      </c>
      <c r="Y488" s="110">
        <v>8035248</v>
      </c>
      <c r="Z488" s="109">
        <v>19314367.911258426</v>
      </c>
      <c r="AB488" s="108">
        <v>131.15000000000003</v>
      </c>
      <c r="AC488" s="108">
        <v>128.45000000000002</v>
      </c>
      <c r="AD488" s="107">
        <v>1487068</v>
      </c>
      <c r="AE488" s="106"/>
    </row>
    <row r="489" spans="1:31" s="95" customFormat="1" x14ac:dyDescent="0.3">
      <c r="A489" s="115">
        <v>470</v>
      </c>
      <c r="B489" s="115">
        <v>470165176</v>
      </c>
      <c r="C489" s="114" t="s">
        <v>240</v>
      </c>
      <c r="D489" s="115">
        <v>165</v>
      </c>
      <c r="E489" s="114" t="s">
        <v>28</v>
      </c>
      <c r="F489" s="115">
        <v>176</v>
      </c>
      <c r="G489" s="114" t="s">
        <v>29</v>
      </c>
      <c r="H489" s="108">
        <v>205.12</v>
      </c>
      <c r="I489" s="107">
        <v>9743</v>
      </c>
      <c r="J489" s="107">
        <v>3218</v>
      </c>
      <c r="K489" s="107">
        <f t="shared" si="14"/>
        <v>0</v>
      </c>
      <c r="L489" s="107">
        <v>893</v>
      </c>
      <c r="M489" s="113">
        <f t="shared" si="15"/>
        <v>13854</v>
      </c>
      <c r="N489" s="100"/>
      <c r="O489" s="108">
        <v>0</v>
      </c>
      <c r="P489" s="108">
        <v>0</v>
      </c>
      <c r="Q489" s="112">
        <v>0.09</v>
      </c>
      <c r="R489" s="112">
        <v>6.645275270560716E-2</v>
      </c>
      <c r="S489" s="111">
        <v>0</v>
      </c>
      <c r="T489" s="100"/>
      <c r="U489" s="110">
        <v>2658560</v>
      </c>
      <c r="V489" s="110">
        <v>0</v>
      </c>
      <c r="W489" s="110">
        <v>0</v>
      </c>
      <c r="X489" s="110">
        <v>183173</v>
      </c>
      <c r="Y489" s="110">
        <v>2841733</v>
      </c>
      <c r="Z489" s="109">
        <v>19314367.911258426</v>
      </c>
      <c r="AB489" s="108">
        <v>0</v>
      </c>
      <c r="AC489" s="108">
        <v>0</v>
      </c>
      <c r="AD489" s="107">
        <v>0</v>
      </c>
      <c r="AE489" s="106"/>
    </row>
    <row r="490" spans="1:31" s="95" customFormat="1" x14ac:dyDescent="0.3">
      <c r="A490" s="115">
        <v>470</v>
      </c>
      <c r="B490" s="115">
        <v>470165178</v>
      </c>
      <c r="C490" s="114" t="s">
        <v>240</v>
      </c>
      <c r="D490" s="115">
        <v>165</v>
      </c>
      <c r="E490" s="114" t="s">
        <v>28</v>
      </c>
      <c r="F490" s="115">
        <v>178</v>
      </c>
      <c r="G490" s="114" t="s">
        <v>241</v>
      </c>
      <c r="H490" s="108">
        <v>227.61</v>
      </c>
      <c r="I490" s="107">
        <v>9322</v>
      </c>
      <c r="J490" s="107">
        <v>972</v>
      </c>
      <c r="K490" s="107">
        <f t="shared" si="14"/>
        <v>0</v>
      </c>
      <c r="L490" s="107">
        <v>893</v>
      </c>
      <c r="M490" s="113">
        <f t="shared" si="15"/>
        <v>11187</v>
      </c>
      <c r="N490" s="100"/>
      <c r="O490" s="108">
        <v>0</v>
      </c>
      <c r="P490" s="108">
        <v>0</v>
      </c>
      <c r="Q490" s="112">
        <v>0.09</v>
      </c>
      <c r="R490" s="112">
        <v>5.8677372275208833E-2</v>
      </c>
      <c r="S490" s="111">
        <v>0</v>
      </c>
      <c r="T490" s="100"/>
      <c r="U490" s="110">
        <v>2343016</v>
      </c>
      <c r="V490" s="110">
        <v>0</v>
      </c>
      <c r="W490" s="110">
        <v>0</v>
      </c>
      <c r="X490" s="110">
        <v>203257</v>
      </c>
      <c r="Y490" s="110">
        <v>2546273</v>
      </c>
      <c r="Z490" s="109">
        <v>19314367.911258426</v>
      </c>
      <c r="AB490" s="108">
        <v>0</v>
      </c>
      <c r="AC490" s="108">
        <v>0</v>
      </c>
      <c r="AD490" s="107">
        <v>0</v>
      </c>
      <c r="AE490" s="106"/>
    </row>
    <row r="491" spans="1:31" s="95" customFormat="1" x14ac:dyDescent="0.3">
      <c r="A491" s="115">
        <v>470</v>
      </c>
      <c r="B491" s="115">
        <v>470165229</v>
      </c>
      <c r="C491" s="114" t="s">
        <v>240</v>
      </c>
      <c r="D491" s="115">
        <v>165</v>
      </c>
      <c r="E491" s="114" t="s">
        <v>28</v>
      </c>
      <c r="F491" s="115">
        <v>229</v>
      </c>
      <c r="G491" s="114" t="s">
        <v>113</v>
      </c>
      <c r="H491" s="108">
        <v>6</v>
      </c>
      <c r="I491" s="107">
        <v>11420</v>
      </c>
      <c r="J491" s="107">
        <v>1969</v>
      </c>
      <c r="K491" s="107">
        <f t="shared" si="14"/>
        <v>0</v>
      </c>
      <c r="L491" s="107">
        <v>893</v>
      </c>
      <c r="M491" s="113">
        <f t="shared" si="15"/>
        <v>14282</v>
      </c>
      <c r="N491" s="100"/>
      <c r="O491" s="108">
        <v>0</v>
      </c>
      <c r="P491" s="108">
        <v>0</v>
      </c>
      <c r="Q491" s="112">
        <v>0.09</v>
      </c>
      <c r="R491" s="112">
        <v>1.1153540828177228E-2</v>
      </c>
      <c r="S491" s="111">
        <v>0</v>
      </c>
      <c r="T491" s="100"/>
      <c r="U491" s="110">
        <v>80334</v>
      </c>
      <c r="V491" s="110">
        <v>0</v>
      </c>
      <c r="W491" s="110">
        <v>0</v>
      </c>
      <c r="X491" s="110">
        <v>5358</v>
      </c>
      <c r="Y491" s="110">
        <v>85692</v>
      </c>
      <c r="Z491" s="109">
        <v>19314367.911258426</v>
      </c>
      <c r="AB491" s="108">
        <v>0</v>
      </c>
      <c r="AC491" s="108">
        <v>0</v>
      </c>
      <c r="AD491" s="107">
        <v>0</v>
      </c>
      <c r="AE491" s="106"/>
    </row>
    <row r="492" spans="1:31" s="95" customFormat="1" x14ac:dyDescent="0.3">
      <c r="A492" s="115">
        <v>470</v>
      </c>
      <c r="B492" s="115">
        <v>470165246</v>
      </c>
      <c r="C492" s="114" t="s">
        <v>240</v>
      </c>
      <c r="D492" s="115">
        <v>165</v>
      </c>
      <c r="E492" s="114" t="s">
        <v>28</v>
      </c>
      <c r="F492" s="115">
        <v>246</v>
      </c>
      <c r="G492" s="114" t="s">
        <v>242</v>
      </c>
      <c r="H492" s="108">
        <v>2</v>
      </c>
      <c r="I492" s="107">
        <v>10087</v>
      </c>
      <c r="J492" s="107">
        <v>2849</v>
      </c>
      <c r="K492" s="107">
        <f t="shared" si="14"/>
        <v>0</v>
      </c>
      <c r="L492" s="107">
        <v>893</v>
      </c>
      <c r="M492" s="113">
        <f t="shared" si="15"/>
        <v>13829</v>
      </c>
      <c r="N492" s="100"/>
      <c r="O492" s="108">
        <v>0</v>
      </c>
      <c r="P492" s="108">
        <v>0</v>
      </c>
      <c r="Q492" s="112">
        <v>0.09</v>
      </c>
      <c r="R492" s="112">
        <v>7.2191132302842713E-4</v>
      </c>
      <c r="S492" s="111">
        <v>0</v>
      </c>
      <c r="T492" s="100"/>
      <c r="U492" s="110">
        <v>25872</v>
      </c>
      <c r="V492" s="110">
        <v>0</v>
      </c>
      <c r="W492" s="110">
        <v>0</v>
      </c>
      <c r="X492" s="110">
        <v>1786</v>
      </c>
      <c r="Y492" s="110">
        <v>27658</v>
      </c>
      <c r="Z492" s="109">
        <v>19314367.911258426</v>
      </c>
      <c r="AB492" s="108">
        <v>0</v>
      </c>
      <c r="AC492" s="108">
        <v>0</v>
      </c>
      <c r="AD492" s="107">
        <v>0</v>
      </c>
      <c r="AE492" s="106"/>
    </row>
    <row r="493" spans="1:31" s="95" customFormat="1" x14ac:dyDescent="0.3">
      <c r="A493" s="115">
        <v>470</v>
      </c>
      <c r="B493" s="115">
        <v>470165248</v>
      </c>
      <c r="C493" s="114" t="s">
        <v>240</v>
      </c>
      <c r="D493" s="115">
        <v>165</v>
      </c>
      <c r="E493" s="114" t="s">
        <v>28</v>
      </c>
      <c r="F493" s="115">
        <v>248</v>
      </c>
      <c r="G493" s="114" t="s">
        <v>30</v>
      </c>
      <c r="H493" s="108">
        <v>18.84</v>
      </c>
      <c r="I493" s="107">
        <v>10105</v>
      </c>
      <c r="J493" s="107">
        <v>999</v>
      </c>
      <c r="K493" s="107">
        <f t="shared" si="14"/>
        <v>0</v>
      </c>
      <c r="L493" s="107">
        <v>893</v>
      </c>
      <c r="M493" s="113">
        <f t="shared" si="15"/>
        <v>11997</v>
      </c>
      <c r="N493" s="100"/>
      <c r="O493" s="108">
        <v>0</v>
      </c>
      <c r="P493" s="108">
        <v>0</v>
      </c>
      <c r="Q493" s="112">
        <v>0.09</v>
      </c>
      <c r="R493" s="112">
        <v>3.9140350816507199E-2</v>
      </c>
      <c r="S493" s="111">
        <v>0</v>
      </c>
      <c r="T493" s="100"/>
      <c r="U493" s="110">
        <v>209200</v>
      </c>
      <c r="V493" s="110">
        <v>0</v>
      </c>
      <c r="W493" s="110">
        <v>0</v>
      </c>
      <c r="X493" s="110">
        <v>16824</v>
      </c>
      <c r="Y493" s="110">
        <v>226024</v>
      </c>
      <c r="Z493" s="109">
        <v>19314367.911258426</v>
      </c>
      <c r="AB493" s="108">
        <v>0</v>
      </c>
      <c r="AC493" s="108">
        <v>0</v>
      </c>
      <c r="AD493" s="107">
        <v>0</v>
      </c>
      <c r="AE493" s="106"/>
    </row>
    <row r="494" spans="1:31" s="95" customFormat="1" x14ac:dyDescent="0.3">
      <c r="A494" s="115">
        <v>470</v>
      </c>
      <c r="B494" s="115">
        <v>470165262</v>
      </c>
      <c r="C494" s="114" t="s">
        <v>240</v>
      </c>
      <c r="D494" s="115">
        <v>165</v>
      </c>
      <c r="E494" s="114" t="s">
        <v>28</v>
      </c>
      <c r="F494" s="115">
        <v>262</v>
      </c>
      <c r="G494" s="114" t="s">
        <v>31</v>
      </c>
      <c r="H494" s="108">
        <v>48.27000000000001</v>
      </c>
      <c r="I494" s="107">
        <v>10021</v>
      </c>
      <c r="J494" s="107">
        <v>4620</v>
      </c>
      <c r="K494" s="107">
        <f t="shared" si="14"/>
        <v>0</v>
      </c>
      <c r="L494" s="107">
        <v>893</v>
      </c>
      <c r="M494" s="113">
        <f t="shared" si="15"/>
        <v>15534</v>
      </c>
      <c r="N494" s="100"/>
      <c r="O494" s="108">
        <v>0</v>
      </c>
      <c r="P494" s="108">
        <v>0</v>
      </c>
      <c r="Q494" s="112">
        <v>0.09</v>
      </c>
      <c r="R494" s="112">
        <v>5.2966569410615699E-2</v>
      </c>
      <c r="S494" s="111">
        <v>0</v>
      </c>
      <c r="T494" s="100"/>
      <c r="U494" s="110">
        <v>706723</v>
      </c>
      <c r="V494" s="110">
        <v>0</v>
      </c>
      <c r="W494" s="110">
        <v>0</v>
      </c>
      <c r="X494" s="110">
        <v>43106</v>
      </c>
      <c r="Y494" s="110">
        <v>749829</v>
      </c>
      <c r="Z494" s="109">
        <v>19314367.911258426</v>
      </c>
      <c r="AB494" s="108">
        <v>0</v>
      </c>
      <c r="AC494" s="108">
        <v>0</v>
      </c>
      <c r="AD494" s="107">
        <v>0</v>
      </c>
      <c r="AE494" s="106"/>
    </row>
    <row r="495" spans="1:31" s="95" customFormat="1" x14ac:dyDescent="0.3">
      <c r="A495" s="115">
        <v>470</v>
      </c>
      <c r="B495" s="115">
        <v>470165284</v>
      </c>
      <c r="C495" s="114" t="s">
        <v>240</v>
      </c>
      <c r="D495" s="115">
        <v>165</v>
      </c>
      <c r="E495" s="114" t="s">
        <v>28</v>
      </c>
      <c r="F495" s="115">
        <v>284</v>
      </c>
      <c r="G495" s="114" t="s">
        <v>163</v>
      </c>
      <c r="H495" s="108">
        <v>64.599999999999994</v>
      </c>
      <c r="I495" s="107">
        <v>9020</v>
      </c>
      <c r="J495" s="107">
        <v>3071</v>
      </c>
      <c r="K495" s="107">
        <f t="shared" si="14"/>
        <v>0</v>
      </c>
      <c r="L495" s="107">
        <v>893</v>
      </c>
      <c r="M495" s="113">
        <f t="shared" si="15"/>
        <v>12984</v>
      </c>
      <c r="N495" s="100"/>
      <c r="O495" s="108">
        <v>0</v>
      </c>
      <c r="P495" s="108">
        <v>0</v>
      </c>
      <c r="Q495" s="112">
        <v>0.09</v>
      </c>
      <c r="R495" s="112">
        <v>2.6974727649085161E-2</v>
      </c>
      <c r="S495" s="111">
        <v>0</v>
      </c>
      <c r="T495" s="100"/>
      <c r="U495" s="110">
        <v>781079</v>
      </c>
      <c r="V495" s="110">
        <v>0</v>
      </c>
      <c r="W495" s="110">
        <v>0</v>
      </c>
      <c r="X495" s="110">
        <v>57688</v>
      </c>
      <c r="Y495" s="110">
        <v>838767</v>
      </c>
      <c r="Z495" s="109">
        <v>19314367.911258426</v>
      </c>
      <c r="AB495" s="108">
        <v>0</v>
      </c>
      <c r="AC495" s="108">
        <v>0</v>
      </c>
      <c r="AD495" s="107">
        <v>0</v>
      </c>
      <c r="AE495" s="106"/>
    </row>
    <row r="496" spans="1:31" s="95" customFormat="1" x14ac:dyDescent="0.3">
      <c r="A496" s="115">
        <v>470</v>
      </c>
      <c r="B496" s="115">
        <v>470165305</v>
      </c>
      <c r="C496" s="114" t="s">
        <v>240</v>
      </c>
      <c r="D496" s="115">
        <v>165</v>
      </c>
      <c r="E496" s="114" t="s">
        <v>28</v>
      </c>
      <c r="F496" s="115">
        <v>305</v>
      </c>
      <c r="G496" s="114" t="s">
        <v>75</v>
      </c>
      <c r="H496" s="108">
        <v>47.540000000000006</v>
      </c>
      <c r="I496" s="107">
        <v>9401</v>
      </c>
      <c r="J496" s="107">
        <v>3066</v>
      </c>
      <c r="K496" s="107">
        <f t="shared" si="14"/>
        <v>0</v>
      </c>
      <c r="L496" s="107">
        <v>893</v>
      </c>
      <c r="M496" s="113">
        <f t="shared" si="15"/>
        <v>13360</v>
      </c>
      <c r="N496" s="100"/>
      <c r="O496" s="108">
        <v>0</v>
      </c>
      <c r="P496" s="108">
        <v>0</v>
      </c>
      <c r="Q496" s="112">
        <v>0.09</v>
      </c>
      <c r="R496" s="112">
        <v>1.3653013876805516E-2</v>
      </c>
      <c r="S496" s="111">
        <v>0</v>
      </c>
      <c r="T496" s="100"/>
      <c r="U496" s="110">
        <v>592684</v>
      </c>
      <c r="V496" s="110">
        <v>0</v>
      </c>
      <c r="W496" s="110">
        <v>0</v>
      </c>
      <c r="X496" s="110">
        <v>42455</v>
      </c>
      <c r="Y496" s="110">
        <v>635139</v>
      </c>
      <c r="Z496" s="109">
        <v>19314367.911258426</v>
      </c>
      <c r="AB496" s="108">
        <v>0</v>
      </c>
      <c r="AC496" s="108">
        <v>0</v>
      </c>
      <c r="AD496" s="107">
        <v>0</v>
      </c>
      <c r="AE496" s="106"/>
    </row>
    <row r="497" spans="1:31" s="95" customFormat="1" x14ac:dyDescent="0.3">
      <c r="A497" s="115">
        <v>470</v>
      </c>
      <c r="B497" s="115">
        <v>470165314</v>
      </c>
      <c r="C497" s="114" t="s">
        <v>240</v>
      </c>
      <c r="D497" s="115">
        <v>165</v>
      </c>
      <c r="E497" s="114" t="s">
        <v>28</v>
      </c>
      <c r="F497" s="115">
        <v>314</v>
      </c>
      <c r="G497" s="114" t="s">
        <v>46</v>
      </c>
      <c r="H497" s="108">
        <v>1</v>
      </c>
      <c r="I497" s="107">
        <v>14407</v>
      </c>
      <c r="J497" s="107">
        <v>11177</v>
      </c>
      <c r="K497" s="107">
        <f t="shared" si="14"/>
        <v>0</v>
      </c>
      <c r="L497" s="107">
        <v>893</v>
      </c>
      <c r="M497" s="113">
        <f t="shared" si="15"/>
        <v>26477</v>
      </c>
      <c r="N497" s="100"/>
      <c r="O497" s="108">
        <v>0</v>
      </c>
      <c r="P497" s="108">
        <v>0</v>
      </c>
      <c r="Q497" s="112">
        <v>0.09</v>
      </c>
      <c r="R497" s="112">
        <v>4.7700631071184215E-3</v>
      </c>
      <c r="S497" s="111">
        <v>0</v>
      </c>
      <c r="T497" s="100"/>
      <c r="U497" s="110">
        <v>25584</v>
      </c>
      <c r="V497" s="110">
        <v>0</v>
      </c>
      <c r="W497" s="110">
        <v>0</v>
      </c>
      <c r="X497" s="110">
        <v>893</v>
      </c>
      <c r="Y497" s="110">
        <v>26477</v>
      </c>
      <c r="Z497" s="109">
        <v>19314367.911258426</v>
      </c>
      <c r="AB497" s="108">
        <v>0</v>
      </c>
      <c r="AC497" s="108">
        <v>0</v>
      </c>
      <c r="AD497" s="107">
        <v>0</v>
      </c>
      <c r="AE497" s="106"/>
    </row>
    <row r="498" spans="1:31" s="95" customFormat="1" x14ac:dyDescent="0.3">
      <c r="A498" s="115">
        <v>470</v>
      </c>
      <c r="B498" s="115">
        <v>470165342</v>
      </c>
      <c r="C498" s="114" t="s">
        <v>240</v>
      </c>
      <c r="D498" s="115">
        <v>165</v>
      </c>
      <c r="E498" s="114" t="s">
        <v>28</v>
      </c>
      <c r="F498" s="115">
        <v>342</v>
      </c>
      <c r="G498" s="114" t="s">
        <v>228</v>
      </c>
      <c r="H498" s="108">
        <v>2.33</v>
      </c>
      <c r="I498" s="107">
        <v>9395</v>
      </c>
      <c r="J498" s="107">
        <v>5213</v>
      </c>
      <c r="K498" s="107">
        <f t="shared" si="14"/>
        <v>0</v>
      </c>
      <c r="L498" s="107">
        <v>893</v>
      </c>
      <c r="M498" s="113">
        <f t="shared" si="15"/>
        <v>15501</v>
      </c>
      <c r="N498" s="100"/>
      <c r="O498" s="108">
        <v>0</v>
      </c>
      <c r="P498" s="108">
        <v>0</v>
      </c>
      <c r="Q498" s="112">
        <v>0.09</v>
      </c>
      <c r="R498" s="112">
        <v>9.0278267715073108E-4</v>
      </c>
      <c r="S498" s="111">
        <v>0</v>
      </c>
      <c r="T498" s="100"/>
      <c r="U498" s="110">
        <v>34036</v>
      </c>
      <c r="V498" s="110">
        <v>0</v>
      </c>
      <c r="W498" s="110">
        <v>0</v>
      </c>
      <c r="X498" s="110">
        <v>2081</v>
      </c>
      <c r="Y498" s="110">
        <v>36117</v>
      </c>
      <c r="Z498" s="109">
        <v>19314367.911258426</v>
      </c>
      <c r="AB498" s="108">
        <v>0</v>
      </c>
      <c r="AC498" s="108">
        <v>0</v>
      </c>
      <c r="AD498" s="107">
        <v>0</v>
      </c>
      <c r="AE498" s="106"/>
    </row>
    <row r="499" spans="1:31" s="95" customFormat="1" x14ac:dyDescent="0.3">
      <c r="A499" s="115">
        <v>470</v>
      </c>
      <c r="B499" s="115">
        <v>470165344</v>
      </c>
      <c r="C499" s="114" t="s">
        <v>240</v>
      </c>
      <c r="D499" s="115">
        <v>165</v>
      </c>
      <c r="E499" s="114" t="s">
        <v>28</v>
      </c>
      <c r="F499" s="115">
        <v>344</v>
      </c>
      <c r="G499" s="114" t="s">
        <v>243</v>
      </c>
      <c r="H499" s="108">
        <v>1.5</v>
      </c>
      <c r="I499" s="107">
        <v>8703</v>
      </c>
      <c r="J499" s="107">
        <v>2914</v>
      </c>
      <c r="K499" s="107">
        <f t="shared" si="14"/>
        <v>0</v>
      </c>
      <c r="L499" s="107">
        <v>893</v>
      </c>
      <c r="M499" s="113">
        <f t="shared" si="15"/>
        <v>12510</v>
      </c>
      <c r="N499" s="100"/>
      <c r="O499" s="108">
        <v>0</v>
      </c>
      <c r="P499" s="108">
        <v>0</v>
      </c>
      <c r="Q499" s="112">
        <v>0.09</v>
      </c>
      <c r="R499" s="112">
        <v>5.1908722563975937E-4</v>
      </c>
      <c r="S499" s="111">
        <v>0</v>
      </c>
      <c r="T499" s="100"/>
      <c r="U499" s="110">
        <v>17427</v>
      </c>
      <c r="V499" s="110">
        <v>0</v>
      </c>
      <c r="W499" s="110">
        <v>0</v>
      </c>
      <c r="X499" s="110">
        <v>1341</v>
      </c>
      <c r="Y499" s="110">
        <v>18768</v>
      </c>
      <c r="Z499" s="109">
        <v>19314367.911258426</v>
      </c>
      <c r="AB499" s="108">
        <v>0</v>
      </c>
      <c r="AC499" s="108">
        <v>0</v>
      </c>
      <c r="AD499" s="107">
        <v>0</v>
      </c>
      <c r="AE499" s="106"/>
    </row>
    <row r="500" spans="1:31" s="95" customFormat="1" x14ac:dyDescent="0.3">
      <c r="A500" s="115">
        <v>470</v>
      </c>
      <c r="B500" s="115">
        <v>470165347</v>
      </c>
      <c r="C500" s="114" t="s">
        <v>240</v>
      </c>
      <c r="D500" s="115">
        <v>165</v>
      </c>
      <c r="E500" s="114" t="s">
        <v>28</v>
      </c>
      <c r="F500" s="115">
        <v>347</v>
      </c>
      <c r="G500" s="114" t="s">
        <v>106</v>
      </c>
      <c r="H500" s="108">
        <v>2</v>
      </c>
      <c r="I500" s="107">
        <v>11171</v>
      </c>
      <c r="J500" s="107">
        <v>4839</v>
      </c>
      <c r="K500" s="107">
        <f t="shared" si="14"/>
        <v>0</v>
      </c>
      <c r="L500" s="107">
        <v>893</v>
      </c>
      <c r="M500" s="113">
        <f t="shared" si="15"/>
        <v>16903</v>
      </c>
      <c r="N500" s="100"/>
      <c r="O500" s="108">
        <v>0</v>
      </c>
      <c r="P500" s="108">
        <v>0</v>
      </c>
      <c r="Q500" s="112">
        <v>0.09</v>
      </c>
      <c r="R500" s="112">
        <v>4.4022263711121119E-3</v>
      </c>
      <c r="S500" s="111">
        <v>0</v>
      </c>
      <c r="T500" s="100"/>
      <c r="U500" s="110">
        <v>32020</v>
      </c>
      <c r="V500" s="110">
        <v>0</v>
      </c>
      <c r="W500" s="110">
        <v>0</v>
      </c>
      <c r="X500" s="110">
        <v>1786</v>
      </c>
      <c r="Y500" s="110">
        <v>33806</v>
      </c>
      <c r="Z500" s="109">
        <v>19314367.911258426</v>
      </c>
      <c r="AB500" s="108">
        <v>0</v>
      </c>
      <c r="AC500" s="108">
        <v>0</v>
      </c>
      <c r="AD500" s="107">
        <v>0</v>
      </c>
      <c r="AE500" s="106"/>
    </row>
    <row r="501" spans="1:31" s="95" customFormat="1" x14ac:dyDescent="0.3">
      <c r="A501" s="115">
        <v>474</v>
      </c>
      <c r="B501" s="115">
        <v>474097017</v>
      </c>
      <c r="C501" s="114" t="s">
        <v>244</v>
      </c>
      <c r="D501" s="115">
        <v>97</v>
      </c>
      <c r="E501" s="114" t="s">
        <v>245</v>
      </c>
      <c r="F501" s="115">
        <v>17</v>
      </c>
      <c r="G501" s="114" t="s">
        <v>177</v>
      </c>
      <c r="H501" s="108">
        <v>0.4</v>
      </c>
      <c r="I501" s="107">
        <v>13975</v>
      </c>
      <c r="J501" s="107">
        <v>4024</v>
      </c>
      <c r="K501" s="107">
        <f t="shared" si="14"/>
        <v>0</v>
      </c>
      <c r="L501" s="107">
        <v>893</v>
      </c>
      <c r="M501" s="113">
        <f t="shared" si="15"/>
        <v>18892</v>
      </c>
      <c r="N501" s="100"/>
      <c r="O501" s="108">
        <v>0</v>
      </c>
      <c r="P501" s="108">
        <v>0</v>
      </c>
      <c r="Q501" s="112">
        <v>0.09</v>
      </c>
      <c r="R501" s="112">
        <v>7.0803584211473966E-3</v>
      </c>
      <c r="S501" s="111">
        <v>0</v>
      </c>
      <c r="T501" s="100"/>
      <c r="U501" s="110">
        <v>7200</v>
      </c>
      <c r="V501" s="110">
        <v>0</v>
      </c>
      <c r="W501" s="110">
        <v>0</v>
      </c>
      <c r="X501" s="110">
        <v>357</v>
      </c>
      <c r="Y501" s="110">
        <v>7557</v>
      </c>
      <c r="Z501" s="109">
        <v>4377023</v>
      </c>
      <c r="AB501" s="108">
        <v>0</v>
      </c>
      <c r="AC501" s="108">
        <v>0</v>
      </c>
      <c r="AD501" s="107">
        <v>0</v>
      </c>
      <c r="AE501" s="106"/>
    </row>
    <row r="502" spans="1:31" s="95" customFormat="1" x14ac:dyDescent="0.3">
      <c r="A502" s="115">
        <v>474</v>
      </c>
      <c r="B502" s="115">
        <v>474097057</v>
      </c>
      <c r="C502" s="114" t="s">
        <v>244</v>
      </c>
      <c r="D502" s="115">
        <v>97</v>
      </c>
      <c r="E502" s="114" t="s">
        <v>245</v>
      </c>
      <c r="F502" s="115">
        <v>57</v>
      </c>
      <c r="G502" s="114" t="s">
        <v>23</v>
      </c>
      <c r="H502" s="108">
        <v>1</v>
      </c>
      <c r="I502" s="107">
        <v>12275</v>
      </c>
      <c r="J502" s="107">
        <v>625</v>
      </c>
      <c r="K502" s="107">
        <f t="shared" si="14"/>
        <v>0</v>
      </c>
      <c r="L502" s="107">
        <v>893</v>
      </c>
      <c r="M502" s="113">
        <f t="shared" si="15"/>
        <v>13793</v>
      </c>
      <c r="N502" s="100"/>
      <c r="O502" s="108">
        <v>0</v>
      </c>
      <c r="P502" s="108">
        <v>0</v>
      </c>
      <c r="Q502" s="112">
        <v>0.18</v>
      </c>
      <c r="R502" s="112">
        <v>0.11752257884657875</v>
      </c>
      <c r="S502" s="111">
        <v>0</v>
      </c>
      <c r="T502" s="100"/>
      <c r="U502" s="110">
        <v>12900</v>
      </c>
      <c r="V502" s="110">
        <v>0</v>
      </c>
      <c r="W502" s="110">
        <v>0</v>
      </c>
      <c r="X502" s="110">
        <v>893</v>
      </c>
      <c r="Y502" s="110">
        <v>13793</v>
      </c>
      <c r="Z502" s="109">
        <v>4377023</v>
      </c>
      <c r="AB502" s="108">
        <v>0</v>
      </c>
      <c r="AC502" s="108">
        <v>0</v>
      </c>
      <c r="AD502" s="107">
        <v>0</v>
      </c>
      <c r="AE502" s="106"/>
    </row>
    <row r="503" spans="1:31" s="95" customFormat="1" x14ac:dyDescent="0.3">
      <c r="A503" s="115">
        <v>474</v>
      </c>
      <c r="B503" s="115">
        <v>474097064</v>
      </c>
      <c r="C503" s="114" t="s">
        <v>244</v>
      </c>
      <c r="D503" s="115">
        <v>97</v>
      </c>
      <c r="E503" s="114" t="s">
        <v>245</v>
      </c>
      <c r="F503" s="115">
        <v>64</v>
      </c>
      <c r="G503" s="114" t="s">
        <v>121</v>
      </c>
      <c r="H503" s="108">
        <v>2</v>
      </c>
      <c r="I503" s="107">
        <v>8094</v>
      </c>
      <c r="J503" s="107">
        <v>1292</v>
      </c>
      <c r="K503" s="107">
        <f t="shared" si="14"/>
        <v>0</v>
      </c>
      <c r="L503" s="107">
        <v>893</v>
      </c>
      <c r="M503" s="113">
        <f t="shared" si="15"/>
        <v>10279</v>
      </c>
      <c r="N503" s="100"/>
      <c r="O503" s="108">
        <v>0</v>
      </c>
      <c r="P503" s="108">
        <v>0</v>
      </c>
      <c r="Q503" s="112">
        <v>0.18</v>
      </c>
      <c r="R503" s="112">
        <v>2.6255390850916226E-2</v>
      </c>
      <c r="S503" s="111">
        <v>0</v>
      </c>
      <c r="T503" s="100"/>
      <c r="U503" s="110">
        <v>18772</v>
      </c>
      <c r="V503" s="110">
        <v>0</v>
      </c>
      <c r="W503" s="110">
        <v>0</v>
      </c>
      <c r="X503" s="110">
        <v>1786</v>
      </c>
      <c r="Y503" s="110">
        <v>20558</v>
      </c>
      <c r="Z503" s="109">
        <v>4377023</v>
      </c>
      <c r="AB503" s="108">
        <v>0</v>
      </c>
      <c r="AC503" s="108">
        <v>0</v>
      </c>
      <c r="AD503" s="107">
        <v>0</v>
      </c>
      <c r="AE503" s="106"/>
    </row>
    <row r="504" spans="1:31" s="95" customFormat="1" x14ac:dyDescent="0.3">
      <c r="A504" s="115">
        <v>474</v>
      </c>
      <c r="B504" s="115">
        <v>474097097</v>
      </c>
      <c r="C504" s="114" t="s">
        <v>244</v>
      </c>
      <c r="D504" s="115">
        <v>97</v>
      </c>
      <c r="E504" s="114" t="s">
        <v>245</v>
      </c>
      <c r="F504" s="115">
        <v>97</v>
      </c>
      <c r="G504" s="114" t="s">
        <v>245</v>
      </c>
      <c r="H504" s="108">
        <v>192.00999999999993</v>
      </c>
      <c r="I504" s="107">
        <v>11151</v>
      </c>
      <c r="J504" s="107">
        <v>5</v>
      </c>
      <c r="K504" s="107">
        <f t="shared" si="14"/>
        <v>0</v>
      </c>
      <c r="L504" s="107">
        <v>893</v>
      </c>
      <c r="M504" s="113">
        <f t="shared" si="15"/>
        <v>12049</v>
      </c>
      <c r="N504" s="100"/>
      <c r="O504" s="108">
        <v>0</v>
      </c>
      <c r="P504" s="108">
        <v>0</v>
      </c>
      <c r="Q504" s="112">
        <v>0.18</v>
      </c>
      <c r="R504" s="112">
        <v>3.1956067136821593E-2</v>
      </c>
      <c r="S504" s="111">
        <v>0</v>
      </c>
      <c r="T504" s="100"/>
      <c r="U504" s="110">
        <v>2142064</v>
      </c>
      <c r="V504" s="110">
        <v>0</v>
      </c>
      <c r="W504" s="110">
        <v>0</v>
      </c>
      <c r="X504" s="110">
        <v>171474</v>
      </c>
      <c r="Y504" s="110">
        <v>2313538</v>
      </c>
      <c r="Z504" s="109">
        <v>4377023</v>
      </c>
      <c r="AB504" s="108">
        <v>0</v>
      </c>
      <c r="AC504" s="108">
        <v>0</v>
      </c>
      <c r="AD504" s="107">
        <v>0</v>
      </c>
      <c r="AE504" s="106"/>
    </row>
    <row r="505" spans="1:31" s="95" customFormat="1" x14ac:dyDescent="0.3">
      <c r="A505" s="115">
        <v>474</v>
      </c>
      <c r="B505" s="115">
        <v>474097103</v>
      </c>
      <c r="C505" s="114" t="s">
        <v>244</v>
      </c>
      <c r="D505" s="115">
        <v>97</v>
      </c>
      <c r="E505" s="114" t="s">
        <v>245</v>
      </c>
      <c r="F505" s="115">
        <v>103</v>
      </c>
      <c r="G505" s="114" t="s">
        <v>246</v>
      </c>
      <c r="H505" s="108">
        <v>21.03</v>
      </c>
      <c r="I505" s="107">
        <v>10699</v>
      </c>
      <c r="J505" s="107">
        <v>275</v>
      </c>
      <c r="K505" s="107">
        <f t="shared" si="14"/>
        <v>0</v>
      </c>
      <c r="L505" s="107">
        <v>893</v>
      </c>
      <c r="M505" s="113">
        <f t="shared" si="15"/>
        <v>11867</v>
      </c>
      <c r="N505" s="100"/>
      <c r="O505" s="108">
        <v>0</v>
      </c>
      <c r="P505" s="108">
        <v>0</v>
      </c>
      <c r="Q505" s="112">
        <v>0.18</v>
      </c>
      <c r="R505" s="112">
        <v>8.7006000075001526E-3</v>
      </c>
      <c r="S505" s="111">
        <v>0</v>
      </c>
      <c r="T505" s="100"/>
      <c r="U505" s="110">
        <v>230783</v>
      </c>
      <c r="V505" s="110">
        <v>0</v>
      </c>
      <c r="W505" s="110">
        <v>0</v>
      </c>
      <c r="X505" s="110">
        <v>18782</v>
      </c>
      <c r="Y505" s="110">
        <v>249565</v>
      </c>
      <c r="Z505" s="109">
        <v>4377023</v>
      </c>
      <c r="AB505" s="108">
        <v>0</v>
      </c>
      <c r="AC505" s="108">
        <v>0</v>
      </c>
      <c r="AD505" s="107">
        <v>0</v>
      </c>
      <c r="AE505" s="106"/>
    </row>
    <row r="506" spans="1:31" s="95" customFormat="1" x14ac:dyDescent="0.3">
      <c r="A506" s="115">
        <v>474</v>
      </c>
      <c r="B506" s="115">
        <v>474097153</v>
      </c>
      <c r="C506" s="114" t="s">
        <v>244</v>
      </c>
      <c r="D506" s="115">
        <v>97</v>
      </c>
      <c r="E506" s="114" t="s">
        <v>245</v>
      </c>
      <c r="F506" s="115">
        <v>153</v>
      </c>
      <c r="G506" s="114" t="s">
        <v>124</v>
      </c>
      <c r="H506" s="108">
        <v>33.75</v>
      </c>
      <c r="I506" s="107">
        <v>10609</v>
      </c>
      <c r="J506" s="107">
        <v>561</v>
      </c>
      <c r="K506" s="107">
        <f t="shared" si="14"/>
        <v>0</v>
      </c>
      <c r="L506" s="107">
        <v>893</v>
      </c>
      <c r="M506" s="113">
        <f t="shared" si="15"/>
        <v>12063</v>
      </c>
      <c r="N506" s="100"/>
      <c r="O506" s="108">
        <v>0</v>
      </c>
      <c r="P506" s="108">
        <v>0</v>
      </c>
      <c r="Q506" s="112">
        <v>0.09</v>
      </c>
      <c r="R506" s="112">
        <v>1.3064621745680596E-2</v>
      </c>
      <c r="S506" s="111">
        <v>0</v>
      </c>
      <c r="T506" s="100"/>
      <c r="U506" s="110">
        <v>376987</v>
      </c>
      <c r="V506" s="110">
        <v>0</v>
      </c>
      <c r="W506" s="110">
        <v>0</v>
      </c>
      <c r="X506" s="110">
        <v>30139</v>
      </c>
      <c r="Y506" s="110">
        <v>407126</v>
      </c>
      <c r="Z506" s="109">
        <v>4377023</v>
      </c>
      <c r="AB506" s="108">
        <v>0</v>
      </c>
      <c r="AC506" s="108">
        <v>0</v>
      </c>
      <c r="AD506" s="107">
        <v>0</v>
      </c>
      <c r="AE506" s="106"/>
    </row>
    <row r="507" spans="1:31" s="95" customFormat="1" x14ac:dyDescent="0.3">
      <c r="A507" s="115">
        <v>474</v>
      </c>
      <c r="B507" s="115">
        <v>474097162</v>
      </c>
      <c r="C507" s="114" t="s">
        <v>244</v>
      </c>
      <c r="D507" s="115">
        <v>97</v>
      </c>
      <c r="E507" s="114" t="s">
        <v>245</v>
      </c>
      <c r="F507" s="115">
        <v>162</v>
      </c>
      <c r="G507" s="114" t="s">
        <v>179</v>
      </c>
      <c r="H507" s="108">
        <v>14.55</v>
      </c>
      <c r="I507" s="107">
        <v>9978</v>
      </c>
      <c r="J507" s="107">
        <v>2639</v>
      </c>
      <c r="K507" s="107">
        <f t="shared" si="14"/>
        <v>0</v>
      </c>
      <c r="L507" s="107">
        <v>893</v>
      </c>
      <c r="M507" s="113">
        <f t="shared" si="15"/>
        <v>13510</v>
      </c>
      <c r="N507" s="100"/>
      <c r="O507" s="108">
        <v>0</v>
      </c>
      <c r="P507" s="108">
        <v>0</v>
      </c>
      <c r="Q507" s="112">
        <v>0.09</v>
      </c>
      <c r="R507" s="112">
        <v>1.4344769244499985E-2</v>
      </c>
      <c r="S507" s="111">
        <v>0</v>
      </c>
      <c r="T507" s="100"/>
      <c r="U507" s="110">
        <v>183578</v>
      </c>
      <c r="V507" s="110">
        <v>0</v>
      </c>
      <c r="W507" s="110">
        <v>0</v>
      </c>
      <c r="X507" s="110">
        <v>12994</v>
      </c>
      <c r="Y507" s="110">
        <v>196572</v>
      </c>
      <c r="Z507" s="109">
        <v>4377023</v>
      </c>
      <c r="AB507" s="108">
        <v>0</v>
      </c>
      <c r="AC507" s="108">
        <v>0</v>
      </c>
      <c r="AD507" s="107">
        <v>0</v>
      </c>
      <c r="AE507" s="106"/>
    </row>
    <row r="508" spans="1:31" s="95" customFormat="1" x14ac:dyDescent="0.3">
      <c r="A508" s="115">
        <v>474</v>
      </c>
      <c r="B508" s="115">
        <v>474097343</v>
      </c>
      <c r="C508" s="114" t="s">
        <v>244</v>
      </c>
      <c r="D508" s="115">
        <v>97</v>
      </c>
      <c r="E508" s="114" t="s">
        <v>245</v>
      </c>
      <c r="F508" s="115">
        <v>343</v>
      </c>
      <c r="G508" s="114" t="s">
        <v>247</v>
      </c>
      <c r="H508" s="108">
        <v>27.02</v>
      </c>
      <c r="I508" s="107">
        <v>10347</v>
      </c>
      <c r="J508" s="107">
        <v>1087</v>
      </c>
      <c r="K508" s="107">
        <f t="shared" si="14"/>
        <v>0</v>
      </c>
      <c r="L508" s="107">
        <v>893</v>
      </c>
      <c r="M508" s="113">
        <f t="shared" si="15"/>
        <v>12327</v>
      </c>
      <c r="N508" s="100"/>
      <c r="O508" s="108">
        <v>0</v>
      </c>
      <c r="P508" s="108">
        <v>0</v>
      </c>
      <c r="Q508" s="112">
        <v>0.18</v>
      </c>
      <c r="R508" s="112">
        <v>1.7794462540392818E-2</v>
      </c>
      <c r="S508" s="111">
        <v>0</v>
      </c>
      <c r="T508" s="100"/>
      <c r="U508" s="110">
        <v>308947</v>
      </c>
      <c r="V508" s="110">
        <v>0</v>
      </c>
      <c r="W508" s="110">
        <v>0</v>
      </c>
      <c r="X508" s="110">
        <v>24130</v>
      </c>
      <c r="Y508" s="110">
        <v>333077</v>
      </c>
      <c r="Z508" s="109">
        <v>4377023</v>
      </c>
      <c r="AB508" s="108">
        <v>0</v>
      </c>
      <c r="AC508" s="108">
        <v>0</v>
      </c>
      <c r="AD508" s="107">
        <v>0</v>
      </c>
      <c r="AE508" s="106"/>
    </row>
    <row r="509" spans="1:31" s="95" customFormat="1" x14ac:dyDescent="0.3">
      <c r="A509" s="115">
        <v>474</v>
      </c>
      <c r="B509" s="115">
        <v>474097348</v>
      </c>
      <c r="C509" s="114" t="s">
        <v>244</v>
      </c>
      <c r="D509" s="115">
        <v>97</v>
      </c>
      <c r="E509" s="114" t="s">
        <v>245</v>
      </c>
      <c r="F509" s="115">
        <v>348</v>
      </c>
      <c r="G509" s="114" t="s">
        <v>132</v>
      </c>
      <c r="H509" s="108">
        <v>0.5</v>
      </c>
      <c r="I509" s="107">
        <v>12356</v>
      </c>
      <c r="J509" s="107">
        <v>103</v>
      </c>
      <c r="K509" s="107">
        <f t="shared" si="14"/>
        <v>0</v>
      </c>
      <c r="L509" s="107">
        <v>893</v>
      </c>
      <c r="M509" s="113">
        <f t="shared" si="15"/>
        <v>13352</v>
      </c>
      <c r="N509" s="100"/>
      <c r="O509" s="108">
        <v>0</v>
      </c>
      <c r="P509" s="108">
        <v>0</v>
      </c>
      <c r="Q509" s="112">
        <v>0.09</v>
      </c>
      <c r="R509" s="112">
        <v>6.4403312359116588E-2</v>
      </c>
      <c r="S509" s="111">
        <v>0</v>
      </c>
      <c r="T509" s="100"/>
      <c r="U509" s="110">
        <v>6230</v>
      </c>
      <c r="V509" s="110">
        <v>0</v>
      </c>
      <c r="W509" s="110">
        <v>0</v>
      </c>
      <c r="X509" s="110">
        <v>447</v>
      </c>
      <c r="Y509" s="110">
        <v>6677</v>
      </c>
      <c r="Z509" s="109">
        <v>4377023</v>
      </c>
      <c r="AB509" s="108">
        <v>0</v>
      </c>
      <c r="AC509" s="108">
        <v>0</v>
      </c>
      <c r="AD509" s="107">
        <v>0</v>
      </c>
      <c r="AE509" s="106"/>
    </row>
    <row r="510" spans="1:31" s="95" customFormat="1" x14ac:dyDescent="0.3">
      <c r="A510" s="115">
        <v>474</v>
      </c>
      <c r="B510" s="115">
        <v>474097600</v>
      </c>
      <c r="C510" s="114" t="s">
        <v>244</v>
      </c>
      <c r="D510" s="115">
        <v>97</v>
      </c>
      <c r="E510" s="114" t="s">
        <v>245</v>
      </c>
      <c r="F510" s="115">
        <v>600</v>
      </c>
      <c r="G510" s="114" t="s">
        <v>157</v>
      </c>
      <c r="H510" s="108">
        <v>1</v>
      </c>
      <c r="I510" s="107">
        <v>9815</v>
      </c>
      <c r="J510" s="107">
        <v>4014</v>
      </c>
      <c r="K510" s="107">
        <f t="shared" si="14"/>
        <v>0</v>
      </c>
      <c r="L510" s="107">
        <v>893</v>
      </c>
      <c r="M510" s="113">
        <f t="shared" si="15"/>
        <v>14722</v>
      </c>
      <c r="N510" s="100"/>
      <c r="O510" s="108">
        <v>0</v>
      </c>
      <c r="P510" s="108">
        <v>0</v>
      </c>
      <c r="Q510" s="112">
        <v>0.09</v>
      </c>
      <c r="R510" s="112">
        <v>3.9656273462126863E-3</v>
      </c>
      <c r="S510" s="111">
        <v>0</v>
      </c>
      <c r="T510" s="100"/>
      <c r="U510" s="110">
        <v>13829</v>
      </c>
      <c r="V510" s="110">
        <v>0</v>
      </c>
      <c r="W510" s="110">
        <v>0</v>
      </c>
      <c r="X510" s="110">
        <v>893</v>
      </c>
      <c r="Y510" s="110">
        <v>14722</v>
      </c>
      <c r="Z510" s="109">
        <v>4377023</v>
      </c>
      <c r="AB510" s="108">
        <v>0</v>
      </c>
      <c r="AC510" s="108">
        <v>0</v>
      </c>
      <c r="AD510" s="107">
        <v>0</v>
      </c>
      <c r="AE510" s="106"/>
    </row>
    <row r="511" spans="1:31" s="95" customFormat="1" x14ac:dyDescent="0.3">
      <c r="A511" s="115">
        <v>474</v>
      </c>
      <c r="B511" s="115">
        <v>474097610</v>
      </c>
      <c r="C511" s="114" t="s">
        <v>244</v>
      </c>
      <c r="D511" s="115">
        <v>97</v>
      </c>
      <c r="E511" s="114" t="s">
        <v>245</v>
      </c>
      <c r="F511" s="115">
        <v>610</v>
      </c>
      <c r="G511" s="114" t="s">
        <v>158</v>
      </c>
      <c r="H511" s="108">
        <v>5</v>
      </c>
      <c r="I511" s="107">
        <v>9622</v>
      </c>
      <c r="J511" s="107">
        <v>1864</v>
      </c>
      <c r="K511" s="107">
        <f t="shared" si="14"/>
        <v>0</v>
      </c>
      <c r="L511" s="107">
        <v>893</v>
      </c>
      <c r="M511" s="113">
        <f t="shared" si="15"/>
        <v>12379</v>
      </c>
      <c r="N511" s="100"/>
      <c r="O511" s="108">
        <v>0</v>
      </c>
      <c r="P511" s="108">
        <v>0</v>
      </c>
      <c r="Q511" s="112">
        <v>0.09</v>
      </c>
      <c r="R511" s="112">
        <v>4.1153252749695918E-3</v>
      </c>
      <c r="S511" s="111">
        <v>0</v>
      </c>
      <c r="T511" s="100"/>
      <c r="U511" s="110">
        <v>57430</v>
      </c>
      <c r="V511" s="110">
        <v>0</v>
      </c>
      <c r="W511" s="110">
        <v>0</v>
      </c>
      <c r="X511" s="110">
        <v>4465</v>
      </c>
      <c r="Y511" s="110">
        <v>61895</v>
      </c>
      <c r="Z511" s="109">
        <v>4377023</v>
      </c>
      <c r="AB511" s="108">
        <v>0</v>
      </c>
      <c r="AC511" s="108">
        <v>0</v>
      </c>
      <c r="AD511" s="107">
        <v>0</v>
      </c>
      <c r="AE511" s="106"/>
    </row>
    <row r="512" spans="1:31" s="95" customFormat="1" x14ac:dyDescent="0.3">
      <c r="A512" s="115">
        <v>474</v>
      </c>
      <c r="B512" s="115">
        <v>474097616</v>
      </c>
      <c r="C512" s="114" t="s">
        <v>244</v>
      </c>
      <c r="D512" s="115">
        <v>97</v>
      </c>
      <c r="E512" s="114" t="s">
        <v>245</v>
      </c>
      <c r="F512" s="115">
        <v>616</v>
      </c>
      <c r="G512" s="114" t="s">
        <v>133</v>
      </c>
      <c r="H512" s="108">
        <v>1.44</v>
      </c>
      <c r="I512" s="107">
        <v>9794</v>
      </c>
      <c r="J512" s="107">
        <v>3304</v>
      </c>
      <c r="K512" s="107">
        <f t="shared" si="14"/>
        <v>0</v>
      </c>
      <c r="L512" s="107">
        <v>893</v>
      </c>
      <c r="M512" s="113">
        <f t="shared" si="15"/>
        <v>13991</v>
      </c>
      <c r="N512" s="100"/>
      <c r="O512" s="108">
        <v>0</v>
      </c>
      <c r="P512" s="108">
        <v>0</v>
      </c>
      <c r="Q512" s="112">
        <v>0.09</v>
      </c>
      <c r="R512" s="112">
        <v>3.6936632904566308E-2</v>
      </c>
      <c r="S512" s="111">
        <v>0</v>
      </c>
      <c r="T512" s="100"/>
      <c r="U512" s="110">
        <v>18861</v>
      </c>
      <c r="V512" s="110">
        <v>0</v>
      </c>
      <c r="W512" s="110">
        <v>0</v>
      </c>
      <c r="X512" s="110">
        <v>1286</v>
      </c>
      <c r="Y512" s="110">
        <v>20147</v>
      </c>
      <c r="Z512" s="109">
        <v>4377023</v>
      </c>
      <c r="AB512" s="108">
        <v>0</v>
      </c>
      <c r="AC512" s="108">
        <v>0</v>
      </c>
      <c r="AD512" s="107">
        <v>0</v>
      </c>
      <c r="AE512" s="106"/>
    </row>
    <row r="513" spans="1:31" s="95" customFormat="1" x14ac:dyDescent="0.3">
      <c r="A513" s="115">
        <v>474</v>
      </c>
      <c r="B513" s="115">
        <v>474097720</v>
      </c>
      <c r="C513" s="114" t="s">
        <v>244</v>
      </c>
      <c r="D513" s="115">
        <v>97</v>
      </c>
      <c r="E513" s="114" t="s">
        <v>245</v>
      </c>
      <c r="F513" s="115">
        <v>720</v>
      </c>
      <c r="G513" s="114" t="s">
        <v>60</v>
      </c>
      <c r="H513" s="108">
        <v>7.93</v>
      </c>
      <c r="I513" s="107">
        <v>10709</v>
      </c>
      <c r="J513" s="107">
        <v>2310</v>
      </c>
      <c r="K513" s="107">
        <f t="shared" si="14"/>
        <v>0</v>
      </c>
      <c r="L513" s="107">
        <v>893</v>
      </c>
      <c r="M513" s="113">
        <f t="shared" si="15"/>
        <v>13912</v>
      </c>
      <c r="N513" s="100"/>
      <c r="O513" s="108">
        <v>0</v>
      </c>
      <c r="P513" s="108">
        <v>0</v>
      </c>
      <c r="Q513" s="112">
        <v>0.09</v>
      </c>
      <c r="R513" s="112">
        <v>8.1675947199993972E-3</v>
      </c>
      <c r="S513" s="111">
        <v>0</v>
      </c>
      <c r="T513" s="100"/>
      <c r="U513" s="110">
        <v>103241</v>
      </c>
      <c r="V513" s="110">
        <v>0</v>
      </c>
      <c r="W513" s="110">
        <v>0</v>
      </c>
      <c r="X513" s="110">
        <v>7081</v>
      </c>
      <c r="Y513" s="110">
        <v>110322</v>
      </c>
      <c r="Z513" s="109">
        <v>4377023</v>
      </c>
      <c r="AB513" s="108">
        <v>0</v>
      </c>
      <c r="AC513" s="108">
        <v>0</v>
      </c>
      <c r="AD513" s="107">
        <v>0</v>
      </c>
      <c r="AE513" s="106"/>
    </row>
    <row r="514" spans="1:31" s="95" customFormat="1" x14ac:dyDescent="0.3">
      <c r="A514" s="115">
        <v>474</v>
      </c>
      <c r="B514" s="115">
        <v>474097725</v>
      </c>
      <c r="C514" s="114" t="s">
        <v>244</v>
      </c>
      <c r="D514" s="115">
        <v>97</v>
      </c>
      <c r="E514" s="114" t="s">
        <v>245</v>
      </c>
      <c r="F514" s="115">
        <v>725</v>
      </c>
      <c r="G514" s="114" t="s">
        <v>136</v>
      </c>
      <c r="H514" s="108">
        <v>1</v>
      </c>
      <c r="I514" s="107">
        <v>9794</v>
      </c>
      <c r="J514" s="107">
        <v>2810</v>
      </c>
      <c r="K514" s="107">
        <f t="shared" si="14"/>
        <v>0</v>
      </c>
      <c r="L514" s="107">
        <v>893</v>
      </c>
      <c r="M514" s="113">
        <f t="shared" si="15"/>
        <v>13497</v>
      </c>
      <c r="N514" s="100"/>
      <c r="O514" s="108">
        <v>0</v>
      </c>
      <c r="P514" s="108">
        <v>0</v>
      </c>
      <c r="Q514" s="112">
        <v>0.09</v>
      </c>
      <c r="R514" s="112">
        <v>9.9651934238605307E-3</v>
      </c>
      <c r="S514" s="111">
        <v>0</v>
      </c>
      <c r="T514" s="100"/>
      <c r="U514" s="110">
        <v>12604</v>
      </c>
      <c r="V514" s="110">
        <v>0</v>
      </c>
      <c r="W514" s="110">
        <v>0</v>
      </c>
      <c r="X514" s="110">
        <v>893</v>
      </c>
      <c r="Y514" s="110">
        <v>13497</v>
      </c>
      <c r="Z514" s="109">
        <v>4377023</v>
      </c>
      <c r="AB514" s="108">
        <v>0</v>
      </c>
      <c r="AC514" s="108">
        <v>0</v>
      </c>
      <c r="AD514" s="107">
        <v>0</v>
      </c>
      <c r="AE514" s="106"/>
    </row>
    <row r="515" spans="1:31" s="95" customFormat="1" x14ac:dyDescent="0.3">
      <c r="A515" s="115">
        <v>474</v>
      </c>
      <c r="B515" s="115">
        <v>474097735</v>
      </c>
      <c r="C515" s="114" t="s">
        <v>244</v>
      </c>
      <c r="D515" s="115">
        <v>97</v>
      </c>
      <c r="E515" s="114" t="s">
        <v>245</v>
      </c>
      <c r="F515" s="115">
        <v>735</v>
      </c>
      <c r="G515" s="114" t="s">
        <v>138</v>
      </c>
      <c r="H515" s="108">
        <v>21.15</v>
      </c>
      <c r="I515" s="107">
        <v>10426</v>
      </c>
      <c r="J515" s="107">
        <v>4172</v>
      </c>
      <c r="K515" s="107">
        <f t="shared" si="14"/>
        <v>0</v>
      </c>
      <c r="L515" s="107">
        <v>893</v>
      </c>
      <c r="M515" s="113">
        <f t="shared" si="15"/>
        <v>15491</v>
      </c>
      <c r="N515" s="100"/>
      <c r="O515" s="108">
        <v>0</v>
      </c>
      <c r="P515" s="108">
        <v>0</v>
      </c>
      <c r="Q515" s="112">
        <v>0.09</v>
      </c>
      <c r="R515" s="112">
        <v>2.0288207025652885E-2</v>
      </c>
      <c r="S515" s="111">
        <v>0</v>
      </c>
      <c r="T515" s="100"/>
      <c r="U515" s="110">
        <v>308748</v>
      </c>
      <c r="V515" s="110">
        <v>0</v>
      </c>
      <c r="W515" s="110">
        <v>0</v>
      </c>
      <c r="X515" s="110">
        <v>18888</v>
      </c>
      <c r="Y515" s="110">
        <v>327636</v>
      </c>
      <c r="Z515" s="109">
        <v>4377023</v>
      </c>
      <c r="AB515" s="108">
        <v>0</v>
      </c>
      <c r="AC515" s="108">
        <v>0</v>
      </c>
      <c r="AD515" s="107">
        <v>0</v>
      </c>
      <c r="AE515" s="106"/>
    </row>
    <row r="516" spans="1:31" s="95" customFormat="1" x14ac:dyDescent="0.3">
      <c r="A516" s="115">
        <v>474</v>
      </c>
      <c r="B516" s="115">
        <v>474097753</v>
      </c>
      <c r="C516" s="114" t="s">
        <v>244</v>
      </c>
      <c r="D516" s="115">
        <v>97</v>
      </c>
      <c r="E516" s="114" t="s">
        <v>245</v>
      </c>
      <c r="F516" s="115">
        <v>753</v>
      </c>
      <c r="G516" s="114" t="s">
        <v>248</v>
      </c>
      <c r="H516" s="108">
        <v>16.61</v>
      </c>
      <c r="I516" s="107">
        <v>9050</v>
      </c>
      <c r="J516" s="107">
        <v>3536</v>
      </c>
      <c r="K516" s="107">
        <f t="shared" si="14"/>
        <v>0</v>
      </c>
      <c r="L516" s="107">
        <v>893</v>
      </c>
      <c r="M516" s="113">
        <f t="shared" si="15"/>
        <v>13479</v>
      </c>
      <c r="N516" s="100"/>
      <c r="O516" s="108">
        <v>0</v>
      </c>
      <c r="P516" s="108">
        <v>0</v>
      </c>
      <c r="Q516" s="112">
        <v>0.09</v>
      </c>
      <c r="R516" s="112">
        <v>9.5686212069053308E-3</v>
      </c>
      <c r="S516" s="111">
        <v>0</v>
      </c>
      <c r="T516" s="100"/>
      <c r="U516" s="110">
        <v>209054</v>
      </c>
      <c r="V516" s="110">
        <v>0</v>
      </c>
      <c r="W516" s="110">
        <v>0</v>
      </c>
      <c r="X516" s="110">
        <v>14833</v>
      </c>
      <c r="Y516" s="110">
        <v>223887</v>
      </c>
      <c r="Z516" s="109">
        <v>4377023</v>
      </c>
      <c r="AB516" s="108">
        <v>0</v>
      </c>
      <c r="AC516" s="108">
        <v>0</v>
      </c>
      <c r="AD516" s="107">
        <v>0</v>
      </c>
      <c r="AE516" s="106"/>
    </row>
    <row r="517" spans="1:31" s="95" customFormat="1" x14ac:dyDescent="0.3">
      <c r="A517" s="115">
        <v>474</v>
      </c>
      <c r="B517" s="115">
        <v>474097775</v>
      </c>
      <c r="C517" s="114" t="s">
        <v>244</v>
      </c>
      <c r="D517" s="115">
        <v>97</v>
      </c>
      <c r="E517" s="114" t="s">
        <v>245</v>
      </c>
      <c r="F517" s="115">
        <v>775</v>
      </c>
      <c r="G517" s="114" t="s">
        <v>77</v>
      </c>
      <c r="H517" s="108">
        <v>4.5</v>
      </c>
      <c r="I517" s="107">
        <v>9794</v>
      </c>
      <c r="J517" s="107">
        <v>1858</v>
      </c>
      <c r="K517" s="107">
        <f t="shared" si="14"/>
        <v>0</v>
      </c>
      <c r="L517" s="107">
        <v>893</v>
      </c>
      <c r="M517" s="113">
        <f t="shared" si="15"/>
        <v>12545</v>
      </c>
      <c r="N517" s="100"/>
      <c r="O517" s="108">
        <v>0</v>
      </c>
      <c r="P517" s="108">
        <v>0</v>
      </c>
      <c r="Q517" s="112">
        <v>0.09</v>
      </c>
      <c r="R517" s="112">
        <v>5.9447349443697431E-3</v>
      </c>
      <c r="S517" s="111">
        <v>0</v>
      </c>
      <c r="T517" s="100"/>
      <c r="U517" s="110">
        <v>52434</v>
      </c>
      <c r="V517" s="110">
        <v>0</v>
      </c>
      <c r="W517" s="110">
        <v>0</v>
      </c>
      <c r="X517" s="110">
        <v>4020</v>
      </c>
      <c r="Y517" s="110">
        <v>56454</v>
      </c>
      <c r="Z517" s="109">
        <v>4377023</v>
      </c>
      <c r="AB517" s="108">
        <v>0</v>
      </c>
      <c r="AC517" s="108">
        <v>0</v>
      </c>
      <c r="AD517" s="107">
        <v>0</v>
      </c>
      <c r="AE517" s="106"/>
    </row>
    <row r="518" spans="1:31" s="95" customFormat="1" x14ac:dyDescent="0.3">
      <c r="A518" s="115">
        <v>478</v>
      </c>
      <c r="B518" s="115">
        <v>478352064</v>
      </c>
      <c r="C518" s="114" t="s">
        <v>249</v>
      </c>
      <c r="D518" s="115">
        <v>352</v>
      </c>
      <c r="E518" s="114" t="s">
        <v>198</v>
      </c>
      <c r="F518" s="115">
        <v>64</v>
      </c>
      <c r="G518" s="114" t="s">
        <v>121</v>
      </c>
      <c r="H518" s="108">
        <v>3</v>
      </c>
      <c r="I518" s="107">
        <v>9813</v>
      </c>
      <c r="J518" s="107">
        <v>1566</v>
      </c>
      <c r="K518" s="107">
        <f t="shared" si="14"/>
        <v>0</v>
      </c>
      <c r="L518" s="107">
        <v>893</v>
      </c>
      <c r="M518" s="113">
        <f t="shared" si="15"/>
        <v>12272</v>
      </c>
      <c r="N518" s="100"/>
      <c r="O518" s="108">
        <v>0</v>
      </c>
      <c r="P518" s="108">
        <v>0</v>
      </c>
      <c r="Q518" s="112">
        <v>0.18</v>
      </c>
      <c r="R518" s="112">
        <v>2.6255390850916226E-2</v>
      </c>
      <c r="S518" s="111">
        <v>0</v>
      </c>
      <c r="T518" s="100"/>
      <c r="U518" s="110">
        <v>34137</v>
      </c>
      <c r="V518" s="110">
        <v>0</v>
      </c>
      <c r="W518" s="110">
        <v>0</v>
      </c>
      <c r="X518" s="110">
        <v>2679</v>
      </c>
      <c r="Y518" s="110">
        <v>36816</v>
      </c>
      <c r="Z518" s="109">
        <v>5343786</v>
      </c>
      <c r="AB518" s="108">
        <v>0</v>
      </c>
      <c r="AC518" s="108">
        <v>0</v>
      </c>
      <c r="AD518" s="107">
        <v>0</v>
      </c>
      <c r="AE518" s="106"/>
    </row>
    <row r="519" spans="1:31" s="95" customFormat="1" x14ac:dyDescent="0.3">
      <c r="A519" s="115">
        <v>478</v>
      </c>
      <c r="B519" s="115">
        <v>478352097</v>
      </c>
      <c r="C519" s="114" t="s">
        <v>249</v>
      </c>
      <c r="D519" s="115">
        <v>352</v>
      </c>
      <c r="E519" s="114" t="s">
        <v>198</v>
      </c>
      <c r="F519" s="115">
        <v>97</v>
      </c>
      <c r="G519" s="114" t="s">
        <v>245</v>
      </c>
      <c r="H519" s="108">
        <v>2</v>
      </c>
      <c r="I519" s="107">
        <v>14003</v>
      </c>
      <c r="J519" s="107">
        <v>6</v>
      </c>
      <c r="K519" s="107">
        <f t="shared" si="14"/>
        <v>0</v>
      </c>
      <c r="L519" s="107">
        <v>893</v>
      </c>
      <c r="M519" s="113">
        <f t="shared" si="15"/>
        <v>14902</v>
      </c>
      <c r="N519" s="100"/>
      <c r="O519" s="108">
        <v>0</v>
      </c>
      <c r="P519" s="108">
        <v>0</v>
      </c>
      <c r="Q519" s="112">
        <v>0.18</v>
      </c>
      <c r="R519" s="112">
        <v>3.1956067136821593E-2</v>
      </c>
      <c r="S519" s="111">
        <v>0</v>
      </c>
      <c r="T519" s="100"/>
      <c r="U519" s="110">
        <v>28018</v>
      </c>
      <c r="V519" s="110">
        <v>0</v>
      </c>
      <c r="W519" s="110">
        <v>0</v>
      </c>
      <c r="X519" s="110">
        <v>1786</v>
      </c>
      <c r="Y519" s="110">
        <v>29804</v>
      </c>
      <c r="Z519" s="109">
        <v>5343786</v>
      </c>
      <c r="AB519" s="108">
        <v>0</v>
      </c>
      <c r="AC519" s="108">
        <v>0</v>
      </c>
      <c r="AD519" s="107">
        <v>0</v>
      </c>
      <c r="AE519" s="106"/>
    </row>
    <row r="520" spans="1:31" s="95" customFormat="1" x14ac:dyDescent="0.3">
      <c r="A520" s="115">
        <v>478</v>
      </c>
      <c r="B520" s="115">
        <v>478352103</v>
      </c>
      <c r="C520" s="114" t="s">
        <v>249</v>
      </c>
      <c r="D520" s="115">
        <v>352</v>
      </c>
      <c r="E520" s="114" t="s">
        <v>198</v>
      </c>
      <c r="F520" s="115">
        <v>103</v>
      </c>
      <c r="G520" s="114" t="s">
        <v>246</v>
      </c>
      <c r="H520" s="108">
        <v>1.92</v>
      </c>
      <c r="I520" s="107">
        <v>11182</v>
      </c>
      <c r="J520" s="107">
        <v>287</v>
      </c>
      <c r="K520" s="107">
        <f t="shared" si="14"/>
        <v>0</v>
      </c>
      <c r="L520" s="107">
        <v>893</v>
      </c>
      <c r="M520" s="113">
        <f t="shared" si="15"/>
        <v>12362</v>
      </c>
      <c r="N520" s="100"/>
      <c r="O520" s="108">
        <v>0</v>
      </c>
      <c r="P520" s="108">
        <v>0</v>
      </c>
      <c r="Q520" s="112">
        <v>0.18</v>
      </c>
      <c r="R520" s="112">
        <v>8.7006000075001526E-3</v>
      </c>
      <c r="S520" s="111">
        <v>0</v>
      </c>
      <c r="T520" s="100"/>
      <c r="U520" s="110">
        <v>22020</v>
      </c>
      <c r="V520" s="110">
        <v>0</v>
      </c>
      <c r="W520" s="110">
        <v>0</v>
      </c>
      <c r="X520" s="110">
        <v>1716</v>
      </c>
      <c r="Y520" s="110">
        <v>23736</v>
      </c>
      <c r="Z520" s="109">
        <v>5343786</v>
      </c>
      <c r="AB520" s="108">
        <v>0</v>
      </c>
      <c r="AC520" s="108">
        <v>0</v>
      </c>
      <c r="AD520" s="107">
        <v>0</v>
      </c>
      <c r="AE520" s="106"/>
    </row>
    <row r="521" spans="1:31" s="95" customFormat="1" x14ac:dyDescent="0.3">
      <c r="A521" s="115">
        <v>478</v>
      </c>
      <c r="B521" s="115">
        <v>478352125</v>
      </c>
      <c r="C521" s="114" t="s">
        <v>249</v>
      </c>
      <c r="D521" s="115">
        <v>352</v>
      </c>
      <c r="E521" s="114" t="s">
        <v>198</v>
      </c>
      <c r="F521" s="115">
        <v>125</v>
      </c>
      <c r="G521" s="114" t="s">
        <v>154</v>
      </c>
      <c r="H521" s="108">
        <v>16.850000000000001</v>
      </c>
      <c r="I521" s="107">
        <v>9312</v>
      </c>
      <c r="J521" s="107">
        <v>4583</v>
      </c>
      <c r="K521" s="107">
        <f t="shared" si="14"/>
        <v>0</v>
      </c>
      <c r="L521" s="107">
        <v>893</v>
      </c>
      <c r="M521" s="113">
        <f t="shared" si="15"/>
        <v>14788</v>
      </c>
      <c r="N521" s="100"/>
      <c r="O521" s="108">
        <v>0</v>
      </c>
      <c r="P521" s="108">
        <v>0</v>
      </c>
      <c r="Q521" s="112">
        <v>0.09</v>
      </c>
      <c r="R521" s="112">
        <v>1.7320717990667586E-2</v>
      </c>
      <c r="S521" s="111">
        <v>0</v>
      </c>
      <c r="T521" s="100"/>
      <c r="U521" s="110">
        <v>234131</v>
      </c>
      <c r="V521" s="110">
        <v>0</v>
      </c>
      <c r="W521" s="110">
        <v>0</v>
      </c>
      <c r="X521" s="110">
        <v>15047</v>
      </c>
      <c r="Y521" s="110">
        <v>249178</v>
      </c>
      <c r="Z521" s="109">
        <v>5343786</v>
      </c>
      <c r="AB521" s="108">
        <v>0</v>
      </c>
      <c r="AC521" s="108">
        <v>0</v>
      </c>
      <c r="AD521" s="107">
        <v>0</v>
      </c>
      <c r="AE521" s="106"/>
    </row>
    <row r="522" spans="1:31" s="95" customFormat="1" x14ac:dyDescent="0.3">
      <c r="A522" s="115">
        <v>478</v>
      </c>
      <c r="B522" s="115">
        <v>478352141</v>
      </c>
      <c r="C522" s="114" t="s">
        <v>249</v>
      </c>
      <c r="D522" s="115">
        <v>352</v>
      </c>
      <c r="E522" s="114" t="s">
        <v>198</v>
      </c>
      <c r="F522" s="115">
        <v>141</v>
      </c>
      <c r="G522" s="114" t="s">
        <v>123</v>
      </c>
      <c r="H522" s="108">
        <v>1</v>
      </c>
      <c r="I522" s="107">
        <v>10361</v>
      </c>
      <c r="J522" s="107">
        <v>4854</v>
      </c>
      <c r="K522" s="107">
        <f t="shared" si="14"/>
        <v>0</v>
      </c>
      <c r="L522" s="107">
        <v>893</v>
      </c>
      <c r="M522" s="113">
        <f t="shared" si="15"/>
        <v>16108</v>
      </c>
      <c r="N522" s="100"/>
      <c r="O522" s="108">
        <v>0</v>
      </c>
      <c r="P522" s="108">
        <v>0</v>
      </c>
      <c r="Q522" s="112">
        <v>0.09</v>
      </c>
      <c r="R522" s="112">
        <v>3.8689956813139532E-2</v>
      </c>
      <c r="S522" s="111">
        <v>0</v>
      </c>
      <c r="T522" s="100"/>
      <c r="U522" s="110">
        <v>15215</v>
      </c>
      <c r="V522" s="110">
        <v>0</v>
      </c>
      <c r="W522" s="110">
        <v>0</v>
      </c>
      <c r="X522" s="110">
        <v>893</v>
      </c>
      <c r="Y522" s="110">
        <v>16108</v>
      </c>
      <c r="Z522" s="109">
        <v>5343786</v>
      </c>
      <c r="AB522" s="108">
        <v>0</v>
      </c>
      <c r="AC522" s="108">
        <v>0</v>
      </c>
      <c r="AD522" s="107">
        <v>0</v>
      </c>
      <c r="AE522" s="106"/>
    </row>
    <row r="523" spans="1:31" s="95" customFormat="1" x14ac:dyDescent="0.3">
      <c r="A523" s="115">
        <v>478</v>
      </c>
      <c r="B523" s="115">
        <v>478352153</v>
      </c>
      <c r="C523" s="114" t="s">
        <v>249</v>
      </c>
      <c r="D523" s="115">
        <v>352</v>
      </c>
      <c r="E523" s="114" t="s">
        <v>198</v>
      </c>
      <c r="F523" s="115">
        <v>153</v>
      </c>
      <c r="G523" s="114" t="s">
        <v>124</v>
      </c>
      <c r="H523" s="108">
        <v>52.890000000000008</v>
      </c>
      <c r="I523" s="107">
        <v>9670</v>
      </c>
      <c r="J523" s="107">
        <v>512</v>
      </c>
      <c r="K523" s="107">
        <f t="shared" ref="K523:K586" si="16">IFERROR(V523/H523,0)</f>
        <v>0</v>
      </c>
      <c r="L523" s="107">
        <v>893</v>
      </c>
      <c r="M523" s="113">
        <f t="shared" ref="M523:M586" si="17">SUM(I523:L523)</f>
        <v>11075</v>
      </c>
      <c r="N523" s="100"/>
      <c r="O523" s="108">
        <v>0</v>
      </c>
      <c r="P523" s="108">
        <v>0</v>
      </c>
      <c r="Q523" s="112">
        <v>0.09</v>
      </c>
      <c r="R523" s="112">
        <v>1.3064621745680596E-2</v>
      </c>
      <c r="S523" s="111">
        <v>0</v>
      </c>
      <c r="T523" s="100"/>
      <c r="U523" s="110">
        <v>538526</v>
      </c>
      <c r="V523" s="110">
        <v>0</v>
      </c>
      <c r="W523" s="110">
        <v>0</v>
      </c>
      <c r="X523" s="110">
        <v>47230</v>
      </c>
      <c r="Y523" s="110">
        <v>585756</v>
      </c>
      <c r="Z523" s="109">
        <v>5343786</v>
      </c>
      <c r="AB523" s="108">
        <v>0</v>
      </c>
      <c r="AC523" s="108">
        <v>0</v>
      </c>
      <c r="AD523" s="107">
        <v>0</v>
      </c>
      <c r="AE523" s="106"/>
    </row>
    <row r="524" spans="1:31" s="95" customFormat="1" x14ac:dyDescent="0.3">
      <c r="A524" s="115">
        <v>478</v>
      </c>
      <c r="B524" s="115">
        <v>478352158</v>
      </c>
      <c r="C524" s="114" t="s">
        <v>249</v>
      </c>
      <c r="D524" s="115">
        <v>352</v>
      </c>
      <c r="E524" s="114" t="s">
        <v>198</v>
      </c>
      <c r="F524" s="115">
        <v>158</v>
      </c>
      <c r="G524" s="114" t="s">
        <v>125</v>
      </c>
      <c r="H524" s="108">
        <v>54.96</v>
      </c>
      <c r="I524" s="107">
        <v>9486</v>
      </c>
      <c r="J524" s="107">
        <v>4674</v>
      </c>
      <c r="K524" s="107">
        <f t="shared" si="16"/>
        <v>0</v>
      </c>
      <c r="L524" s="107">
        <v>893</v>
      </c>
      <c r="M524" s="113">
        <f t="shared" si="17"/>
        <v>15053</v>
      </c>
      <c r="N524" s="100"/>
      <c r="O524" s="108">
        <v>0</v>
      </c>
      <c r="P524" s="108">
        <v>0</v>
      </c>
      <c r="Q524" s="112">
        <v>0.09</v>
      </c>
      <c r="R524" s="112">
        <v>3.3372491763020873E-2</v>
      </c>
      <c r="S524" s="111">
        <v>0</v>
      </c>
      <c r="T524" s="100"/>
      <c r="U524" s="110">
        <v>778233</v>
      </c>
      <c r="V524" s="110">
        <v>0</v>
      </c>
      <c r="W524" s="110">
        <v>0</v>
      </c>
      <c r="X524" s="110">
        <v>49080</v>
      </c>
      <c r="Y524" s="110">
        <v>827313</v>
      </c>
      <c r="Z524" s="109">
        <v>5343786</v>
      </c>
      <c r="AB524" s="108">
        <v>0</v>
      </c>
      <c r="AC524" s="108">
        <v>0</v>
      </c>
      <c r="AD524" s="107">
        <v>0</v>
      </c>
      <c r="AE524" s="106"/>
    </row>
    <row r="525" spans="1:31" s="95" customFormat="1" x14ac:dyDescent="0.3">
      <c r="A525" s="115">
        <v>478</v>
      </c>
      <c r="B525" s="115">
        <v>478352162</v>
      </c>
      <c r="C525" s="114" t="s">
        <v>249</v>
      </c>
      <c r="D525" s="115">
        <v>352</v>
      </c>
      <c r="E525" s="114" t="s">
        <v>198</v>
      </c>
      <c r="F525" s="115">
        <v>162</v>
      </c>
      <c r="G525" s="114" t="s">
        <v>179</v>
      </c>
      <c r="H525" s="108">
        <v>11.46</v>
      </c>
      <c r="I525" s="107">
        <v>9387</v>
      </c>
      <c r="J525" s="107">
        <v>2482</v>
      </c>
      <c r="K525" s="107">
        <f t="shared" si="16"/>
        <v>0</v>
      </c>
      <c r="L525" s="107">
        <v>893</v>
      </c>
      <c r="M525" s="113">
        <f t="shared" si="17"/>
        <v>12762</v>
      </c>
      <c r="N525" s="100"/>
      <c r="O525" s="108">
        <v>0</v>
      </c>
      <c r="P525" s="108">
        <v>0</v>
      </c>
      <c r="Q525" s="112">
        <v>0.09</v>
      </c>
      <c r="R525" s="112">
        <v>1.4344769244499985E-2</v>
      </c>
      <c r="S525" s="111">
        <v>0</v>
      </c>
      <c r="T525" s="100"/>
      <c r="U525" s="110">
        <v>136019</v>
      </c>
      <c r="V525" s="110">
        <v>0</v>
      </c>
      <c r="W525" s="110">
        <v>0</v>
      </c>
      <c r="X525" s="110">
        <v>10233</v>
      </c>
      <c r="Y525" s="110">
        <v>146252</v>
      </c>
      <c r="Z525" s="109">
        <v>5343786</v>
      </c>
      <c r="AB525" s="108">
        <v>0</v>
      </c>
      <c r="AC525" s="108">
        <v>0</v>
      </c>
      <c r="AD525" s="107">
        <v>0</v>
      </c>
      <c r="AE525" s="106"/>
    </row>
    <row r="526" spans="1:31" s="95" customFormat="1" x14ac:dyDescent="0.3">
      <c r="A526" s="115">
        <v>478</v>
      </c>
      <c r="B526" s="115">
        <v>478352170</v>
      </c>
      <c r="C526" s="114" t="s">
        <v>249</v>
      </c>
      <c r="D526" s="115">
        <v>352</v>
      </c>
      <c r="E526" s="114" t="s">
        <v>198</v>
      </c>
      <c r="F526" s="115">
        <v>170</v>
      </c>
      <c r="G526" s="114" t="s">
        <v>87</v>
      </c>
      <c r="H526" s="108">
        <v>1</v>
      </c>
      <c r="I526" s="107">
        <v>8110</v>
      </c>
      <c r="J526" s="107">
        <v>3168</v>
      </c>
      <c r="K526" s="107">
        <f t="shared" si="16"/>
        <v>0</v>
      </c>
      <c r="L526" s="107">
        <v>893</v>
      </c>
      <c r="M526" s="113">
        <f t="shared" si="17"/>
        <v>12171</v>
      </c>
      <c r="N526" s="100"/>
      <c r="O526" s="108">
        <v>0</v>
      </c>
      <c r="P526" s="108">
        <v>0</v>
      </c>
      <c r="Q526" s="112">
        <v>0.09</v>
      </c>
      <c r="R526" s="112">
        <v>8.9350920886556662E-2</v>
      </c>
      <c r="S526" s="111">
        <v>0</v>
      </c>
      <c r="T526" s="100"/>
      <c r="U526" s="110">
        <v>11278</v>
      </c>
      <c r="V526" s="110">
        <v>0</v>
      </c>
      <c r="W526" s="110">
        <v>0</v>
      </c>
      <c r="X526" s="110">
        <v>893</v>
      </c>
      <c r="Y526" s="110">
        <v>12171</v>
      </c>
      <c r="Z526" s="109">
        <v>5343786</v>
      </c>
      <c r="AB526" s="108">
        <v>0</v>
      </c>
      <c r="AC526" s="108">
        <v>0</v>
      </c>
      <c r="AD526" s="107">
        <v>0</v>
      </c>
      <c r="AE526" s="106"/>
    </row>
    <row r="527" spans="1:31" s="95" customFormat="1" x14ac:dyDescent="0.3">
      <c r="A527" s="115">
        <v>478</v>
      </c>
      <c r="B527" s="115">
        <v>478352174</v>
      </c>
      <c r="C527" s="114" t="s">
        <v>249</v>
      </c>
      <c r="D527" s="115">
        <v>352</v>
      </c>
      <c r="E527" s="114" t="s">
        <v>198</v>
      </c>
      <c r="F527" s="115">
        <v>174</v>
      </c>
      <c r="G527" s="114" t="s">
        <v>126</v>
      </c>
      <c r="H527" s="108">
        <v>5.85</v>
      </c>
      <c r="I527" s="107">
        <v>8536</v>
      </c>
      <c r="J527" s="107">
        <v>3387</v>
      </c>
      <c r="K527" s="107">
        <f t="shared" si="16"/>
        <v>0</v>
      </c>
      <c r="L527" s="107">
        <v>893</v>
      </c>
      <c r="M527" s="113">
        <f t="shared" si="17"/>
        <v>12816</v>
      </c>
      <c r="N527" s="100"/>
      <c r="O527" s="108">
        <v>0</v>
      </c>
      <c r="P527" s="108">
        <v>0</v>
      </c>
      <c r="Q527" s="112">
        <v>0.09</v>
      </c>
      <c r="R527" s="112">
        <v>2.8058366023205345E-2</v>
      </c>
      <c r="S527" s="111">
        <v>0</v>
      </c>
      <c r="T527" s="100"/>
      <c r="U527" s="110">
        <v>69750</v>
      </c>
      <c r="V527" s="110">
        <v>0</v>
      </c>
      <c r="W527" s="110">
        <v>0</v>
      </c>
      <c r="X527" s="110">
        <v>5224</v>
      </c>
      <c r="Y527" s="110">
        <v>74974</v>
      </c>
      <c r="Z527" s="109">
        <v>5343786</v>
      </c>
      <c r="AB527" s="108">
        <v>0</v>
      </c>
      <c r="AC527" s="108">
        <v>0</v>
      </c>
      <c r="AD527" s="107">
        <v>0</v>
      </c>
      <c r="AE527" s="106"/>
    </row>
    <row r="528" spans="1:31" s="95" customFormat="1" x14ac:dyDescent="0.3">
      <c r="A528" s="115">
        <v>478</v>
      </c>
      <c r="B528" s="115">
        <v>478352186</v>
      </c>
      <c r="C528" s="114" t="s">
        <v>249</v>
      </c>
      <c r="D528" s="115">
        <v>352</v>
      </c>
      <c r="E528" s="114" t="s">
        <v>198</v>
      </c>
      <c r="F528" s="115">
        <v>186</v>
      </c>
      <c r="G528" s="114" t="s">
        <v>180</v>
      </c>
      <c r="H528" s="108">
        <v>0.05</v>
      </c>
      <c r="I528" s="107">
        <v>10172</v>
      </c>
      <c r="J528" s="107">
        <v>4445</v>
      </c>
      <c r="K528" s="107">
        <f t="shared" si="16"/>
        <v>0</v>
      </c>
      <c r="L528" s="107">
        <v>893</v>
      </c>
      <c r="M528" s="113">
        <f t="shared" si="17"/>
        <v>15510</v>
      </c>
      <c r="N528" s="100"/>
      <c r="O528" s="108">
        <v>0</v>
      </c>
      <c r="P528" s="108">
        <v>0</v>
      </c>
      <c r="Q528" s="112">
        <v>0.09</v>
      </c>
      <c r="R528" s="112">
        <v>3.6886226487267072E-3</v>
      </c>
      <c r="S528" s="111">
        <v>0</v>
      </c>
      <c r="T528" s="100"/>
      <c r="U528" s="110">
        <v>731</v>
      </c>
      <c r="V528" s="110">
        <v>0</v>
      </c>
      <c r="W528" s="110">
        <v>0</v>
      </c>
      <c r="X528" s="110">
        <v>45</v>
      </c>
      <c r="Y528" s="110">
        <v>776</v>
      </c>
      <c r="Z528" s="109">
        <v>5343786</v>
      </c>
      <c r="AB528" s="108">
        <v>0</v>
      </c>
      <c r="AC528" s="108">
        <v>0</v>
      </c>
      <c r="AD528" s="107">
        <v>0</v>
      </c>
      <c r="AE528" s="106"/>
    </row>
    <row r="529" spans="1:31" s="95" customFormat="1" x14ac:dyDescent="0.3">
      <c r="A529" s="115">
        <v>478</v>
      </c>
      <c r="B529" s="115">
        <v>478352271</v>
      </c>
      <c r="C529" s="114" t="s">
        <v>249</v>
      </c>
      <c r="D529" s="115">
        <v>352</v>
      </c>
      <c r="E529" s="114" t="s">
        <v>198</v>
      </c>
      <c r="F529" s="115">
        <v>271</v>
      </c>
      <c r="G529" s="114" t="s">
        <v>129</v>
      </c>
      <c r="H529" s="108">
        <v>1</v>
      </c>
      <c r="I529" s="107">
        <v>9813</v>
      </c>
      <c r="J529" s="107">
        <v>2748</v>
      </c>
      <c r="K529" s="107">
        <f t="shared" si="16"/>
        <v>0</v>
      </c>
      <c r="L529" s="107">
        <v>893</v>
      </c>
      <c r="M529" s="113">
        <f t="shared" si="17"/>
        <v>13454</v>
      </c>
      <c r="N529" s="100"/>
      <c r="O529" s="108">
        <v>0</v>
      </c>
      <c r="P529" s="108">
        <v>0</v>
      </c>
      <c r="Q529" s="112">
        <v>0.09</v>
      </c>
      <c r="R529" s="112">
        <v>5.5320159227313561E-3</v>
      </c>
      <c r="S529" s="111">
        <v>0</v>
      </c>
      <c r="T529" s="100"/>
      <c r="U529" s="110">
        <v>12561</v>
      </c>
      <c r="V529" s="110">
        <v>0</v>
      </c>
      <c r="W529" s="110">
        <v>0</v>
      </c>
      <c r="X529" s="110">
        <v>893</v>
      </c>
      <c r="Y529" s="110">
        <v>13454</v>
      </c>
      <c r="Z529" s="109">
        <v>5343786</v>
      </c>
      <c r="AB529" s="108">
        <v>0</v>
      </c>
      <c r="AC529" s="108">
        <v>0</v>
      </c>
      <c r="AD529" s="107">
        <v>0</v>
      </c>
      <c r="AE529" s="106"/>
    </row>
    <row r="530" spans="1:31" s="95" customFormat="1" x14ac:dyDescent="0.3">
      <c r="A530" s="115">
        <v>478</v>
      </c>
      <c r="B530" s="115">
        <v>478352288</v>
      </c>
      <c r="C530" s="114" t="s">
        <v>249</v>
      </c>
      <c r="D530" s="115">
        <v>352</v>
      </c>
      <c r="E530" s="114" t="s">
        <v>198</v>
      </c>
      <c r="F530" s="115">
        <v>288</v>
      </c>
      <c r="G530" s="114" t="s">
        <v>91</v>
      </c>
      <c r="H530" s="108">
        <v>2</v>
      </c>
      <c r="I530" s="107">
        <v>9137</v>
      </c>
      <c r="J530" s="107">
        <v>5580</v>
      </c>
      <c r="K530" s="107">
        <f t="shared" si="16"/>
        <v>0</v>
      </c>
      <c r="L530" s="107">
        <v>893</v>
      </c>
      <c r="M530" s="113">
        <f t="shared" si="17"/>
        <v>15610</v>
      </c>
      <c r="N530" s="100"/>
      <c r="O530" s="108">
        <v>0</v>
      </c>
      <c r="P530" s="108">
        <v>0</v>
      </c>
      <c r="Q530" s="112">
        <v>0.09</v>
      </c>
      <c r="R530" s="112">
        <v>1.3814430966453072E-3</v>
      </c>
      <c r="S530" s="111">
        <v>0</v>
      </c>
      <c r="T530" s="100"/>
      <c r="U530" s="110">
        <v>29434</v>
      </c>
      <c r="V530" s="110">
        <v>0</v>
      </c>
      <c r="W530" s="110">
        <v>0</v>
      </c>
      <c r="X530" s="110">
        <v>1786</v>
      </c>
      <c r="Y530" s="110">
        <v>31220</v>
      </c>
      <c r="Z530" s="109">
        <v>5343786</v>
      </c>
      <c r="AB530" s="108">
        <v>0</v>
      </c>
      <c r="AC530" s="108">
        <v>0</v>
      </c>
      <c r="AD530" s="107">
        <v>0</v>
      </c>
      <c r="AE530" s="106"/>
    </row>
    <row r="531" spans="1:31" s="95" customFormat="1" x14ac:dyDescent="0.3">
      <c r="A531" s="115">
        <v>478</v>
      </c>
      <c r="B531" s="115">
        <v>478352326</v>
      </c>
      <c r="C531" s="114" t="s">
        <v>249</v>
      </c>
      <c r="D531" s="115">
        <v>352</v>
      </c>
      <c r="E531" s="114" t="s">
        <v>198</v>
      </c>
      <c r="F531" s="115">
        <v>326</v>
      </c>
      <c r="G531" s="114" t="s">
        <v>156</v>
      </c>
      <c r="H531" s="108">
        <v>5</v>
      </c>
      <c r="I531" s="107">
        <v>8678</v>
      </c>
      <c r="J531" s="107">
        <v>3284</v>
      </c>
      <c r="K531" s="107">
        <f t="shared" si="16"/>
        <v>0</v>
      </c>
      <c r="L531" s="107">
        <v>893</v>
      </c>
      <c r="M531" s="113">
        <f t="shared" si="17"/>
        <v>12855</v>
      </c>
      <c r="N531" s="100"/>
      <c r="O531" s="108">
        <v>0</v>
      </c>
      <c r="P531" s="108">
        <v>0</v>
      </c>
      <c r="Q531" s="112">
        <v>0.09</v>
      </c>
      <c r="R531" s="112">
        <v>2.6561635241591154E-3</v>
      </c>
      <c r="S531" s="111">
        <v>0</v>
      </c>
      <c r="T531" s="100"/>
      <c r="U531" s="110">
        <v>59810</v>
      </c>
      <c r="V531" s="110">
        <v>0</v>
      </c>
      <c r="W531" s="110">
        <v>0</v>
      </c>
      <c r="X531" s="110">
        <v>4465</v>
      </c>
      <c r="Y531" s="110">
        <v>64275</v>
      </c>
      <c r="Z531" s="109">
        <v>5343786</v>
      </c>
      <c r="AB531" s="108">
        <v>0</v>
      </c>
      <c r="AC531" s="108">
        <v>0</v>
      </c>
      <c r="AD531" s="107">
        <v>0</v>
      </c>
      <c r="AE531" s="106"/>
    </row>
    <row r="532" spans="1:31" s="95" customFormat="1" x14ac:dyDescent="0.3">
      <c r="A532" s="115">
        <v>478</v>
      </c>
      <c r="B532" s="115">
        <v>478352348</v>
      </c>
      <c r="C532" s="114" t="s">
        <v>249</v>
      </c>
      <c r="D532" s="115">
        <v>352</v>
      </c>
      <c r="E532" s="114" t="s">
        <v>198</v>
      </c>
      <c r="F532" s="115">
        <v>348</v>
      </c>
      <c r="G532" s="114" t="s">
        <v>132</v>
      </c>
      <c r="H532" s="108">
        <v>15.040000000000001</v>
      </c>
      <c r="I532" s="107">
        <v>9903</v>
      </c>
      <c r="J532" s="107">
        <v>82</v>
      </c>
      <c r="K532" s="107">
        <f t="shared" si="16"/>
        <v>0</v>
      </c>
      <c r="L532" s="107">
        <v>893</v>
      </c>
      <c r="M532" s="113">
        <f t="shared" si="17"/>
        <v>10878</v>
      </c>
      <c r="N532" s="100"/>
      <c r="O532" s="108">
        <v>0</v>
      </c>
      <c r="P532" s="108">
        <v>0</v>
      </c>
      <c r="Q532" s="112">
        <v>0.09</v>
      </c>
      <c r="R532" s="112">
        <v>6.4403312359116588E-2</v>
      </c>
      <c r="S532" s="111">
        <v>0</v>
      </c>
      <c r="T532" s="100"/>
      <c r="U532" s="110">
        <v>150174</v>
      </c>
      <c r="V532" s="110">
        <v>0</v>
      </c>
      <c r="W532" s="110">
        <v>0</v>
      </c>
      <c r="X532" s="110">
        <v>13430</v>
      </c>
      <c r="Y532" s="110">
        <v>163604</v>
      </c>
      <c r="Z532" s="109">
        <v>5343786</v>
      </c>
      <c r="AB532" s="108">
        <v>0</v>
      </c>
      <c r="AC532" s="108">
        <v>0</v>
      </c>
      <c r="AD532" s="107">
        <v>0</v>
      </c>
      <c r="AE532" s="106"/>
    </row>
    <row r="533" spans="1:31" s="95" customFormat="1" x14ac:dyDescent="0.3">
      <c r="A533" s="115">
        <v>478</v>
      </c>
      <c r="B533" s="115">
        <v>478352352</v>
      </c>
      <c r="C533" s="114" t="s">
        <v>249</v>
      </c>
      <c r="D533" s="115">
        <v>352</v>
      </c>
      <c r="E533" s="114" t="s">
        <v>198</v>
      </c>
      <c r="F533" s="115">
        <v>352</v>
      </c>
      <c r="G533" s="114" t="s">
        <v>198</v>
      </c>
      <c r="H533" s="108">
        <v>5.04</v>
      </c>
      <c r="I533" s="107">
        <v>9813</v>
      </c>
      <c r="J533" s="107">
        <v>4829</v>
      </c>
      <c r="K533" s="107">
        <f t="shared" si="16"/>
        <v>0</v>
      </c>
      <c r="L533" s="107">
        <v>893</v>
      </c>
      <c r="M533" s="113">
        <f t="shared" si="17"/>
        <v>15535</v>
      </c>
      <c r="N533" s="100"/>
      <c r="O533" s="108">
        <v>0</v>
      </c>
      <c r="P533" s="108">
        <v>0</v>
      </c>
      <c r="Q533" s="112">
        <v>0.09</v>
      </c>
      <c r="R533" s="112">
        <v>5.9154000000000003E-3</v>
      </c>
      <c r="S533" s="111">
        <v>0</v>
      </c>
      <c r="T533" s="100"/>
      <c r="U533" s="110">
        <v>73796</v>
      </c>
      <c r="V533" s="110">
        <v>0</v>
      </c>
      <c r="W533" s="110">
        <v>0</v>
      </c>
      <c r="X533" s="110">
        <v>4501</v>
      </c>
      <c r="Y533" s="110">
        <v>78297</v>
      </c>
      <c r="Z533" s="109">
        <v>5343786</v>
      </c>
      <c r="AB533" s="108">
        <v>0</v>
      </c>
      <c r="AC533" s="108">
        <v>0</v>
      </c>
      <c r="AD533" s="107">
        <v>0</v>
      </c>
      <c r="AE533" s="106"/>
    </row>
    <row r="534" spans="1:31" s="95" customFormat="1" x14ac:dyDescent="0.3">
      <c r="A534" s="115">
        <v>478</v>
      </c>
      <c r="B534" s="115">
        <v>478352600</v>
      </c>
      <c r="C534" s="114" t="s">
        <v>249</v>
      </c>
      <c r="D534" s="115">
        <v>352</v>
      </c>
      <c r="E534" s="114" t="s">
        <v>198</v>
      </c>
      <c r="F534" s="115">
        <v>600</v>
      </c>
      <c r="G534" s="114" t="s">
        <v>157</v>
      </c>
      <c r="H534" s="108">
        <v>21</v>
      </c>
      <c r="I534" s="107">
        <v>9461</v>
      </c>
      <c r="J534" s="107">
        <v>3869</v>
      </c>
      <c r="K534" s="107">
        <f t="shared" si="16"/>
        <v>0</v>
      </c>
      <c r="L534" s="107">
        <v>893</v>
      </c>
      <c r="M534" s="113">
        <f t="shared" si="17"/>
        <v>14223</v>
      </c>
      <c r="N534" s="100"/>
      <c r="O534" s="108">
        <v>0</v>
      </c>
      <c r="P534" s="108">
        <v>0</v>
      </c>
      <c r="Q534" s="112">
        <v>0.09</v>
      </c>
      <c r="R534" s="112">
        <v>3.9656273462126863E-3</v>
      </c>
      <c r="S534" s="111">
        <v>0</v>
      </c>
      <c r="T534" s="100"/>
      <c r="U534" s="110">
        <v>279930</v>
      </c>
      <c r="V534" s="110">
        <v>0</v>
      </c>
      <c r="W534" s="110">
        <v>0</v>
      </c>
      <c r="X534" s="110">
        <v>18753</v>
      </c>
      <c r="Y534" s="110">
        <v>298683</v>
      </c>
      <c r="Z534" s="109">
        <v>5343786</v>
      </c>
      <c r="AB534" s="108">
        <v>0</v>
      </c>
      <c r="AC534" s="108">
        <v>0</v>
      </c>
      <c r="AD534" s="107">
        <v>0</v>
      </c>
      <c r="AE534" s="106"/>
    </row>
    <row r="535" spans="1:31" s="95" customFormat="1" x14ac:dyDescent="0.3">
      <c r="A535" s="115">
        <v>478</v>
      </c>
      <c r="B535" s="115">
        <v>478352610</v>
      </c>
      <c r="C535" s="114" t="s">
        <v>249</v>
      </c>
      <c r="D535" s="115">
        <v>352</v>
      </c>
      <c r="E535" s="114" t="s">
        <v>198</v>
      </c>
      <c r="F535" s="115">
        <v>610</v>
      </c>
      <c r="G535" s="114" t="s">
        <v>158</v>
      </c>
      <c r="H535" s="108">
        <v>4</v>
      </c>
      <c r="I535" s="107">
        <v>10270</v>
      </c>
      <c r="J535" s="107">
        <v>1990</v>
      </c>
      <c r="K535" s="107">
        <f t="shared" si="16"/>
        <v>0</v>
      </c>
      <c r="L535" s="107">
        <v>893</v>
      </c>
      <c r="M535" s="113">
        <f t="shared" si="17"/>
        <v>13153</v>
      </c>
      <c r="N535" s="100"/>
      <c r="O535" s="108">
        <v>0</v>
      </c>
      <c r="P535" s="108">
        <v>0</v>
      </c>
      <c r="Q535" s="112">
        <v>0.09</v>
      </c>
      <c r="R535" s="112">
        <v>4.1153252749695918E-3</v>
      </c>
      <c r="S535" s="111">
        <v>0</v>
      </c>
      <c r="T535" s="100"/>
      <c r="U535" s="110">
        <v>49040</v>
      </c>
      <c r="V535" s="110">
        <v>0</v>
      </c>
      <c r="W535" s="110">
        <v>0</v>
      </c>
      <c r="X535" s="110">
        <v>3572</v>
      </c>
      <c r="Y535" s="110">
        <v>52612</v>
      </c>
      <c r="Z535" s="109">
        <v>5343786</v>
      </c>
      <c r="AB535" s="108">
        <v>0</v>
      </c>
      <c r="AC535" s="108">
        <v>0</v>
      </c>
      <c r="AD535" s="107">
        <v>0</v>
      </c>
      <c r="AE535" s="106"/>
    </row>
    <row r="536" spans="1:31" s="95" customFormat="1" x14ac:dyDescent="0.3">
      <c r="A536" s="115">
        <v>478</v>
      </c>
      <c r="B536" s="115">
        <v>478352616</v>
      </c>
      <c r="C536" s="114" t="s">
        <v>249</v>
      </c>
      <c r="D536" s="115">
        <v>352</v>
      </c>
      <c r="E536" s="114" t="s">
        <v>198</v>
      </c>
      <c r="F536" s="115">
        <v>616</v>
      </c>
      <c r="G536" s="114" t="s">
        <v>133</v>
      </c>
      <c r="H536" s="108">
        <v>68.77</v>
      </c>
      <c r="I536" s="107">
        <v>9503</v>
      </c>
      <c r="J536" s="107">
        <v>3206</v>
      </c>
      <c r="K536" s="107">
        <f t="shared" si="16"/>
        <v>0</v>
      </c>
      <c r="L536" s="107">
        <v>893</v>
      </c>
      <c r="M536" s="113">
        <f t="shared" si="17"/>
        <v>13602</v>
      </c>
      <c r="N536" s="100"/>
      <c r="O536" s="108">
        <v>0</v>
      </c>
      <c r="P536" s="108">
        <v>0</v>
      </c>
      <c r="Q536" s="112">
        <v>0.09</v>
      </c>
      <c r="R536" s="112">
        <v>3.6936632904566308E-2</v>
      </c>
      <c r="S536" s="111">
        <v>0</v>
      </c>
      <c r="T536" s="100"/>
      <c r="U536" s="110">
        <v>873999</v>
      </c>
      <c r="V536" s="110">
        <v>0</v>
      </c>
      <c r="W536" s="110">
        <v>0</v>
      </c>
      <c r="X536" s="110">
        <v>61411</v>
      </c>
      <c r="Y536" s="110">
        <v>935410</v>
      </c>
      <c r="Z536" s="109">
        <v>5343786</v>
      </c>
      <c r="AB536" s="108">
        <v>0</v>
      </c>
      <c r="AC536" s="108">
        <v>0</v>
      </c>
      <c r="AD536" s="107">
        <v>0</v>
      </c>
      <c r="AE536" s="106"/>
    </row>
    <row r="537" spans="1:31" s="95" customFormat="1" x14ac:dyDescent="0.3">
      <c r="A537" s="115">
        <v>478</v>
      </c>
      <c r="B537" s="115">
        <v>478352620</v>
      </c>
      <c r="C537" s="114" t="s">
        <v>249</v>
      </c>
      <c r="D537" s="115">
        <v>352</v>
      </c>
      <c r="E537" s="114" t="s">
        <v>198</v>
      </c>
      <c r="F537" s="115">
        <v>620</v>
      </c>
      <c r="G537" s="114" t="s">
        <v>134</v>
      </c>
      <c r="H537" s="108">
        <v>3</v>
      </c>
      <c r="I537" s="107">
        <v>8961</v>
      </c>
      <c r="J537" s="107">
        <v>3844</v>
      </c>
      <c r="K537" s="107">
        <f t="shared" si="16"/>
        <v>0</v>
      </c>
      <c r="L537" s="107">
        <v>893</v>
      </c>
      <c r="M537" s="113">
        <f t="shared" si="17"/>
        <v>13698</v>
      </c>
      <c r="N537" s="100"/>
      <c r="O537" s="108">
        <v>0</v>
      </c>
      <c r="P537" s="108">
        <v>0</v>
      </c>
      <c r="Q537" s="112">
        <v>0.09</v>
      </c>
      <c r="R537" s="112">
        <v>2.9038079192480512E-2</v>
      </c>
      <c r="S537" s="111">
        <v>0</v>
      </c>
      <c r="T537" s="100"/>
      <c r="U537" s="110">
        <v>38415</v>
      </c>
      <c r="V537" s="110">
        <v>0</v>
      </c>
      <c r="W537" s="110">
        <v>0</v>
      </c>
      <c r="X537" s="110">
        <v>2679</v>
      </c>
      <c r="Y537" s="110">
        <v>41094</v>
      </c>
      <c r="Z537" s="109">
        <v>5343786</v>
      </c>
      <c r="AB537" s="108">
        <v>0</v>
      </c>
      <c r="AC537" s="108">
        <v>0</v>
      </c>
      <c r="AD537" s="107">
        <v>0</v>
      </c>
      <c r="AE537" s="106"/>
    </row>
    <row r="538" spans="1:31" s="95" customFormat="1" x14ac:dyDescent="0.3">
      <c r="A538" s="115">
        <v>478</v>
      </c>
      <c r="B538" s="115">
        <v>478352640</v>
      </c>
      <c r="C538" s="114" t="s">
        <v>249</v>
      </c>
      <c r="D538" s="115">
        <v>352</v>
      </c>
      <c r="E538" s="114" t="s">
        <v>198</v>
      </c>
      <c r="F538" s="115">
        <v>640</v>
      </c>
      <c r="G538" s="114" t="s">
        <v>250</v>
      </c>
      <c r="H538" s="108">
        <v>4</v>
      </c>
      <c r="I538" s="107">
        <v>9813</v>
      </c>
      <c r="J538" s="107">
        <v>6920</v>
      </c>
      <c r="K538" s="107">
        <f t="shared" si="16"/>
        <v>0</v>
      </c>
      <c r="L538" s="107">
        <v>893</v>
      </c>
      <c r="M538" s="113">
        <f t="shared" si="17"/>
        <v>17626</v>
      </c>
      <c r="N538" s="100"/>
      <c r="O538" s="108">
        <v>0</v>
      </c>
      <c r="P538" s="108">
        <v>0</v>
      </c>
      <c r="Q538" s="112">
        <v>0.09</v>
      </c>
      <c r="R538" s="112">
        <v>2.6462237606431622E-3</v>
      </c>
      <c r="S538" s="111">
        <v>0</v>
      </c>
      <c r="T538" s="100"/>
      <c r="U538" s="110">
        <v>66932</v>
      </c>
      <c r="V538" s="110">
        <v>0</v>
      </c>
      <c r="W538" s="110">
        <v>0</v>
      </c>
      <c r="X538" s="110">
        <v>3572</v>
      </c>
      <c r="Y538" s="110">
        <v>70504</v>
      </c>
      <c r="Z538" s="109">
        <v>5343786</v>
      </c>
      <c r="AB538" s="108">
        <v>0</v>
      </c>
      <c r="AC538" s="108">
        <v>0</v>
      </c>
      <c r="AD538" s="107">
        <v>0</v>
      </c>
      <c r="AE538" s="106"/>
    </row>
    <row r="539" spans="1:31" s="95" customFormat="1" x14ac:dyDescent="0.3">
      <c r="A539" s="115">
        <v>478</v>
      </c>
      <c r="B539" s="115">
        <v>478352673</v>
      </c>
      <c r="C539" s="114" t="s">
        <v>249</v>
      </c>
      <c r="D539" s="115">
        <v>352</v>
      </c>
      <c r="E539" s="114" t="s">
        <v>198</v>
      </c>
      <c r="F539" s="115">
        <v>673</v>
      </c>
      <c r="G539" s="114" t="s">
        <v>159</v>
      </c>
      <c r="H539" s="108">
        <v>26.95</v>
      </c>
      <c r="I539" s="107">
        <v>9591</v>
      </c>
      <c r="J539" s="107">
        <v>4553</v>
      </c>
      <c r="K539" s="107">
        <f t="shared" si="16"/>
        <v>0</v>
      </c>
      <c r="L539" s="107">
        <v>893</v>
      </c>
      <c r="M539" s="113">
        <f t="shared" si="17"/>
        <v>15037</v>
      </c>
      <c r="N539" s="100"/>
      <c r="O539" s="108">
        <v>0</v>
      </c>
      <c r="P539" s="108">
        <v>0</v>
      </c>
      <c r="Q539" s="112">
        <v>0.09</v>
      </c>
      <c r="R539" s="112">
        <v>1.7919692828210827E-2</v>
      </c>
      <c r="S539" s="111">
        <v>0</v>
      </c>
      <c r="T539" s="100"/>
      <c r="U539" s="110">
        <v>381181</v>
      </c>
      <c r="V539" s="110">
        <v>0</v>
      </c>
      <c r="W539" s="110">
        <v>0</v>
      </c>
      <c r="X539" s="110">
        <v>24066</v>
      </c>
      <c r="Y539" s="110">
        <v>405247</v>
      </c>
      <c r="Z539" s="109">
        <v>5343786</v>
      </c>
      <c r="AB539" s="108">
        <v>0</v>
      </c>
      <c r="AC539" s="108">
        <v>0</v>
      </c>
      <c r="AD539" s="107">
        <v>0</v>
      </c>
      <c r="AE539" s="106"/>
    </row>
    <row r="540" spans="1:31" s="95" customFormat="1" x14ac:dyDescent="0.3">
      <c r="A540" s="115">
        <v>478</v>
      </c>
      <c r="B540" s="115">
        <v>478352720</v>
      </c>
      <c r="C540" s="114" t="s">
        <v>249</v>
      </c>
      <c r="D540" s="115">
        <v>352</v>
      </c>
      <c r="E540" s="114" t="s">
        <v>198</v>
      </c>
      <c r="F540" s="115">
        <v>720</v>
      </c>
      <c r="G540" s="114" t="s">
        <v>60</v>
      </c>
      <c r="H540" s="108">
        <v>4</v>
      </c>
      <c r="I540" s="107">
        <v>9472</v>
      </c>
      <c r="J540" s="107">
        <v>2043</v>
      </c>
      <c r="K540" s="107">
        <f t="shared" si="16"/>
        <v>0</v>
      </c>
      <c r="L540" s="107">
        <v>893</v>
      </c>
      <c r="M540" s="113">
        <f t="shared" si="17"/>
        <v>12408</v>
      </c>
      <c r="N540" s="100"/>
      <c r="O540" s="108">
        <v>0</v>
      </c>
      <c r="P540" s="108">
        <v>0</v>
      </c>
      <c r="Q540" s="112">
        <v>0.09</v>
      </c>
      <c r="R540" s="112">
        <v>8.1675947199993972E-3</v>
      </c>
      <c r="S540" s="111">
        <v>0</v>
      </c>
      <c r="T540" s="100"/>
      <c r="U540" s="110">
        <v>46060</v>
      </c>
      <c r="V540" s="110">
        <v>0</v>
      </c>
      <c r="W540" s="110">
        <v>0</v>
      </c>
      <c r="X540" s="110">
        <v>3572</v>
      </c>
      <c r="Y540" s="110">
        <v>49632</v>
      </c>
      <c r="Z540" s="109">
        <v>5343786</v>
      </c>
      <c r="AB540" s="108">
        <v>0</v>
      </c>
      <c r="AC540" s="108">
        <v>0</v>
      </c>
      <c r="AD540" s="107">
        <v>0</v>
      </c>
      <c r="AE540" s="106"/>
    </row>
    <row r="541" spans="1:31" s="95" customFormat="1" x14ac:dyDescent="0.3">
      <c r="A541" s="115">
        <v>478</v>
      </c>
      <c r="B541" s="115">
        <v>478352725</v>
      </c>
      <c r="C541" s="114" t="s">
        <v>249</v>
      </c>
      <c r="D541" s="115">
        <v>352</v>
      </c>
      <c r="E541" s="114" t="s">
        <v>198</v>
      </c>
      <c r="F541" s="115">
        <v>725</v>
      </c>
      <c r="G541" s="114" t="s">
        <v>136</v>
      </c>
      <c r="H541" s="108">
        <v>21.8</v>
      </c>
      <c r="I541" s="107">
        <v>9174</v>
      </c>
      <c r="J541" s="107">
        <v>2633</v>
      </c>
      <c r="K541" s="107">
        <f t="shared" si="16"/>
        <v>0</v>
      </c>
      <c r="L541" s="107">
        <v>893</v>
      </c>
      <c r="M541" s="113">
        <f t="shared" si="17"/>
        <v>12700</v>
      </c>
      <c r="N541" s="100"/>
      <c r="O541" s="108">
        <v>0</v>
      </c>
      <c r="P541" s="108">
        <v>0</v>
      </c>
      <c r="Q541" s="112">
        <v>0.09</v>
      </c>
      <c r="R541" s="112">
        <v>9.9651934238605307E-3</v>
      </c>
      <c r="S541" s="111">
        <v>0</v>
      </c>
      <c r="T541" s="100"/>
      <c r="U541" s="110">
        <v>257393</v>
      </c>
      <c r="V541" s="110">
        <v>0</v>
      </c>
      <c r="W541" s="110">
        <v>0</v>
      </c>
      <c r="X541" s="110">
        <v>19467</v>
      </c>
      <c r="Y541" s="110">
        <v>276860</v>
      </c>
      <c r="Z541" s="109">
        <v>5343786</v>
      </c>
      <c r="AB541" s="108">
        <v>0</v>
      </c>
      <c r="AC541" s="108">
        <v>0</v>
      </c>
      <c r="AD541" s="107">
        <v>0</v>
      </c>
      <c r="AE541" s="106"/>
    </row>
    <row r="542" spans="1:31" s="95" customFormat="1" x14ac:dyDescent="0.3">
      <c r="A542" s="115">
        <v>478</v>
      </c>
      <c r="B542" s="115">
        <v>478352730</v>
      </c>
      <c r="C542" s="114" t="s">
        <v>249</v>
      </c>
      <c r="D542" s="115">
        <v>352</v>
      </c>
      <c r="E542" s="114" t="s">
        <v>198</v>
      </c>
      <c r="F542" s="115">
        <v>730</v>
      </c>
      <c r="G542" s="114" t="s">
        <v>137</v>
      </c>
      <c r="H542" s="108">
        <v>2</v>
      </c>
      <c r="I542" s="107">
        <v>9813</v>
      </c>
      <c r="J542" s="107">
        <v>3430</v>
      </c>
      <c r="K542" s="107">
        <f t="shared" si="16"/>
        <v>0</v>
      </c>
      <c r="L542" s="107">
        <v>893</v>
      </c>
      <c r="M542" s="113">
        <f t="shared" si="17"/>
        <v>14136</v>
      </c>
      <c r="N542" s="100"/>
      <c r="O542" s="108">
        <v>0</v>
      </c>
      <c r="P542" s="108">
        <v>0</v>
      </c>
      <c r="Q542" s="112">
        <v>0.09</v>
      </c>
      <c r="R542" s="112">
        <v>1.2704587340535221E-2</v>
      </c>
      <c r="S542" s="111">
        <v>0</v>
      </c>
      <c r="T542" s="100"/>
      <c r="U542" s="110">
        <v>26486</v>
      </c>
      <c r="V542" s="110">
        <v>0</v>
      </c>
      <c r="W542" s="110">
        <v>0</v>
      </c>
      <c r="X542" s="110">
        <v>1786</v>
      </c>
      <c r="Y542" s="110">
        <v>28272</v>
      </c>
      <c r="Z542" s="109">
        <v>5343786</v>
      </c>
      <c r="AB542" s="108">
        <v>0</v>
      </c>
      <c r="AC542" s="108">
        <v>0</v>
      </c>
      <c r="AD542" s="107">
        <v>0</v>
      </c>
      <c r="AE542" s="106"/>
    </row>
    <row r="543" spans="1:31" s="95" customFormat="1" x14ac:dyDescent="0.3">
      <c r="A543" s="115">
        <v>478</v>
      </c>
      <c r="B543" s="115">
        <v>478352735</v>
      </c>
      <c r="C543" s="114" t="s">
        <v>249</v>
      </c>
      <c r="D543" s="115">
        <v>352</v>
      </c>
      <c r="E543" s="114" t="s">
        <v>198</v>
      </c>
      <c r="F543" s="115">
        <v>735</v>
      </c>
      <c r="G543" s="114" t="s">
        <v>138</v>
      </c>
      <c r="H543" s="108">
        <v>36.04</v>
      </c>
      <c r="I543" s="107">
        <v>9499</v>
      </c>
      <c r="J543" s="107">
        <v>3801</v>
      </c>
      <c r="K543" s="107">
        <f t="shared" si="16"/>
        <v>0</v>
      </c>
      <c r="L543" s="107">
        <v>893</v>
      </c>
      <c r="M543" s="113">
        <f t="shared" si="17"/>
        <v>14193</v>
      </c>
      <c r="N543" s="100"/>
      <c r="O543" s="108">
        <v>0</v>
      </c>
      <c r="P543" s="108">
        <v>0</v>
      </c>
      <c r="Q543" s="112">
        <v>0.09</v>
      </c>
      <c r="R543" s="112">
        <v>2.0288207025652885E-2</v>
      </c>
      <c r="S543" s="111">
        <v>0</v>
      </c>
      <c r="T543" s="100"/>
      <c r="U543" s="110">
        <v>479332</v>
      </c>
      <c r="V543" s="110">
        <v>0</v>
      </c>
      <c r="W543" s="110">
        <v>0</v>
      </c>
      <c r="X543" s="110">
        <v>32184</v>
      </c>
      <c r="Y543" s="110">
        <v>511516</v>
      </c>
      <c r="Z543" s="109">
        <v>5343786</v>
      </c>
      <c r="AB543" s="108">
        <v>0</v>
      </c>
      <c r="AC543" s="108">
        <v>0</v>
      </c>
      <c r="AD543" s="107">
        <v>0</v>
      </c>
      <c r="AE543" s="106"/>
    </row>
    <row r="544" spans="1:31" s="95" customFormat="1" x14ac:dyDescent="0.3">
      <c r="A544" s="115">
        <v>478</v>
      </c>
      <c r="B544" s="115">
        <v>478352753</v>
      </c>
      <c r="C544" s="114" t="s">
        <v>249</v>
      </c>
      <c r="D544" s="115">
        <v>352</v>
      </c>
      <c r="E544" s="114" t="s">
        <v>198</v>
      </c>
      <c r="F544" s="115">
        <v>753</v>
      </c>
      <c r="G544" s="114" t="s">
        <v>248</v>
      </c>
      <c r="H544" s="108">
        <v>6</v>
      </c>
      <c r="I544" s="107">
        <v>9056</v>
      </c>
      <c r="J544" s="107">
        <v>3538</v>
      </c>
      <c r="K544" s="107">
        <f t="shared" si="16"/>
        <v>0</v>
      </c>
      <c r="L544" s="107">
        <v>893</v>
      </c>
      <c r="M544" s="113">
        <f t="shared" si="17"/>
        <v>13487</v>
      </c>
      <c r="N544" s="100"/>
      <c r="O544" s="108">
        <v>0</v>
      </c>
      <c r="P544" s="108">
        <v>0</v>
      </c>
      <c r="Q544" s="112">
        <v>0.09</v>
      </c>
      <c r="R544" s="112">
        <v>9.5686212069053308E-3</v>
      </c>
      <c r="S544" s="111">
        <v>0</v>
      </c>
      <c r="T544" s="100"/>
      <c r="U544" s="110">
        <v>75564</v>
      </c>
      <c r="V544" s="110">
        <v>0</v>
      </c>
      <c r="W544" s="110">
        <v>0</v>
      </c>
      <c r="X544" s="110">
        <v>5358</v>
      </c>
      <c r="Y544" s="110">
        <v>80922</v>
      </c>
      <c r="Z544" s="109">
        <v>5343786</v>
      </c>
      <c r="AB544" s="108">
        <v>0</v>
      </c>
      <c r="AC544" s="108">
        <v>0</v>
      </c>
      <c r="AD544" s="107">
        <v>0</v>
      </c>
      <c r="AE544" s="106"/>
    </row>
    <row r="545" spans="1:31" s="95" customFormat="1" x14ac:dyDescent="0.3">
      <c r="A545" s="115">
        <v>478</v>
      </c>
      <c r="B545" s="115">
        <v>478352775</v>
      </c>
      <c r="C545" s="114" t="s">
        <v>249</v>
      </c>
      <c r="D545" s="115">
        <v>352</v>
      </c>
      <c r="E545" s="114" t="s">
        <v>198</v>
      </c>
      <c r="F545" s="115">
        <v>775</v>
      </c>
      <c r="G545" s="114" t="s">
        <v>77</v>
      </c>
      <c r="H545" s="108">
        <v>20</v>
      </c>
      <c r="I545" s="107">
        <v>9307</v>
      </c>
      <c r="J545" s="107">
        <v>1765</v>
      </c>
      <c r="K545" s="107">
        <f t="shared" si="16"/>
        <v>0</v>
      </c>
      <c r="L545" s="107">
        <v>893</v>
      </c>
      <c r="M545" s="113">
        <f t="shared" si="17"/>
        <v>11965</v>
      </c>
      <c r="N545" s="100"/>
      <c r="O545" s="108">
        <v>0</v>
      </c>
      <c r="P545" s="108">
        <v>0</v>
      </c>
      <c r="Q545" s="112">
        <v>0.09</v>
      </c>
      <c r="R545" s="112">
        <v>5.9447349443697431E-3</v>
      </c>
      <c r="S545" s="111">
        <v>0</v>
      </c>
      <c r="T545" s="100"/>
      <c r="U545" s="110">
        <v>221440</v>
      </c>
      <c r="V545" s="110">
        <v>0</v>
      </c>
      <c r="W545" s="110">
        <v>0</v>
      </c>
      <c r="X545" s="110">
        <v>17860</v>
      </c>
      <c r="Y545" s="110">
        <v>239300</v>
      </c>
      <c r="Z545" s="109">
        <v>5343786</v>
      </c>
      <c r="AB545" s="108">
        <v>0</v>
      </c>
      <c r="AC545" s="108">
        <v>0</v>
      </c>
      <c r="AD545" s="107">
        <v>0</v>
      </c>
      <c r="AE545" s="106"/>
    </row>
    <row r="546" spans="1:31" s="95" customFormat="1" x14ac:dyDescent="0.3">
      <c r="A546" s="115">
        <v>479</v>
      </c>
      <c r="B546" s="115">
        <v>479278005</v>
      </c>
      <c r="C546" s="114" t="s">
        <v>251</v>
      </c>
      <c r="D546" s="115">
        <v>278</v>
      </c>
      <c r="E546" s="114" t="s">
        <v>212</v>
      </c>
      <c r="F546" s="115">
        <v>5</v>
      </c>
      <c r="G546" s="114" t="s">
        <v>219</v>
      </c>
      <c r="H546" s="108">
        <v>8</v>
      </c>
      <c r="I546" s="107">
        <v>11035</v>
      </c>
      <c r="J546" s="107">
        <v>4441</v>
      </c>
      <c r="K546" s="107">
        <f t="shared" si="16"/>
        <v>0</v>
      </c>
      <c r="L546" s="107">
        <v>893</v>
      </c>
      <c r="M546" s="113">
        <f t="shared" si="17"/>
        <v>16369</v>
      </c>
      <c r="N546" s="100"/>
      <c r="O546" s="108">
        <v>2.6909181512394988E-2</v>
      </c>
      <c r="P546" s="108">
        <v>0</v>
      </c>
      <c r="Q546" s="112">
        <v>0.09</v>
      </c>
      <c r="R546" s="112">
        <v>4.1027118156097744E-3</v>
      </c>
      <c r="S546" s="111">
        <v>0</v>
      </c>
      <c r="T546" s="100"/>
      <c r="U546" s="110">
        <v>123392</v>
      </c>
      <c r="V546" s="110">
        <v>0</v>
      </c>
      <c r="W546" s="110">
        <v>0</v>
      </c>
      <c r="X546" s="110">
        <v>7120</v>
      </c>
      <c r="Y546" s="110">
        <v>130512</v>
      </c>
      <c r="Z546" s="109">
        <v>5655013</v>
      </c>
      <c r="AB546" s="108">
        <v>0</v>
      </c>
      <c r="AC546" s="108">
        <v>0</v>
      </c>
      <c r="AD546" s="107">
        <v>0</v>
      </c>
      <c r="AE546" s="106"/>
    </row>
    <row r="547" spans="1:31" s="95" customFormat="1" x14ac:dyDescent="0.3">
      <c r="A547" s="115">
        <v>479</v>
      </c>
      <c r="B547" s="115">
        <v>479278024</v>
      </c>
      <c r="C547" s="114" t="s">
        <v>251</v>
      </c>
      <c r="D547" s="115">
        <v>278</v>
      </c>
      <c r="E547" s="114" t="s">
        <v>212</v>
      </c>
      <c r="F547" s="115">
        <v>24</v>
      </c>
      <c r="G547" s="114" t="s">
        <v>252</v>
      </c>
      <c r="H547" s="108">
        <v>28.33</v>
      </c>
      <c r="I547" s="107">
        <v>9684</v>
      </c>
      <c r="J547" s="107">
        <v>2151</v>
      </c>
      <c r="K547" s="107">
        <f t="shared" si="16"/>
        <v>0</v>
      </c>
      <c r="L547" s="107">
        <v>893</v>
      </c>
      <c r="M547" s="113">
        <f t="shared" si="17"/>
        <v>12728</v>
      </c>
      <c r="N547" s="100"/>
      <c r="O547" s="108">
        <v>9.5292139030768691E-2</v>
      </c>
      <c r="P547" s="108">
        <v>0</v>
      </c>
      <c r="Q547" s="112">
        <v>0.09</v>
      </c>
      <c r="R547" s="112">
        <v>1.8649172131988544E-2</v>
      </c>
      <c r="S547" s="111">
        <v>0</v>
      </c>
      <c r="T547" s="100"/>
      <c r="U547" s="110">
        <v>334153</v>
      </c>
      <c r="V547" s="110">
        <v>0</v>
      </c>
      <c r="W547" s="110">
        <v>0</v>
      </c>
      <c r="X547" s="110">
        <v>25213</v>
      </c>
      <c r="Y547" s="110">
        <v>359366</v>
      </c>
      <c r="Z547" s="109">
        <v>5655013</v>
      </c>
      <c r="AB547" s="108">
        <v>0</v>
      </c>
      <c r="AC547" s="108">
        <v>0</v>
      </c>
      <c r="AD547" s="107">
        <v>0</v>
      </c>
      <c r="AE547" s="106"/>
    </row>
    <row r="548" spans="1:31" s="95" customFormat="1" x14ac:dyDescent="0.3">
      <c r="A548" s="115">
        <v>479</v>
      </c>
      <c r="B548" s="115">
        <v>479278061</v>
      </c>
      <c r="C548" s="114" t="s">
        <v>251</v>
      </c>
      <c r="D548" s="115">
        <v>278</v>
      </c>
      <c r="E548" s="114" t="s">
        <v>212</v>
      </c>
      <c r="F548" s="115">
        <v>61</v>
      </c>
      <c r="G548" s="114" t="s">
        <v>170</v>
      </c>
      <c r="H548" s="108">
        <v>30.980000000000008</v>
      </c>
      <c r="I548" s="107">
        <v>10559</v>
      </c>
      <c r="J548" s="107">
        <v>441</v>
      </c>
      <c r="K548" s="107">
        <f t="shared" si="16"/>
        <v>0</v>
      </c>
      <c r="L548" s="107">
        <v>893</v>
      </c>
      <c r="M548" s="113">
        <f t="shared" si="17"/>
        <v>11893</v>
      </c>
      <c r="N548" s="100"/>
      <c r="O548" s="108">
        <v>0.10420580540674955</v>
      </c>
      <c r="P548" s="108">
        <v>0</v>
      </c>
      <c r="Q548" s="112">
        <v>0.09</v>
      </c>
      <c r="R548" s="112">
        <v>3.1614984004721104E-2</v>
      </c>
      <c r="S548" s="111">
        <v>0</v>
      </c>
      <c r="T548" s="100"/>
      <c r="U548" s="110">
        <v>339633</v>
      </c>
      <c r="V548" s="110">
        <v>0</v>
      </c>
      <c r="W548" s="110">
        <v>0</v>
      </c>
      <c r="X548" s="110">
        <v>27572</v>
      </c>
      <c r="Y548" s="110">
        <v>367205</v>
      </c>
      <c r="Z548" s="109">
        <v>5655013</v>
      </c>
      <c r="AB548" s="108">
        <v>0</v>
      </c>
      <c r="AC548" s="108">
        <v>0</v>
      </c>
      <c r="AD548" s="107">
        <v>0</v>
      </c>
      <c r="AE548" s="106"/>
    </row>
    <row r="549" spans="1:31" s="95" customFormat="1" x14ac:dyDescent="0.3">
      <c r="A549" s="115">
        <v>479</v>
      </c>
      <c r="B549" s="115">
        <v>479278086</v>
      </c>
      <c r="C549" s="114" t="s">
        <v>251</v>
      </c>
      <c r="D549" s="115">
        <v>278</v>
      </c>
      <c r="E549" s="114" t="s">
        <v>212</v>
      </c>
      <c r="F549" s="115">
        <v>86</v>
      </c>
      <c r="G549" s="114" t="s">
        <v>207</v>
      </c>
      <c r="H549" s="108">
        <v>9</v>
      </c>
      <c r="I549" s="107">
        <v>10282</v>
      </c>
      <c r="J549" s="107">
        <v>1594</v>
      </c>
      <c r="K549" s="107">
        <f t="shared" si="16"/>
        <v>0</v>
      </c>
      <c r="L549" s="107">
        <v>893</v>
      </c>
      <c r="M549" s="113">
        <f t="shared" si="17"/>
        <v>12769</v>
      </c>
      <c r="N549" s="100"/>
      <c r="O549" s="108">
        <v>3.0272829201444362E-2</v>
      </c>
      <c r="P549" s="108">
        <v>0</v>
      </c>
      <c r="Q549" s="112">
        <v>0.09</v>
      </c>
      <c r="R549" s="112">
        <v>4.9078426676073761E-2</v>
      </c>
      <c r="S549" s="111">
        <v>0</v>
      </c>
      <c r="T549" s="100"/>
      <c r="U549" s="110">
        <v>106524</v>
      </c>
      <c r="V549" s="110">
        <v>0</v>
      </c>
      <c r="W549" s="110">
        <v>0</v>
      </c>
      <c r="X549" s="110">
        <v>8010</v>
      </c>
      <c r="Y549" s="110">
        <v>114534</v>
      </c>
      <c r="Z549" s="109">
        <v>5655013</v>
      </c>
      <c r="AB549" s="108">
        <v>0</v>
      </c>
      <c r="AC549" s="108">
        <v>0</v>
      </c>
      <c r="AD549" s="107">
        <v>0</v>
      </c>
      <c r="AE549" s="106"/>
    </row>
    <row r="550" spans="1:31" s="95" customFormat="1" x14ac:dyDescent="0.3">
      <c r="A550" s="115">
        <v>479</v>
      </c>
      <c r="B550" s="115">
        <v>479278087</v>
      </c>
      <c r="C550" s="114" t="s">
        <v>251</v>
      </c>
      <c r="D550" s="115">
        <v>278</v>
      </c>
      <c r="E550" s="114" t="s">
        <v>212</v>
      </c>
      <c r="F550" s="115">
        <v>87</v>
      </c>
      <c r="G550" s="114" t="s">
        <v>171</v>
      </c>
      <c r="H550" s="108">
        <v>5</v>
      </c>
      <c r="I550" s="107">
        <v>9794</v>
      </c>
      <c r="J550" s="107">
        <v>3750</v>
      </c>
      <c r="K550" s="107">
        <f t="shared" si="16"/>
        <v>0</v>
      </c>
      <c r="L550" s="107">
        <v>893</v>
      </c>
      <c r="M550" s="113">
        <f t="shared" si="17"/>
        <v>14437</v>
      </c>
      <c r="N550" s="100"/>
      <c r="O550" s="108">
        <v>1.6818238445246866E-2</v>
      </c>
      <c r="P550" s="108">
        <v>0</v>
      </c>
      <c r="Q550" s="112">
        <v>0.09</v>
      </c>
      <c r="R550" s="112">
        <v>3.152550546413484E-3</v>
      </c>
      <c r="S550" s="111">
        <v>0</v>
      </c>
      <c r="T550" s="100"/>
      <c r="U550" s="110">
        <v>67490</v>
      </c>
      <c r="V550" s="110">
        <v>0</v>
      </c>
      <c r="W550" s="110">
        <v>0</v>
      </c>
      <c r="X550" s="110">
        <v>4450</v>
      </c>
      <c r="Y550" s="110">
        <v>71940</v>
      </c>
      <c r="Z550" s="109">
        <v>5655013</v>
      </c>
      <c r="AB550" s="108">
        <v>0</v>
      </c>
      <c r="AC550" s="108">
        <v>0</v>
      </c>
      <c r="AD550" s="107">
        <v>0</v>
      </c>
      <c r="AE550" s="106"/>
    </row>
    <row r="551" spans="1:31" s="95" customFormat="1" x14ac:dyDescent="0.3">
      <c r="A551" s="115">
        <v>479</v>
      </c>
      <c r="B551" s="115">
        <v>479278111</v>
      </c>
      <c r="C551" s="114" t="s">
        <v>251</v>
      </c>
      <c r="D551" s="115">
        <v>278</v>
      </c>
      <c r="E551" s="114" t="s">
        <v>212</v>
      </c>
      <c r="F551" s="115">
        <v>111</v>
      </c>
      <c r="G551" s="114" t="s">
        <v>253</v>
      </c>
      <c r="H551" s="108">
        <v>3.26</v>
      </c>
      <c r="I551" s="107">
        <v>12298</v>
      </c>
      <c r="J551" s="107">
        <v>3620</v>
      </c>
      <c r="K551" s="107">
        <f t="shared" si="16"/>
        <v>0</v>
      </c>
      <c r="L551" s="107">
        <v>893</v>
      </c>
      <c r="M551" s="113">
        <f t="shared" si="17"/>
        <v>16811</v>
      </c>
      <c r="N551" s="100"/>
      <c r="O551" s="108">
        <v>1.0965491466300959E-2</v>
      </c>
      <c r="P551" s="108">
        <v>0</v>
      </c>
      <c r="Q551" s="112">
        <v>0.09</v>
      </c>
      <c r="R551" s="112">
        <v>1.5683871523418803E-2</v>
      </c>
      <c r="S551" s="111">
        <v>0</v>
      </c>
      <c r="T551" s="100"/>
      <c r="U551" s="110">
        <v>51717</v>
      </c>
      <c r="V551" s="110">
        <v>0</v>
      </c>
      <c r="W551" s="110">
        <v>0</v>
      </c>
      <c r="X551" s="110">
        <v>2901</v>
      </c>
      <c r="Y551" s="110">
        <v>54618</v>
      </c>
      <c r="Z551" s="109">
        <v>5655013</v>
      </c>
      <c r="AB551" s="108">
        <v>0</v>
      </c>
      <c r="AC551" s="108">
        <v>0</v>
      </c>
      <c r="AD551" s="107">
        <v>0</v>
      </c>
      <c r="AE551" s="106"/>
    </row>
    <row r="552" spans="1:31" s="95" customFormat="1" x14ac:dyDescent="0.3">
      <c r="A552" s="115">
        <v>479</v>
      </c>
      <c r="B552" s="115">
        <v>479278114</v>
      </c>
      <c r="C552" s="114" t="s">
        <v>251</v>
      </c>
      <c r="D552" s="115">
        <v>278</v>
      </c>
      <c r="E552" s="114" t="s">
        <v>212</v>
      </c>
      <c r="F552" s="115">
        <v>114</v>
      </c>
      <c r="G552" s="114" t="s">
        <v>51</v>
      </c>
      <c r="H552" s="108">
        <v>9.33</v>
      </c>
      <c r="I552" s="107">
        <v>9923</v>
      </c>
      <c r="J552" s="107">
        <v>2729</v>
      </c>
      <c r="K552" s="107">
        <f t="shared" si="16"/>
        <v>0</v>
      </c>
      <c r="L552" s="107">
        <v>893</v>
      </c>
      <c r="M552" s="113">
        <f t="shared" si="17"/>
        <v>13545</v>
      </c>
      <c r="N552" s="100"/>
      <c r="O552" s="108">
        <v>3.1382832938830652E-2</v>
      </c>
      <c r="P552" s="108">
        <v>0</v>
      </c>
      <c r="Q552" s="112">
        <v>0.18</v>
      </c>
      <c r="R552" s="112">
        <v>4.072189942232763E-2</v>
      </c>
      <c r="S552" s="111">
        <v>0</v>
      </c>
      <c r="T552" s="100"/>
      <c r="U552" s="110">
        <v>117642</v>
      </c>
      <c r="V552" s="110">
        <v>0</v>
      </c>
      <c r="W552" s="110">
        <v>0</v>
      </c>
      <c r="X552" s="110">
        <v>8304</v>
      </c>
      <c r="Y552" s="110">
        <v>125946</v>
      </c>
      <c r="Z552" s="109">
        <v>5655013</v>
      </c>
      <c r="AB552" s="108">
        <v>0</v>
      </c>
      <c r="AC552" s="108">
        <v>0</v>
      </c>
      <c r="AD552" s="107">
        <v>0</v>
      </c>
      <c r="AE552" s="106"/>
    </row>
    <row r="553" spans="1:31" s="95" customFormat="1" x14ac:dyDescent="0.3">
      <c r="A553" s="115">
        <v>479</v>
      </c>
      <c r="B553" s="115">
        <v>479278117</v>
      </c>
      <c r="C553" s="114" t="s">
        <v>251</v>
      </c>
      <c r="D553" s="115">
        <v>278</v>
      </c>
      <c r="E553" s="114" t="s">
        <v>212</v>
      </c>
      <c r="F553" s="115">
        <v>117</v>
      </c>
      <c r="G553" s="114" t="s">
        <v>53</v>
      </c>
      <c r="H553" s="108">
        <v>13.73</v>
      </c>
      <c r="I553" s="107">
        <v>9330</v>
      </c>
      <c r="J553" s="107">
        <v>4360</v>
      </c>
      <c r="K553" s="107">
        <f t="shared" si="16"/>
        <v>0</v>
      </c>
      <c r="L553" s="107">
        <v>893</v>
      </c>
      <c r="M553" s="113">
        <f t="shared" si="17"/>
        <v>14583</v>
      </c>
      <c r="N553" s="100"/>
      <c r="O553" s="108">
        <v>4.6182882770647887E-2</v>
      </c>
      <c r="P553" s="108">
        <v>0</v>
      </c>
      <c r="Q553" s="112">
        <v>0.09</v>
      </c>
      <c r="R553" s="112">
        <v>7.9900331202081634E-2</v>
      </c>
      <c r="S553" s="111">
        <v>0</v>
      </c>
      <c r="T553" s="100"/>
      <c r="U553" s="110">
        <v>187332</v>
      </c>
      <c r="V553" s="110">
        <v>0</v>
      </c>
      <c r="W553" s="110">
        <v>0</v>
      </c>
      <c r="X553" s="110">
        <v>12220</v>
      </c>
      <c r="Y553" s="110">
        <v>199552</v>
      </c>
      <c r="Z553" s="109">
        <v>5655013</v>
      </c>
      <c r="AB553" s="108">
        <v>0</v>
      </c>
      <c r="AC553" s="108">
        <v>0</v>
      </c>
      <c r="AD553" s="107">
        <v>0</v>
      </c>
      <c r="AE553" s="106"/>
    </row>
    <row r="554" spans="1:31" s="95" customFormat="1" x14ac:dyDescent="0.3">
      <c r="A554" s="115">
        <v>479</v>
      </c>
      <c r="B554" s="115">
        <v>479278137</v>
      </c>
      <c r="C554" s="114" t="s">
        <v>251</v>
      </c>
      <c r="D554" s="115">
        <v>278</v>
      </c>
      <c r="E554" s="114" t="s">
        <v>212</v>
      </c>
      <c r="F554" s="115">
        <v>137</v>
      </c>
      <c r="G554" s="114" t="s">
        <v>210</v>
      </c>
      <c r="H554" s="108">
        <v>19.48</v>
      </c>
      <c r="I554" s="107">
        <v>11062</v>
      </c>
      <c r="J554" s="107">
        <v>18</v>
      </c>
      <c r="K554" s="107">
        <f t="shared" si="16"/>
        <v>0</v>
      </c>
      <c r="L554" s="107">
        <v>893</v>
      </c>
      <c r="M554" s="113">
        <f t="shared" si="17"/>
        <v>11973</v>
      </c>
      <c r="N554" s="100"/>
      <c r="O554" s="108">
        <v>6.5523856982681775E-2</v>
      </c>
      <c r="P554" s="108">
        <v>0</v>
      </c>
      <c r="Q554" s="112">
        <v>0.18</v>
      </c>
      <c r="R554" s="112">
        <v>0.11736259389397866</v>
      </c>
      <c r="S554" s="111">
        <v>0</v>
      </c>
      <c r="T554" s="100"/>
      <c r="U554" s="110">
        <v>215117</v>
      </c>
      <c r="V554" s="110">
        <v>0</v>
      </c>
      <c r="W554" s="110">
        <v>0</v>
      </c>
      <c r="X554" s="110">
        <v>17337</v>
      </c>
      <c r="Y554" s="110">
        <v>232454</v>
      </c>
      <c r="Z554" s="109">
        <v>5655013</v>
      </c>
      <c r="AB554" s="108">
        <v>0</v>
      </c>
      <c r="AC554" s="108">
        <v>0</v>
      </c>
      <c r="AD554" s="107">
        <v>0</v>
      </c>
      <c r="AE554" s="106"/>
    </row>
    <row r="555" spans="1:31" s="95" customFormat="1" x14ac:dyDescent="0.3">
      <c r="A555" s="115">
        <v>479</v>
      </c>
      <c r="B555" s="115">
        <v>479278159</v>
      </c>
      <c r="C555" s="114" t="s">
        <v>251</v>
      </c>
      <c r="D555" s="115">
        <v>278</v>
      </c>
      <c r="E555" s="114" t="s">
        <v>212</v>
      </c>
      <c r="F555" s="115">
        <v>159</v>
      </c>
      <c r="G555" s="114" t="s">
        <v>172</v>
      </c>
      <c r="H555" s="108">
        <v>6.09</v>
      </c>
      <c r="I555" s="107">
        <v>9227</v>
      </c>
      <c r="J555" s="107">
        <v>4362</v>
      </c>
      <c r="K555" s="107">
        <f t="shared" si="16"/>
        <v>0</v>
      </c>
      <c r="L555" s="107">
        <v>893</v>
      </c>
      <c r="M555" s="113">
        <f t="shared" si="17"/>
        <v>14482</v>
      </c>
      <c r="N555" s="100"/>
      <c r="O555" s="108">
        <v>2.0484614426310686E-2</v>
      </c>
      <c r="P555" s="108">
        <v>0</v>
      </c>
      <c r="Q555" s="112">
        <v>0.09</v>
      </c>
      <c r="R555" s="112">
        <v>3.576752299294854E-3</v>
      </c>
      <c r="S555" s="111">
        <v>0</v>
      </c>
      <c r="T555" s="100"/>
      <c r="U555" s="110">
        <v>82477</v>
      </c>
      <c r="V555" s="110">
        <v>0</v>
      </c>
      <c r="W555" s="110">
        <v>0</v>
      </c>
      <c r="X555" s="110">
        <v>5420</v>
      </c>
      <c r="Y555" s="110">
        <v>87897</v>
      </c>
      <c r="Z555" s="109">
        <v>5655013</v>
      </c>
      <c r="AB555" s="108">
        <v>0</v>
      </c>
      <c r="AC555" s="108">
        <v>0</v>
      </c>
      <c r="AD555" s="107">
        <v>0</v>
      </c>
      <c r="AE555" s="106"/>
    </row>
    <row r="556" spans="1:31" s="95" customFormat="1" x14ac:dyDescent="0.3">
      <c r="A556" s="115">
        <v>479</v>
      </c>
      <c r="B556" s="115">
        <v>479278161</v>
      </c>
      <c r="C556" s="114" t="s">
        <v>251</v>
      </c>
      <c r="D556" s="115">
        <v>278</v>
      </c>
      <c r="E556" s="114" t="s">
        <v>212</v>
      </c>
      <c r="F556" s="115">
        <v>161</v>
      </c>
      <c r="G556" s="114" t="s">
        <v>173</v>
      </c>
      <c r="H556" s="108">
        <v>5</v>
      </c>
      <c r="I556" s="107">
        <v>9454</v>
      </c>
      <c r="J556" s="107">
        <v>4033</v>
      </c>
      <c r="K556" s="107">
        <f t="shared" si="16"/>
        <v>0</v>
      </c>
      <c r="L556" s="107">
        <v>893</v>
      </c>
      <c r="M556" s="113">
        <f t="shared" si="17"/>
        <v>14380</v>
      </c>
      <c r="N556" s="100"/>
      <c r="O556" s="108">
        <v>1.6818238445246866E-2</v>
      </c>
      <c r="P556" s="108">
        <v>0</v>
      </c>
      <c r="Q556" s="112">
        <v>0.09</v>
      </c>
      <c r="R556" s="112">
        <v>7.7765115411764256E-3</v>
      </c>
      <c r="S556" s="111">
        <v>0</v>
      </c>
      <c r="T556" s="100"/>
      <c r="U556" s="110">
        <v>67210</v>
      </c>
      <c r="V556" s="110">
        <v>0</v>
      </c>
      <c r="W556" s="110">
        <v>0</v>
      </c>
      <c r="X556" s="110">
        <v>4450</v>
      </c>
      <c r="Y556" s="110">
        <v>71660</v>
      </c>
      <c r="Z556" s="109">
        <v>5655013</v>
      </c>
      <c r="AB556" s="108">
        <v>0</v>
      </c>
      <c r="AC556" s="108">
        <v>0</v>
      </c>
      <c r="AD556" s="107">
        <v>0</v>
      </c>
      <c r="AE556" s="106"/>
    </row>
    <row r="557" spans="1:31" s="95" customFormat="1" x14ac:dyDescent="0.3">
      <c r="A557" s="115">
        <v>479</v>
      </c>
      <c r="B557" s="115">
        <v>479278191</v>
      </c>
      <c r="C557" s="114" t="s">
        <v>251</v>
      </c>
      <c r="D557" s="115">
        <v>278</v>
      </c>
      <c r="E557" s="114" t="s">
        <v>212</v>
      </c>
      <c r="F557" s="115">
        <v>191</v>
      </c>
      <c r="G557" s="114" t="s">
        <v>254</v>
      </c>
      <c r="H557" s="108">
        <v>3</v>
      </c>
      <c r="I557" s="107">
        <v>11884</v>
      </c>
      <c r="J557" s="107">
        <v>4179</v>
      </c>
      <c r="K557" s="107">
        <f t="shared" si="16"/>
        <v>0</v>
      </c>
      <c r="L557" s="107">
        <v>893</v>
      </c>
      <c r="M557" s="113">
        <f t="shared" si="17"/>
        <v>16956</v>
      </c>
      <c r="N557" s="100"/>
      <c r="O557" s="108">
        <v>1.009094306714812E-2</v>
      </c>
      <c r="P557" s="108">
        <v>0</v>
      </c>
      <c r="Q557" s="112">
        <v>0.09</v>
      </c>
      <c r="R557" s="112">
        <v>2.0553155891202487E-2</v>
      </c>
      <c r="S557" s="111">
        <v>0</v>
      </c>
      <c r="T557" s="100"/>
      <c r="U557" s="110">
        <v>48027</v>
      </c>
      <c r="V557" s="110">
        <v>0</v>
      </c>
      <c r="W557" s="110">
        <v>0</v>
      </c>
      <c r="X557" s="110">
        <v>2670</v>
      </c>
      <c r="Y557" s="110">
        <v>50697</v>
      </c>
      <c r="Z557" s="109">
        <v>5655013</v>
      </c>
      <c r="AB557" s="108">
        <v>0</v>
      </c>
      <c r="AC557" s="108">
        <v>0</v>
      </c>
      <c r="AD557" s="107">
        <v>0</v>
      </c>
      <c r="AE557" s="106"/>
    </row>
    <row r="558" spans="1:31" s="95" customFormat="1" x14ac:dyDescent="0.3">
      <c r="A558" s="115">
        <v>479</v>
      </c>
      <c r="B558" s="115">
        <v>479278210</v>
      </c>
      <c r="C558" s="114" t="s">
        <v>251</v>
      </c>
      <c r="D558" s="115">
        <v>278</v>
      </c>
      <c r="E558" s="114" t="s">
        <v>212</v>
      </c>
      <c r="F558" s="115">
        <v>210</v>
      </c>
      <c r="G558" s="114" t="s">
        <v>54</v>
      </c>
      <c r="H558" s="108">
        <v>39.010000000000005</v>
      </c>
      <c r="I558" s="107">
        <v>9657</v>
      </c>
      <c r="J558" s="107">
        <v>3269</v>
      </c>
      <c r="K558" s="107">
        <f t="shared" si="16"/>
        <v>0</v>
      </c>
      <c r="L558" s="107">
        <v>893</v>
      </c>
      <c r="M558" s="113">
        <f t="shared" si="17"/>
        <v>13819</v>
      </c>
      <c r="N558" s="100"/>
      <c r="O558" s="108">
        <v>0.13121589634981598</v>
      </c>
      <c r="P558" s="108">
        <v>0</v>
      </c>
      <c r="Q558" s="112">
        <v>0.09</v>
      </c>
      <c r="R558" s="112">
        <v>5.999829214601949E-2</v>
      </c>
      <c r="S558" s="111">
        <v>0</v>
      </c>
      <c r="T558" s="100"/>
      <c r="U558" s="110">
        <v>502563</v>
      </c>
      <c r="V558" s="110">
        <v>0</v>
      </c>
      <c r="W558" s="110">
        <v>0</v>
      </c>
      <c r="X558" s="110">
        <v>34718</v>
      </c>
      <c r="Y558" s="110">
        <v>537281</v>
      </c>
      <c r="Z558" s="109">
        <v>5655013</v>
      </c>
      <c r="AB558" s="108">
        <v>0</v>
      </c>
      <c r="AC558" s="108">
        <v>0</v>
      </c>
      <c r="AD558" s="107">
        <v>0</v>
      </c>
      <c r="AE558" s="106"/>
    </row>
    <row r="559" spans="1:31" s="95" customFormat="1" x14ac:dyDescent="0.3">
      <c r="A559" s="115">
        <v>479</v>
      </c>
      <c r="B559" s="115">
        <v>479278227</v>
      </c>
      <c r="C559" s="114" t="s">
        <v>251</v>
      </c>
      <c r="D559" s="115">
        <v>278</v>
      </c>
      <c r="E559" s="114" t="s">
        <v>212</v>
      </c>
      <c r="F559" s="115">
        <v>227</v>
      </c>
      <c r="G559" s="114" t="s">
        <v>255</v>
      </c>
      <c r="H559" s="108">
        <v>5.42</v>
      </c>
      <c r="I559" s="107">
        <v>9910</v>
      </c>
      <c r="J559" s="107">
        <v>2218</v>
      </c>
      <c r="K559" s="107">
        <f t="shared" si="16"/>
        <v>0</v>
      </c>
      <c r="L559" s="107">
        <v>893</v>
      </c>
      <c r="M559" s="113">
        <f t="shared" si="17"/>
        <v>13021</v>
      </c>
      <c r="N559" s="100"/>
      <c r="O559" s="108">
        <v>1.8230970474647605E-2</v>
      </c>
      <c r="P559" s="108">
        <v>0</v>
      </c>
      <c r="Q559" s="112">
        <v>0.18</v>
      </c>
      <c r="R559" s="112">
        <v>8.0374804757263659E-3</v>
      </c>
      <c r="S559" s="111">
        <v>0</v>
      </c>
      <c r="T559" s="100"/>
      <c r="U559" s="110">
        <v>65512</v>
      </c>
      <c r="V559" s="110">
        <v>0</v>
      </c>
      <c r="W559" s="110">
        <v>0</v>
      </c>
      <c r="X559" s="110">
        <v>4824</v>
      </c>
      <c r="Y559" s="110">
        <v>70336</v>
      </c>
      <c r="Z559" s="109">
        <v>5655013</v>
      </c>
      <c r="AB559" s="108">
        <v>0</v>
      </c>
      <c r="AC559" s="108">
        <v>0</v>
      </c>
      <c r="AD559" s="107">
        <v>0</v>
      </c>
      <c r="AE559" s="106"/>
    </row>
    <row r="560" spans="1:31" s="95" customFormat="1" x14ac:dyDescent="0.3">
      <c r="A560" s="115">
        <v>479</v>
      </c>
      <c r="B560" s="115">
        <v>479278278</v>
      </c>
      <c r="C560" s="114" t="s">
        <v>251</v>
      </c>
      <c r="D560" s="115">
        <v>278</v>
      </c>
      <c r="E560" s="114" t="s">
        <v>212</v>
      </c>
      <c r="F560" s="115">
        <v>278</v>
      </c>
      <c r="G560" s="114" t="s">
        <v>212</v>
      </c>
      <c r="H560" s="108">
        <v>44.199999999999996</v>
      </c>
      <c r="I560" s="107">
        <v>9905</v>
      </c>
      <c r="J560" s="107">
        <v>2854</v>
      </c>
      <c r="K560" s="107">
        <f t="shared" si="16"/>
        <v>0</v>
      </c>
      <c r="L560" s="107">
        <v>893</v>
      </c>
      <c r="M560" s="113">
        <f t="shared" si="17"/>
        <v>13652</v>
      </c>
      <c r="N560" s="100"/>
      <c r="O560" s="108">
        <v>0.14867322785598222</v>
      </c>
      <c r="P560" s="108">
        <v>0</v>
      </c>
      <c r="Q560" s="112">
        <v>0.09</v>
      </c>
      <c r="R560" s="112">
        <v>4.4371064609889412E-2</v>
      </c>
      <c r="S560" s="111">
        <v>0</v>
      </c>
      <c r="T560" s="100"/>
      <c r="U560" s="110">
        <v>562049</v>
      </c>
      <c r="V560" s="110">
        <v>0</v>
      </c>
      <c r="W560" s="110">
        <v>0</v>
      </c>
      <c r="X560" s="110">
        <v>39338</v>
      </c>
      <c r="Y560" s="110">
        <v>601387</v>
      </c>
      <c r="Z560" s="109">
        <v>5655013</v>
      </c>
      <c r="AB560" s="108">
        <v>0</v>
      </c>
      <c r="AC560" s="108">
        <v>0</v>
      </c>
      <c r="AD560" s="107">
        <v>0</v>
      </c>
      <c r="AE560" s="106"/>
    </row>
    <row r="561" spans="1:31" s="95" customFormat="1" x14ac:dyDescent="0.3">
      <c r="A561" s="115">
        <v>479</v>
      </c>
      <c r="B561" s="115">
        <v>479278281</v>
      </c>
      <c r="C561" s="114" t="s">
        <v>251</v>
      </c>
      <c r="D561" s="115">
        <v>278</v>
      </c>
      <c r="E561" s="114" t="s">
        <v>212</v>
      </c>
      <c r="F561" s="115">
        <v>281</v>
      </c>
      <c r="G561" s="114" t="s">
        <v>169</v>
      </c>
      <c r="H561" s="108">
        <v>59.37</v>
      </c>
      <c r="I561" s="107">
        <v>11296</v>
      </c>
      <c r="J561" s="107">
        <v>18</v>
      </c>
      <c r="K561" s="107">
        <f t="shared" si="16"/>
        <v>0</v>
      </c>
      <c r="L561" s="107">
        <v>893</v>
      </c>
      <c r="M561" s="113">
        <f t="shared" si="17"/>
        <v>12207</v>
      </c>
      <c r="N561" s="100"/>
      <c r="O561" s="108">
        <v>0.19969976329886119</v>
      </c>
      <c r="P561" s="108">
        <v>0</v>
      </c>
      <c r="Q561" s="112">
        <v>0.18</v>
      </c>
      <c r="R561" s="112">
        <v>0.11309545177303622</v>
      </c>
      <c r="S561" s="111">
        <v>0</v>
      </c>
      <c r="T561" s="100"/>
      <c r="U561" s="110">
        <v>669456</v>
      </c>
      <c r="V561" s="110">
        <v>0</v>
      </c>
      <c r="W561" s="110">
        <v>0</v>
      </c>
      <c r="X561" s="110">
        <v>52840</v>
      </c>
      <c r="Y561" s="110">
        <v>722296</v>
      </c>
      <c r="Z561" s="109">
        <v>5655013</v>
      </c>
      <c r="AB561" s="108">
        <v>0</v>
      </c>
      <c r="AC561" s="108">
        <v>0</v>
      </c>
      <c r="AD561" s="107">
        <v>0</v>
      </c>
      <c r="AE561" s="106"/>
    </row>
    <row r="562" spans="1:31" s="95" customFormat="1" x14ac:dyDescent="0.3">
      <c r="A562" s="115">
        <v>479</v>
      </c>
      <c r="B562" s="115">
        <v>479278309</v>
      </c>
      <c r="C562" s="114" t="s">
        <v>251</v>
      </c>
      <c r="D562" s="115">
        <v>278</v>
      </c>
      <c r="E562" s="114" t="s">
        <v>212</v>
      </c>
      <c r="F562" s="115">
        <v>309</v>
      </c>
      <c r="G562" s="114" t="s">
        <v>256</v>
      </c>
      <c r="H562" s="108">
        <v>2.19</v>
      </c>
      <c r="I562" s="107">
        <v>10751</v>
      </c>
      <c r="J562" s="107">
        <v>1143</v>
      </c>
      <c r="K562" s="107">
        <f t="shared" si="16"/>
        <v>0</v>
      </c>
      <c r="L562" s="107">
        <v>893</v>
      </c>
      <c r="M562" s="113">
        <f t="shared" si="17"/>
        <v>12787</v>
      </c>
      <c r="N562" s="100"/>
      <c r="O562" s="108">
        <v>7.3663884390181289E-3</v>
      </c>
      <c r="P562" s="108">
        <v>0</v>
      </c>
      <c r="Q562" s="112">
        <v>0.09</v>
      </c>
      <c r="R562" s="112">
        <v>1.5937686171229827E-3</v>
      </c>
      <c r="S562" s="111">
        <v>0</v>
      </c>
      <c r="T562" s="100"/>
      <c r="U562" s="110">
        <v>25960</v>
      </c>
      <c r="V562" s="110">
        <v>0</v>
      </c>
      <c r="W562" s="110">
        <v>0</v>
      </c>
      <c r="X562" s="110">
        <v>1949</v>
      </c>
      <c r="Y562" s="110">
        <v>27909</v>
      </c>
      <c r="Z562" s="109">
        <v>5655013</v>
      </c>
      <c r="AB562" s="108">
        <v>0</v>
      </c>
      <c r="AC562" s="108">
        <v>0</v>
      </c>
      <c r="AD562" s="107">
        <v>0</v>
      </c>
      <c r="AE562" s="106"/>
    </row>
    <row r="563" spans="1:31" s="95" customFormat="1" x14ac:dyDescent="0.3">
      <c r="A563" s="115">
        <v>479</v>
      </c>
      <c r="B563" s="115">
        <v>479278325</v>
      </c>
      <c r="C563" s="114" t="s">
        <v>251</v>
      </c>
      <c r="D563" s="115">
        <v>278</v>
      </c>
      <c r="E563" s="114" t="s">
        <v>212</v>
      </c>
      <c r="F563" s="115">
        <v>325</v>
      </c>
      <c r="G563" s="114" t="s">
        <v>220</v>
      </c>
      <c r="H563" s="108">
        <v>6.07</v>
      </c>
      <c r="I563" s="107">
        <v>9510</v>
      </c>
      <c r="J563" s="107">
        <v>1189</v>
      </c>
      <c r="K563" s="107">
        <f t="shared" si="16"/>
        <v>0</v>
      </c>
      <c r="L563" s="107">
        <v>893</v>
      </c>
      <c r="M563" s="113">
        <f t="shared" si="17"/>
        <v>11592</v>
      </c>
      <c r="N563" s="100"/>
      <c r="O563" s="108">
        <v>2.0417341472529698E-2</v>
      </c>
      <c r="P563" s="108">
        <v>0</v>
      </c>
      <c r="Q563" s="112">
        <v>0.09</v>
      </c>
      <c r="R563" s="112">
        <v>1.9282665189815937E-3</v>
      </c>
      <c r="S563" s="111">
        <v>0</v>
      </c>
      <c r="T563" s="100"/>
      <c r="U563" s="110">
        <v>64724</v>
      </c>
      <c r="V563" s="110">
        <v>0</v>
      </c>
      <c r="W563" s="110">
        <v>0</v>
      </c>
      <c r="X563" s="110">
        <v>5402</v>
      </c>
      <c r="Y563" s="110">
        <v>70126</v>
      </c>
      <c r="Z563" s="109">
        <v>5655013</v>
      </c>
      <c r="AB563" s="108">
        <v>0</v>
      </c>
      <c r="AC563" s="108">
        <v>0</v>
      </c>
      <c r="AD563" s="107">
        <v>0</v>
      </c>
      <c r="AE563" s="106"/>
    </row>
    <row r="564" spans="1:31" s="95" customFormat="1" x14ac:dyDescent="0.3">
      <c r="A564" s="115">
        <v>479</v>
      </c>
      <c r="B564" s="115">
        <v>479278332</v>
      </c>
      <c r="C564" s="114" t="s">
        <v>251</v>
      </c>
      <c r="D564" s="115">
        <v>278</v>
      </c>
      <c r="E564" s="114" t="s">
        <v>212</v>
      </c>
      <c r="F564" s="115">
        <v>332</v>
      </c>
      <c r="G564" s="114" t="s">
        <v>221</v>
      </c>
      <c r="H564" s="108">
        <v>7.53</v>
      </c>
      <c r="I564" s="107">
        <v>9317</v>
      </c>
      <c r="J564" s="107">
        <v>852</v>
      </c>
      <c r="K564" s="107">
        <f t="shared" si="16"/>
        <v>0</v>
      </c>
      <c r="L564" s="107">
        <v>893</v>
      </c>
      <c r="M564" s="113">
        <f t="shared" si="17"/>
        <v>11062</v>
      </c>
      <c r="N564" s="100"/>
      <c r="O564" s="108">
        <v>2.5328267098541784E-2</v>
      </c>
      <c r="P564" s="108">
        <v>0</v>
      </c>
      <c r="Q564" s="112">
        <v>0.09</v>
      </c>
      <c r="R564" s="112">
        <v>1.2210003560942382E-2</v>
      </c>
      <c r="S564" s="111">
        <v>0</v>
      </c>
      <c r="T564" s="100"/>
      <c r="U564" s="110">
        <v>76316</v>
      </c>
      <c r="V564" s="110">
        <v>0</v>
      </c>
      <c r="W564" s="110">
        <v>0</v>
      </c>
      <c r="X564" s="110">
        <v>6702</v>
      </c>
      <c r="Y564" s="110">
        <v>83018</v>
      </c>
      <c r="Z564" s="109">
        <v>5655013</v>
      </c>
      <c r="AB564" s="108">
        <v>0</v>
      </c>
      <c r="AC564" s="108">
        <v>0</v>
      </c>
      <c r="AD564" s="107">
        <v>0</v>
      </c>
      <c r="AE564" s="106"/>
    </row>
    <row r="565" spans="1:31" s="95" customFormat="1" x14ac:dyDescent="0.3">
      <c r="A565" s="115">
        <v>479</v>
      </c>
      <c r="B565" s="115">
        <v>479278605</v>
      </c>
      <c r="C565" s="114" t="s">
        <v>251</v>
      </c>
      <c r="D565" s="115">
        <v>278</v>
      </c>
      <c r="E565" s="114" t="s">
        <v>212</v>
      </c>
      <c r="F565" s="115">
        <v>605</v>
      </c>
      <c r="G565" s="114" t="s">
        <v>216</v>
      </c>
      <c r="H565" s="108">
        <v>51.53</v>
      </c>
      <c r="I565" s="107">
        <v>9683</v>
      </c>
      <c r="J565" s="107">
        <v>7224</v>
      </c>
      <c r="K565" s="107">
        <f t="shared" si="16"/>
        <v>0</v>
      </c>
      <c r="L565" s="107">
        <v>893</v>
      </c>
      <c r="M565" s="113">
        <f t="shared" si="17"/>
        <v>17800</v>
      </c>
      <c r="N565" s="100"/>
      <c r="O565" s="108">
        <v>0.1733287654167141</v>
      </c>
      <c r="P565" s="108">
        <v>0</v>
      </c>
      <c r="Q565" s="112">
        <v>0.09</v>
      </c>
      <c r="R565" s="112">
        <v>5.1759282375459084E-2</v>
      </c>
      <c r="S565" s="111">
        <v>0</v>
      </c>
      <c r="T565" s="100"/>
      <c r="U565" s="110">
        <v>868281</v>
      </c>
      <c r="V565" s="110">
        <v>0</v>
      </c>
      <c r="W565" s="110">
        <v>0</v>
      </c>
      <c r="X565" s="110">
        <v>45862</v>
      </c>
      <c r="Y565" s="110">
        <v>914143</v>
      </c>
      <c r="Z565" s="109">
        <v>5655013</v>
      </c>
      <c r="AB565" s="108">
        <v>0</v>
      </c>
      <c r="AC565" s="108">
        <v>0</v>
      </c>
      <c r="AD565" s="107">
        <v>0</v>
      </c>
      <c r="AE565" s="106"/>
    </row>
    <row r="566" spans="1:31" s="95" customFormat="1" x14ac:dyDescent="0.3">
      <c r="A566" s="115">
        <v>479</v>
      </c>
      <c r="B566" s="115">
        <v>479278615</v>
      </c>
      <c r="C566" s="114" t="s">
        <v>251</v>
      </c>
      <c r="D566" s="115">
        <v>278</v>
      </c>
      <c r="E566" s="114" t="s">
        <v>212</v>
      </c>
      <c r="F566" s="115">
        <v>615</v>
      </c>
      <c r="G566" s="114" t="s">
        <v>257</v>
      </c>
      <c r="H566" s="108">
        <v>1</v>
      </c>
      <c r="I566" s="107">
        <v>9794</v>
      </c>
      <c r="J566" s="107">
        <v>892</v>
      </c>
      <c r="K566" s="107">
        <f t="shared" si="16"/>
        <v>0</v>
      </c>
      <c r="L566" s="107">
        <v>893</v>
      </c>
      <c r="M566" s="113">
        <f t="shared" si="17"/>
        <v>11579</v>
      </c>
      <c r="N566" s="100"/>
      <c r="O566" s="108">
        <v>3.3636476890493735E-3</v>
      </c>
      <c r="P566" s="108">
        <v>0</v>
      </c>
      <c r="Q566" s="112">
        <v>0.18</v>
      </c>
      <c r="R566" s="112">
        <v>5.1727657622551197E-4</v>
      </c>
      <c r="S566" s="111">
        <v>0</v>
      </c>
      <c r="T566" s="100"/>
      <c r="U566" s="110">
        <v>10650</v>
      </c>
      <c r="V566" s="110">
        <v>0</v>
      </c>
      <c r="W566" s="110">
        <v>0</v>
      </c>
      <c r="X566" s="110">
        <v>890</v>
      </c>
      <c r="Y566" s="110">
        <v>11540</v>
      </c>
      <c r="Z566" s="109">
        <v>5655013</v>
      </c>
      <c r="AB566" s="108">
        <v>0</v>
      </c>
      <c r="AC566" s="108">
        <v>0</v>
      </c>
      <c r="AD566" s="107">
        <v>0</v>
      </c>
      <c r="AE566" s="106"/>
    </row>
    <row r="567" spans="1:31" s="95" customFormat="1" x14ac:dyDescent="0.3">
      <c r="A567" s="115">
        <v>479</v>
      </c>
      <c r="B567" s="115">
        <v>479278635</v>
      </c>
      <c r="C567" s="114" t="s">
        <v>251</v>
      </c>
      <c r="D567" s="115">
        <v>278</v>
      </c>
      <c r="E567" s="114" t="s">
        <v>212</v>
      </c>
      <c r="F567" s="115">
        <v>635</v>
      </c>
      <c r="G567" s="114" t="s">
        <v>70</v>
      </c>
      <c r="H567" s="108">
        <v>2</v>
      </c>
      <c r="I567" s="107">
        <v>10333</v>
      </c>
      <c r="J567" s="107">
        <v>5325</v>
      </c>
      <c r="K567" s="107">
        <f t="shared" si="16"/>
        <v>0</v>
      </c>
      <c r="L567" s="107">
        <v>893</v>
      </c>
      <c r="M567" s="113">
        <f t="shared" si="17"/>
        <v>16551</v>
      </c>
      <c r="N567" s="100"/>
      <c r="O567" s="108">
        <v>6.7272953780987471E-3</v>
      </c>
      <c r="P567" s="108">
        <v>0</v>
      </c>
      <c r="Q567" s="112">
        <v>0.09</v>
      </c>
      <c r="R567" s="112">
        <v>1.1958555005549754E-2</v>
      </c>
      <c r="S567" s="111">
        <v>0</v>
      </c>
      <c r="T567" s="100"/>
      <c r="U567" s="110">
        <v>31210</v>
      </c>
      <c r="V567" s="110">
        <v>0</v>
      </c>
      <c r="W567" s="110">
        <v>0</v>
      </c>
      <c r="X567" s="110">
        <v>1780</v>
      </c>
      <c r="Y567" s="110">
        <v>32990</v>
      </c>
      <c r="Z567" s="109">
        <v>5655013</v>
      </c>
      <c r="AB567" s="108">
        <v>0</v>
      </c>
      <c r="AC567" s="108">
        <v>0</v>
      </c>
      <c r="AD567" s="107">
        <v>0</v>
      </c>
      <c r="AE567" s="106"/>
    </row>
    <row r="568" spans="1:31" s="95" customFormat="1" x14ac:dyDescent="0.3">
      <c r="A568" s="115">
        <v>479</v>
      </c>
      <c r="B568" s="115">
        <v>479278670</v>
      </c>
      <c r="C568" s="114" t="s">
        <v>251</v>
      </c>
      <c r="D568" s="115">
        <v>278</v>
      </c>
      <c r="E568" s="114" t="s">
        <v>212</v>
      </c>
      <c r="F568" s="115">
        <v>670</v>
      </c>
      <c r="G568" s="114" t="s">
        <v>56</v>
      </c>
      <c r="H568" s="108">
        <v>17</v>
      </c>
      <c r="I568" s="107">
        <v>9537</v>
      </c>
      <c r="J568" s="107">
        <v>8622</v>
      </c>
      <c r="K568" s="107">
        <f t="shared" si="16"/>
        <v>0</v>
      </c>
      <c r="L568" s="107">
        <v>893</v>
      </c>
      <c r="M568" s="113">
        <f t="shared" si="17"/>
        <v>19052</v>
      </c>
      <c r="N568" s="100"/>
      <c r="O568" s="108">
        <v>5.7182010713839326E-2</v>
      </c>
      <c r="P568" s="108">
        <v>0</v>
      </c>
      <c r="Q568" s="112">
        <v>0.09</v>
      </c>
      <c r="R568" s="112">
        <v>7.8457056728476374E-2</v>
      </c>
      <c r="S568" s="111">
        <v>0</v>
      </c>
      <c r="T568" s="100"/>
      <c r="U568" s="110">
        <v>307665</v>
      </c>
      <c r="V568" s="110">
        <v>0</v>
      </c>
      <c r="W568" s="110">
        <v>0</v>
      </c>
      <c r="X568" s="110">
        <v>15130</v>
      </c>
      <c r="Y568" s="110">
        <v>322795</v>
      </c>
      <c r="Z568" s="109">
        <v>5655013</v>
      </c>
      <c r="AB568" s="108">
        <v>0</v>
      </c>
      <c r="AC568" s="108">
        <v>0</v>
      </c>
      <c r="AD568" s="107">
        <v>0</v>
      </c>
      <c r="AE568" s="106"/>
    </row>
    <row r="569" spans="1:31" s="95" customFormat="1" x14ac:dyDescent="0.3">
      <c r="A569" s="115">
        <v>479</v>
      </c>
      <c r="B569" s="115">
        <v>479278672</v>
      </c>
      <c r="C569" s="114" t="s">
        <v>251</v>
      </c>
      <c r="D569" s="115">
        <v>278</v>
      </c>
      <c r="E569" s="114" t="s">
        <v>212</v>
      </c>
      <c r="F569" s="115">
        <v>672</v>
      </c>
      <c r="G569" s="114" t="s">
        <v>258</v>
      </c>
      <c r="H569" s="108">
        <v>4</v>
      </c>
      <c r="I569" s="107">
        <v>10090</v>
      </c>
      <c r="J569" s="107">
        <v>3751</v>
      </c>
      <c r="K569" s="107">
        <f t="shared" si="16"/>
        <v>0</v>
      </c>
      <c r="L569" s="107">
        <v>893</v>
      </c>
      <c r="M569" s="113">
        <f t="shared" si="17"/>
        <v>14734</v>
      </c>
      <c r="N569" s="100"/>
      <c r="O569" s="108">
        <v>1.3454590756197494E-2</v>
      </c>
      <c r="P569" s="108">
        <v>0</v>
      </c>
      <c r="Q569" s="112">
        <v>0.09</v>
      </c>
      <c r="R569" s="112">
        <v>4.3638731161341031E-3</v>
      </c>
      <c r="S569" s="111">
        <v>0</v>
      </c>
      <c r="T569" s="100"/>
      <c r="U569" s="110">
        <v>55176</v>
      </c>
      <c r="V569" s="110">
        <v>0</v>
      </c>
      <c r="W569" s="110">
        <v>0</v>
      </c>
      <c r="X569" s="110">
        <v>3560</v>
      </c>
      <c r="Y569" s="110">
        <v>58736</v>
      </c>
      <c r="Z569" s="109">
        <v>5655013</v>
      </c>
      <c r="AB569" s="108">
        <v>0</v>
      </c>
      <c r="AC569" s="108">
        <v>0</v>
      </c>
      <c r="AD569" s="107">
        <v>0</v>
      </c>
      <c r="AE569" s="106"/>
    </row>
    <row r="570" spans="1:31" s="95" customFormat="1" x14ac:dyDescent="0.3">
      <c r="A570" s="115">
        <v>479</v>
      </c>
      <c r="B570" s="115">
        <v>479278674</v>
      </c>
      <c r="C570" s="114" t="s">
        <v>251</v>
      </c>
      <c r="D570" s="115">
        <v>278</v>
      </c>
      <c r="E570" s="114" t="s">
        <v>212</v>
      </c>
      <c r="F570" s="115">
        <v>674</v>
      </c>
      <c r="G570" s="114" t="s">
        <v>57</v>
      </c>
      <c r="H570" s="108">
        <v>2.4400000000000004</v>
      </c>
      <c r="I570" s="107">
        <v>11448</v>
      </c>
      <c r="J570" s="107">
        <v>5090</v>
      </c>
      <c r="K570" s="107">
        <f t="shared" si="16"/>
        <v>0</v>
      </c>
      <c r="L570" s="107">
        <v>893</v>
      </c>
      <c r="M570" s="113">
        <f t="shared" si="17"/>
        <v>17431</v>
      </c>
      <c r="N570" s="100"/>
      <c r="O570" s="108">
        <v>8.2073003612804715E-3</v>
      </c>
      <c r="P570" s="108">
        <v>0</v>
      </c>
      <c r="Q570" s="112">
        <v>0.09</v>
      </c>
      <c r="R570" s="112">
        <v>4.7577753757626573E-2</v>
      </c>
      <c r="S570" s="111">
        <v>0</v>
      </c>
      <c r="T570" s="100"/>
      <c r="U570" s="110">
        <v>40216</v>
      </c>
      <c r="V570" s="110">
        <v>0</v>
      </c>
      <c r="W570" s="110">
        <v>0</v>
      </c>
      <c r="X570" s="110">
        <v>2172</v>
      </c>
      <c r="Y570" s="110">
        <v>42388</v>
      </c>
      <c r="Z570" s="109">
        <v>5655013</v>
      </c>
      <c r="AB570" s="108">
        <v>0</v>
      </c>
      <c r="AC570" s="108">
        <v>0</v>
      </c>
      <c r="AD570" s="107">
        <v>0</v>
      </c>
      <c r="AE570" s="106"/>
    </row>
    <row r="571" spans="1:31" s="95" customFormat="1" x14ac:dyDescent="0.3">
      <c r="A571" s="115">
        <v>479</v>
      </c>
      <c r="B571" s="115">
        <v>479278680</v>
      </c>
      <c r="C571" s="114" t="s">
        <v>251</v>
      </c>
      <c r="D571" s="115">
        <v>278</v>
      </c>
      <c r="E571" s="114" t="s">
        <v>212</v>
      </c>
      <c r="F571" s="115">
        <v>680</v>
      </c>
      <c r="G571" s="114" t="s">
        <v>174</v>
      </c>
      <c r="H571" s="108">
        <v>3</v>
      </c>
      <c r="I571" s="107">
        <v>9794</v>
      </c>
      <c r="J571" s="107">
        <v>3412</v>
      </c>
      <c r="K571" s="107">
        <f t="shared" si="16"/>
        <v>0</v>
      </c>
      <c r="L571" s="107">
        <v>893</v>
      </c>
      <c r="M571" s="113">
        <f t="shared" si="17"/>
        <v>14099</v>
      </c>
      <c r="N571" s="100"/>
      <c r="O571" s="108">
        <v>1.009094306714812E-2</v>
      </c>
      <c r="P571" s="108">
        <v>0</v>
      </c>
      <c r="Q571" s="112">
        <v>0.09</v>
      </c>
      <c r="R571" s="112">
        <v>1.697890887136493E-3</v>
      </c>
      <c r="S571" s="111">
        <v>0</v>
      </c>
      <c r="T571" s="100"/>
      <c r="U571" s="110">
        <v>39486</v>
      </c>
      <c r="V571" s="110">
        <v>0</v>
      </c>
      <c r="W571" s="110">
        <v>0</v>
      </c>
      <c r="X571" s="110">
        <v>2670</v>
      </c>
      <c r="Y571" s="110">
        <v>42156</v>
      </c>
      <c r="Z571" s="109">
        <v>5655013</v>
      </c>
      <c r="AB571" s="108">
        <v>0</v>
      </c>
      <c r="AC571" s="108">
        <v>0</v>
      </c>
      <c r="AD571" s="107">
        <v>0</v>
      </c>
      <c r="AE571" s="106"/>
    </row>
    <row r="572" spans="1:31" s="95" customFormat="1" x14ac:dyDescent="0.3">
      <c r="A572" s="115">
        <v>479</v>
      </c>
      <c r="B572" s="115">
        <v>479278683</v>
      </c>
      <c r="C572" s="114" t="s">
        <v>251</v>
      </c>
      <c r="D572" s="115">
        <v>278</v>
      </c>
      <c r="E572" s="114" t="s">
        <v>212</v>
      </c>
      <c r="F572" s="115">
        <v>683</v>
      </c>
      <c r="G572" s="114" t="s">
        <v>58</v>
      </c>
      <c r="H572" s="108">
        <v>7.77</v>
      </c>
      <c r="I572" s="107">
        <v>9369</v>
      </c>
      <c r="J572" s="107">
        <v>6541</v>
      </c>
      <c r="K572" s="107">
        <f t="shared" si="16"/>
        <v>0</v>
      </c>
      <c r="L572" s="107">
        <v>893</v>
      </c>
      <c r="M572" s="113">
        <f t="shared" si="17"/>
        <v>16803</v>
      </c>
      <c r="N572" s="100"/>
      <c r="O572" s="108">
        <v>2.6135542543913634E-2</v>
      </c>
      <c r="P572" s="108">
        <v>0</v>
      </c>
      <c r="Q572" s="112">
        <v>0.09</v>
      </c>
      <c r="R572" s="112">
        <v>2.9567276420581011E-2</v>
      </c>
      <c r="S572" s="111">
        <v>0</v>
      </c>
      <c r="T572" s="100"/>
      <c r="U572" s="110">
        <v>123201</v>
      </c>
      <c r="V572" s="110">
        <v>0</v>
      </c>
      <c r="W572" s="110">
        <v>0</v>
      </c>
      <c r="X572" s="110">
        <v>6915</v>
      </c>
      <c r="Y572" s="110">
        <v>130116</v>
      </c>
      <c r="Z572" s="109">
        <v>5655013</v>
      </c>
      <c r="AB572" s="108">
        <v>0</v>
      </c>
      <c r="AC572" s="108">
        <v>0</v>
      </c>
      <c r="AD572" s="107">
        <v>0</v>
      </c>
      <c r="AE572" s="106"/>
    </row>
    <row r="573" spans="1:31" s="95" customFormat="1" x14ac:dyDescent="0.3">
      <c r="A573" s="115">
        <v>479</v>
      </c>
      <c r="B573" s="115">
        <v>479278717</v>
      </c>
      <c r="C573" s="114" t="s">
        <v>251</v>
      </c>
      <c r="D573" s="115">
        <v>278</v>
      </c>
      <c r="E573" s="114" t="s">
        <v>212</v>
      </c>
      <c r="F573" s="115">
        <v>717</v>
      </c>
      <c r="G573" s="114" t="s">
        <v>59</v>
      </c>
      <c r="H573" s="108">
        <v>2</v>
      </c>
      <c r="I573" s="107">
        <v>10185</v>
      </c>
      <c r="J573" s="107">
        <v>4848</v>
      </c>
      <c r="K573" s="107">
        <f t="shared" si="16"/>
        <v>0</v>
      </c>
      <c r="L573" s="107">
        <v>893</v>
      </c>
      <c r="M573" s="113">
        <f t="shared" si="17"/>
        <v>15926</v>
      </c>
      <c r="N573" s="100"/>
      <c r="O573" s="108">
        <v>6.7272953780987471E-3</v>
      </c>
      <c r="P573" s="108">
        <v>0</v>
      </c>
      <c r="Q573" s="112">
        <v>0.09</v>
      </c>
      <c r="R573" s="112">
        <v>5.1445230338501832E-2</v>
      </c>
      <c r="S573" s="111">
        <v>0</v>
      </c>
      <c r="T573" s="100"/>
      <c r="U573" s="110">
        <v>29964</v>
      </c>
      <c r="V573" s="110">
        <v>0</v>
      </c>
      <c r="W573" s="110">
        <v>0</v>
      </c>
      <c r="X573" s="110">
        <v>1780</v>
      </c>
      <c r="Y573" s="110">
        <v>31744</v>
      </c>
      <c r="Z573" s="109">
        <v>5655013</v>
      </c>
      <c r="AB573" s="108">
        <v>0</v>
      </c>
      <c r="AC573" s="108">
        <v>0</v>
      </c>
      <c r="AD573" s="107">
        <v>0</v>
      </c>
      <c r="AE573" s="106"/>
    </row>
    <row r="574" spans="1:31" s="95" customFormat="1" x14ac:dyDescent="0.3">
      <c r="A574" s="115">
        <v>479</v>
      </c>
      <c r="B574" s="115">
        <v>479278755</v>
      </c>
      <c r="C574" s="114" t="s">
        <v>251</v>
      </c>
      <c r="D574" s="115">
        <v>278</v>
      </c>
      <c r="E574" s="114" t="s">
        <v>212</v>
      </c>
      <c r="F574" s="115">
        <v>755</v>
      </c>
      <c r="G574" s="114" t="s">
        <v>62</v>
      </c>
      <c r="H574" s="108">
        <v>2.56</v>
      </c>
      <c r="I574" s="107">
        <v>9794</v>
      </c>
      <c r="J574" s="107">
        <v>4227</v>
      </c>
      <c r="K574" s="107">
        <f t="shared" si="16"/>
        <v>0</v>
      </c>
      <c r="L574" s="107">
        <v>893</v>
      </c>
      <c r="M574" s="113">
        <f t="shared" si="17"/>
        <v>14914</v>
      </c>
      <c r="N574" s="100"/>
      <c r="O574" s="108">
        <v>8.6109380839663949E-3</v>
      </c>
      <c r="P574" s="108">
        <v>0</v>
      </c>
      <c r="Q574" s="112">
        <v>0.09</v>
      </c>
      <c r="R574" s="112">
        <v>1.3404904762990362E-2</v>
      </c>
      <c r="S574" s="111">
        <v>0</v>
      </c>
      <c r="T574" s="100"/>
      <c r="U574" s="110">
        <v>35774</v>
      </c>
      <c r="V574" s="110">
        <v>0</v>
      </c>
      <c r="W574" s="110">
        <v>0</v>
      </c>
      <c r="X574" s="110">
        <v>2278</v>
      </c>
      <c r="Y574" s="110">
        <v>38052</v>
      </c>
      <c r="Z574" s="109">
        <v>5655013</v>
      </c>
      <c r="AB574" s="108">
        <v>0</v>
      </c>
      <c r="AC574" s="108">
        <v>0</v>
      </c>
      <c r="AD574" s="107">
        <v>0</v>
      </c>
      <c r="AE574" s="106"/>
    </row>
    <row r="575" spans="1:31" s="95" customFormat="1" x14ac:dyDescent="0.3">
      <c r="A575" s="115">
        <v>479</v>
      </c>
      <c r="B575" s="115">
        <v>479278766</v>
      </c>
      <c r="C575" s="114" t="s">
        <v>251</v>
      </c>
      <c r="D575" s="115">
        <v>278</v>
      </c>
      <c r="E575" s="114" t="s">
        <v>212</v>
      </c>
      <c r="F575" s="115">
        <v>766</v>
      </c>
      <c r="G575" s="114" t="s">
        <v>259</v>
      </c>
      <c r="H575" s="108">
        <v>3.06</v>
      </c>
      <c r="I575" s="107">
        <v>11884</v>
      </c>
      <c r="J575" s="107">
        <v>4149</v>
      </c>
      <c r="K575" s="107">
        <f t="shared" si="16"/>
        <v>0</v>
      </c>
      <c r="L575" s="107">
        <v>893</v>
      </c>
      <c r="M575" s="113">
        <f t="shared" si="17"/>
        <v>16926</v>
      </c>
      <c r="N575" s="100"/>
      <c r="O575" s="108">
        <v>1.0292761928491084E-2</v>
      </c>
      <c r="P575" s="108">
        <v>0</v>
      </c>
      <c r="Q575" s="112">
        <v>0.09</v>
      </c>
      <c r="R575" s="112">
        <v>2.9614401425515054E-3</v>
      </c>
      <c r="S575" s="111">
        <v>0</v>
      </c>
      <c r="T575" s="100"/>
      <c r="U575" s="110">
        <v>48896</v>
      </c>
      <c r="V575" s="110">
        <v>0</v>
      </c>
      <c r="W575" s="110">
        <v>0</v>
      </c>
      <c r="X575" s="110">
        <v>2723</v>
      </c>
      <c r="Y575" s="110">
        <v>51619</v>
      </c>
      <c r="Z575" s="109">
        <v>5655013</v>
      </c>
      <c r="AB575" s="108">
        <v>0</v>
      </c>
      <c r="AC575" s="108">
        <v>0</v>
      </c>
      <c r="AD575" s="107">
        <v>0</v>
      </c>
      <c r="AE575" s="106"/>
    </row>
    <row r="576" spans="1:31" s="95" customFormat="1" x14ac:dyDescent="0.3">
      <c r="A576" s="115">
        <v>481</v>
      </c>
      <c r="B576" s="115">
        <v>481035035</v>
      </c>
      <c r="C576" s="114" t="s">
        <v>260</v>
      </c>
      <c r="D576" s="115">
        <v>35</v>
      </c>
      <c r="E576" s="114" t="s">
        <v>22</v>
      </c>
      <c r="F576" s="115">
        <v>35</v>
      </c>
      <c r="G576" s="114" t="s">
        <v>22</v>
      </c>
      <c r="H576" s="108">
        <v>892.9699999999998</v>
      </c>
      <c r="I576" s="107">
        <v>11513</v>
      </c>
      <c r="J576" s="107">
        <v>4047</v>
      </c>
      <c r="K576" s="107">
        <f t="shared" si="16"/>
        <v>0</v>
      </c>
      <c r="L576" s="107">
        <v>893</v>
      </c>
      <c r="M576" s="113">
        <f t="shared" si="17"/>
        <v>16453</v>
      </c>
      <c r="N576" s="100"/>
      <c r="O576" s="108">
        <v>0</v>
      </c>
      <c r="P576" s="108">
        <v>0</v>
      </c>
      <c r="Q576" s="112">
        <v>0.18</v>
      </c>
      <c r="R576" s="112">
        <v>0.14456084490991788</v>
      </c>
      <c r="S576" s="111">
        <v>0</v>
      </c>
      <c r="T576" s="100"/>
      <c r="U576" s="110">
        <v>13894614</v>
      </c>
      <c r="V576" s="110">
        <v>0</v>
      </c>
      <c r="W576" s="110">
        <v>0</v>
      </c>
      <c r="X576" s="110">
        <v>797420</v>
      </c>
      <c r="Y576" s="110">
        <v>14692034</v>
      </c>
      <c r="Z576" s="109">
        <v>15432318.896513006</v>
      </c>
      <c r="AB576" s="108">
        <v>0</v>
      </c>
      <c r="AC576" s="108">
        <v>0</v>
      </c>
      <c r="AD576" s="107">
        <v>0</v>
      </c>
      <c r="AE576" s="106"/>
    </row>
    <row r="577" spans="1:31" s="95" customFormat="1" x14ac:dyDescent="0.3">
      <c r="A577" s="115">
        <v>481</v>
      </c>
      <c r="B577" s="115">
        <v>481035044</v>
      </c>
      <c r="C577" s="114" t="s">
        <v>260</v>
      </c>
      <c r="D577" s="115">
        <v>35</v>
      </c>
      <c r="E577" s="114" t="s">
        <v>22</v>
      </c>
      <c r="F577" s="115">
        <v>44</v>
      </c>
      <c r="G577" s="114" t="s">
        <v>35</v>
      </c>
      <c r="H577" s="108">
        <v>9.07</v>
      </c>
      <c r="I577" s="107">
        <v>10939</v>
      </c>
      <c r="J577" s="107">
        <v>251</v>
      </c>
      <c r="K577" s="107">
        <f t="shared" si="16"/>
        <v>0</v>
      </c>
      <c r="L577" s="107">
        <v>893</v>
      </c>
      <c r="M577" s="113">
        <f t="shared" si="17"/>
        <v>12083</v>
      </c>
      <c r="N577" s="100"/>
      <c r="O577" s="108">
        <v>0</v>
      </c>
      <c r="P577" s="108">
        <v>0</v>
      </c>
      <c r="Q577" s="112">
        <v>0.09</v>
      </c>
      <c r="R577" s="112">
        <v>4.5747299026763673E-2</v>
      </c>
      <c r="S577" s="111">
        <v>0</v>
      </c>
      <c r="T577" s="100"/>
      <c r="U577" s="110">
        <v>101493</v>
      </c>
      <c r="V577" s="110">
        <v>0</v>
      </c>
      <c r="W577" s="110">
        <v>0</v>
      </c>
      <c r="X577" s="110">
        <v>8100</v>
      </c>
      <c r="Y577" s="110">
        <v>109593</v>
      </c>
      <c r="Z577" s="109">
        <v>15432318.896513006</v>
      </c>
      <c r="AB577" s="108">
        <v>0</v>
      </c>
      <c r="AC577" s="108">
        <v>0</v>
      </c>
      <c r="AD577" s="107">
        <v>0</v>
      </c>
      <c r="AE577" s="106"/>
    </row>
    <row r="578" spans="1:31" s="95" customFormat="1" x14ac:dyDescent="0.3">
      <c r="A578" s="115">
        <v>481</v>
      </c>
      <c r="B578" s="115">
        <v>481035050</v>
      </c>
      <c r="C578" s="114" t="s">
        <v>260</v>
      </c>
      <c r="D578" s="115">
        <v>35</v>
      </c>
      <c r="E578" s="114" t="s">
        <v>22</v>
      </c>
      <c r="F578" s="115">
        <v>50</v>
      </c>
      <c r="G578" s="114" t="s">
        <v>112</v>
      </c>
      <c r="H578" s="108">
        <v>2</v>
      </c>
      <c r="I578" s="107">
        <v>8956</v>
      </c>
      <c r="J578" s="107">
        <v>4219</v>
      </c>
      <c r="K578" s="107">
        <f t="shared" si="16"/>
        <v>0</v>
      </c>
      <c r="L578" s="107">
        <v>893</v>
      </c>
      <c r="M578" s="113">
        <f t="shared" si="17"/>
        <v>14068</v>
      </c>
      <c r="N578" s="100"/>
      <c r="O578" s="108">
        <v>0</v>
      </c>
      <c r="P578" s="108">
        <v>0</v>
      </c>
      <c r="Q578" s="112">
        <v>0.09</v>
      </c>
      <c r="R578" s="112">
        <v>2.7567702807502416E-3</v>
      </c>
      <c r="S578" s="111">
        <v>0</v>
      </c>
      <c r="T578" s="100"/>
      <c r="U578" s="110">
        <v>26350</v>
      </c>
      <c r="V578" s="110">
        <v>0</v>
      </c>
      <c r="W578" s="110">
        <v>0</v>
      </c>
      <c r="X578" s="110">
        <v>1786</v>
      </c>
      <c r="Y578" s="110">
        <v>28136</v>
      </c>
      <c r="Z578" s="109">
        <v>15432318.896513006</v>
      </c>
      <c r="AB578" s="108">
        <v>0</v>
      </c>
      <c r="AC578" s="108">
        <v>0</v>
      </c>
      <c r="AD578" s="107">
        <v>0</v>
      </c>
      <c r="AE578" s="106"/>
    </row>
    <row r="579" spans="1:31" s="95" customFormat="1" x14ac:dyDescent="0.3">
      <c r="A579" s="115">
        <v>481</v>
      </c>
      <c r="B579" s="115">
        <v>481035073</v>
      </c>
      <c r="C579" s="114" t="s">
        <v>260</v>
      </c>
      <c r="D579" s="115">
        <v>35</v>
      </c>
      <c r="E579" s="114" t="s">
        <v>22</v>
      </c>
      <c r="F579" s="115">
        <v>73</v>
      </c>
      <c r="G579" s="114" t="s">
        <v>37</v>
      </c>
      <c r="H579" s="108">
        <v>2</v>
      </c>
      <c r="I579" s="107">
        <v>8980</v>
      </c>
      <c r="J579" s="107">
        <v>6988</v>
      </c>
      <c r="K579" s="107">
        <f t="shared" si="16"/>
        <v>0</v>
      </c>
      <c r="L579" s="107">
        <v>893</v>
      </c>
      <c r="M579" s="113">
        <f t="shared" si="17"/>
        <v>16861</v>
      </c>
      <c r="N579" s="100"/>
      <c r="O579" s="108">
        <v>0</v>
      </c>
      <c r="P579" s="108">
        <v>0</v>
      </c>
      <c r="Q579" s="112">
        <v>0.09</v>
      </c>
      <c r="R579" s="112">
        <v>6.0798101377384835E-3</v>
      </c>
      <c r="S579" s="111">
        <v>0</v>
      </c>
      <c r="T579" s="100"/>
      <c r="U579" s="110">
        <v>31936</v>
      </c>
      <c r="V579" s="110">
        <v>0</v>
      </c>
      <c r="W579" s="110">
        <v>0</v>
      </c>
      <c r="X579" s="110">
        <v>1786</v>
      </c>
      <c r="Y579" s="110">
        <v>33722</v>
      </c>
      <c r="Z579" s="109">
        <v>15432318.896513006</v>
      </c>
      <c r="AB579" s="108">
        <v>0</v>
      </c>
      <c r="AC579" s="108">
        <v>0</v>
      </c>
      <c r="AD579" s="107">
        <v>0</v>
      </c>
      <c r="AE579" s="106"/>
    </row>
    <row r="580" spans="1:31" s="95" customFormat="1" x14ac:dyDescent="0.3">
      <c r="A580" s="115">
        <v>481</v>
      </c>
      <c r="B580" s="115">
        <v>481035212</v>
      </c>
      <c r="C580" s="114" t="s">
        <v>260</v>
      </c>
      <c r="D580" s="115">
        <v>35</v>
      </c>
      <c r="E580" s="114" t="s">
        <v>22</v>
      </c>
      <c r="F580" s="115">
        <v>212</v>
      </c>
      <c r="G580" s="114" t="s">
        <v>41</v>
      </c>
      <c r="H580" s="108">
        <v>1.22</v>
      </c>
      <c r="I580" s="107">
        <v>3965</v>
      </c>
      <c r="J580" s="107">
        <v>656</v>
      </c>
      <c r="K580" s="107">
        <f t="shared" si="16"/>
        <v>0</v>
      </c>
      <c r="L580" s="107">
        <v>893</v>
      </c>
      <c r="M580" s="113">
        <f t="shared" si="17"/>
        <v>5514</v>
      </c>
      <c r="N580" s="100"/>
      <c r="O580" s="108">
        <v>0</v>
      </c>
      <c r="P580" s="108">
        <v>0</v>
      </c>
      <c r="Q580" s="112">
        <v>0.09</v>
      </c>
      <c r="R580" s="112">
        <v>2.8285439308904835E-2</v>
      </c>
      <c r="S580" s="111">
        <v>0</v>
      </c>
      <c r="T580" s="100"/>
      <c r="U580" s="110">
        <v>5638</v>
      </c>
      <c r="V580" s="110">
        <v>0</v>
      </c>
      <c r="W580" s="110">
        <v>0</v>
      </c>
      <c r="X580" s="110">
        <v>1089</v>
      </c>
      <c r="Y580" s="110">
        <v>6727</v>
      </c>
      <c r="Z580" s="109">
        <v>15432318.896513006</v>
      </c>
      <c r="AB580" s="108">
        <v>0</v>
      </c>
      <c r="AC580" s="108">
        <v>0</v>
      </c>
      <c r="AD580" s="107">
        <v>0</v>
      </c>
      <c r="AE580" s="106"/>
    </row>
    <row r="581" spans="1:31" s="95" customFormat="1" x14ac:dyDescent="0.3">
      <c r="A581" s="115">
        <v>481</v>
      </c>
      <c r="B581" s="115">
        <v>481035220</v>
      </c>
      <c r="C581" s="114" t="s">
        <v>260</v>
      </c>
      <c r="D581" s="115">
        <v>35</v>
      </c>
      <c r="E581" s="114" t="s">
        <v>22</v>
      </c>
      <c r="F581" s="115">
        <v>220</v>
      </c>
      <c r="G581" s="114" t="s">
        <v>42</v>
      </c>
      <c r="H581" s="108">
        <v>6</v>
      </c>
      <c r="I581" s="107">
        <v>9891</v>
      </c>
      <c r="J581" s="107">
        <v>4026</v>
      </c>
      <c r="K581" s="107">
        <f t="shared" si="16"/>
        <v>0</v>
      </c>
      <c r="L581" s="107">
        <v>893</v>
      </c>
      <c r="M581" s="113">
        <f t="shared" si="17"/>
        <v>14810</v>
      </c>
      <c r="N581" s="100"/>
      <c r="O581" s="108">
        <v>0</v>
      </c>
      <c r="P581" s="108">
        <v>0</v>
      </c>
      <c r="Q581" s="112">
        <v>0.09</v>
      </c>
      <c r="R581" s="112">
        <v>1.1758606395051932E-2</v>
      </c>
      <c r="S581" s="111">
        <v>0</v>
      </c>
      <c r="T581" s="100"/>
      <c r="U581" s="110">
        <v>83502</v>
      </c>
      <c r="V581" s="110">
        <v>0</v>
      </c>
      <c r="W581" s="110">
        <v>0</v>
      </c>
      <c r="X581" s="110">
        <v>5358</v>
      </c>
      <c r="Y581" s="110">
        <v>88860</v>
      </c>
      <c r="Z581" s="109">
        <v>15432318.896513006</v>
      </c>
      <c r="AB581" s="108">
        <v>0</v>
      </c>
      <c r="AC581" s="108">
        <v>0</v>
      </c>
      <c r="AD581" s="107">
        <v>0</v>
      </c>
      <c r="AE581" s="106"/>
    </row>
    <row r="582" spans="1:31" s="95" customFormat="1" x14ac:dyDescent="0.3">
      <c r="A582" s="115">
        <v>481</v>
      </c>
      <c r="B582" s="115">
        <v>481035243</v>
      </c>
      <c r="C582" s="114" t="s">
        <v>260</v>
      </c>
      <c r="D582" s="115">
        <v>35</v>
      </c>
      <c r="E582" s="114" t="s">
        <v>22</v>
      </c>
      <c r="F582" s="115">
        <v>243</v>
      </c>
      <c r="G582" s="114" t="s">
        <v>74</v>
      </c>
      <c r="H582" s="108">
        <v>3</v>
      </c>
      <c r="I582" s="107">
        <v>13489</v>
      </c>
      <c r="J582" s="107">
        <v>3184</v>
      </c>
      <c r="K582" s="107">
        <f t="shared" si="16"/>
        <v>0</v>
      </c>
      <c r="L582" s="107">
        <v>893</v>
      </c>
      <c r="M582" s="113">
        <f t="shared" si="17"/>
        <v>17566</v>
      </c>
      <c r="N582" s="100"/>
      <c r="O582" s="108">
        <v>0</v>
      </c>
      <c r="P582" s="108">
        <v>0</v>
      </c>
      <c r="Q582" s="112">
        <v>0.09</v>
      </c>
      <c r="R582" s="112">
        <v>5.3763165448022874E-3</v>
      </c>
      <c r="S582" s="111">
        <v>0</v>
      </c>
      <c r="T582" s="100"/>
      <c r="U582" s="110">
        <v>50019</v>
      </c>
      <c r="V582" s="110">
        <v>0</v>
      </c>
      <c r="W582" s="110">
        <v>0</v>
      </c>
      <c r="X582" s="110">
        <v>2679</v>
      </c>
      <c r="Y582" s="110">
        <v>52698</v>
      </c>
      <c r="Z582" s="109">
        <v>15432318.896513006</v>
      </c>
      <c r="AB582" s="108">
        <v>0</v>
      </c>
      <c r="AC582" s="108">
        <v>0</v>
      </c>
      <c r="AD582" s="107">
        <v>0</v>
      </c>
      <c r="AE582" s="106"/>
    </row>
    <row r="583" spans="1:31" s="95" customFormat="1" x14ac:dyDescent="0.3">
      <c r="A583" s="115">
        <v>481</v>
      </c>
      <c r="B583" s="115">
        <v>481035244</v>
      </c>
      <c r="C583" s="114" t="s">
        <v>260</v>
      </c>
      <c r="D583" s="115">
        <v>35</v>
      </c>
      <c r="E583" s="114" t="s">
        <v>22</v>
      </c>
      <c r="F583" s="115">
        <v>244</v>
      </c>
      <c r="G583" s="114" t="s">
        <v>43</v>
      </c>
      <c r="H583" s="108">
        <v>17.439999999999998</v>
      </c>
      <c r="I583" s="107">
        <v>11268</v>
      </c>
      <c r="J583" s="107">
        <v>4566</v>
      </c>
      <c r="K583" s="107">
        <f t="shared" si="16"/>
        <v>0</v>
      </c>
      <c r="L583" s="107">
        <v>893</v>
      </c>
      <c r="M583" s="113">
        <f t="shared" si="17"/>
        <v>16727</v>
      </c>
      <c r="N583" s="100"/>
      <c r="O583" s="108">
        <v>0</v>
      </c>
      <c r="P583" s="108">
        <v>0</v>
      </c>
      <c r="Q583" s="112">
        <v>0.18</v>
      </c>
      <c r="R583" s="112">
        <v>9.1081897987744451E-2</v>
      </c>
      <c r="S583" s="111">
        <v>0</v>
      </c>
      <c r="T583" s="100"/>
      <c r="U583" s="110">
        <v>276144</v>
      </c>
      <c r="V583" s="110">
        <v>0</v>
      </c>
      <c r="W583" s="110">
        <v>0</v>
      </c>
      <c r="X583" s="110">
        <v>15573</v>
      </c>
      <c r="Y583" s="110">
        <v>291717</v>
      </c>
      <c r="Z583" s="109">
        <v>15432318.896513006</v>
      </c>
      <c r="AB583" s="108">
        <v>0</v>
      </c>
      <c r="AC583" s="108">
        <v>0</v>
      </c>
      <c r="AD583" s="107">
        <v>0</v>
      </c>
      <c r="AE583" s="106"/>
    </row>
    <row r="584" spans="1:31" s="95" customFormat="1" x14ac:dyDescent="0.3">
      <c r="A584" s="115">
        <v>481</v>
      </c>
      <c r="B584" s="115">
        <v>481035248</v>
      </c>
      <c r="C584" s="114" t="s">
        <v>260</v>
      </c>
      <c r="D584" s="115">
        <v>35</v>
      </c>
      <c r="E584" s="114" t="s">
        <v>22</v>
      </c>
      <c r="F584" s="115">
        <v>248</v>
      </c>
      <c r="G584" s="114" t="s">
        <v>30</v>
      </c>
      <c r="H584" s="108">
        <v>1.06</v>
      </c>
      <c r="I584" s="107">
        <v>11521</v>
      </c>
      <c r="J584" s="107">
        <v>1139</v>
      </c>
      <c r="K584" s="107">
        <f t="shared" si="16"/>
        <v>0</v>
      </c>
      <c r="L584" s="107">
        <v>893</v>
      </c>
      <c r="M584" s="113">
        <f t="shared" si="17"/>
        <v>13553</v>
      </c>
      <c r="N584" s="100"/>
      <c r="O584" s="108">
        <v>0</v>
      </c>
      <c r="P584" s="108">
        <v>0</v>
      </c>
      <c r="Q584" s="112">
        <v>0.09</v>
      </c>
      <c r="R584" s="112">
        <v>3.9140350816507199E-2</v>
      </c>
      <c r="S584" s="111">
        <v>0</v>
      </c>
      <c r="T584" s="100"/>
      <c r="U584" s="110">
        <v>13420</v>
      </c>
      <c r="V584" s="110">
        <v>0</v>
      </c>
      <c r="W584" s="110">
        <v>0</v>
      </c>
      <c r="X584" s="110">
        <v>946</v>
      </c>
      <c r="Y584" s="110">
        <v>14366</v>
      </c>
      <c r="Z584" s="109">
        <v>15432318.896513006</v>
      </c>
      <c r="AB584" s="108">
        <v>0</v>
      </c>
      <c r="AC584" s="108">
        <v>0</v>
      </c>
      <c r="AD584" s="107">
        <v>0</v>
      </c>
      <c r="AE584" s="106"/>
    </row>
    <row r="585" spans="1:31" s="95" customFormat="1" x14ac:dyDescent="0.3">
      <c r="A585" s="115">
        <v>481</v>
      </c>
      <c r="B585" s="115">
        <v>481035285</v>
      </c>
      <c r="C585" s="114" t="s">
        <v>260</v>
      </c>
      <c r="D585" s="115">
        <v>35</v>
      </c>
      <c r="E585" s="114" t="s">
        <v>22</v>
      </c>
      <c r="F585" s="115">
        <v>285</v>
      </c>
      <c r="G585" s="114" t="s">
        <v>44</v>
      </c>
      <c r="H585" s="108">
        <v>2</v>
      </c>
      <c r="I585" s="107">
        <v>10636</v>
      </c>
      <c r="J585" s="107">
        <v>3258</v>
      </c>
      <c r="K585" s="107">
        <f t="shared" si="16"/>
        <v>0</v>
      </c>
      <c r="L585" s="107">
        <v>893</v>
      </c>
      <c r="M585" s="113">
        <f t="shared" si="17"/>
        <v>14787</v>
      </c>
      <c r="N585" s="100"/>
      <c r="O585" s="108">
        <v>0</v>
      </c>
      <c r="P585" s="108">
        <v>0</v>
      </c>
      <c r="Q585" s="112">
        <v>0.09</v>
      </c>
      <c r="R585" s="112">
        <v>2.9773128157862844E-2</v>
      </c>
      <c r="S585" s="111">
        <v>0</v>
      </c>
      <c r="T585" s="100"/>
      <c r="U585" s="110">
        <v>27788</v>
      </c>
      <c r="V585" s="110">
        <v>0</v>
      </c>
      <c r="W585" s="110">
        <v>0</v>
      </c>
      <c r="X585" s="110">
        <v>1786</v>
      </c>
      <c r="Y585" s="110">
        <v>29574</v>
      </c>
      <c r="Z585" s="109">
        <v>15432318.896513006</v>
      </c>
      <c r="AB585" s="108">
        <v>0</v>
      </c>
      <c r="AC585" s="108">
        <v>0</v>
      </c>
      <c r="AD585" s="107">
        <v>0</v>
      </c>
      <c r="AE585" s="106"/>
    </row>
    <row r="586" spans="1:31" s="95" customFormat="1" x14ac:dyDescent="0.3">
      <c r="A586" s="115">
        <v>481</v>
      </c>
      <c r="B586" s="115">
        <v>481035307</v>
      </c>
      <c r="C586" s="114" t="s">
        <v>260</v>
      </c>
      <c r="D586" s="115">
        <v>35</v>
      </c>
      <c r="E586" s="114" t="s">
        <v>22</v>
      </c>
      <c r="F586" s="115">
        <v>307</v>
      </c>
      <c r="G586" s="114" t="s">
        <v>76</v>
      </c>
      <c r="H586" s="108">
        <v>2</v>
      </c>
      <c r="I586" s="107">
        <v>8727</v>
      </c>
      <c r="J586" s="107">
        <v>3343</v>
      </c>
      <c r="K586" s="107">
        <f t="shared" si="16"/>
        <v>0</v>
      </c>
      <c r="L586" s="107">
        <v>893</v>
      </c>
      <c r="M586" s="113">
        <f t="shared" si="17"/>
        <v>12963</v>
      </c>
      <c r="N586" s="100"/>
      <c r="O586" s="108">
        <v>0</v>
      </c>
      <c r="P586" s="108">
        <v>0</v>
      </c>
      <c r="Q586" s="112">
        <v>0.09</v>
      </c>
      <c r="R586" s="112">
        <v>8.7315142483734912E-3</v>
      </c>
      <c r="S586" s="111">
        <v>0</v>
      </c>
      <c r="T586" s="100"/>
      <c r="U586" s="110">
        <v>24140</v>
      </c>
      <c r="V586" s="110">
        <v>0</v>
      </c>
      <c r="W586" s="110">
        <v>0</v>
      </c>
      <c r="X586" s="110">
        <v>1786</v>
      </c>
      <c r="Y586" s="110">
        <v>25926</v>
      </c>
      <c r="Z586" s="109">
        <v>15432318.896513006</v>
      </c>
      <c r="AB586" s="108">
        <v>0</v>
      </c>
      <c r="AC586" s="108">
        <v>0</v>
      </c>
      <c r="AD586" s="107">
        <v>0</v>
      </c>
      <c r="AE586" s="106"/>
    </row>
    <row r="587" spans="1:31" s="95" customFormat="1" x14ac:dyDescent="0.3">
      <c r="A587" s="115">
        <v>481</v>
      </c>
      <c r="B587" s="115">
        <v>481035350</v>
      </c>
      <c r="C587" s="114" t="s">
        <v>260</v>
      </c>
      <c r="D587" s="115">
        <v>35</v>
      </c>
      <c r="E587" s="114" t="s">
        <v>22</v>
      </c>
      <c r="F587" s="115">
        <v>350</v>
      </c>
      <c r="G587" s="114" t="s">
        <v>197</v>
      </c>
      <c r="H587" s="108">
        <v>3</v>
      </c>
      <c r="I587" s="107">
        <v>9313</v>
      </c>
      <c r="J587" s="107">
        <v>5460</v>
      </c>
      <c r="K587" s="107">
        <f t="shared" ref="K587:K650" si="18">IFERROR(V587/H587,0)</f>
        <v>0</v>
      </c>
      <c r="L587" s="107">
        <v>893</v>
      </c>
      <c r="M587" s="113">
        <f t="shared" ref="M587:M650" si="19">SUM(I587:L587)</f>
        <v>15666</v>
      </c>
      <c r="N587" s="100"/>
      <c r="O587" s="108">
        <v>0</v>
      </c>
      <c r="P587" s="108">
        <v>0</v>
      </c>
      <c r="Q587" s="112">
        <v>0.09</v>
      </c>
      <c r="R587" s="112">
        <v>2.3892725026822693E-2</v>
      </c>
      <c r="S587" s="111">
        <v>0</v>
      </c>
      <c r="T587" s="100"/>
      <c r="U587" s="110">
        <v>44319</v>
      </c>
      <c r="V587" s="110">
        <v>0</v>
      </c>
      <c r="W587" s="110">
        <v>0</v>
      </c>
      <c r="X587" s="110">
        <v>2679</v>
      </c>
      <c r="Y587" s="110">
        <v>46998</v>
      </c>
      <c r="Z587" s="109">
        <v>15432318.896513006</v>
      </c>
      <c r="AB587" s="108">
        <v>0</v>
      </c>
      <c r="AC587" s="108">
        <v>0</v>
      </c>
      <c r="AD587" s="107">
        <v>0</v>
      </c>
      <c r="AE587" s="106"/>
    </row>
    <row r="588" spans="1:31" s="95" customFormat="1" x14ac:dyDescent="0.3">
      <c r="A588" s="115">
        <v>481</v>
      </c>
      <c r="B588" s="115">
        <v>481035780</v>
      </c>
      <c r="C588" s="114" t="s">
        <v>260</v>
      </c>
      <c r="D588" s="115">
        <v>35</v>
      </c>
      <c r="E588" s="114" t="s">
        <v>22</v>
      </c>
      <c r="F588" s="115">
        <v>780</v>
      </c>
      <c r="G588" s="114" t="s">
        <v>261</v>
      </c>
      <c r="H588" s="108">
        <v>1</v>
      </c>
      <c r="I588" s="107">
        <v>9004</v>
      </c>
      <c r="J588" s="107">
        <v>1484</v>
      </c>
      <c r="K588" s="107">
        <f t="shared" si="18"/>
        <v>0</v>
      </c>
      <c r="L588" s="107">
        <v>893</v>
      </c>
      <c r="M588" s="113">
        <f t="shared" si="19"/>
        <v>11381</v>
      </c>
      <c r="N588" s="100"/>
      <c r="O588" s="108">
        <v>0</v>
      </c>
      <c r="P588" s="108">
        <v>0</v>
      </c>
      <c r="Q588" s="112">
        <v>0.09</v>
      </c>
      <c r="R588" s="112">
        <v>1.3054632197041003E-2</v>
      </c>
      <c r="S588" s="111">
        <v>0</v>
      </c>
      <c r="T588" s="100"/>
      <c r="U588" s="110">
        <v>10488</v>
      </c>
      <c r="V588" s="110">
        <v>0</v>
      </c>
      <c r="W588" s="110">
        <v>0</v>
      </c>
      <c r="X588" s="110">
        <v>893</v>
      </c>
      <c r="Y588" s="110">
        <v>11381</v>
      </c>
      <c r="Z588" s="109">
        <v>15432318.896513006</v>
      </c>
      <c r="AB588" s="108">
        <v>0</v>
      </c>
      <c r="AC588" s="108">
        <v>0</v>
      </c>
      <c r="AD588" s="107">
        <v>0</v>
      </c>
      <c r="AE588" s="106"/>
    </row>
    <row r="589" spans="1:31" s="95" customFormat="1" x14ac:dyDescent="0.3">
      <c r="A589" s="115">
        <v>482</v>
      </c>
      <c r="B589" s="115">
        <v>482204007</v>
      </c>
      <c r="C589" s="114" t="s">
        <v>262</v>
      </c>
      <c r="D589" s="115">
        <v>204</v>
      </c>
      <c r="E589" s="114" t="s">
        <v>263</v>
      </c>
      <c r="F589" s="115">
        <v>7</v>
      </c>
      <c r="G589" s="114" t="s">
        <v>224</v>
      </c>
      <c r="H589" s="108">
        <v>42.980000000000004</v>
      </c>
      <c r="I589" s="107">
        <v>8394</v>
      </c>
      <c r="J589" s="107">
        <v>3268</v>
      </c>
      <c r="K589" s="107">
        <f t="shared" si="18"/>
        <v>0</v>
      </c>
      <c r="L589" s="107">
        <v>893</v>
      </c>
      <c r="M589" s="113">
        <f t="shared" si="19"/>
        <v>12555</v>
      </c>
      <c r="N589" s="100"/>
      <c r="O589" s="108">
        <v>0</v>
      </c>
      <c r="P589" s="108">
        <v>0</v>
      </c>
      <c r="Q589" s="112">
        <v>0.09</v>
      </c>
      <c r="R589" s="112">
        <v>1.6182902834597335E-2</v>
      </c>
      <c r="S589" s="111">
        <v>0</v>
      </c>
      <c r="T589" s="100"/>
      <c r="U589" s="110">
        <v>501233</v>
      </c>
      <c r="V589" s="110">
        <v>0</v>
      </c>
      <c r="W589" s="110">
        <v>0</v>
      </c>
      <c r="X589" s="110">
        <v>38381</v>
      </c>
      <c r="Y589" s="110">
        <v>539614</v>
      </c>
      <c r="Z589" s="109">
        <v>4032958</v>
      </c>
      <c r="AB589" s="108">
        <v>0</v>
      </c>
      <c r="AC589" s="108">
        <v>0</v>
      </c>
      <c r="AD589" s="107">
        <v>0</v>
      </c>
      <c r="AE589" s="106"/>
    </row>
    <row r="590" spans="1:31" s="95" customFormat="1" x14ac:dyDescent="0.3">
      <c r="A590" s="115">
        <v>482</v>
      </c>
      <c r="B590" s="115">
        <v>482204105</v>
      </c>
      <c r="C590" s="114" t="s">
        <v>262</v>
      </c>
      <c r="D590" s="115">
        <v>204</v>
      </c>
      <c r="E590" s="114" t="s">
        <v>263</v>
      </c>
      <c r="F590" s="115">
        <v>105</v>
      </c>
      <c r="G590" s="114" t="s">
        <v>264</v>
      </c>
      <c r="H590" s="108">
        <v>2</v>
      </c>
      <c r="I590" s="107">
        <v>8450</v>
      </c>
      <c r="J590" s="107">
        <v>2913</v>
      </c>
      <c r="K590" s="107">
        <f t="shared" si="18"/>
        <v>0</v>
      </c>
      <c r="L590" s="107">
        <v>893</v>
      </c>
      <c r="M590" s="113">
        <f t="shared" si="19"/>
        <v>12256</v>
      </c>
      <c r="N590" s="100"/>
      <c r="O590" s="108">
        <v>0</v>
      </c>
      <c r="P590" s="108">
        <v>0</v>
      </c>
      <c r="Q590" s="112">
        <v>0.09</v>
      </c>
      <c r="R590" s="112">
        <v>2.0246270880346028E-3</v>
      </c>
      <c r="S590" s="111">
        <v>0</v>
      </c>
      <c r="T590" s="100"/>
      <c r="U590" s="110">
        <v>22726</v>
      </c>
      <c r="V590" s="110">
        <v>0</v>
      </c>
      <c r="W590" s="110">
        <v>0</v>
      </c>
      <c r="X590" s="110">
        <v>1786</v>
      </c>
      <c r="Y590" s="110">
        <v>24512</v>
      </c>
      <c r="Z590" s="109">
        <v>4032958</v>
      </c>
      <c r="AB590" s="108">
        <v>0</v>
      </c>
      <c r="AC590" s="108">
        <v>0</v>
      </c>
      <c r="AD590" s="107">
        <v>0</v>
      </c>
      <c r="AE590" s="106"/>
    </row>
    <row r="591" spans="1:31" s="95" customFormat="1" x14ac:dyDescent="0.3">
      <c r="A591" s="115">
        <v>482</v>
      </c>
      <c r="B591" s="115">
        <v>482204204</v>
      </c>
      <c r="C591" s="114" t="s">
        <v>262</v>
      </c>
      <c r="D591" s="115">
        <v>204</v>
      </c>
      <c r="E591" s="114" t="s">
        <v>263</v>
      </c>
      <c r="F591" s="115">
        <v>204</v>
      </c>
      <c r="G591" s="114" t="s">
        <v>263</v>
      </c>
      <c r="H591" s="108">
        <v>164.16000000000003</v>
      </c>
      <c r="I591" s="107">
        <v>8481</v>
      </c>
      <c r="J591" s="107">
        <v>5004</v>
      </c>
      <c r="K591" s="107">
        <f t="shared" si="18"/>
        <v>0</v>
      </c>
      <c r="L591" s="107">
        <v>893</v>
      </c>
      <c r="M591" s="113">
        <f t="shared" si="19"/>
        <v>14378</v>
      </c>
      <c r="N591" s="100"/>
      <c r="O591" s="108">
        <v>0</v>
      </c>
      <c r="P591" s="108">
        <v>0</v>
      </c>
      <c r="Q591" s="112">
        <v>0.09</v>
      </c>
      <c r="R591" s="112">
        <v>5.9898078336260173E-2</v>
      </c>
      <c r="S591" s="111">
        <v>0</v>
      </c>
      <c r="T591" s="100"/>
      <c r="U591" s="110">
        <v>2213697</v>
      </c>
      <c r="V591" s="110">
        <v>0</v>
      </c>
      <c r="W591" s="110">
        <v>0</v>
      </c>
      <c r="X591" s="110">
        <v>146595</v>
      </c>
      <c r="Y591" s="110">
        <v>2360292</v>
      </c>
      <c r="Z591" s="109">
        <v>4032958</v>
      </c>
      <c r="AB591" s="108">
        <v>0</v>
      </c>
      <c r="AC591" s="108">
        <v>0</v>
      </c>
      <c r="AD591" s="107">
        <v>0</v>
      </c>
      <c r="AE591" s="106"/>
    </row>
    <row r="592" spans="1:31" s="95" customFormat="1" x14ac:dyDescent="0.3">
      <c r="A592" s="115">
        <v>482</v>
      </c>
      <c r="B592" s="115">
        <v>482204211</v>
      </c>
      <c r="C592" s="114" t="s">
        <v>262</v>
      </c>
      <c r="D592" s="115">
        <v>204</v>
      </c>
      <c r="E592" s="114" t="s">
        <v>263</v>
      </c>
      <c r="F592" s="115">
        <v>211</v>
      </c>
      <c r="G592" s="114" t="s">
        <v>80</v>
      </c>
      <c r="H592" s="108">
        <v>1</v>
      </c>
      <c r="I592" s="107">
        <v>8094</v>
      </c>
      <c r="J592" s="107">
        <v>1452</v>
      </c>
      <c r="K592" s="107">
        <f t="shared" si="18"/>
        <v>0</v>
      </c>
      <c r="L592" s="107">
        <v>893</v>
      </c>
      <c r="M592" s="113">
        <f t="shared" si="19"/>
        <v>10439</v>
      </c>
      <c r="N592" s="100"/>
      <c r="O592" s="108">
        <v>0</v>
      </c>
      <c r="P592" s="108">
        <v>0</v>
      </c>
      <c r="Q592" s="112">
        <v>0.09</v>
      </c>
      <c r="R592" s="112">
        <v>2.0265210906566032E-3</v>
      </c>
      <c r="S592" s="111">
        <v>0</v>
      </c>
      <c r="T592" s="100"/>
      <c r="U592" s="110">
        <v>9546</v>
      </c>
      <c r="V592" s="110">
        <v>0</v>
      </c>
      <c r="W592" s="110">
        <v>0</v>
      </c>
      <c r="X592" s="110">
        <v>893</v>
      </c>
      <c r="Y592" s="110">
        <v>10439</v>
      </c>
      <c r="Z592" s="109">
        <v>4032958</v>
      </c>
      <c r="AB592" s="108">
        <v>0</v>
      </c>
      <c r="AC592" s="108">
        <v>0</v>
      </c>
      <c r="AD592" s="107">
        <v>0</v>
      </c>
      <c r="AE592" s="106"/>
    </row>
    <row r="593" spans="1:31" s="95" customFormat="1" x14ac:dyDescent="0.3">
      <c r="A593" s="115">
        <v>482</v>
      </c>
      <c r="B593" s="115">
        <v>482204705</v>
      </c>
      <c r="C593" s="114" t="s">
        <v>262</v>
      </c>
      <c r="D593" s="115">
        <v>204</v>
      </c>
      <c r="E593" s="114" t="s">
        <v>263</v>
      </c>
      <c r="F593" s="115">
        <v>705</v>
      </c>
      <c r="G593" s="114" t="s">
        <v>550</v>
      </c>
      <c r="H593" s="108">
        <v>1</v>
      </c>
      <c r="I593" s="107">
        <v>10089</v>
      </c>
      <c r="J593" s="107">
        <v>6133</v>
      </c>
      <c r="K593" s="107">
        <f t="shared" si="18"/>
        <v>0</v>
      </c>
      <c r="L593" s="107">
        <v>893</v>
      </c>
      <c r="M593" s="113">
        <f t="shared" si="19"/>
        <v>17115</v>
      </c>
      <c r="N593" s="100"/>
      <c r="O593" s="108">
        <v>0</v>
      </c>
      <c r="P593" s="108">
        <v>0</v>
      </c>
      <c r="Q593" s="112">
        <v>0.09</v>
      </c>
      <c r="R593" s="112">
        <v>1.5223772659579567E-3</v>
      </c>
      <c r="S593" s="111">
        <v>0</v>
      </c>
      <c r="T593" s="100"/>
      <c r="U593" s="110">
        <v>16222</v>
      </c>
      <c r="V593" s="110">
        <v>0</v>
      </c>
      <c r="W593" s="110">
        <v>0</v>
      </c>
      <c r="X593" s="110">
        <v>893</v>
      </c>
      <c r="Y593" s="110">
        <v>17115</v>
      </c>
      <c r="Z593" s="109">
        <v>4032958</v>
      </c>
      <c r="AB593" s="108">
        <v>0</v>
      </c>
      <c r="AC593" s="108">
        <v>0</v>
      </c>
      <c r="AD593" s="107">
        <v>0</v>
      </c>
      <c r="AE593" s="106"/>
    </row>
    <row r="594" spans="1:31" s="95" customFormat="1" x14ac:dyDescent="0.3">
      <c r="A594" s="115">
        <v>482</v>
      </c>
      <c r="B594" s="115">
        <v>482204745</v>
      </c>
      <c r="C594" s="114" t="s">
        <v>262</v>
      </c>
      <c r="D594" s="115">
        <v>204</v>
      </c>
      <c r="E594" s="114" t="s">
        <v>263</v>
      </c>
      <c r="F594" s="115">
        <v>745</v>
      </c>
      <c r="G594" s="114" t="s">
        <v>225</v>
      </c>
      <c r="H594" s="108">
        <v>24</v>
      </c>
      <c r="I594" s="107">
        <v>8732</v>
      </c>
      <c r="J594" s="107">
        <v>3971</v>
      </c>
      <c r="K594" s="107">
        <f t="shared" si="18"/>
        <v>0</v>
      </c>
      <c r="L594" s="107">
        <v>893</v>
      </c>
      <c r="M594" s="113">
        <f t="shared" si="19"/>
        <v>13596</v>
      </c>
      <c r="N594" s="100"/>
      <c r="O594" s="108">
        <v>0</v>
      </c>
      <c r="P594" s="108">
        <v>0</v>
      </c>
      <c r="Q594" s="112">
        <v>0.09</v>
      </c>
      <c r="R594" s="112">
        <v>9.8084247744160049E-3</v>
      </c>
      <c r="S594" s="111">
        <v>0</v>
      </c>
      <c r="T594" s="100"/>
      <c r="U594" s="110">
        <v>304872</v>
      </c>
      <c r="V594" s="110">
        <v>0</v>
      </c>
      <c r="W594" s="110">
        <v>0</v>
      </c>
      <c r="X594" s="110">
        <v>21432</v>
      </c>
      <c r="Y594" s="110">
        <v>326304</v>
      </c>
      <c r="Z594" s="109">
        <v>4032958</v>
      </c>
      <c r="AB594" s="108">
        <v>0</v>
      </c>
      <c r="AC594" s="108">
        <v>0</v>
      </c>
      <c r="AD594" s="107">
        <v>0</v>
      </c>
      <c r="AE594" s="106"/>
    </row>
    <row r="595" spans="1:31" s="95" customFormat="1" x14ac:dyDescent="0.3">
      <c r="A595" s="115">
        <v>482</v>
      </c>
      <c r="B595" s="115">
        <v>482204773</v>
      </c>
      <c r="C595" s="114" t="s">
        <v>262</v>
      </c>
      <c r="D595" s="115">
        <v>204</v>
      </c>
      <c r="E595" s="114" t="s">
        <v>263</v>
      </c>
      <c r="F595" s="115">
        <v>773</v>
      </c>
      <c r="G595" s="114" t="s">
        <v>265</v>
      </c>
      <c r="H595" s="108">
        <v>52.86</v>
      </c>
      <c r="I595" s="107">
        <v>9134</v>
      </c>
      <c r="J595" s="107">
        <v>4250</v>
      </c>
      <c r="K595" s="107">
        <f t="shared" si="18"/>
        <v>0</v>
      </c>
      <c r="L595" s="107">
        <v>893</v>
      </c>
      <c r="M595" s="113">
        <f t="shared" si="19"/>
        <v>14277</v>
      </c>
      <c r="N595" s="100"/>
      <c r="O595" s="108">
        <v>0</v>
      </c>
      <c r="P595" s="108">
        <v>0</v>
      </c>
      <c r="Q595" s="112">
        <v>0.09</v>
      </c>
      <c r="R595" s="112">
        <v>1.900942328893308E-2</v>
      </c>
      <c r="S595" s="111">
        <v>0</v>
      </c>
      <c r="T595" s="100"/>
      <c r="U595" s="110">
        <v>707478</v>
      </c>
      <c r="V595" s="110">
        <v>0</v>
      </c>
      <c r="W595" s="110">
        <v>0</v>
      </c>
      <c r="X595" s="110">
        <v>47204</v>
      </c>
      <c r="Y595" s="110">
        <v>754682</v>
      </c>
      <c r="Z595" s="109">
        <v>4032958</v>
      </c>
      <c r="AB595" s="108">
        <v>0</v>
      </c>
      <c r="AC595" s="108">
        <v>0</v>
      </c>
      <c r="AD595" s="107">
        <v>0</v>
      </c>
      <c r="AE595" s="106"/>
    </row>
    <row r="596" spans="1:31" s="95" customFormat="1" x14ac:dyDescent="0.3">
      <c r="A596" s="115">
        <v>483</v>
      </c>
      <c r="B596" s="115">
        <v>483239020</v>
      </c>
      <c r="C596" s="114" t="s">
        <v>266</v>
      </c>
      <c r="D596" s="115">
        <v>239</v>
      </c>
      <c r="E596" s="114" t="s">
        <v>267</v>
      </c>
      <c r="F596" s="115">
        <v>20</v>
      </c>
      <c r="G596" s="114" t="s">
        <v>142</v>
      </c>
      <c r="H596" s="108">
        <v>2</v>
      </c>
      <c r="I596" s="107">
        <v>8696</v>
      </c>
      <c r="J596" s="107">
        <v>2515</v>
      </c>
      <c r="K596" s="107">
        <f t="shared" si="18"/>
        <v>0</v>
      </c>
      <c r="L596" s="107">
        <v>893</v>
      </c>
      <c r="M596" s="113">
        <f t="shared" si="19"/>
        <v>12104</v>
      </c>
      <c r="N596" s="100"/>
      <c r="O596" s="108">
        <v>0</v>
      </c>
      <c r="P596" s="108">
        <v>0</v>
      </c>
      <c r="Q596" s="112">
        <v>0.09</v>
      </c>
      <c r="R596" s="112">
        <v>3.557826066077191E-2</v>
      </c>
      <c r="S596" s="111">
        <v>0</v>
      </c>
      <c r="T596" s="100"/>
      <c r="U596" s="110">
        <v>22422</v>
      </c>
      <c r="V596" s="110">
        <v>0</v>
      </c>
      <c r="W596" s="110">
        <v>0</v>
      </c>
      <c r="X596" s="110">
        <v>1786</v>
      </c>
      <c r="Y596" s="110">
        <v>24208</v>
      </c>
      <c r="Z596" s="109">
        <v>9050474</v>
      </c>
      <c r="AB596" s="108">
        <v>0</v>
      </c>
      <c r="AC596" s="108">
        <v>0</v>
      </c>
      <c r="AD596" s="107">
        <v>0</v>
      </c>
      <c r="AE596" s="106"/>
    </row>
    <row r="597" spans="1:31" s="95" customFormat="1" x14ac:dyDescent="0.3">
      <c r="A597" s="115">
        <v>483</v>
      </c>
      <c r="B597" s="115">
        <v>483239036</v>
      </c>
      <c r="C597" s="114" t="s">
        <v>266</v>
      </c>
      <c r="D597" s="115">
        <v>239</v>
      </c>
      <c r="E597" s="114" t="s">
        <v>267</v>
      </c>
      <c r="F597" s="115">
        <v>36</v>
      </c>
      <c r="G597" s="114" t="s">
        <v>143</v>
      </c>
      <c r="H597" s="108">
        <v>21.869999999999997</v>
      </c>
      <c r="I597" s="107">
        <v>9840</v>
      </c>
      <c r="J597" s="107">
        <v>4333</v>
      </c>
      <c r="K597" s="107">
        <f t="shared" si="18"/>
        <v>0</v>
      </c>
      <c r="L597" s="107">
        <v>893</v>
      </c>
      <c r="M597" s="113">
        <f t="shared" si="19"/>
        <v>15066</v>
      </c>
      <c r="N597" s="100"/>
      <c r="O597" s="108">
        <v>0</v>
      </c>
      <c r="P597" s="108">
        <v>0</v>
      </c>
      <c r="Q597" s="112">
        <v>0.09</v>
      </c>
      <c r="R597" s="112">
        <v>6.4194127397029788E-2</v>
      </c>
      <c r="S597" s="111">
        <v>0</v>
      </c>
      <c r="T597" s="100"/>
      <c r="U597" s="110">
        <v>309963</v>
      </c>
      <c r="V597" s="110">
        <v>0</v>
      </c>
      <c r="W597" s="110">
        <v>0</v>
      </c>
      <c r="X597" s="110">
        <v>19530</v>
      </c>
      <c r="Y597" s="110">
        <v>329493</v>
      </c>
      <c r="Z597" s="109">
        <v>9050474</v>
      </c>
      <c r="AB597" s="108">
        <v>0</v>
      </c>
      <c r="AC597" s="108">
        <v>0</v>
      </c>
      <c r="AD597" s="107">
        <v>0</v>
      </c>
      <c r="AE597" s="106"/>
    </row>
    <row r="598" spans="1:31" s="95" customFormat="1" x14ac:dyDescent="0.3">
      <c r="A598" s="115">
        <v>483</v>
      </c>
      <c r="B598" s="115">
        <v>483239052</v>
      </c>
      <c r="C598" s="114" t="s">
        <v>266</v>
      </c>
      <c r="D598" s="115">
        <v>239</v>
      </c>
      <c r="E598" s="114" t="s">
        <v>267</v>
      </c>
      <c r="F598" s="115">
        <v>52</v>
      </c>
      <c r="G598" s="114" t="s">
        <v>268</v>
      </c>
      <c r="H598" s="108">
        <v>31.54</v>
      </c>
      <c r="I598" s="107">
        <v>10011</v>
      </c>
      <c r="J598" s="107">
        <v>3050</v>
      </c>
      <c r="K598" s="107">
        <f t="shared" si="18"/>
        <v>0</v>
      </c>
      <c r="L598" s="107">
        <v>893</v>
      </c>
      <c r="M598" s="113">
        <f t="shared" si="19"/>
        <v>13954</v>
      </c>
      <c r="N598" s="100"/>
      <c r="O598" s="108">
        <v>0</v>
      </c>
      <c r="P598" s="108">
        <v>0</v>
      </c>
      <c r="Q598" s="112">
        <v>0.09</v>
      </c>
      <c r="R598" s="112">
        <v>2.6305424683999615E-2</v>
      </c>
      <c r="S598" s="111">
        <v>0</v>
      </c>
      <c r="T598" s="100"/>
      <c r="U598" s="110">
        <v>411944</v>
      </c>
      <c r="V598" s="110">
        <v>0</v>
      </c>
      <c r="W598" s="110">
        <v>0</v>
      </c>
      <c r="X598" s="110">
        <v>28165</v>
      </c>
      <c r="Y598" s="110">
        <v>440109</v>
      </c>
      <c r="Z598" s="109">
        <v>9050474</v>
      </c>
      <c r="AB598" s="108">
        <v>0</v>
      </c>
      <c r="AC598" s="108">
        <v>0</v>
      </c>
      <c r="AD598" s="107">
        <v>0</v>
      </c>
      <c r="AE598" s="106"/>
    </row>
    <row r="599" spans="1:31" s="95" customFormat="1" x14ac:dyDescent="0.3">
      <c r="A599" s="115">
        <v>483</v>
      </c>
      <c r="B599" s="115">
        <v>483239082</v>
      </c>
      <c r="C599" s="114" t="s">
        <v>266</v>
      </c>
      <c r="D599" s="115">
        <v>239</v>
      </c>
      <c r="E599" s="114" t="s">
        <v>267</v>
      </c>
      <c r="F599" s="115">
        <v>82</v>
      </c>
      <c r="G599" s="114" t="s">
        <v>269</v>
      </c>
      <c r="H599" s="108">
        <v>3.85</v>
      </c>
      <c r="I599" s="107">
        <v>12956</v>
      </c>
      <c r="J599" s="107">
        <v>4142</v>
      </c>
      <c r="K599" s="107">
        <f t="shared" si="18"/>
        <v>0</v>
      </c>
      <c r="L599" s="107">
        <v>893</v>
      </c>
      <c r="M599" s="113">
        <f t="shared" si="19"/>
        <v>17991</v>
      </c>
      <c r="N599" s="100"/>
      <c r="O599" s="108">
        <v>0</v>
      </c>
      <c r="P599" s="108">
        <v>0</v>
      </c>
      <c r="Q599" s="112">
        <v>0.09</v>
      </c>
      <c r="R599" s="112">
        <v>4.5134997656821859E-3</v>
      </c>
      <c r="S599" s="111">
        <v>0</v>
      </c>
      <c r="T599" s="100"/>
      <c r="U599" s="110">
        <v>65827</v>
      </c>
      <c r="V599" s="110">
        <v>0</v>
      </c>
      <c r="W599" s="110">
        <v>0</v>
      </c>
      <c r="X599" s="110">
        <v>3438</v>
      </c>
      <c r="Y599" s="110">
        <v>69265</v>
      </c>
      <c r="Z599" s="109">
        <v>9050474</v>
      </c>
      <c r="AB599" s="108">
        <v>0</v>
      </c>
      <c r="AC599" s="108">
        <v>0</v>
      </c>
      <c r="AD599" s="107">
        <v>0</v>
      </c>
      <c r="AE599" s="106"/>
    </row>
    <row r="600" spans="1:31" s="95" customFormat="1" x14ac:dyDescent="0.3">
      <c r="A600" s="115">
        <v>483</v>
      </c>
      <c r="B600" s="115">
        <v>483239096</v>
      </c>
      <c r="C600" s="114" t="s">
        <v>266</v>
      </c>
      <c r="D600" s="115">
        <v>239</v>
      </c>
      <c r="E600" s="114" t="s">
        <v>267</v>
      </c>
      <c r="F600" s="115">
        <v>96</v>
      </c>
      <c r="G600" s="114" t="s">
        <v>234</v>
      </c>
      <c r="H600" s="108">
        <v>1</v>
      </c>
      <c r="I600" s="107">
        <v>10079</v>
      </c>
      <c r="J600" s="107">
        <v>5449</v>
      </c>
      <c r="K600" s="107">
        <f t="shared" si="18"/>
        <v>0</v>
      </c>
      <c r="L600" s="107">
        <v>893</v>
      </c>
      <c r="M600" s="113">
        <f t="shared" si="19"/>
        <v>16421</v>
      </c>
      <c r="N600" s="100"/>
      <c r="O600" s="108">
        <v>0</v>
      </c>
      <c r="P600" s="108">
        <v>0</v>
      </c>
      <c r="Q600" s="112">
        <v>0.09</v>
      </c>
      <c r="R600" s="112">
        <v>2.0699154414389076E-2</v>
      </c>
      <c r="S600" s="111">
        <v>0</v>
      </c>
      <c r="T600" s="100"/>
      <c r="U600" s="110">
        <v>15528</v>
      </c>
      <c r="V600" s="110">
        <v>0</v>
      </c>
      <c r="W600" s="110">
        <v>0</v>
      </c>
      <c r="X600" s="110">
        <v>893</v>
      </c>
      <c r="Y600" s="110">
        <v>16421</v>
      </c>
      <c r="Z600" s="109">
        <v>9050474</v>
      </c>
      <c r="AB600" s="108">
        <v>0</v>
      </c>
      <c r="AC600" s="108">
        <v>0</v>
      </c>
      <c r="AD600" s="107">
        <v>0</v>
      </c>
      <c r="AE600" s="106"/>
    </row>
    <row r="601" spans="1:31" s="95" customFormat="1" x14ac:dyDescent="0.3">
      <c r="A601" s="115">
        <v>483</v>
      </c>
      <c r="B601" s="115">
        <v>483239118</v>
      </c>
      <c r="C601" s="114" t="s">
        <v>266</v>
      </c>
      <c r="D601" s="115">
        <v>239</v>
      </c>
      <c r="E601" s="114" t="s">
        <v>267</v>
      </c>
      <c r="F601" s="115">
        <v>118</v>
      </c>
      <c r="G601" s="114" t="s">
        <v>270</v>
      </c>
      <c r="H601" s="108">
        <v>1</v>
      </c>
      <c r="I601" s="107">
        <v>12643</v>
      </c>
      <c r="J601" s="107">
        <v>2941</v>
      </c>
      <c r="K601" s="107">
        <f t="shared" si="18"/>
        <v>0</v>
      </c>
      <c r="L601" s="107">
        <v>893</v>
      </c>
      <c r="M601" s="113">
        <f t="shared" si="19"/>
        <v>16477</v>
      </c>
      <c r="N601" s="100"/>
      <c r="O601" s="108">
        <v>0</v>
      </c>
      <c r="P601" s="108">
        <v>0</v>
      </c>
      <c r="Q601" s="112">
        <v>0.09</v>
      </c>
      <c r="R601" s="112">
        <v>0</v>
      </c>
      <c r="S601" s="111">
        <v>0</v>
      </c>
      <c r="T601" s="100"/>
      <c r="U601" s="110">
        <v>15584</v>
      </c>
      <c r="V601" s="110">
        <v>0</v>
      </c>
      <c r="W601" s="110">
        <v>0</v>
      </c>
      <c r="X601" s="110">
        <v>893</v>
      </c>
      <c r="Y601" s="110">
        <v>16477</v>
      </c>
      <c r="Z601" s="109">
        <v>9050474</v>
      </c>
      <c r="AB601" s="108">
        <v>0</v>
      </c>
      <c r="AC601" s="108">
        <v>0</v>
      </c>
      <c r="AD601" s="107">
        <v>0</v>
      </c>
      <c r="AE601" s="106"/>
    </row>
    <row r="602" spans="1:31" s="95" customFormat="1" x14ac:dyDescent="0.3">
      <c r="A602" s="115">
        <v>483</v>
      </c>
      <c r="B602" s="115">
        <v>483239145</v>
      </c>
      <c r="C602" s="114" t="s">
        <v>266</v>
      </c>
      <c r="D602" s="115">
        <v>239</v>
      </c>
      <c r="E602" s="114" t="s">
        <v>267</v>
      </c>
      <c r="F602" s="115">
        <v>145</v>
      </c>
      <c r="G602" s="114" t="s">
        <v>271</v>
      </c>
      <c r="H602" s="108">
        <v>5.13</v>
      </c>
      <c r="I602" s="107">
        <v>10669</v>
      </c>
      <c r="J602" s="107">
        <v>3235</v>
      </c>
      <c r="K602" s="107">
        <f t="shared" si="18"/>
        <v>0</v>
      </c>
      <c r="L602" s="107">
        <v>893</v>
      </c>
      <c r="M602" s="113">
        <f t="shared" si="19"/>
        <v>14797</v>
      </c>
      <c r="N602" s="100"/>
      <c r="O602" s="108">
        <v>0</v>
      </c>
      <c r="P602" s="108">
        <v>0</v>
      </c>
      <c r="Q602" s="112">
        <v>0.09</v>
      </c>
      <c r="R602" s="112">
        <v>8.1247182578174544E-3</v>
      </c>
      <c r="S602" s="111">
        <v>0</v>
      </c>
      <c r="T602" s="100"/>
      <c r="U602" s="110">
        <v>71328</v>
      </c>
      <c r="V602" s="110">
        <v>0</v>
      </c>
      <c r="W602" s="110">
        <v>0</v>
      </c>
      <c r="X602" s="110">
        <v>4581</v>
      </c>
      <c r="Y602" s="110">
        <v>75909</v>
      </c>
      <c r="Z602" s="109">
        <v>9050474</v>
      </c>
      <c r="AB602" s="108">
        <v>0</v>
      </c>
      <c r="AC602" s="108">
        <v>0</v>
      </c>
      <c r="AD602" s="107">
        <v>0</v>
      </c>
      <c r="AE602" s="106"/>
    </row>
    <row r="603" spans="1:31" s="95" customFormat="1" x14ac:dyDescent="0.3">
      <c r="A603" s="115">
        <v>483</v>
      </c>
      <c r="B603" s="115">
        <v>483239171</v>
      </c>
      <c r="C603" s="114" t="s">
        <v>266</v>
      </c>
      <c r="D603" s="115">
        <v>239</v>
      </c>
      <c r="E603" s="114" t="s">
        <v>267</v>
      </c>
      <c r="F603" s="115">
        <v>171</v>
      </c>
      <c r="G603" s="114" t="s">
        <v>272</v>
      </c>
      <c r="H603" s="108">
        <v>5</v>
      </c>
      <c r="I603" s="107">
        <v>11116</v>
      </c>
      <c r="J603" s="107">
        <v>2639</v>
      </c>
      <c r="K603" s="107">
        <f t="shared" si="18"/>
        <v>0</v>
      </c>
      <c r="L603" s="107">
        <v>893</v>
      </c>
      <c r="M603" s="113">
        <f t="shared" si="19"/>
        <v>14648</v>
      </c>
      <c r="N603" s="100"/>
      <c r="O603" s="108">
        <v>0</v>
      </c>
      <c r="P603" s="108">
        <v>0</v>
      </c>
      <c r="Q603" s="112">
        <v>0.09</v>
      </c>
      <c r="R603" s="112">
        <v>4.8040215325574846E-3</v>
      </c>
      <c r="S603" s="111">
        <v>0</v>
      </c>
      <c r="T603" s="100"/>
      <c r="U603" s="110">
        <v>68775</v>
      </c>
      <c r="V603" s="110">
        <v>0</v>
      </c>
      <c r="W603" s="110">
        <v>0</v>
      </c>
      <c r="X603" s="110">
        <v>4465</v>
      </c>
      <c r="Y603" s="110">
        <v>73240</v>
      </c>
      <c r="Z603" s="109">
        <v>9050474</v>
      </c>
      <c r="AB603" s="108">
        <v>0</v>
      </c>
      <c r="AC603" s="108">
        <v>0</v>
      </c>
      <c r="AD603" s="107">
        <v>0</v>
      </c>
      <c r="AE603" s="106"/>
    </row>
    <row r="604" spans="1:31" s="95" customFormat="1" x14ac:dyDescent="0.3">
      <c r="A604" s="115">
        <v>483</v>
      </c>
      <c r="B604" s="115">
        <v>483239172</v>
      </c>
      <c r="C604" s="114" t="s">
        <v>266</v>
      </c>
      <c r="D604" s="115">
        <v>239</v>
      </c>
      <c r="E604" s="114" t="s">
        <v>267</v>
      </c>
      <c r="F604" s="115">
        <v>172</v>
      </c>
      <c r="G604" s="114" t="s">
        <v>144</v>
      </c>
      <c r="H604" s="108">
        <v>2</v>
      </c>
      <c r="I604" s="107">
        <v>12237</v>
      </c>
      <c r="J604" s="107">
        <v>8018</v>
      </c>
      <c r="K604" s="107">
        <f t="shared" si="18"/>
        <v>0</v>
      </c>
      <c r="L604" s="107">
        <v>893</v>
      </c>
      <c r="M604" s="113">
        <f t="shared" si="19"/>
        <v>21148</v>
      </c>
      <c r="N604" s="100"/>
      <c r="O604" s="108">
        <v>0</v>
      </c>
      <c r="P604" s="108">
        <v>0</v>
      </c>
      <c r="Q604" s="112">
        <v>0.09</v>
      </c>
      <c r="R604" s="112">
        <v>2.9410648906522629E-2</v>
      </c>
      <c r="S604" s="111">
        <v>0</v>
      </c>
      <c r="T604" s="100"/>
      <c r="U604" s="110">
        <v>40511</v>
      </c>
      <c r="V604" s="110">
        <v>0</v>
      </c>
      <c r="W604" s="110">
        <v>0</v>
      </c>
      <c r="X604" s="110">
        <v>1787</v>
      </c>
      <c r="Y604" s="110">
        <v>42298</v>
      </c>
      <c r="Z604" s="109">
        <v>9050474</v>
      </c>
      <c r="AB604" s="108">
        <v>0</v>
      </c>
      <c r="AC604" s="108">
        <v>0</v>
      </c>
      <c r="AD604" s="107">
        <v>0</v>
      </c>
      <c r="AE604" s="106"/>
    </row>
    <row r="605" spans="1:31" s="95" customFormat="1" x14ac:dyDescent="0.3">
      <c r="A605" s="115">
        <v>483</v>
      </c>
      <c r="B605" s="115">
        <v>483239182</v>
      </c>
      <c r="C605" s="114" t="s">
        <v>266</v>
      </c>
      <c r="D605" s="115">
        <v>239</v>
      </c>
      <c r="E605" s="114" t="s">
        <v>267</v>
      </c>
      <c r="F605" s="115">
        <v>182</v>
      </c>
      <c r="G605" s="114" t="s">
        <v>273</v>
      </c>
      <c r="H605" s="108">
        <v>37.979999999999997</v>
      </c>
      <c r="I605" s="107">
        <v>9721</v>
      </c>
      <c r="J605" s="107">
        <v>2980</v>
      </c>
      <c r="K605" s="107">
        <f t="shared" si="18"/>
        <v>0</v>
      </c>
      <c r="L605" s="107">
        <v>893</v>
      </c>
      <c r="M605" s="113">
        <f t="shared" si="19"/>
        <v>13594</v>
      </c>
      <c r="N605" s="100"/>
      <c r="O605" s="108">
        <v>0</v>
      </c>
      <c r="P605" s="108">
        <v>0</v>
      </c>
      <c r="Q605" s="112">
        <v>0.09</v>
      </c>
      <c r="R605" s="112">
        <v>1.1517087435678341E-2</v>
      </c>
      <c r="S605" s="111">
        <v>0</v>
      </c>
      <c r="T605" s="100"/>
      <c r="U605" s="110">
        <v>482385</v>
      </c>
      <c r="V605" s="110">
        <v>0</v>
      </c>
      <c r="W605" s="110">
        <v>0</v>
      </c>
      <c r="X605" s="110">
        <v>33918</v>
      </c>
      <c r="Y605" s="110">
        <v>516303</v>
      </c>
      <c r="Z605" s="109">
        <v>9050474</v>
      </c>
      <c r="AB605" s="108">
        <v>0</v>
      </c>
      <c r="AC605" s="108">
        <v>0</v>
      </c>
      <c r="AD605" s="107">
        <v>0</v>
      </c>
      <c r="AE605" s="106"/>
    </row>
    <row r="606" spans="1:31" s="95" customFormat="1" x14ac:dyDescent="0.3">
      <c r="A606" s="115">
        <v>483</v>
      </c>
      <c r="B606" s="115">
        <v>483239201</v>
      </c>
      <c r="C606" s="114" t="s">
        <v>266</v>
      </c>
      <c r="D606" s="115">
        <v>239</v>
      </c>
      <c r="E606" s="114" t="s">
        <v>267</v>
      </c>
      <c r="F606" s="115">
        <v>201</v>
      </c>
      <c r="G606" s="114" t="s">
        <v>17</v>
      </c>
      <c r="H606" s="108">
        <v>1</v>
      </c>
      <c r="I606" s="107">
        <v>12111</v>
      </c>
      <c r="J606" s="107">
        <v>202</v>
      </c>
      <c r="K606" s="107">
        <f t="shared" si="18"/>
        <v>0</v>
      </c>
      <c r="L606" s="107">
        <v>893</v>
      </c>
      <c r="M606" s="113">
        <f t="shared" si="19"/>
        <v>13206</v>
      </c>
      <c r="N606" s="100"/>
      <c r="O606" s="108">
        <v>0</v>
      </c>
      <c r="P606" s="108">
        <v>0</v>
      </c>
      <c r="Q606" s="112">
        <v>0.18</v>
      </c>
      <c r="R606" s="112">
        <v>7.7533854534599503E-2</v>
      </c>
      <c r="S606" s="111">
        <v>0</v>
      </c>
      <c r="T606" s="100"/>
      <c r="U606" s="110">
        <v>12313</v>
      </c>
      <c r="V606" s="110">
        <v>0</v>
      </c>
      <c r="W606" s="110">
        <v>0</v>
      </c>
      <c r="X606" s="110">
        <v>893</v>
      </c>
      <c r="Y606" s="110">
        <v>13206</v>
      </c>
      <c r="Z606" s="109">
        <v>9050474</v>
      </c>
      <c r="AB606" s="108">
        <v>0</v>
      </c>
      <c r="AC606" s="108">
        <v>0</v>
      </c>
      <c r="AD606" s="107">
        <v>0</v>
      </c>
      <c r="AE606" s="106"/>
    </row>
    <row r="607" spans="1:31" s="95" customFormat="1" x14ac:dyDescent="0.3">
      <c r="A607" s="115">
        <v>483</v>
      </c>
      <c r="B607" s="115">
        <v>483239218</v>
      </c>
      <c r="C607" s="114" t="s">
        <v>266</v>
      </c>
      <c r="D607" s="115">
        <v>239</v>
      </c>
      <c r="E607" s="114" t="s">
        <v>267</v>
      </c>
      <c r="F607" s="115">
        <v>218</v>
      </c>
      <c r="G607" s="114" t="s">
        <v>193</v>
      </c>
      <c r="H607" s="108">
        <v>0</v>
      </c>
      <c r="I607" s="107">
        <v>9776</v>
      </c>
      <c r="J607" s="107">
        <v>3230</v>
      </c>
      <c r="K607" s="107">
        <f t="shared" si="18"/>
        <v>0</v>
      </c>
      <c r="L607" s="107">
        <v>893</v>
      </c>
      <c r="M607" s="113">
        <f t="shared" si="19"/>
        <v>13899</v>
      </c>
      <c r="N607" s="100"/>
      <c r="O607" s="108">
        <v>0</v>
      </c>
      <c r="P607" s="108">
        <v>0</v>
      </c>
      <c r="Q607" s="112">
        <v>0.09</v>
      </c>
      <c r="R607" s="112">
        <v>4.0541296305223004E-2</v>
      </c>
      <c r="S607" s="111">
        <v>0</v>
      </c>
      <c r="T607" s="100"/>
      <c r="U607" s="110">
        <v>0</v>
      </c>
      <c r="V607" s="110">
        <v>0</v>
      </c>
      <c r="W607" s="110">
        <v>0</v>
      </c>
      <c r="X607" s="110">
        <v>0</v>
      </c>
      <c r="Y607" s="110">
        <v>0</v>
      </c>
      <c r="Z607" s="109">
        <v>9050474</v>
      </c>
      <c r="AB607" s="108">
        <v>0</v>
      </c>
      <c r="AC607" s="108">
        <v>0</v>
      </c>
      <c r="AD607" s="107">
        <v>0</v>
      </c>
      <c r="AE607" s="106"/>
    </row>
    <row r="608" spans="1:31" s="95" customFormat="1" x14ac:dyDescent="0.3">
      <c r="A608" s="115">
        <v>483</v>
      </c>
      <c r="B608" s="115">
        <v>483239231</v>
      </c>
      <c r="C608" s="114" t="s">
        <v>266</v>
      </c>
      <c r="D608" s="115">
        <v>239</v>
      </c>
      <c r="E608" s="114" t="s">
        <v>267</v>
      </c>
      <c r="F608" s="115">
        <v>231</v>
      </c>
      <c r="G608" s="114" t="s">
        <v>274</v>
      </c>
      <c r="H608" s="108">
        <v>5</v>
      </c>
      <c r="I608" s="107">
        <v>8804</v>
      </c>
      <c r="J608" s="107">
        <v>1997</v>
      </c>
      <c r="K608" s="107">
        <f t="shared" si="18"/>
        <v>0</v>
      </c>
      <c r="L608" s="107">
        <v>893</v>
      </c>
      <c r="M608" s="113">
        <f t="shared" si="19"/>
        <v>11694</v>
      </c>
      <c r="N608" s="100"/>
      <c r="O608" s="108">
        <v>0</v>
      </c>
      <c r="P608" s="108">
        <v>0</v>
      </c>
      <c r="Q608" s="112">
        <v>0.09</v>
      </c>
      <c r="R608" s="112">
        <v>9.3482863216938546E-3</v>
      </c>
      <c r="S608" s="111">
        <v>0</v>
      </c>
      <c r="T608" s="100"/>
      <c r="U608" s="110">
        <v>54005</v>
      </c>
      <c r="V608" s="110">
        <v>0</v>
      </c>
      <c r="W608" s="110">
        <v>0</v>
      </c>
      <c r="X608" s="110">
        <v>4465</v>
      </c>
      <c r="Y608" s="110">
        <v>58470</v>
      </c>
      <c r="Z608" s="109">
        <v>9050474</v>
      </c>
      <c r="AB608" s="108">
        <v>0</v>
      </c>
      <c r="AC608" s="108">
        <v>0</v>
      </c>
      <c r="AD608" s="107">
        <v>0</v>
      </c>
      <c r="AE608" s="106"/>
    </row>
    <row r="609" spans="1:31" s="95" customFormat="1" x14ac:dyDescent="0.3">
      <c r="A609" s="115">
        <v>483</v>
      </c>
      <c r="B609" s="115">
        <v>483239239</v>
      </c>
      <c r="C609" s="114" t="s">
        <v>266</v>
      </c>
      <c r="D609" s="115">
        <v>239</v>
      </c>
      <c r="E609" s="114" t="s">
        <v>267</v>
      </c>
      <c r="F609" s="115">
        <v>239</v>
      </c>
      <c r="G609" s="114" t="s">
        <v>267</v>
      </c>
      <c r="H609" s="108">
        <v>423.2299999999999</v>
      </c>
      <c r="I609" s="107">
        <v>9469</v>
      </c>
      <c r="J609" s="107">
        <v>3277</v>
      </c>
      <c r="K609" s="107">
        <f t="shared" si="18"/>
        <v>0</v>
      </c>
      <c r="L609" s="107">
        <v>893</v>
      </c>
      <c r="M609" s="113">
        <f t="shared" si="19"/>
        <v>13639</v>
      </c>
      <c r="N609" s="100"/>
      <c r="O609" s="108">
        <v>0</v>
      </c>
      <c r="P609" s="108">
        <v>0</v>
      </c>
      <c r="Q609" s="112">
        <v>0.09</v>
      </c>
      <c r="R609" s="112">
        <v>5.1436113305338968E-2</v>
      </c>
      <c r="S609" s="111">
        <v>0</v>
      </c>
      <c r="T609" s="100"/>
      <c r="U609" s="110">
        <v>5394491</v>
      </c>
      <c r="V609" s="110">
        <v>0</v>
      </c>
      <c r="W609" s="110">
        <v>0</v>
      </c>
      <c r="X609" s="110">
        <v>377947</v>
      </c>
      <c r="Y609" s="110">
        <v>5772438</v>
      </c>
      <c r="Z609" s="109">
        <v>9050474</v>
      </c>
      <c r="AB609" s="108">
        <v>0</v>
      </c>
      <c r="AC609" s="108">
        <v>0</v>
      </c>
      <c r="AD609" s="107">
        <v>0</v>
      </c>
      <c r="AE609" s="106"/>
    </row>
    <row r="610" spans="1:31" s="95" customFormat="1" x14ac:dyDescent="0.3">
      <c r="A610" s="115">
        <v>483</v>
      </c>
      <c r="B610" s="115">
        <v>483239240</v>
      </c>
      <c r="C610" s="114" t="s">
        <v>266</v>
      </c>
      <c r="D610" s="115">
        <v>239</v>
      </c>
      <c r="E610" s="114" t="s">
        <v>267</v>
      </c>
      <c r="F610" s="115">
        <v>240</v>
      </c>
      <c r="G610" s="114" t="s">
        <v>275</v>
      </c>
      <c r="H610" s="108">
        <v>2</v>
      </c>
      <c r="I610" s="107">
        <v>8512</v>
      </c>
      <c r="J610" s="107">
        <v>5119</v>
      </c>
      <c r="K610" s="107">
        <f t="shared" si="18"/>
        <v>0</v>
      </c>
      <c r="L610" s="107">
        <v>893</v>
      </c>
      <c r="M610" s="113">
        <f t="shared" si="19"/>
        <v>14524</v>
      </c>
      <c r="N610" s="100"/>
      <c r="O610" s="108">
        <v>0</v>
      </c>
      <c r="P610" s="108">
        <v>0</v>
      </c>
      <c r="Q610" s="112">
        <v>0.09</v>
      </c>
      <c r="R610" s="112">
        <v>7.2400430456737875E-3</v>
      </c>
      <c r="S610" s="111">
        <v>0</v>
      </c>
      <c r="T610" s="100"/>
      <c r="U610" s="110">
        <v>27262</v>
      </c>
      <c r="V610" s="110">
        <v>0</v>
      </c>
      <c r="W610" s="110">
        <v>0</v>
      </c>
      <c r="X610" s="110">
        <v>1786</v>
      </c>
      <c r="Y610" s="110">
        <v>29048</v>
      </c>
      <c r="Z610" s="109">
        <v>9050474</v>
      </c>
      <c r="AB610" s="108">
        <v>0</v>
      </c>
      <c r="AC610" s="108">
        <v>0</v>
      </c>
      <c r="AD610" s="107">
        <v>0</v>
      </c>
      <c r="AE610" s="106"/>
    </row>
    <row r="611" spans="1:31" s="95" customFormat="1" x14ac:dyDescent="0.3">
      <c r="A611" s="115">
        <v>483</v>
      </c>
      <c r="B611" s="115">
        <v>483239244</v>
      </c>
      <c r="C611" s="114" t="s">
        <v>266</v>
      </c>
      <c r="D611" s="115">
        <v>239</v>
      </c>
      <c r="E611" s="114" t="s">
        <v>267</v>
      </c>
      <c r="F611" s="115">
        <v>244</v>
      </c>
      <c r="G611" s="114" t="s">
        <v>43</v>
      </c>
      <c r="H611" s="108">
        <v>0.5</v>
      </c>
      <c r="I611" s="107">
        <v>11360</v>
      </c>
      <c r="J611" s="107">
        <v>4603</v>
      </c>
      <c r="K611" s="107">
        <f t="shared" si="18"/>
        <v>0</v>
      </c>
      <c r="L611" s="107">
        <v>893</v>
      </c>
      <c r="M611" s="113">
        <f t="shared" si="19"/>
        <v>16856</v>
      </c>
      <c r="N611" s="100"/>
      <c r="O611" s="108">
        <v>0</v>
      </c>
      <c r="P611" s="108">
        <v>0</v>
      </c>
      <c r="Q611" s="112">
        <v>0.18</v>
      </c>
      <c r="R611" s="112">
        <v>9.1081897987744451E-2</v>
      </c>
      <c r="S611" s="111">
        <v>0</v>
      </c>
      <c r="T611" s="100"/>
      <c r="U611" s="110">
        <v>7982</v>
      </c>
      <c r="V611" s="110">
        <v>0</v>
      </c>
      <c r="W611" s="110">
        <v>0</v>
      </c>
      <c r="X611" s="110">
        <v>447</v>
      </c>
      <c r="Y611" s="110">
        <v>8429</v>
      </c>
      <c r="Z611" s="109">
        <v>9050474</v>
      </c>
      <c r="AB611" s="108">
        <v>0</v>
      </c>
      <c r="AC611" s="108">
        <v>0</v>
      </c>
      <c r="AD611" s="107">
        <v>0</v>
      </c>
      <c r="AE611" s="106"/>
    </row>
    <row r="612" spans="1:31" s="95" customFormat="1" x14ac:dyDescent="0.3">
      <c r="A612" s="115">
        <v>483</v>
      </c>
      <c r="B612" s="115">
        <v>483239250</v>
      </c>
      <c r="C612" s="114" t="s">
        <v>266</v>
      </c>
      <c r="D612" s="115">
        <v>239</v>
      </c>
      <c r="E612" s="114" t="s">
        <v>267</v>
      </c>
      <c r="F612" s="115">
        <v>250</v>
      </c>
      <c r="G612" s="114" t="s">
        <v>276</v>
      </c>
      <c r="H612" s="108">
        <v>1</v>
      </c>
      <c r="I612" s="107">
        <v>9250</v>
      </c>
      <c r="J612" s="107">
        <v>4641</v>
      </c>
      <c r="K612" s="107">
        <f t="shared" si="18"/>
        <v>0</v>
      </c>
      <c r="L612" s="107">
        <v>893</v>
      </c>
      <c r="M612" s="113">
        <f t="shared" si="19"/>
        <v>14784</v>
      </c>
      <c r="N612" s="100"/>
      <c r="O612" s="108">
        <v>0</v>
      </c>
      <c r="P612" s="108">
        <v>0</v>
      </c>
      <c r="Q612" s="112">
        <v>0.09</v>
      </c>
      <c r="R612" s="112">
        <v>2.1142530113862669E-3</v>
      </c>
      <c r="S612" s="111">
        <v>0</v>
      </c>
      <c r="T612" s="100"/>
      <c r="U612" s="110">
        <v>13891</v>
      </c>
      <c r="V612" s="110">
        <v>0</v>
      </c>
      <c r="W612" s="110">
        <v>0</v>
      </c>
      <c r="X612" s="110">
        <v>893</v>
      </c>
      <c r="Y612" s="110">
        <v>14784</v>
      </c>
      <c r="Z612" s="109">
        <v>9050474</v>
      </c>
      <c r="AB612" s="108">
        <v>0</v>
      </c>
      <c r="AC612" s="108">
        <v>0</v>
      </c>
      <c r="AD612" s="107">
        <v>0</v>
      </c>
      <c r="AE612" s="106"/>
    </row>
    <row r="613" spans="1:31" s="95" customFormat="1" x14ac:dyDescent="0.3">
      <c r="A613" s="115">
        <v>483</v>
      </c>
      <c r="B613" s="115">
        <v>483239261</v>
      </c>
      <c r="C613" s="114" t="s">
        <v>266</v>
      </c>
      <c r="D613" s="115">
        <v>239</v>
      </c>
      <c r="E613" s="114" t="s">
        <v>267</v>
      </c>
      <c r="F613" s="115">
        <v>261</v>
      </c>
      <c r="G613" s="114" t="s">
        <v>146</v>
      </c>
      <c r="H613" s="108">
        <v>4.97</v>
      </c>
      <c r="I613" s="107">
        <v>9495</v>
      </c>
      <c r="J613" s="107">
        <v>5046</v>
      </c>
      <c r="K613" s="107">
        <f t="shared" si="18"/>
        <v>0</v>
      </c>
      <c r="L613" s="107">
        <v>893</v>
      </c>
      <c r="M613" s="113">
        <f t="shared" si="19"/>
        <v>15434</v>
      </c>
      <c r="N613" s="100"/>
      <c r="O613" s="108">
        <v>0</v>
      </c>
      <c r="P613" s="108">
        <v>0</v>
      </c>
      <c r="Q613" s="112">
        <v>0.09</v>
      </c>
      <c r="R613" s="112">
        <v>6.8857387860706928E-2</v>
      </c>
      <c r="S613" s="111">
        <v>0</v>
      </c>
      <c r="T613" s="100"/>
      <c r="U613" s="110">
        <v>72269</v>
      </c>
      <c r="V613" s="110">
        <v>0</v>
      </c>
      <c r="W613" s="110">
        <v>0</v>
      </c>
      <c r="X613" s="110">
        <v>4438</v>
      </c>
      <c r="Y613" s="110">
        <v>76707</v>
      </c>
      <c r="Z613" s="109">
        <v>9050474</v>
      </c>
      <c r="AB613" s="108">
        <v>0</v>
      </c>
      <c r="AC613" s="108">
        <v>0</v>
      </c>
      <c r="AD613" s="107">
        <v>0</v>
      </c>
      <c r="AE613" s="106"/>
    </row>
    <row r="614" spans="1:31" s="95" customFormat="1" x14ac:dyDescent="0.3">
      <c r="A614" s="115">
        <v>483</v>
      </c>
      <c r="B614" s="115">
        <v>483239310</v>
      </c>
      <c r="C614" s="114" t="s">
        <v>266</v>
      </c>
      <c r="D614" s="115">
        <v>239</v>
      </c>
      <c r="E614" s="114" t="s">
        <v>267</v>
      </c>
      <c r="F614" s="115">
        <v>310</v>
      </c>
      <c r="G614" s="114" t="s">
        <v>277</v>
      </c>
      <c r="H614" s="108">
        <v>40.880000000000003</v>
      </c>
      <c r="I614" s="107">
        <v>10548</v>
      </c>
      <c r="J614" s="107">
        <v>2263</v>
      </c>
      <c r="K614" s="107">
        <f t="shared" si="18"/>
        <v>0</v>
      </c>
      <c r="L614" s="107">
        <v>893</v>
      </c>
      <c r="M614" s="113">
        <f t="shared" si="19"/>
        <v>13704</v>
      </c>
      <c r="N614" s="100"/>
      <c r="O614" s="108">
        <v>0</v>
      </c>
      <c r="P614" s="108">
        <v>0</v>
      </c>
      <c r="Q614" s="112">
        <v>0.18</v>
      </c>
      <c r="R614" s="112">
        <v>2.101262456335018E-2</v>
      </c>
      <c r="S614" s="111">
        <v>0</v>
      </c>
      <c r="T614" s="100"/>
      <c r="U614" s="110">
        <v>523715</v>
      </c>
      <c r="V614" s="110">
        <v>0</v>
      </c>
      <c r="W614" s="110">
        <v>0</v>
      </c>
      <c r="X614" s="110">
        <v>36507</v>
      </c>
      <c r="Y614" s="110">
        <v>560222</v>
      </c>
      <c r="Z614" s="109">
        <v>9050474</v>
      </c>
      <c r="AB614" s="108">
        <v>0</v>
      </c>
      <c r="AC614" s="108">
        <v>0</v>
      </c>
      <c r="AD614" s="107">
        <v>0</v>
      </c>
      <c r="AE614" s="106"/>
    </row>
    <row r="615" spans="1:31" s="95" customFormat="1" x14ac:dyDescent="0.3">
      <c r="A615" s="115">
        <v>483</v>
      </c>
      <c r="B615" s="115">
        <v>483239625</v>
      </c>
      <c r="C615" s="114" t="s">
        <v>266</v>
      </c>
      <c r="D615" s="115">
        <v>239</v>
      </c>
      <c r="E615" s="114" t="s">
        <v>267</v>
      </c>
      <c r="F615" s="115">
        <v>625</v>
      </c>
      <c r="G615" s="114" t="s">
        <v>49</v>
      </c>
      <c r="H615" s="108">
        <v>1</v>
      </c>
      <c r="I615" s="107">
        <v>10079</v>
      </c>
      <c r="J615" s="107">
        <v>1903</v>
      </c>
      <c r="K615" s="107">
        <f t="shared" si="18"/>
        <v>0</v>
      </c>
      <c r="L615" s="107">
        <v>893</v>
      </c>
      <c r="M615" s="113">
        <f t="shared" si="19"/>
        <v>12875</v>
      </c>
      <c r="N615" s="100"/>
      <c r="O615" s="108">
        <v>0</v>
      </c>
      <c r="P615" s="108">
        <v>0</v>
      </c>
      <c r="Q615" s="112">
        <v>0.09</v>
      </c>
      <c r="R615" s="112">
        <v>2.5702490583282295E-3</v>
      </c>
      <c r="S615" s="111">
        <v>0</v>
      </c>
      <c r="T615" s="100"/>
      <c r="U615" s="110">
        <v>11982</v>
      </c>
      <c r="V615" s="110">
        <v>0</v>
      </c>
      <c r="W615" s="110">
        <v>0</v>
      </c>
      <c r="X615" s="110">
        <v>893</v>
      </c>
      <c r="Y615" s="110">
        <v>12875</v>
      </c>
      <c r="Z615" s="109">
        <v>9050474</v>
      </c>
      <c r="AB615" s="108">
        <v>0</v>
      </c>
      <c r="AC615" s="108">
        <v>0</v>
      </c>
      <c r="AD615" s="107">
        <v>0</v>
      </c>
      <c r="AE615" s="106"/>
    </row>
    <row r="616" spans="1:31" s="95" customFormat="1" x14ac:dyDescent="0.3">
      <c r="A616" s="115">
        <v>483</v>
      </c>
      <c r="B616" s="115">
        <v>483239645</v>
      </c>
      <c r="C616" s="114" t="s">
        <v>266</v>
      </c>
      <c r="D616" s="115">
        <v>239</v>
      </c>
      <c r="E616" s="114" t="s">
        <v>267</v>
      </c>
      <c r="F616" s="115">
        <v>645</v>
      </c>
      <c r="G616" s="114" t="s">
        <v>148</v>
      </c>
      <c r="H616" s="108">
        <v>0.5</v>
      </c>
      <c r="I616" s="107">
        <v>10849</v>
      </c>
      <c r="J616" s="107">
        <v>4598</v>
      </c>
      <c r="K616" s="107">
        <f t="shared" si="18"/>
        <v>0</v>
      </c>
      <c r="L616" s="107">
        <v>893</v>
      </c>
      <c r="M616" s="113">
        <f t="shared" si="19"/>
        <v>16340</v>
      </c>
      <c r="N616" s="100"/>
      <c r="O616" s="108">
        <v>0</v>
      </c>
      <c r="P616" s="108">
        <v>0</v>
      </c>
      <c r="Q616" s="112">
        <v>0.09</v>
      </c>
      <c r="R616" s="112">
        <v>3.3577529375790865E-2</v>
      </c>
      <c r="S616" s="111">
        <v>0</v>
      </c>
      <c r="T616" s="100"/>
      <c r="U616" s="110">
        <v>7724</v>
      </c>
      <c r="V616" s="110">
        <v>0</v>
      </c>
      <c r="W616" s="110">
        <v>0</v>
      </c>
      <c r="X616" s="110">
        <v>447</v>
      </c>
      <c r="Y616" s="110">
        <v>8171</v>
      </c>
      <c r="Z616" s="109">
        <v>9050474</v>
      </c>
      <c r="AB616" s="108">
        <v>0</v>
      </c>
      <c r="AC616" s="108">
        <v>0</v>
      </c>
      <c r="AD616" s="107">
        <v>0</v>
      </c>
      <c r="AE616" s="106"/>
    </row>
    <row r="617" spans="1:31" s="95" customFormat="1" x14ac:dyDescent="0.3">
      <c r="A617" s="115">
        <v>483</v>
      </c>
      <c r="B617" s="115">
        <v>483239665</v>
      </c>
      <c r="C617" s="114" t="s">
        <v>266</v>
      </c>
      <c r="D617" s="115">
        <v>239</v>
      </c>
      <c r="E617" s="114" t="s">
        <v>267</v>
      </c>
      <c r="F617" s="115">
        <v>665</v>
      </c>
      <c r="G617" s="114" t="s">
        <v>278</v>
      </c>
      <c r="H617" s="108">
        <v>15.59</v>
      </c>
      <c r="I617" s="107">
        <v>10056</v>
      </c>
      <c r="J617" s="107">
        <v>1859</v>
      </c>
      <c r="K617" s="107">
        <f t="shared" si="18"/>
        <v>0</v>
      </c>
      <c r="L617" s="107">
        <v>893</v>
      </c>
      <c r="M617" s="113">
        <f t="shared" si="19"/>
        <v>12808</v>
      </c>
      <c r="N617" s="100"/>
      <c r="O617" s="108">
        <v>0</v>
      </c>
      <c r="P617" s="108">
        <v>0</v>
      </c>
      <c r="Q617" s="112">
        <v>0.09</v>
      </c>
      <c r="R617" s="112">
        <v>5.8283582183530514E-3</v>
      </c>
      <c r="S617" s="111">
        <v>0</v>
      </c>
      <c r="T617" s="100"/>
      <c r="U617" s="110">
        <v>185755</v>
      </c>
      <c r="V617" s="110">
        <v>0</v>
      </c>
      <c r="W617" s="110">
        <v>0</v>
      </c>
      <c r="X617" s="110">
        <v>13922</v>
      </c>
      <c r="Y617" s="110">
        <v>199677</v>
      </c>
      <c r="Z617" s="109">
        <v>9050474</v>
      </c>
      <c r="AB617" s="108">
        <v>0</v>
      </c>
      <c r="AC617" s="108">
        <v>0</v>
      </c>
      <c r="AD617" s="107">
        <v>0</v>
      </c>
      <c r="AE617" s="106"/>
    </row>
    <row r="618" spans="1:31" s="95" customFormat="1" x14ac:dyDescent="0.3">
      <c r="A618" s="115">
        <v>483</v>
      </c>
      <c r="B618" s="115">
        <v>483239740</v>
      </c>
      <c r="C618" s="114" t="s">
        <v>266</v>
      </c>
      <c r="D618" s="115">
        <v>239</v>
      </c>
      <c r="E618" s="114" t="s">
        <v>267</v>
      </c>
      <c r="F618" s="115">
        <v>740</v>
      </c>
      <c r="G618" s="114" t="s">
        <v>305</v>
      </c>
      <c r="H618" s="108">
        <v>0.5</v>
      </c>
      <c r="I618" s="107">
        <v>10079</v>
      </c>
      <c r="J618" s="107">
        <v>4100</v>
      </c>
      <c r="K618" s="107">
        <f t="shared" si="18"/>
        <v>0</v>
      </c>
      <c r="L618" s="107">
        <v>893</v>
      </c>
      <c r="M618" s="113">
        <f t="shared" si="19"/>
        <v>15072</v>
      </c>
      <c r="N618" s="100"/>
      <c r="O618" s="108">
        <v>0</v>
      </c>
      <c r="P618" s="108">
        <v>0</v>
      </c>
      <c r="Q618" s="112">
        <v>0.09</v>
      </c>
      <c r="R618" s="112">
        <v>1.5892683106852393E-3</v>
      </c>
      <c r="S618" s="111">
        <v>0</v>
      </c>
      <c r="T618" s="100"/>
      <c r="U618" s="110">
        <v>7090</v>
      </c>
      <c r="V618" s="110">
        <v>0</v>
      </c>
      <c r="W618" s="110">
        <v>0</v>
      </c>
      <c r="X618" s="110">
        <v>447</v>
      </c>
      <c r="Y618" s="110">
        <v>7537</v>
      </c>
      <c r="Z618" s="109">
        <v>9050474</v>
      </c>
      <c r="AB618" s="108">
        <v>0</v>
      </c>
      <c r="AC618" s="108">
        <v>0</v>
      </c>
      <c r="AD618" s="107">
        <v>0</v>
      </c>
      <c r="AE618" s="106"/>
    </row>
    <row r="619" spans="1:31" s="95" customFormat="1" x14ac:dyDescent="0.3">
      <c r="A619" s="115">
        <v>483</v>
      </c>
      <c r="B619" s="115">
        <v>483239760</v>
      </c>
      <c r="C619" s="114" t="s">
        <v>266</v>
      </c>
      <c r="D619" s="115">
        <v>239</v>
      </c>
      <c r="E619" s="114" t="s">
        <v>267</v>
      </c>
      <c r="F619" s="115">
        <v>760</v>
      </c>
      <c r="G619" s="114" t="s">
        <v>279</v>
      </c>
      <c r="H619" s="108">
        <v>53.99</v>
      </c>
      <c r="I619" s="107">
        <v>9864</v>
      </c>
      <c r="J619" s="107">
        <v>1934</v>
      </c>
      <c r="K619" s="107">
        <f t="shared" si="18"/>
        <v>0</v>
      </c>
      <c r="L619" s="107">
        <v>893</v>
      </c>
      <c r="M619" s="113">
        <f t="shared" si="19"/>
        <v>12691</v>
      </c>
      <c r="N619" s="100"/>
      <c r="O619" s="108">
        <v>0</v>
      </c>
      <c r="P619" s="108">
        <v>0</v>
      </c>
      <c r="Q619" s="112">
        <v>0.09</v>
      </c>
      <c r="R619" s="112">
        <v>2.6812547744526048E-2</v>
      </c>
      <c r="S619" s="111">
        <v>0</v>
      </c>
      <c r="T619" s="100"/>
      <c r="U619" s="110">
        <v>636974</v>
      </c>
      <c r="V619" s="110">
        <v>0</v>
      </c>
      <c r="W619" s="110">
        <v>0</v>
      </c>
      <c r="X619" s="110">
        <v>48213</v>
      </c>
      <c r="Y619" s="110">
        <v>685187</v>
      </c>
      <c r="Z619" s="109">
        <v>9050474</v>
      </c>
      <c r="AB619" s="108">
        <v>0</v>
      </c>
      <c r="AC619" s="108">
        <v>0</v>
      </c>
      <c r="AD619" s="107">
        <v>0</v>
      </c>
      <c r="AE619" s="106"/>
    </row>
    <row r="620" spans="1:31" s="95" customFormat="1" x14ac:dyDescent="0.3">
      <c r="A620" s="115">
        <v>484</v>
      </c>
      <c r="B620" s="115">
        <v>484035035</v>
      </c>
      <c r="C620" s="114" t="s">
        <v>280</v>
      </c>
      <c r="D620" s="115">
        <v>35</v>
      </c>
      <c r="E620" s="114" t="s">
        <v>22</v>
      </c>
      <c r="F620" s="115">
        <v>35</v>
      </c>
      <c r="G620" s="114" t="s">
        <v>22</v>
      </c>
      <c r="H620" s="108">
        <v>1402.12</v>
      </c>
      <c r="I620" s="107">
        <v>12442</v>
      </c>
      <c r="J620" s="107">
        <v>4374</v>
      </c>
      <c r="K620" s="107">
        <f t="shared" si="18"/>
        <v>0</v>
      </c>
      <c r="L620" s="107">
        <v>893</v>
      </c>
      <c r="M620" s="113">
        <f t="shared" si="19"/>
        <v>17709</v>
      </c>
      <c r="N620" s="100"/>
      <c r="O620" s="108">
        <v>0</v>
      </c>
      <c r="P620" s="108">
        <v>0</v>
      </c>
      <c r="Q620" s="112">
        <v>0.18</v>
      </c>
      <c r="R620" s="112">
        <v>0.14456084490991788</v>
      </c>
      <c r="S620" s="111">
        <v>0</v>
      </c>
      <c r="T620" s="100"/>
      <c r="U620" s="110">
        <v>23578047</v>
      </c>
      <c r="V620" s="110">
        <v>0</v>
      </c>
      <c r="W620" s="110">
        <v>0</v>
      </c>
      <c r="X620" s="110">
        <v>1252099</v>
      </c>
      <c r="Y620" s="110">
        <v>24830146</v>
      </c>
      <c r="Z620" s="109">
        <v>24899208</v>
      </c>
      <c r="AB620" s="108">
        <v>0</v>
      </c>
      <c r="AC620" s="108">
        <v>0</v>
      </c>
      <c r="AD620" s="107">
        <v>0</v>
      </c>
      <c r="AE620" s="106"/>
    </row>
    <row r="621" spans="1:31" s="95" customFormat="1" x14ac:dyDescent="0.3">
      <c r="A621" s="115">
        <v>484</v>
      </c>
      <c r="B621" s="115">
        <v>484035040</v>
      </c>
      <c r="C621" s="114" t="s">
        <v>280</v>
      </c>
      <c r="D621" s="115">
        <v>35</v>
      </c>
      <c r="E621" s="114" t="s">
        <v>22</v>
      </c>
      <c r="F621" s="115">
        <v>40</v>
      </c>
      <c r="G621" s="114" t="s">
        <v>95</v>
      </c>
      <c r="H621" s="108">
        <v>1</v>
      </c>
      <c r="I621" s="107">
        <v>10256</v>
      </c>
      <c r="J621" s="107">
        <v>2728</v>
      </c>
      <c r="K621" s="107">
        <f t="shared" si="18"/>
        <v>0</v>
      </c>
      <c r="L621" s="107">
        <v>893</v>
      </c>
      <c r="M621" s="113">
        <f t="shared" si="19"/>
        <v>13877</v>
      </c>
      <c r="N621" s="100"/>
      <c r="O621" s="108">
        <v>0</v>
      </c>
      <c r="P621" s="108">
        <v>0</v>
      </c>
      <c r="Q621" s="112">
        <v>0.09</v>
      </c>
      <c r="R621" s="112">
        <v>2.5491470760483671E-3</v>
      </c>
      <c r="S621" s="111">
        <v>0</v>
      </c>
      <c r="T621" s="100"/>
      <c r="U621" s="110">
        <v>12984</v>
      </c>
      <c r="V621" s="110">
        <v>0</v>
      </c>
      <c r="W621" s="110">
        <v>0</v>
      </c>
      <c r="X621" s="110">
        <v>893</v>
      </c>
      <c r="Y621" s="110">
        <v>13877</v>
      </c>
      <c r="Z621" s="109">
        <v>24899208</v>
      </c>
      <c r="AB621" s="108">
        <v>0</v>
      </c>
      <c r="AC621" s="108">
        <v>0</v>
      </c>
      <c r="AD621" s="107">
        <v>0</v>
      </c>
      <c r="AE621" s="106"/>
    </row>
    <row r="622" spans="1:31" s="95" customFormat="1" x14ac:dyDescent="0.3">
      <c r="A622" s="115">
        <v>484</v>
      </c>
      <c r="B622" s="115">
        <v>484035044</v>
      </c>
      <c r="C622" s="114" t="s">
        <v>280</v>
      </c>
      <c r="D622" s="115">
        <v>35</v>
      </c>
      <c r="E622" s="114" t="s">
        <v>22</v>
      </c>
      <c r="F622" s="115">
        <v>44</v>
      </c>
      <c r="G622" s="114" t="s">
        <v>35</v>
      </c>
      <c r="H622" s="108">
        <v>1.06</v>
      </c>
      <c r="I622" s="107">
        <v>11776</v>
      </c>
      <c r="J622" s="107">
        <v>270</v>
      </c>
      <c r="K622" s="107">
        <f t="shared" si="18"/>
        <v>0</v>
      </c>
      <c r="L622" s="107">
        <v>893</v>
      </c>
      <c r="M622" s="113">
        <f t="shared" si="19"/>
        <v>12939</v>
      </c>
      <c r="N622" s="100"/>
      <c r="O622" s="108">
        <v>0</v>
      </c>
      <c r="P622" s="108">
        <v>0</v>
      </c>
      <c r="Q622" s="112">
        <v>0.09</v>
      </c>
      <c r="R622" s="112">
        <v>4.5747299026763673E-2</v>
      </c>
      <c r="S622" s="111">
        <v>0</v>
      </c>
      <c r="T622" s="100"/>
      <c r="U622" s="110">
        <v>12768</v>
      </c>
      <c r="V622" s="110">
        <v>0</v>
      </c>
      <c r="W622" s="110">
        <v>0</v>
      </c>
      <c r="X622" s="110">
        <v>947</v>
      </c>
      <c r="Y622" s="110">
        <v>13715</v>
      </c>
      <c r="Z622" s="109">
        <v>24899208</v>
      </c>
      <c r="AB622" s="108">
        <v>0</v>
      </c>
      <c r="AC622" s="108">
        <v>0</v>
      </c>
      <c r="AD622" s="107">
        <v>0</v>
      </c>
      <c r="AE622" s="106"/>
    </row>
    <row r="623" spans="1:31" s="95" customFormat="1" x14ac:dyDescent="0.3">
      <c r="A623" s="115">
        <v>484</v>
      </c>
      <c r="B623" s="115">
        <v>484035163</v>
      </c>
      <c r="C623" s="114" t="s">
        <v>280</v>
      </c>
      <c r="D623" s="115">
        <v>35</v>
      </c>
      <c r="E623" s="114" t="s">
        <v>22</v>
      </c>
      <c r="F623" s="115">
        <v>163</v>
      </c>
      <c r="G623" s="114" t="s">
        <v>27</v>
      </c>
      <c r="H623" s="108">
        <v>1</v>
      </c>
      <c r="I623" s="107">
        <v>11960</v>
      </c>
      <c r="J623" s="107">
        <v>505</v>
      </c>
      <c r="K623" s="107">
        <f t="shared" si="18"/>
        <v>0</v>
      </c>
      <c r="L623" s="107">
        <v>893</v>
      </c>
      <c r="M623" s="113">
        <f t="shared" si="19"/>
        <v>13358</v>
      </c>
      <c r="N623" s="100"/>
      <c r="O623" s="108">
        <v>0</v>
      </c>
      <c r="P623" s="108">
        <v>0</v>
      </c>
      <c r="Q623" s="112">
        <v>0.18</v>
      </c>
      <c r="R623" s="112">
        <v>8.6929728917015628E-2</v>
      </c>
      <c r="S623" s="111">
        <v>0</v>
      </c>
      <c r="T623" s="100"/>
      <c r="U623" s="110">
        <v>12465</v>
      </c>
      <c r="V623" s="110">
        <v>0</v>
      </c>
      <c r="W623" s="110">
        <v>0</v>
      </c>
      <c r="X623" s="110">
        <v>893</v>
      </c>
      <c r="Y623" s="110">
        <v>13358</v>
      </c>
      <c r="Z623" s="109">
        <v>24899208</v>
      </c>
      <c r="AB623" s="108">
        <v>0</v>
      </c>
      <c r="AC623" s="108">
        <v>0</v>
      </c>
      <c r="AD623" s="107">
        <v>0</v>
      </c>
      <c r="AE623" s="106"/>
    </row>
    <row r="624" spans="1:31" s="95" customFormat="1" x14ac:dyDescent="0.3">
      <c r="A624" s="115">
        <v>484</v>
      </c>
      <c r="B624" s="115">
        <v>484035165</v>
      </c>
      <c r="C624" s="114" t="s">
        <v>280</v>
      </c>
      <c r="D624" s="115">
        <v>35</v>
      </c>
      <c r="E624" s="114" t="s">
        <v>22</v>
      </c>
      <c r="F624" s="115">
        <v>165</v>
      </c>
      <c r="G624" s="114" t="s">
        <v>28</v>
      </c>
      <c r="H624" s="108">
        <v>0.28999999999999998</v>
      </c>
      <c r="I624" s="107">
        <v>11598</v>
      </c>
      <c r="J624" s="107">
        <v>632</v>
      </c>
      <c r="K624" s="107">
        <f t="shared" si="18"/>
        <v>0</v>
      </c>
      <c r="L624" s="107">
        <v>893</v>
      </c>
      <c r="M624" s="113">
        <f t="shared" si="19"/>
        <v>13123</v>
      </c>
      <c r="N624" s="100"/>
      <c r="O624" s="108">
        <v>0</v>
      </c>
      <c r="P624" s="108">
        <v>0</v>
      </c>
      <c r="Q624" s="112">
        <v>9.8299999999999998E-2</v>
      </c>
      <c r="R624" s="112">
        <v>9.8201070211486718E-2</v>
      </c>
      <c r="S624" s="111">
        <v>0</v>
      </c>
      <c r="T624" s="100"/>
      <c r="U624" s="110">
        <v>3547</v>
      </c>
      <c r="V624" s="110">
        <v>0</v>
      </c>
      <c r="W624" s="110">
        <v>0</v>
      </c>
      <c r="X624" s="110">
        <v>259</v>
      </c>
      <c r="Y624" s="110">
        <v>3806</v>
      </c>
      <c r="Z624" s="109">
        <v>24899208</v>
      </c>
      <c r="AB624" s="108">
        <v>0</v>
      </c>
      <c r="AC624" s="108">
        <v>0</v>
      </c>
      <c r="AD624" s="107">
        <v>0</v>
      </c>
      <c r="AE624" s="106"/>
    </row>
    <row r="625" spans="1:31" s="95" customFormat="1" x14ac:dyDescent="0.3">
      <c r="A625" s="115">
        <v>484</v>
      </c>
      <c r="B625" s="115">
        <v>484035189</v>
      </c>
      <c r="C625" s="114" t="s">
        <v>280</v>
      </c>
      <c r="D625" s="115">
        <v>35</v>
      </c>
      <c r="E625" s="114" t="s">
        <v>22</v>
      </c>
      <c r="F625" s="115">
        <v>189</v>
      </c>
      <c r="G625" s="114" t="s">
        <v>38</v>
      </c>
      <c r="H625" s="108">
        <v>0.08</v>
      </c>
      <c r="I625" s="107">
        <v>9699</v>
      </c>
      <c r="J625" s="107">
        <v>3886</v>
      </c>
      <c r="K625" s="107">
        <f t="shared" si="18"/>
        <v>0</v>
      </c>
      <c r="L625" s="107">
        <v>893</v>
      </c>
      <c r="M625" s="113">
        <f t="shared" si="19"/>
        <v>14478</v>
      </c>
      <c r="N625" s="100"/>
      <c r="O625" s="108">
        <v>0</v>
      </c>
      <c r="P625" s="108">
        <v>0</v>
      </c>
      <c r="Q625" s="112">
        <v>0.09</v>
      </c>
      <c r="R625" s="112">
        <v>2.9108240576110694E-3</v>
      </c>
      <c r="S625" s="111">
        <v>0</v>
      </c>
      <c r="T625" s="100"/>
      <c r="U625" s="110">
        <v>1087</v>
      </c>
      <c r="V625" s="110">
        <v>0</v>
      </c>
      <c r="W625" s="110">
        <v>0</v>
      </c>
      <c r="X625" s="110">
        <v>71</v>
      </c>
      <c r="Y625" s="110">
        <v>1158</v>
      </c>
      <c r="Z625" s="109">
        <v>24899208</v>
      </c>
      <c r="AB625" s="108">
        <v>0</v>
      </c>
      <c r="AC625" s="108">
        <v>0</v>
      </c>
      <c r="AD625" s="107">
        <v>0</v>
      </c>
      <c r="AE625" s="106"/>
    </row>
    <row r="626" spans="1:31" s="95" customFormat="1" x14ac:dyDescent="0.3">
      <c r="A626" s="115">
        <v>484</v>
      </c>
      <c r="B626" s="115">
        <v>484035243</v>
      </c>
      <c r="C626" s="114" t="s">
        <v>280</v>
      </c>
      <c r="D626" s="115">
        <v>35</v>
      </c>
      <c r="E626" s="114" t="s">
        <v>22</v>
      </c>
      <c r="F626" s="115">
        <v>243</v>
      </c>
      <c r="G626" s="114" t="s">
        <v>74</v>
      </c>
      <c r="H626" s="108">
        <v>0.76</v>
      </c>
      <c r="I626" s="107">
        <v>12066</v>
      </c>
      <c r="J626" s="107">
        <v>2848</v>
      </c>
      <c r="K626" s="107">
        <f t="shared" si="18"/>
        <v>0</v>
      </c>
      <c r="L626" s="107">
        <v>893</v>
      </c>
      <c r="M626" s="113">
        <f t="shared" si="19"/>
        <v>15807</v>
      </c>
      <c r="N626" s="100"/>
      <c r="O626" s="108">
        <v>0</v>
      </c>
      <c r="P626" s="108">
        <v>0</v>
      </c>
      <c r="Q626" s="112">
        <v>0.09</v>
      </c>
      <c r="R626" s="112">
        <v>5.3763165448022874E-3</v>
      </c>
      <c r="S626" s="111">
        <v>0</v>
      </c>
      <c r="T626" s="100"/>
      <c r="U626" s="110">
        <v>11335</v>
      </c>
      <c r="V626" s="110">
        <v>0</v>
      </c>
      <c r="W626" s="110">
        <v>0</v>
      </c>
      <c r="X626" s="110">
        <v>679</v>
      </c>
      <c r="Y626" s="110">
        <v>12014</v>
      </c>
      <c r="Z626" s="109">
        <v>24899208</v>
      </c>
      <c r="AB626" s="108">
        <v>0</v>
      </c>
      <c r="AC626" s="108">
        <v>0</v>
      </c>
      <c r="AD626" s="107">
        <v>0</v>
      </c>
      <c r="AE626" s="106"/>
    </row>
    <row r="627" spans="1:31" s="95" customFormat="1" x14ac:dyDescent="0.3">
      <c r="A627" s="115">
        <v>484</v>
      </c>
      <c r="B627" s="115">
        <v>484035248</v>
      </c>
      <c r="C627" s="114" t="s">
        <v>280</v>
      </c>
      <c r="D627" s="115">
        <v>35</v>
      </c>
      <c r="E627" s="114" t="s">
        <v>22</v>
      </c>
      <c r="F627" s="115">
        <v>248</v>
      </c>
      <c r="G627" s="114" t="s">
        <v>30</v>
      </c>
      <c r="H627" s="108">
        <v>1</v>
      </c>
      <c r="I627" s="107">
        <v>11521</v>
      </c>
      <c r="J627" s="107">
        <v>1139</v>
      </c>
      <c r="K627" s="107">
        <f t="shared" si="18"/>
        <v>0</v>
      </c>
      <c r="L627" s="107">
        <v>893</v>
      </c>
      <c r="M627" s="113">
        <f t="shared" si="19"/>
        <v>13553</v>
      </c>
      <c r="N627" s="100"/>
      <c r="O627" s="108">
        <v>0</v>
      </c>
      <c r="P627" s="108">
        <v>0</v>
      </c>
      <c r="Q627" s="112">
        <v>0.09</v>
      </c>
      <c r="R627" s="112">
        <v>3.9140350816507199E-2</v>
      </c>
      <c r="S627" s="111">
        <v>0</v>
      </c>
      <c r="T627" s="100"/>
      <c r="U627" s="110">
        <v>12660</v>
      </c>
      <c r="V627" s="110">
        <v>0</v>
      </c>
      <c r="W627" s="110">
        <v>0</v>
      </c>
      <c r="X627" s="110">
        <v>893</v>
      </c>
      <c r="Y627" s="110">
        <v>13553</v>
      </c>
      <c r="Z627" s="109">
        <v>24899208</v>
      </c>
      <c r="AB627" s="108">
        <v>0</v>
      </c>
      <c r="AC627" s="108">
        <v>0</v>
      </c>
      <c r="AD627" s="107">
        <v>0</v>
      </c>
      <c r="AE627" s="106"/>
    </row>
    <row r="628" spans="1:31" s="95" customFormat="1" x14ac:dyDescent="0.3">
      <c r="A628" s="115">
        <v>485</v>
      </c>
      <c r="B628" s="115">
        <v>485258030</v>
      </c>
      <c r="C628" s="114" t="s">
        <v>281</v>
      </c>
      <c r="D628" s="115">
        <v>258</v>
      </c>
      <c r="E628" s="114" t="s">
        <v>97</v>
      </c>
      <c r="F628" s="115">
        <v>30</v>
      </c>
      <c r="G628" s="114" t="s">
        <v>115</v>
      </c>
      <c r="H628" s="108">
        <v>3.44</v>
      </c>
      <c r="I628" s="107">
        <v>9794</v>
      </c>
      <c r="J628" s="107">
        <v>2398</v>
      </c>
      <c r="K628" s="107">
        <f t="shared" si="18"/>
        <v>0</v>
      </c>
      <c r="L628" s="107">
        <v>893</v>
      </c>
      <c r="M628" s="113">
        <f t="shared" si="19"/>
        <v>13085</v>
      </c>
      <c r="N628" s="100"/>
      <c r="O628" s="108">
        <v>0</v>
      </c>
      <c r="P628" s="108">
        <v>0</v>
      </c>
      <c r="Q628" s="112">
        <v>0.09</v>
      </c>
      <c r="R628" s="112">
        <v>2.7030013012020672E-3</v>
      </c>
      <c r="S628" s="111">
        <v>0</v>
      </c>
      <c r="T628" s="100"/>
      <c r="U628" s="110">
        <v>41941</v>
      </c>
      <c r="V628" s="110">
        <v>0</v>
      </c>
      <c r="W628" s="110">
        <v>0</v>
      </c>
      <c r="X628" s="110">
        <v>3073</v>
      </c>
      <c r="Y628" s="110">
        <v>45014</v>
      </c>
      <c r="Z628" s="109">
        <v>6932677</v>
      </c>
      <c r="AB628" s="108">
        <v>0</v>
      </c>
      <c r="AC628" s="108">
        <v>0</v>
      </c>
      <c r="AD628" s="107">
        <v>0</v>
      </c>
      <c r="AE628" s="106"/>
    </row>
    <row r="629" spans="1:31" s="95" customFormat="1" x14ac:dyDescent="0.3">
      <c r="A629" s="115">
        <v>485</v>
      </c>
      <c r="B629" s="115">
        <v>485258035</v>
      </c>
      <c r="C629" s="114" t="s">
        <v>281</v>
      </c>
      <c r="D629" s="115">
        <v>258</v>
      </c>
      <c r="E629" s="114" t="s">
        <v>97</v>
      </c>
      <c r="F629" s="115">
        <v>35</v>
      </c>
      <c r="G629" s="114" t="s">
        <v>22</v>
      </c>
      <c r="H629" s="108">
        <v>1</v>
      </c>
      <c r="I629" s="107">
        <v>9794</v>
      </c>
      <c r="J629" s="107">
        <v>3443</v>
      </c>
      <c r="K629" s="107">
        <f t="shared" si="18"/>
        <v>0</v>
      </c>
      <c r="L629" s="107">
        <v>893</v>
      </c>
      <c r="M629" s="113">
        <f t="shared" si="19"/>
        <v>14130</v>
      </c>
      <c r="N629" s="100"/>
      <c r="O629" s="108">
        <v>0</v>
      </c>
      <c r="P629" s="108">
        <v>0</v>
      </c>
      <c r="Q629" s="112">
        <v>0.18</v>
      </c>
      <c r="R629" s="112">
        <v>0.14456084490991788</v>
      </c>
      <c r="S629" s="111">
        <v>0</v>
      </c>
      <c r="T629" s="100"/>
      <c r="U629" s="110">
        <v>13237</v>
      </c>
      <c r="V629" s="110">
        <v>0</v>
      </c>
      <c r="W629" s="110">
        <v>0</v>
      </c>
      <c r="X629" s="110">
        <v>893</v>
      </c>
      <c r="Y629" s="110">
        <v>14130</v>
      </c>
      <c r="Z629" s="109">
        <v>6932677</v>
      </c>
      <c r="AB629" s="108">
        <v>0</v>
      </c>
      <c r="AC629" s="108">
        <v>0</v>
      </c>
      <c r="AD629" s="107">
        <v>0</v>
      </c>
      <c r="AE629" s="106"/>
    </row>
    <row r="630" spans="1:31" s="95" customFormat="1" x14ac:dyDescent="0.3">
      <c r="A630" s="115">
        <v>485</v>
      </c>
      <c r="B630" s="115">
        <v>485258071</v>
      </c>
      <c r="C630" s="114" t="s">
        <v>281</v>
      </c>
      <c r="D630" s="115">
        <v>258</v>
      </c>
      <c r="E630" s="114" t="s">
        <v>97</v>
      </c>
      <c r="F630" s="115">
        <v>71</v>
      </c>
      <c r="G630" s="114" t="s">
        <v>24</v>
      </c>
      <c r="H630" s="108">
        <v>2.9</v>
      </c>
      <c r="I630" s="107">
        <v>11035</v>
      </c>
      <c r="J630" s="107">
        <v>5734</v>
      </c>
      <c r="K630" s="107">
        <f t="shared" si="18"/>
        <v>0</v>
      </c>
      <c r="L630" s="107">
        <v>893</v>
      </c>
      <c r="M630" s="113">
        <f t="shared" si="19"/>
        <v>17662</v>
      </c>
      <c r="N630" s="100"/>
      <c r="O630" s="108">
        <v>0</v>
      </c>
      <c r="P630" s="108">
        <v>0</v>
      </c>
      <c r="Q630" s="112">
        <v>0.09</v>
      </c>
      <c r="R630" s="112">
        <v>2.9605856688433292E-3</v>
      </c>
      <c r="S630" s="111">
        <v>0</v>
      </c>
      <c r="T630" s="100"/>
      <c r="U630" s="110">
        <v>48630</v>
      </c>
      <c r="V630" s="110">
        <v>0</v>
      </c>
      <c r="W630" s="110">
        <v>0</v>
      </c>
      <c r="X630" s="110">
        <v>2590</v>
      </c>
      <c r="Y630" s="110">
        <v>51220</v>
      </c>
      <c r="Z630" s="109">
        <v>6932677</v>
      </c>
      <c r="AB630" s="108">
        <v>0</v>
      </c>
      <c r="AC630" s="108">
        <v>0</v>
      </c>
      <c r="AD630" s="107">
        <v>0</v>
      </c>
      <c r="AE630" s="106"/>
    </row>
    <row r="631" spans="1:31" s="95" customFormat="1" x14ac:dyDescent="0.3">
      <c r="A631" s="115">
        <v>485</v>
      </c>
      <c r="B631" s="115">
        <v>485258163</v>
      </c>
      <c r="C631" s="114" t="s">
        <v>281</v>
      </c>
      <c r="D631" s="115">
        <v>258</v>
      </c>
      <c r="E631" s="114" t="s">
        <v>97</v>
      </c>
      <c r="F631" s="115">
        <v>163</v>
      </c>
      <c r="G631" s="114" t="s">
        <v>27</v>
      </c>
      <c r="H631" s="108">
        <v>22.209999999999997</v>
      </c>
      <c r="I631" s="107">
        <v>11318</v>
      </c>
      <c r="J631" s="107">
        <v>478</v>
      </c>
      <c r="K631" s="107">
        <f t="shared" si="18"/>
        <v>0</v>
      </c>
      <c r="L631" s="107">
        <v>893</v>
      </c>
      <c r="M631" s="113">
        <f t="shared" si="19"/>
        <v>12689</v>
      </c>
      <c r="N631" s="100"/>
      <c r="O631" s="108">
        <v>0</v>
      </c>
      <c r="P631" s="108">
        <v>0</v>
      </c>
      <c r="Q631" s="112">
        <v>0.18</v>
      </c>
      <c r="R631" s="112">
        <v>8.6929728917015628E-2</v>
      </c>
      <c r="S631" s="111">
        <v>0</v>
      </c>
      <c r="T631" s="100"/>
      <c r="U631" s="110">
        <v>261990</v>
      </c>
      <c r="V631" s="110">
        <v>0</v>
      </c>
      <c r="W631" s="110">
        <v>0</v>
      </c>
      <c r="X631" s="110">
        <v>19833</v>
      </c>
      <c r="Y631" s="110">
        <v>281823</v>
      </c>
      <c r="Z631" s="109">
        <v>6932677</v>
      </c>
      <c r="AB631" s="108">
        <v>0</v>
      </c>
      <c r="AC631" s="108">
        <v>0</v>
      </c>
      <c r="AD631" s="107">
        <v>0</v>
      </c>
      <c r="AE631" s="106"/>
    </row>
    <row r="632" spans="1:31" s="95" customFormat="1" x14ac:dyDescent="0.3">
      <c r="A632" s="115">
        <v>485</v>
      </c>
      <c r="B632" s="115">
        <v>485258168</v>
      </c>
      <c r="C632" s="114" t="s">
        <v>281</v>
      </c>
      <c r="D632" s="115">
        <v>258</v>
      </c>
      <c r="E632" s="114" t="s">
        <v>97</v>
      </c>
      <c r="F632" s="115">
        <v>168</v>
      </c>
      <c r="G632" s="114" t="s">
        <v>117</v>
      </c>
      <c r="H632" s="108">
        <v>1</v>
      </c>
      <c r="I632" s="107">
        <v>13435</v>
      </c>
      <c r="J632" s="107">
        <v>6939</v>
      </c>
      <c r="K632" s="107">
        <f t="shared" si="18"/>
        <v>0</v>
      </c>
      <c r="L632" s="107">
        <v>893</v>
      </c>
      <c r="M632" s="113">
        <f t="shared" si="19"/>
        <v>21267</v>
      </c>
      <c r="N632" s="100"/>
      <c r="O632" s="108">
        <v>0</v>
      </c>
      <c r="P632" s="108">
        <v>0</v>
      </c>
      <c r="Q632" s="112">
        <v>0.09</v>
      </c>
      <c r="R632" s="112">
        <v>4.5496721082746036E-2</v>
      </c>
      <c r="S632" s="111">
        <v>0</v>
      </c>
      <c r="T632" s="100"/>
      <c r="U632" s="110">
        <v>20374</v>
      </c>
      <c r="V632" s="110">
        <v>0</v>
      </c>
      <c r="W632" s="110">
        <v>0</v>
      </c>
      <c r="X632" s="110">
        <v>893</v>
      </c>
      <c r="Y632" s="110">
        <v>21267</v>
      </c>
      <c r="Z632" s="109">
        <v>6932677</v>
      </c>
      <c r="AB632" s="108">
        <v>0</v>
      </c>
      <c r="AC632" s="108">
        <v>0</v>
      </c>
      <c r="AD632" s="107">
        <v>0</v>
      </c>
      <c r="AE632" s="106"/>
    </row>
    <row r="633" spans="1:31" s="95" customFormat="1" x14ac:dyDescent="0.3">
      <c r="A633" s="115">
        <v>485</v>
      </c>
      <c r="B633" s="115">
        <v>485258229</v>
      </c>
      <c r="C633" s="114" t="s">
        <v>281</v>
      </c>
      <c r="D633" s="115">
        <v>258</v>
      </c>
      <c r="E633" s="114" t="s">
        <v>97</v>
      </c>
      <c r="F633" s="115">
        <v>229</v>
      </c>
      <c r="G633" s="114" t="s">
        <v>113</v>
      </c>
      <c r="H633" s="108">
        <v>19.689999999999998</v>
      </c>
      <c r="I633" s="107">
        <v>10583</v>
      </c>
      <c r="J633" s="107">
        <v>1825</v>
      </c>
      <c r="K633" s="107">
        <f t="shared" si="18"/>
        <v>0</v>
      </c>
      <c r="L633" s="107">
        <v>893</v>
      </c>
      <c r="M633" s="113">
        <f t="shared" si="19"/>
        <v>13301</v>
      </c>
      <c r="N633" s="100"/>
      <c r="O633" s="108">
        <v>0</v>
      </c>
      <c r="P633" s="108">
        <v>0</v>
      </c>
      <c r="Q633" s="112">
        <v>0.09</v>
      </c>
      <c r="R633" s="112">
        <v>1.1153540828177228E-2</v>
      </c>
      <c r="S633" s="111">
        <v>0</v>
      </c>
      <c r="T633" s="100"/>
      <c r="U633" s="110">
        <v>244314</v>
      </c>
      <c r="V633" s="110">
        <v>0</v>
      </c>
      <c r="W633" s="110">
        <v>0</v>
      </c>
      <c r="X633" s="110">
        <v>17582</v>
      </c>
      <c r="Y633" s="110">
        <v>261896</v>
      </c>
      <c r="Z633" s="109">
        <v>6932677</v>
      </c>
      <c r="AB633" s="108">
        <v>0</v>
      </c>
      <c r="AC633" s="108">
        <v>0</v>
      </c>
      <c r="AD633" s="107">
        <v>0</v>
      </c>
      <c r="AE633" s="106"/>
    </row>
    <row r="634" spans="1:31" s="95" customFormat="1" x14ac:dyDescent="0.3">
      <c r="A634" s="115">
        <v>485</v>
      </c>
      <c r="B634" s="115">
        <v>485258248</v>
      </c>
      <c r="C634" s="114" t="s">
        <v>281</v>
      </c>
      <c r="D634" s="115">
        <v>258</v>
      </c>
      <c r="E634" s="114" t="s">
        <v>97</v>
      </c>
      <c r="F634" s="115">
        <v>248</v>
      </c>
      <c r="G634" s="114" t="s">
        <v>30</v>
      </c>
      <c r="H634" s="108">
        <v>3</v>
      </c>
      <c r="I634" s="107">
        <v>9794</v>
      </c>
      <c r="J634" s="107">
        <v>968</v>
      </c>
      <c r="K634" s="107">
        <f t="shared" si="18"/>
        <v>0</v>
      </c>
      <c r="L634" s="107">
        <v>893</v>
      </c>
      <c r="M634" s="113">
        <f t="shared" si="19"/>
        <v>11655</v>
      </c>
      <c r="N634" s="100"/>
      <c r="O634" s="108">
        <v>0</v>
      </c>
      <c r="P634" s="108">
        <v>0</v>
      </c>
      <c r="Q634" s="112">
        <v>0.09</v>
      </c>
      <c r="R634" s="112">
        <v>3.9140350816507199E-2</v>
      </c>
      <c r="S634" s="111">
        <v>0</v>
      </c>
      <c r="T634" s="100"/>
      <c r="U634" s="110">
        <v>32286</v>
      </c>
      <c r="V634" s="110">
        <v>0</v>
      </c>
      <c r="W634" s="110">
        <v>0</v>
      </c>
      <c r="X634" s="110">
        <v>2679</v>
      </c>
      <c r="Y634" s="110">
        <v>34965</v>
      </c>
      <c r="Z634" s="109">
        <v>6932677</v>
      </c>
      <c r="AB634" s="108">
        <v>0</v>
      </c>
      <c r="AC634" s="108">
        <v>0</v>
      </c>
      <c r="AD634" s="107">
        <v>0</v>
      </c>
      <c r="AE634" s="106"/>
    </row>
    <row r="635" spans="1:31" s="95" customFormat="1" x14ac:dyDescent="0.3">
      <c r="A635" s="115">
        <v>485</v>
      </c>
      <c r="B635" s="115">
        <v>485258258</v>
      </c>
      <c r="C635" s="114" t="s">
        <v>281</v>
      </c>
      <c r="D635" s="115">
        <v>258</v>
      </c>
      <c r="E635" s="114" t="s">
        <v>97</v>
      </c>
      <c r="F635" s="115">
        <v>258</v>
      </c>
      <c r="G635" s="114" t="s">
        <v>97</v>
      </c>
      <c r="H635" s="108">
        <v>416.5200000000001</v>
      </c>
      <c r="I635" s="107">
        <v>10510</v>
      </c>
      <c r="J635" s="107">
        <v>3355</v>
      </c>
      <c r="K635" s="107">
        <f t="shared" si="18"/>
        <v>0</v>
      </c>
      <c r="L635" s="107">
        <v>893</v>
      </c>
      <c r="M635" s="113">
        <f t="shared" si="19"/>
        <v>14758</v>
      </c>
      <c r="N635" s="100"/>
      <c r="O635" s="108">
        <v>0</v>
      </c>
      <c r="P635" s="108">
        <v>0</v>
      </c>
      <c r="Q635" s="112">
        <v>0.18</v>
      </c>
      <c r="R635" s="112">
        <v>8.7712818209417828E-2</v>
      </c>
      <c r="S635" s="111">
        <v>0</v>
      </c>
      <c r="T635" s="100"/>
      <c r="U635" s="110">
        <v>5775050</v>
      </c>
      <c r="V635" s="110">
        <v>0</v>
      </c>
      <c r="W635" s="110">
        <v>0</v>
      </c>
      <c r="X635" s="110">
        <v>371951</v>
      </c>
      <c r="Y635" s="110">
        <v>6147001</v>
      </c>
      <c r="Z635" s="109">
        <v>6932677</v>
      </c>
      <c r="AB635" s="108">
        <v>0</v>
      </c>
      <c r="AC635" s="108">
        <v>0</v>
      </c>
      <c r="AD635" s="107">
        <v>0</v>
      </c>
      <c r="AE635" s="106"/>
    </row>
    <row r="636" spans="1:31" s="95" customFormat="1" x14ac:dyDescent="0.3">
      <c r="A636" s="115">
        <v>485</v>
      </c>
      <c r="B636" s="115">
        <v>485258291</v>
      </c>
      <c r="C636" s="114" t="s">
        <v>281</v>
      </c>
      <c r="D636" s="115">
        <v>258</v>
      </c>
      <c r="E636" s="114" t="s">
        <v>97</v>
      </c>
      <c r="F636" s="115">
        <v>291</v>
      </c>
      <c r="G636" s="114" t="s">
        <v>118</v>
      </c>
      <c r="H636" s="108">
        <v>2</v>
      </c>
      <c r="I636" s="107">
        <v>9748</v>
      </c>
      <c r="J636" s="107">
        <v>5953</v>
      </c>
      <c r="K636" s="107">
        <f t="shared" si="18"/>
        <v>0</v>
      </c>
      <c r="L636" s="107">
        <v>893</v>
      </c>
      <c r="M636" s="113">
        <f t="shared" si="19"/>
        <v>16594</v>
      </c>
      <c r="N636" s="100"/>
      <c r="O636" s="108">
        <v>0</v>
      </c>
      <c r="P636" s="108">
        <v>0</v>
      </c>
      <c r="Q636" s="112">
        <v>0.09</v>
      </c>
      <c r="R636" s="112">
        <v>1.1070899139685432E-2</v>
      </c>
      <c r="S636" s="111">
        <v>0</v>
      </c>
      <c r="T636" s="100"/>
      <c r="U636" s="110">
        <v>31402</v>
      </c>
      <c r="V636" s="110">
        <v>0</v>
      </c>
      <c r="W636" s="110">
        <v>0</v>
      </c>
      <c r="X636" s="110">
        <v>1786</v>
      </c>
      <c r="Y636" s="110">
        <v>33188</v>
      </c>
      <c r="Z636" s="109">
        <v>6932677</v>
      </c>
      <c r="AB636" s="108">
        <v>0</v>
      </c>
      <c r="AC636" s="108">
        <v>0</v>
      </c>
      <c r="AD636" s="107">
        <v>0</v>
      </c>
      <c r="AE636" s="106"/>
    </row>
    <row r="637" spans="1:31" s="95" customFormat="1" x14ac:dyDescent="0.3">
      <c r="A637" s="115">
        <v>485</v>
      </c>
      <c r="B637" s="115">
        <v>485258675</v>
      </c>
      <c r="C637" s="114" t="s">
        <v>281</v>
      </c>
      <c r="D637" s="115">
        <v>258</v>
      </c>
      <c r="E637" s="114" t="s">
        <v>97</v>
      </c>
      <c r="F637" s="115">
        <v>675</v>
      </c>
      <c r="G637" s="114" t="s">
        <v>282</v>
      </c>
      <c r="H637" s="108">
        <v>0.46</v>
      </c>
      <c r="I637" s="107">
        <v>9794</v>
      </c>
      <c r="J637" s="107">
        <v>6580</v>
      </c>
      <c r="K637" s="107">
        <f t="shared" si="18"/>
        <v>0</v>
      </c>
      <c r="L637" s="107">
        <v>893</v>
      </c>
      <c r="M637" s="113">
        <f t="shared" si="19"/>
        <v>17267</v>
      </c>
      <c r="N637" s="100"/>
      <c r="O637" s="108">
        <v>0</v>
      </c>
      <c r="P637" s="108">
        <v>0</v>
      </c>
      <c r="Q637" s="112">
        <v>0.09</v>
      </c>
      <c r="R637" s="112">
        <v>2.5945357169446405E-4</v>
      </c>
      <c r="S637" s="111">
        <v>0</v>
      </c>
      <c r="T637" s="100"/>
      <c r="U637" s="110">
        <v>7532</v>
      </c>
      <c r="V637" s="110">
        <v>0</v>
      </c>
      <c r="W637" s="110">
        <v>0</v>
      </c>
      <c r="X637" s="110">
        <v>411</v>
      </c>
      <c r="Y637" s="110">
        <v>7943</v>
      </c>
      <c r="Z637" s="109">
        <v>6932677</v>
      </c>
      <c r="AB637" s="108">
        <v>0</v>
      </c>
      <c r="AC637" s="108">
        <v>0</v>
      </c>
      <c r="AD637" s="107">
        <v>0</v>
      </c>
      <c r="AE637" s="106"/>
    </row>
    <row r="638" spans="1:31" s="95" customFormat="1" x14ac:dyDescent="0.3">
      <c r="A638" s="115">
        <v>485</v>
      </c>
      <c r="B638" s="115">
        <v>485258705</v>
      </c>
      <c r="C638" s="114" t="s">
        <v>281</v>
      </c>
      <c r="D638" s="115">
        <v>258</v>
      </c>
      <c r="E638" s="114" t="s">
        <v>97</v>
      </c>
      <c r="F638" s="115">
        <v>705</v>
      </c>
      <c r="G638" s="114" t="s">
        <v>550</v>
      </c>
      <c r="H638" s="108">
        <v>2</v>
      </c>
      <c r="I638" s="107">
        <v>10089</v>
      </c>
      <c r="J638" s="107">
        <v>6133</v>
      </c>
      <c r="K638" s="107">
        <f t="shared" si="18"/>
        <v>0</v>
      </c>
      <c r="L638" s="107">
        <v>893</v>
      </c>
      <c r="M638" s="113">
        <f t="shared" si="19"/>
        <v>17115</v>
      </c>
      <c r="N638" s="100"/>
      <c r="O638" s="108">
        <v>0</v>
      </c>
      <c r="P638" s="108">
        <v>0</v>
      </c>
      <c r="Q638" s="112">
        <v>0.09</v>
      </c>
      <c r="R638" s="112">
        <v>1.5223772659579567E-3</v>
      </c>
      <c r="S638" s="111">
        <v>0</v>
      </c>
      <c r="T638" s="100"/>
      <c r="U638" s="110">
        <v>32444</v>
      </c>
      <c r="V638" s="110">
        <v>0</v>
      </c>
      <c r="W638" s="110">
        <v>0</v>
      </c>
      <c r="X638" s="110">
        <v>1786</v>
      </c>
      <c r="Y638" s="110">
        <v>34230</v>
      </c>
      <c r="Z638" s="109">
        <v>6932677</v>
      </c>
      <c r="AB638" s="108">
        <v>0</v>
      </c>
      <c r="AC638" s="108">
        <v>0</v>
      </c>
      <c r="AD638" s="107">
        <v>0</v>
      </c>
      <c r="AE638" s="106"/>
    </row>
    <row r="639" spans="1:31" s="95" customFormat="1" x14ac:dyDescent="0.3">
      <c r="A639" s="115">
        <v>486</v>
      </c>
      <c r="B639" s="115">
        <v>486348017</v>
      </c>
      <c r="C639" s="114" t="s">
        <v>283</v>
      </c>
      <c r="D639" s="115">
        <v>348</v>
      </c>
      <c r="E639" s="114" t="s">
        <v>132</v>
      </c>
      <c r="F639" s="115">
        <v>17</v>
      </c>
      <c r="G639" s="114" t="s">
        <v>177</v>
      </c>
      <c r="H639" s="108">
        <v>0.05</v>
      </c>
      <c r="I639" s="107">
        <v>9899</v>
      </c>
      <c r="J639" s="107">
        <v>2850</v>
      </c>
      <c r="K639" s="107">
        <f t="shared" si="18"/>
        <v>0</v>
      </c>
      <c r="L639" s="107">
        <v>893</v>
      </c>
      <c r="M639" s="113">
        <f t="shared" si="19"/>
        <v>13642</v>
      </c>
      <c r="N639" s="100"/>
      <c r="O639" s="108">
        <v>0</v>
      </c>
      <c r="P639" s="108">
        <v>0</v>
      </c>
      <c r="Q639" s="112">
        <v>0.09</v>
      </c>
      <c r="R639" s="112">
        <v>7.0803584211473966E-3</v>
      </c>
      <c r="S639" s="111">
        <v>0</v>
      </c>
      <c r="T639" s="100"/>
      <c r="U639" s="110">
        <v>637</v>
      </c>
      <c r="V639" s="110">
        <v>0</v>
      </c>
      <c r="W639" s="110">
        <v>0</v>
      </c>
      <c r="X639" s="110">
        <v>45</v>
      </c>
      <c r="Y639" s="110">
        <v>682</v>
      </c>
      <c r="Z639" s="109">
        <v>8337868</v>
      </c>
      <c r="AB639" s="108">
        <v>0</v>
      </c>
      <c r="AC639" s="108">
        <v>0</v>
      </c>
      <c r="AD639" s="107">
        <v>0</v>
      </c>
      <c r="AE639" s="106"/>
    </row>
    <row r="640" spans="1:31" s="95" customFormat="1" x14ac:dyDescent="0.3">
      <c r="A640" s="115">
        <v>486</v>
      </c>
      <c r="B640" s="115">
        <v>486348110</v>
      </c>
      <c r="C640" s="114" t="s">
        <v>283</v>
      </c>
      <c r="D640" s="115">
        <v>348</v>
      </c>
      <c r="E640" s="114" t="s">
        <v>132</v>
      </c>
      <c r="F640" s="115">
        <v>110</v>
      </c>
      <c r="G640" s="114" t="s">
        <v>122</v>
      </c>
      <c r="H640" s="108">
        <v>1</v>
      </c>
      <c r="I640" s="107">
        <v>12275</v>
      </c>
      <c r="J640" s="107">
        <v>2279</v>
      </c>
      <c r="K640" s="107">
        <f t="shared" si="18"/>
        <v>0</v>
      </c>
      <c r="L640" s="107">
        <v>893</v>
      </c>
      <c r="M640" s="113">
        <f t="shared" si="19"/>
        <v>15447</v>
      </c>
      <c r="N640" s="100"/>
      <c r="O640" s="108">
        <v>0</v>
      </c>
      <c r="P640" s="108">
        <v>0</v>
      </c>
      <c r="Q640" s="112">
        <v>0.09</v>
      </c>
      <c r="R640" s="112">
        <v>8.4075756412868678E-3</v>
      </c>
      <c r="S640" s="111">
        <v>0</v>
      </c>
      <c r="T640" s="100"/>
      <c r="U640" s="110">
        <v>14554</v>
      </c>
      <c r="V640" s="110">
        <v>0</v>
      </c>
      <c r="W640" s="110">
        <v>0</v>
      </c>
      <c r="X640" s="110">
        <v>893</v>
      </c>
      <c r="Y640" s="110">
        <v>15447</v>
      </c>
      <c r="Z640" s="109">
        <v>8337868</v>
      </c>
      <c r="AB640" s="108">
        <v>0</v>
      </c>
      <c r="AC640" s="108">
        <v>0</v>
      </c>
      <c r="AD640" s="107">
        <v>0</v>
      </c>
      <c r="AE640" s="106"/>
    </row>
    <row r="641" spans="1:31" s="95" customFormat="1" x14ac:dyDescent="0.3">
      <c r="A641" s="115">
        <v>486</v>
      </c>
      <c r="B641" s="115">
        <v>486348151</v>
      </c>
      <c r="C641" s="114" t="s">
        <v>283</v>
      </c>
      <c r="D641" s="115">
        <v>348</v>
      </c>
      <c r="E641" s="114" t="s">
        <v>132</v>
      </c>
      <c r="F641" s="115">
        <v>151</v>
      </c>
      <c r="G641" s="114" t="s">
        <v>178</v>
      </c>
      <c r="H641" s="108">
        <v>2</v>
      </c>
      <c r="I641" s="107">
        <v>9432</v>
      </c>
      <c r="J641" s="107">
        <v>2017</v>
      </c>
      <c r="K641" s="107">
        <f t="shared" si="18"/>
        <v>0</v>
      </c>
      <c r="L641" s="107">
        <v>893</v>
      </c>
      <c r="M641" s="113">
        <f t="shared" si="19"/>
        <v>12342</v>
      </c>
      <c r="N641" s="100"/>
      <c r="O641" s="108">
        <v>0</v>
      </c>
      <c r="P641" s="108">
        <v>0</v>
      </c>
      <c r="Q641" s="112">
        <v>0.09</v>
      </c>
      <c r="R641" s="112">
        <v>8.4259435941243053E-3</v>
      </c>
      <c r="S641" s="111">
        <v>0</v>
      </c>
      <c r="T641" s="100"/>
      <c r="U641" s="110">
        <v>22898</v>
      </c>
      <c r="V641" s="110">
        <v>0</v>
      </c>
      <c r="W641" s="110">
        <v>0</v>
      </c>
      <c r="X641" s="110">
        <v>1786</v>
      </c>
      <c r="Y641" s="110">
        <v>24684</v>
      </c>
      <c r="Z641" s="109">
        <v>8337868</v>
      </c>
      <c r="AB641" s="108">
        <v>0</v>
      </c>
      <c r="AC641" s="108">
        <v>0</v>
      </c>
      <c r="AD641" s="107">
        <v>0</v>
      </c>
      <c r="AE641" s="106"/>
    </row>
    <row r="642" spans="1:31" s="95" customFormat="1" x14ac:dyDescent="0.3">
      <c r="A642" s="115">
        <v>486</v>
      </c>
      <c r="B642" s="115">
        <v>486348186</v>
      </c>
      <c r="C642" s="114" t="s">
        <v>283</v>
      </c>
      <c r="D642" s="115">
        <v>348</v>
      </c>
      <c r="E642" s="114" t="s">
        <v>132</v>
      </c>
      <c r="F642" s="115">
        <v>186</v>
      </c>
      <c r="G642" s="114" t="s">
        <v>180</v>
      </c>
      <c r="H642" s="108">
        <v>1.01</v>
      </c>
      <c r="I642" s="107">
        <v>14594</v>
      </c>
      <c r="J642" s="107">
        <v>6377</v>
      </c>
      <c r="K642" s="107">
        <f t="shared" si="18"/>
        <v>0</v>
      </c>
      <c r="L642" s="107">
        <v>893</v>
      </c>
      <c r="M642" s="113">
        <f t="shared" si="19"/>
        <v>21864</v>
      </c>
      <c r="N642" s="100"/>
      <c r="O642" s="108">
        <v>0</v>
      </c>
      <c r="P642" s="108">
        <v>0</v>
      </c>
      <c r="Q642" s="112">
        <v>0.09</v>
      </c>
      <c r="R642" s="112">
        <v>3.6886226487267072E-3</v>
      </c>
      <c r="S642" s="111">
        <v>0</v>
      </c>
      <c r="T642" s="100"/>
      <c r="U642" s="110">
        <v>21181</v>
      </c>
      <c r="V642" s="110">
        <v>0</v>
      </c>
      <c r="W642" s="110">
        <v>0</v>
      </c>
      <c r="X642" s="110">
        <v>902</v>
      </c>
      <c r="Y642" s="110">
        <v>22083</v>
      </c>
      <c r="Z642" s="109">
        <v>8337868</v>
      </c>
      <c r="AB642" s="108">
        <v>0</v>
      </c>
      <c r="AC642" s="108">
        <v>0</v>
      </c>
      <c r="AD642" s="107">
        <v>0</v>
      </c>
      <c r="AE642" s="106"/>
    </row>
    <row r="643" spans="1:31" s="95" customFormat="1" x14ac:dyDescent="0.3">
      <c r="A643" s="115">
        <v>486</v>
      </c>
      <c r="B643" s="115">
        <v>486348214</v>
      </c>
      <c r="C643" s="114" t="s">
        <v>283</v>
      </c>
      <c r="D643" s="115">
        <v>348</v>
      </c>
      <c r="E643" s="114" t="s">
        <v>132</v>
      </c>
      <c r="F643" s="115">
        <v>214</v>
      </c>
      <c r="G643" s="114" t="s">
        <v>203</v>
      </c>
      <c r="H643" s="108">
        <v>1</v>
      </c>
      <c r="I643" s="107">
        <v>8450</v>
      </c>
      <c r="J643" s="107">
        <v>1554</v>
      </c>
      <c r="K643" s="107">
        <f t="shared" si="18"/>
        <v>0</v>
      </c>
      <c r="L643" s="107">
        <v>893</v>
      </c>
      <c r="M643" s="113">
        <f t="shared" si="19"/>
        <v>10897</v>
      </c>
      <c r="N643" s="100"/>
      <c r="O643" s="108">
        <v>0</v>
      </c>
      <c r="P643" s="108">
        <v>0</v>
      </c>
      <c r="Q643" s="112">
        <v>0.09</v>
      </c>
      <c r="R643" s="112">
        <v>7.0634958211383575E-4</v>
      </c>
      <c r="S643" s="111">
        <v>0</v>
      </c>
      <c r="T643" s="100"/>
      <c r="U643" s="110">
        <v>10004</v>
      </c>
      <c r="V643" s="110">
        <v>0</v>
      </c>
      <c r="W643" s="110">
        <v>0</v>
      </c>
      <c r="X643" s="110">
        <v>893</v>
      </c>
      <c r="Y643" s="110">
        <v>10897</v>
      </c>
      <c r="Z643" s="109">
        <v>8337868</v>
      </c>
      <c r="AB643" s="108">
        <v>0</v>
      </c>
      <c r="AC643" s="108">
        <v>0</v>
      </c>
      <c r="AD643" s="107">
        <v>0</v>
      </c>
      <c r="AE643" s="106"/>
    </row>
    <row r="644" spans="1:31" s="95" customFormat="1" x14ac:dyDescent="0.3">
      <c r="A644" s="115">
        <v>486</v>
      </c>
      <c r="B644" s="115">
        <v>486348271</v>
      </c>
      <c r="C644" s="114" t="s">
        <v>283</v>
      </c>
      <c r="D644" s="115">
        <v>348</v>
      </c>
      <c r="E644" s="114" t="s">
        <v>132</v>
      </c>
      <c r="F644" s="115">
        <v>271</v>
      </c>
      <c r="G644" s="114" t="s">
        <v>129</v>
      </c>
      <c r="H644" s="108">
        <v>0.97</v>
      </c>
      <c r="I644" s="107">
        <v>9636</v>
      </c>
      <c r="J644" s="107">
        <v>2699</v>
      </c>
      <c r="K644" s="107">
        <f t="shared" si="18"/>
        <v>0</v>
      </c>
      <c r="L644" s="107">
        <v>893</v>
      </c>
      <c r="M644" s="113">
        <f t="shared" si="19"/>
        <v>13228</v>
      </c>
      <c r="N644" s="100"/>
      <c r="O644" s="108">
        <v>0</v>
      </c>
      <c r="P644" s="108">
        <v>0</v>
      </c>
      <c r="Q644" s="112">
        <v>0.09</v>
      </c>
      <c r="R644" s="112">
        <v>5.5320159227313561E-3</v>
      </c>
      <c r="S644" s="111">
        <v>0</v>
      </c>
      <c r="T644" s="100"/>
      <c r="U644" s="110">
        <v>11965</v>
      </c>
      <c r="V644" s="110">
        <v>0</v>
      </c>
      <c r="W644" s="110">
        <v>0</v>
      </c>
      <c r="X644" s="110">
        <v>866</v>
      </c>
      <c r="Y644" s="110">
        <v>12831</v>
      </c>
      <c r="Z644" s="109">
        <v>8337868</v>
      </c>
      <c r="AB644" s="108">
        <v>0</v>
      </c>
      <c r="AC644" s="108">
        <v>0</v>
      </c>
      <c r="AD644" s="107">
        <v>0</v>
      </c>
      <c r="AE644" s="106"/>
    </row>
    <row r="645" spans="1:31" s="95" customFormat="1" x14ac:dyDescent="0.3">
      <c r="A645" s="115">
        <v>486</v>
      </c>
      <c r="B645" s="115">
        <v>486348316</v>
      </c>
      <c r="C645" s="114" t="s">
        <v>283</v>
      </c>
      <c r="D645" s="115">
        <v>348</v>
      </c>
      <c r="E645" s="114" t="s">
        <v>132</v>
      </c>
      <c r="F645" s="115">
        <v>316</v>
      </c>
      <c r="G645" s="114" t="s">
        <v>182</v>
      </c>
      <c r="H645" s="108">
        <v>1</v>
      </c>
      <c r="I645" s="107">
        <v>8450</v>
      </c>
      <c r="J645" s="107">
        <v>1157</v>
      </c>
      <c r="K645" s="107">
        <f t="shared" si="18"/>
        <v>0</v>
      </c>
      <c r="L645" s="107">
        <v>893</v>
      </c>
      <c r="M645" s="113">
        <f t="shared" si="19"/>
        <v>10500</v>
      </c>
      <c r="N645" s="100"/>
      <c r="O645" s="108">
        <v>0</v>
      </c>
      <c r="P645" s="108">
        <v>0</v>
      </c>
      <c r="Q645" s="112">
        <v>0.18</v>
      </c>
      <c r="R645" s="112">
        <v>7.0521518055106872E-3</v>
      </c>
      <c r="S645" s="111">
        <v>0</v>
      </c>
      <c r="T645" s="100"/>
      <c r="U645" s="110">
        <v>9607</v>
      </c>
      <c r="V645" s="110">
        <v>0</v>
      </c>
      <c r="W645" s="110">
        <v>0</v>
      </c>
      <c r="X645" s="110">
        <v>893</v>
      </c>
      <c r="Y645" s="110">
        <v>10500</v>
      </c>
      <c r="Z645" s="109">
        <v>8337868</v>
      </c>
      <c r="AB645" s="108">
        <v>0</v>
      </c>
      <c r="AC645" s="108">
        <v>0</v>
      </c>
      <c r="AD645" s="107">
        <v>0</v>
      </c>
      <c r="AE645" s="106"/>
    </row>
    <row r="646" spans="1:31" s="95" customFormat="1" x14ac:dyDescent="0.3">
      <c r="A646" s="115">
        <v>486</v>
      </c>
      <c r="B646" s="115">
        <v>486348348</v>
      </c>
      <c r="C646" s="114" t="s">
        <v>283</v>
      </c>
      <c r="D646" s="115">
        <v>348</v>
      </c>
      <c r="E646" s="114" t="s">
        <v>132</v>
      </c>
      <c r="F646" s="115">
        <v>348</v>
      </c>
      <c r="G646" s="114" t="s">
        <v>132</v>
      </c>
      <c r="H646" s="108">
        <v>653.74999999999966</v>
      </c>
      <c r="I646" s="107">
        <v>11524</v>
      </c>
      <c r="J646" s="107">
        <v>96</v>
      </c>
      <c r="K646" s="107">
        <f t="shared" si="18"/>
        <v>0</v>
      </c>
      <c r="L646" s="107">
        <v>893</v>
      </c>
      <c r="M646" s="113">
        <f t="shared" si="19"/>
        <v>12513</v>
      </c>
      <c r="N646" s="100"/>
      <c r="O646" s="108">
        <v>0</v>
      </c>
      <c r="P646" s="108">
        <v>0</v>
      </c>
      <c r="Q646" s="112">
        <v>0.09</v>
      </c>
      <c r="R646" s="112">
        <v>6.4403312359116588E-2</v>
      </c>
      <c r="S646" s="111">
        <v>0</v>
      </c>
      <c r="T646" s="100"/>
      <c r="U646" s="110">
        <v>7596578</v>
      </c>
      <c r="V646" s="110">
        <v>0</v>
      </c>
      <c r="W646" s="110">
        <v>0</v>
      </c>
      <c r="X646" s="110">
        <v>583803</v>
      </c>
      <c r="Y646" s="110">
        <v>8180381</v>
      </c>
      <c r="Z646" s="109">
        <v>8337868</v>
      </c>
      <c r="AB646" s="108">
        <v>0</v>
      </c>
      <c r="AC646" s="108">
        <v>0</v>
      </c>
      <c r="AD646" s="107">
        <v>0</v>
      </c>
      <c r="AE646" s="106"/>
    </row>
    <row r="647" spans="1:31" s="95" customFormat="1" x14ac:dyDescent="0.3">
      <c r="A647" s="115">
        <v>486</v>
      </c>
      <c r="B647" s="115">
        <v>486348767</v>
      </c>
      <c r="C647" s="114" t="s">
        <v>283</v>
      </c>
      <c r="D647" s="115">
        <v>348</v>
      </c>
      <c r="E647" s="114" t="s">
        <v>132</v>
      </c>
      <c r="F647" s="115">
        <v>767</v>
      </c>
      <c r="G647" s="114" t="s">
        <v>184</v>
      </c>
      <c r="H647" s="108">
        <v>3.6999999999999997</v>
      </c>
      <c r="I647" s="107">
        <v>12394</v>
      </c>
      <c r="J647" s="107">
        <v>2862</v>
      </c>
      <c r="K647" s="107">
        <f t="shared" si="18"/>
        <v>0</v>
      </c>
      <c r="L647" s="107">
        <v>893</v>
      </c>
      <c r="M647" s="113">
        <f t="shared" si="19"/>
        <v>16149</v>
      </c>
      <c r="N647" s="100"/>
      <c r="O647" s="108">
        <v>0</v>
      </c>
      <c r="P647" s="108">
        <v>0</v>
      </c>
      <c r="Q647" s="112">
        <v>0.09</v>
      </c>
      <c r="R647" s="112">
        <v>2.2695074711172835E-2</v>
      </c>
      <c r="S647" s="111">
        <v>0</v>
      </c>
      <c r="T647" s="100"/>
      <c r="U647" s="110">
        <v>56447</v>
      </c>
      <c r="V647" s="110">
        <v>0</v>
      </c>
      <c r="W647" s="110">
        <v>0</v>
      </c>
      <c r="X647" s="110">
        <v>3304</v>
      </c>
      <c r="Y647" s="110">
        <v>59751</v>
      </c>
      <c r="Z647" s="109">
        <v>8337868</v>
      </c>
      <c r="AB647" s="108">
        <v>0</v>
      </c>
      <c r="AC647" s="108">
        <v>0</v>
      </c>
      <c r="AD647" s="107">
        <v>0</v>
      </c>
      <c r="AE647" s="106"/>
    </row>
    <row r="648" spans="1:31" s="95" customFormat="1" x14ac:dyDescent="0.3">
      <c r="A648" s="115">
        <v>486</v>
      </c>
      <c r="B648" s="115">
        <v>486348775</v>
      </c>
      <c r="C648" s="114" t="s">
        <v>283</v>
      </c>
      <c r="D648" s="115">
        <v>348</v>
      </c>
      <c r="E648" s="114" t="s">
        <v>132</v>
      </c>
      <c r="F648" s="115">
        <v>775</v>
      </c>
      <c r="G648" s="114" t="s">
        <v>77</v>
      </c>
      <c r="H648" s="108">
        <v>0.05</v>
      </c>
      <c r="I648" s="107">
        <v>9528</v>
      </c>
      <c r="J648" s="107">
        <v>1807</v>
      </c>
      <c r="K648" s="107">
        <f t="shared" si="18"/>
        <v>0</v>
      </c>
      <c r="L648" s="107">
        <v>893</v>
      </c>
      <c r="M648" s="113">
        <f t="shared" si="19"/>
        <v>12228</v>
      </c>
      <c r="N648" s="100"/>
      <c r="O648" s="108">
        <v>0</v>
      </c>
      <c r="P648" s="108">
        <v>0</v>
      </c>
      <c r="Q648" s="112">
        <v>0.09</v>
      </c>
      <c r="R648" s="112">
        <v>5.9447349443697431E-3</v>
      </c>
      <c r="S648" s="111">
        <v>0</v>
      </c>
      <c r="T648" s="100"/>
      <c r="U648" s="110">
        <v>567</v>
      </c>
      <c r="V648" s="110">
        <v>0</v>
      </c>
      <c r="W648" s="110">
        <v>0</v>
      </c>
      <c r="X648" s="110">
        <v>45</v>
      </c>
      <c r="Y648" s="110">
        <v>612</v>
      </c>
      <c r="Z648" s="109">
        <v>8337868</v>
      </c>
      <c r="AB648" s="108">
        <v>0</v>
      </c>
      <c r="AC648" s="108">
        <v>0</v>
      </c>
      <c r="AD648" s="107">
        <v>0</v>
      </c>
      <c r="AE648" s="106"/>
    </row>
    <row r="649" spans="1:31" s="95" customFormat="1" x14ac:dyDescent="0.3">
      <c r="A649" s="115">
        <v>487</v>
      </c>
      <c r="B649" s="115">
        <v>487049010</v>
      </c>
      <c r="C649" s="114" t="s">
        <v>284</v>
      </c>
      <c r="D649" s="115">
        <v>49</v>
      </c>
      <c r="E649" s="114" t="s">
        <v>96</v>
      </c>
      <c r="F649" s="115">
        <v>10</v>
      </c>
      <c r="G649" s="114" t="s">
        <v>99</v>
      </c>
      <c r="H649" s="108">
        <v>1.67</v>
      </c>
      <c r="I649" s="107">
        <v>9720</v>
      </c>
      <c r="J649" s="107">
        <v>2990</v>
      </c>
      <c r="K649" s="107">
        <f t="shared" si="18"/>
        <v>0</v>
      </c>
      <c r="L649" s="107">
        <v>893</v>
      </c>
      <c r="M649" s="113">
        <f t="shared" si="19"/>
        <v>13603</v>
      </c>
      <c r="N649" s="100"/>
      <c r="O649" s="108">
        <v>0</v>
      </c>
      <c r="P649" s="108">
        <v>0</v>
      </c>
      <c r="Q649" s="112">
        <v>0.09</v>
      </c>
      <c r="R649" s="112">
        <v>2.1962775738255291E-3</v>
      </c>
      <c r="S649" s="111">
        <v>0</v>
      </c>
      <c r="T649" s="100"/>
      <c r="U649" s="110">
        <v>21226</v>
      </c>
      <c r="V649" s="110">
        <v>0</v>
      </c>
      <c r="W649" s="110">
        <v>0</v>
      </c>
      <c r="X649" s="110">
        <v>1491</v>
      </c>
      <c r="Y649" s="110">
        <v>22717</v>
      </c>
      <c r="Z649" s="109">
        <v>20294563.568762898</v>
      </c>
      <c r="AB649" s="108">
        <v>0</v>
      </c>
      <c r="AC649" s="108">
        <v>0</v>
      </c>
      <c r="AD649" s="107">
        <v>0</v>
      </c>
      <c r="AE649" s="106"/>
    </row>
    <row r="650" spans="1:31" s="95" customFormat="1" x14ac:dyDescent="0.3">
      <c r="A650" s="115">
        <v>487</v>
      </c>
      <c r="B650" s="115">
        <v>487049031</v>
      </c>
      <c r="C650" s="114" t="s">
        <v>284</v>
      </c>
      <c r="D650" s="115">
        <v>49</v>
      </c>
      <c r="E650" s="114" t="s">
        <v>96</v>
      </c>
      <c r="F650" s="115">
        <v>31</v>
      </c>
      <c r="G650" s="114" t="s">
        <v>101</v>
      </c>
      <c r="H650" s="108">
        <v>5</v>
      </c>
      <c r="I650" s="107">
        <v>9670</v>
      </c>
      <c r="J650" s="107">
        <v>4486</v>
      </c>
      <c r="K650" s="107">
        <f t="shared" si="18"/>
        <v>0</v>
      </c>
      <c r="L650" s="107">
        <v>893</v>
      </c>
      <c r="M650" s="113">
        <f t="shared" si="19"/>
        <v>15049</v>
      </c>
      <c r="N650" s="100"/>
      <c r="O650" s="108">
        <v>0</v>
      </c>
      <c r="P650" s="108">
        <v>0</v>
      </c>
      <c r="Q650" s="112">
        <v>0.09</v>
      </c>
      <c r="R650" s="112">
        <v>3.0859245332986639E-2</v>
      </c>
      <c r="S650" s="111">
        <v>0</v>
      </c>
      <c r="T650" s="100"/>
      <c r="U650" s="110">
        <v>70780</v>
      </c>
      <c r="V650" s="110">
        <v>0</v>
      </c>
      <c r="W650" s="110">
        <v>0</v>
      </c>
      <c r="X650" s="110">
        <v>4465</v>
      </c>
      <c r="Y650" s="110">
        <v>75245</v>
      </c>
      <c r="Z650" s="109">
        <v>20294563.568762898</v>
      </c>
      <c r="AB650" s="108">
        <v>0</v>
      </c>
      <c r="AC650" s="108">
        <v>0</v>
      </c>
      <c r="AD650" s="107">
        <v>0</v>
      </c>
      <c r="AE650" s="106"/>
    </row>
    <row r="651" spans="1:31" s="95" customFormat="1" x14ac:dyDescent="0.3">
      <c r="A651" s="115">
        <v>487</v>
      </c>
      <c r="B651" s="115">
        <v>487049035</v>
      </c>
      <c r="C651" s="114" t="s">
        <v>284</v>
      </c>
      <c r="D651" s="115">
        <v>49</v>
      </c>
      <c r="E651" s="114" t="s">
        <v>96</v>
      </c>
      <c r="F651" s="115">
        <v>35</v>
      </c>
      <c r="G651" s="114" t="s">
        <v>22</v>
      </c>
      <c r="H651" s="108">
        <v>37.4</v>
      </c>
      <c r="I651" s="107">
        <v>12528</v>
      </c>
      <c r="J651" s="107">
        <v>4404</v>
      </c>
      <c r="K651" s="107">
        <f t="shared" ref="K651:K714" si="20">IFERROR(V651/H651,0)</f>
        <v>0</v>
      </c>
      <c r="L651" s="107">
        <v>893</v>
      </c>
      <c r="M651" s="113">
        <f t="shared" ref="M651:M714" si="21">SUM(I651:L651)</f>
        <v>17825</v>
      </c>
      <c r="N651" s="100"/>
      <c r="O651" s="108">
        <v>0</v>
      </c>
      <c r="P651" s="108">
        <v>0</v>
      </c>
      <c r="Q651" s="112">
        <v>0.18</v>
      </c>
      <c r="R651" s="112">
        <v>0.14456084490991788</v>
      </c>
      <c r="S651" s="111">
        <v>0</v>
      </c>
      <c r="T651" s="100"/>
      <c r="U651" s="110">
        <v>633256</v>
      </c>
      <c r="V651" s="110">
        <v>0</v>
      </c>
      <c r="W651" s="110">
        <v>0</v>
      </c>
      <c r="X651" s="110">
        <v>33398</v>
      </c>
      <c r="Y651" s="110">
        <v>666654</v>
      </c>
      <c r="Z651" s="109">
        <v>20294563.568762898</v>
      </c>
      <c r="AB651" s="108">
        <v>0</v>
      </c>
      <c r="AC651" s="108">
        <v>0</v>
      </c>
      <c r="AD651" s="107">
        <v>0</v>
      </c>
      <c r="AE651" s="106"/>
    </row>
    <row r="652" spans="1:31" s="95" customFormat="1" x14ac:dyDescent="0.3">
      <c r="A652" s="115">
        <v>487</v>
      </c>
      <c r="B652" s="115">
        <v>487049044</v>
      </c>
      <c r="C652" s="114" t="s">
        <v>284</v>
      </c>
      <c r="D652" s="115">
        <v>49</v>
      </c>
      <c r="E652" s="114" t="s">
        <v>96</v>
      </c>
      <c r="F652" s="115">
        <v>44</v>
      </c>
      <c r="G652" s="114" t="s">
        <v>35</v>
      </c>
      <c r="H652" s="108">
        <v>2</v>
      </c>
      <c r="I652" s="107">
        <v>9670</v>
      </c>
      <c r="J652" s="107">
        <v>221</v>
      </c>
      <c r="K652" s="107">
        <f t="shared" si="20"/>
        <v>0</v>
      </c>
      <c r="L652" s="107">
        <v>893</v>
      </c>
      <c r="M652" s="113">
        <f t="shared" si="21"/>
        <v>10784</v>
      </c>
      <c r="N652" s="100"/>
      <c r="O652" s="108">
        <v>0</v>
      </c>
      <c r="P652" s="108">
        <v>0</v>
      </c>
      <c r="Q652" s="112">
        <v>0.09</v>
      </c>
      <c r="R652" s="112">
        <v>4.5747299026763673E-2</v>
      </c>
      <c r="S652" s="111">
        <v>0</v>
      </c>
      <c r="T652" s="100"/>
      <c r="U652" s="110">
        <v>19782</v>
      </c>
      <c r="V652" s="110">
        <v>0</v>
      </c>
      <c r="W652" s="110">
        <v>0</v>
      </c>
      <c r="X652" s="110">
        <v>1786</v>
      </c>
      <c r="Y652" s="110">
        <v>21568</v>
      </c>
      <c r="Z652" s="109">
        <v>20294563.568762898</v>
      </c>
      <c r="AB652" s="108">
        <v>0</v>
      </c>
      <c r="AC652" s="108">
        <v>0</v>
      </c>
      <c r="AD652" s="107">
        <v>0</v>
      </c>
      <c r="AE652" s="106"/>
    </row>
    <row r="653" spans="1:31" s="95" customFormat="1" x14ac:dyDescent="0.3">
      <c r="A653" s="115">
        <v>487</v>
      </c>
      <c r="B653" s="115">
        <v>487049046</v>
      </c>
      <c r="C653" s="114" t="s">
        <v>284</v>
      </c>
      <c r="D653" s="115">
        <v>49</v>
      </c>
      <c r="E653" s="114" t="s">
        <v>96</v>
      </c>
      <c r="F653" s="115">
        <v>46</v>
      </c>
      <c r="G653" s="114" t="s">
        <v>36</v>
      </c>
      <c r="H653" s="108">
        <v>1</v>
      </c>
      <c r="I653" s="107">
        <v>10054</v>
      </c>
      <c r="J653" s="107">
        <v>7641</v>
      </c>
      <c r="K653" s="107">
        <f t="shared" si="20"/>
        <v>0</v>
      </c>
      <c r="L653" s="107">
        <v>893</v>
      </c>
      <c r="M653" s="113">
        <f t="shared" si="21"/>
        <v>18588</v>
      </c>
      <c r="N653" s="100"/>
      <c r="O653" s="108">
        <v>0</v>
      </c>
      <c r="P653" s="108">
        <v>0</v>
      </c>
      <c r="Q653" s="112">
        <v>0.09</v>
      </c>
      <c r="R653" s="112">
        <v>4.5721820954575413E-4</v>
      </c>
      <c r="S653" s="111">
        <v>0</v>
      </c>
      <c r="T653" s="100"/>
      <c r="U653" s="110">
        <v>17695</v>
      </c>
      <c r="V653" s="110">
        <v>0</v>
      </c>
      <c r="W653" s="110">
        <v>0</v>
      </c>
      <c r="X653" s="110">
        <v>893</v>
      </c>
      <c r="Y653" s="110">
        <v>18588</v>
      </c>
      <c r="Z653" s="109">
        <v>20294563.568762898</v>
      </c>
      <c r="AB653" s="108">
        <v>0</v>
      </c>
      <c r="AC653" s="108">
        <v>0</v>
      </c>
      <c r="AD653" s="107">
        <v>0</v>
      </c>
      <c r="AE653" s="106"/>
    </row>
    <row r="654" spans="1:31" s="95" customFormat="1" x14ac:dyDescent="0.3">
      <c r="A654" s="115">
        <v>487</v>
      </c>
      <c r="B654" s="115">
        <v>487049049</v>
      </c>
      <c r="C654" s="114" t="s">
        <v>284</v>
      </c>
      <c r="D654" s="115">
        <v>49</v>
      </c>
      <c r="E654" s="114" t="s">
        <v>96</v>
      </c>
      <c r="F654" s="115">
        <v>49</v>
      </c>
      <c r="G654" s="114" t="s">
        <v>96</v>
      </c>
      <c r="H654" s="108">
        <v>65.38</v>
      </c>
      <c r="I654" s="107">
        <v>12224</v>
      </c>
      <c r="J654" s="107">
        <v>15470</v>
      </c>
      <c r="K654" s="107">
        <f t="shared" si="20"/>
        <v>0</v>
      </c>
      <c r="L654" s="107">
        <v>893</v>
      </c>
      <c r="M654" s="113">
        <f t="shared" si="21"/>
        <v>28587</v>
      </c>
      <c r="N654" s="100"/>
      <c r="O654" s="108">
        <v>0</v>
      </c>
      <c r="P654" s="108">
        <v>0</v>
      </c>
      <c r="Q654" s="112">
        <v>0.09</v>
      </c>
      <c r="R654" s="112">
        <v>6.8189522195801267E-2</v>
      </c>
      <c r="S654" s="111">
        <v>0</v>
      </c>
      <c r="T654" s="100"/>
      <c r="U654" s="110">
        <v>1810634</v>
      </c>
      <c r="V654" s="110">
        <v>0</v>
      </c>
      <c r="W654" s="110">
        <v>0</v>
      </c>
      <c r="X654" s="110">
        <v>58384</v>
      </c>
      <c r="Y654" s="110">
        <v>1869018</v>
      </c>
      <c r="Z654" s="109">
        <v>20294563.568762898</v>
      </c>
      <c r="AB654" s="108">
        <v>0</v>
      </c>
      <c r="AC654" s="108">
        <v>0</v>
      </c>
      <c r="AD654" s="107">
        <v>0</v>
      </c>
      <c r="AE654" s="106"/>
    </row>
    <row r="655" spans="1:31" s="95" customFormat="1" x14ac:dyDescent="0.3">
      <c r="A655" s="115">
        <v>487</v>
      </c>
      <c r="B655" s="115">
        <v>487049057</v>
      </c>
      <c r="C655" s="114" t="s">
        <v>284</v>
      </c>
      <c r="D655" s="115">
        <v>49</v>
      </c>
      <c r="E655" s="114" t="s">
        <v>96</v>
      </c>
      <c r="F655" s="115">
        <v>57</v>
      </c>
      <c r="G655" s="114" t="s">
        <v>23</v>
      </c>
      <c r="H655" s="108">
        <v>9</v>
      </c>
      <c r="I655" s="107">
        <v>10644</v>
      </c>
      <c r="J655" s="107">
        <v>542</v>
      </c>
      <c r="K655" s="107">
        <f t="shared" si="20"/>
        <v>0</v>
      </c>
      <c r="L655" s="107">
        <v>893</v>
      </c>
      <c r="M655" s="113">
        <f t="shared" si="21"/>
        <v>12079</v>
      </c>
      <c r="N655" s="100"/>
      <c r="O655" s="108">
        <v>0</v>
      </c>
      <c r="P655" s="108">
        <v>0</v>
      </c>
      <c r="Q655" s="112">
        <v>0.18</v>
      </c>
      <c r="R655" s="112">
        <v>0.11752257884657875</v>
      </c>
      <c r="S655" s="111">
        <v>0</v>
      </c>
      <c r="T655" s="100"/>
      <c r="U655" s="110">
        <v>100674</v>
      </c>
      <c r="V655" s="110">
        <v>0</v>
      </c>
      <c r="W655" s="110">
        <v>0</v>
      </c>
      <c r="X655" s="110">
        <v>8037</v>
      </c>
      <c r="Y655" s="110">
        <v>108711</v>
      </c>
      <c r="Z655" s="109">
        <v>20294563.568762898</v>
      </c>
      <c r="AB655" s="108">
        <v>0</v>
      </c>
      <c r="AC655" s="108">
        <v>0</v>
      </c>
      <c r="AD655" s="107">
        <v>0</v>
      </c>
      <c r="AE655" s="106"/>
    </row>
    <row r="656" spans="1:31" s="95" customFormat="1" x14ac:dyDescent="0.3">
      <c r="A656" s="115">
        <v>487</v>
      </c>
      <c r="B656" s="115">
        <v>487049093</v>
      </c>
      <c r="C656" s="114" t="s">
        <v>284</v>
      </c>
      <c r="D656" s="115">
        <v>49</v>
      </c>
      <c r="E656" s="114" t="s">
        <v>96</v>
      </c>
      <c r="F656" s="115">
        <v>93</v>
      </c>
      <c r="G656" s="114" t="s">
        <v>25</v>
      </c>
      <c r="H656" s="108">
        <v>66</v>
      </c>
      <c r="I656" s="107">
        <v>11513</v>
      </c>
      <c r="J656" s="107">
        <v>330</v>
      </c>
      <c r="K656" s="107">
        <f t="shared" si="20"/>
        <v>0</v>
      </c>
      <c r="L656" s="107">
        <v>893</v>
      </c>
      <c r="M656" s="113">
        <f t="shared" si="21"/>
        <v>12736</v>
      </c>
      <c r="N656" s="100"/>
      <c r="O656" s="108">
        <v>0</v>
      </c>
      <c r="P656" s="108">
        <v>0</v>
      </c>
      <c r="Q656" s="112">
        <v>0.09</v>
      </c>
      <c r="R656" s="112">
        <v>8.9870379446020443E-2</v>
      </c>
      <c r="S656" s="111">
        <v>0</v>
      </c>
      <c r="T656" s="100"/>
      <c r="U656" s="110">
        <v>781638</v>
      </c>
      <c r="V656" s="110">
        <v>0</v>
      </c>
      <c r="W656" s="110">
        <v>0</v>
      </c>
      <c r="X656" s="110">
        <v>58938</v>
      </c>
      <c r="Y656" s="110">
        <v>840576</v>
      </c>
      <c r="Z656" s="109">
        <v>20294563.568762898</v>
      </c>
      <c r="AB656" s="108">
        <v>2</v>
      </c>
      <c r="AC656" s="108">
        <v>2</v>
      </c>
      <c r="AD656" s="107">
        <v>25472</v>
      </c>
      <c r="AE656" s="106"/>
    </row>
    <row r="657" spans="1:31" s="95" customFormat="1" x14ac:dyDescent="0.3">
      <c r="A657" s="115">
        <v>487</v>
      </c>
      <c r="B657" s="115">
        <v>487049128</v>
      </c>
      <c r="C657" s="114" t="s">
        <v>284</v>
      </c>
      <c r="D657" s="115">
        <v>49</v>
      </c>
      <c r="E657" s="114" t="s">
        <v>96</v>
      </c>
      <c r="F657" s="115">
        <v>128</v>
      </c>
      <c r="G657" s="114" t="s">
        <v>110</v>
      </c>
      <c r="H657" s="108">
        <v>1</v>
      </c>
      <c r="I657" s="107">
        <v>8747</v>
      </c>
      <c r="J657" s="107">
        <v>445</v>
      </c>
      <c r="K657" s="107">
        <f t="shared" si="20"/>
        <v>0</v>
      </c>
      <c r="L657" s="107">
        <v>893</v>
      </c>
      <c r="M657" s="113">
        <f t="shared" si="21"/>
        <v>10085</v>
      </c>
      <c r="N657" s="100"/>
      <c r="O657" s="108">
        <v>0</v>
      </c>
      <c r="P657" s="108">
        <v>0</v>
      </c>
      <c r="Q657" s="112">
        <v>0.18</v>
      </c>
      <c r="R657" s="112">
        <v>3.3692444036885129E-2</v>
      </c>
      <c r="S657" s="111">
        <v>0</v>
      </c>
      <c r="T657" s="100"/>
      <c r="U657" s="110">
        <v>9192</v>
      </c>
      <c r="V657" s="110">
        <v>0</v>
      </c>
      <c r="W657" s="110">
        <v>0</v>
      </c>
      <c r="X657" s="110">
        <v>893</v>
      </c>
      <c r="Y657" s="110">
        <v>10085</v>
      </c>
      <c r="Z657" s="109">
        <v>20294563.568762898</v>
      </c>
      <c r="AB657" s="108">
        <v>0</v>
      </c>
      <c r="AC657" s="108">
        <v>0</v>
      </c>
      <c r="AD657" s="107">
        <v>0</v>
      </c>
      <c r="AE657" s="106"/>
    </row>
    <row r="658" spans="1:31" s="95" customFormat="1" x14ac:dyDescent="0.3">
      <c r="A658" s="115">
        <v>487</v>
      </c>
      <c r="B658" s="115">
        <v>487049133</v>
      </c>
      <c r="C658" s="114" t="s">
        <v>284</v>
      </c>
      <c r="D658" s="115">
        <v>49</v>
      </c>
      <c r="E658" s="114" t="s">
        <v>96</v>
      </c>
      <c r="F658" s="115">
        <v>133</v>
      </c>
      <c r="G658" s="114" t="s">
        <v>73</v>
      </c>
      <c r="H658" s="108">
        <v>1</v>
      </c>
      <c r="I658" s="107">
        <v>10840</v>
      </c>
      <c r="J658" s="107">
        <v>3397</v>
      </c>
      <c r="K658" s="107">
        <f t="shared" si="20"/>
        <v>0</v>
      </c>
      <c r="L658" s="107">
        <v>893</v>
      </c>
      <c r="M658" s="113">
        <f t="shared" si="21"/>
        <v>15130</v>
      </c>
      <c r="N658" s="100"/>
      <c r="O658" s="108">
        <v>0</v>
      </c>
      <c r="P658" s="108">
        <v>0</v>
      </c>
      <c r="Q658" s="112">
        <v>0.09</v>
      </c>
      <c r="R658" s="112">
        <v>2.5802336413393717E-2</v>
      </c>
      <c r="S658" s="111">
        <v>0</v>
      </c>
      <c r="T658" s="100"/>
      <c r="U658" s="110">
        <v>14237</v>
      </c>
      <c r="V658" s="110">
        <v>0</v>
      </c>
      <c r="W658" s="110">
        <v>0</v>
      </c>
      <c r="X658" s="110">
        <v>893</v>
      </c>
      <c r="Y658" s="110">
        <v>15130</v>
      </c>
      <c r="Z658" s="109">
        <v>20294563.568762898</v>
      </c>
      <c r="AB658" s="108">
        <v>0</v>
      </c>
      <c r="AC658" s="108">
        <v>0</v>
      </c>
      <c r="AD658" s="107">
        <v>0</v>
      </c>
      <c r="AE658" s="106"/>
    </row>
    <row r="659" spans="1:31" s="95" customFormat="1" x14ac:dyDescent="0.3">
      <c r="A659" s="115">
        <v>487</v>
      </c>
      <c r="B659" s="115">
        <v>487049149</v>
      </c>
      <c r="C659" s="114" t="s">
        <v>284</v>
      </c>
      <c r="D659" s="115">
        <v>49</v>
      </c>
      <c r="E659" s="114" t="s">
        <v>96</v>
      </c>
      <c r="F659" s="115">
        <v>149</v>
      </c>
      <c r="G659" s="114" t="s">
        <v>103</v>
      </c>
      <c r="H659" s="108">
        <v>2</v>
      </c>
      <c r="I659" s="107">
        <v>8747</v>
      </c>
      <c r="J659" s="107">
        <v>10</v>
      </c>
      <c r="K659" s="107">
        <f t="shared" si="20"/>
        <v>0</v>
      </c>
      <c r="L659" s="107">
        <v>893</v>
      </c>
      <c r="M659" s="113">
        <f t="shared" si="21"/>
        <v>9650</v>
      </c>
      <c r="N659" s="100"/>
      <c r="O659" s="108">
        <v>0</v>
      </c>
      <c r="P659" s="108">
        <v>0</v>
      </c>
      <c r="Q659" s="112">
        <v>0.12985622607830993</v>
      </c>
      <c r="R659" s="112">
        <v>0.10032197054833102</v>
      </c>
      <c r="S659" s="111">
        <v>0</v>
      </c>
      <c r="T659" s="100"/>
      <c r="U659" s="110">
        <v>17514</v>
      </c>
      <c r="V659" s="110">
        <v>0</v>
      </c>
      <c r="W659" s="110">
        <v>0</v>
      </c>
      <c r="X659" s="110">
        <v>1786</v>
      </c>
      <c r="Y659" s="110">
        <v>19300</v>
      </c>
      <c r="Z659" s="109">
        <v>20294563.568762898</v>
      </c>
      <c r="AB659" s="108">
        <v>0</v>
      </c>
      <c r="AC659" s="108">
        <v>0</v>
      </c>
      <c r="AD659" s="107">
        <v>0</v>
      </c>
      <c r="AE659" s="106"/>
    </row>
    <row r="660" spans="1:31" s="95" customFormat="1" x14ac:dyDescent="0.3">
      <c r="A660" s="115">
        <v>487</v>
      </c>
      <c r="B660" s="115">
        <v>487049153</v>
      </c>
      <c r="C660" s="114" t="s">
        <v>284</v>
      </c>
      <c r="D660" s="115">
        <v>49</v>
      </c>
      <c r="E660" s="114" t="s">
        <v>96</v>
      </c>
      <c r="F660" s="115">
        <v>153</v>
      </c>
      <c r="G660" s="114" t="s">
        <v>124</v>
      </c>
      <c r="H660" s="108">
        <v>1.38</v>
      </c>
      <c r="I660" s="107">
        <v>10593</v>
      </c>
      <c r="J660" s="107">
        <v>560</v>
      </c>
      <c r="K660" s="107">
        <f t="shared" si="20"/>
        <v>0</v>
      </c>
      <c r="L660" s="107">
        <v>893</v>
      </c>
      <c r="M660" s="113">
        <f t="shared" si="21"/>
        <v>12046</v>
      </c>
      <c r="N660" s="100"/>
      <c r="O660" s="108">
        <v>0</v>
      </c>
      <c r="P660" s="108">
        <v>0</v>
      </c>
      <c r="Q660" s="112">
        <v>0.09</v>
      </c>
      <c r="R660" s="112">
        <v>1.3064621745680596E-2</v>
      </c>
      <c r="S660" s="111">
        <v>0</v>
      </c>
      <c r="T660" s="100"/>
      <c r="U660" s="110">
        <v>15391</v>
      </c>
      <c r="V660" s="110">
        <v>0</v>
      </c>
      <c r="W660" s="110">
        <v>0</v>
      </c>
      <c r="X660" s="110">
        <v>1232</v>
      </c>
      <c r="Y660" s="110">
        <v>16623</v>
      </c>
      <c r="Z660" s="109">
        <v>20294563.568762898</v>
      </c>
      <c r="AB660" s="108">
        <v>0</v>
      </c>
      <c r="AC660" s="108">
        <v>0</v>
      </c>
      <c r="AD660" s="107">
        <v>0</v>
      </c>
      <c r="AE660" s="106"/>
    </row>
    <row r="661" spans="1:31" s="95" customFormat="1" x14ac:dyDescent="0.3">
      <c r="A661" s="115">
        <v>487</v>
      </c>
      <c r="B661" s="115">
        <v>487049160</v>
      </c>
      <c r="C661" s="114" t="s">
        <v>284</v>
      </c>
      <c r="D661" s="115">
        <v>49</v>
      </c>
      <c r="E661" s="114" t="s">
        <v>96</v>
      </c>
      <c r="F661" s="115">
        <v>160</v>
      </c>
      <c r="G661" s="114" t="s">
        <v>104</v>
      </c>
      <c r="H661" s="108">
        <v>2</v>
      </c>
      <c r="I661" s="107">
        <v>11850</v>
      </c>
      <c r="J661" s="107">
        <v>348</v>
      </c>
      <c r="K661" s="107">
        <f t="shared" si="20"/>
        <v>0</v>
      </c>
      <c r="L661" s="107">
        <v>893</v>
      </c>
      <c r="M661" s="113">
        <f t="shared" si="21"/>
        <v>13091</v>
      </c>
      <c r="N661" s="100"/>
      <c r="O661" s="108">
        <v>0</v>
      </c>
      <c r="P661" s="108">
        <v>0</v>
      </c>
      <c r="Q661" s="112">
        <v>0.1273</v>
      </c>
      <c r="R661" s="112">
        <v>0.10201980292645375</v>
      </c>
      <c r="S661" s="111">
        <v>0</v>
      </c>
      <c r="T661" s="100"/>
      <c r="U661" s="110">
        <v>24396</v>
      </c>
      <c r="V661" s="110">
        <v>0</v>
      </c>
      <c r="W661" s="110">
        <v>0</v>
      </c>
      <c r="X661" s="110">
        <v>1786</v>
      </c>
      <c r="Y661" s="110">
        <v>26182</v>
      </c>
      <c r="Z661" s="109">
        <v>20294563.568762898</v>
      </c>
      <c r="AB661" s="108">
        <v>0</v>
      </c>
      <c r="AC661" s="108">
        <v>0</v>
      </c>
      <c r="AD661" s="107">
        <v>0</v>
      </c>
      <c r="AE661" s="106"/>
    </row>
    <row r="662" spans="1:31" s="95" customFormat="1" x14ac:dyDescent="0.3">
      <c r="A662" s="115">
        <v>487</v>
      </c>
      <c r="B662" s="115">
        <v>487049163</v>
      </c>
      <c r="C662" s="114" t="s">
        <v>284</v>
      </c>
      <c r="D662" s="115">
        <v>49</v>
      </c>
      <c r="E662" s="114" t="s">
        <v>96</v>
      </c>
      <c r="F662" s="115">
        <v>163</v>
      </c>
      <c r="G662" s="114" t="s">
        <v>27</v>
      </c>
      <c r="H662" s="108">
        <v>14</v>
      </c>
      <c r="I662" s="107">
        <v>11453</v>
      </c>
      <c r="J662" s="107">
        <v>484</v>
      </c>
      <c r="K662" s="107">
        <f t="shared" si="20"/>
        <v>0</v>
      </c>
      <c r="L662" s="107">
        <v>893</v>
      </c>
      <c r="M662" s="113">
        <f t="shared" si="21"/>
        <v>12830</v>
      </c>
      <c r="N662" s="100"/>
      <c r="O662" s="108">
        <v>0</v>
      </c>
      <c r="P662" s="108">
        <v>0</v>
      </c>
      <c r="Q662" s="112">
        <v>0.18</v>
      </c>
      <c r="R662" s="112">
        <v>8.6929728917015628E-2</v>
      </c>
      <c r="S662" s="111">
        <v>0</v>
      </c>
      <c r="T662" s="100"/>
      <c r="U662" s="110">
        <v>167118</v>
      </c>
      <c r="V662" s="110">
        <v>0</v>
      </c>
      <c r="W662" s="110">
        <v>0</v>
      </c>
      <c r="X662" s="110">
        <v>12502</v>
      </c>
      <c r="Y662" s="110">
        <v>179620</v>
      </c>
      <c r="Z662" s="109">
        <v>20294563.568762898</v>
      </c>
      <c r="AB662" s="108">
        <v>0</v>
      </c>
      <c r="AC662" s="108">
        <v>0</v>
      </c>
      <c r="AD662" s="107">
        <v>0</v>
      </c>
      <c r="AE662" s="106"/>
    </row>
    <row r="663" spans="1:31" s="95" customFormat="1" x14ac:dyDescent="0.3">
      <c r="A663" s="115">
        <v>487</v>
      </c>
      <c r="B663" s="115">
        <v>487049165</v>
      </c>
      <c r="C663" s="114" t="s">
        <v>284</v>
      </c>
      <c r="D663" s="115">
        <v>49</v>
      </c>
      <c r="E663" s="114" t="s">
        <v>96</v>
      </c>
      <c r="F663" s="115">
        <v>165</v>
      </c>
      <c r="G663" s="114" t="s">
        <v>28</v>
      </c>
      <c r="H663" s="108">
        <v>52</v>
      </c>
      <c r="I663" s="107">
        <v>11390</v>
      </c>
      <c r="J663" s="107">
        <v>621</v>
      </c>
      <c r="K663" s="107">
        <f t="shared" si="20"/>
        <v>0</v>
      </c>
      <c r="L663" s="107">
        <v>893</v>
      </c>
      <c r="M663" s="113">
        <f t="shared" si="21"/>
        <v>12904</v>
      </c>
      <c r="N663" s="100"/>
      <c r="O663" s="108">
        <v>0</v>
      </c>
      <c r="P663" s="108">
        <v>0</v>
      </c>
      <c r="Q663" s="112">
        <v>9.8299999999999998E-2</v>
      </c>
      <c r="R663" s="112">
        <v>9.8201070211486718E-2</v>
      </c>
      <c r="S663" s="111">
        <v>0</v>
      </c>
      <c r="T663" s="100"/>
      <c r="U663" s="110">
        <v>624572</v>
      </c>
      <c r="V663" s="110">
        <v>0</v>
      </c>
      <c r="W663" s="110">
        <v>0</v>
      </c>
      <c r="X663" s="110">
        <v>46436</v>
      </c>
      <c r="Y663" s="110">
        <v>671008</v>
      </c>
      <c r="Z663" s="109">
        <v>20294563.568762898</v>
      </c>
      <c r="AB663" s="108">
        <v>7</v>
      </c>
      <c r="AC663" s="108">
        <v>5</v>
      </c>
      <c r="AD663" s="107">
        <v>64520</v>
      </c>
      <c r="AE663" s="106"/>
    </row>
    <row r="664" spans="1:31" s="95" customFormat="1" x14ac:dyDescent="0.3">
      <c r="A664" s="115">
        <v>487</v>
      </c>
      <c r="B664" s="115">
        <v>487049176</v>
      </c>
      <c r="C664" s="114" t="s">
        <v>284</v>
      </c>
      <c r="D664" s="115">
        <v>49</v>
      </c>
      <c r="E664" s="114" t="s">
        <v>96</v>
      </c>
      <c r="F664" s="115">
        <v>176</v>
      </c>
      <c r="G664" s="114" t="s">
        <v>29</v>
      </c>
      <c r="H664" s="108">
        <v>47</v>
      </c>
      <c r="I664" s="107">
        <v>11591</v>
      </c>
      <c r="J664" s="107">
        <v>3829</v>
      </c>
      <c r="K664" s="107">
        <f t="shared" si="20"/>
        <v>0</v>
      </c>
      <c r="L664" s="107">
        <v>893</v>
      </c>
      <c r="M664" s="113">
        <f t="shared" si="21"/>
        <v>16313</v>
      </c>
      <c r="N664" s="100"/>
      <c r="O664" s="108">
        <v>0</v>
      </c>
      <c r="P664" s="108">
        <v>0</v>
      </c>
      <c r="Q664" s="112">
        <v>0.09</v>
      </c>
      <c r="R664" s="112">
        <v>6.645275270560716E-2</v>
      </c>
      <c r="S664" s="111">
        <v>0</v>
      </c>
      <c r="T664" s="100"/>
      <c r="U664" s="110">
        <v>724740</v>
      </c>
      <c r="V664" s="110">
        <v>0</v>
      </c>
      <c r="W664" s="110">
        <v>0</v>
      </c>
      <c r="X664" s="110">
        <v>41971</v>
      </c>
      <c r="Y664" s="110">
        <v>766711</v>
      </c>
      <c r="Z664" s="109">
        <v>20294563.568762898</v>
      </c>
      <c r="AB664" s="108">
        <v>0</v>
      </c>
      <c r="AC664" s="108">
        <v>0</v>
      </c>
      <c r="AD664" s="107">
        <v>0</v>
      </c>
      <c r="AE664" s="106"/>
    </row>
    <row r="665" spans="1:31" s="95" customFormat="1" x14ac:dyDescent="0.3">
      <c r="A665" s="115">
        <v>487</v>
      </c>
      <c r="B665" s="115">
        <v>487049211</v>
      </c>
      <c r="C665" s="114" t="s">
        <v>284</v>
      </c>
      <c r="D665" s="115">
        <v>49</v>
      </c>
      <c r="E665" s="114" t="s">
        <v>96</v>
      </c>
      <c r="F665" s="115">
        <v>211</v>
      </c>
      <c r="G665" s="114" t="s">
        <v>80</v>
      </c>
      <c r="H665" s="108">
        <v>1</v>
      </c>
      <c r="I665" s="107">
        <v>9627</v>
      </c>
      <c r="J665" s="107">
        <v>1727</v>
      </c>
      <c r="K665" s="107">
        <f t="shared" si="20"/>
        <v>0</v>
      </c>
      <c r="L665" s="107">
        <v>893</v>
      </c>
      <c r="M665" s="113">
        <f t="shared" si="21"/>
        <v>12247</v>
      </c>
      <c r="N665" s="100"/>
      <c r="O665" s="108">
        <v>0</v>
      </c>
      <c r="P665" s="108">
        <v>0</v>
      </c>
      <c r="Q665" s="112">
        <v>0.09</v>
      </c>
      <c r="R665" s="112">
        <v>2.0265210906566032E-3</v>
      </c>
      <c r="S665" s="111">
        <v>0</v>
      </c>
      <c r="T665" s="100"/>
      <c r="U665" s="110">
        <v>11354</v>
      </c>
      <c r="V665" s="110">
        <v>0</v>
      </c>
      <c r="W665" s="110">
        <v>0</v>
      </c>
      <c r="X665" s="110">
        <v>893</v>
      </c>
      <c r="Y665" s="110">
        <v>12247</v>
      </c>
      <c r="Z665" s="109">
        <v>20294563.568762898</v>
      </c>
      <c r="AB665" s="108">
        <v>0</v>
      </c>
      <c r="AC665" s="108">
        <v>0</v>
      </c>
      <c r="AD665" s="107">
        <v>0</v>
      </c>
      <c r="AE665" s="106"/>
    </row>
    <row r="666" spans="1:31" s="95" customFormat="1" x14ac:dyDescent="0.3">
      <c r="A666" s="115">
        <v>487</v>
      </c>
      <c r="B666" s="115">
        <v>487049243</v>
      </c>
      <c r="C666" s="114" t="s">
        <v>284</v>
      </c>
      <c r="D666" s="115">
        <v>49</v>
      </c>
      <c r="E666" s="114" t="s">
        <v>96</v>
      </c>
      <c r="F666" s="115">
        <v>243</v>
      </c>
      <c r="G666" s="114" t="s">
        <v>74</v>
      </c>
      <c r="H666" s="108">
        <v>1</v>
      </c>
      <c r="I666" s="107">
        <v>12066</v>
      </c>
      <c r="J666" s="107">
        <v>2848</v>
      </c>
      <c r="K666" s="107">
        <f t="shared" si="20"/>
        <v>0</v>
      </c>
      <c r="L666" s="107">
        <v>893</v>
      </c>
      <c r="M666" s="113">
        <f t="shared" si="21"/>
        <v>15807</v>
      </c>
      <c r="N666" s="100"/>
      <c r="O666" s="108">
        <v>0</v>
      </c>
      <c r="P666" s="108">
        <v>0</v>
      </c>
      <c r="Q666" s="112">
        <v>0.09</v>
      </c>
      <c r="R666" s="112">
        <v>5.3763165448022874E-3</v>
      </c>
      <c r="S666" s="111">
        <v>0</v>
      </c>
      <c r="T666" s="100"/>
      <c r="U666" s="110">
        <v>14914</v>
      </c>
      <c r="V666" s="110">
        <v>0</v>
      </c>
      <c r="W666" s="110">
        <v>0</v>
      </c>
      <c r="X666" s="110">
        <v>893</v>
      </c>
      <c r="Y666" s="110">
        <v>15807</v>
      </c>
      <c r="Z666" s="109">
        <v>20294563.568762898</v>
      </c>
      <c r="AB666" s="108">
        <v>0</v>
      </c>
      <c r="AC666" s="108">
        <v>0</v>
      </c>
      <c r="AD666" s="107">
        <v>0</v>
      </c>
      <c r="AE666" s="106"/>
    </row>
    <row r="667" spans="1:31" s="95" customFormat="1" x14ac:dyDescent="0.3">
      <c r="A667" s="115">
        <v>487</v>
      </c>
      <c r="B667" s="115">
        <v>487049244</v>
      </c>
      <c r="C667" s="114" t="s">
        <v>284</v>
      </c>
      <c r="D667" s="115">
        <v>49</v>
      </c>
      <c r="E667" s="114" t="s">
        <v>96</v>
      </c>
      <c r="F667" s="115">
        <v>244</v>
      </c>
      <c r="G667" s="114" t="s">
        <v>43</v>
      </c>
      <c r="H667" s="108">
        <v>12</v>
      </c>
      <c r="I667" s="107">
        <v>9906</v>
      </c>
      <c r="J667" s="107">
        <v>4014</v>
      </c>
      <c r="K667" s="107">
        <f t="shared" si="20"/>
        <v>0</v>
      </c>
      <c r="L667" s="107">
        <v>893</v>
      </c>
      <c r="M667" s="113">
        <f t="shared" si="21"/>
        <v>14813</v>
      </c>
      <c r="N667" s="100"/>
      <c r="O667" s="108">
        <v>0</v>
      </c>
      <c r="P667" s="108">
        <v>0</v>
      </c>
      <c r="Q667" s="112">
        <v>0.18</v>
      </c>
      <c r="R667" s="112">
        <v>9.1081897987744451E-2</v>
      </c>
      <c r="S667" s="111">
        <v>0</v>
      </c>
      <c r="T667" s="100"/>
      <c r="U667" s="110">
        <v>167040</v>
      </c>
      <c r="V667" s="110">
        <v>0</v>
      </c>
      <c r="W667" s="110">
        <v>0</v>
      </c>
      <c r="X667" s="110">
        <v>10716</v>
      </c>
      <c r="Y667" s="110">
        <v>177756</v>
      </c>
      <c r="Z667" s="109">
        <v>20294563.568762898</v>
      </c>
      <c r="AB667" s="108">
        <v>0</v>
      </c>
      <c r="AC667" s="108">
        <v>0</v>
      </c>
      <c r="AD667" s="107">
        <v>0</v>
      </c>
      <c r="AE667" s="106"/>
    </row>
    <row r="668" spans="1:31" s="95" customFormat="1" x14ac:dyDescent="0.3">
      <c r="A668" s="115">
        <v>487</v>
      </c>
      <c r="B668" s="115">
        <v>487049246</v>
      </c>
      <c r="C668" s="114" t="s">
        <v>284</v>
      </c>
      <c r="D668" s="115">
        <v>49</v>
      </c>
      <c r="E668" s="114" t="s">
        <v>96</v>
      </c>
      <c r="F668" s="115">
        <v>246</v>
      </c>
      <c r="G668" s="114" t="s">
        <v>242</v>
      </c>
      <c r="H668" s="108">
        <v>1</v>
      </c>
      <c r="I668" s="107">
        <v>9608</v>
      </c>
      <c r="J668" s="107">
        <v>2714</v>
      </c>
      <c r="K668" s="107">
        <f t="shared" si="20"/>
        <v>0</v>
      </c>
      <c r="L668" s="107">
        <v>893</v>
      </c>
      <c r="M668" s="113">
        <f t="shared" si="21"/>
        <v>13215</v>
      </c>
      <c r="N668" s="100"/>
      <c r="O668" s="108">
        <v>0</v>
      </c>
      <c r="P668" s="108">
        <v>0</v>
      </c>
      <c r="Q668" s="112">
        <v>0.09</v>
      </c>
      <c r="R668" s="112">
        <v>7.2191132302842713E-4</v>
      </c>
      <c r="S668" s="111">
        <v>0</v>
      </c>
      <c r="T668" s="100"/>
      <c r="U668" s="110">
        <v>12322</v>
      </c>
      <c r="V668" s="110">
        <v>0</v>
      </c>
      <c r="W668" s="110">
        <v>0</v>
      </c>
      <c r="X668" s="110">
        <v>893</v>
      </c>
      <c r="Y668" s="110">
        <v>13215</v>
      </c>
      <c r="Z668" s="109">
        <v>20294563.568762898</v>
      </c>
      <c r="AB668" s="108">
        <v>0</v>
      </c>
      <c r="AC668" s="108">
        <v>0</v>
      </c>
      <c r="AD668" s="107">
        <v>0</v>
      </c>
      <c r="AE668" s="106"/>
    </row>
    <row r="669" spans="1:31" s="95" customFormat="1" x14ac:dyDescent="0.3">
      <c r="A669" s="115">
        <v>487</v>
      </c>
      <c r="B669" s="115">
        <v>487049248</v>
      </c>
      <c r="C669" s="114" t="s">
        <v>284</v>
      </c>
      <c r="D669" s="115">
        <v>49</v>
      </c>
      <c r="E669" s="114" t="s">
        <v>96</v>
      </c>
      <c r="F669" s="115">
        <v>248</v>
      </c>
      <c r="G669" s="114" t="s">
        <v>30</v>
      </c>
      <c r="H669" s="108">
        <v>9</v>
      </c>
      <c r="I669" s="107">
        <v>11330</v>
      </c>
      <c r="J669" s="107">
        <v>1120</v>
      </c>
      <c r="K669" s="107">
        <f t="shared" si="20"/>
        <v>0</v>
      </c>
      <c r="L669" s="107">
        <v>893</v>
      </c>
      <c r="M669" s="113">
        <f t="shared" si="21"/>
        <v>13343</v>
      </c>
      <c r="N669" s="100"/>
      <c r="O669" s="108">
        <v>0</v>
      </c>
      <c r="P669" s="108">
        <v>0</v>
      </c>
      <c r="Q669" s="112">
        <v>0.09</v>
      </c>
      <c r="R669" s="112">
        <v>3.9140350816507199E-2</v>
      </c>
      <c r="S669" s="111">
        <v>0</v>
      </c>
      <c r="T669" s="100"/>
      <c r="U669" s="110">
        <v>112050</v>
      </c>
      <c r="V669" s="110">
        <v>0</v>
      </c>
      <c r="W669" s="110">
        <v>0</v>
      </c>
      <c r="X669" s="110">
        <v>8037</v>
      </c>
      <c r="Y669" s="110">
        <v>120087</v>
      </c>
      <c r="Z669" s="109">
        <v>20294563.568762898</v>
      </c>
      <c r="AB669" s="108">
        <v>0</v>
      </c>
      <c r="AC669" s="108">
        <v>0</v>
      </c>
      <c r="AD669" s="107">
        <v>0</v>
      </c>
      <c r="AE669" s="106"/>
    </row>
    <row r="670" spans="1:31" s="95" customFormat="1" x14ac:dyDescent="0.3">
      <c r="A670" s="115">
        <v>487</v>
      </c>
      <c r="B670" s="115">
        <v>487049262</v>
      </c>
      <c r="C670" s="114" t="s">
        <v>284</v>
      </c>
      <c r="D670" s="115">
        <v>49</v>
      </c>
      <c r="E670" s="114" t="s">
        <v>96</v>
      </c>
      <c r="F670" s="115">
        <v>262</v>
      </c>
      <c r="G670" s="114" t="s">
        <v>31</v>
      </c>
      <c r="H670" s="108">
        <v>7</v>
      </c>
      <c r="I670" s="107">
        <v>12670</v>
      </c>
      <c r="J670" s="107">
        <v>5841</v>
      </c>
      <c r="K670" s="107">
        <f t="shared" si="20"/>
        <v>0</v>
      </c>
      <c r="L670" s="107">
        <v>893</v>
      </c>
      <c r="M670" s="113">
        <f t="shared" si="21"/>
        <v>19404</v>
      </c>
      <c r="N670" s="100"/>
      <c r="O670" s="108">
        <v>0</v>
      </c>
      <c r="P670" s="108">
        <v>0</v>
      </c>
      <c r="Q670" s="112">
        <v>0.09</v>
      </c>
      <c r="R670" s="112">
        <v>5.2966569410615699E-2</v>
      </c>
      <c r="S670" s="111">
        <v>0</v>
      </c>
      <c r="T670" s="100"/>
      <c r="U670" s="110">
        <v>129577</v>
      </c>
      <c r="V670" s="110">
        <v>0</v>
      </c>
      <c r="W670" s="110">
        <v>0</v>
      </c>
      <c r="X670" s="110">
        <v>6251</v>
      </c>
      <c r="Y670" s="110">
        <v>135828</v>
      </c>
      <c r="Z670" s="109">
        <v>20294563.568762898</v>
      </c>
      <c r="AB670" s="108">
        <v>0</v>
      </c>
      <c r="AC670" s="108">
        <v>0</v>
      </c>
      <c r="AD670" s="107">
        <v>0</v>
      </c>
      <c r="AE670" s="106"/>
    </row>
    <row r="671" spans="1:31" s="95" customFormat="1" x14ac:dyDescent="0.3">
      <c r="A671" s="115">
        <v>487</v>
      </c>
      <c r="B671" s="115">
        <v>487049274</v>
      </c>
      <c r="C671" s="114" t="s">
        <v>284</v>
      </c>
      <c r="D671" s="115">
        <v>49</v>
      </c>
      <c r="E671" s="114" t="s">
        <v>96</v>
      </c>
      <c r="F671" s="115">
        <v>274</v>
      </c>
      <c r="G671" s="114" t="s">
        <v>81</v>
      </c>
      <c r="H671" s="108">
        <v>154.17000000000002</v>
      </c>
      <c r="I671" s="107">
        <v>11932</v>
      </c>
      <c r="J671" s="107">
        <v>5768</v>
      </c>
      <c r="K671" s="107">
        <f t="shared" si="20"/>
        <v>0</v>
      </c>
      <c r="L671" s="107">
        <v>893</v>
      </c>
      <c r="M671" s="113">
        <f t="shared" si="21"/>
        <v>18593</v>
      </c>
      <c r="N671" s="100"/>
      <c r="O671" s="108">
        <v>0</v>
      </c>
      <c r="P671" s="108">
        <v>0</v>
      </c>
      <c r="Q671" s="112">
        <v>0.09</v>
      </c>
      <c r="R671" s="112">
        <v>7.8783261750433251E-2</v>
      </c>
      <c r="S671" s="111">
        <v>0</v>
      </c>
      <c r="T671" s="100"/>
      <c r="U671" s="110">
        <v>2728809</v>
      </c>
      <c r="V671" s="110">
        <v>0</v>
      </c>
      <c r="W671" s="110">
        <v>0</v>
      </c>
      <c r="X671" s="110">
        <v>137674</v>
      </c>
      <c r="Y671" s="110">
        <v>2866483</v>
      </c>
      <c r="Z671" s="109">
        <v>20294563.568762898</v>
      </c>
      <c r="AB671" s="108">
        <v>0</v>
      </c>
      <c r="AC671" s="108">
        <v>0</v>
      </c>
      <c r="AD671" s="107">
        <v>0</v>
      </c>
      <c r="AE671" s="106"/>
    </row>
    <row r="672" spans="1:31" s="95" customFormat="1" x14ac:dyDescent="0.3">
      <c r="A672" s="115">
        <v>487</v>
      </c>
      <c r="B672" s="115">
        <v>487049284</v>
      </c>
      <c r="C672" s="114" t="s">
        <v>284</v>
      </c>
      <c r="D672" s="115">
        <v>49</v>
      </c>
      <c r="E672" s="114" t="s">
        <v>96</v>
      </c>
      <c r="F672" s="115">
        <v>284</v>
      </c>
      <c r="G672" s="114" t="s">
        <v>163</v>
      </c>
      <c r="H672" s="108">
        <v>1</v>
      </c>
      <c r="I672" s="107">
        <v>10593</v>
      </c>
      <c r="J672" s="107">
        <v>3606</v>
      </c>
      <c r="K672" s="107">
        <f t="shared" si="20"/>
        <v>0</v>
      </c>
      <c r="L672" s="107">
        <v>893</v>
      </c>
      <c r="M672" s="113">
        <f t="shared" si="21"/>
        <v>15092</v>
      </c>
      <c r="N672" s="100"/>
      <c r="O672" s="108">
        <v>0</v>
      </c>
      <c r="P672" s="108">
        <v>0</v>
      </c>
      <c r="Q672" s="112">
        <v>0.09</v>
      </c>
      <c r="R672" s="112">
        <v>2.6974727649085161E-2</v>
      </c>
      <c r="S672" s="111">
        <v>0</v>
      </c>
      <c r="T672" s="100"/>
      <c r="U672" s="110">
        <v>14199</v>
      </c>
      <c r="V672" s="110">
        <v>0</v>
      </c>
      <c r="W672" s="110">
        <v>0</v>
      </c>
      <c r="X672" s="110">
        <v>893</v>
      </c>
      <c r="Y672" s="110">
        <v>15092</v>
      </c>
      <c r="Z672" s="109">
        <v>20294563.568762898</v>
      </c>
      <c r="AB672" s="108">
        <v>0</v>
      </c>
      <c r="AC672" s="108">
        <v>0</v>
      </c>
      <c r="AD672" s="107">
        <v>0</v>
      </c>
      <c r="AE672" s="106"/>
    </row>
    <row r="673" spans="1:31" s="95" customFormat="1" x14ac:dyDescent="0.3">
      <c r="A673" s="115">
        <v>487</v>
      </c>
      <c r="B673" s="115">
        <v>487049308</v>
      </c>
      <c r="C673" s="114" t="s">
        <v>284</v>
      </c>
      <c r="D673" s="115">
        <v>49</v>
      </c>
      <c r="E673" s="114" t="s">
        <v>96</v>
      </c>
      <c r="F673" s="115">
        <v>308</v>
      </c>
      <c r="G673" s="114" t="s">
        <v>32</v>
      </c>
      <c r="H673" s="108">
        <v>3</v>
      </c>
      <c r="I673" s="107">
        <v>11660</v>
      </c>
      <c r="J673" s="107">
        <v>6766</v>
      </c>
      <c r="K673" s="107">
        <f t="shared" si="20"/>
        <v>0</v>
      </c>
      <c r="L673" s="107">
        <v>893</v>
      </c>
      <c r="M673" s="113">
        <f t="shared" si="21"/>
        <v>19319</v>
      </c>
      <c r="N673" s="100"/>
      <c r="O673" s="108">
        <v>0</v>
      </c>
      <c r="P673" s="108">
        <v>0</v>
      </c>
      <c r="Q673" s="112">
        <v>0.09</v>
      </c>
      <c r="R673" s="112">
        <v>2.0352338655245709E-3</v>
      </c>
      <c r="S673" s="111">
        <v>0</v>
      </c>
      <c r="T673" s="100"/>
      <c r="U673" s="110">
        <v>55278</v>
      </c>
      <c r="V673" s="110">
        <v>0</v>
      </c>
      <c r="W673" s="110">
        <v>0</v>
      </c>
      <c r="X673" s="110">
        <v>2679</v>
      </c>
      <c r="Y673" s="110">
        <v>57957</v>
      </c>
      <c r="Z673" s="109">
        <v>20294563.568762898</v>
      </c>
      <c r="AB673" s="108">
        <v>0</v>
      </c>
      <c r="AC673" s="108">
        <v>0</v>
      </c>
      <c r="AD673" s="107">
        <v>0</v>
      </c>
      <c r="AE673" s="106"/>
    </row>
    <row r="674" spans="1:31" s="95" customFormat="1" x14ac:dyDescent="0.3">
      <c r="A674" s="115">
        <v>487</v>
      </c>
      <c r="B674" s="115">
        <v>487049314</v>
      </c>
      <c r="C674" s="114" t="s">
        <v>284</v>
      </c>
      <c r="D674" s="115">
        <v>49</v>
      </c>
      <c r="E674" s="114" t="s">
        <v>96</v>
      </c>
      <c r="F674" s="115">
        <v>314</v>
      </c>
      <c r="G674" s="114" t="s">
        <v>46</v>
      </c>
      <c r="H674" s="108">
        <v>6</v>
      </c>
      <c r="I674" s="107">
        <v>11091</v>
      </c>
      <c r="J674" s="107">
        <v>8605</v>
      </c>
      <c r="K674" s="107">
        <f t="shared" si="20"/>
        <v>0</v>
      </c>
      <c r="L674" s="107">
        <v>893</v>
      </c>
      <c r="M674" s="113">
        <f t="shared" si="21"/>
        <v>20589</v>
      </c>
      <c r="N674" s="100"/>
      <c r="O674" s="108">
        <v>0</v>
      </c>
      <c r="P674" s="108">
        <v>0</v>
      </c>
      <c r="Q674" s="112">
        <v>0.09</v>
      </c>
      <c r="R674" s="112">
        <v>4.7700631071184215E-3</v>
      </c>
      <c r="S674" s="111">
        <v>0</v>
      </c>
      <c r="T674" s="100"/>
      <c r="U674" s="110">
        <v>118176</v>
      </c>
      <c r="V674" s="110">
        <v>0</v>
      </c>
      <c r="W674" s="110">
        <v>0</v>
      </c>
      <c r="X674" s="110">
        <v>5358</v>
      </c>
      <c r="Y674" s="110">
        <v>123534</v>
      </c>
      <c r="Z674" s="109">
        <v>20294563.568762898</v>
      </c>
      <c r="AB674" s="108">
        <v>0</v>
      </c>
      <c r="AC674" s="108">
        <v>0</v>
      </c>
      <c r="AD674" s="107">
        <v>0</v>
      </c>
      <c r="AE674" s="106"/>
    </row>
    <row r="675" spans="1:31" s="95" customFormat="1" x14ac:dyDescent="0.3">
      <c r="A675" s="115">
        <v>487</v>
      </c>
      <c r="B675" s="115">
        <v>487049347</v>
      </c>
      <c r="C675" s="114" t="s">
        <v>284</v>
      </c>
      <c r="D675" s="115">
        <v>49</v>
      </c>
      <c r="E675" s="114" t="s">
        <v>96</v>
      </c>
      <c r="F675" s="115">
        <v>347</v>
      </c>
      <c r="G675" s="114" t="s">
        <v>106</v>
      </c>
      <c r="H675" s="108">
        <v>3</v>
      </c>
      <c r="I675" s="107">
        <v>10754</v>
      </c>
      <c r="J675" s="107">
        <v>4659</v>
      </c>
      <c r="K675" s="107">
        <f t="shared" si="20"/>
        <v>0</v>
      </c>
      <c r="L675" s="107">
        <v>893</v>
      </c>
      <c r="M675" s="113">
        <f t="shared" si="21"/>
        <v>16306</v>
      </c>
      <c r="N675" s="100"/>
      <c r="O675" s="108">
        <v>0</v>
      </c>
      <c r="P675" s="108">
        <v>0</v>
      </c>
      <c r="Q675" s="112">
        <v>0.09</v>
      </c>
      <c r="R675" s="112">
        <v>4.4022263711121119E-3</v>
      </c>
      <c r="S675" s="111">
        <v>0</v>
      </c>
      <c r="T675" s="100"/>
      <c r="U675" s="110">
        <v>46239</v>
      </c>
      <c r="V675" s="110">
        <v>0</v>
      </c>
      <c r="W675" s="110">
        <v>0</v>
      </c>
      <c r="X675" s="110">
        <v>2679</v>
      </c>
      <c r="Y675" s="110">
        <v>48918</v>
      </c>
      <c r="Z675" s="109">
        <v>20294563.568762898</v>
      </c>
      <c r="AB675" s="108">
        <v>0</v>
      </c>
      <c r="AC675" s="108">
        <v>0</v>
      </c>
      <c r="AD675" s="107">
        <v>0</v>
      </c>
      <c r="AE675" s="106"/>
    </row>
    <row r="676" spans="1:31" s="95" customFormat="1" x14ac:dyDescent="0.3">
      <c r="A676" s="115">
        <v>487</v>
      </c>
      <c r="B676" s="115">
        <v>487274031</v>
      </c>
      <c r="C676" s="114" t="s">
        <v>284</v>
      </c>
      <c r="D676" s="115">
        <v>274</v>
      </c>
      <c r="E676" s="114" t="s">
        <v>81</v>
      </c>
      <c r="F676" s="115">
        <v>31</v>
      </c>
      <c r="G676" s="114" t="s">
        <v>101</v>
      </c>
      <c r="H676" s="108">
        <v>3</v>
      </c>
      <c r="I676" s="107">
        <v>8689</v>
      </c>
      <c r="J676" s="107">
        <v>4031</v>
      </c>
      <c r="K676" s="107">
        <f t="shared" si="20"/>
        <v>0</v>
      </c>
      <c r="L676" s="107">
        <v>893</v>
      </c>
      <c r="M676" s="113">
        <f t="shared" si="21"/>
        <v>13613</v>
      </c>
      <c r="N676" s="100"/>
      <c r="O676" s="108">
        <v>0</v>
      </c>
      <c r="P676" s="108">
        <v>0</v>
      </c>
      <c r="Q676" s="112">
        <v>0.09</v>
      </c>
      <c r="R676" s="112">
        <v>3.0859245332986639E-2</v>
      </c>
      <c r="S676" s="111">
        <v>0</v>
      </c>
      <c r="T676" s="100"/>
      <c r="U676" s="110">
        <v>38160</v>
      </c>
      <c r="V676" s="110">
        <v>0</v>
      </c>
      <c r="W676" s="110">
        <v>0</v>
      </c>
      <c r="X676" s="110">
        <v>2679</v>
      </c>
      <c r="Y676" s="110">
        <v>40839</v>
      </c>
      <c r="Z676" s="109">
        <v>20294563.568762898</v>
      </c>
      <c r="AB676" s="108">
        <v>0</v>
      </c>
      <c r="AC676" s="108">
        <v>0</v>
      </c>
      <c r="AD676" s="107">
        <v>0</v>
      </c>
      <c r="AE676" s="106"/>
    </row>
    <row r="677" spans="1:31" s="95" customFormat="1" x14ac:dyDescent="0.3">
      <c r="A677" s="115">
        <v>487</v>
      </c>
      <c r="B677" s="115">
        <v>487274035</v>
      </c>
      <c r="C677" s="114" t="s">
        <v>284</v>
      </c>
      <c r="D677" s="115">
        <v>274</v>
      </c>
      <c r="E677" s="114" t="s">
        <v>81</v>
      </c>
      <c r="F677" s="115">
        <v>35</v>
      </c>
      <c r="G677" s="114" t="s">
        <v>22</v>
      </c>
      <c r="H677" s="108">
        <v>25.02</v>
      </c>
      <c r="I677" s="107">
        <v>10748</v>
      </c>
      <c r="J677" s="107">
        <v>3778</v>
      </c>
      <c r="K677" s="107">
        <f t="shared" si="20"/>
        <v>0</v>
      </c>
      <c r="L677" s="107">
        <v>893</v>
      </c>
      <c r="M677" s="113">
        <f t="shared" si="21"/>
        <v>15419</v>
      </c>
      <c r="N677" s="100"/>
      <c r="O677" s="108">
        <v>0</v>
      </c>
      <c r="P677" s="108">
        <v>0</v>
      </c>
      <c r="Q677" s="112">
        <v>0.18</v>
      </c>
      <c r="R677" s="112">
        <v>0.14456084490991788</v>
      </c>
      <c r="S677" s="111">
        <v>0</v>
      </c>
      <c r="T677" s="100"/>
      <c r="U677" s="110">
        <v>363440</v>
      </c>
      <c r="V677" s="110">
        <v>0</v>
      </c>
      <c r="W677" s="110">
        <v>0</v>
      </c>
      <c r="X677" s="110">
        <v>22343</v>
      </c>
      <c r="Y677" s="110">
        <v>385783</v>
      </c>
      <c r="Z677" s="109">
        <v>20294563.568762898</v>
      </c>
      <c r="AB677" s="108">
        <v>0</v>
      </c>
      <c r="AC677" s="108">
        <v>0</v>
      </c>
      <c r="AD677" s="107">
        <v>0</v>
      </c>
      <c r="AE677" s="106"/>
    </row>
    <row r="678" spans="1:31" s="95" customFormat="1" x14ac:dyDescent="0.3">
      <c r="A678" s="115">
        <v>487</v>
      </c>
      <c r="B678" s="115">
        <v>487274044</v>
      </c>
      <c r="C678" s="114" t="s">
        <v>284</v>
      </c>
      <c r="D678" s="115">
        <v>274</v>
      </c>
      <c r="E678" s="114" t="s">
        <v>81</v>
      </c>
      <c r="F678" s="115">
        <v>44</v>
      </c>
      <c r="G678" s="114" t="s">
        <v>35</v>
      </c>
      <c r="H678" s="108">
        <v>1.53</v>
      </c>
      <c r="I678" s="107">
        <v>8689</v>
      </c>
      <c r="J678" s="107">
        <v>199</v>
      </c>
      <c r="K678" s="107">
        <f t="shared" si="20"/>
        <v>0</v>
      </c>
      <c r="L678" s="107">
        <v>893</v>
      </c>
      <c r="M678" s="113">
        <f t="shared" si="21"/>
        <v>9781</v>
      </c>
      <c r="N678" s="100"/>
      <c r="O678" s="108">
        <v>0</v>
      </c>
      <c r="P678" s="108">
        <v>0</v>
      </c>
      <c r="Q678" s="112">
        <v>0.09</v>
      </c>
      <c r="R678" s="112">
        <v>4.5747299026763673E-2</v>
      </c>
      <c r="S678" s="111">
        <v>0</v>
      </c>
      <c r="T678" s="100"/>
      <c r="U678" s="110">
        <v>13599</v>
      </c>
      <c r="V678" s="110">
        <v>0</v>
      </c>
      <c r="W678" s="110">
        <v>0</v>
      </c>
      <c r="X678" s="110">
        <v>1366</v>
      </c>
      <c r="Y678" s="110">
        <v>14965</v>
      </c>
      <c r="Z678" s="109">
        <v>20294563.568762898</v>
      </c>
      <c r="AB678" s="108">
        <v>0</v>
      </c>
      <c r="AC678" s="108">
        <v>0</v>
      </c>
      <c r="AD678" s="107">
        <v>0</v>
      </c>
      <c r="AE678" s="106"/>
    </row>
    <row r="679" spans="1:31" s="95" customFormat="1" x14ac:dyDescent="0.3">
      <c r="A679" s="115">
        <v>487</v>
      </c>
      <c r="B679" s="115">
        <v>487274046</v>
      </c>
      <c r="C679" s="114" t="s">
        <v>284</v>
      </c>
      <c r="D679" s="115">
        <v>274</v>
      </c>
      <c r="E679" s="114" t="s">
        <v>81</v>
      </c>
      <c r="F679" s="115">
        <v>46</v>
      </c>
      <c r="G679" s="114" t="s">
        <v>36</v>
      </c>
      <c r="H679" s="108">
        <v>1</v>
      </c>
      <c r="I679" s="107">
        <v>12817</v>
      </c>
      <c r="J679" s="107">
        <v>9741</v>
      </c>
      <c r="K679" s="107">
        <f t="shared" si="20"/>
        <v>0</v>
      </c>
      <c r="L679" s="107">
        <v>893</v>
      </c>
      <c r="M679" s="113">
        <f t="shared" si="21"/>
        <v>23451</v>
      </c>
      <c r="N679" s="100"/>
      <c r="O679" s="108">
        <v>0</v>
      </c>
      <c r="P679" s="108">
        <v>0</v>
      </c>
      <c r="Q679" s="112">
        <v>0.09</v>
      </c>
      <c r="R679" s="112">
        <v>4.5721820954575413E-4</v>
      </c>
      <c r="S679" s="111">
        <v>0</v>
      </c>
      <c r="T679" s="100"/>
      <c r="U679" s="110">
        <v>22558</v>
      </c>
      <c r="V679" s="110">
        <v>0</v>
      </c>
      <c r="W679" s="110">
        <v>0</v>
      </c>
      <c r="X679" s="110">
        <v>893</v>
      </c>
      <c r="Y679" s="110">
        <v>23451</v>
      </c>
      <c r="Z679" s="109">
        <v>20294563.568762898</v>
      </c>
      <c r="AB679" s="108">
        <v>0</v>
      </c>
      <c r="AC679" s="108">
        <v>0</v>
      </c>
      <c r="AD679" s="107">
        <v>0</v>
      </c>
      <c r="AE679" s="106"/>
    </row>
    <row r="680" spans="1:31" s="95" customFormat="1" x14ac:dyDescent="0.3">
      <c r="A680" s="115">
        <v>487</v>
      </c>
      <c r="B680" s="115">
        <v>487274048</v>
      </c>
      <c r="C680" s="114" t="s">
        <v>284</v>
      </c>
      <c r="D680" s="115">
        <v>274</v>
      </c>
      <c r="E680" s="114" t="s">
        <v>81</v>
      </c>
      <c r="F680" s="115">
        <v>48</v>
      </c>
      <c r="G680" s="114" t="s">
        <v>152</v>
      </c>
      <c r="H680" s="108">
        <v>1</v>
      </c>
      <c r="I680" s="107">
        <v>8689</v>
      </c>
      <c r="J680" s="107">
        <v>6905</v>
      </c>
      <c r="K680" s="107">
        <f t="shared" si="20"/>
        <v>0</v>
      </c>
      <c r="L680" s="107">
        <v>893</v>
      </c>
      <c r="M680" s="113">
        <f t="shared" si="21"/>
        <v>16487</v>
      </c>
      <c r="N680" s="100"/>
      <c r="O680" s="108">
        <v>0</v>
      </c>
      <c r="P680" s="108">
        <v>0</v>
      </c>
      <c r="Q680" s="112">
        <v>0.09</v>
      </c>
      <c r="R680" s="112">
        <v>8.0187235395095288E-4</v>
      </c>
      <c r="S680" s="111">
        <v>0</v>
      </c>
      <c r="T680" s="100"/>
      <c r="U680" s="110">
        <v>15594</v>
      </c>
      <c r="V680" s="110">
        <v>0</v>
      </c>
      <c r="W680" s="110">
        <v>0</v>
      </c>
      <c r="X680" s="110">
        <v>893</v>
      </c>
      <c r="Y680" s="110">
        <v>16487</v>
      </c>
      <c r="Z680" s="109">
        <v>20294563.568762898</v>
      </c>
      <c r="AB680" s="108">
        <v>0</v>
      </c>
      <c r="AC680" s="108">
        <v>0</v>
      </c>
      <c r="AD680" s="107">
        <v>0</v>
      </c>
      <c r="AE680" s="106"/>
    </row>
    <row r="681" spans="1:31" s="95" customFormat="1" x14ac:dyDescent="0.3">
      <c r="A681" s="115">
        <v>487</v>
      </c>
      <c r="B681" s="115">
        <v>487274049</v>
      </c>
      <c r="C681" s="114" t="s">
        <v>284</v>
      </c>
      <c r="D681" s="115">
        <v>274</v>
      </c>
      <c r="E681" s="114" t="s">
        <v>81</v>
      </c>
      <c r="F681" s="115">
        <v>49</v>
      </c>
      <c r="G681" s="114" t="s">
        <v>96</v>
      </c>
      <c r="H681" s="108">
        <v>91.05</v>
      </c>
      <c r="I681" s="107">
        <v>11594</v>
      </c>
      <c r="J681" s="107">
        <v>14673</v>
      </c>
      <c r="K681" s="107">
        <f t="shared" si="20"/>
        <v>0</v>
      </c>
      <c r="L681" s="107">
        <v>893</v>
      </c>
      <c r="M681" s="113">
        <f t="shared" si="21"/>
        <v>27160</v>
      </c>
      <c r="N681" s="100"/>
      <c r="O681" s="108">
        <v>0</v>
      </c>
      <c r="P681" s="108">
        <v>0</v>
      </c>
      <c r="Q681" s="112">
        <v>0.09</v>
      </c>
      <c r="R681" s="112">
        <v>6.8189522195801267E-2</v>
      </c>
      <c r="S681" s="111">
        <v>0</v>
      </c>
      <c r="T681" s="100"/>
      <c r="U681" s="110">
        <v>2391611</v>
      </c>
      <c r="V681" s="110">
        <v>0</v>
      </c>
      <c r="W681" s="110">
        <v>0</v>
      </c>
      <c r="X681" s="110">
        <v>81307</v>
      </c>
      <c r="Y681" s="110">
        <v>2472918</v>
      </c>
      <c r="Z681" s="109">
        <v>20294563.568762898</v>
      </c>
      <c r="AB681" s="108">
        <v>0</v>
      </c>
      <c r="AC681" s="108">
        <v>0</v>
      </c>
      <c r="AD681" s="107">
        <v>0</v>
      </c>
      <c r="AE681" s="106"/>
    </row>
    <row r="682" spans="1:31" s="95" customFormat="1" x14ac:dyDescent="0.3">
      <c r="A682" s="115">
        <v>487</v>
      </c>
      <c r="B682" s="115">
        <v>487274057</v>
      </c>
      <c r="C682" s="114" t="s">
        <v>284</v>
      </c>
      <c r="D682" s="115">
        <v>274</v>
      </c>
      <c r="E682" s="114" t="s">
        <v>81</v>
      </c>
      <c r="F682" s="115">
        <v>57</v>
      </c>
      <c r="G682" s="114" t="s">
        <v>23</v>
      </c>
      <c r="H682" s="108">
        <v>13.64</v>
      </c>
      <c r="I682" s="107">
        <v>11926</v>
      </c>
      <c r="J682" s="107">
        <v>607</v>
      </c>
      <c r="K682" s="107">
        <f t="shared" si="20"/>
        <v>0</v>
      </c>
      <c r="L682" s="107">
        <v>893</v>
      </c>
      <c r="M682" s="113">
        <f t="shared" si="21"/>
        <v>13426</v>
      </c>
      <c r="N682" s="100"/>
      <c r="O682" s="108">
        <v>0</v>
      </c>
      <c r="P682" s="108">
        <v>0</v>
      </c>
      <c r="Q682" s="112">
        <v>0.18</v>
      </c>
      <c r="R682" s="112">
        <v>0.11752257884657875</v>
      </c>
      <c r="S682" s="111">
        <v>0</v>
      </c>
      <c r="T682" s="100"/>
      <c r="U682" s="110">
        <v>170950</v>
      </c>
      <c r="V682" s="110">
        <v>0</v>
      </c>
      <c r="W682" s="110">
        <v>0</v>
      </c>
      <c r="X682" s="110">
        <v>12181</v>
      </c>
      <c r="Y682" s="110">
        <v>183131</v>
      </c>
      <c r="Z682" s="109">
        <v>20294563.568762898</v>
      </c>
      <c r="AB682" s="108">
        <v>0</v>
      </c>
      <c r="AC682" s="108">
        <v>0</v>
      </c>
      <c r="AD682" s="107">
        <v>0</v>
      </c>
      <c r="AE682" s="106"/>
    </row>
    <row r="683" spans="1:31" s="95" customFormat="1" x14ac:dyDescent="0.3">
      <c r="A683" s="115">
        <v>487</v>
      </c>
      <c r="B683" s="115">
        <v>487274093</v>
      </c>
      <c r="C683" s="114" t="s">
        <v>284</v>
      </c>
      <c r="D683" s="115">
        <v>274</v>
      </c>
      <c r="E683" s="114" t="s">
        <v>81</v>
      </c>
      <c r="F683" s="115">
        <v>93</v>
      </c>
      <c r="G683" s="114" t="s">
        <v>25</v>
      </c>
      <c r="H683" s="108">
        <v>50.269999999999996</v>
      </c>
      <c r="I683" s="107">
        <v>11341</v>
      </c>
      <c r="J683" s="107">
        <v>325</v>
      </c>
      <c r="K683" s="107">
        <f t="shared" si="20"/>
        <v>0</v>
      </c>
      <c r="L683" s="107">
        <v>893</v>
      </c>
      <c r="M683" s="113">
        <f t="shared" si="21"/>
        <v>12559</v>
      </c>
      <c r="N683" s="100"/>
      <c r="O683" s="108">
        <v>0</v>
      </c>
      <c r="P683" s="108">
        <v>0</v>
      </c>
      <c r="Q683" s="112">
        <v>0.09</v>
      </c>
      <c r="R683" s="112">
        <v>8.9870379446020443E-2</v>
      </c>
      <c r="S683" s="111">
        <v>0</v>
      </c>
      <c r="T683" s="100"/>
      <c r="U683" s="110">
        <v>586450</v>
      </c>
      <c r="V683" s="110">
        <v>0</v>
      </c>
      <c r="W683" s="110">
        <v>0</v>
      </c>
      <c r="X683" s="110">
        <v>44891</v>
      </c>
      <c r="Y683" s="110">
        <v>631341</v>
      </c>
      <c r="Z683" s="109">
        <v>20294563.568762898</v>
      </c>
      <c r="AB683" s="108">
        <v>4.2699999999999996</v>
      </c>
      <c r="AC683" s="108">
        <v>4.2699999999999996</v>
      </c>
      <c r="AD683" s="107">
        <v>53627</v>
      </c>
      <c r="AE683" s="106"/>
    </row>
    <row r="684" spans="1:31" s="95" customFormat="1" x14ac:dyDescent="0.3">
      <c r="A684" s="115">
        <v>487</v>
      </c>
      <c r="B684" s="115">
        <v>487274128</v>
      </c>
      <c r="C684" s="114" t="s">
        <v>284</v>
      </c>
      <c r="D684" s="115">
        <v>274</v>
      </c>
      <c r="E684" s="114" t="s">
        <v>81</v>
      </c>
      <c r="F684" s="115">
        <v>128</v>
      </c>
      <c r="G684" s="114" t="s">
        <v>110</v>
      </c>
      <c r="H684" s="108">
        <v>2</v>
      </c>
      <c r="I684" s="107">
        <v>8689</v>
      </c>
      <c r="J684" s="107">
        <v>442</v>
      </c>
      <c r="K684" s="107">
        <f t="shared" si="20"/>
        <v>0</v>
      </c>
      <c r="L684" s="107">
        <v>893</v>
      </c>
      <c r="M684" s="113">
        <f t="shared" si="21"/>
        <v>10024</v>
      </c>
      <c r="N684" s="100"/>
      <c r="O684" s="108">
        <v>0</v>
      </c>
      <c r="P684" s="108">
        <v>0</v>
      </c>
      <c r="Q684" s="112">
        <v>0.18</v>
      </c>
      <c r="R684" s="112">
        <v>3.3692444036885129E-2</v>
      </c>
      <c r="S684" s="111">
        <v>0</v>
      </c>
      <c r="T684" s="100"/>
      <c r="U684" s="110">
        <v>18262</v>
      </c>
      <c r="V684" s="110">
        <v>0</v>
      </c>
      <c r="W684" s="110">
        <v>0</v>
      </c>
      <c r="X684" s="110">
        <v>1786</v>
      </c>
      <c r="Y684" s="110">
        <v>20048</v>
      </c>
      <c r="Z684" s="109">
        <v>20294563.568762898</v>
      </c>
      <c r="AB684" s="108">
        <v>0</v>
      </c>
      <c r="AC684" s="108">
        <v>0</v>
      </c>
      <c r="AD684" s="107">
        <v>0</v>
      </c>
      <c r="AE684" s="106"/>
    </row>
    <row r="685" spans="1:31" s="95" customFormat="1" x14ac:dyDescent="0.3">
      <c r="A685" s="115">
        <v>487</v>
      </c>
      <c r="B685" s="115">
        <v>487274149</v>
      </c>
      <c r="C685" s="114" t="s">
        <v>284</v>
      </c>
      <c r="D685" s="115">
        <v>274</v>
      </c>
      <c r="E685" s="114" t="s">
        <v>81</v>
      </c>
      <c r="F685" s="115">
        <v>149</v>
      </c>
      <c r="G685" s="114" t="s">
        <v>103</v>
      </c>
      <c r="H685" s="108">
        <v>1</v>
      </c>
      <c r="I685" s="107">
        <v>8505</v>
      </c>
      <c r="J685" s="107">
        <v>10</v>
      </c>
      <c r="K685" s="107">
        <f t="shared" si="20"/>
        <v>0</v>
      </c>
      <c r="L685" s="107">
        <v>893</v>
      </c>
      <c r="M685" s="113">
        <f t="shared" si="21"/>
        <v>9408</v>
      </c>
      <c r="N685" s="100"/>
      <c r="O685" s="108">
        <v>0</v>
      </c>
      <c r="P685" s="108">
        <v>0</v>
      </c>
      <c r="Q685" s="112">
        <v>0.12985622607830993</v>
      </c>
      <c r="R685" s="112">
        <v>0.10032197054833102</v>
      </c>
      <c r="S685" s="111">
        <v>0</v>
      </c>
      <c r="T685" s="100"/>
      <c r="U685" s="110">
        <v>8515</v>
      </c>
      <c r="V685" s="110">
        <v>0</v>
      </c>
      <c r="W685" s="110">
        <v>0</v>
      </c>
      <c r="X685" s="110">
        <v>893</v>
      </c>
      <c r="Y685" s="110">
        <v>9408</v>
      </c>
      <c r="Z685" s="109">
        <v>20294563.568762898</v>
      </c>
      <c r="AB685" s="108">
        <v>0</v>
      </c>
      <c r="AC685" s="108">
        <v>0</v>
      </c>
      <c r="AD685" s="107">
        <v>0</v>
      </c>
      <c r="AE685" s="106"/>
    </row>
    <row r="686" spans="1:31" s="95" customFormat="1" x14ac:dyDescent="0.3">
      <c r="A686" s="115">
        <v>487</v>
      </c>
      <c r="B686" s="115">
        <v>487274163</v>
      </c>
      <c r="C686" s="114" t="s">
        <v>284</v>
      </c>
      <c r="D686" s="115">
        <v>274</v>
      </c>
      <c r="E686" s="114" t="s">
        <v>81</v>
      </c>
      <c r="F686" s="115">
        <v>163</v>
      </c>
      <c r="G686" s="114" t="s">
        <v>27</v>
      </c>
      <c r="H686" s="108">
        <v>7.24</v>
      </c>
      <c r="I686" s="107">
        <v>11445</v>
      </c>
      <c r="J686" s="107">
        <v>483</v>
      </c>
      <c r="K686" s="107">
        <f t="shared" si="20"/>
        <v>0</v>
      </c>
      <c r="L686" s="107">
        <v>893</v>
      </c>
      <c r="M686" s="113">
        <f t="shared" si="21"/>
        <v>12821</v>
      </c>
      <c r="N686" s="100"/>
      <c r="O686" s="108">
        <v>0</v>
      </c>
      <c r="P686" s="108">
        <v>0</v>
      </c>
      <c r="Q686" s="112">
        <v>0.18</v>
      </c>
      <c r="R686" s="112">
        <v>8.6929728917015628E-2</v>
      </c>
      <c r="S686" s="111">
        <v>0</v>
      </c>
      <c r="T686" s="100"/>
      <c r="U686" s="110">
        <v>86359</v>
      </c>
      <c r="V686" s="110">
        <v>0</v>
      </c>
      <c r="W686" s="110">
        <v>0</v>
      </c>
      <c r="X686" s="110">
        <v>6465</v>
      </c>
      <c r="Y686" s="110">
        <v>92824</v>
      </c>
      <c r="Z686" s="109">
        <v>20294563.568762898</v>
      </c>
      <c r="AB686" s="108">
        <v>0</v>
      </c>
      <c r="AC686" s="108">
        <v>0</v>
      </c>
      <c r="AD686" s="107">
        <v>0</v>
      </c>
      <c r="AE686" s="106"/>
    </row>
    <row r="687" spans="1:31" s="95" customFormat="1" x14ac:dyDescent="0.3">
      <c r="A687" s="115">
        <v>487</v>
      </c>
      <c r="B687" s="115">
        <v>487274165</v>
      </c>
      <c r="C687" s="114" t="s">
        <v>284</v>
      </c>
      <c r="D687" s="115">
        <v>274</v>
      </c>
      <c r="E687" s="114" t="s">
        <v>81</v>
      </c>
      <c r="F687" s="115">
        <v>165</v>
      </c>
      <c r="G687" s="114" t="s">
        <v>28</v>
      </c>
      <c r="H687" s="108">
        <v>62.109999999999992</v>
      </c>
      <c r="I687" s="107">
        <v>10492</v>
      </c>
      <c r="J687" s="107">
        <v>572</v>
      </c>
      <c r="K687" s="107">
        <f t="shared" si="20"/>
        <v>0</v>
      </c>
      <c r="L687" s="107">
        <v>893</v>
      </c>
      <c r="M687" s="113">
        <f t="shared" si="21"/>
        <v>11957</v>
      </c>
      <c r="N687" s="100"/>
      <c r="O687" s="108">
        <v>0</v>
      </c>
      <c r="P687" s="108">
        <v>0</v>
      </c>
      <c r="Q687" s="112">
        <v>9.8299999999999998E-2</v>
      </c>
      <c r="R687" s="112">
        <v>9.8201070211486718E-2</v>
      </c>
      <c r="S687" s="111">
        <v>0</v>
      </c>
      <c r="T687" s="100"/>
      <c r="U687" s="110">
        <v>687185</v>
      </c>
      <c r="V687" s="110">
        <v>0</v>
      </c>
      <c r="W687" s="110">
        <v>0</v>
      </c>
      <c r="X687" s="110">
        <v>55465</v>
      </c>
      <c r="Y687" s="110">
        <v>742650</v>
      </c>
      <c r="Z687" s="109">
        <v>20294563.568762898</v>
      </c>
      <c r="AB687" s="108">
        <v>30</v>
      </c>
      <c r="AC687" s="108">
        <v>22</v>
      </c>
      <c r="AD687" s="107">
        <v>263054</v>
      </c>
      <c r="AE687" s="106"/>
    </row>
    <row r="688" spans="1:31" s="95" customFormat="1" x14ac:dyDescent="0.3">
      <c r="A688" s="115">
        <v>487</v>
      </c>
      <c r="B688" s="115">
        <v>487274176</v>
      </c>
      <c r="C688" s="114" t="s">
        <v>284</v>
      </c>
      <c r="D688" s="115">
        <v>274</v>
      </c>
      <c r="E688" s="114" t="s">
        <v>81</v>
      </c>
      <c r="F688" s="115">
        <v>176</v>
      </c>
      <c r="G688" s="114" t="s">
        <v>29</v>
      </c>
      <c r="H688" s="108">
        <v>48.569999999999993</v>
      </c>
      <c r="I688" s="107">
        <v>11158</v>
      </c>
      <c r="J688" s="107">
        <v>3686</v>
      </c>
      <c r="K688" s="107">
        <f t="shared" si="20"/>
        <v>0</v>
      </c>
      <c r="L688" s="107">
        <v>893</v>
      </c>
      <c r="M688" s="113">
        <f t="shared" si="21"/>
        <v>15737</v>
      </c>
      <c r="N688" s="100"/>
      <c r="O688" s="108">
        <v>0</v>
      </c>
      <c r="P688" s="108">
        <v>0</v>
      </c>
      <c r="Q688" s="112">
        <v>0.09</v>
      </c>
      <c r="R688" s="112">
        <v>6.645275270560716E-2</v>
      </c>
      <c r="S688" s="111">
        <v>0</v>
      </c>
      <c r="T688" s="100"/>
      <c r="U688" s="110">
        <v>720973</v>
      </c>
      <c r="V688" s="110">
        <v>0</v>
      </c>
      <c r="W688" s="110">
        <v>0</v>
      </c>
      <c r="X688" s="110">
        <v>43373</v>
      </c>
      <c r="Y688" s="110">
        <v>764346</v>
      </c>
      <c r="Z688" s="109">
        <v>20294563.568762898</v>
      </c>
      <c r="AB688" s="108">
        <v>0</v>
      </c>
      <c r="AC688" s="108">
        <v>0</v>
      </c>
      <c r="AD688" s="107">
        <v>0</v>
      </c>
      <c r="AE688" s="106"/>
    </row>
    <row r="689" spans="1:31" s="95" customFormat="1" x14ac:dyDescent="0.3">
      <c r="A689" s="115">
        <v>487</v>
      </c>
      <c r="B689" s="115">
        <v>487274178</v>
      </c>
      <c r="C689" s="114" t="s">
        <v>284</v>
      </c>
      <c r="D689" s="115">
        <v>274</v>
      </c>
      <c r="E689" s="114" t="s">
        <v>81</v>
      </c>
      <c r="F689" s="115">
        <v>178</v>
      </c>
      <c r="G689" s="114" t="s">
        <v>241</v>
      </c>
      <c r="H689" s="108">
        <v>1</v>
      </c>
      <c r="I689" s="107">
        <v>8689</v>
      </c>
      <c r="J689" s="107">
        <v>906</v>
      </c>
      <c r="K689" s="107">
        <f t="shared" si="20"/>
        <v>0</v>
      </c>
      <c r="L689" s="107">
        <v>893</v>
      </c>
      <c r="M689" s="113">
        <f t="shared" si="21"/>
        <v>10488</v>
      </c>
      <c r="N689" s="100"/>
      <c r="O689" s="108">
        <v>0</v>
      </c>
      <c r="P689" s="108">
        <v>0</v>
      </c>
      <c r="Q689" s="112">
        <v>0.09</v>
      </c>
      <c r="R689" s="112">
        <v>5.8677372275208833E-2</v>
      </c>
      <c r="S689" s="111">
        <v>0</v>
      </c>
      <c r="T689" s="100"/>
      <c r="U689" s="110">
        <v>9595</v>
      </c>
      <c r="V689" s="110">
        <v>0</v>
      </c>
      <c r="W689" s="110">
        <v>0</v>
      </c>
      <c r="X689" s="110">
        <v>893</v>
      </c>
      <c r="Y689" s="110">
        <v>10488</v>
      </c>
      <c r="Z689" s="109">
        <v>20294563.568762898</v>
      </c>
      <c r="AB689" s="108">
        <v>0</v>
      </c>
      <c r="AC689" s="108">
        <v>0</v>
      </c>
      <c r="AD689" s="107">
        <v>0</v>
      </c>
      <c r="AE689" s="106"/>
    </row>
    <row r="690" spans="1:31" s="95" customFormat="1" x14ac:dyDescent="0.3">
      <c r="A690" s="115">
        <v>487</v>
      </c>
      <c r="B690" s="115">
        <v>487274181</v>
      </c>
      <c r="C690" s="114" t="s">
        <v>284</v>
      </c>
      <c r="D690" s="115">
        <v>274</v>
      </c>
      <c r="E690" s="114" t="s">
        <v>81</v>
      </c>
      <c r="F690" s="115">
        <v>181</v>
      </c>
      <c r="G690" s="114" t="s">
        <v>105</v>
      </c>
      <c r="H690" s="108">
        <v>1</v>
      </c>
      <c r="I690" s="107">
        <v>13000</v>
      </c>
      <c r="J690" s="107">
        <v>877</v>
      </c>
      <c r="K690" s="107">
        <f t="shared" si="20"/>
        <v>0</v>
      </c>
      <c r="L690" s="107">
        <v>893</v>
      </c>
      <c r="M690" s="113">
        <f t="shared" si="21"/>
        <v>14770</v>
      </c>
      <c r="N690" s="100"/>
      <c r="O690" s="108">
        <v>0</v>
      </c>
      <c r="P690" s="108">
        <v>0</v>
      </c>
      <c r="Q690" s="112">
        <v>0.09</v>
      </c>
      <c r="R690" s="112">
        <v>1.5623145980024853E-2</v>
      </c>
      <c r="S690" s="111">
        <v>0</v>
      </c>
      <c r="T690" s="100"/>
      <c r="U690" s="110">
        <v>13877</v>
      </c>
      <c r="V690" s="110">
        <v>0</v>
      </c>
      <c r="W690" s="110">
        <v>0</v>
      </c>
      <c r="X690" s="110">
        <v>893</v>
      </c>
      <c r="Y690" s="110">
        <v>14770</v>
      </c>
      <c r="Z690" s="109">
        <v>20294563.568762898</v>
      </c>
      <c r="AB690" s="108">
        <v>0</v>
      </c>
      <c r="AC690" s="108">
        <v>0</v>
      </c>
      <c r="AD690" s="107">
        <v>0</v>
      </c>
      <c r="AE690" s="106"/>
    </row>
    <row r="691" spans="1:31" s="95" customFormat="1" x14ac:dyDescent="0.3">
      <c r="A691" s="115">
        <v>487</v>
      </c>
      <c r="B691" s="115">
        <v>487274199</v>
      </c>
      <c r="C691" s="114" t="s">
        <v>284</v>
      </c>
      <c r="D691" s="115">
        <v>274</v>
      </c>
      <c r="E691" s="114" t="s">
        <v>81</v>
      </c>
      <c r="F691" s="115">
        <v>199</v>
      </c>
      <c r="G691" s="114" t="s">
        <v>162</v>
      </c>
      <c r="H691" s="108">
        <v>2</v>
      </c>
      <c r="I691" s="107">
        <v>9914</v>
      </c>
      <c r="J691" s="107">
        <v>6359</v>
      </c>
      <c r="K691" s="107">
        <f t="shared" si="20"/>
        <v>0</v>
      </c>
      <c r="L691" s="107">
        <v>893</v>
      </c>
      <c r="M691" s="113">
        <f t="shared" si="21"/>
        <v>17166</v>
      </c>
      <c r="N691" s="100"/>
      <c r="O691" s="108">
        <v>0</v>
      </c>
      <c r="P691" s="108">
        <v>0</v>
      </c>
      <c r="Q691" s="112">
        <v>0.09</v>
      </c>
      <c r="R691" s="112">
        <v>5.3669586853901296E-4</v>
      </c>
      <c r="S691" s="111">
        <v>0</v>
      </c>
      <c r="T691" s="100"/>
      <c r="U691" s="110">
        <v>32546</v>
      </c>
      <c r="V691" s="110">
        <v>0</v>
      </c>
      <c r="W691" s="110">
        <v>0</v>
      </c>
      <c r="X691" s="110">
        <v>1786</v>
      </c>
      <c r="Y691" s="110">
        <v>34332</v>
      </c>
      <c r="Z691" s="109">
        <v>20294563.568762898</v>
      </c>
      <c r="AB691" s="108">
        <v>0</v>
      </c>
      <c r="AC691" s="108">
        <v>0</v>
      </c>
      <c r="AD691" s="107">
        <v>0</v>
      </c>
      <c r="AE691" s="106"/>
    </row>
    <row r="692" spans="1:31" s="95" customFormat="1" x14ac:dyDescent="0.3">
      <c r="A692" s="115">
        <v>487</v>
      </c>
      <c r="B692" s="115">
        <v>487274217</v>
      </c>
      <c r="C692" s="114" t="s">
        <v>284</v>
      </c>
      <c r="D692" s="115">
        <v>274</v>
      </c>
      <c r="E692" s="114" t="s">
        <v>81</v>
      </c>
      <c r="F692" s="115">
        <v>217</v>
      </c>
      <c r="G692" s="114" t="s">
        <v>285</v>
      </c>
      <c r="H692" s="108">
        <v>1</v>
      </c>
      <c r="I692" s="107">
        <v>9876</v>
      </c>
      <c r="J692" s="107">
        <v>4307</v>
      </c>
      <c r="K692" s="107">
        <f t="shared" si="20"/>
        <v>0</v>
      </c>
      <c r="L692" s="107">
        <v>893</v>
      </c>
      <c r="M692" s="113">
        <f t="shared" si="21"/>
        <v>15076</v>
      </c>
      <c r="N692" s="100"/>
      <c r="O692" s="108">
        <v>0</v>
      </c>
      <c r="P692" s="108">
        <v>0</v>
      </c>
      <c r="Q692" s="112">
        <v>0.09</v>
      </c>
      <c r="R692" s="112">
        <v>8.1121734679163104E-4</v>
      </c>
      <c r="S692" s="111">
        <v>0</v>
      </c>
      <c r="T692" s="100"/>
      <c r="U692" s="110">
        <v>14183</v>
      </c>
      <c r="V692" s="110">
        <v>0</v>
      </c>
      <c r="W692" s="110">
        <v>0</v>
      </c>
      <c r="X692" s="110">
        <v>893</v>
      </c>
      <c r="Y692" s="110">
        <v>15076</v>
      </c>
      <c r="Z692" s="109">
        <v>20294563.568762898</v>
      </c>
      <c r="AB692" s="108">
        <v>0</v>
      </c>
      <c r="AC692" s="108">
        <v>0</v>
      </c>
      <c r="AD692" s="107">
        <v>0</v>
      </c>
      <c r="AE692" s="106"/>
    </row>
    <row r="693" spans="1:31" s="95" customFormat="1" x14ac:dyDescent="0.3">
      <c r="A693" s="115">
        <v>487</v>
      </c>
      <c r="B693" s="115">
        <v>487274229</v>
      </c>
      <c r="C693" s="114" t="s">
        <v>284</v>
      </c>
      <c r="D693" s="115">
        <v>274</v>
      </c>
      <c r="E693" s="114" t="s">
        <v>81</v>
      </c>
      <c r="F693" s="115">
        <v>229</v>
      </c>
      <c r="G693" s="114" t="s">
        <v>113</v>
      </c>
      <c r="H693" s="108">
        <v>1.69</v>
      </c>
      <c r="I693" s="107">
        <v>10845</v>
      </c>
      <c r="J693" s="107">
        <v>1870</v>
      </c>
      <c r="K693" s="107">
        <f t="shared" si="20"/>
        <v>0</v>
      </c>
      <c r="L693" s="107">
        <v>893</v>
      </c>
      <c r="M693" s="113">
        <f t="shared" si="21"/>
        <v>13608</v>
      </c>
      <c r="N693" s="100"/>
      <c r="O693" s="108">
        <v>0</v>
      </c>
      <c r="P693" s="108">
        <v>0</v>
      </c>
      <c r="Q693" s="112">
        <v>0.09</v>
      </c>
      <c r="R693" s="112">
        <v>1.1153540828177228E-2</v>
      </c>
      <c r="S693" s="111">
        <v>0</v>
      </c>
      <c r="T693" s="100"/>
      <c r="U693" s="110">
        <v>21488</v>
      </c>
      <c r="V693" s="110">
        <v>0</v>
      </c>
      <c r="W693" s="110">
        <v>0</v>
      </c>
      <c r="X693" s="110">
        <v>1509</v>
      </c>
      <c r="Y693" s="110">
        <v>22997</v>
      </c>
      <c r="Z693" s="109">
        <v>20294563.568762898</v>
      </c>
      <c r="AB693" s="108">
        <v>0</v>
      </c>
      <c r="AC693" s="108">
        <v>0</v>
      </c>
      <c r="AD693" s="107">
        <v>0</v>
      </c>
      <c r="AE693" s="106"/>
    </row>
    <row r="694" spans="1:31" s="95" customFormat="1" x14ac:dyDescent="0.3">
      <c r="A694" s="115">
        <v>487</v>
      </c>
      <c r="B694" s="115">
        <v>487274243</v>
      </c>
      <c r="C694" s="114" t="s">
        <v>284</v>
      </c>
      <c r="D694" s="115">
        <v>274</v>
      </c>
      <c r="E694" s="114" t="s">
        <v>81</v>
      </c>
      <c r="F694" s="115">
        <v>243</v>
      </c>
      <c r="G694" s="114" t="s">
        <v>74</v>
      </c>
      <c r="H694" s="108">
        <v>1</v>
      </c>
      <c r="I694" s="107">
        <v>12066</v>
      </c>
      <c r="J694" s="107">
        <v>2848</v>
      </c>
      <c r="K694" s="107">
        <f t="shared" si="20"/>
        <v>0</v>
      </c>
      <c r="L694" s="107">
        <v>893</v>
      </c>
      <c r="M694" s="113">
        <f t="shared" si="21"/>
        <v>15807</v>
      </c>
      <c r="N694" s="100"/>
      <c r="O694" s="108">
        <v>0</v>
      </c>
      <c r="P694" s="108">
        <v>0</v>
      </c>
      <c r="Q694" s="112">
        <v>0.09</v>
      </c>
      <c r="R694" s="112">
        <v>5.3763165448022874E-3</v>
      </c>
      <c r="S694" s="111">
        <v>0</v>
      </c>
      <c r="T694" s="100"/>
      <c r="U694" s="110">
        <v>14914</v>
      </c>
      <c r="V694" s="110">
        <v>0</v>
      </c>
      <c r="W694" s="110">
        <v>0</v>
      </c>
      <c r="X694" s="110">
        <v>893</v>
      </c>
      <c r="Y694" s="110">
        <v>15807</v>
      </c>
      <c r="Z694" s="109">
        <v>20294563.568762898</v>
      </c>
      <c r="AB694" s="108">
        <v>0</v>
      </c>
      <c r="AC694" s="108">
        <v>0</v>
      </c>
      <c r="AD694" s="107">
        <v>0</v>
      </c>
      <c r="AE694" s="106"/>
    </row>
    <row r="695" spans="1:31" s="95" customFormat="1" x14ac:dyDescent="0.3">
      <c r="A695" s="115">
        <v>487</v>
      </c>
      <c r="B695" s="115">
        <v>487274244</v>
      </c>
      <c r="C695" s="114" t="s">
        <v>284</v>
      </c>
      <c r="D695" s="115">
        <v>274</v>
      </c>
      <c r="E695" s="114" t="s">
        <v>81</v>
      </c>
      <c r="F695" s="115">
        <v>244</v>
      </c>
      <c r="G695" s="114" t="s">
        <v>43</v>
      </c>
      <c r="H695" s="108">
        <v>5</v>
      </c>
      <c r="I695" s="107">
        <v>11038</v>
      </c>
      <c r="J695" s="107">
        <v>4472</v>
      </c>
      <c r="K695" s="107">
        <f t="shared" si="20"/>
        <v>0</v>
      </c>
      <c r="L695" s="107">
        <v>893</v>
      </c>
      <c r="M695" s="113">
        <f t="shared" si="21"/>
        <v>16403</v>
      </c>
      <c r="N695" s="100"/>
      <c r="O695" s="108">
        <v>0</v>
      </c>
      <c r="P695" s="108">
        <v>0</v>
      </c>
      <c r="Q695" s="112">
        <v>0.18</v>
      </c>
      <c r="R695" s="112">
        <v>9.1081897987744451E-2</v>
      </c>
      <c r="S695" s="111">
        <v>0</v>
      </c>
      <c r="T695" s="100"/>
      <c r="U695" s="110">
        <v>77550</v>
      </c>
      <c r="V695" s="110">
        <v>0</v>
      </c>
      <c r="W695" s="110">
        <v>0</v>
      </c>
      <c r="X695" s="110">
        <v>4465</v>
      </c>
      <c r="Y695" s="110">
        <v>82015</v>
      </c>
      <c r="Z695" s="109">
        <v>20294563.568762898</v>
      </c>
      <c r="AB695" s="108">
        <v>0</v>
      </c>
      <c r="AC695" s="108">
        <v>0</v>
      </c>
      <c r="AD695" s="107">
        <v>0</v>
      </c>
      <c r="AE695" s="106"/>
    </row>
    <row r="696" spans="1:31" s="95" customFormat="1" x14ac:dyDescent="0.3">
      <c r="A696" s="115">
        <v>487</v>
      </c>
      <c r="B696" s="115">
        <v>487274248</v>
      </c>
      <c r="C696" s="114" t="s">
        <v>284</v>
      </c>
      <c r="D696" s="115">
        <v>274</v>
      </c>
      <c r="E696" s="114" t="s">
        <v>81</v>
      </c>
      <c r="F696" s="115">
        <v>248</v>
      </c>
      <c r="G696" s="114" t="s">
        <v>30</v>
      </c>
      <c r="H696" s="108">
        <v>14.28</v>
      </c>
      <c r="I696" s="107">
        <v>10783</v>
      </c>
      <c r="J696" s="107">
        <v>1066</v>
      </c>
      <c r="K696" s="107">
        <f t="shared" si="20"/>
        <v>0</v>
      </c>
      <c r="L696" s="107">
        <v>893</v>
      </c>
      <c r="M696" s="113">
        <f t="shared" si="21"/>
        <v>12742</v>
      </c>
      <c r="N696" s="100"/>
      <c r="O696" s="108">
        <v>0</v>
      </c>
      <c r="P696" s="108">
        <v>0</v>
      </c>
      <c r="Q696" s="112">
        <v>0.09</v>
      </c>
      <c r="R696" s="112">
        <v>3.9140350816507199E-2</v>
      </c>
      <c r="S696" s="111">
        <v>0</v>
      </c>
      <c r="T696" s="100"/>
      <c r="U696" s="110">
        <v>169203</v>
      </c>
      <c r="V696" s="110">
        <v>0</v>
      </c>
      <c r="W696" s="110">
        <v>0</v>
      </c>
      <c r="X696" s="110">
        <v>12752</v>
      </c>
      <c r="Y696" s="110">
        <v>181955</v>
      </c>
      <c r="Z696" s="109">
        <v>20294563.568762898</v>
      </c>
      <c r="AB696" s="108">
        <v>0</v>
      </c>
      <c r="AC696" s="108">
        <v>0</v>
      </c>
      <c r="AD696" s="107">
        <v>0</v>
      </c>
      <c r="AE696" s="106"/>
    </row>
    <row r="697" spans="1:31" s="95" customFormat="1" x14ac:dyDescent="0.3">
      <c r="A697" s="115">
        <v>487</v>
      </c>
      <c r="B697" s="115">
        <v>487274262</v>
      </c>
      <c r="C697" s="114" t="s">
        <v>284</v>
      </c>
      <c r="D697" s="115">
        <v>274</v>
      </c>
      <c r="E697" s="114" t="s">
        <v>81</v>
      </c>
      <c r="F697" s="115">
        <v>262</v>
      </c>
      <c r="G697" s="114" t="s">
        <v>31</v>
      </c>
      <c r="H697" s="108">
        <v>7.86</v>
      </c>
      <c r="I697" s="107">
        <v>10056</v>
      </c>
      <c r="J697" s="107">
        <v>4636</v>
      </c>
      <c r="K697" s="107">
        <f t="shared" si="20"/>
        <v>0</v>
      </c>
      <c r="L697" s="107">
        <v>893</v>
      </c>
      <c r="M697" s="113">
        <f t="shared" si="21"/>
        <v>15585</v>
      </c>
      <c r="N697" s="100"/>
      <c r="O697" s="108">
        <v>0</v>
      </c>
      <c r="P697" s="108">
        <v>0</v>
      </c>
      <c r="Q697" s="112">
        <v>0.09</v>
      </c>
      <c r="R697" s="112">
        <v>5.2966569410615699E-2</v>
      </c>
      <c r="S697" s="111">
        <v>0</v>
      </c>
      <c r="T697" s="100"/>
      <c r="U697" s="110">
        <v>115479</v>
      </c>
      <c r="V697" s="110">
        <v>0</v>
      </c>
      <c r="W697" s="110">
        <v>0</v>
      </c>
      <c r="X697" s="110">
        <v>7019</v>
      </c>
      <c r="Y697" s="110">
        <v>122498</v>
      </c>
      <c r="Z697" s="109">
        <v>20294563.568762898</v>
      </c>
      <c r="AB697" s="108">
        <v>0</v>
      </c>
      <c r="AC697" s="108">
        <v>0</v>
      </c>
      <c r="AD697" s="107">
        <v>0</v>
      </c>
      <c r="AE697" s="106"/>
    </row>
    <row r="698" spans="1:31" s="95" customFormat="1" x14ac:dyDescent="0.3">
      <c r="A698" s="115">
        <v>487</v>
      </c>
      <c r="B698" s="115">
        <v>487274274</v>
      </c>
      <c r="C698" s="114" t="s">
        <v>284</v>
      </c>
      <c r="D698" s="115">
        <v>274</v>
      </c>
      <c r="E698" s="114" t="s">
        <v>81</v>
      </c>
      <c r="F698" s="115">
        <v>274</v>
      </c>
      <c r="G698" s="114" t="s">
        <v>81</v>
      </c>
      <c r="H698" s="108">
        <v>289.35999999999996</v>
      </c>
      <c r="I698" s="107">
        <v>11540</v>
      </c>
      <c r="J698" s="107">
        <v>5579</v>
      </c>
      <c r="K698" s="107">
        <f t="shared" si="20"/>
        <v>0</v>
      </c>
      <c r="L698" s="107">
        <v>893</v>
      </c>
      <c r="M698" s="113">
        <f t="shared" si="21"/>
        <v>18012</v>
      </c>
      <c r="N698" s="100"/>
      <c r="O698" s="108">
        <v>0</v>
      </c>
      <c r="P698" s="108">
        <v>0</v>
      </c>
      <c r="Q698" s="112">
        <v>0.09</v>
      </c>
      <c r="R698" s="112">
        <v>7.8783261750433251E-2</v>
      </c>
      <c r="S698" s="111">
        <v>0</v>
      </c>
      <c r="T698" s="100"/>
      <c r="U698" s="110">
        <v>4953554</v>
      </c>
      <c r="V698" s="110">
        <v>0</v>
      </c>
      <c r="W698" s="110">
        <v>0</v>
      </c>
      <c r="X698" s="110">
        <v>258398</v>
      </c>
      <c r="Y698" s="110">
        <v>5211952</v>
      </c>
      <c r="Z698" s="109">
        <v>20294563.568762898</v>
      </c>
      <c r="AB698" s="108">
        <v>0</v>
      </c>
      <c r="AC698" s="108">
        <v>0</v>
      </c>
      <c r="AD698" s="107">
        <v>0</v>
      </c>
      <c r="AE698" s="106"/>
    </row>
    <row r="699" spans="1:31" s="95" customFormat="1" x14ac:dyDescent="0.3">
      <c r="A699" s="115">
        <v>487</v>
      </c>
      <c r="B699" s="115">
        <v>487274284</v>
      </c>
      <c r="C699" s="114" t="s">
        <v>284</v>
      </c>
      <c r="D699" s="115">
        <v>274</v>
      </c>
      <c r="E699" s="114" t="s">
        <v>81</v>
      </c>
      <c r="F699" s="115">
        <v>284</v>
      </c>
      <c r="G699" s="114" t="s">
        <v>163</v>
      </c>
      <c r="H699" s="108">
        <v>0.14000000000000001</v>
      </c>
      <c r="I699" s="107">
        <v>8689</v>
      </c>
      <c r="J699" s="107">
        <v>2958</v>
      </c>
      <c r="K699" s="107">
        <f t="shared" si="20"/>
        <v>0</v>
      </c>
      <c r="L699" s="107">
        <v>893</v>
      </c>
      <c r="M699" s="113">
        <f t="shared" si="21"/>
        <v>12540</v>
      </c>
      <c r="N699" s="100"/>
      <c r="O699" s="108">
        <v>0</v>
      </c>
      <c r="P699" s="108">
        <v>0</v>
      </c>
      <c r="Q699" s="112">
        <v>0.09</v>
      </c>
      <c r="R699" s="112">
        <v>2.6974727649085161E-2</v>
      </c>
      <c r="S699" s="111">
        <v>0</v>
      </c>
      <c r="T699" s="100"/>
      <c r="U699" s="110">
        <v>1631</v>
      </c>
      <c r="V699" s="110">
        <v>0</v>
      </c>
      <c r="W699" s="110">
        <v>0</v>
      </c>
      <c r="X699" s="110">
        <v>125</v>
      </c>
      <c r="Y699" s="110">
        <v>1756</v>
      </c>
      <c r="Z699" s="109">
        <v>20294563.568762898</v>
      </c>
      <c r="AB699" s="108">
        <v>0</v>
      </c>
      <c r="AC699" s="108">
        <v>0</v>
      </c>
      <c r="AD699" s="107">
        <v>0</v>
      </c>
      <c r="AE699" s="106"/>
    </row>
    <row r="700" spans="1:31" s="95" customFormat="1" x14ac:dyDescent="0.3">
      <c r="A700" s="115">
        <v>487</v>
      </c>
      <c r="B700" s="115">
        <v>487274285</v>
      </c>
      <c r="C700" s="114" t="s">
        <v>284</v>
      </c>
      <c r="D700" s="115">
        <v>274</v>
      </c>
      <c r="E700" s="114" t="s">
        <v>81</v>
      </c>
      <c r="F700" s="115">
        <v>285</v>
      </c>
      <c r="G700" s="114" t="s">
        <v>44</v>
      </c>
      <c r="H700" s="108">
        <v>2</v>
      </c>
      <c r="I700" s="107">
        <v>8689</v>
      </c>
      <c r="J700" s="107">
        <v>2661</v>
      </c>
      <c r="K700" s="107">
        <f t="shared" si="20"/>
        <v>0</v>
      </c>
      <c r="L700" s="107">
        <v>893</v>
      </c>
      <c r="M700" s="113">
        <f t="shared" si="21"/>
        <v>12243</v>
      </c>
      <c r="N700" s="100"/>
      <c r="O700" s="108">
        <v>0</v>
      </c>
      <c r="P700" s="108">
        <v>0</v>
      </c>
      <c r="Q700" s="112">
        <v>0.09</v>
      </c>
      <c r="R700" s="112">
        <v>2.9773128157862844E-2</v>
      </c>
      <c r="S700" s="111">
        <v>0</v>
      </c>
      <c r="T700" s="100"/>
      <c r="U700" s="110">
        <v>22700</v>
      </c>
      <c r="V700" s="110">
        <v>0</v>
      </c>
      <c r="W700" s="110">
        <v>0</v>
      </c>
      <c r="X700" s="110">
        <v>1786</v>
      </c>
      <c r="Y700" s="110">
        <v>24486</v>
      </c>
      <c r="Z700" s="109">
        <v>20294563.568762898</v>
      </c>
      <c r="AB700" s="108">
        <v>0</v>
      </c>
      <c r="AC700" s="108">
        <v>0</v>
      </c>
      <c r="AD700" s="107">
        <v>0</v>
      </c>
      <c r="AE700" s="106"/>
    </row>
    <row r="701" spans="1:31" s="95" customFormat="1" x14ac:dyDescent="0.3">
      <c r="A701" s="115">
        <v>487</v>
      </c>
      <c r="B701" s="115">
        <v>487274295</v>
      </c>
      <c r="C701" s="114" t="s">
        <v>284</v>
      </c>
      <c r="D701" s="115">
        <v>274</v>
      </c>
      <c r="E701" s="114" t="s">
        <v>81</v>
      </c>
      <c r="F701" s="115">
        <v>295</v>
      </c>
      <c r="G701" s="114" t="s">
        <v>155</v>
      </c>
      <c r="H701" s="108">
        <v>2</v>
      </c>
      <c r="I701" s="107">
        <v>9708</v>
      </c>
      <c r="J701" s="107">
        <v>4643</v>
      </c>
      <c r="K701" s="107">
        <f t="shared" si="20"/>
        <v>0</v>
      </c>
      <c r="L701" s="107">
        <v>893</v>
      </c>
      <c r="M701" s="113">
        <f t="shared" si="21"/>
        <v>15244</v>
      </c>
      <c r="N701" s="100"/>
      <c r="O701" s="108">
        <v>0</v>
      </c>
      <c r="P701" s="108">
        <v>0</v>
      </c>
      <c r="Q701" s="112">
        <v>0.09</v>
      </c>
      <c r="R701" s="112">
        <v>2.037690193406954E-2</v>
      </c>
      <c r="S701" s="111">
        <v>0</v>
      </c>
      <c r="T701" s="100"/>
      <c r="U701" s="110">
        <v>28702</v>
      </c>
      <c r="V701" s="110">
        <v>0</v>
      </c>
      <c r="W701" s="110">
        <v>0</v>
      </c>
      <c r="X701" s="110">
        <v>1786</v>
      </c>
      <c r="Y701" s="110">
        <v>30488</v>
      </c>
      <c r="Z701" s="109">
        <v>20294563.568762898</v>
      </c>
      <c r="AB701" s="108">
        <v>0</v>
      </c>
      <c r="AC701" s="108">
        <v>0</v>
      </c>
      <c r="AD701" s="107">
        <v>0</v>
      </c>
      <c r="AE701" s="106"/>
    </row>
    <row r="702" spans="1:31" s="95" customFormat="1" x14ac:dyDescent="0.3">
      <c r="A702" s="115">
        <v>487</v>
      </c>
      <c r="B702" s="115">
        <v>487274305</v>
      </c>
      <c r="C702" s="114" t="s">
        <v>284</v>
      </c>
      <c r="D702" s="115">
        <v>274</v>
      </c>
      <c r="E702" s="114" t="s">
        <v>81</v>
      </c>
      <c r="F702" s="115">
        <v>305</v>
      </c>
      <c r="G702" s="114" t="s">
        <v>75</v>
      </c>
      <c r="H702" s="108">
        <v>1</v>
      </c>
      <c r="I702" s="107">
        <v>10092</v>
      </c>
      <c r="J702" s="107">
        <v>3292</v>
      </c>
      <c r="K702" s="107">
        <f t="shared" si="20"/>
        <v>0</v>
      </c>
      <c r="L702" s="107">
        <v>893</v>
      </c>
      <c r="M702" s="113">
        <f t="shared" si="21"/>
        <v>14277</v>
      </c>
      <c r="N702" s="100"/>
      <c r="O702" s="108">
        <v>0</v>
      </c>
      <c r="P702" s="108">
        <v>0</v>
      </c>
      <c r="Q702" s="112">
        <v>0.09</v>
      </c>
      <c r="R702" s="112">
        <v>1.3653013876805516E-2</v>
      </c>
      <c r="S702" s="111">
        <v>0</v>
      </c>
      <c r="T702" s="100"/>
      <c r="U702" s="110">
        <v>13384</v>
      </c>
      <c r="V702" s="110">
        <v>0</v>
      </c>
      <c r="W702" s="110">
        <v>0</v>
      </c>
      <c r="X702" s="110">
        <v>893</v>
      </c>
      <c r="Y702" s="110">
        <v>14277</v>
      </c>
      <c r="Z702" s="109">
        <v>20294563.568762898</v>
      </c>
      <c r="AB702" s="108">
        <v>0</v>
      </c>
      <c r="AC702" s="108">
        <v>0</v>
      </c>
      <c r="AD702" s="107">
        <v>0</v>
      </c>
      <c r="AE702" s="106"/>
    </row>
    <row r="703" spans="1:31" s="95" customFormat="1" x14ac:dyDescent="0.3">
      <c r="A703" s="115">
        <v>487</v>
      </c>
      <c r="B703" s="115">
        <v>487274308</v>
      </c>
      <c r="C703" s="114" t="s">
        <v>284</v>
      </c>
      <c r="D703" s="115">
        <v>274</v>
      </c>
      <c r="E703" s="114" t="s">
        <v>81</v>
      </c>
      <c r="F703" s="115">
        <v>308</v>
      </c>
      <c r="G703" s="114" t="s">
        <v>32</v>
      </c>
      <c r="H703" s="108">
        <v>1</v>
      </c>
      <c r="I703" s="107">
        <v>11856</v>
      </c>
      <c r="J703" s="107">
        <v>6880</v>
      </c>
      <c r="K703" s="107">
        <f t="shared" si="20"/>
        <v>0</v>
      </c>
      <c r="L703" s="107">
        <v>893</v>
      </c>
      <c r="M703" s="113">
        <f t="shared" si="21"/>
        <v>19629</v>
      </c>
      <c r="N703" s="100"/>
      <c r="O703" s="108">
        <v>0</v>
      </c>
      <c r="P703" s="108">
        <v>0</v>
      </c>
      <c r="Q703" s="112">
        <v>0.09</v>
      </c>
      <c r="R703" s="112">
        <v>2.0352338655245709E-3</v>
      </c>
      <c r="S703" s="111">
        <v>0</v>
      </c>
      <c r="T703" s="100"/>
      <c r="U703" s="110">
        <v>18736</v>
      </c>
      <c r="V703" s="110">
        <v>0</v>
      </c>
      <c r="W703" s="110">
        <v>0</v>
      </c>
      <c r="X703" s="110">
        <v>893</v>
      </c>
      <c r="Y703" s="110">
        <v>19629</v>
      </c>
      <c r="Z703" s="109">
        <v>20294563.568762898</v>
      </c>
      <c r="AB703" s="108">
        <v>0</v>
      </c>
      <c r="AC703" s="108">
        <v>0</v>
      </c>
      <c r="AD703" s="107">
        <v>0</v>
      </c>
      <c r="AE703" s="106"/>
    </row>
    <row r="704" spans="1:31" s="95" customFormat="1" x14ac:dyDescent="0.3">
      <c r="A704" s="115">
        <v>487</v>
      </c>
      <c r="B704" s="115">
        <v>487274314</v>
      </c>
      <c r="C704" s="114" t="s">
        <v>284</v>
      </c>
      <c r="D704" s="115">
        <v>274</v>
      </c>
      <c r="E704" s="114" t="s">
        <v>81</v>
      </c>
      <c r="F704" s="115">
        <v>314</v>
      </c>
      <c r="G704" s="114" t="s">
        <v>46</v>
      </c>
      <c r="H704" s="108">
        <v>1</v>
      </c>
      <c r="I704" s="107">
        <v>10661</v>
      </c>
      <c r="J704" s="107">
        <v>8271</v>
      </c>
      <c r="K704" s="107">
        <f t="shared" si="20"/>
        <v>0</v>
      </c>
      <c r="L704" s="107">
        <v>893</v>
      </c>
      <c r="M704" s="113">
        <f t="shared" si="21"/>
        <v>19825</v>
      </c>
      <c r="N704" s="100"/>
      <c r="O704" s="108">
        <v>0</v>
      </c>
      <c r="P704" s="108">
        <v>0</v>
      </c>
      <c r="Q704" s="112">
        <v>0.09</v>
      </c>
      <c r="R704" s="112">
        <v>4.7700631071184215E-3</v>
      </c>
      <c r="S704" s="111">
        <v>0</v>
      </c>
      <c r="T704" s="100"/>
      <c r="U704" s="110">
        <v>18932</v>
      </c>
      <c r="V704" s="110">
        <v>0</v>
      </c>
      <c r="W704" s="110">
        <v>0</v>
      </c>
      <c r="X704" s="110">
        <v>893</v>
      </c>
      <c r="Y704" s="110">
        <v>19825</v>
      </c>
      <c r="Z704" s="109">
        <v>20294563.568762898</v>
      </c>
      <c r="AB704" s="108">
        <v>0</v>
      </c>
      <c r="AC704" s="108">
        <v>0</v>
      </c>
      <c r="AD704" s="107">
        <v>0</v>
      </c>
      <c r="AE704" s="106"/>
    </row>
    <row r="705" spans="1:31" s="95" customFormat="1" x14ac:dyDescent="0.3">
      <c r="A705" s="115">
        <v>487</v>
      </c>
      <c r="B705" s="115">
        <v>487274344</v>
      </c>
      <c r="C705" s="114" t="s">
        <v>284</v>
      </c>
      <c r="D705" s="115">
        <v>274</v>
      </c>
      <c r="E705" s="114" t="s">
        <v>81</v>
      </c>
      <c r="F705" s="115">
        <v>344</v>
      </c>
      <c r="G705" s="114" t="s">
        <v>243</v>
      </c>
      <c r="H705" s="108">
        <v>1</v>
      </c>
      <c r="I705" s="107">
        <v>9629</v>
      </c>
      <c r="J705" s="107">
        <v>3224</v>
      </c>
      <c r="K705" s="107">
        <f t="shared" si="20"/>
        <v>0</v>
      </c>
      <c r="L705" s="107">
        <v>893</v>
      </c>
      <c r="M705" s="113">
        <f t="shared" si="21"/>
        <v>13746</v>
      </c>
      <c r="N705" s="100"/>
      <c r="O705" s="108">
        <v>0</v>
      </c>
      <c r="P705" s="108">
        <v>0</v>
      </c>
      <c r="Q705" s="112">
        <v>0.09</v>
      </c>
      <c r="R705" s="112">
        <v>5.1908722563975937E-4</v>
      </c>
      <c r="S705" s="111">
        <v>0</v>
      </c>
      <c r="T705" s="100"/>
      <c r="U705" s="110">
        <v>12853</v>
      </c>
      <c r="V705" s="110">
        <v>0</v>
      </c>
      <c r="W705" s="110">
        <v>0</v>
      </c>
      <c r="X705" s="110">
        <v>893</v>
      </c>
      <c r="Y705" s="110">
        <v>13746</v>
      </c>
      <c r="Z705" s="109">
        <v>20294563.568762898</v>
      </c>
      <c r="AB705" s="108">
        <v>0</v>
      </c>
      <c r="AC705" s="108">
        <v>0</v>
      </c>
      <c r="AD705" s="107">
        <v>0</v>
      </c>
      <c r="AE705" s="106"/>
    </row>
    <row r="706" spans="1:31" s="95" customFormat="1" x14ac:dyDescent="0.3">
      <c r="A706" s="115">
        <v>487</v>
      </c>
      <c r="B706" s="115">
        <v>487274347</v>
      </c>
      <c r="C706" s="114" t="s">
        <v>284</v>
      </c>
      <c r="D706" s="115">
        <v>274</v>
      </c>
      <c r="E706" s="114" t="s">
        <v>81</v>
      </c>
      <c r="F706" s="115">
        <v>347</v>
      </c>
      <c r="G706" s="114" t="s">
        <v>106</v>
      </c>
      <c r="H706" s="108">
        <v>5</v>
      </c>
      <c r="I706" s="107">
        <v>11999</v>
      </c>
      <c r="J706" s="107">
        <v>5198</v>
      </c>
      <c r="K706" s="107">
        <f t="shared" si="20"/>
        <v>0</v>
      </c>
      <c r="L706" s="107">
        <v>893</v>
      </c>
      <c r="M706" s="113">
        <f t="shared" si="21"/>
        <v>18090</v>
      </c>
      <c r="N706" s="100"/>
      <c r="O706" s="108">
        <v>0</v>
      </c>
      <c r="P706" s="108">
        <v>0</v>
      </c>
      <c r="Q706" s="112">
        <v>0.09</v>
      </c>
      <c r="R706" s="112">
        <v>4.4022263711121119E-3</v>
      </c>
      <c r="S706" s="111">
        <v>0</v>
      </c>
      <c r="T706" s="100"/>
      <c r="U706" s="110">
        <v>85985</v>
      </c>
      <c r="V706" s="110">
        <v>0</v>
      </c>
      <c r="W706" s="110">
        <v>0</v>
      </c>
      <c r="X706" s="110">
        <v>4465</v>
      </c>
      <c r="Y706" s="110">
        <v>90450</v>
      </c>
      <c r="Z706" s="109">
        <v>20294563.568762898</v>
      </c>
      <c r="AB706" s="108">
        <v>0</v>
      </c>
      <c r="AC706" s="108">
        <v>0</v>
      </c>
      <c r="AD706" s="107">
        <v>0</v>
      </c>
      <c r="AE706" s="106"/>
    </row>
    <row r="707" spans="1:31" s="95" customFormat="1" x14ac:dyDescent="0.3">
      <c r="A707" s="115">
        <v>488</v>
      </c>
      <c r="B707" s="115">
        <v>488219001</v>
      </c>
      <c r="C707" s="114" t="s">
        <v>286</v>
      </c>
      <c r="D707" s="115">
        <v>219</v>
      </c>
      <c r="E707" s="114" t="s">
        <v>287</v>
      </c>
      <c r="F707" s="115">
        <v>1</v>
      </c>
      <c r="G707" s="114" t="s">
        <v>161</v>
      </c>
      <c r="H707" s="108">
        <v>27.24</v>
      </c>
      <c r="I707" s="107">
        <v>9150</v>
      </c>
      <c r="J707" s="107">
        <v>2592</v>
      </c>
      <c r="K707" s="107">
        <f t="shared" si="20"/>
        <v>0</v>
      </c>
      <c r="L707" s="107">
        <v>893</v>
      </c>
      <c r="M707" s="113">
        <f t="shared" si="21"/>
        <v>12635</v>
      </c>
      <c r="N707" s="100"/>
      <c r="O707" s="108">
        <v>0</v>
      </c>
      <c r="P707" s="108">
        <v>0</v>
      </c>
      <c r="Q707" s="112">
        <v>0.09</v>
      </c>
      <c r="R707" s="112">
        <v>1.2500801014553014E-2</v>
      </c>
      <c r="S707" s="111">
        <v>0</v>
      </c>
      <c r="T707" s="100"/>
      <c r="U707" s="110">
        <v>319852</v>
      </c>
      <c r="V707" s="110">
        <v>0</v>
      </c>
      <c r="W707" s="110">
        <v>0</v>
      </c>
      <c r="X707" s="110">
        <v>24325</v>
      </c>
      <c r="Y707" s="110">
        <v>344177</v>
      </c>
      <c r="Z707" s="109">
        <v>12784952</v>
      </c>
      <c r="AB707" s="108">
        <v>0</v>
      </c>
      <c r="AC707" s="108">
        <v>0</v>
      </c>
      <c r="AD707" s="107">
        <v>0</v>
      </c>
      <c r="AE707" s="106"/>
    </row>
    <row r="708" spans="1:31" s="95" customFormat="1" x14ac:dyDescent="0.3">
      <c r="A708" s="115">
        <v>488</v>
      </c>
      <c r="B708" s="115">
        <v>488219035</v>
      </c>
      <c r="C708" s="114" t="s">
        <v>286</v>
      </c>
      <c r="D708" s="115">
        <v>219</v>
      </c>
      <c r="E708" s="114" t="s">
        <v>287</v>
      </c>
      <c r="F708" s="115">
        <v>35</v>
      </c>
      <c r="G708" s="114" t="s">
        <v>22</v>
      </c>
      <c r="H708" s="108">
        <v>6.2</v>
      </c>
      <c r="I708" s="107">
        <v>11697</v>
      </c>
      <c r="J708" s="107">
        <v>4112</v>
      </c>
      <c r="K708" s="107">
        <f t="shared" si="20"/>
        <v>0</v>
      </c>
      <c r="L708" s="107">
        <v>893</v>
      </c>
      <c r="M708" s="113">
        <f t="shared" si="21"/>
        <v>16702</v>
      </c>
      <c r="N708" s="100"/>
      <c r="O708" s="108">
        <v>0</v>
      </c>
      <c r="P708" s="108">
        <v>0</v>
      </c>
      <c r="Q708" s="112">
        <v>0.18</v>
      </c>
      <c r="R708" s="112">
        <v>0.14456084490991788</v>
      </c>
      <c r="S708" s="111">
        <v>0</v>
      </c>
      <c r="T708" s="100"/>
      <c r="U708" s="110">
        <v>98018</v>
      </c>
      <c r="V708" s="110">
        <v>0</v>
      </c>
      <c r="W708" s="110">
        <v>0</v>
      </c>
      <c r="X708" s="110">
        <v>5536</v>
      </c>
      <c r="Y708" s="110">
        <v>103554</v>
      </c>
      <c r="Z708" s="109">
        <v>12784952</v>
      </c>
      <c r="AB708" s="108">
        <v>0</v>
      </c>
      <c r="AC708" s="108">
        <v>0</v>
      </c>
      <c r="AD708" s="107">
        <v>0</v>
      </c>
      <c r="AE708" s="106"/>
    </row>
    <row r="709" spans="1:31" s="95" customFormat="1" x14ac:dyDescent="0.3">
      <c r="A709" s="115">
        <v>488</v>
      </c>
      <c r="B709" s="115">
        <v>488219040</v>
      </c>
      <c r="C709" s="114" t="s">
        <v>286</v>
      </c>
      <c r="D709" s="115">
        <v>219</v>
      </c>
      <c r="E709" s="114" t="s">
        <v>287</v>
      </c>
      <c r="F709" s="115">
        <v>40</v>
      </c>
      <c r="G709" s="114" t="s">
        <v>95</v>
      </c>
      <c r="H709" s="108">
        <v>11.84</v>
      </c>
      <c r="I709" s="107">
        <v>10996</v>
      </c>
      <c r="J709" s="107">
        <v>2925</v>
      </c>
      <c r="K709" s="107">
        <f t="shared" si="20"/>
        <v>0</v>
      </c>
      <c r="L709" s="107">
        <v>893</v>
      </c>
      <c r="M709" s="113">
        <f t="shared" si="21"/>
        <v>14814</v>
      </c>
      <c r="N709" s="100"/>
      <c r="O709" s="108">
        <v>0</v>
      </c>
      <c r="P709" s="108">
        <v>0</v>
      </c>
      <c r="Q709" s="112">
        <v>0.09</v>
      </c>
      <c r="R709" s="112">
        <v>2.5491470760483671E-3</v>
      </c>
      <c r="S709" s="111">
        <v>0</v>
      </c>
      <c r="T709" s="100"/>
      <c r="U709" s="110">
        <v>164824</v>
      </c>
      <c r="V709" s="110">
        <v>0</v>
      </c>
      <c r="W709" s="110">
        <v>0</v>
      </c>
      <c r="X709" s="110">
        <v>10573</v>
      </c>
      <c r="Y709" s="110">
        <v>175397</v>
      </c>
      <c r="Z709" s="109">
        <v>12784952</v>
      </c>
      <c r="AB709" s="108">
        <v>0</v>
      </c>
      <c r="AC709" s="108">
        <v>0</v>
      </c>
      <c r="AD709" s="107">
        <v>0</v>
      </c>
      <c r="AE709" s="106"/>
    </row>
    <row r="710" spans="1:31" s="95" customFormat="1" x14ac:dyDescent="0.3">
      <c r="A710" s="115">
        <v>488</v>
      </c>
      <c r="B710" s="115">
        <v>488219044</v>
      </c>
      <c r="C710" s="114" t="s">
        <v>286</v>
      </c>
      <c r="D710" s="115">
        <v>219</v>
      </c>
      <c r="E710" s="114" t="s">
        <v>287</v>
      </c>
      <c r="F710" s="115">
        <v>44</v>
      </c>
      <c r="G710" s="114" t="s">
        <v>35</v>
      </c>
      <c r="H710" s="108">
        <v>79.09999999999998</v>
      </c>
      <c r="I710" s="107">
        <v>11054</v>
      </c>
      <c r="J710" s="107">
        <v>253</v>
      </c>
      <c r="K710" s="107">
        <f t="shared" si="20"/>
        <v>0</v>
      </c>
      <c r="L710" s="107">
        <v>893</v>
      </c>
      <c r="M710" s="113">
        <f t="shared" si="21"/>
        <v>12200</v>
      </c>
      <c r="N710" s="100"/>
      <c r="O710" s="108">
        <v>0</v>
      </c>
      <c r="P710" s="108">
        <v>0</v>
      </c>
      <c r="Q710" s="112">
        <v>0.09</v>
      </c>
      <c r="R710" s="112">
        <v>4.5747299026763673E-2</v>
      </c>
      <c r="S710" s="111">
        <v>0</v>
      </c>
      <c r="T710" s="100"/>
      <c r="U710" s="110">
        <v>894384</v>
      </c>
      <c r="V710" s="110">
        <v>0</v>
      </c>
      <c r="W710" s="110">
        <v>0</v>
      </c>
      <c r="X710" s="110">
        <v>70636</v>
      </c>
      <c r="Y710" s="110">
        <v>965020</v>
      </c>
      <c r="Z710" s="109">
        <v>12784952</v>
      </c>
      <c r="AB710" s="108">
        <v>0</v>
      </c>
      <c r="AC710" s="108">
        <v>0</v>
      </c>
      <c r="AD710" s="107">
        <v>0</v>
      </c>
      <c r="AE710" s="106"/>
    </row>
    <row r="711" spans="1:31" s="95" customFormat="1" x14ac:dyDescent="0.3">
      <c r="A711" s="115">
        <v>488</v>
      </c>
      <c r="B711" s="115">
        <v>488219050</v>
      </c>
      <c r="C711" s="114" t="s">
        <v>286</v>
      </c>
      <c r="D711" s="115">
        <v>219</v>
      </c>
      <c r="E711" s="114" t="s">
        <v>287</v>
      </c>
      <c r="F711" s="115">
        <v>50</v>
      </c>
      <c r="G711" s="114" t="s">
        <v>112</v>
      </c>
      <c r="H711" s="108">
        <v>1</v>
      </c>
      <c r="I711" s="107">
        <v>10210</v>
      </c>
      <c r="J711" s="107">
        <v>4810</v>
      </c>
      <c r="K711" s="107">
        <f t="shared" si="20"/>
        <v>0</v>
      </c>
      <c r="L711" s="107">
        <v>893</v>
      </c>
      <c r="M711" s="113">
        <f t="shared" si="21"/>
        <v>15913</v>
      </c>
      <c r="N711" s="100"/>
      <c r="O711" s="108">
        <v>0</v>
      </c>
      <c r="P711" s="108">
        <v>0</v>
      </c>
      <c r="Q711" s="112">
        <v>0.09</v>
      </c>
      <c r="R711" s="112">
        <v>2.7567702807502416E-3</v>
      </c>
      <c r="S711" s="111">
        <v>0</v>
      </c>
      <c r="T711" s="100"/>
      <c r="U711" s="110">
        <v>15020</v>
      </c>
      <c r="V711" s="110">
        <v>0</v>
      </c>
      <c r="W711" s="110">
        <v>0</v>
      </c>
      <c r="X711" s="110">
        <v>893</v>
      </c>
      <c r="Y711" s="110">
        <v>15913</v>
      </c>
      <c r="Z711" s="109">
        <v>12784952</v>
      </c>
      <c r="AB711" s="108">
        <v>0</v>
      </c>
      <c r="AC711" s="108">
        <v>0</v>
      </c>
      <c r="AD711" s="107">
        <v>0</v>
      </c>
      <c r="AE711" s="106"/>
    </row>
    <row r="712" spans="1:31" s="95" customFormat="1" x14ac:dyDescent="0.3">
      <c r="A712" s="115">
        <v>488</v>
      </c>
      <c r="B712" s="115">
        <v>488219065</v>
      </c>
      <c r="C712" s="114" t="s">
        <v>286</v>
      </c>
      <c r="D712" s="115">
        <v>219</v>
      </c>
      <c r="E712" s="114" t="s">
        <v>287</v>
      </c>
      <c r="F712" s="115">
        <v>65</v>
      </c>
      <c r="G712" s="114" t="s">
        <v>288</v>
      </c>
      <c r="H712" s="108">
        <v>3</v>
      </c>
      <c r="I712" s="107">
        <v>10210</v>
      </c>
      <c r="J712" s="107">
        <v>5943</v>
      </c>
      <c r="K712" s="107">
        <f t="shared" si="20"/>
        <v>0</v>
      </c>
      <c r="L712" s="107">
        <v>893</v>
      </c>
      <c r="M712" s="113">
        <f t="shared" si="21"/>
        <v>17046</v>
      </c>
      <c r="N712" s="100"/>
      <c r="O712" s="108">
        <v>0</v>
      </c>
      <c r="P712" s="108">
        <v>0</v>
      </c>
      <c r="Q712" s="112">
        <v>0.09</v>
      </c>
      <c r="R712" s="112">
        <v>2.0860590020830355E-3</v>
      </c>
      <c r="S712" s="111">
        <v>0</v>
      </c>
      <c r="T712" s="100"/>
      <c r="U712" s="110">
        <v>48459</v>
      </c>
      <c r="V712" s="110">
        <v>0</v>
      </c>
      <c r="W712" s="110">
        <v>0</v>
      </c>
      <c r="X712" s="110">
        <v>2679</v>
      </c>
      <c r="Y712" s="110">
        <v>51138</v>
      </c>
      <c r="Z712" s="109">
        <v>12784952</v>
      </c>
      <c r="AB712" s="108">
        <v>0</v>
      </c>
      <c r="AC712" s="108">
        <v>0</v>
      </c>
      <c r="AD712" s="107">
        <v>0</v>
      </c>
      <c r="AE712" s="106"/>
    </row>
    <row r="713" spans="1:31" s="95" customFormat="1" x14ac:dyDescent="0.3">
      <c r="A713" s="115">
        <v>488</v>
      </c>
      <c r="B713" s="115">
        <v>488219082</v>
      </c>
      <c r="C713" s="114" t="s">
        <v>286</v>
      </c>
      <c r="D713" s="115">
        <v>219</v>
      </c>
      <c r="E713" s="114" t="s">
        <v>287</v>
      </c>
      <c r="F713" s="115">
        <v>82</v>
      </c>
      <c r="G713" s="114" t="s">
        <v>269</v>
      </c>
      <c r="H713" s="108">
        <v>8</v>
      </c>
      <c r="I713" s="107">
        <v>10346</v>
      </c>
      <c r="J713" s="107">
        <v>3308</v>
      </c>
      <c r="K713" s="107">
        <f t="shared" si="20"/>
        <v>0</v>
      </c>
      <c r="L713" s="107">
        <v>893</v>
      </c>
      <c r="M713" s="113">
        <f t="shared" si="21"/>
        <v>14547</v>
      </c>
      <c r="N713" s="100"/>
      <c r="O713" s="108">
        <v>0</v>
      </c>
      <c r="P713" s="108">
        <v>0</v>
      </c>
      <c r="Q713" s="112">
        <v>0.09</v>
      </c>
      <c r="R713" s="112">
        <v>4.5134997656821859E-3</v>
      </c>
      <c r="S713" s="111">
        <v>0</v>
      </c>
      <c r="T713" s="100"/>
      <c r="U713" s="110">
        <v>109232</v>
      </c>
      <c r="V713" s="110">
        <v>0</v>
      </c>
      <c r="W713" s="110">
        <v>0</v>
      </c>
      <c r="X713" s="110">
        <v>7144</v>
      </c>
      <c r="Y713" s="110">
        <v>116376</v>
      </c>
      <c r="Z713" s="109">
        <v>12784952</v>
      </c>
      <c r="AB713" s="108">
        <v>0</v>
      </c>
      <c r="AC713" s="108">
        <v>0</v>
      </c>
      <c r="AD713" s="107">
        <v>0</v>
      </c>
      <c r="AE713" s="106"/>
    </row>
    <row r="714" spans="1:31" s="95" customFormat="1" x14ac:dyDescent="0.3">
      <c r="A714" s="115">
        <v>488</v>
      </c>
      <c r="B714" s="115">
        <v>488219083</v>
      </c>
      <c r="C714" s="114" t="s">
        <v>286</v>
      </c>
      <c r="D714" s="115">
        <v>219</v>
      </c>
      <c r="E714" s="114" t="s">
        <v>287</v>
      </c>
      <c r="F714" s="115">
        <v>83</v>
      </c>
      <c r="G714" s="114" t="s">
        <v>189</v>
      </c>
      <c r="H714" s="108">
        <v>7.3900000000000006</v>
      </c>
      <c r="I714" s="107">
        <v>8808</v>
      </c>
      <c r="J714" s="107">
        <v>1524</v>
      </c>
      <c r="K714" s="107">
        <f t="shared" si="20"/>
        <v>0</v>
      </c>
      <c r="L714" s="107">
        <v>893</v>
      </c>
      <c r="M714" s="113">
        <f t="shared" si="21"/>
        <v>11225</v>
      </c>
      <c r="N714" s="100"/>
      <c r="O714" s="108">
        <v>0</v>
      </c>
      <c r="P714" s="108">
        <v>0</v>
      </c>
      <c r="Q714" s="112">
        <v>0.09</v>
      </c>
      <c r="R714" s="112">
        <v>3.9675313185430425E-3</v>
      </c>
      <c r="S714" s="111">
        <v>0</v>
      </c>
      <c r="T714" s="100"/>
      <c r="U714" s="110">
        <v>76354</v>
      </c>
      <c r="V714" s="110">
        <v>0</v>
      </c>
      <c r="W714" s="110">
        <v>0</v>
      </c>
      <c r="X714" s="110">
        <v>6600</v>
      </c>
      <c r="Y714" s="110">
        <v>82954</v>
      </c>
      <c r="Z714" s="109">
        <v>12784952</v>
      </c>
      <c r="AB714" s="108">
        <v>0</v>
      </c>
      <c r="AC714" s="108">
        <v>0</v>
      </c>
      <c r="AD714" s="107">
        <v>0</v>
      </c>
      <c r="AE714" s="106"/>
    </row>
    <row r="715" spans="1:31" s="95" customFormat="1" x14ac:dyDescent="0.3">
      <c r="A715" s="115">
        <v>488</v>
      </c>
      <c r="B715" s="115">
        <v>488219122</v>
      </c>
      <c r="C715" s="114" t="s">
        <v>286</v>
      </c>
      <c r="D715" s="115">
        <v>219</v>
      </c>
      <c r="E715" s="114" t="s">
        <v>287</v>
      </c>
      <c r="F715" s="115">
        <v>122</v>
      </c>
      <c r="G715" s="114" t="s">
        <v>289</v>
      </c>
      <c r="H715" s="108">
        <v>26.48</v>
      </c>
      <c r="I715" s="107">
        <v>9679</v>
      </c>
      <c r="J715" s="107">
        <v>3133</v>
      </c>
      <c r="K715" s="107">
        <f t="shared" ref="K715:K778" si="22">IFERROR(V715/H715,0)</f>
        <v>0</v>
      </c>
      <c r="L715" s="107">
        <v>893</v>
      </c>
      <c r="M715" s="113">
        <f t="shared" ref="M715:M778" si="23">SUM(I715:L715)</f>
        <v>13705</v>
      </c>
      <c r="N715" s="100"/>
      <c r="O715" s="108">
        <v>0</v>
      </c>
      <c r="P715" s="108">
        <v>0</v>
      </c>
      <c r="Q715" s="112">
        <v>0.09</v>
      </c>
      <c r="R715" s="112">
        <v>1.0521763179298422E-2</v>
      </c>
      <c r="S715" s="111">
        <v>0</v>
      </c>
      <c r="T715" s="100"/>
      <c r="U715" s="110">
        <v>339262</v>
      </c>
      <c r="V715" s="110">
        <v>0</v>
      </c>
      <c r="W715" s="110">
        <v>0</v>
      </c>
      <c r="X715" s="110">
        <v>23647</v>
      </c>
      <c r="Y715" s="110">
        <v>362909</v>
      </c>
      <c r="Z715" s="109">
        <v>12784952</v>
      </c>
      <c r="AB715" s="108">
        <v>0</v>
      </c>
      <c r="AC715" s="108">
        <v>0</v>
      </c>
      <c r="AD715" s="107">
        <v>0</v>
      </c>
      <c r="AE715" s="106"/>
    </row>
    <row r="716" spans="1:31" s="95" customFormat="1" x14ac:dyDescent="0.3">
      <c r="A716" s="115">
        <v>488</v>
      </c>
      <c r="B716" s="115">
        <v>488219131</v>
      </c>
      <c r="C716" s="114" t="s">
        <v>286</v>
      </c>
      <c r="D716" s="115">
        <v>219</v>
      </c>
      <c r="E716" s="114" t="s">
        <v>287</v>
      </c>
      <c r="F716" s="115">
        <v>131</v>
      </c>
      <c r="G716" s="114" t="s">
        <v>290</v>
      </c>
      <c r="H716" s="108">
        <v>11</v>
      </c>
      <c r="I716" s="107">
        <v>9256</v>
      </c>
      <c r="J716" s="107">
        <v>2284</v>
      </c>
      <c r="K716" s="107">
        <f t="shared" si="22"/>
        <v>0</v>
      </c>
      <c r="L716" s="107">
        <v>893</v>
      </c>
      <c r="M716" s="113">
        <f t="shared" si="23"/>
        <v>12433</v>
      </c>
      <c r="N716" s="100"/>
      <c r="O716" s="108">
        <v>0</v>
      </c>
      <c r="P716" s="108">
        <v>0</v>
      </c>
      <c r="Q716" s="112">
        <v>0.09</v>
      </c>
      <c r="R716" s="112">
        <v>2.2021605972439369E-3</v>
      </c>
      <c r="S716" s="111">
        <v>0</v>
      </c>
      <c r="T716" s="100"/>
      <c r="U716" s="110">
        <v>126940</v>
      </c>
      <c r="V716" s="110">
        <v>0</v>
      </c>
      <c r="W716" s="110">
        <v>0</v>
      </c>
      <c r="X716" s="110">
        <v>9823</v>
      </c>
      <c r="Y716" s="110">
        <v>136763</v>
      </c>
      <c r="Z716" s="109">
        <v>12784952</v>
      </c>
      <c r="AB716" s="108">
        <v>0</v>
      </c>
      <c r="AC716" s="108">
        <v>0</v>
      </c>
      <c r="AD716" s="107">
        <v>0</v>
      </c>
      <c r="AE716" s="106"/>
    </row>
    <row r="717" spans="1:31" s="95" customFormat="1" x14ac:dyDescent="0.3">
      <c r="A717" s="115">
        <v>488</v>
      </c>
      <c r="B717" s="115">
        <v>488219133</v>
      </c>
      <c r="C717" s="114" t="s">
        <v>286</v>
      </c>
      <c r="D717" s="115">
        <v>219</v>
      </c>
      <c r="E717" s="114" t="s">
        <v>287</v>
      </c>
      <c r="F717" s="115">
        <v>133</v>
      </c>
      <c r="G717" s="114" t="s">
        <v>73</v>
      </c>
      <c r="H717" s="108">
        <v>27</v>
      </c>
      <c r="I717" s="107">
        <v>10222</v>
      </c>
      <c r="J717" s="107">
        <v>3204</v>
      </c>
      <c r="K717" s="107">
        <f t="shared" si="22"/>
        <v>0</v>
      </c>
      <c r="L717" s="107">
        <v>893</v>
      </c>
      <c r="M717" s="113">
        <f t="shared" si="23"/>
        <v>14319</v>
      </c>
      <c r="N717" s="100"/>
      <c r="O717" s="108">
        <v>0</v>
      </c>
      <c r="P717" s="108">
        <v>0</v>
      </c>
      <c r="Q717" s="112">
        <v>0.09</v>
      </c>
      <c r="R717" s="112">
        <v>2.5802336413393717E-2</v>
      </c>
      <c r="S717" s="111">
        <v>0</v>
      </c>
      <c r="T717" s="100"/>
      <c r="U717" s="110">
        <v>362502</v>
      </c>
      <c r="V717" s="110">
        <v>0</v>
      </c>
      <c r="W717" s="110">
        <v>0</v>
      </c>
      <c r="X717" s="110">
        <v>24111</v>
      </c>
      <c r="Y717" s="110">
        <v>386613</v>
      </c>
      <c r="Z717" s="109">
        <v>12784952</v>
      </c>
      <c r="AB717" s="108">
        <v>0</v>
      </c>
      <c r="AC717" s="108">
        <v>0</v>
      </c>
      <c r="AD717" s="107">
        <v>0</v>
      </c>
      <c r="AE717" s="106"/>
    </row>
    <row r="718" spans="1:31" s="95" customFormat="1" x14ac:dyDescent="0.3">
      <c r="A718" s="115">
        <v>488</v>
      </c>
      <c r="B718" s="115">
        <v>488219142</v>
      </c>
      <c r="C718" s="114" t="s">
        <v>286</v>
      </c>
      <c r="D718" s="115">
        <v>219</v>
      </c>
      <c r="E718" s="114" t="s">
        <v>287</v>
      </c>
      <c r="F718" s="115">
        <v>142</v>
      </c>
      <c r="G718" s="114" t="s">
        <v>291</v>
      </c>
      <c r="H718" s="108">
        <v>37.9</v>
      </c>
      <c r="I718" s="107">
        <v>10130</v>
      </c>
      <c r="J718" s="107">
        <v>7409</v>
      </c>
      <c r="K718" s="107">
        <f t="shared" si="22"/>
        <v>0</v>
      </c>
      <c r="L718" s="107">
        <v>893</v>
      </c>
      <c r="M718" s="113">
        <f t="shared" si="23"/>
        <v>18432</v>
      </c>
      <c r="N718" s="100"/>
      <c r="O718" s="108">
        <v>0</v>
      </c>
      <c r="P718" s="108">
        <v>0</v>
      </c>
      <c r="Q718" s="112">
        <v>0.09</v>
      </c>
      <c r="R718" s="112">
        <v>3.4991969071152894E-2</v>
      </c>
      <c r="S718" s="111">
        <v>0</v>
      </c>
      <c r="T718" s="100"/>
      <c r="U718" s="110">
        <v>664729</v>
      </c>
      <c r="V718" s="110">
        <v>0</v>
      </c>
      <c r="W718" s="110">
        <v>0</v>
      </c>
      <c r="X718" s="110">
        <v>33845</v>
      </c>
      <c r="Y718" s="110">
        <v>698574</v>
      </c>
      <c r="Z718" s="109">
        <v>12784952</v>
      </c>
      <c r="AB718" s="108">
        <v>0</v>
      </c>
      <c r="AC718" s="108">
        <v>0</v>
      </c>
      <c r="AD718" s="107">
        <v>0</v>
      </c>
      <c r="AE718" s="106"/>
    </row>
    <row r="719" spans="1:31" s="95" customFormat="1" x14ac:dyDescent="0.3">
      <c r="A719" s="115">
        <v>488</v>
      </c>
      <c r="B719" s="115">
        <v>488219145</v>
      </c>
      <c r="C719" s="114" t="s">
        <v>286</v>
      </c>
      <c r="D719" s="115">
        <v>219</v>
      </c>
      <c r="E719" s="114" t="s">
        <v>287</v>
      </c>
      <c r="F719" s="115">
        <v>145</v>
      </c>
      <c r="G719" s="114" t="s">
        <v>271</v>
      </c>
      <c r="H719" s="108">
        <v>5</v>
      </c>
      <c r="I719" s="107">
        <v>8621</v>
      </c>
      <c r="J719" s="107">
        <v>2614</v>
      </c>
      <c r="K719" s="107">
        <f t="shared" si="22"/>
        <v>0</v>
      </c>
      <c r="L719" s="107">
        <v>893</v>
      </c>
      <c r="M719" s="113">
        <f t="shared" si="23"/>
        <v>12128</v>
      </c>
      <c r="N719" s="100"/>
      <c r="O719" s="108">
        <v>0</v>
      </c>
      <c r="P719" s="108">
        <v>0</v>
      </c>
      <c r="Q719" s="112">
        <v>0.09</v>
      </c>
      <c r="R719" s="112">
        <v>8.1247182578174544E-3</v>
      </c>
      <c r="S719" s="111">
        <v>0</v>
      </c>
      <c r="T719" s="100"/>
      <c r="U719" s="110">
        <v>56175</v>
      </c>
      <c r="V719" s="110">
        <v>0</v>
      </c>
      <c r="W719" s="110">
        <v>0</v>
      </c>
      <c r="X719" s="110">
        <v>4465</v>
      </c>
      <c r="Y719" s="110">
        <v>60640</v>
      </c>
      <c r="Z719" s="109">
        <v>12784952</v>
      </c>
      <c r="AB719" s="108">
        <v>0</v>
      </c>
      <c r="AC719" s="108">
        <v>0</v>
      </c>
      <c r="AD719" s="107">
        <v>0</v>
      </c>
      <c r="AE719" s="106"/>
    </row>
    <row r="720" spans="1:31" s="95" customFormat="1" x14ac:dyDescent="0.3">
      <c r="A720" s="115">
        <v>488</v>
      </c>
      <c r="B720" s="115">
        <v>488219171</v>
      </c>
      <c r="C720" s="114" t="s">
        <v>286</v>
      </c>
      <c r="D720" s="115">
        <v>219</v>
      </c>
      <c r="E720" s="114" t="s">
        <v>287</v>
      </c>
      <c r="F720" s="115">
        <v>171</v>
      </c>
      <c r="G720" s="114" t="s">
        <v>272</v>
      </c>
      <c r="H720" s="108">
        <v>15.120000000000001</v>
      </c>
      <c r="I720" s="107">
        <v>9501</v>
      </c>
      <c r="J720" s="107">
        <v>2255</v>
      </c>
      <c r="K720" s="107">
        <f t="shared" si="22"/>
        <v>0</v>
      </c>
      <c r="L720" s="107">
        <v>893</v>
      </c>
      <c r="M720" s="113">
        <f t="shared" si="23"/>
        <v>12649</v>
      </c>
      <c r="N720" s="100"/>
      <c r="O720" s="108">
        <v>0</v>
      </c>
      <c r="P720" s="108">
        <v>0</v>
      </c>
      <c r="Q720" s="112">
        <v>0.09</v>
      </c>
      <c r="R720" s="112">
        <v>4.8040215325574846E-3</v>
      </c>
      <c r="S720" s="111">
        <v>0</v>
      </c>
      <c r="T720" s="100"/>
      <c r="U720" s="110">
        <v>177751</v>
      </c>
      <c r="V720" s="110">
        <v>0</v>
      </c>
      <c r="W720" s="110">
        <v>0</v>
      </c>
      <c r="X720" s="110">
        <v>13502</v>
      </c>
      <c r="Y720" s="110">
        <v>191253</v>
      </c>
      <c r="Z720" s="109">
        <v>12784952</v>
      </c>
      <c r="AB720" s="108">
        <v>0</v>
      </c>
      <c r="AC720" s="108">
        <v>0</v>
      </c>
      <c r="AD720" s="107">
        <v>0</v>
      </c>
      <c r="AE720" s="106"/>
    </row>
    <row r="721" spans="1:31" s="95" customFormat="1" x14ac:dyDescent="0.3">
      <c r="A721" s="115">
        <v>488</v>
      </c>
      <c r="B721" s="115">
        <v>488219189</v>
      </c>
      <c r="C721" s="114" t="s">
        <v>286</v>
      </c>
      <c r="D721" s="115">
        <v>219</v>
      </c>
      <c r="E721" s="114" t="s">
        <v>287</v>
      </c>
      <c r="F721" s="115">
        <v>189</v>
      </c>
      <c r="G721" s="114" t="s">
        <v>38</v>
      </c>
      <c r="H721" s="108">
        <v>1</v>
      </c>
      <c r="I721" s="107">
        <v>9699</v>
      </c>
      <c r="J721" s="107">
        <v>3886</v>
      </c>
      <c r="K721" s="107">
        <f t="shared" si="22"/>
        <v>0</v>
      </c>
      <c r="L721" s="107">
        <v>893</v>
      </c>
      <c r="M721" s="113">
        <f t="shared" si="23"/>
        <v>14478</v>
      </c>
      <c r="N721" s="100"/>
      <c r="O721" s="108">
        <v>0</v>
      </c>
      <c r="P721" s="108">
        <v>0</v>
      </c>
      <c r="Q721" s="112">
        <v>0.09</v>
      </c>
      <c r="R721" s="112">
        <v>2.9108240576110694E-3</v>
      </c>
      <c r="S721" s="111">
        <v>0</v>
      </c>
      <c r="T721" s="100"/>
      <c r="U721" s="110">
        <v>13585</v>
      </c>
      <c r="V721" s="110">
        <v>0</v>
      </c>
      <c r="W721" s="110">
        <v>0</v>
      </c>
      <c r="X721" s="110">
        <v>893</v>
      </c>
      <c r="Y721" s="110">
        <v>14478</v>
      </c>
      <c r="Z721" s="109">
        <v>12784952</v>
      </c>
      <c r="AB721" s="108">
        <v>0</v>
      </c>
      <c r="AC721" s="108">
        <v>0</v>
      </c>
      <c r="AD721" s="107">
        <v>0</v>
      </c>
      <c r="AE721" s="106"/>
    </row>
    <row r="722" spans="1:31" s="95" customFormat="1" x14ac:dyDescent="0.3">
      <c r="A722" s="115">
        <v>488</v>
      </c>
      <c r="B722" s="115">
        <v>488219219</v>
      </c>
      <c r="C722" s="114" t="s">
        <v>286</v>
      </c>
      <c r="D722" s="115">
        <v>219</v>
      </c>
      <c r="E722" s="114" t="s">
        <v>287</v>
      </c>
      <c r="F722" s="115">
        <v>219</v>
      </c>
      <c r="G722" s="114" t="s">
        <v>287</v>
      </c>
      <c r="H722" s="108">
        <v>9.6</v>
      </c>
      <c r="I722" s="107">
        <v>10336</v>
      </c>
      <c r="J722" s="107">
        <v>4908</v>
      </c>
      <c r="K722" s="107">
        <f t="shared" si="22"/>
        <v>0</v>
      </c>
      <c r="L722" s="107">
        <v>893</v>
      </c>
      <c r="M722" s="113">
        <f t="shared" si="23"/>
        <v>16137</v>
      </c>
      <c r="N722" s="100"/>
      <c r="O722" s="108">
        <v>0</v>
      </c>
      <c r="P722" s="108">
        <v>0</v>
      </c>
      <c r="Q722" s="112">
        <v>0.09</v>
      </c>
      <c r="R722" s="112">
        <v>4.7225174825764674E-3</v>
      </c>
      <c r="S722" s="111">
        <v>0</v>
      </c>
      <c r="T722" s="100"/>
      <c r="U722" s="110">
        <v>146342</v>
      </c>
      <c r="V722" s="110">
        <v>0</v>
      </c>
      <c r="W722" s="110">
        <v>0</v>
      </c>
      <c r="X722" s="110">
        <v>8573</v>
      </c>
      <c r="Y722" s="110">
        <v>154915</v>
      </c>
      <c r="Z722" s="109">
        <v>12784952</v>
      </c>
      <c r="AB722" s="108">
        <v>0</v>
      </c>
      <c r="AC722" s="108">
        <v>0</v>
      </c>
      <c r="AD722" s="107">
        <v>0</v>
      </c>
      <c r="AE722" s="106"/>
    </row>
    <row r="723" spans="1:31" s="95" customFormat="1" x14ac:dyDescent="0.3">
      <c r="A723" s="115">
        <v>488</v>
      </c>
      <c r="B723" s="115">
        <v>488219231</v>
      </c>
      <c r="C723" s="114" t="s">
        <v>286</v>
      </c>
      <c r="D723" s="115">
        <v>219</v>
      </c>
      <c r="E723" s="114" t="s">
        <v>287</v>
      </c>
      <c r="F723" s="115">
        <v>231</v>
      </c>
      <c r="G723" s="114" t="s">
        <v>274</v>
      </c>
      <c r="H723" s="108">
        <v>27.95</v>
      </c>
      <c r="I723" s="107">
        <v>9229</v>
      </c>
      <c r="J723" s="107">
        <v>2093</v>
      </c>
      <c r="K723" s="107">
        <f t="shared" si="22"/>
        <v>0</v>
      </c>
      <c r="L723" s="107">
        <v>893</v>
      </c>
      <c r="M723" s="113">
        <f t="shared" si="23"/>
        <v>12215</v>
      </c>
      <c r="N723" s="100"/>
      <c r="O723" s="108">
        <v>0</v>
      </c>
      <c r="P723" s="108">
        <v>0</v>
      </c>
      <c r="Q723" s="112">
        <v>0.09</v>
      </c>
      <c r="R723" s="112">
        <v>9.3482863216938546E-3</v>
      </c>
      <c r="S723" s="111">
        <v>0</v>
      </c>
      <c r="T723" s="100"/>
      <c r="U723" s="110">
        <v>316450</v>
      </c>
      <c r="V723" s="110">
        <v>0</v>
      </c>
      <c r="W723" s="110">
        <v>0</v>
      </c>
      <c r="X723" s="110">
        <v>24960</v>
      </c>
      <c r="Y723" s="110">
        <v>341410</v>
      </c>
      <c r="Z723" s="109">
        <v>12784952</v>
      </c>
      <c r="AB723" s="108">
        <v>0</v>
      </c>
      <c r="AC723" s="108">
        <v>0</v>
      </c>
      <c r="AD723" s="107">
        <v>0</v>
      </c>
      <c r="AE723" s="106"/>
    </row>
    <row r="724" spans="1:31" s="95" customFormat="1" x14ac:dyDescent="0.3">
      <c r="A724" s="115">
        <v>488</v>
      </c>
      <c r="B724" s="115">
        <v>488219239</v>
      </c>
      <c r="C724" s="114" t="s">
        <v>286</v>
      </c>
      <c r="D724" s="115">
        <v>219</v>
      </c>
      <c r="E724" s="114" t="s">
        <v>287</v>
      </c>
      <c r="F724" s="115">
        <v>239</v>
      </c>
      <c r="G724" s="114" t="s">
        <v>267</v>
      </c>
      <c r="H724" s="108">
        <v>11.51</v>
      </c>
      <c r="I724" s="107">
        <v>9178</v>
      </c>
      <c r="J724" s="107">
        <v>3176</v>
      </c>
      <c r="K724" s="107">
        <f t="shared" si="22"/>
        <v>0</v>
      </c>
      <c r="L724" s="107">
        <v>893</v>
      </c>
      <c r="M724" s="113">
        <f t="shared" si="23"/>
        <v>13247</v>
      </c>
      <c r="N724" s="100"/>
      <c r="O724" s="108">
        <v>0</v>
      </c>
      <c r="P724" s="108">
        <v>0</v>
      </c>
      <c r="Q724" s="112">
        <v>0.09</v>
      </c>
      <c r="R724" s="112">
        <v>5.1436113305338968E-2</v>
      </c>
      <c r="S724" s="111">
        <v>0</v>
      </c>
      <c r="T724" s="100"/>
      <c r="U724" s="110">
        <v>142195</v>
      </c>
      <c r="V724" s="110">
        <v>0</v>
      </c>
      <c r="W724" s="110">
        <v>0</v>
      </c>
      <c r="X724" s="110">
        <v>10278</v>
      </c>
      <c r="Y724" s="110">
        <v>152473</v>
      </c>
      <c r="Z724" s="109">
        <v>12784952</v>
      </c>
      <c r="AB724" s="108">
        <v>0</v>
      </c>
      <c r="AC724" s="108">
        <v>0</v>
      </c>
      <c r="AD724" s="107">
        <v>0</v>
      </c>
      <c r="AE724" s="106"/>
    </row>
    <row r="725" spans="1:31" s="95" customFormat="1" x14ac:dyDescent="0.3">
      <c r="A725" s="115">
        <v>488</v>
      </c>
      <c r="B725" s="115">
        <v>488219243</v>
      </c>
      <c r="C725" s="114" t="s">
        <v>286</v>
      </c>
      <c r="D725" s="115">
        <v>219</v>
      </c>
      <c r="E725" s="114" t="s">
        <v>287</v>
      </c>
      <c r="F725" s="115">
        <v>243</v>
      </c>
      <c r="G725" s="114" t="s">
        <v>74</v>
      </c>
      <c r="H725" s="108">
        <v>33.049999999999997</v>
      </c>
      <c r="I725" s="107">
        <v>10794</v>
      </c>
      <c r="J725" s="107">
        <v>2548</v>
      </c>
      <c r="K725" s="107">
        <f t="shared" si="22"/>
        <v>0</v>
      </c>
      <c r="L725" s="107">
        <v>893</v>
      </c>
      <c r="M725" s="113">
        <f t="shared" si="23"/>
        <v>14235</v>
      </c>
      <c r="N725" s="100"/>
      <c r="O725" s="108">
        <v>0</v>
      </c>
      <c r="P725" s="108">
        <v>0</v>
      </c>
      <c r="Q725" s="112">
        <v>0.09</v>
      </c>
      <c r="R725" s="112">
        <v>5.3763165448022874E-3</v>
      </c>
      <c r="S725" s="111">
        <v>0</v>
      </c>
      <c r="T725" s="100"/>
      <c r="U725" s="110">
        <v>440954</v>
      </c>
      <c r="V725" s="110">
        <v>0</v>
      </c>
      <c r="W725" s="110">
        <v>0</v>
      </c>
      <c r="X725" s="110">
        <v>29514</v>
      </c>
      <c r="Y725" s="110">
        <v>470468</v>
      </c>
      <c r="Z725" s="109">
        <v>12784952</v>
      </c>
      <c r="AB725" s="108">
        <v>0</v>
      </c>
      <c r="AC725" s="108">
        <v>0</v>
      </c>
      <c r="AD725" s="107">
        <v>0</v>
      </c>
      <c r="AE725" s="106"/>
    </row>
    <row r="726" spans="1:31" s="95" customFormat="1" x14ac:dyDescent="0.3">
      <c r="A726" s="115">
        <v>488</v>
      </c>
      <c r="B726" s="115">
        <v>488219244</v>
      </c>
      <c r="C726" s="114" t="s">
        <v>286</v>
      </c>
      <c r="D726" s="115">
        <v>219</v>
      </c>
      <c r="E726" s="114" t="s">
        <v>287</v>
      </c>
      <c r="F726" s="115">
        <v>244</v>
      </c>
      <c r="G726" s="114" t="s">
        <v>43</v>
      </c>
      <c r="H726" s="108">
        <v>166.98000000000002</v>
      </c>
      <c r="I726" s="107">
        <v>10943</v>
      </c>
      <c r="J726" s="107">
        <v>4434</v>
      </c>
      <c r="K726" s="107">
        <f t="shared" si="22"/>
        <v>0</v>
      </c>
      <c r="L726" s="107">
        <v>893</v>
      </c>
      <c r="M726" s="113">
        <f t="shared" si="23"/>
        <v>16270</v>
      </c>
      <c r="N726" s="100"/>
      <c r="O726" s="108">
        <v>0</v>
      </c>
      <c r="P726" s="108">
        <v>0</v>
      </c>
      <c r="Q726" s="112">
        <v>0.18</v>
      </c>
      <c r="R726" s="112">
        <v>9.1081897987744451E-2</v>
      </c>
      <c r="S726" s="111">
        <v>0</v>
      </c>
      <c r="T726" s="100"/>
      <c r="U726" s="110">
        <v>2567651</v>
      </c>
      <c r="V726" s="110">
        <v>0</v>
      </c>
      <c r="W726" s="110">
        <v>0</v>
      </c>
      <c r="X726" s="110">
        <v>149113</v>
      </c>
      <c r="Y726" s="110">
        <v>2716764</v>
      </c>
      <c r="Z726" s="109">
        <v>12784952</v>
      </c>
      <c r="AB726" s="108">
        <v>0</v>
      </c>
      <c r="AC726" s="108">
        <v>0</v>
      </c>
      <c r="AD726" s="107">
        <v>0</v>
      </c>
      <c r="AE726" s="106"/>
    </row>
    <row r="727" spans="1:31" s="95" customFormat="1" x14ac:dyDescent="0.3">
      <c r="A727" s="115">
        <v>488</v>
      </c>
      <c r="B727" s="115">
        <v>488219251</v>
      </c>
      <c r="C727" s="114" t="s">
        <v>286</v>
      </c>
      <c r="D727" s="115">
        <v>219</v>
      </c>
      <c r="E727" s="114" t="s">
        <v>287</v>
      </c>
      <c r="F727" s="115">
        <v>251</v>
      </c>
      <c r="G727" s="114" t="s">
        <v>292</v>
      </c>
      <c r="H727" s="108">
        <v>106.85000000000002</v>
      </c>
      <c r="I727" s="107">
        <v>9725</v>
      </c>
      <c r="J727" s="107">
        <v>2146</v>
      </c>
      <c r="K727" s="107">
        <f t="shared" si="22"/>
        <v>0</v>
      </c>
      <c r="L727" s="107">
        <v>893</v>
      </c>
      <c r="M727" s="113">
        <f t="shared" si="23"/>
        <v>12764</v>
      </c>
      <c r="N727" s="100"/>
      <c r="O727" s="108">
        <v>0</v>
      </c>
      <c r="P727" s="108">
        <v>0</v>
      </c>
      <c r="Q727" s="112">
        <v>0.18</v>
      </c>
      <c r="R727" s="112">
        <v>3.9328348523416642E-2</v>
      </c>
      <c r="S727" s="111">
        <v>0</v>
      </c>
      <c r="T727" s="100"/>
      <c r="U727" s="110">
        <v>1268416</v>
      </c>
      <c r="V727" s="110">
        <v>0</v>
      </c>
      <c r="W727" s="110">
        <v>0</v>
      </c>
      <c r="X727" s="110">
        <v>95418</v>
      </c>
      <c r="Y727" s="110">
        <v>1363834</v>
      </c>
      <c r="Z727" s="109">
        <v>12784952</v>
      </c>
      <c r="AB727" s="108">
        <v>0</v>
      </c>
      <c r="AC727" s="108">
        <v>0</v>
      </c>
      <c r="AD727" s="107">
        <v>0</v>
      </c>
      <c r="AE727" s="106"/>
    </row>
    <row r="728" spans="1:31" s="95" customFormat="1" x14ac:dyDescent="0.3">
      <c r="A728" s="115">
        <v>488</v>
      </c>
      <c r="B728" s="115">
        <v>488219264</v>
      </c>
      <c r="C728" s="114" t="s">
        <v>286</v>
      </c>
      <c r="D728" s="115">
        <v>219</v>
      </c>
      <c r="E728" s="114" t="s">
        <v>287</v>
      </c>
      <c r="F728" s="115">
        <v>264</v>
      </c>
      <c r="G728" s="114" t="s">
        <v>293</v>
      </c>
      <c r="H728" s="108">
        <v>23.54</v>
      </c>
      <c r="I728" s="107">
        <v>9446</v>
      </c>
      <c r="J728" s="107">
        <v>4261</v>
      </c>
      <c r="K728" s="107">
        <f t="shared" si="22"/>
        <v>0</v>
      </c>
      <c r="L728" s="107">
        <v>893</v>
      </c>
      <c r="M728" s="113">
        <f t="shared" si="23"/>
        <v>14600</v>
      </c>
      <c r="N728" s="100"/>
      <c r="O728" s="108">
        <v>0</v>
      </c>
      <c r="P728" s="108">
        <v>0</v>
      </c>
      <c r="Q728" s="112">
        <v>0.09</v>
      </c>
      <c r="R728" s="112">
        <v>8.0351283196254918E-3</v>
      </c>
      <c r="S728" s="111">
        <v>0</v>
      </c>
      <c r="T728" s="100"/>
      <c r="U728" s="110">
        <v>322663</v>
      </c>
      <c r="V728" s="110">
        <v>0</v>
      </c>
      <c r="W728" s="110">
        <v>0</v>
      </c>
      <c r="X728" s="110">
        <v>21021</v>
      </c>
      <c r="Y728" s="110">
        <v>343684</v>
      </c>
      <c r="Z728" s="109">
        <v>12784952</v>
      </c>
      <c r="AB728" s="108">
        <v>0</v>
      </c>
      <c r="AC728" s="108">
        <v>0</v>
      </c>
      <c r="AD728" s="107">
        <v>0</v>
      </c>
      <c r="AE728" s="106"/>
    </row>
    <row r="729" spans="1:31" s="95" customFormat="1" x14ac:dyDescent="0.3">
      <c r="A729" s="115">
        <v>488</v>
      </c>
      <c r="B729" s="115">
        <v>488219285</v>
      </c>
      <c r="C729" s="114" t="s">
        <v>286</v>
      </c>
      <c r="D729" s="115">
        <v>219</v>
      </c>
      <c r="E729" s="114" t="s">
        <v>287</v>
      </c>
      <c r="F729" s="115">
        <v>285</v>
      </c>
      <c r="G729" s="114" t="s">
        <v>44</v>
      </c>
      <c r="H729" s="108">
        <v>1</v>
      </c>
      <c r="I729" s="107">
        <v>10636</v>
      </c>
      <c r="J729" s="107">
        <v>3258</v>
      </c>
      <c r="K729" s="107">
        <f t="shared" si="22"/>
        <v>0</v>
      </c>
      <c r="L729" s="107">
        <v>893</v>
      </c>
      <c r="M729" s="113">
        <f t="shared" si="23"/>
        <v>14787</v>
      </c>
      <c r="N729" s="100"/>
      <c r="O729" s="108">
        <v>0</v>
      </c>
      <c r="P729" s="108">
        <v>0</v>
      </c>
      <c r="Q729" s="112">
        <v>0.09</v>
      </c>
      <c r="R729" s="112">
        <v>2.9773128157862844E-2</v>
      </c>
      <c r="S729" s="111">
        <v>0</v>
      </c>
      <c r="T729" s="100"/>
      <c r="U729" s="110">
        <v>13894</v>
      </c>
      <c r="V729" s="110">
        <v>0</v>
      </c>
      <c r="W729" s="110">
        <v>0</v>
      </c>
      <c r="X729" s="110">
        <v>893</v>
      </c>
      <c r="Y729" s="110">
        <v>14787</v>
      </c>
      <c r="Z729" s="109">
        <v>12784952</v>
      </c>
      <c r="AB729" s="108">
        <v>0</v>
      </c>
      <c r="AC729" s="108">
        <v>0</v>
      </c>
      <c r="AD729" s="107">
        <v>0</v>
      </c>
      <c r="AE729" s="106"/>
    </row>
    <row r="730" spans="1:31" s="95" customFormat="1" x14ac:dyDescent="0.3">
      <c r="A730" s="115">
        <v>488</v>
      </c>
      <c r="B730" s="115">
        <v>488219336</v>
      </c>
      <c r="C730" s="114" t="s">
        <v>286</v>
      </c>
      <c r="D730" s="115">
        <v>219</v>
      </c>
      <c r="E730" s="114" t="s">
        <v>287</v>
      </c>
      <c r="F730" s="115">
        <v>336</v>
      </c>
      <c r="G730" s="114" t="s">
        <v>48</v>
      </c>
      <c r="H730" s="108">
        <v>224.96</v>
      </c>
      <c r="I730" s="107">
        <v>9838</v>
      </c>
      <c r="J730" s="107">
        <v>1857</v>
      </c>
      <c r="K730" s="107">
        <f t="shared" si="22"/>
        <v>0</v>
      </c>
      <c r="L730" s="107">
        <v>893</v>
      </c>
      <c r="M730" s="113">
        <f t="shared" si="23"/>
        <v>12588</v>
      </c>
      <c r="N730" s="100"/>
      <c r="O730" s="108">
        <v>0</v>
      </c>
      <c r="P730" s="108">
        <v>0</v>
      </c>
      <c r="Q730" s="112">
        <v>0.09</v>
      </c>
      <c r="R730" s="112">
        <v>3.1548327319751546E-2</v>
      </c>
      <c r="S730" s="111">
        <v>0</v>
      </c>
      <c r="T730" s="100"/>
      <c r="U730" s="110">
        <v>2630905</v>
      </c>
      <c r="V730" s="110">
        <v>0</v>
      </c>
      <c r="W730" s="110">
        <v>0</v>
      </c>
      <c r="X730" s="110">
        <v>200891</v>
      </c>
      <c r="Y730" s="110">
        <v>2831796</v>
      </c>
      <c r="Z730" s="109">
        <v>12784952</v>
      </c>
      <c r="AB730" s="108">
        <v>0</v>
      </c>
      <c r="AC730" s="108">
        <v>0</v>
      </c>
      <c r="AD730" s="107">
        <v>0</v>
      </c>
      <c r="AE730" s="106"/>
    </row>
    <row r="731" spans="1:31" s="95" customFormat="1" x14ac:dyDescent="0.3">
      <c r="A731" s="115">
        <v>488</v>
      </c>
      <c r="B731" s="115">
        <v>488219625</v>
      </c>
      <c r="C731" s="114" t="s">
        <v>286</v>
      </c>
      <c r="D731" s="115">
        <v>219</v>
      </c>
      <c r="E731" s="114" t="s">
        <v>287</v>
      </c>
      <c r="F731" s="115">
        <v>625</v>
      </c>
      <c r="G731" s="114" t="s">
        <v>49</v>
      </c>
      <c r="H731" s="108">
        <v>1</v>
      </c>
      <c r="I731" s="107">
        <v>8808</v>
      </c>
      <c r="J731" s="107">
        <v>1663</v>
      </c>
      <c r="K731" s="107">
        <f t="shared" si="22"/>
        <v>0</v>
      </c>
      <c r="L731" s="107">
        <v>893</v>
      </c>
      <c r="M731" s="113">
        <f t="shared" si="23"/>
        <v>11364</v>
      </c>
      <c r="N731" s="100"/>
      <c r="O731" s="108">
        <v>0</v>
      </c>
      <c r="P731" s="108">
        <v>0</v>
      </c>
      <c r="Q731" s="112">
        <v>0.09</v>
      </c>
      <c r="R731" s="112">
        <v>2.5702490583282295E-3</v>
      </c>
      <c r="S731" s="111">
        <v>0</v>
      </c>
      <c r="T731" s="100"/>
      <c r="U731" s="110">
        <v>10471</v>
      </c>
      <c r="V731" s="110">
        <v>0</v>
      </c>
      <c r="W731" s="110">
        <v>0</v>
      </c>
      <c r="X731" s="110">
        <v>893</v>
      </c>
      <c r="Y731" s="110">
        <v>11364</v>
      </c>
      <c r="Z731" s="109">
        <v>12784952</v>
      </c>
      <c r="AB731" s="108">
        <v>0</v>
      </c>
      <c r="AC731" s="108">
        <v>0</v>
      </c>
      <c r="AD731" s="107">
        <v>0</v>
      </c>
      <c r="AE731" s="106"/>
    </row>
    <row r="732" spans="1:31" s="95" customFormat="1" x14ac:dyDescent="0.3">
      <c r="A732" s="115">
        <v>488</v>
      </c>
      <c r="B732" s="115">
        <v>488219760</v>
      </c>
      <c r="C732" s="114" t="s">
        <v>286</v>
      </c>
      <c r="D732" s="115">
        <v>219</v>
      </c>
      <c r="E732" s="114" t="s">
        <v>287</v>
      </c>
      <c r="F732" s="115">
        <v>760</v>
      </c>
      <c r="G732" s="114" t="s">
        <v>279</v>
      </c>
      <c r="H732" s="108">
        <v>4</v>
      </c>
      <c r="I732" s="107">
        <v>10210</v>
      </c>
      <c r="J732" s="107">
        <v>2002</v>
      </c>
      <c r="K732" s="107">
        <f t="shared" si="22"/>
        <v>0</v>
      </c>
      <c r="L732" s="107">
        <v>893</v>
      </c>
      <c r="M732" s="113">
        <f t="shared" si="23"/>
        <v>13105</v>
      </c>
      <c r="N732" s="100"/>
      <c r="O732" s="108">
        <v>0</v>
      </c>
      <c r="P732" s="108">
        <v>0</v>
      </c>
      <c r="Q732" s="112">
        <v>0.09</v>
      </c>
      <c r="R732" s="112">
        <v>2.6812547744526048E-2</v>
      </c>
      <c r="S732" s="111">
        <v>0</v>
      </c>
      <c r="T732" s="100"/>
      <c r="U732" s="110">
        <v>48848</v>
      </c>
      <c r="V732" s="110">
        <v>0</v>
      </c>
      <c r="W732" s="110">
        <v>0</v>
      </c>
      <c r="X732" s="110">
        <v>3572</v>
      </c>
      <c r="Y732" s="110">
        <v>52420</v>
      </c>
      <c r="Z732" s="109">
        <v>12784952</v>
      </c>
      <c r="AB732" s="108">
        <v>0</v>
      </c>
      <c r="AC732" s="108">
        <v>0</v>
      </c>
      <c r="AD732" s="107">
        <v>0</v>
      </c>
      <c r="AE732" s="106"/>
    </row>
    <row r="733" spans="1:31" s="95" customFormat="1" x14ac:dyDescent="0.3">
      <c r="A733" s="115">
        <v>488</v>
      </c>
      <c r="B733" s="115">
        <v>488219780</v>
      </c>
      <c r="C733" s="114" t="s">
        <v>286</v>
      </c>
      <c r="D733" s="115">
        <v>219</v>
      </c>
      <c r="E733" s="114" t="s">
        <v>287</v>
      </c>
      <c r="F733" s="115">
        <v>780</v>
      </c>
      <c r="G733" s="114" t="s">
        <v>261</v>
      </c>
      <c r="H733" s="108">
        <v>46</v>
      </c>
      <c r="I733" s="107">
        <v>10861</v>
      </c>
      <c r="J733" s="107">
        <v>1790</v>
      </c>
      <c r="K733" s="107">
        <f t="shared" si="22"/>
        <v>0</v>
      </c>
      <c r="L733" s="107">
        <v>893</v>
      </c>
      <c r="M733" s="113">
        <f t="shared" si="23"/>
        <v>13544</v>
      </c>
      <c r="N733" s="100"/>
      <c r="O733" s="108">
        <v>0</v>
      </c>
      <c r="P733" s="108">
        <v>0</v>
      </c>
      <c r="Q733" s="112">
        <v>0.09</v>
      </c>
      <c r="R733" s="112">
        <v>1.3054632197041003E-2</v>
      </c>
      <c r="S733" s="111">
        <v>0</v>
      </c>
      <c r="T733" s="100"/>
      <c r="U733" s="110">
        <v>581946</v>
      </c>
      <c r="V733" s="110">
        <v>0</v>
      </c>
      <c r="W733" s="110">
        <v>0</v>
      </c>
      <c r="X733" s="110">
        <v>41078</v>
      </c>
      <c r="Y733" s="110">
        <v>623024</v>
      </c>
      <c r="Z733" s="109">
        <v>12784952</v>
      </c>
      <c r="AB733" s="108">
        <v>0</v>
      </c>
      <c r="AC733" s="108">
        <v>0</v>
      </c>
      <c r="AD733" s="107">
        <v>0</v>
      </c>
      <c r="AE733" s="106"/>
    </row>
    <row r="734" spans="1:31" s="95" customFormat="1" x14ac:dyDescent="0.3">
      <c r="A734" s="115">
        <v>489</v>
      </c>
      <c r="B734" s="115">
        <v>489020020</v>
      </c>
      <c r="C734" s="114" t="s">
        <v>294</v>
      </c>
      <c r="D734" s="115">
        <v>20</v>
      </c>
      <c r="E734" s="114" t="s">
        <v>142</v>
      </c>
      <c r="F734" s="115">
        <v>20</v>
      </c>
      <c r="G734" s="114" t="s">
        <v>142</v>
      </c>
      <c r="H734" s="108">
        <v>160.96000000000004</v>
      </c>
      <c r="I734" s="107">
        <v>10653</v>
      </c>
      <c r="J734" s="107">
        <v>3081</v>
      </c>
      <c r="K734" s="107">
        <f t="shared" si="22"/>
        <v>0</v>
      </c>
      <c r="L734" s="107">
        <v>893</v>
      </c>
      <c r="M734" s="113">
        <f t="shared" si="23"/>
        <v>14627</v>
      </c>
      <c r="N734" s="100"/>
      <c r="O734" s="108">
        <v>0</v>
      </c>
      <c r="P734" s="108">
        <v>0</v>
      </c>
      <c r="Q734" s="112">
        <v>0.09</v>
      </c>
      <c r="R734" s="112">
        <v>3.557826066077191E-2</v>
      </c>
      <c r="S734" s="111">
        <v>0</v>
      </c>
      <c r="T734" s="100"/>
      <c r="U734" s="110">
        <v>2210625</v>
      </c>
      <c r="V734" s="110">
        <v>0</v>
      </c>
      <c r="W734" s="110">
        <v>0</v>
      </c>
      <c r="X734" s="110">
        <v>143739</v>
      </c>
      <c r="Y734" s="110">
        <v>2354364</v>
      </c>
      <c r="Z734" s="109">
        <v>13273726</v>
      </c>
      <c r="AB734" s="108">
        <v>0</v>
      </c>
      <c r="AC734" s="108">
        <v>0</v>
      </c>
      <c r="AD734" s="107">
        <v>0</v>
      </c>
      <c r="AE734" s="106"/>
    </row>
    <row r="735" spans="1:31" s="95" customFormat="1" x14ac:dyDescent="0.3">
      <c r="A735" s="115">
        <v>489</v>
      </c>
      <c r="B735" s="115">
        <v>489020036</v>
      </c>
      <c r="C735" s="114" t="s">
        <v>294</v>
      </c>
      <c r="D735" s="115">
        <v>20</v>
      </c>
      <c r="E735" s="114" t="s">
        <v>142</v>
      </c>
      <c r="F735" s="115">
        <v>36</v>
      </c>
      <c r="G735" s="114" t="s">
        <v>143</v>
      </c>
      <c r="H735" s="108">
        <v>110.24999999999999</v>
      </c>
      <c r="I735" s="107">
        <v>10298</v>
      </c>
      <c r="J735" s="107">
        <v>4535</v>
      </c>
      <c r="K735" s="107">
        <f t="shared" si="22"/>
        <v>0</v>
      </c>
      <c r="L735" s="107">
        <v>893</v>
      </c>
      <c r="M735" s="113">
        <f t="shared" si="23"/>
        <v>15726</v>
      </c>
      <c r="N735" s="100"/>
      <c r="O735" s="108">
        <v>0</v>
      </c>
      <c r="P735" s="108">
        <v>0</v>
      </c>
      <c r="Q735" s="112">
        <v>0.09</v>
      </c>
      <c r="R735" s="112">
        <v>6.4194127397029788E-2</v>
      </c>
      <c r="S735" s="111">
        <v>0</v>
      </c>
      <c r="T735" s="100"/>
      <c r="U735" s="110">
        <v>1635340</v>
      </c>
      <c r="V735" s="110">
        <v>0</v>
      </c>
      <c r="W735" s="110">
        <v>0</v>
      </c>
      <c r="X735" s="110">
        <v>98456</v>
      </c>
      <c r="Y735" s="110">
        <v>1733796</v>
      </c>
      <c r="Z735" s="109">
        <v>13273726</v>
      </c>
      <c r="AB735" s="108">
        <v>0</v>
      </c>
      <c r="AC735" s="108">
        <v>0</v>
      </c>
      <c r="AD735" s="107">
        <v>0</v>
      </c>
      <c r="AE735" s="106"/>
    </row>
    <row r="736" spans="1:31" s="95" customFormat="1" x14ac:dyDescent="0.3">
      <c r="A736" s="115">
        <v>489</v>
      </c>
      <c r="B736" s="115">
        <v>489020052</v>
      </c>
      <c r="C736" s="114" t="s">
        <v>294</v>
      </c>
      <c r="D736" s="115">
        <v>20</v>
      </c>
      <c r="E736" s="114" t="s">
        <v>142</v>
      </c>
      <c r="F736" s="115">
        <v>52</v>
      </c>
      <c r="G736" s="114" t="s">
        <v>268</v>
      </c>
      <c r="H736" s="108">
        <v>12.139999999999999</v>
      </c>
      <c r="I736" s="107">
        <v>11024</v>
      </c>
      <c r="J736" s="107">
        <v>3359</v>
      </c>
      <c r="K736" s="107">
        <f t="shared" si="22"/>
        <v>0</v>
      </c>
      <c r="L736" s="107">
        <v>893</v>
      </c>
      <c r="M736" s="113">
        <f t="shared" si="23"/>
        <v>15276</v>
      </c>
      <c r="N736" s="100"/>
      <c r="O736" s="108">
        <v>0</v>
      </c>
      <c r="P736" s="108">
        <v>0</v>
      </c>
      <c r="Q736" s="112">
        <v>0.09</v>
      </c>
      <c r="R736" s="112">
        <v>2.6305424683999615E-2</v>
      </c>
      <c r="S736" s="111">
        <v>0</v>
      </c>
      <c r="T736" s="100"/>
      <c r="U736" s="110">
        <v>174609</v>
      </c>
      <c r="V736" s="110">
        <v>0</v>
      </c>
      <c r="W736" s="110">
        <v>0</v>
      </c>
      <c r="X736" s="110">
        <v>10841</v>
      </c>
      <c r="Y736" s="110">
        <v>185450</v>
      </c>
      <c r="Z736" s="109">
        <v>13273726</v>
      </c>
      <c r="AB736" s="108">
        <v>0</v>
      </c>
      <c r="AC736" s="108">
        <v>0</v>
      </c>
      <c r="AD736" s="107">
        <v>0</v>
      </c>
      <c r="AE736" s="106"/>
    </row>
    <row r="737" spans="1:31" s="95" customFormat="1" x14ac:dyDescent="0.3">
      <c r="A737" s="115">
        <v>489</v>
      </c>
      <c r="B737" s="115">
        <v>489020096</v>
      </c>
      <c r="C737" s="114" t="s">
        <v>294</v>
      </c>
      <c r="D737" s="115">
        <v>20</v>
      </c>
      <c r="E737" s="114" t="s">
        <v>142</v>
      </c>
      <c r="F737" s="115">
        <v>96</v>
      </c>
      <c r="G737" s="114" t="s">
        <v>234</v>
      </c>
      <c r="H737" s="108">
        <v>70.580000000000013</v>
      </c>
      <c r="I737" s="107">
        <v>10751</v>
      </c>
      <c r="J737" s="107">
        <v>5813</v>
      </c>
      <c r="K737" s="107">
        <f t="shared" si="22"/>
        <v>0</v>
      </c>
      <c r="L737" s="107">
        <v>893</v>
      </c>
      <c r="M737" s="113">
        <f t="shared" si="23"/>
        <v>17457</v>
      </c>
      <c r="N737" s="100"/>
      <c r="O737" s="108">
        <v>0</v>
      </c>
      <c r="P737" s="108">
        <v>0</v>
      </c>
      <c r="Q737" s="112">
        <v>0.09</v>
      </c>
      <c r="R737" s="112">
        <v>2.0699154414389076E-2</v>
      </c>
      <c r="S737" s="111">
        <v>0</v>
      </c>
      <c r="T737" s="100"/>
      <c r="U737" s="110">
        <v>1169087</v>
      </c>
      <c r="V737" s="110">
        <v>0</v>
      </c>
      <c r="W737" s="110">
        <v>0</v>
      </c>
      <c r="X737" s="110">
        <v>63027</v>
      </c>
      <c r="Y737" s="110">
        <v>1232114</v>
      </c>
      <c r="Z737" s="109">
        <v>13273726</v>
      </c>
      <c r="AB737" s="108">
        <v>0</v>
      </c>
      <c r="AC737" s="108">
        <v>0</v>
      </c>
      <c r="AD737" s="107">
        <v>0</v>
      </c>
      <c r="AE737" s="106"/>
    </row>
    <row r="738" spans="1:31" s="95" customFormat="1" x14ac:dyDescent="0.3">
      <c r="A738" s="115">
        <v>489</v>
      </c>
      <c r="B738" s="115">
        <v>489020172</v>
      </c>
      <c r="C738" s="114" t="s">
        <v>294</v>
      </c>
      <c r="D738" s="115">
        <v>20</v>
      </c>
      <c r="E738" s="114" t="s">
        <v>142</v>
      </c>
      <c r="F738" s="115">
        <v>172</v>
      </c>
      <c r="G738" s="114" t="s">
        <v>144</v>
      </c>
      <c r="H738" s="108">
        <v>47.88</v>
      </c>
      <c r="I738" s="107">
        <v>10227</v>
      </c>
      <c r="J738" s="107">
        <v>6701</v>
      </c>
      <c r="K738" s="107">
        <f t="shared" si="22"/>
        <v>0</v>
      </c>
      <c r="L738" s="107">
        <v>893</v>
      </c>
      <c r="M738" s="113">
        <f t="shared" si="23"/>
        <v>17821</v>
      </c>
      <c r="N738" s="100"/>
      <c r="O738" s="108">
        <v>0</v>
      </c>
      <c r="P738" s="108">
        <v>0</v>
      </c>
      <c r="Q738" s="112">
        <v>0.09</v>
      </c>
      <c r="R738" s="112">
        <v>2.9410648906522629E-2</v>
      </c>
      <c r="S738" s="111">
        <v>0</v>
      </c>
      <c r="T738" s="100"/>
      <c r="U738" s="110">
        <v>810513</v>
      </c>
      <c r="V738" s="110">
        <v>0</v>
      </c>
      <c r="W738" s="110">
        <v>0</v>
      </c>
      <c r="X738" s="110">
        <v>42757</v>
      </c>
      <c r="Y738" s="110">
        <v>853270</v>
      </c>
      <c r="Z738" s="109">
        <v>13273726</v>
      </c>
      <c r="AB738" s="108">
        <v>0</v>
      </c>
      <c r="AC738" s="108">
        <v>0</v>
      </c>
      <c r="AD738" s="107">
        <v>0</v>
      </c>
      <c r="AE738" s="106"/>
    </row>
    <row r="739" spans="1:31" s="95" customFormat="1" x14ac:dyDescent="0.3">
      <c r="A739" s="115">
        <v>489</v>
      </c>
      <c r="B739" s="115">
        <v>489020201</v>
      </c>
      <c r="C739" s="114" t="s">
        <v>294</v>
      </c>
      <c r="D739" s="115">
        <v>20</v>
      </c>
      <c r="E739" s="114" t="s">
        <v>142</v>
      </c>
      <c r="F739" s="115">
        <v>201</v>
      </c>
      <c r="G739" s="114" t="s">
        <v>17</v>
      </c>
      <c r="H739" s="108">
        <v>1.34</v>
      </c>
      <c r="I739" s="107">
        <v>12111</v>
      </c>
      <c r="J739" s="107">
        <v>202</v>
      </c>
      <c r="K739" s="107">
        <f t="shared" si="22"/>
        <v>0</v>
      </c>
      <c r="L739" s="107">
        <v>893</v>
      </c>
      <c r="M739" s="113">
        <f t="shared" si="23"/>
        <v>13206</v>
      </c>
      <c r="N739" s="100"/>
      <c r="O739" s="108">
        <v>0</v>
      </c>
      <c r="P739" s="108">
        <v>0</v>
      </c>
      <c r="Q739" s="112">
        <v>0.18</v>
      </c>
      <c r="R739" s="112">
        <v>7.7533854534599503E-2</v>
      </c>
      <c r="S739" s="111">
        <v>0</v>
      </c>
      <c r="T739" s="100"/>
      <c r="U739" s="110">
        <v>16500</v>
      </c>
      <c r="V739" s="110">
        <v>0</v>
      </c>
      <c r="W739" s="110">
        <v>0</v>
      </c>
      <c r="X739" s="110">
        <v>1196</v>
      </c>
      <c r="Y739" s="110">
        <v>17696</v>
      </c>
      <c r="Z739" s="109">
        <v>13273726</v>
      </c>
      <c r="AB739" s="108">
        <v>0</v>
      </c>
      <c r="AC739" s="108">
        <v>0</v>
      </c>
      <c r="AD739" s="107">
        <v>0</v>
      </c>
      <c r="AE739" s="106"/>
    </row>
    <row r="740" spans="1:31" s="95" customFormat="1" x14ac:dyDescent="0.3">
      <c r="A740" s="115">
        <v>489</v>
      </c>
      <c r="B740" s="115">
        <v>489020239</v>
      </c>
      <c r="C740" s="114" t="s">
        <v>294</v>
      </c>
      <c r="D740" s="115">
        <v>20</v>
      </c>
      <c r="E740" s="114" t="s">
        <v>142</v>
      </c>
      <c r="F740" s="115">
        <v>239</v>
      </c>
      <c r="G740" s="114" t="s">
        <v>267</v>
      </c>
      <c r="H740" s="108">
        <v>75.34</v>
      </c>
      <c r="I740" s="107">
        <v>10350</v>
      </c>
      <c r="J740" s="107">
        <v>3581</v>
      </c>
      <c r="K740" s="107">
        <f t="shared" si="22"/>
        <v>0</v>
      </c>
      <c r="L740" s="107">
        <v>893</v>
      </c>
      <c r="M740" s="113">
        <f t="shared" si="23"/>
        <v>14824</v>
      </c>
      <c r="N740" s="100"/>
      <c r="O740" s="108">
        <v>0</v>
      </c>
      <c r="P740" s="108">
        <v>0</v>
      </c>
      <c r="Q740" s="112">
        <v>0.09</v>
      </c>
      <c r="R740" s="112">
        <v>5.1436113305338968E-2</v>
      </c>
      <c r="S740" s="111">
        <v>0</v>
      </c>
      <c r="T740" s="100"/>
      <c r="U740" s="110">
        <v>1049561</v>
      </c>
      <c r="V740" s="110">
        <v>0</v>
      </c>
      <c r="W740" s="110">
        <v>0</v>
      </c>
      <c r="X740" s="110">
        <v>67277</v>
      </c>
      <c r="Y740" s="110">
        <v>1116838</v>
      </c>
      <c r="Z740" s="109">
        <v>13273726</v>
      </c>
      <c r="AB740" s="108">
        <v>0</v>
      </c>
      <c r="AC740" s="108">
        <v>0</v>
      </c>
      <c r="AD740" s="107">
        <v>0</v>
      </c>
      <c r="AE740" s="106"/>
    </row>
    <row r="741" spans="1:31" s="95" customFormat="1" x14ac:dyDescent="0.3">
      <c r="A741" s="115">
        <v>489</v>
      </c>
      <c r="B741" s="115">
        <v>489020242</v>
      </c>
      <c r="C741" s="114" t="s">
        <v>294</v>
      </c>
      <c r="D741" s="115">
        <v>20</v>
      </c>
      <c r="E741" s="114" t="s">
        <v>142</v>
      </c>
      <c r="F741" s="115">
        <v>242</v>
      </c>
      <c r="G741" s="114" t="s">
        <v>145</v>
      </c>
      <c r="H741" s="108">
        <v>3.71</v>
      </c>
      <c r="I741" s="107">
        <v>11160</v>
      </c>
      <c r="J741" s="107">
        <v>30430</v>
      </c>
      <c r="K741" s="107">
        <f t="shared" si="22"/>
        <v>0</v>
      </c>
      <c r="L741" s="107">
        <v>893</v>
      </c>
      <c r="M741" s="113">
        <f t="shared" si="23"/>
        <v>42483</v>
      </c>
      <c r="N741" s="100"/>
      <c r="O741" s="108">
        <v>0</v>
      </c>
      <c r="P741" s="108">
        <v>0</v>
      </c>
      <c r="Q741" s="112">
        <v>0.09</v>
      </c>
      <c r="R741" s="112">
        <v>3.0921138289995299E-2</v>
      </c>
      <c r="S741" s="111">
        <v>0</v>
      </c>
      <c r="T741" s="100"/>
      <c r="U741" s="110">
        <v>154299</v>
      </c>
      <c r="V741" s="110">
        <v>0</v>
      </c>
      <c r="W741" s="110">
        <v>0</v>
      </c>
      <c r="X741" s="110">
        <v>3313</v>
      </c>
      <c r="Y741" s="110">
        <v>157612</v>
      </c>
      <c r="Z741" s="109">
        <v>13273726</v>
      </c>
      <c r="AB741" s="108">
        <v>0</v>
      </c>
      <c r="AC741" s="108">
        <v>0</v>
      </c>
      <c r="AD741" s="107">
        <v>0</v>
      </c>
      <c r="AE741" s="106"/>
    </row>
    <row r="742" spans="1:31" s="95" customFormat="1" x14ac:dyDescent="0.3">
      <c r="A742" s="115">
        <v>489</v>
      </c>
      <c r="B742" s="115">
        <v>489020261</v>
      </c>
      <c r="C742" s="114" t="s">
        <v>294</v>
      </c>
      <c r="D742" s="115">
        <v>20</v>
      </c>
      <c r="E742" s="114" t="s">
        <v>142</v>
      </c>
      <c r="F742" s="115">
        <v>261</v>
      </c>
      <c r="G742" s="114" t="s">
        <v>146</v>
      </c>
      <c r="H742" s="108">
        <v>187.76999999999995</v>
      </c>
      <c r="I742" s="107">
        <v>10132</v>
      </c>
      <c r="J742" s="107">
        <v>5385</v>
      </c>
      <c r="K742" s="107">
        <f t="shared" si="22"/>
        <v>0</v>
      </c>
      <c r="L742" s="107">
        <v>893</v>
      </c>
      <c r="M742" s="113">
        <f t="shared" si="23"/>
        <v>16410</v>
      </c>
      <c r="N742" s="100"/>
      <c r="O742" s="108">
        <v>0</v>
      </c>
      <c r="P742" s="108">
        <v>0</v>
      </c>
      <c r="Q742" s="112">
        <v>0.09</v>
      </c>
      <c r="R742" s="112">
        <v>6.8857387860706928E-2</v>
      </c>
      <c r="S742" s="111">
        <v>0</v>
      </c>
      <c r="T742" s="100"/>
      <c r="U742" s="110">
        <v>2913627</v>
      </c>
      <c r="V742" s="110">
        <v>0</v>
      </c>
      <c r="W742" s="110">
        <v>0</v>
      </c>
      <c r="X742" s="110">
        <v>167681</v>
      </c>
      <c r="Y742" s="110">
        <v>3081308</v>
      </c>
      <c r="Z742" s="109">
        <v>13273726</v>
      </c>
      <c r="AB742" s="108">
        <v>0</v>
      </c>
      <c r="AC742" s="108">
        <v>0</v>
      </c>
      <c r="AD742" s="107">
        <v>0</v>
      </c>
      <c r="AE742" s="106"/>
    </row>
    <row r="743" spans="1:31" s="95" customFormat="1" x14ac:dyDescent="0.3">
      <c r="A743" s="115">
        <v>489</v>
      </c>
      <c r="B743" s="115">
        <v>489020264</v>
      </c>
      <c r="C743" s="114" t="s">
        <v>294</v>
      </c>
      <c r="D743" s="115">
        <v>20</v>
      </c>
      <c r="E743" s="114" t="s">
        <v>142</v>
      </c>
      <c r="F743" s="115">
        <v>264</v>
      </c>
      <c r="G743" s="114" t="s">
        <v>293</v>
      </c>
      <c r="H743" s="108">
        <v>1</v>
      </c>
      <c r="I743" s="107">
        <v>9794</v>
      </c>
      <c r="J743" s="107">
        <v>4417</v>
      </c>
      <c r="K743" s="107">
        <f t="shared" si="22"/>
        <v>0</v>
      </c>
      <c r="L743" s="107">
        <v>893</v>
      </c>
      <c r="M743" s="113">
        <f t="shared" si="23"/>
        <v>15104</v>
      </c>
      <c r="N743" s="100"/>
      <c r="O743" s="108">
        <v>0</v>
      </c>
      <c r="P743" s="108">
        <v>0</v>
      </c>
      <c r="Q743" s="112">
        <v>0.09</v>
      </c>
      <c r="R743" s="112">
        <v>8.0351283196254918E-3</v>
      </c>
      <c r="S743" s="111">
        <v>0</v>
      </c>
      <c r="T743" s="100"/>
      <c r="U743" s="110">
        <v>14211</v>
      </c>
      <c r="V743" s="110">
        <v>0</v>
      </c>
      <c r="W743" s="110">
        <v>0</v>
      </c>
      <c r="X743" s="110">
        <v>893</v>
      </c>
      <c r="Y743" s="110">
        <v>15104</v>
      </c>
      <c r="Z743" s="109">
        <v>13273726</v>
      </c>
      <c r="AB743" s="108">
        <v>0</v>
      </c>
      <c r="AC743" s="108">
        <v>0</v>
      </c>
      <c r="AD743" s="107">
        <v>0</v>
      </c>
      <c r="AE743" s="106"/>
    </row>
    <row r="744" spans="1:31" s="95" customFormat="1" x14ac:dyDescent="0.3">
      <c r="A744" s="115">
        <v>489</v>
      </c>
      <c r="B744" s="115">
        <v>489020300</v>
      </c>
      <c r="C744" s="114" t="s">
        <v>294</v>
      </c>
      <c r="D744" s="115">
        <v>20</v>
      </c>
      <c r="E744" s="114" t="s">
        <v>142</v>
      </c>
      <c r="F744" s="115">
        <v>300</v>
      </c>
      <c r="G744" s="114" t="s">
        <v>147</v>
      </c>
      <c r="H744" s="108">
        <v>2</v>
      </c>
      <c r="I744" s="107">
        <v>9794</v>
      </c>
      <c r="J744" s="107">
        <v>20248</v>
      </c>
      <c r="K744" s="107">
        <f t="shared" si="22"/>
        <v>0</v>
      </c>
      <c r="L744" s="107">
        <v>893</v>
      </c>
      <c r="M744" s="113">
        <f t="shared" si="23"/>
        <v>30935</v>
      </c>
      <c r="N744" s="100"/>
      <c r="O744" s="108">
        <v>0</v>
      </c>
      <c r="P744" s="108">
        <v>0</v>
      </c>
      <c r="Q744" s="112">
        <v>0.09</v>
      </c>
      <c r="R744" s="112">
        <v>2.0636412181967833E-2</v>
      </c>
      <c r="S744" s="111">
        <v>0</v>
      </c>
      <c r="T744" s="100"/>
      <c r="U744" s="110">
        <v>60084</v>
      </c>
      <c r="V744" s="110">
        <v>0</v>
      </c>
      <c r="W744" s="110">
        <v>0</v>
      </c>
      <c r="X744" s="110">
        <v>1786</v>
      </c>
      <c r="Y744" s="110">
        <v>61870</v>
      </c>
      <c r="Z744" s="109">
        <v>13273726</v>
      </c>
      <c r="AB744" s="108">
        <v>0</v>
      </c>
      <c r="AC744" s="108">
        <v>0</v>
      </c>
      <c r="AD744" s="107">
        <v>0</v>
      </c>
      <c r="AE744" s="106"/>
    </row>
    <row r="745" spans="1:31" s="95" customFormat="1" x14ac:dyDescent="0.3">
      <c r="A745" s="115">
        <v>489</v>
      </c>
      <c r="B745" s="115">
        <v>489020310</v>
      </c>
      <c r="C745" s="114" t="s">
        <v>294</v>
      </c>
      <c r="D745" s="115">
        <v>20</v>
      </c>
      <c r="E745" s="114" t="s">
        <v>142</v>
      </c>
      <c r="F745" s="115">
        <v>310</v>
      </c>
      <c r="G745" s="114" t="s">
        <v>277</v>
      </c>
      <c r="H745" s="108">
        <v>26.310000000000002</v>
      </c>
      <c r="I745" s="107">
        <v>10559</v>
      </c>
      <c r="J745" s="107">
        <v>2265</v>
      </c>
      <c r="K745" s="107">
        <f t="shared" si="22"/>
        <v>0</v>
      </c>
      <c r="L745" s="107">
        <v>893</v>
      </c>
      <c r="M745" s="113">
        <f t="shared" si="23"/>
        <v>13717</v>
      </c>
      <c r="N745" s="100"/>
      <c r="O745" s="108">
        <v>0</v>
      </c>
      <c r="P745" s="108">
        <v>0</v>
      </c>
      <c r="Q745" s="112">
        <v>0.18</v>
      </c>
      <c r="R745" s="112">
        <v>2.101262456335018E-2</v>
      </c>
      <c r="S745" s="111">
        <v>0</v>
      </c>
      <c r="T745" s="100"/>
      <c r="U745" s="110">
        <v>337399</v>
      </c>
      <c r="V745" s="110">
        <v>0</v>
      </c>
      <c r="W745" s="110">
        <v>0</v>
      </c>
      <c r="X745" s="110">
        <v>23495</v>
      </c>
      <c r="Y745" s="110">
        <v>360894</v>
      </c>
      <c r="Z745" s="109">
        <v>13273726</v>
      </c>
      <c r="AB745" s="108">
        <v>0</v>
      </c>
      <c r="AC745" s="108">
        <v>0</v>
      </c>
      <c r="AD745" s="107">
        <v>0</v>
      </c>
      <c r="AE745" s="106"/>
    </row>
    <row r="746" spans="1:31" s="95" customFormat="1" x14ac:dyDescent="0.3">
      <c r="A746" s="115">
        <v>489</v>
      </c>
      <c r="B746" s="115">
        <v>489020645</v>
      </c>
      <c r="C746" s="114" t="s">
        <v>294</v>
      </c>
      <c r="D746" s="115">
        <v>20</v>
      </c>
      <c r="E746" s="114" t="s">
        <v>142</v>
      </c>
      <c r="F746" s="115">
        <v>645</v>
      </c>
      <c r="G746" s="114" t="s">
        <v>148</v>
      </c>
      <c r="H746" s="108">
        <v>72.410000000000011</v>
      </c>
      <c r="I746" s="107">
        <v>10527</v>
      </c>
      <c r="J746" s="107">
        <v>4461</v>
      </c>
      <c r="K746" s="107">
        <f t="shared" si="22"/>
        <v>0</v>
      </c>
      <c r="L746" s="107">
        <v>893</v>
      </c>
      <c r="M746" s="113">
        <f t="shared" si="23"/>
        <v>15881</v>
      </c>
      <c r="N746" s="100"/>
      <c r="O746" s="108">
        <v>0</v>
      </c>
      <c r="P746" s="108">
        <v>0</v>
      </c>
      <c r="Q746" s="112">
        <v>0.09</v>
      </c>
      <c r="R746" s="112">
        <v>3.3577529375790865E-2</v>
      </c>
      <c r="S746" s="111">
        <v>0</v>
      </c>
      <c r="T746" s="100"/>
      <c r="U746" s="110">
        <v>1085282</v>
      </c>
      <c r="V746" s="110">
        <v>0</v>
      </c>
      <c r="W746" s="110">
        <v>0</v>
      </c>
      <c r="X746" s="110">
        <v>64662</v>
      </c>
      <c r="Y746" s="110">
        <v>1149944</v>
      </c>
      <c r="Z746" s="109">
        <v>13273726</v>
      </c>
      <c r="AB746" s="108">
        <v>0</v>
      </c>
      <c r="AC746" s="108">
        <v>0</v>
      </c>
      <c r="AD746" s="107">
        <v>0</v>
      </c>
      <c r="AE746" s="106"/>
    </row>
    <row r="747" spans="1:31" s="95" customFormat="1" x14ac:dyDescent="0.3">
      <c r="A747" s="115">
        <v>489</v>
      </c>
      <c r="B747" s="115">
        <v>489020660</v>
      </c>
      <c r="C747" s="114" t="s">
        <v>294</v>
      </c>
      <c r="D747" s="115">
        <v>20</v>
      </c>
      <c r="E747" s="114" t="s">
        <v>142</v>
      </c>
      <c r="F747" s="115">
        <v>660</v>
      </c>
      <c r="G747" s="114" t="s">
        <v>149</v>
      </c>
      <c r="H747" s="108">
        <v>16.25</v>
      </c>
      <c r="I747" s="107">
        <v>10988</v>
      </c>
      <c r="J747" s="107">
        <v>10065</v>
      </c>
      <c r="K747" s="107">
        <f t="shared" si="22"/>
        <v>0</v>
      </c>
      <c r="L747" s="107">
        <v>893</v>
      </c>
      <c r="M747" s="113">
        <f t="shared" si="23"/>
        <v>21946</v>
      </c>
      <c r="N747" s="100"/>
      <c r="O747" s="108">
        <v>0</v>
      </c>
      <c r="P747" s="108">
        <v>0</v>
      </c>
      <c r="Q747" s="112">
        <v>0.09</v>
      </c>
      <c r="R747" s="112">
        <v>5.6496471990371312E-2</v>
      </c>
      <c r="S747" s="111">
        <v>0</v>
      </c>
      <c r="T747" s="100"/>
      <c r="U747" s="110">
        <v>342111</v>
      </c>
      <c r="V747" s="110">
        <v>0</v>
      </c>
      <c r="W747" s="110">
        <v>0</v>
      </c>
      <c r="X747" s="110">
        <v>14511</v>
      </c>
      <c r="Y747" s="110">
        <v>356622</v>
      </c>
      <c r="Z747" s="109">
        <v>13273726</v>
      </c>
      <c r="AB747" s="108">
        <v>0</v>
      </c>
      <c r="AC747" s="108">
        <v>0</v>
      </c>
      <c r="AD747" s="107">
        <v>0</v>
      </c>
      <c r="AE747" s="106"/>
    </row>
    <row r="748" spans="1:31" s="95" customFormat="1" x14ac:dyDescent="0.3">
      <c r="A748" s="115">
        <v>489</v>
      </c>
      <c r="B748" s="115">
        <v>489020712</v>
      </c>
      <c r="C748" s="114" t="s">
        <v>294</v>
      </c>
      <c r="D748" s="115">
        <v>20</v>
      </c>
      <c r="E748" s="114" t="s">
        <v>142</v>
      </c>
      <c r="F748" s="115">
        <v>712</v>
      </c>
      <c r="G748" s="114" t="s">
        <v>141</v>
      </c>
      <c r="H748" s="108">
        <v>31.17</v>
      </c>
      <c r="I748" s="107">
        <v>10559</v>
      </c>
      <c r="J748" s="107">
        <v>7696</v>
      </c>
      <c r="K748" s="107">
        <f t="shared" si="22"/>
        <v>0</v>
      </c>
      <c r="L748" s="107">
        <v>893</v>
      </c>
      <c r="M748" s="113">
        <f t="shared" si="23"/>
        <v>19148</v>
      </c>
      <c r="N748" s="100"/>
      <c r="O748" s="108">
        <v>0</v>
      </c>
      <c r="P748" s="108">
        <v>0</v>
      </c>
      <c r="Q748" s="112">
        <v>0.09</v>
      </c>
      <c r="R748" s="112">
        <v>3.1785196308491345E-2</v>
      </c>
      <c r="S748" s="111">
        <v>0</v>
      </c>
      <c r="T748" s="100"/>
      <c r="U748" s="110">
        <v>569009</v>
      </c>
      <c r="V748" s="110">
        <v>0</v>
      </c>
      <c r="W748" s="110">
        <v>0</v>
      </c>
      <c r="X748" s="110">
        <v>27835</v>
      </c>
      <c r="Y748" s="110">
        <v>596844</v>
      </c>
      <c r="Z748" s="109">
        <v>13273726</v>
      </c>
      <c r="AB748" s="108">
        <v>0</v>
      </c>
      <c r="AC748" s="108">
        <v>0</v>
      </c>
      <c r="AD748" s="107">
        <v>0</v>
      </c>
      <c r="AE748" s="106"/>
    </row>
    <row r="749" spans="1:31" s="95" customFormat="1" x14ac:dyDescent="0.3">
      <c r="A749" s="115">
        <v>491</v>
      </c>
      <c r="B749" s="115">
        <v>491095072</v>
      </c>
      <c r="C749" s="114" t="s">
        <v>295</v>
      </c>
      <c r="D749" s="115">
        <v>95</v>
      </c>
      <c r="E749" s="114" t="s">
        <v>296</v>
      </c>
      <c r="F749" s="115">
        <v>72</v>
      </c>
      <c r="G749" s="114" t="s">
        <v>18</v>
      </c>
      <c r="H749" s="108">
        <v>1</v>
      </c>
      <c r="I749" s="107">
        <v>10185</v>
      </c>
      <c r="J749" s="107">
        <v>2412</v>
      </c>
      <c r="K749" s="107">
        <f t="shared" si="22"/>
        <v>0</v>
      </c>
      <c r="L749" s="107">
        <v>893</v>
      </c>
      <c r="M749" s="113">
        <f t="shared" si="23"/>
        <v>13490</v>
      </c>
      <c r="N749" s="100"/>
      <c r="O749" s="108">
        <v>0</v>
      </c>
      <c r="P749" s="108">
        <v>0</v>
      </c>
      <c r="Q749" s="112">
        <v>0.09</v>
      </c>
      <c r="R749" s="112">
        <v>2.5479357059066247E-3</v>
      </c>
      <c r="S749" s="111">
        <v>0</v>
      </c>
      <c r="T749" s="100"/>
      <c r="U749" s="110">
        <v>12597</v>
      </c>
      <c r="V749" s="110">
        <v>0</v>
      </c>
      <c r="W749" s="110">
        <v>0</v>
      </c>
      <c r="X749" s="110">
        <v>893</v>
      </c>
      <c r="Y749" s="110">
        <v>13490</v>
      </c>
      <c r="Z749" s="109">
        <v>14136444</v>
      </c>
      <c r="AB749" s="108">
        <v>0</v>
      </c>
      <c r="AC749" s="108">
        <v>0</v>
      </c>
      <c r="AD749" s="107">
        <v>0</v>
      </c>
      <c r="AE749" s="106"/>
    </row>
    <row r="750" spans="1:31" s="95" customFormat="1" x14ac:dyDescent="0.3">
      <c r="A750" s="115">
        <v>491</v>
      </c>
      <c r="B750" s="115">
        <v>491095095</v>
      </c>
      <c r="C750" s="114" t="s">
        <v>295</v>
      </c>
      <c r="D750" s="115">
        <v>95</v>
      </c>
      <c r="E750" s="114" t="s">
        <v>296</v>
      </c>
      <c r="F750" s="115">
        <v>95</v>
      </c>
      <c r="G750" s="114" t="s">
        <v>296</v>
      </c>
      <c r="H750" s="108">
        <v>1170</v>
      </c>
      <c r="I750" s="107">
        <v>10612</v>
      </c>
      <c r="J750" s="107">
        <v>91</v>
      </c>
      <c r="K750" s="107">
        <f t="shared" si="22"/>
        <v>0</v>
      </c>
      <c r="L750" s="107">
        <v>893</v>
      </c>
      <c r="M750" s="113">
        <f t="shared" si="23"/>
        <v>11596</v>
      </c>
      <c r="N750" s="100"/>
      <c r="O750" s="108">
        <v>0</v>
      </c>
      <c r="P750" s="108">
        <v>0</v>
      </c>
      <c r="Q750" s="112">
        <v>0.15329999999999999</v>
      </c>
      <c r="R750" s="112">
        <v>0.11761289582141479</v>
      </c>
      <c r="S750" s="111">
        <v>0</v>
      </c>
      <c r="T750" s="100"/>
      <c r="U750" s="110">
        <v>12522513</v>
      </c>
      <c r="V750" s="110">
        <v>0</v>
      </c>
      <c r="W750" s="110">
        <v>0</v>
      </c>
      <c r="X750" s="110">
        <v>1044810</v>
      </c>
      <c r="Y750" s="110">
        <v>13567323</v>
      </c>
      <c r="Z750" s="109">
        <v>14136444</v>
      </c>
      <c r="AB750" s="108">
        <v>0</v>
      </c>
      <c r="AC750" s="108">
        <v>0</v>
      </c>
      <c r="AD750" s="107">
        <v>0</v>
      </c>
      <c r="AE750" s="106"/>
    </row>
    <row r="751" spans="1:31" s="95" customFormat="1" x14ac:dyDescent="0.3">
      <c r="A751" s="115">
        <v>491</v>
      </c>
      <c r="B751" s="115">
        <v>491095201</v>
      </c>
      <c r="C751" s="114" t="s">
        <v>295</v>
      </c>
      <c r="D751" s="115">
        <v>95</v>
      </c>
      <c r="E751" s="114" t="s">
        <v>296</v>
      </c>
      <c r="F751" s="115">
        <v>201</v>
      </c>
      <c r="G751" s="114" t="s">
        <v>17</v>
      </c>
      <c r="H751" s="108">
        <v>1.05</v>
      </c>
      <c r="I751" s="107">
        <v>12111</v>
      </c>
      <c r="J751" s="107">
        <v>202</v>
      </c>
      <c r="K751" s="107">
        <f t="shared" si="22"/>
        <v>0</v>
      </c>
      <c r="L751" s="107">
        <v>893</v>
      </c>
      <c r="M751" s="113">
        <f t="shared" si="23"/>
        <v>13206</v>
      </c>
      <c r="N751" s="100"/>
      <c r="O751" s="108">
        <v>0</v>
      </c>
      <c r="P751" s="108">
        <v>0</v>
      </c>
      <c r="Q751" s="112">
        <v>0.18</v>
      </c>
      <c r="R751" s="112">
        <v>7.7533854534599503E-2</v>
      </c>
      <c r="S751" s="111">
        <v>0</v>
      </c>
      <c r="T751" s="100"/>
      <c r="U751" s="110">
        <v>12929</v>
      </c>
      <c r="V751" s="110">
        <v>0</v>
      </c>
      <c r="W751" s="110">
        <v>0</v>
      </c>
      <c r="X751" s="110">
        <v>938</v>
      </c>
      <c r="Y751" s="110">
        <v>13867</v>
      </c>
      <c r="Z751" s="109">
        <v>14136444</v>
      </c>
      <c r="AB751" s="108">
        <v>0</v>
      </c>
      <c r="AC751" s="108">
        <v>0</v>
      </c>
      <c r="AD751" s="107">
        <v>0</v>
      </c>
      <c r="AE751" s="106"/>
    </row>
    <row r="752" spans="1:31" s="95" customFormat="1" x14ac:dyDescent="0.3">
      <c r="A752" s="115">
        <v>491</v>
      </c>
      <c r="B752" s="115">
        <v>491095218</v>
      </c>
      <c r="C752" s="114" t="s">
        <v>295</v>
      </c>
      <c r="D752" s="115">
        <v>95</v>
      </c>
      <c r="E752" s="114" t="s">
        <v>296</v>
      </c>
      <c r="F752" s="115">
        <v>218</v>
      </c>
      <c r="G752" s="114" t="s">
        <v>193</v>
      </c>
      <c r="H752" s="108">
        <v>0.88</v>
      </c>
      <c r="I752" s="107">
        <v>9776</v>
      </c>
      <c r="J752" s="107">
        <v>3230</v>
      </c>
      <c r="K752" s="107">
        <f t="shared" si="22"/>
        <v>0</v>
      </c>
      <c r="L752" s="107">
        <v>893</v>
      </c>
      <c r="M752" s="113">
        <f t="shared" si="23"/>
        <v>13899</v>
      </c>
      <c r="N752" s="100"/>
      <c r="O752" s="108">
        <v>0</v>
      </c>
      <c r="P752" s="108">
        <v>0</v>
      </c>
      <c r="Q752" s="112">
        <v>0.09</v>
      </c>
      <c r="R752" s="112">
        <v>4.0541296305223004E-2</v>
      </c>
      <c r="S752" s="111">
        <v>0</v>
      </c>
      <c r="T752" s="100"/>
      <c r="U752" s="110">
        <v>11445</v>
      </c>
      <c r="V752" s="110">
        <v>0</v>
      </c>
      <c r="W752" s="110">
        <v>0</v>
      </c>
      <c r="X752" s="110">
        <v>786</v>
      </c>
      <c r="Y752" s="110">
        <v>12231</v>
      </c>
      <c r="Z752" s="109">
        <v>14136444</v>
      </c>
      <c r="AB752" s="108">
        <v>0</v>
      </c>
      <c r="AC752" s="108">
        <v>0</v>
      </c>
      <c r="AD752" s="107">
        <v>0</v>
      </c>
      <c r="AE752" s="106"/>
    </row>
    <row r="753" spans="1:31" s="95" customFormat="1" x14ac:dyDescent="0.3">
      <c r="A753" s="115">
        <v>491</v>
      </c>
      <c r="B753" s="115">
        <v>491095273</v>
      </c>
      <c r="C753" s="114" t="s">
        <v>295</v>
      </c>
      <c r="D753" s="115">
        <v>95</v>
      </c>
      <c r="E753" s="114" t="s">
        <v>296</v>
      </c>
      <c r="F753" s="115">
        <v>273</v>
      </c>
      <c r="G753" s="114" t="s">
        <v>297</v>
      </c>
      <c r="H753" s="108">
        <v>5.08</v>
      </c>
      <c r="I753" s="107">
        <v>10413</v>
      </c>
      <c r="J753" s="107">
        <v>2767</v>
      </c>
      <c r="K753" s="107">
        <f t="shared" si="22"/>
        <v>0</v>
      </c>
      <c r="L753" s="107">
        <v>893</v>
      </c>
      <c r="M753" s="113">
        <f t="shared" si="23"/>
        <v>14073</v>
      </c>
      <c r="N753" s="100"/>
      <c r="O753" s="108">
        <v>0</v>
      </c>
      <c r="P753" s="108">
        <v>0</v>
      </c>
      <c r="Q753" s="112">
        <v>0.09</v>
      </c>
      <c r="R753" s="112">
        <v>3.0220097087904655E-3</v>
      </c>
      <c r="S753" s="111">
        <v>0</v>
      </c>
      <c r="T753" s="100"/>
      <c r="U753" s="110">
        <v>66954</v>
      </c>
      <c r="V753" s="110">
        <v>0</v>
      </c>
      <c r="W753" s="110">
        <v>0</v>
      </c>
      <c r="X753" s="110">
        <v>4536</v>
      </c>
      <c r="Y753" s="110">
        <v>71490</v>
      </c>
      <c r="Z753" s="109">
        <v>14136444</v>
      </c>
      <c r="AB753" s="108">
        <v>0</v>
      </c>
      <c r="AC753" s="108">
        <v>0</v>
      </c>
      <c r="AD753" s="107">
        <v>0</v>
      </c>
      <c r="AE753" s="106"/>
    </row>
    <row r="754" spans="1:31" s="95" customFormat="1" x14ac:dyDescent="0.3">
      <c r="A754" s="115">
        <v>491</v>
      </c>
      <c r="B754" s="115">
        <v>491095292</v>
      </c>
      <c r="C754" s="114" t="s">
        <v>295</v>
      </c>
      <c r="D754" s="115">
        <v>95</v>
      </c>
      <c r="E754" s="114" t="s">
        <v>296</v>
      </c>
      <c r="F754" s="115">
        <v>292</v>
      </c>
      <c r="G754" s="114" t="s">
        <v>298</v>
      </c>
      <c r="H754" s="108">
        <v>7</v>
      </c>
      <c r="I754" s="107">
        <v>9892</v>
      </c>
      <c r="J754" s="107">
        <v>2050</v>
      </c>
      <c r="K754" s="107">
        <f t="shared" si="22"/>
        <v>0</v>
      </c>
      <c r="L754" s="107">
        <v>893</v>
      </c>
      <c r="M754" s="113">
        <f t="shared" si="23"/>
        <v>12835</v>
      </c>
      <c r="N754" s="100"/>
      <c r="O754" s="108">
        <v>0</v>
      </c>
      <c r="P754" s="108">
        <v>0</v>
      </c>
      <c r="Q754" s="112">
        <v>0.09</v>
      </c>
      <c r="R754" s="112">
        <v>3.4042691655887776E-3</v>
      </c>
      <c r="S754" s="111">
        <v>0</v>
      </c>
      <c r="T754" s="100"/>
      <c r="U754" s="110">
        <v>83594</v>
      </c>
      <c r="V754" s="110">
        <v>0</v>
      </c>
      <c r="W754" s="110">
        <v>0</v>
      </c>
      <c r="X754" s="110">
        <v>6251</v>
      </c>
      <c r="Y754" s="110">
        <v>89845</v>
      </c>
      <c r="Z754" s="109">
        <v>14136444</v>
      </c>
      <c r="AB754" s="108">
        <v>0</v>
      </c>
      <c r="AC754" s="108">
        <v>0</v>
      </c>
      <c r="AD754" s="107">
        <v>0</v>
      </c>
      <c r="AE754" s="106"/>
    </row>
    <row r="755" spans="1:31" s="95" customFormat="1" x14ac:dyDescent="0.3">
      <c r="A755" s="115">
        <v>491</v>
      </c>
      <c r="B755" s="115">
        <v>491095331</v>
      </c>
      <c r="C755" s="114" t="s">
        <v>295</v>
      </c>
      <c r="D755" s="115">
        <v>95</v>
      </c>
      <c r="E755" s="114" t="s">
        <v>296</v>
      </c>
      <c r="F755" s="115">
        <v>331</v>
      </c>
      <c r="G755" s="114" t="s">
        <v>20</v>
      </c>
      <c r="H755" s="108">
        <v>19.91</v>
      </c>
      <c r="I755" s="107">
        <v>10502</v>
      </c>
      <c r="J755" s="107">
        <v>3725</v>
      </c>
      <c r="K755" s="107">
        <f t="shared" si="22"/>
        <v>0</v>
      </c>
      <c r="L755" s="107">
        <v>893</v>
      </c>
      <c r="M755" s="113">
        <f t="shared" si="23"/>
        <v>15120</v>
      </c>
      <c r="N755" s="100"/>
      <c r="O755" s="108">
        <v>0</v>
      </c>
      <c r="P755" s="108">
        <v>0</v>
      </c>
      <c r="Q755" s="112">
        <v>0.09</v>
      </c>
      <c r="R755" s="112">
        <v>1.6812408384238219E-2</v>
      </c>
      <c r="S755" s="111">
        <v>0</v>
      </c>
      <c r="T755" s="100"/>
      <c r="U755" s="110">
        <v>283259</v>
      </c>
      <c r="V755" s="110">
        <v>0</v>
      </c>
      <c r="W755" s="110">
        <v>0</v>
      </c>
      <c r="X755" s="110">
        <v>17779</v>
      </c>
      <c r="Y755" s="110">
        <v>301038</v>
      </c>
      <c r="Z755" s="109">
        <v>14136444</v>
      </c>
      <c r="AB755" s="108">
        <v>0</v>
      </c>
      <c r="AC755" s="108">
        <v>0</v>
      </c>
      <c r="AD755" s="107">
        <v>0</v>
      </c>
      <c r="AE755" s="106"/>
    </row>
    <row r="756" spans="1:31" s="95" customFormat="1" x14ac:dyDescent="0.3">
      <c r="A756" s="115">
        <v>491</v>
      </c>
      <c r="B756" s="115">
        <v>491095650</v>
      </c>
      <c r="C756" s="114" t="s">
        <v>295</v>
      </c>
      <c r="D756" s="115">
        <v>95</v>
      </c>
      <c r="E756" s="114" t="s">
        <v>296</v>
      </c>
      <c r="F756" s="115">
        <v>650</v>
      </c>
      <c r="G756" s="114" t="s">
        <v>199</v>
      </c>
      <c r="H756" s="108">
        <v>1</v>
      </c>
      <c r="I756" s="107">
        <v>12631</v>
      </c>
      <c r="J756" s="107">
        <v>3567</v>
      </c>
      <c r="K756" s="107">
        <f t="shared" si="22"/>
        <v>0</v>
      </c>
      <c r="L756" s="107">
        <v>893</v>
      </c>
      <c r="M756" s="113">
        <f t="shared" si="23"/>
        <v>17091</v>
      </c>
      <c r="N756" s="100"/>
      <c r="O756" s="108">
        <v>0</v>
      </c>
      <c r="P756" s="108">
        <v>0</v>
      </c>
      <c r="Q756" s="112">
        <v>0.09</v>
      </c>
      <c r="R756" s="112">
        <v>7.7792918397568257E-4</v>
      </c>
      <c r="S756" s="111">
        <v>0</v>
      </c>
      <c r="T756" s="100"/>
      <c r="U756" s="110">
        <v>16198</v>
      </c>
      <c r="V756" s="110">
        <v>0</v>
      </c>
      <c r="W756" s="110">
        <v>0</v>
      </c>
      <c r="X756" s="110">
        <v>893</v>
      </c>
      <c r="Y756" s="110">
        <v>17091</v>
      </c>
      <c r="Z756" s="109">
        <v>14136444</v>
      </c>
      <c r="AB756" s="108">
        <v>0</v>
      </c>
      <c r="AC756" s="108">
        <v>0</v>
      </c>
      <c r="AD756" s="107">
        <v>0</v>
      </c>
      <c r="AE756" s="106"/>
    </row>
    <row r="757" spans="1:31" s="95" customFormat="1" x14ac:dyDescent="0.3">
      <c r="A757" s="115">
        <v>491</v>
      </c>
      <c r="B757" s="115">
        <v>491095665</v>
      </c>
      <c r="C757" s="114" t="s">
        <v>295</v>
      </c>
      <c r="D757" s="115">
        <v>95</v>
      </c>
      <c r="E757" s="114" t="s">
        <v>296</v>
      </c>
      <c r="F757" s="115">
        <v>665</v>
      </c>
      <c r="G757" s="114" t="s">
        <v>278</v>
      </c>
      <c r="H757" s="108">
        <v>1</v>
      </c>
      <c r="I757" s="107">
        <v>9666</v>
      </c>
      <c r="J757" s="107">
        <v>1787</v>
      </c>
      <c r="K757" s="107">
        <f t="shared" si="22"/>
        <v>0</v>
      </c>
      <c r="L757" s="107">
        <v>893</v>
      </c>
      <c r="M757" s="113">
        <f t="shared" si="23"/>
        <v>12346</v>
      </c>
      <c r="N757" s="100"/>
      <c r="O757" s="108">
        <v>0</v>
      </c>
      <c r="P757" s="108">
        <v>0</v>
      </c>
      <c r="Q757" s="112">
        <v>0.09</v>
      </c>
      <c r="R757" s="112">
        <v>5.8283582183530514E-3</v>
      </c>
      <c r="S757" s="111">
        <v>0</v>
      </c>
      <c r="T757" s="100"/>
      <c r="U757" s="110">
        <v>11453</v>
      </c>
      <c r="V757" s="110">
        <v>0</v>
      </c>
      <c r="W757" s="110">
        <v>0</v>
      </c>
      <c r="X757" s="110">
        <v>893</v>
      </c>
      <c r="Y757" s="110">
        <v>12346</v>
      </c>
      <c r="Z757" s="109">
        <v>14136444</v>
      </c>
      <c r="AB757" s="108">
        <v>0</v>
      </c>
      <c r="AC757" s="108">
        <v>0</v>
      </c>
      <c r="AD757" s="107">
        <v>0</v>
      </c>
      <c r="AE757" s="106"/>
    </row>
    <row r="758" spans="1:31" s="95" customFormat="1" x14ac:dyDescent="0.3">
      <c r="A758" s="115">
        <v>491</v>
      </c>
      <c r="B758" s="115">
        <v>491095763</v>
      </c>
      <c r="C758" s="114" t="s">
        <v>295</v>
      </c>
      <c r="D758" s="115">
        <v>95</v>
      </c>
      <c r="E758" s="114" t="s">
        <v>296</v>
      </c>
      <c r="F758" s="115">
        <v>763</v>
      </c>
      <c r="G758" s="114" t="s">
        <v>299</v>
      </c>
      <c r="H758" s="108">
        <v>2.85</v>
      </c>
      <c r="I758" s="107">
        <v>9794</v>
      </c>
      <c r="J758" s="107">
        <v>2549</v>
      </c>
      <c r="K758" s="107">
        <f t="shared" si="22"/>
        <v>0</v>
      </c>
      <c r="L758" s="107">
        <v>893</v>
      </c>
      <c r="M758" s="113">
        <f t="shared" si="23"/>
        <v>13236</v>
      </c>
      <c r="N758" s="100"/>
      <c r="O758" s="108">
        <v>0</v>
      </c>
      <c r="P758" s="108">
        <v>0</v>
      </c>
      <c r="Q758" s="112">
        <v>0.09</v>
      </c>
      <c r="R758" s="112">
        <v>3.5802117514394855E-3</v>
      </c>
      <c r="S758" s="111">
        <v>0</v>
      </c>
      <c r="T758" s="100"/>
      <c r="U758" s="110">
        <v>35178</v>
      </c>
      <c r="V758" s="110">
        <v>0</v>
      </c>
      <c r="W758" s="110">
        <v>0</v>
      </c>
      <c r="X758" s="110">
        <v>2545</v>
      </c>
      <c r="Y758" s="110">
        <v>37723</v>
      </c>
      <c r="Z758" s="109">
        <v>14136444</v>
      </c>
      <c r="AB758" s="108">
        <v>0</v>
      </c>
      <c r="AC758" s="108">
        <v>0</v>
      </c>
      <c r="AD758" s="107">
        <v>0</v>
      </c>
      <c r="AE758" s="106"/>
    </row>
    <row r="759" spans="1:31" s="95" customFormat="1" x14ac:dyDescent="0.3">
      <c r="A759" s="115">
        <v>492</v>
      </c>
      <c r="B759" s="115">
        <v>492281137</v>
      </c>
      <c r="C759" s="114" t="s">
        <v>300</v>
      </c>
      <c r="D759" s="115">
        <v>281</v>
      </c>
      <c r="E759" s="114" t="s">
        <v>169</v>
      </c>
      <c r="F759" s="115">
        <v>137</v>
      </c>
      <c r="G759" s="114" t="s">
        <v>210</v>
      </c>
      <c r="H759" s="108">
        <v>3.46</v>
      </c>
      <c r="I759" s="107">
        <v>11795</v>
      </c>
      <c r="J759" s="107">
        <v>20</v>
      </c>
      <c r="K759" s="107">
        <f t="shared" si="22"/>
        <v>0</v>
      </c>
      <c r="L759" s="107">
        <v>893</v>
      </c>
      <c r="M759" s="113">
        <f t="shared" si="23"/>
        <v>12708</v>
      </c>
      <c r="N759" s="100"/>
      <c r="O759" s="108">
        <v>0</v>
      </c>
      <c r="P759" s="108">
        <v>0</v>
      </c>
      <c r="Q759" s="112">
        <v>0.18</v>
      </c>
      <c r="R759" s="112">
        <v>0.11736259389397866</v>
      </c>
      <c r="S759" s="111">
        <v>0</v>
      </c>
      <c r="T759" s="100"/>
      <c r="U759" s="110">
        <v>40880</v>
      </c>
      <c r="V759" s="110">
        <v>0</v>
      </c>
      <c r="W759" s="110">
        <v>0</v>
      </c>
      <c r="X759" s="110">
        <v>3089</v>
      </c>
      <c r="Y759" s="110">
        <v>43969</v>
      </c>
      <c r="Z759" s="109">
        <v>4645386</v>
      </c>
      <c r="AB759" s="108">
        <v>0</v>
      </c>
      <c r="AC759" s="108">
        <v>0</v>
      </c>
      <c r="AD759" s="107">
        <v>0</v>
      </c>
      <c r="AE759" s="106"/>
    </row>
    <row r="760" spans="1:31" s="95" customFormat="1" x14ac:dyDescent="0.3">
      <c r="A760" s="115">
        <v>492</v>
      </c>
      <c r="B760" s="115">
        <v>492281281</v>
      </c>
      <c r="C760" s="114" t="s">
        <v>300</v>
      </c>
      <c r="D760" s="115">
        <v>281</v>
      </c>
      <c r="E760" s="114" t="s">
        <v>169</v>
      </c>
      <c r="F760" s="115">
        <v>281</v>
      </c>
      <c r="G760" s="114" t="s">
        <v>169</v>
      </c>
      <c r="H760" s="108">
        <v>353.14</v>
      </c>
      <c r="I760" s="107">
        <v>12118</v>
      </c>
      <c r="J760" s="107">
        <v>19</v>
      </c>
      <c r="K760" s="107">
        <f t="shared" si="22"/>
        <v>0</v>
      </c>
      <c r="L760" s="107">
        <v>893</v>
      </c>
      <c r="M760" s="113">
        <f t="shared" si="23"/>
        <v>13030</v>
      </c>
      <c r="N760" s="100"/>
      <c r="O760" s="108">
        <v>0</v>
      </c>
      <c r="P760" s="108">
        <v>0</v>
      </c>
      <c r="Q760" s="112">
        <v>0.18</v>
      </c>
      <c r="R760" s="112">
        <v>0.11309545177303622</v>
      </c>
      <c r="S760" s="111">
        <v>0</v>
      </c>
      <c r="T760" s="100"/>
      <c r="U760" s="110">
        <v>4286063</v>
      </c>
      <c r="V760" s="110">
        <v>0</v>
      </c>
      <c r="W760" s="110">
        <v>0</v>
      </c>
      <c r="X760" s="110">
        <v>315354</v>
      </c>
      <c r="Y760" s="110">
        <v>4601417</v>
      </c>
      <c r="Z760" s="109">
        <v>4645386</v>
      </c>
      <c r="AB760" s="108">
        <v>0</v>
      </c>
      <c r="AC760" s="108">
        <v>0</v>
      </c>
      <c r="AD760" s="107">
        <v>0</v>
      </c>
      <c r="AE760" s="106"/>
    </row>
    <row r="761" spans="1:31" s="95" customFormat="1" x14ac:dyDescent="0.3">
      <c r="A761" s="115">
        <v>493</v>
      </c>
      <c r="B761" s="115">
        <v>493093035</v>
      </c>
      <c r="C761" s="114" t="s">
        <v>301</v>
      </c>
      <c r="D761" s="115">
        <v>93</v>
      </c>
      <c r="E761" s="114" t="s">
        <v>25</v>
      </c>
      <c r="F761" s="115">
        <v>35</v>
      </c>
      <c r="G761" s="114" t="s">
        <v>22</v>
      </c>
      <c r="H761" s="108">
        <v>34.68</v>
      </c>
      <c r="I761" s="107">
        <v>12569</v>
      </c>
      <c r="J761" s="107">
        <v>4419</v>
      </c>
      <c r="K761" s="107">
        <f t="shared" si="22"/>
        <v>0</v>
      </c>
      <c r="L761" s="107">
        <v>893</v>
      </c>
      <c r="M761" s="113">
        <f t="shared" si="23"/>
        <v>17881</v>
      </c>
      <c r="N761" s="100"/>
      <c r="O761" s="108">
        <v>1.5619401261437136</v>
      </c>
      <c r="P761" s="108">
        <v>0</v>
      </c>
      <c r="Q761" s="112">
        <v>0.18</v>
      </c>
      <c r="R761" s="112">
        <v>0.14456084490991788</v>
      </c>
      <c r="S761" s="111">
        <v>0</v>
      </c>
      <c r="T761" s="100"/>
      <c r="U761" s="110">
        <v>562614</v>
      </c>
      <c r="V761" s="110">
        <v>0</v>
      </c>
      <c r="W761" s="110">
        <v>0</v>
      </c>
      <c r="X761" s="110">
        <v>29580</v>
      </c>
      <c r="Y761" s="110">
        <v>592194</v>
      </c>
      <c r="Z761" s="109">
        <v>3067533.7948971028</v>
      </c>
      <c r="AB761" s="108">
        <v>3.76</v>
      </c>
      <c r="AC761" s="108">
        <v>0</v>
      </c>
      <c r="AD761" s="107">
        <v>0</v>
      </c>
      <c r="AE761" s="106"/>
    </row>
    <row r="762" spans="1:31" s="95" customFormat="1" x14ac:dyDescent="0.3">
      <c r="A762" s="115">
        <v>493</v>
      </c>
      <c r="B762" s="115">
        <v>493093049</v>
      </c>
      <c r="C762" s="114" t="s">
        <v>301</v>
      </c>
      <c r="D762" s="115">
        <v>93</v>
      </c>
      <c r="E762" s="114" t="s">
        <v>25</v>
      </c>
      <c r="F762" s="115">
        <v>49</v>
      </c>
      <c r="G762" s="114" t="s">
        <v>96</v>
      </c>
      <c r="H762" s="108">
        <v>1</v>
      </c>
      <c r="I762" s="107">
        <v>11741</v>
      </c>
      <c r="J762" s="107">
        <v>14859</v>
      </c>
      <c r="K762" s="107">
        <f t="shared" si="22"/>
        <v>0</v>
      </c>
      <c r="L762" s="107">
        <v>893</v>
      </c>
      <c r="M762" s="113">
        <f t="shared" si="23"/>
        <v>27493</v>
      </c>
      <c r="N762" s="100"/>
      <c r="O762" s="108">
        <v>4.5038642622367765E-2</v>
      </c>
      <c r="P762" s="108">
        <v>0</v>
      </c>
      <c r="Q762" s="112">
        <v>0.09</v>
      </c>
      <c r="R762" s="112">
        <v>6.8189522195801267E-2</v>
      </c>
      <c r="S762" s="111">
        <v>0</v>
      </c>
      <c r="T762" s="100"/>
      <c r="U762" s="110">
        <v>25402</v>
      </c>
      <c r="V762" s="110">
        <v>0</v>
      </c>
      <c r="W762" s="110">
        <v>0</v>
      </c>
      <c r="X762" s="110">
        <v>853</v>
      </c>
      <c r="Y762" s="110">
        <v>26255</v>
      </c>
      <c r="Z762" s="109">
        <v>3067533.7948971028</v>
      </c>
      <c r="AB762" s="108">
        <v>0</v>
      </c>
      <c r="AC762" s="108">
        <v>0</v>
      </c>
      <c r="AD762" s="107">
        <v>0</v>
      </c>
      <c r="AE762" s="106"/>
    </row>
    <row r="763" spans="1:31" s="95" customFormat="1" x14ac:dyDescent="0.3">
      <c r="A763" s="115">
        <v>493</v>
      </c>
      <c r="B763" s="115">
        <v>493093057</v>
      </c>
      <c r="C763" s="114" t="s">
        <v>301</v>
      </c>
      <c r="D763" s="115">
        <v>93</v>
      </c>
      <c r="E763" s="114" t="s">
        <v>25</v>
      </c>
      <c r="F763" s="115">
        <v>57</v>
      </c>
      <c r="G763" s="114" t="s">
        <v>23</v>
      </c>
      <c r="H763" s="108">
        <v>97.57</v>
      </c>
      <c r="I763" s="107">
        <v>12306</v>
      </c>
      <c r="J763" s="107">
        <v>626</v>
      </c>
      <c r="K763" s="107">
        <f t="shared" si="22"/>
        <v>0</v>
      </c>
      <c r="L763" s="107">
        <v>893</v>
      </c>
      <c r="M763" s="113">
        <f t="shared" si="23"/>
        <v>13825</v>
      </c>
      <c r="N763" s="100"/>
      <c r="O763" s="108">
        <v>4.3944203606644203</v>
      </c>
      <c r="P763" s="108">
        <v>0</v>
      </c>
      <c r="Q763" s="112">
        <v>0.18</v>
      </c>
      <c r="R763" s="112">
        <v>0.11752257884657875</v>
      </c>
      <c r="S763" s="111">
        <v>0</v>
      </c>
      <c r="T763" s="100"/>
      <c r="U763" s="110">
        <v>1204981</v>
      </c>
      <c r="V763" s="110">
        <v>0</v>
      </c>
      <c r="W763" s="110">
        <v>0</v>
      </c>
      <c r="X763" s="110">
        <v>83221</v>
      </c>
      <c r="Y763" s="110">
        <v>1288202</v>
      </c>
      <c r="Z763" s="109">
        <v>3067533.7948971028</v>
      </c>
      <c r="AB763" s="108">
        <v>4.43</v>
      </c>
      <c r="AC763" s="108">
        <v>0</v>
      </c>
      <c r="AD763" s="107">
        <v>0</v>
      </c>
      <c r="AE763" s="106"/>
    </row>
    <row r="764" spans="1:31" s="95" customFormat="1" x14ac:dyDescent="0.3">
      <c r="A764" s="115">
        <v>493</v>
      </c>
      <c r="B764" s="115">
        <v>493093093</v>
      </c>
      <c r="C764" s="114" t="s">
        <v>301</v>
      </c>
      <c r="D764" s="115">
        <v>93</v>
      </c>
      <c r="E764" s="114" t="s">
        <v>25</v>
      </c>
      <c r="F764" s="115">
        <v>93</v>
      </c>
      <c r="G764" s="114" t="s">
        <v>25</v>
      </c>
      <c r="H764" s="108">
        <v>51.140000000000008</v>
      </c>
      <c r="I764" s="107">
        <v>11171</v>
      </c>
      <c r="J764" s="107">
        <v>320</v>
      </c>
      <c r="K764" s="107">
        <f t="shared" si="22"/>
        <v>0</v>
      </c>
      <c r="L764" s="107">
        <v>893</v>
      </c>
      <c r="M764" s="113">
        <f t="shared" si="23"/>
        <v>12384</v>
      </c>
      <c r="N764" s="100"/>
      <c r="O764" s="108">
        <v>2.3032761837078861</v>
      </c>
      <c r="P764" s="108">
        <v>0</v>
      </c>
      <c r="Q764" s="112">
        <v>0.09</v>
      </c>
      <c r="R764" s="112">
        <v>8.9870379446020443E-2</v>
      </c>
      <c r="S764" s="111">
        <v>0</v>
      </c>
      <c r="T764" s="100"/>
      <c r="U764" s="110">
        <v>561164</v>
      </c>
      <c r="V764" s="110">
        <v>0</v>
      </c>
      <c r="W764" s="110">
        <v>0</v>
      </c>
      <c r="X764" s="110">
        <v>43621</v>
      </c>
      <c r="Y764" s="110">
        <v>604785</v>
      </c>
      <c r="Z764" s="109">
        <v>3067533.7948971028</v>
      </c>
      <c r="AB764" s="108">
        <v>1.6800000000000002</v>
      </c>
      <c r="AC764" s="108">
        <v>1.6800000000000002</v>
      </c>
      <c r="AD764" s="107">
        <v>19868</v>
      </c>
      <c r="AE764" s="106"/>
    </row>
    <row r="765" spans="1:31" s="95" customFormat="1" x14ac:dyDescent="0.3">
      <c r="A765" s="115">
        <v>493</v>
      </c>
      <c r="B765" s="115">
        <v>493093163</v>
      </c>
      <c r="C765" s="114" t="s">
        <v>301</v>
      </c>
      <c r="D765" s="115">
        <v>93</v>
      </c>
      <c r="E765" s="114" t="s">
        <v>25</v>
      </c>
      <c r="F765" s="115">
        <v>163</v>
      </c>
      <c r="G765" s="114" t="s">
        <v>27</v>
      </c>
      <c r="H765" s="108">
        <v>6.8</v>
      </c>
      <c r="I765" s="107">
        <v>13206</v>
      </c>
      <c r="J765" s="107">
        <v>558</v>
      </c>
      <c r="K765" s="107">
        <f t="shared" si="22"/>
        <v>0</v>
      </c>
      <c r="L765" s="107">
        <v>893</v>
      </c>
      <c r="M765" s="113">
        <f t="shared" si="23"/>
        <v>14657</v>
      </c>
      <c r="N765" s="100"/>
      <c r="O765" s="108">
        <v>0.30626276983210082</v>
      </c>
      <c r="P765" s="108">
        <v>0</v>
      </c>
      <c r="Q765" s="112">
        <v>0.18</v>
      </c>
      <c r="R765" s="112">
        <v>8.6929728917015628E-2</v>
      </c>
      <c r="S765" s="111">
        <v>0</v>
      </c>
      <c r="T765" s="100"/>
      <c r="U765" s="110">
        <v>89380</v>
      </c>
      <c r="V765" s="110">
        <v>0</v>
      </c>
      <c r="W765" s="110">
        <v>0</v>
      </c>
      <c r="X765" s="110">
        <v>5801</v>
      </c>
      <c r="Y765" s="110">
        <v>95181</v>
      </c>
      <c r="Z765" s="109">
        <v>3067533.7948971028</v>
      </c>
      <c r="AB765" s="108">
        <v>2</v>
      </c>
      <c r="AC765" s="108">
        <v>0</v>
      </c>
      <c r="AD765" s="107">
        <v>0</v>
      </c>
      <c r="AE765" s="106"/>
    </row>
    <row r="766" spans="1:31" s="95" customFormat="1" x14ac:dyDescent="0.3">
      <c r="A766" s="115">
        <v>493</v>
      </c>
      <c r="B766" s="115">
        <v>493093165</v>
      </c>
      <c r="C766" s="114" t="s">
        <v>301</v>
      </c>
      <c r="D766" s="115">
        <v>93</v>
      </c>
      <c r="E766" s="114" t="s">
        <v>25</v>
      </c>
      <c r="F766" s="115">
        <v>165</v>
      </c>
      <c r="G766" s="114" t="s">
        <v>28</v>
      </c>
      <c r="H766" s="108">
        <v>10.45</v>
      </c>
      <c r="I766" s="107">
        <v>11692</v>
      </c>
      <c r="J766" s="107">
        <v>638</v>
      </c>
      <c r="K766" s="107">
        <f t="shared" si="22"/>
        <v>0</v>
      </c>
      <c r="L766" s="107">
        <v>893</v>
      </c>
      <c r="M766" s="113">
        <f t="shared" si="23"/>
        <v>13223</v>
      </c>
      <c r="N766" s="100"/>
      <c r="O766" s="108">
        <v>0.47065381540374324</v>
      </c>
      <c r="P766" s="108">
        <v>0</v>
      </c>
      <c r="Q766" s="112">
        <v>9.8299999999999998E-2</v>
      </c>
      <c r="R766" s="112">
        <v>9.8201070211486718E-2</v>
      </c>
      <c r="S766" s="111">
        <v>0</v>
      </c>
      <c r="T766" s="100"/>
      <c r="U766" s="110">
        <v>123047</v>
      </c>
      <c r="V766" s="110">
        <v>0</v>
      </c>
      <c r="W766" s="110">
        <v>0</v>
      </c>
      <c r="X766" s="110">
        <v>8914</v>
      </c>
      <c r="Y766" s="110">
        <v>131961</v>
      </c>
      <c r="Z766" s="109">
        <v>3067533.7948971028</v>
      </c>
      <c r="AB766" s="108">
        <v>1</v>
      </c>
      <c r="AC766" s="108">
        <v>0</v>
      </c>
      <c r="AD766" s="107">
        <v>0</v>
      </c>
      <c r="AE766" s="106"/>
    </row>
    <row r="767" spans="1:31" s="95" customFormat="1" x14ac:dyDescent="0.3">
      <c r="A767" s="115">
        <v>493</v>
      </c>
      <c r="B767" s="115">
        <v>493093176</v>
      </c>
      <c r="C767" s="114" t="s">
        <v>301</v>
      </c>
      <c r="D767" s="115">
        <v>93</v>
      </c>
      <c r="E767" s="114" t="s">
        <v>25</v>
      </c>
      <c r="F767" s="115">
        <v>176</v>
      </c>
      <c r="G767" s="114" t="s">
        <v>29</v>
      </c>
      <c r="H767" s="108">
        <v>1.72</v>
      </c>
      <c r="I767" s="107">
        <v>11800</v>
      </c>
      <c r="J767" s="107">
        <v>3898</v>
      </c>
      <c r="K767" s="107">
        <f t="shared" si="22"/>
        <v>0</v>
      </c>
      <c r="L767" s="107">
        <v>893</v>
      </c>
      <c r="M767" s="113">
        <f t="shared" si="23"/>
        <v>16591</v>
      </c>
      <c r="N767" s="100"/>
      <c r="O767" s="108">
        <v>7.7466465310472549E-2</v>
      </c>
      <c r="P767" s="108">
        <v>0</v>
      </c>
      <c r="Q767" s="112">
        <v>0.09</v>
      </c>
      <c r="R767" s="112">
        <v>6.645275270560716E-2</v>
      </c>
      <c r="S767" s="111">
        <v>0</v>
      </c>
      <c r="T767" s="100"/>
      <c r="U767" s="110">
        <v>25785</v>
      </c>
      <c r="V767" s="110">
        <v>0</v>
      </c>
      <c r="W767" s="110">
        <v>0</v>
      </c>
      <c r="X767" s="110">
        <v>1467</v>
      </c>
      <c r="Y767" s="110">
        <v>27252</v>
      </c>
      <c r="Z767" s="109">
        <v>3067533.7948971028</v>
      </c>
      <c r="AB767" s="108">
        <v>0</v>
      </c>
      <c r="AC767" s="108">
        <v>0</v>
      </c>
      <c r="AD767" s="107">
        <v>0</v>
      </c>
      <c r="AE767" s="106"/>
    </row>
    <row r="768" spans="1:31" s="95" customFormat="1" x14ac:dyDescent="0.3">
      <c r="A768" s="115">
        <v>493</v>
      </c>
      <c r="B768" s="115">
        <v>493093248</v>
      </c>
      <c r="C768" s="114" t="s">
        <v>301</v>
      </c>
      <c r="D768" s="115">
        <v>93</v>
      </c>
      <c r="E768" s="114" t="s">
        <v>25</v>
      </c>
      <c r="F768" s="115">
        <v>248</v>
      </c>
      <c r="G768" s="114" t="s">
        <v>30</v>
      </c>
      <c r="H768" s="108">
        <v>19.940000000000001</v>
      </c>
      <c r="I768" s="107">
        <v>11965</v>
      </c>
      <c r="J768" s="107">
        <v>1183</v>
      </c>
      <c r="K768" s="107">
        <f t="shared" si="22"/>
        <v>0</v>
      </c>
      <c r="L768" s="107">
        <v>893</v>
      </c>
      <c r="M768" s="113">
        <f t="shared" si="23"/>
        <v>14041</v>
      </c>
      <c r="N768" s="100"/>
      <c r="O768" s="108">
        <v>0.89807053389001346</v>
      </c>
      <c r="P768" s="108">
        <v>0</v>
      </c>
      <c r="Q768" s="112">
        <v>0.09</v>
      </c>
      <c r="R768" s="112">
        <v>3.9140350816507199E-2</v>
      </c>
      <c r="S768" s="111">
        <v>0</v>
      </c>
      <c r="T768" s="100"/>
      <c r="U768" s="110">
        <v>250364</v>
      </c>
      <c r="V768" s="110">
        <v>0</v>
      </c>
      <c r="W768" s="110">
        <v>0</v>
      </c>
      <c r="X768" s="110">
        <v>17007</v>
      </c>
      <c r="Y768" s="110">
        <v>267371</v>
      </c>
      <c r="Z768" s="109">
        <v>3067533.7948971028</v>
      </c>
      <c r="AB768" s="108">
        <v>0</v>
      </c>
      <c r="AC768" s="108">
        <v>0</v>
      </c>
      <c r="AD768" s="107">
        <v>0</v>
      </c>
      <c r="AE768" s="106"/>
    </row>
    <row r="769" spans="1:31" s="95" customFormat="1" x14ac:dyDescent="0.3">
      <c r="A769" s="115">
        <v>493</v>
      </c>
      <c r="B769" s="115">
        <v>493093262</v>
      </c>
      <c r="C769" s="114" t="s">
        <v>301</v>
      </c>
      <c r="D769" s="115">
        <v>93</v>
      </c>
      <c r="E769" s="114" t="s">
        <v>25</v>
      </c>
      <c r="F769" s="115">
        <v>262</v>
      </c>
      <c r="G769" s="114" t="s">
        <v>31</v>
      </c>
      <c r="H769" s="108">
        <v>1</v>
      </c>
      <c r="I769" s="107">
        <v>10161</v>
      </c>
      <c r="J769" s="107">
        <v>4685</v>
      </c>
      <c r="K769" s="107">
        <f t="shared" si="22"/>
        <v>0</v>
      </c>
      <c r="L769" s="107">
        <v>893</v>
      </c>
      <c r="M769" s="113">
        <f t="shared" si="23"/>
        <v>15739</v>
      </c>
      <c r="N769" s="100"/>
      <c r="O769" s="108">
        <v>4.5038642622367765E-2</v>
      </c>
      <c r="P769" s="108">
        <v>0</v>
      </c>
      <c r="Q769" s="112">
        <v>0.09</v>
      </c>
      <c r="R769" s="112">
        <v>5.2966569410615699E-2</v>
      </c>
      <c r="S769" s="111">
        <v>0</v>
      </c>
      <c r="T769" s="100"/>
      <c r="U769" s="110">
        <v>14177</v>
      </c>
      <c r="V769" s="110">
        <v>0</v>
      </c>
      <c r="W769" s="110">
        <v>0</v>
      </c>
      <c r="X769" s="110">
        <v>853</v>
      </c>
      <c r="Y769" s="110">
        <v>15030</v>
      </c>
      <c r="Z769" s="109">
        <v>3067533.7948971028</v>
      </c>
      <c r="AB769" s="108">
        <v>0</v>
      </c>
      <c r="AC769" s="108">
        <v>0</v>
      </c>
      <c r="AD769" s="107">
        <v>0</v>
      </c>
      <c r="AE769" s="106"/>
    </row>
    <row r="770" spans="1:31" s="95" customFormat="1" x14ac:dyDescent="0.3">
      <c r="A770" s="115">
        <v>493</v>
      </c>
      <c r="B770" s="115">
        <v>493093274</v>
      </c>
      <c r="C770" s="114" t="s">
        <v>301</v>
      </c>
      <c r="D770" s="115">
        <v>93</v>
      </c>
      <c r="E770" s="114" t="s">
        <v>25</v>
      </c>
      <c r="F770" s="115">
        <v>274</v>
      </c>
      <c r="G770" s="114" t="s">
        <v>81</v>
      </c>
      <c r="H770" s="108">
        <v>0.84</v>
      </c>
      <c r="I770" s="107">
        <v>11980</v>
      </c>
      <c r="J770" s="107">
        <v>5792</v>
      </c>
      <c r="K770" s="107">
        <f t="shared" si="22"/>
        <v>0</v>
      </c>
      <c r="L770" s="107">
        <v>893</v>
      </c>
      <c r="M770" s="113">
        <f t="shared" si="23"/>
        <v>18665</v>
      </c>
      <c r="N770" s="100"/>
      <c r="O770" s="108">
        <v>3.7832459802788924E-2</v>
      </c>
      <c r="P770" s="108">
        <v>0</v>
      </c>
      <c r="Q770" s="112">
        <v>0.09</v>
      </c>
      <c r="R770" s="112">
        <v>7.8783261750433251E-2</v>
      </c>
      <c r="S770" s="111">
        <v>0</v>
      </c>
      <c r="T770" s="100"/>
      <c r="U770" s="110">
        <v>14256</v>
      </c>
      <c r="V770" s="110">
        <v>0</v>
      </c>
      <c r="W770" s="110">
        <v>0</v>
      </c>
      <c r="X770" s="110">
        <v>716</v>
      </c>
      <c r="Y770" s="110">
        <v>14972</v>
      </c>
      <c r="Z770" s="109">
        <v>3067533.7948971028</v>
      </c>
      <c r="AB770" s="108">
        <v>0</v>
      </c>
      <c r="AC770" s="108">
        <v>0</v>
      </c>
      <c r="AD770" s="107">
        <v>0</v>
      </c>
      <c r="AE770" s="106"/>
    </row>
    <row r="771" spans="1:31" s="95" customFormat="1" x14ac:dyDescent="0.3">
      <c r="A771" s="115">
        <v>494</v>
      </c>
      <c r="B771" s="115">
        <v>494093035</v>
      </c>
      <c r="C771" s="114" t="s">
        <v>302</v>
      </c>
      <c r="D771" s="115">
        <v>93</v>
      </c>
      <c r="E771" s="114" t="s">
        <v>25</v>
      </c>
      <c r="F771" s="115">
        <v>35</v>
      </c>
      <c r="G771" s="114" t="s">
        <v>22</v>
      </c>
      <c r="H771" s="108">
        <v>4</v>
      </c>
      <c r="I771" s="107">
        <v>12145</v>
      </c>
      <c r="J771" s="107">
        <v>4270</v>
      </c>
      <c r="K771" s="107">
        <f t="shared" si="22"/>
        <v>0</v>
      </c>
      <c r="L771" s="107">
        <v>893</v>
      </c>
      <c r="M771" s="113">
        <f t="shared" si="23"/>
        <v>17308</v>
      </c>
      <c r="N771" s="100"/>
      <c r="O771" s="108">
        <v>0</v>
      </c>
      <c r="P771" s="108">
        <v>0</v>
      </c>
      <c r="Q771" s="112">
        <v>0.18</v>
      </c>
      <c r="R771" s="112">
        <v>0.14456084490991788</v>
      </c>
      <c r="S771" s="111">
        <v>0</v>
      </c>
      <c r="T771" s="100"/>
      <c r="U771" s="110">
        <v>65660</v>
      </c>
      <c r="V771" s="110">
        <v>0</v>
      </c>
      <c r="W771" s="110">
        <v>0</v>
      </c>
      <c r="X771" s="110">
        <v>3572</v>
      </c>
      <c r="Y771" s="110">
        <v>69232</v>
      </c>
      <c r="Z771" s="109">
        <v>9075848.0305649303</v>
      </c>
      <c r="AB771" s="108">
        <v>0</v>
      </c>
      <c r="AC771" s="108">
        <v>0</v>
      </c>
      <c r="AD771" s="107">
        <v>0</v>
      </c>
      <c r="AE771" s="106"/>
    </row>
    <row r="772" spans="1:31" s="95" customFormat="1" x14ac:dyDescent="0.3">
      <c r="A772" s="115">
        <v>494</v>
      </c>
      <c r="B772" s="115">
        <v>494093049</v>
      </c>
      <c r="C772" s="114" t="s">
        <v>302</v>
      </c>
      <c r="D772" s="115">
        <v>93</v>
      </c>
      <c r="E772" s="114" t="s">
        <v>25</v>
      </c>
      <c r="F772" s="115">
        <v>49</v>
      </c>
      <c r="G772" s="114" t="s">
        <v>96</v>
      </c>
      <c r="H772" s="108">
        <v>0.12</v>
      </c>
      <c r="I772" s="107">
        <v>11741</v>
      </c>
      <c r="J772" s="107">
        <v>14859</v>
      </c>
      <c r="K772" s="107">
        <f t="shared" si="22"/>
        <v>0</v>
      </c>
      <c r="L772" s="107">
        <v>893</v>
      </c>
      <c r="M772" s="113">
        <f t="shared" si="23"/>
        <v>27493</v>
      </c>
      <c r="N772" s="100"/>
      <c r="O772" s="108">
        <v>0</v>
      </c>
      <c r="P772" s="108">
        <v>0</v>
      </c>
      <c r="Q772" s="112">
        <v>0.09</v>
      </c>
      <c r="R772" s="112">
        <v>6.8189522195801267E-2</v>
      </c>
      <c r="S772" s="111">
        <v>0</v>
      </c>
      <c r="T772" s="100"/>
      <c r="U772" s="110">
        <v>3192</v>
      </c>
      <c r="V772" s="110">
        <v>0</v>
      </c>
      <c r="W772" s="110">
        <v>0</v>
      </c>
      <c r="X772" s="110">
        <v>107</v>
      </c>
      <c r="Y772" s="110">
        <v>3299</v>
      </c>
      <c r="Z772" s="109">
        <v>9075848.0305649303</v>
      </c>
      <c r="AB772" s="108">
        <v>0</v>
      </c>
      <c r="AC772" s="108">
        <v>0</v>
      </c>
      <c r="AD772" s="107">
        <v>0</v>
      </c>
      <c r="AE772" s="106"/>
    </row>
    <row r="773" spans="1:31" s="95" customFormat="1" x14ac:dyDescent="0.3">
      <c r="A773" s="115">
        <v>494</v>
      </c>
      <c r="B773" s="115">
        <v>494093056</v>
      </c>
      <c r="C773" s="114" t="s">
        <v>302</v>
      </c>
      <c r="D773" s="115">
        <v>93</v>
      </c>
      <c r="E773" s="114" t="s">
        <v>25</v>
      </c>
      <c r="F773" s="115">
        <v>56</v>
      </c>
      <c r="G773" s="114" t="s">
        <v>153</v>
      </c>
      <c r="H773" s="108">
        <v>3</v>
      </c>
      <c r="I773" s="107">
        <v>10377</v>
      </c>
      <c r="J773" s="107">
        <v>4031</v>
      </c>
      <c r="K773" s="107">
        <f t="shared" si="22"/>
        <v>0</v>
      </c>
      <c r="L773" s="107">
        <v>893</v>
      </c>
      <c r="M773" s="113">
        <f t="shared" si="23"/>
        <v>15301</v>
      </c>
      <c r="N773" s="100"/>
      <c r="O773" s="108">
        <v>0</v>
      </c>
      <c r="P773" s="108">
        <v>0</v>
      </c>
      <c r="Q773" s="112">
        <v>0.09</v>
      </c>
      <c r="R773" s="112">
        <v>2.0474156589421796E-2</v>
      </c>
      <c r="S773" s="111">
        <v>0</v>
      </c>
      <c r="T773" s="100"/>
      <c r="U773" s="110">
        <v>43224</v>
      </c>
      <c r="V773" s="110">
        <v>0</v>
      </c>
      <c r="W773" s="110">
        <v>0</v>
      </c>
      <c r="X773" s="110">
        <v>2679</v>
      </c>
      <c r="Y773" s="110">
        <v>45903</v>
      </c>
      <c r="Z773" s="109">
        <v>9075848.0305649303</v>
      </c>
      <c r="AB773" s="108">
        <v>0</v>
      </c>
      <c r="AC773" s="108">
        <v>0</v>
      </c>
      <c r="AD773" s="107">
        <v>0</v>
      </c>
      <c r="AE773" s="106"/>
    </row>
    <row r="774" spans="1:31" s="95" customFormat="1" x14ac:dyDescent="0.3">
      <c r="A774" s="115">
        <v>494</v>
      </c>
      <c r="B774" s="115">
        <v>494093057</v>
      </c>
      <c r="C774" s="114" t="s">
        <v>302</v>
      </c>
      <c r="D774" s="115">
        <v>93</v>
      </c>
      <c r="E774" s="114" t="s">
        <v>25</v>
      </c>
      <c r="F774" s="115">
        <v>57</v>
      </c>
      <c r="G774" s="114" t="s">
        <v>23</v>
      </c>
      <c r="H774" s="108">
        <v>54.629999999999995</v>
      </c>
      <c r="I774" s="107">
        <v>12101</v>
      </c>
      <c r="J774" s="107">
        <v>616</v>
      </c>
      <c r="K774" s="107">
        <f t="shared" si="22"/>
        <v>0</v>
      </c>
      <c r="L774" s="107">
        <v>893</v>
      </c>
      <c r="M774" s="113">
        <f t="shared" si="23"/>
        <v>13610</v>
      </c>
      <c r="N774" s="100"/>
      <c r="O774" s="108">
        <v>0</v>
      </c>
      <c r="P774" s="108">
        <v>0</v>
      </c>
      <c r="Q774" s="112">
        <v>0.18</v>
      </c>
      <c r="R774" s="112">
        <v>0.11752257884657875</v>
      </c>
      <c r="S774" s="111">
        <v>0</v>
      </c>
      <c r="T774" s="100"/>
      <c r="U774" s="110">
        <v>694730</v>
      </c>
      <c r="V774" s="110">
        <v>0</v>
      </c>
      <c r="W774" s="110">
        <v>0</v>
      </c>
      <c r="X774" s="110">
        <v>48785</v>
      </c>
      <c r="Y774" s="110">
        <v>743515</v>
      </c>
      <c r="Z774" s="109">
        <v>9075848.0305649303</v>
      </c>
      <c r="AB774" s="108">
        <v>0</v>
      </c>
      <c r="AC774" s="108">
        <v>0</v>
      </c>
      <c r="AD774" s="107">
        <v>0</v>
      </c>
      <c r="AE774" s="106"/>
    </row>
    <row r="775" spans="1:31" s="95" customFormat="1" x14ac:dyDescent="0.3">
      <c r="A775" s="115">
        <v>494</v>
      </c>
      <c r="B775" s="115">
        <v>494093071</v>
      </c>
      <c r="C775" s="114" t="s">
        <v>302</v>
      </c>
      <c r="D775" s="115">
        <v>93</v>
      </c>
      <c r="E775" s="114" t="s">
        <v>25</v>
      </c>
      <c r="F775" s="115">
        <v>71</v>
      </c>
      <c r="G775" s="114" t="s">
        <v>24</v>
      </c>
      <c r="H775" s="108">
        <v>1.52</v>
      </c>
      <c r="I775" s="107">
        <v>9778</v>
      </c>
      <c r="J775" s="107">
        <v>5081</v>
      </c>
      <c r="K775" s="107">
        <f t="shared" si="22"/>
        <v>0</v>
      </c>
      <c r="L775" s="107">
        <v>893</v>
      </c>
      <c r="M775" s="113">
        <f t="shared" si="23"/>
        <v>15752</v>
      </c>
      <c r="N775" s="100"/>
      <c r="O775" s="108">
        <v>0</v>
      </c>
      <c r="P775" s="108">
        <v>0</v>
      </c>
      <c r="Q775" s="112">
        <v>0.09</v>
      </c>
      <c r="R775" s="112">
        <v>2.9605856688433292E-3</v>
      </c>
      <c r="S775" s="111">
        <v>0</v>
      </c>
      <c r="T775" s="100"/>
      <c r="U775" s="110">
        <v>22586</v>
      </c>
      <c r="V775" s="110">
        <v>0</v>
      </c>
      <c r="W775" s="110">
        <v>0</v>
      </c>
      <c r="X775" s="110">
        <v>1358</v>
      </c>
      <c r="Y775" s="110">
        <v>23944</v>
      </c>
      <c r="Z775" s="109">
        <v>9075848.0305649303</v>
      </c>
      <c r="AB775" s="108">
        <v>0</v>
      </c>
      <c r="AC775" s="108">
        <v>0</v>
      </c>
      <c r="AD775" s="107">
        <v>0</v>
      </c>
      <c r="AE775" s="106"/>
    </row>
    <row r="776" spans="1:31" s="95" customFormat="1" x14ac:dyDescent="0.3">
      <c r="A776" s="115">
        <v>494</v>
      </c>
      <c r="B776" s="115">
        <v>494093093</v>
      </c>
      <c r="C776" s="114" t="s">
        <v>302</v>
      </c>
      <c r="D776" s="115">
        <v>93</v>
      </c>
      <c r="E776" s="114" t="s">
        <v>25</v>
      </c>
      <c r="F776" s="115">
        <v>93</v>
      </c>
      <c r="G776" s="114" t="s">
        <v>25</v>
      </c>
      <c r="H776" s="108">
        <v>335.98000000000008</v>
      </c>
      <c r="I776" s="107">
        <v>11726</v>
      </c>
      <c r="J776" s="107">
        <v>336</v>
      </c>
      <c r="K776" s="107">
        <f t="shared" si="22"/>
        <v>0</v>
      </c>
      <c r="L776" s="107">
        <v>893</v>
      </c>
      <c r="M776" s="113">
        <f t="shared" si="23"/>
        <v>12955</v>
      </c>
      <c r="N776" s="100"/>
      <c r="O776" s="108">
        <v>0</v>
      </c>
      <c r="P776" s="108">
        <v>0</v>
      </c>
      <c r="Q776" s="112">
        <v>0.09</v>
      </c>
      <c r="R776" s="112">
        <v>8.9870379446020443E-2</v>
      </c>
      <c r="S776" s="111">
        <v>0</v>
      </c>
      <c r="T776" s="100"/>
      <c r="U776" s="110">
        <v>4052594</v>
      </c>
      <c r="V776" s="110">
        <v>0</v>
      </c>
      <c r="W776" s="110">
        <v>0</v>
      </c>
      <c r="X776" s="110">
        <v>300031</v>
      </c>
      <c r="Y776" s="110">
        <v>4352625</v>
      </c>
      <c r="Z776" s="109">
        <v>9075848.0305649303</v>
      </c>
      <c r="AB776" s="108">
        <v>68.180000000000007</v>
      </c>
      <c r="AC776" s="108">
        <v>30.09</v>
      </c>
      <c r="AD776" s="107">
        <v>389814</v>
      </c>
      <c r="AE776" s="106"/>
    </row>
    <row r="777" spans="1:31" s="95" customFormat="1" x14ac:dyDescent="0.3">
      <c r="A777" s="115">
        <v>494</v>
      </c>
      <c r="B777" s="115">
        <v>494093128</v>
      </c>
      <c r="C777" s="114" t="s">
        <v>302</v>
      </c>
      <c r="D777" s="115">
        <v>93</v>
      </c>
      <c r="E777" s="114" t="s">
        <v>25</v>
      </c>
      <c r="F777" s="115">
        <v>128</v>
      </c>
      <c r="G777" s="114" t="s">
        <v>110</v>
      </c>
      <c r="H777" s="108">
        <v>1</v>
      </c>
      <c r="I777" s="107">
        <v>10161</v>
      </c>
      <c r="J777" s="107">
        <v>517</v>
      </c>
      <c r="K777" s="107">
        <f t="shared" si="22"/>
        <v>0</v>
      </c>
      <c r="L777" s="107">
        <v>893</v>
      </c>
      <c r="M777" s="113">
        <f t="shared" si="23"/>
        <v>11571</v>
      </c>
      <c r="N777" s="100"/>
      <c r="O777" s="108">
        <v>0</v>
      </c>
      <c r="P777" s="108">
        <v>0</v>
      </c>
      <c r="Q777" s="112">
        <v>0.18</v>
      </c>
      <c r="R777" s="112">
        <v>3.3692444036885129E-2</v>
      </c>
      <c r="S777" s="111">
        <v>0</v>
      </c>
      <c r="T777" s="100"/>
      <c r="U777" s="110">
        <v>10678</v>
      </c>
      <c r="V777" s="110">
        <v>0</v>
      </c>
      <c r="W777" s="110">
        <v>0</v>
      </c>
      <c r="X777" s="110">
        <v>893</v>
      </c>
      <c r="Y777" s="110">
        <v>11571</v>
      </c>
      <c r="Z777" s="109">
        <v>9075848.0305649303</v>
      </c>
      <c r="AB777" s="108">
        <v>0</v>
      </c>
      <c r="AC777" s="108">
        <v>0</v>
      </c>
      <c r="AD777" s="107">
        <v>0</v>
      </c>
      <c r="AE777" s="106"/>
    </row>
    <row r="778" spans="1:31" s="95" customFormat="1" x14ac:dyDescent="0.3">
      <c r="A778" s="115">
        <v>494</v>
      </c>
      <c r="B778" s="115">
        <v>494093149</v>
      </c>
      <c r="C778" s="114" t="s">
        <v>302</v>
      </c>
      <c r="D778" s="115">
        <v>93</v>
      </c>
      <c r="E778" s="114" t="s">
        <v>25</v>
      </c>
      <c r="F778" s="115">
        <v>149</v>
      </c>
      <c r="G778" s="114" t="s">
        <v>103</v>
      </c>
      <c r="H778" s="108">
        <v>2</v>
      </c>
      <c r="I778" s="107">
        <v>12390</v>
      </c>
      <c r="J778" s="107">
        <v>15</v>
      </c>
      <c r="K778" s="107">
        <f t="shared" si="22"/>
        <v>0</v>
      </c>
      <c r="L778" s="107">
        <v>893</v>
      </c>
      <c r="M778" s="113">
        <f t="shared" si="23"/>
        <v>13298</v>
      </c>
      <c r="N778" s="100"/>
      <c r="O778" s="108">
        <v>0</v>
      </c>
      <c r="P778" s="108">
        <v>0</v>
      </c>
      <c r="Q778" s="112">
        <v>0.12985622607830993</v>
      </c>
      <c r="R778" s="112">
        <v>0.10032197054833102</v>
      </c>
      <c r="S778" s="111">
        <v>0</v>
      </c>
      <c r="T778" s="100"/>
      <c r="U778" s="110">
        <v>24810</v>
      </c>
      <c r="V778" s="110">
        <v>0</v>
      </c>
      <c r="W778" s="110">
        <v>0</v>
      </c>
      <c r="X778" s="110">
        <v>1786</v>
      </c>
      <c r="Y778" s="110">
        <v>26596</v>
      </c>
      <c r="Z778" s="109">
        <v>9075848.0305649303</v>
      </c>
      <c r="AB778" s="108">
        <v>0</v>
      </c>
      <c r="AC778" s="108">
        <v>0</v>
      </c>
      <c r="AD778" s="107">
        <v>0</v>
      </c>
      <c r="AE778" s="106"/>
    </row>
    <row r="779" spans="1:31" s="95" customFormat="1" x14ac:dyDescent="0.3">
      <c r="A779" s="115">
        <v>494</v>
      </c>
      <c r="B779" s="115">
        <v>494093163</v>
      </c>
      <c r="C779" s="114" t="s">
        <v>302</v>
      </c>
      <c r="D779" s="115">
        <v>93</v>
      </c>
      <c r="E779" s="114" t="s">
        <v>25</v>
      </c>
      <c r="F779" s="115">
        <v>163</v>
      </c>
      <c r="G779" s="114" t="s">
        <v>27</v>
      </c>
      <c r="H779" s="108">
        <v>4</v>
      </c>
      <c r="I779" s="107">
        <v>13817</v>
      </c>
      <c r="J779" s="107">
        <v>584</v>
      </c>
      <c r="K779" s="107">
        <f t="shared" ref="K779:K842" si="24">IFERROR(V779/H779,0)</f>
        <v>0</v>
      </c>
      <c r="L779" s="107">
        <v>893</v>
      </c>
      <c r="M779" s="113">
        <f t="shared" ref="M779:M842" si="25">SUM(I779:L779)</f>
        <v>15294</v>
      </c>
      <c r="N779" s="100"/>
      <c r="O779" s="108">
        <v>0</v>
      </c>
      <c r="P779" s="108">
        <v>0</v>
      </c>
      <c r="Q779" s="112">
        <v>0.18</v>
      </c>
      <c r="R779" s="112">
        <v>8.6929728917015628E-2</v>
      </c>
      <c r="S779" s="111">
        <v>0</v>
      </c>
      <c r="T779" s="100"/>
      <c r="U779" s="110">
        <v>57604</v>
      </c>
      <c r="V779" s="110">
        <v>0</v>
      </c>
      <c r="W779" s="110">
        <v>0</v>
      </c>
      <c r="X779" s="110">
        <v>3572</v>
      </c>
      <c r="Y779" s="110">
        <v>61176</v>
      </c>
      <c r="Z779" s="109">
        <v>9075848.0305649303</v>
      </c>
      <c r="AB779" s="108">
        <v>0</v>
      </c>
      <c r="AC779" s="108">
        <v>0</v>
      </c>
      <c r="AD779" s="107">
        <v>0</v>
      </c>
      <c r="AE779" s="106"/>
    </row>
    <row r="780" spans="1:31" s="95" customFormat="1" x14ac:dyDescent="0.3">
      <c r="A780" s="115">
        <v>494</v>
      </c>
      <c r="B780" s="115">
        <v>494093165</v>
      </c>
      <c r="C780" s="114" t="s">
        <v>302</v>
      </c>
      <c r="D780" s="115">
        <v>93</v>
      </c>
      <c r="E780" s="114" t="s">
        <v>25</v>
      </c>
      <c r="F780" s="115">
        <v>165</v>
      </c>
      <c r="G780" s="114" t="s">
        <v>28</v>
      </c>
      <c r="H780" s="108">
        <v>66.14</v>
      </c>
      <c r="I780" s="107">
        <v>11605</v>
      </c>
      <c r="J780" s="107">
        <v>633</v>
      </c>
      <c r="K780" s="107">
        <f t="shared" si="24"/>
        <v>0</v>
      </c>
      <c r="L780" s="107">
        <v>893</v>
      </c>
      <c r="M780" s="113">
        <f t="shared" si="25"/>
        <v>13131</v>
      </c>
      <c r="N780" s="100"/>
      <c r="O780" s="108">
        <v>0</v>
      </c>
      <c r="P780" s="108">
        <v>0</v>
      </c>
      <c r="Q780" s="112">
        <v>9.8299999999999998E-2</v>
      </c>
      <c r="R780" s="112">
        <v>9.8201070211486718E-2</v>
      </c>
      <c r="S780" s="111">
        <v>0</v>
      </c>
      <c r="T780" s="100"/>
      <c r="U780" s="110">
        <v>809420</v>
      </c>
      <c r="V780" s="110">
        <v>0</v>
      </c>
      <c r="W780" s="110">
        <v>0</v>
      </c>
      <c r="X780" s="110">
        <v>59064</v>
      </c>
      <c r="Y780" s="110">
        <v>868484</v>
      </c>
      <c r="Z780" s="109">
        <v>9075848.0305649303</v>
      </c>
      <c r="AB780" s="108">
        <v>26</v>
      </c>
      <c r="AC780" s="108">
        <v>0</v>
      </c>
      <c r="AD780" s="107">
        <v>0</v>
      </c>
      <c r="AE780" s="106"/>
    </row>
    <row r="781" spans="1:31" s="95" customFormat="1" x14ac:dyDescent="0.3">
      <c r="A781" s="115">
        <v>494</v>
      </c>
      <c r="B781" s="115">
        <v>494093176</v>
      </c>
      <c r="C781" s="114" t="s">
        <v>302</v>
      </c>
      <c r="D781" s="115">
        <v>93</v>
      </c>
      <c r="E781" s="114" t="s">
        <v>25</v>
      </c>
      <c r="F781" s="115">
        <v>176</v>
      </c>
      <c r="G781" s="114" t="s">
        <v>29</v>
      </c>
      <c r="H781" s="108">
        <v>13.56</v>
      </c>
      <c r="I781" s="107">
        <v>12417</v>
      </c>
      <c r="J781" s="107">
        <v>4102</v>
      </c>
      <c r="K781" s="107">
        <f t="shared" si="24"/>
        <v>0</v>
      </c>
      <c r="L781" s="107">
        <v>893</v>
      </c>
      <c r="M781" s="113">
        <f t="shared" si="25"/>
        <v>17412</v>
      </c>
      <c r="N781" s="100"/>
      <c r="O781" s="108">
        <v>0</v>
      </c>
      <c r="P781" s="108">
        <v>0</v>
      </c>
      <c r="Q781" s="112">
        <v>0.09</v>
      </c>
      <c r="R781" s="112">
        <v>6.645275270560716E-2</v>
      </c>
      <c r="S781" s="111">
        <v>0</v>
      </c>
      <c r="T781" s="100"/>
      <c r="U781" s="110">
        <v>223998</v>
      </c>
      <c r="V781" s="110">
        <v>0</v>
      </c>
      <c r="W781" s="110">
        <v>0</v>
      </c>
      <c r="X781" s="110">
        <v>12109</v>
      </c>
      <c r="Y781" s="110">
        <v>236107</v>
      </c>
      <c r="Z781" s="109">
        <v>9075848.0305649303</v>
      </c>
      <c r="AB781" s="108">
        <v>0</v>
      </c>
      <c r="AC781" s="108">
        <v>0</v>
      </c>
      <c r="AD781" s="107">
        <v>0</v>
      </c>
      <c r="AE781" s="106"/>
    </row>
    <row r="782" spans="1:31" s="95" customFormat="1" x14ac:dyDescent="0.3">
      <c r="A782" s="115">
        <v>494</v>
      </c>
      <c r="B782" s="115">
        <v>494093178</v>
      </c>
      <c r="C782" s="114" t="s">
        <v>302</v>
      </c>
      <c r="D782" s="115">
        <v>93</v>
      </c>
      <c r="E782" s="114" t="s">
        <v>25</v>
      </c>
      <c r="F782" s="115">
        <v>178</v>
      </c>
      <c r="G782" s="114" t="s">
        <v>241</v>
      </c>
      <c r="H782" s="108">
        <v>2</v>
      </c>
      <c r="I782" s="107">
        <v>9883</v>
      </c>
      <c r="J782" s="107">
        <v>1030</v>
      </c>
      <c r="K782" s="107">
        <f t="shared" si="24"/>
        <v>0</v>
      </c>
      <c r="L782" s="107">
        <v>893</v>
      </c>
      <c r="M782" s="113">
        <f t="shared" si="25"/>
        <v>11806</v>
      </c>
      <c r="N782" s="100"/>
      <c r="O782" s="108">
        <v>0</v>
      </c>
      <c r="P782" s="108">
        <v>0</v>
      </c>
      <c r="Q782" s="112">
        <v>0.09</v>
      </c>
      <c r="R782" s="112">
        <v>5.8677372275208833E-2</v>
      </c>
      <c r="S782" s="111">
        <v>0</v>
      </c>
      <c r="T782" s="100"/>
      <c r="U782" s="110">
        <v>21826</v>
      </c>
      <c r="V782" s="110">
        <v>0</v>
      </c>
      <c r="W782" s="110">
        <v>0</v>
      </c>
      <c r="X782" s="110">
        <v>1786</v>
      </c>
      <c r="Y782" s="110">
        <v>23612</v>
      </c>
      <c r="Z782" s="109">
        <v>9075848.0305649303</v>
      </c>
      <c r="AB782" s="108">
        <v>0</v>
      </c>
      <c r="AC782" s="108">
        <v>0</v>
      </c>
      <c r="AD782" s="107">
        <v>0</v>
      </c>
      <c r="AE782" s="106"/>
    </row>
    <row r="783" spans="1:31" s="95" customFormat="1" x14ac:dyDescent="0.3">
      <c r="A783" s="115">
        <v>494</v>
      </c>
      <c r="B783" s="115">
        <v>494093181</v>
      </c>
      <c r="C783" s="114" t="s">
        <v>302</v>
      </c>
      <c r="D783" s="115">
        <v>93</v>
      </c>
      <c r="E783" s="114" t="s">
        <v>25</v>
      </c>
      <c r="F783" s="115">
        <v>181</v>
      </c>
      <c r="G783" s="114" t="s">
        <v>105</v>
      </c>
      <c r="H783" s="108">
        <v>0.45</v>
      </c>
      <c r="I783" s="107">
        <v>10836</v>
      </c>
      <c r="J783" s="107">
        <v>731</v>
      </c>
      <c r="K783" s="107">
        <f t="shared" si="24"/>
        <v>0</v>
      </c>
      <c r="L783" s="107">
        <v>893</v>
      </c>
      <c r="M783" s="113">
        <f t="shared" si="25"/>
        <v>12460</v>
      </c>
      <c r="N783" s="100"/>
      <c r="O783" s="108">
        <v>0</v>
      </c>
      <c r="P783" s="108">
        <v>0</v>
      </c>
      <c r="Q783" s="112">
        <v>0.09</v>
      </c>
      <c r="R783" s="112">
        <v>1.5623145980024853E-2</v>
      </c>
      <c r="S783" s="111">
        <v>0</v>
      </c>
      <c r="T783" s="100"/>
      <c r="U783" s="110">
        <v>5205</v>
      </c>
      <c r="V783" s="110">
        <v>0</v>
      </c>
      <c r="W783" s="110">
        <v>0</v>
      </c>
      <c r="X783" s="110">
        <v>402</v>
      </c>
      <c r="Y783" s="110">
        <v>5607</v>
      </c>
      <c r="Z783" s="109">
        <v>9075848.0305649303</v>
      </c>
      <c r="AB783" s="108">
        <v>0</v>
      </c>
      <c r="AC783" s="108">
        <v>0</v>
      </c>
      <c r="AD783" s="107">
        <v>0</v>
      </c>
      <c r="AE783" s="106"/>
    </row>
    <row r="784" spans="1:31" s="95" customFormat="1" x14ac:dyDescent="0.3">
      <c r="A784" s="115">
        <v>494</v>
      </c>
      <c r="B784" s="115">
        <v>494093248</v>
      </c>
      <c r="C784" s="114" t="s">
        <v>302</v>
      </c>
      <c r="D784" s="115">
        <v>93</v>
      </c>
      <c r="E784" s="114" t="s">
        <v>25</v>
      </c>
      <c r="F784" s="115">
        <v>248</v>
      </c>
      <c r="G784" s="114" t="s">
        <v>30</v>
      </c>
      <c r="H784" s="108">
        <v>165.13</v>
      </c>
      <c r="I784" s="107">
        <v>11894</v>
      </c>
      <c r="J784" s="107">
        <v>1176</v>
      </c>
      <c r="K784" s="107">
        <f t="shared" si="24"/>
        <v>0</v>
      </c>
      <c r="L784" s="107">
        <v>893</v>
      </c>
      <c r="M784" s="113">
        <f t="shared" si="25"/>
        <v>13963</v>
      </c>
      <c r="N784" s="100"/>
      <c r="O784" s="108">
        <v>0</v>
      </c>
      <c r="P784" s="108">
        <v>0</v>
      </c>
      <c r="Q784" s="112">
        <v>0.09</v>
      </c>
      <c r="R784" s="112">
        <v>3.9140350816507199E-2</v>
      </c>
      <c r="S784" s="111">
        <v>0</v>
      </c>
      <c r="T784" s="100"/>
      <c r="U784" s="110">
        <v>2158251</v>
      </c>
      <c r="V784" s="110">
        <v>0</v>
      </c>
      <c r="W784" s="110">
        <v>0</v>
      </c>
      <c r="X784" s="110">
        <v>147463</v>
      </c>
      <c r="Y784" s="110">
        <v>2305714</v>
      </c>
      <c r="Z784" s="109">
        <v>9075848.0305649303</v>
      </c>
      <c r="AB784" s="108">
        <v>0</v>
      </c>
      <c r="AC784" s="108">
        <v>0</v>
      </c>
      <c r="AD784" s="107">
        <v>0</v>
      </c>
      <c r="AE784" s="106"/>
    </row>
    <row r="785" spans="1:31" s="95" customFormat="1" x14ac:dyDescent="0.3">
      <c r="A785" s="115">
        <v>494</v>
      </c>
      <c r="B785" s="115">
        <v>494093258</v>
      </c>
      <c r="C785" s="114" t="s">
        <v>302</v>
      </c>
      <c r="D785" s="115">
        <v>93</v>
      </c>
      <c r="E785" s="114" t="s">
        <v>25</v>
      </c>
      <c r="F785" s="115">
        <v>258</v>
      </c>
      <c r="G785" s="114" t="s">
        <v>97</v>
      </c>
      <c r="H785" s="108">
        <v>0.16</v>
      </c>
      <c r="I785" s="107">
        <v>11631</v>
      </c>
      <c r="J785" s="107">
        <v>3713</v>
      </c>
      <c r="K785" s="107">
        <f t="shared" si="24"/>
        <v>0</v>
      </c>
      <c r="L785" s="107">
        <v>893</v>
      </c>
      <c r="M785" s="113">
        <f t="shared" si="25"/>
        <v>16237</v>
      </c>
      <c r="N785" s="100"/>
      <c r="O785" s="108">
        <v>0</v>
      </c>
      <c r="P785" s="108">
        <v>0</v>
      </c>
      <c r="Q785" s="112">
        <v>0.18</v>
      </c>
      <c r="R785" s="112">
        <v>8.7712818209417828E-2</v>
      </c>
      <c r="S785" s="111">
        <v>0</v>
      </c>
      <c r="T785" s="100"/>
      <c r="U785" s="110">
        <v>2455</v>
      </c>
      <c r="V785" s="110">
        <v>0</v>
      </c>
      <c r="W785" s="110">
        <v>0</v>
      </c>
      <c r="X785" s="110">
        <v>143</v>
      </c>
      <c r="Y785" s="110">
        <v>2598</v>
      </c>
      <c r="Z785" s="109">
        <v>9075848.0305649303</v>
      </c>
      <c r="AB785" s="108">
        <v>0</v>
      </c>
      <c r="AC785" s="108">
        <v>0</v>
      </c>
      <c r="AD785" s="107">
        <v>0</v>
      </c>
      <c r="AE785" s="106"/>
    </row>
    <row r="786" spans="1:31" s="95" customFormat="1" x14ac:dyDescent="0.3">
      <c r="A786" s="115">
        <v>494</v>
      </c>
      <c r="B786" s="115">
        <v>494093262</v>
      </c>
      <c r="C786" s="114" t="s">
        <v>302</v>
      </c>
      <c r="D786" s="115">
        <v>93</v>
      </c>
      <c r="E786" s="114" t="s">
        <v>25</v>
      </c>
      <c r="F786" s="115">
        <v>262</v>
      </c>
      <c r="G786" s="114" t="s">
        <v>31</v>
      </c>
      <c r="H786" s="108">
        <v>10.5</v>
      </c>
      <c r="I786" s="107">
        <v>10457</v>
      </c>
      <c r="J786" s="107">
        <v>4821</v>
      </c>
      <c r="K786" s="107">
        <f t="shared" si="24"/>
        <v>0</v>
      </c>
      <c r="L786" s="107">
        <v>893</v>
      </c>
      <c r="M786" s="113">
        <f t="shared" si="25"/>
        <v>16171</v>
      </c>
      <c r="N786" s="100"/>
      <c r="O786" s="108">
        <v>0</v>
      </c>
      <c r="P786" s="108">
        <v>0</v>
      </c>
      <c r="Q786" s="112">
        <v>0.09</v>
      </c>
      <c r="R786" s="112">
        <v>5.2966569410615699E-2</v>
      </c>
      <c r="S786" s="111">
        <v>0</v>
      </c>
      <c r="T786" s="100"/>
      <c r="U786" s="110">
        <v>160419</v>
      </c>
      <c r="V786" s="110">
        <v>0</v>
      </c>
      <c r="W786" s="110">
        <v>0</v>
      </c>
      <c r="X786" s="110">
        <v>9377</v>
      </c>
      <c r="Y786" s="110">
        <v>169796</v>
      </c>
      <c r="Z786" s="109">
        <v>9075848.0305649303</v>
      </c>
      <c r="AB786" s="108">
        <v>0</v>
      </c>
      <c r="AC786" s="108">
        <v>0</v>
      </c>
      <c r="AD786" s="107">
        <v>0</v>
      </c>
      <c r="AE786" s="106"/>
    </row>
    <row r="787" spans="1:31" s="95" customFormat="1" x14ac:dyDescent="0.3">
      <c r="A787" s="115">
        <v>494</v>
      </c>
      <c r="B787" s="115">
        <v>494093274</v>
      </c>
      <c r="C787" s="114" t="s">
        <v>302</v>
      </c>
      <c r="D787" s="115">
        <v>93</v>
      </c>
      <c r="E787" s="114" t="s">
        <v>25</v>
      </c>
      <c r="F787" s="115">
        <v>274</v>
      </c>
      <c r="G787" s="114" t="s">
        <v>81</v>
      </c>
      <c r="H787" s="108">
        <v>0.15000000000000002</v>
      </c>
      <c r="I787" s="107">
        <v>11980</v>
      </c>
      <c r="J787" s="107">
        <v>5792</v>
      </c>
      <c r="K787" s="107">
        <f t="shared" si="24"/>
        <v>0</v>
      </c>
      <c r="L787" s="107">
        <v>893</v>
      </c>
      <c r="M787" s="113">
        <f t="shared" si="25"/>
        <v>18665</v>
      </c>
      <c r="N787" s="100"/>
      <c r="O787" s="108">
        <v>0</v>
      </c>
      <c r="P787" s="108">
        <v>0</v>
      </c>
      <c r="Q787" s="112">
        <v>0.09</v>
      </c>
      <c r="R787" s="112">
        <v>7.8783261750433251E-2</v>
      </c>
      <c r="S787" s="111">
        <v>0</v>
      </c>
      <c r="T787" s="100"/>
      <c r="U787" s="110">
        <v>2667</v>
      </c>
      <c r="V787" s="110">
        <v>0</v>
      </c>
      <c r="W787" s="110">
        <v>0</v>
      </c>
      <c r="X787" s="110">
        <v>135</v>
      </c>
      <c r="Y787" s="110">
        <v>2802</v>
      </c>
      <c r="Z787" s="109">
        <v>9075848.0305649303</v>
      </c>
      <c r="AB787" s="108">
        <v>0</v>
      </c>
      <c r="AC787" s="108">
        <v>0</v>
      </c>
      <c r="AD787" s="107">
        <v>0</v>
      </c>
      <c r="AE787" s="106"/>
    </row>
    <row r="788" spans="1:31" s="95" customFormat="1" x14ac:dyDescent="0.3">
      <c r="A788" s="115">
        <v>494</v>
      </c>
      <c r="B788" s="115">
        <v>494093284</v>
      </c>
      <c r="C788" s="114" t="s">
        <v>302</v>
      </c>
      <c r="D788" s="115">
        <v>93</v>
      </c>
      <c r="E788" s="114" t="s">
        <v>25</v>
      </c>
      <c r="F788" s="115">
        <v>284</v>
      </c>
      <c r="G788" s="114" t="s">
        <v>163</v>
      </c>
      <c r="H788" s="108">
        <v>2</v>
      </c>
      <c r="I788" s="107">
        <v>15163</v>
      </c>
      <c r="J788" s="107">
        <v>5162</v>
      </c>
      <c r="K788" s="107">
        <f t="shared" si="24"/>
        <v>0</v>
      </c>
      <c r="L788" s="107">
        <v>893</v>
      </c>
      <c r="M788" s="113">
        <f t="shared" si="25"/>
        <v>21218</v>
      </c>
      <c r="N788" s="100"/>
      <c r="O788" s="108">
        <v>0</v>
      </c>
      <c r="P788" s="108">
        <v>0</v>
      </c>
      <c r="Q788" s="112">
        <v>0.09</v>
      </c>
      <c r="R788" s="112">
        <v>2.6974727649085161E-2</v>
      </c>
      <c r="S788" s="111">
        <v>0</v>
      </c>
      <c r="T788" s="100"/>
      <c r="U788" s="110">
        <v>40650</v>
      </c>
      <c r="V788" s="110">
        <v>0</v>
      </c>
      <c r="W788" s="110">
        <v>0</v>
      </c>
      <c r="X788" s="110">
        <v>1786</v>
      </c>
      <c r="Y788" s="110">
        <v>42436</v>
      </c>
      <c r="Z788" s="109">
        <v>9075848.0305649303</v>
      </c>
      <c r="AB788" s="108">
        <v>0</v>
      </c>
      <c r="AC788" s="108">
        <v>0</v>
      </c>
      <c r="AD788" s="107">
        <v>0</v>
      </c>
      <c r="AE788" s="106"/>
    </row>
    <row r="789" spans="1:31" s="95" customFormat="1" x14ac:dyDescent="0.3">
      <c r="A789" s="115">
        <v>494</v>
      </c>
      <c r="B789" s="115">
        <v>494093293</v>
      </c>
      <c r="C789" s="114" t="s">
        <v>302</v>
      </c>
      <c r="D789" s="115">
        <v>93</v>
      </c>
      <c r="E789" s="114" t="s">
        <v>25</v>
      </c>
      <c r="F789" s="115">
        <v>293</v>
      </c>
      <c r="G789" s="114" t="s">
        <v>45</v>
      </c>
      <c r="H789" s="108">
        <v>3</v>
      </c>
      <c r="I789" s="107">
        <v>12748</v>
      </c>
      <c r="J789" s="107">
        <v>1095</v>
      </c>
      <c r="K789" s="107">
        <f t="shared" si="24"/>
        <v>0</v>
      </c>
      <c r="L789" s="107">
        <v>893</v>
      </c>
      <c r="M789" s="113">
        <f t="shared" si="25"/>
        <v>14736</v>
      </c>
      <c r="N789" s="100"/>
      <c r="O789" s="108">
        <v>0</v>
      </c>
      <c r="P789" s="108">
        <v>0</v>
      </c>
      <c r="Q789" s="112">
        <v>0.18</v>
      </c>
      <c r="R789" s="112">
        <v>3.4719512741899256E-3</v>
      </c>
      <c r="S789" s="111">
        <v>0</v>
      </c>
      <c r="T789" s="100"/>
      <c r="U789" s="110">
        <v>41529</v>
      </c>
      <c r="V789" s="110">
        <v>0</v>
      </c>
      <c r="W789" s="110">
        <v>0</v>
      </c>
      <c r="X789" s="110">
        <v>2679</v>
      </c>
      <c r="Y789" s="110">
        <v>44208</v>
      </c>
      <c r="Z789" s="109">
        <v>9075848.0305649303</v>
      </c>
      <c r="AB789" s="108">
        <v>0</v>
      </c>
      <c r="AC789" s="108">
        <v>0</v>
      </c>
      <c r="AD789" s="107">
        <v>0</v>
      </c>
      <c r="AE789" s="106"/>
    </row>
    <row r="790" spans="1:31" s="95" customFormat="1" x14ac:dyDescent="0.3">
      <c r="A790" s="115">
        <v>496</v>
      </c>
      <c r="B790" s="115">
        <v>496201003</v>
      </c>
      <c r="C790" s="114" t="s">
        <v>304</v>
      </c>
      <c r="D790" s="115">
        <v>201</v>
      </c>
      <c r="E790" s="114" t="s">
        <v>17</v>
      </c>
      <c r="F790" s="115">
        <v>3</v>
      </c>
      <c r="G790" s="114" t="s">
        <v>367</v>
      </c>
      <c r="H790" s="108">
        <v>0.1</v>
      </c>
      <c r="I790" s="107">
        <v>9700</v>
      </c>
      <c r="J790" s="107">
        <v>1967</v>
      </c>
      <c r="K790" s="107">
        <f t="shared" si="24"/>
        <v>0</v>
      </c>
      <c r="L790" s="107">
        <v>893</v>
      </c>
      <c r="M790" s="113">
        <f t="shared" si="25"/>
        <v>12560</v>
      </c>
      <c r="N790" s="100"/>
      <c r="O790" s="108">
        <v>1.0782471065387145E-3</v>
      </c>
      <c r="P790" s="108">
        <v>0</v>
      </c>
      <c r="Q790" s="112">
        <v>0.09</v>
      </c>
      <c r="R790" s="112">
        <v>8.0466593694786975E-5</v>
      </c>
      <c r="S790" s="111">
        <v>0</v>
      </c>
      <c r="T790" s="100"/>
      <c r="U790" s="110">
        <v>1154</v>
      </c>
      <c r="V790" s="110">
        <v>0</v>
      </c>
      <c r="W790" s="110">
        <v>0</v>
      </c>
      <c r="X790" s="110">
        <v>88</v>
      </c>
      <c r="Y790" s="110">
        <v>1242</v>
      </c>
      <c r="Z790" s="109">
        <v>6379284</v>
      </c>
      <c r="AB790" s="108">
        <v>0</v>
      </c>
      <c r="AC790" s="108">
        <v>0</v>
      </c>
      <c r="AD790" s="107">
        <v>0</v>
      </c>
      <c r="AE790" s="106"/>
    </row>
    <row r="791" spans="1:31" s="95" customFormat="1" x14ac:dyDescent="0.3">
      <c r="A791" s="115">
        <v>496</v>
      </c>
      <c r="B791" s="115">
        <v>496201072</v>
      </c>
      <c r="C791" s="114" t="s">
        <v>304</v>
      </c>
      <c r="D791" s="115">
        <v>201</v>
      </c>
      <c r="E791" s="114" t="s">
        <v>17</v>
      </c>
      <c r="F791" s="115">
        <v>72</v>
      </c>
      <c r="G791" s="114" t="s">
        <v>18</v>
      </c>
      <c r="H791" s="108">
        <v>4.8</v>
      </c>
      <c r="I791" s="107">
        <v>10374</v>
      </c>
      <c r="J791" s="107">
        <v>2457</v>
      </c>
      <c r="K791" s="107">
        <f t="shared" si="24"/>
        <v>0</v>
      </c>
      <c r="L791" s="107">
        <v>893</v>
      </c>
      <c r="M791" s="113">
        <f t="shared" si="25"/>
        <v>13724</v>
      </c>
      <c r="N791" s="100"/>
      <c r="O791" s="108">
        <v>5.1755861113858298E-2</v>
      </c>
      <c r="P791" s="108">
        <v>0</v>
      </c>
      <c r="Q791" s="112">
        <v>0.09</v>
      </c>
      <c r="R791" s="112">
        <v>2.5479357059066247E-3</v>
      </c>
      <c r="S791" s="111">
        <v>0</v>
      </c>
      <c r="T791" s="100"/>
      <c r="U791" s="110">
        <v>60925</v>
      </c>
      <c r="V791" s="110">
        <v>0</v>
      </c>
      <c r="W791" s="110">
        <v>0</v>
      </c>
      <c r="X791" s="110">
        <v>4239</v>
      </c>
      <c r="Y791" s="110">
        <v>65164</v>
      </c>
      <c r="Z791" s="109">
        <v>6379284</v>
      </c>
      <c r="AB791" s="108">
        <v>0</v>
      </c>
      <c r="AC791" s="108">
        <v>0</v>
      </c>
      <c r="AD791" s="107">
        <v>0</v>
      </c>
      <c r="AE791" s="106"/>
    </row>
    <row r="792" spans="1:31" s="95" customFormat="1" x14ac:dyDescent="0.3">
      <c r="A792" s="115">
        <v>496</v>
      </c>
      <c r="B792" s="115">
        <v>496201095</v>
      </c>
      <c r="C792" s="114" t="s">
        <v>304</v>
      </c>
      <c r="D792" s="115">
        <v>201</v>
      </c>
      <c r="E792" s="114" t="s">
        <v>17</v>
      </c>
      <c r="F792" s="115">
        <v>95</v>
      </c>
      <c r="G792" s="114" t="s">
        <v>296</v>
      </c>
      <c r="H792" s="108">
        <v>1</v>
      </c>
      <c r="I792" s="107">
        <v>12275</v>
      </c>
      <c r="J792" s="107">
        <v>105</v>
      </c>
      <c r="K792" s="107">
        <f t="shared" si="24"/>
        <v>0</v>
      </c>
      <c r="L792" s="107">
        <v>893</v>
      </c>
      <c r="M792" s="113">
        <f t="shared" si="25"/>
        <v>13273</v>
      </c>
      <c r="N792" s="100"/>
      <c r="O792" s="108">
        <v>1.0782471065387145E-2</v>
      </c>
      <c r="P792" s="108">
        <v>0</v>
      </c>
      <c r="Q792" s="112">
        <v>0.15329999999999999</v>
      </c>
      <c r="R792" s="112">
        <v>0.11761289582141479</v>
      </c>
      <c r="S792" s="111">
        <v>0</v>
      </c>
      <c r="T792" s="100"/>
      <c r="U792" s="110">
        <v>12247</v>
      </c>
      <c r="V792" s="110">
        <v>0</v>
      </c>
      <c r="W792" s="110">
        <v>0</v>
      </c>
      <c r="X792" s="110">
        <v>883</v>
      </c>
      <c r="Y792" s="110">
        <v>13130</v>
      </c>
      <c r="Z792" s="109">
        <v>6379284</v>
      </c>
      <c r="AB792" s="108">
        <v>0</v>
      </c>
      <c r="AC792" s="108">
        <v>0</v>
      </c>
      <c r="AD792" s="107">
        <v>0</v>
      </c>
      <c r="AE792" s="106"/>
    </row>
    <row r="793" spans="1:31" s="95" customFormat="1" x14ac:dyDescent="0.3">
      <c r="A793" s="115">
        <v>496</v>
      </c>
      <c r="B793" s="115">
        <v>496201172</v>
      </c>
      <c r="C793" s="114" t="s">
        <v>304</v>
      </c>
      <c r="D793" s="115">
        <v>201</v>
      </c>
      <c r="E793" s="114" t="s">
        <v>17</v>
      </c>
      <c r="F793" s="115">
        <v>172</v>
      </c>
      <c r="G793" s="114" t="s">
        <v>144</v>
      </c>
      <c r="H793" s="108">
        <v>0.5</v>
      </c>
      <c r="I793" s="107">
        <v>10334</v>
      </c>
      <c r="J793" s="107">
        <v>6771</v>
      </c>
      <c r="K793" s="107">
        <f t="shared" si="24"/>
        <v>0</v>
      </c>
      <c r="L793" s="107">
        <v>893</v>
      </c>
      <c r="M793" s="113">
        <f t="shared" si="25"/>
        <v>17998</v>
      </c>
      <c r="N793" s="100"/>
      <c r="O793" s="108">
        <v>5.3912355326935727E-3</v>
      </c>
      <c r="P793" s="108">
        <v>0</v>
      </c>
      <c r="Q793" s="112">
        <v>0.09</v>
      </c>
      <c r="R793" s="112">
        <v>2.9410648906522629E-2</v>
      </c>
      <c r="S793" s="111">
        <v>0</v>
      </c>
      <c r="T793" s="100"/>
      <c r="U793" s="110">
        <v>8460</v>
      </c>
      <c r="V793" s="110">
        <v>0</v>
      </c>
      <c r="W793" s="110">
        <v>0</v>
      </c>
      <c r="X793" s="110">
        <v>442</v>
      </c>
      <c r="Y793" s="110">
        <v>8902</v>
      </c>
      <c r="Z793" s="109">
        <v>6379284</v>
      </c>
      <c r="AB793" s="108">
        <v>0</v>
      </c>
      <c r="AC793" s="108">
        <v>0</v>
      </c>
      <c r="AD793" s="107">
        <v>0</v>
      </c>
      <c r="AE793" s="106"/>
    </row>
    <row r="794" spans="1:31" s="95" customFormat="1" x14ac:dyDescent="0.3">
      <c r="A794" s="115">
        <v>496</v>
      </c>
      <c r="B794" s="115">
        <v>496201182</v>
      </c>
      <c r="C794" s="114" t="s">
        <v>304</v>
      </c>
      <c r="D794" s="115">
        <v>201</v>
      </c>
      <c r="E794" s="114" t="s">
        <v>17</v>
      </c>
      <c r="F794" s="115">
        <v>182</v>
      </c>
      <c r="G794" s="114" t="s">
        <v>273</v>
      </c>
      <c r="H794" s="108">
        <v>0.85</v>
      </c>
      <c r="I794" s="107">
        <v>10205</v>
      </c>
      <c r="J794" s="107">
        <v>3128</v>
      </c>
      <c r="K794" s="107">
        <f t="shared" si="24"/>
        <v>0</v>
      </c>
      <c r="L794" s="107">
        <v>893</v>
      </c>
      <c r="M794" s="113">
        <f t="shared" si="25"/>
        <v>14226</v>
      </c>
      <c r="N794" s="100"/>
      <c r="O794" s="108">
        <v>9.1651004055790727E-3</v>
      </c>
      <c r="P794" s="108">
        <v>0</v>
      </c>
      <c r="Q794" s="112">
        <v>0.09</v>
      </c>
      <c r="R794" s="112">
        <v>1.1517087435678341E-2</v>
      </c>
      <c r="S794" s="111">
        <v>0</v>
      </c>
      <c r="T794" s="100"/>
      <c r="U794" s="110">
        <v>11211</v>
      </c>
      <c r="V794" s="110">
        <v>0</v>
      </c>
      <c r="W794" s="110">
        <v>0</v>
      </c>
      <c r="X794" s="110">
        <v>751</v>
      </c>
      <c r="Y794" s="110">
        <v>11962</v>
      </c>
      <c r="Z794" s="109">
        <v>6379284</v>
      </c>
      <c r="AB794" s="108">
        <v>0</v>
      </c>
      <c r="AC794" s="108">
        <v>0</v>
      </c>
      <c r="AD794" s="107">
        <v>0</v>
      </c>
      <c r="AE794" s="106"/>
    </row>
    <row r="795" spans="1:31" s="95" customFormat="1" x14ac:dyDescent="0.3">
      <c r="A795" s="115">
        <v>496</v>
      </c>
      <c r="B795" s="115">
        <v>496201201</v>
      </c>
      <c r="C795" s="114" t="s">
        <v>304</v>
      </c>
      <c r="D795" s="115">
        <v>201</v>
      </c>
      <c r="E795" s="114" t="s">
        <v>17</v>
      </c>
      <c r="F795" s="115">
        <v>201</v>
      </c>
      <c r="G795" s="114" t="s">
        <v>17</v>
      </c>
      <c r="H795" s="108">
        <v>493.9</v>
      </c>
      <c r="I795" s="107">
        <v>11224</v>
      </c>
      <c r="J795" s="107">
        <v>187</v>
      </c>
      <c r="K795" s="107">
        <f t="shared" si="24"/>
        <v>408.6211783761895</v>
      </c>
      <c r="L795" s="107">
        <v>893</v>
      </c>
      <c r="M795" s="113">
        <f t="shared" si="25"/>
        <v>12712.62117837619</v>
      </c>
      <c r="N795" s="100"/>
      <c r="O795" s="108">
        <v>5.3254624591947026</v>
      </c>
      <c r="P795" s="108">
        <v>260.39999999999998</v>
      </c>
      <c r="Q795" s="112">
        <v>0.18</v>
      </c>
      <c r="R795" s="112">
        <v>7.7533854534599503E-2</v>
      </c>
      <c r="S795" s="111">
        <v>0</v>
      </c>
      <c r="T795" s="100"/>
      <c r="U795" s="110">
        <v>5575138</v>
      </c>
      <c r="V795" s="110">
        <v>201818</v>
      </c>
      <c r="W795" s="110">
        <v>0</v>
      </c>
      <c r="X795" s="110">
        <v>436132</v>
      </c>
      <c r="Y795" s="110">
        <v>6213088</v>
      </c>
      <c r="Z795" s="109">
        <v>6379284</v>
      </c>
      <c r="AB795" s="108">
        <v>0</v>
      </c>
      <c r="AC795" s="108">
        <v>0</v>
      </c>
      <c r="AD795" s="107">
        <v>0</v>
      </c>
      <c r="AE795" s="106"/>
    </row>
    <row r="796" spans="1:31" s="95" customFormat="1" x14ac:dyDescent="0.3">
      <c r="A796" s="115">
        <v>496</v>
      </c>
      <c r="B796" s="115">
        <v>496201310</v>
      </c>
      <c r="C796" s="114" t="s">
        <v>304</v>
      </c>
      <c r="D796" s="115">
        <v>201</v>
      </c>
      <c r="E796" s="114" t="s">
        <v>17</v>
      </c>
      <c r="F796" s="115">
        <v>310</v>
      </c>
      <c r="G796" s="114" t="s">
        <v>277</v>
      </c>
      <c r="H796" s="108">
        <v>1</v>
      </c>
      <c r="I796" s="107">
        <v>8944</v>
      </c>
      <c r="J796" s="107">
        <v>1919</v>
      </c>
      <c r="K796" s="107">
        <f t="shared" si="24"/>
        <v>0</v>
      </c>
      <c r="L796" s="107">
        <v>893</v>
      </c>
      <c r="M796" s="113">
        <f t="shared" si="25"/>
        <v>11756</v>
      </c>
      <c r="N796" s="100"/>
      <c r="O796" s="108">
        <v>1.0782471065387145E-2</v>
      </c>
      <c r="P796" s="108">
        <v>0</v>
      </c>
      <c r="Q796" s="112">
        <v>0.18</v>
      </c>
      <c r="R796" s="112">
        <v>2.101262456335018E-2</v>
      </c>
      <c r="S796" s="111">
        <v>0</v>
      </c>
      <c r="T796" s="100"/>
      <c r="U796" s="110">
        <v>10746</v>
      </c>
      <c r="V796" s="110">
        <v>0</v>
      </c>
      <c r="W796" s="110">
        <v>0</v>
      </c>
      <c r="X796" s="110">
        <v>883</v>
      </c>
      <c r="Y796" s="110">
        <v>11629</v>
      </c>
      <c r="Z796" s="109">
        <v>6379284</v>
      </c>
      <c r="AB796" s="108">
        <v>0</v>
      </c>
      <c r="AC796" s="108">
        <v>0</v>
      </c>
      <c r="AD796" s="107">
        <v>0</v>
      </c>
      <c r="AE796" s="106"/>
    </row>
    <row r="797" spans="1:31" s="95" customFormat="1" x14ac:dyDescent="0.3">
      <c r="A797" s="115">
        <v>496</v>
      </c>
      <c r="B797" s="115">
        <v>496201331</v>
      </c>
      <c r="C797" s="114" t="s">
        <v>304</v>
      </c>
      <c r="D797" s="115">
        <v>201</v>
      </c>
      <c r="E797" s="114" t="s">
        <v>17</v>
      </c>
      <c r="F797" s="115">
        <v>331</v>
      </c>
      <c r="G797" s="114" t="s">
        <v>20</v>
      </c>
      <c r="H797" s="108">
        <v>1</v>
      </c>
      <c r="I797" s="107">
        <v>13125</v>
      </c>
      <c r="J797" s="107">
        <v>4656</v>
      </c>
      <c r="K797" s="107">
        <f t="shared" si="24"/>
        <v>0</v>
      </c>
      <c r="L797" s="107">
        <v>893</v>
      </c>
      <c r="M797" s="113">
        <f t="shared" si="25"/>
        <v>18674</v>
      </c>
      <c r="N797" s="100"/>
      <c r="O797" s="108">
        <v>1.0782471065387145E-2</v>
      </c>
      <c r="P797" s="108">
        <v>0</v>
      </c>
      <c r="Q797" s="112">
        <v>0.09</v>
      </c>
      <c r="R797" s="112">
        <v>1.6812408384238219E-2</v>
      </c>
      <c r="S797" s="111">
        <v>0</v>
      </c>
      <c r="T797" s="100"/>
      <c r="U797" s="110">
        <v>17589</v>
      </c>
      <c r="V797" s="110">
        <v>0</v>
      </c>
      <c r="W797" s="110">
        <v>0</v>
      </c>
      <c r="X797" s="110">
        <v>883</v>
      </c>
      <c r="Y797" s="110">
        <v>18472</v>
      </c>
      <c r="Z797" s="109">
        <v>6379284</v>
      </c>
      <c r="AB797" s="108">
        <v>0</v>
      </c>
      <c r="AC797" s="108">
        <v>0</v>
      </c>
      <c r="AD797" s="107">
        <v>0</v>
      </c>
      <c r="AE797" s="106"/>
    </row>
    <row r="798" spans="1:31" s="95" customFormat="1" x14ac:dyDescent="0.3">
      <c r="A798" s="115">
        <v>496</v>
      </c>
      <c r="B798" s="115">
        <v>496201348</v>
      </c>
      <c r="C798" s="114" t="s">
        <v>304</v>
      </c>
      <c r="D798" s="115">
        <v>201</v>
      </c>
      <c r="E798" s="114" t="s">
        <v>17</v>
      </c>
      <c r="F798" s="115">
        <v>348</v>
      </c>
      <c r="G798" s="114" t="s">
        <v>132</v>
      </c>
      <c r="H798" s="108">
        <v>0.4</v>
      </c>
      <c r="I798" s="107">
        <v>12356</v>
      </c>
      <c r="J798" s="107">
        <v>103</v>
      </c>
      <c r="K798" s="107">
        <f t="shared" si="24"/>
        <v>0</v>
      </c>
      <c r="L798" s="107">
        <v>893</v>
      </c>
      <c r="M798" s="113">
        <f t="shared" si="25"/>
        <v>13352</v>
      </c>
      <c r="N798" s="100"/>
      <c r="O798" s="108">
        <v>4.3129884261548582E-3</v>
      </c>
      <c r="P798" s="108">
        <v>0</v>
      </c>
      <c r="Q798" s="112">
        <v>0.09</v>
      </c>
      <c r="R798" s="112">
        <v>6.4403312359116588E-2</v>
      </c>
      <c r="S798" s="111">
        <v>0</v>
      </c>
      <c r="T798" s="100"/>
      <c r="U798" s="110">
        <v>4930</v>
      </c>
      <c r="V798" s="110">
        <v>0</v>
      </c>
      <c r="W798" s="110">
        <v>0</v>
      </c>
      <c r="X798" s="110">
        <v>353</v>
      </c>
      <c r="Y798" s="110">
        <v>5283</v>
      </c>
      <c r="Z798" s="109">
        <v>6379284</v>
      </c>
      <c r="AB798" s="108">
        <v>0</v>
      </c>
      <c r="AC798" s="108">
        <v>0</v>
      </c>
      <c r="AD798" s="107">
        <v>0</v>
      </c>
      <c r="AE798" s="106"/>
    </row>
    <row r="799" spans="1:31" s="95" customFormat="1" x14ac:dyDescent="0.3">
      <c r="A799" s="115">
        <v>496</v>
      </c>
      <c r="B799" s="115">
        <v>496201665</v>
      </c>
      <c r="C799" s="114" t="s">
        <v>304</v>
      </c>
      <c r="D799" s="115">
        <v>201</v>
      </c>
      <c r="E799" s="114" t="s">
        <v>17</v>
      </c>
      <c r="F799" s="115">
        <v>665</v>
      </c>
      <c r="G799" s="114" t="s">
        <v>278</v>
      </c>
      <c r="H799" s="108">
        <v>1</v>
      </c>
      <c r="I799" s="107">
        <v>13975</v>
      </c>
      <c r="J799" s="107">
        <v>2583</v>
      </c>
      <c r="K799" s="107">
        <f t="shared" si="24"/>
        <v>0</v>
      </c>
      <c r="L799" s="107">
        <v>893</v>
      </c>
      <c r="M799" s="113">
        <f t="shared" si="25"/>
        <v>17451</v>
      </c>
      <c r="N799" s="100"/>
      <c r="O799" s="108">
        <v>1.0782471065387145E-2</v>
      </c>
      <c r="P799" s="108">
        <v>0</v>
      </c>
      <c r="Q799" s="112">
        <v>0.09</v>
      </c>
      <c r="R799" s="112">
        <v>5.8283582183530514E-3</v>
      </c>
      <c r="S799" s="111">
        <v>0</v>
      </c>
      <c r="T799" s="100"/>
      <c r="U799" s="110">
        <v>16379</v>
      </c>
      <c r="V799" s="110">
        <v>0</v>
      </c>
      <c r="W799" s="110">
        <v>0</v>
      </c>
      <c r="X799" s="110">
        <v>883</v>
      </c>
      <c r="Y799" s="110">
        <v>17262</v>
      </c>
      <c r="Z799" s="109">
        <v>6379284</v>
      </c>
      <c r="AB799" s="108">
        <v>0</v>
      </c>
      <c r="AC799" s="108">
        <v>0</v>
      </c>
      <c r="AD799" s="107">
        <v>0</v>
      </c>
      <c r="AE799" s="106"/>
    </row>
    <row r="800" spans="1:31" s="95" customFormat="1" x14ac:dyDescent="0.3">
      <c r="A800" s="115">
        <v>496</v>
      </c>
      <c r="B800" s="115">
        <v>496201740</v>
      </c>
      <c r="C800" s="114" t="s">
        <v>304</v>
      </c>
      <c r="D800" s="115">
        <v>201</v>
      </c>
      <c r="E800" s="114" t="s">
        <v>17</v>
      </c>
      <c r="F800" s="115">
        <v>740</v>
      </c>
      <c r="G800" s="114" t="s">
        <v>305</v>
      </c>
      <c r="H800" s="108">
        <v>0.9</v>
      </c>
      <c r="I800" s="107">
        <v>9864</v>
      </c>
      <c r="J800" s="107">
        <v>4013</v>
      </c>
      <c r="K800" s="107">
        <f t="shared" si="24"/>
        <v>0</v>
      </c>
      <c r="L800" s="107">
        <v>893</v>
      </c>
      <c r="M800" s="113">
        <f t="shared" si="25"/>
        <v>14770</v>
      </c>
      <c r="N800" s="100"/>
      <c r="O800" s="108">
        <v>9.7042239588484309E-3</v>
      </c>
      <c r="P800" s="108">
        <v>0</v>
      </c>
      <c r="Q800" s="112">
        <v>0.09</v>
      </c>
      <c r="R800" s="112">
        <v>1.5892683106852393E-3</v>
      </c>
      <c r="S800" s="111">
        <v>0</v>
      </c>
      <c r="T800" s="100"/>
      <c r="U800" s="110">
        <v>12355</v>
      </c>
      <c r="V800" s="110">
        <v>0</v>
      </c>
      <c r="W800" s="110">
        <v>0</v>
      </c>
      <c r="X800" s="110">
        <v>795</v>
      </c>
      <c r="Y800" s="110">
        <v>13150</v>
      </c>
      <c r="Z800" s="109">
        <v>6379284</v>
      </c>
      <c r="AB800" s="108">
        <v>0</v>
      </c>
      <c r="AC800" s="108">
        <v>0</v>
      </c>
      <c r="AD800" s="107">
        <v>0</v>
      </c>
      <c r="AE800" s="106"/>
    </row>
    <row r="801" spans="1:31" s="95" customFormat="1" x14ac:dyDescent="0.3">
      <c r="A801" s="115">
        <v>497</v>
      </c>
      <c r="B801" s="115">
        <v>497117005</v>
      </c>
      <c r="C801" s="114" t="s">
        <v>306</v>
      </c>
      <c r="D801" s="115">
        <v>117</v>
      </c>
      <c r="E801" s="114" t="s">
        <v>53</v>
      </c>
      <c r="F801" s="115">
        <v>5</v>
      </c>
      <c r="G801" s="114" t="s">
        <v>219</v>
      </c>
      <c r="H801" s="108">
        <v>5</v>
      </c>
      <c r="I801" s="107">
        <v>8710</v>
      </c>
      <c r="J801" s="107">
        <v>3505</v>
      </c>
      <c r="K801" s="107">
        <f t="shared" si="24"/>
        <v>0</v>
      </c>
      <c r="L801" s="107">
        <v>893</v>
      </c>
      <c r="M801" s="113">
        <f t="shared" si="25"/>
        <v>13108</v>
      </c>
      <c r="N801" s="100"/>
      <c r="O801" s="108">
        <v>0</v>
      </c>
      <c r="P801" s="108">
        <v>0</v>
      </c>
      <c r="Q801" s="112">
        <v>0.09</v>
      </c>
      <c r="R801" s="112">
        <v>4.1027118156097744E-3</v>
      </c>
      <c r="S801" s="111">
        <v>0</v>
      </c>
      <c r="T801" s="100"/>
      <c r="U801" s="110">
        <v>61075</v>
      </c>
      <c r="V801" s="110">
        <v>0</v>
      </c>
      <c r="W801" s="110">
        <v>0</v>
      </c>
      <c r="X801" s="110">
        <v>4465</v>
      </c>
      <c r="Y801" s="110">
        <v>65540</v>
      </c>
      <c r="Z801" s="109">
        <v>6995541</v>
      </c>
      <c r="AB801" s="108">
        <v>0</v>
      </c>
      <c r="AC801" s="108">
        <v>0</v>
      </c>
      <c r="AD801" s="107">
        <v>0</v>
      </c>
      <c r="AE801" s="106"/>
    </row>
    <row r="802" spans="1:31" s="95" customFormat="1" x14ac:dyDescent="0.3">
      <c r="A802" s="115">
        <v>497</v>
      </c>
      <c r="B802" s="115">
        <v>497117008</v>
      </c>
      <c r="C802" s="114" t="s">
        <v>306</v>
      </c>
      <c r="D802" s="115">
        <v>117</v>
      </c>
      <c r="E802" s="114" t="s">
        <v>53</v>
      </c>
      <c r="F802" s="115">
        <v>8</v>
      </c>
      <c r="G802" s="114" t="s">
        <v>208</v>
      </c>
      <c r="H802" s="108">
        <v>73</v>
      </c>
      <c r="I802" s="107">
        <v>9655</v>
      </c>
      <c r="J802" s="107">
        <v>9823</v>
      </c>
      <c r="K802" s="107">
        <f t="shared" si="24"/>
        <v>0</v>
      </c>
      <c r="L802" s="107">
        <v>893</v>
      </c>
      <c r="M802" s="113">
        <f t="shared" si="25"/>
        <v>20371</v>
      </c>
      <c r="N802" s="100"/>
      <c r="O802" s="108">
        <v>0</v>
      </c>
      <c r="P802" s="108">
        <v>0</v>
      </c>
      <c r="Q802" s="112">
        <v>0.09</v>
      </c>
      <c r="R802" s="112">
        <v>6.1643466154284135E-2</v>
      </c>
      <c r="S802" s="111">
        <v>0</v>
      </c>
      <c r="T802" s="100"/>
      <c r="U802" s="110">
        <v>1421894</v>
      </c>
      <c r="V802" s="110">
        <v>0</v>
      </c>
      <c r="W802" s="110">
        <v>0</v>
      </c>
      <c r="X802" s="110">
        <v>65191</v>
      </c>
      <c r="Y802" s="110">
        <v>1487085</v>
      </c>
      <c r="Z802" s="109">
        <v>6995541</v>
      </c>
      <c r="AB802" s="108">
        <v>0</v>
      </c>
      <c r="AC802" s="108">
        <v>0</v>
      </c>
      <c r="AD802" s="107">
        <v>0</v>
      </c>
      <c r="AE802" s="106"/>
    </row>
    <row r="803" spans="1:31" s="95" customFormat="1" x14ac:dyDescent="0.3">
      <c r="A803" s="115">
        <v>497</v>
      </c>
      <c r="B803" s="115">
        <v>497117024</v>
      </c>
      <c r="C803" s="114" t="s">
        <v>306</v>
      </c>
      <c r="D803" s="115">
        <v>117</v>
      </c>
      <c r="E803" s="114" t="s">
        <v>53</v>
      </c>
      <c r="F803" s="115">
        <v>24</v>
      </c>
      <c r="G803" s="114" t="s">
        <v>252</v>
      </c>
      <c r="H803" s="108">
        <v>18</v>
      </c>
      <c r="I803" s="107">
        <v>9217</v>
      </c>
      <c r="J803" s="107">
        <v>2048</v>
      </c>
      <c r="K803" s="107">
        <f t="shared" si="24"/>
        <v>0</v>
      </c>
      <c r="L803" s="107">
        <v>893</v>
      </c>
      <c r="M803" s="113">
        <f t="shared" si="25"/>
        <v>12158</v>
      </c>
      <c r="N803" s="100"/>
      <c r="O803" s="108">
        <v>0</v>
      </c>
      <c r="P803" s="108">
        <v>0</v>
      </c>
      <c r="Q803" s="112">
        <v>0.09</v>
      </c>
      <c r="R803" s="112">
        <v>1.8649172131988544E-2</v>
      </c>
      <c r="S803" s="111">
        <v>0</v>
      </c>
      <c r="T803" s="100"/>
      <c r="U803" s="110">
        <v>202771</v>
      </c>
      <c r="V803" s="110">
        <v>0</v>
      </c>
      <c r="W803" s="110">
        <v>0</v>
      </c>
      <c r="X803" s="110">
        <v>16075</v>
      </c>
      <c r="Y803" s="110">
        <v>218846</v>
      </c>
      <c r="Z803" s="109">
        <v>6995541</v>
      </c>
      <c r="AB803" s="108">
        <v>0</v>
      </c>
      <c r="AC803" s="108">
        <v>0</v>
      </c>
      <c r="AD803" s="107">
        <v>0</v>
      </c>
      <c r="AE803" s="106"/>
    </row>
    <row r="804" spans="1:31" s="95" customFormat="1" x14ac:dyDescent="0.3">
      <c r="A804" s="115">
        <v>497</v>
      </c>
      <c r="B804" s="115">
        <v>497117061</v>
      </c>
      <c r="C804" s="114" t="s">
        <v>306</v>
      </c>
      <c r="D804" s="115">
        <v>117</v>
      </c>
      <c r="E804" s="114" t="s">
        <v>53</v>
      </c>
      <c r="F804" s="115">
        <v>61</v>
      </c>
      <c r="G804" s="114" t="s">
        <v>170</v>
      </c>
      <c r="H804" s="108">
        <v>17</v>
      </c>
      <c r="I804" s="107">
        <v>10347</v>
      </c>
      <c r="J804" s="107">
        <v>432</v>
      </c>
      <c r="K804" s="107">
        <f t="shared" si="24"/>
        <v>0</v>
      </c>
      <c r="L804" s="107">
        <v>893</v>
      </c>
      <c r="M804" s="113">
        <f t="shared" si="25"/>
        <v>11672</v>
      </c>
      <c r="N804" s="100"/>
      <c r="O804" s="108">
        <v>0</v>
      </c>
      <c r="P804" s="108">
        <v>0</v>
      </c>
      <c r="Q804" s="112">
        <v>0.09</v>
      </c>
      <c r="R804" s="112">
        <v>3.1614984004721104E-2</v>
      </c>
      <c r="S804" s="111">
        <v>0</v>
      </c>
      <c r="T804" s="100"/>
      <c r="U804" s="110">
        <v>183243</v>
      </c>
      <c r="V804" s="110">
        <v>0</v>
      </c>
      <c r="W804" s="110">
        <v>0</v>
      </c>
      <c r="X804" s="110">
        <v>15181</v>
      </c>
      <c r="Y804" s="110">
        <v>198424</v>
      </c>
      <c r="Z804" s="109">
        <v>6995541</v>
      </c>
      <c r="AB804" s="108">
        <v>0</v>
      </c>
      <c r="AC804" s="108">
        <v>0</v>
      </c>
      <c r="AD804" s="107">
        <v>0</v>
      </c>
      <c r="AE804" s="106"/>
    </row>
    <row r="805" spans="1:31" s="95" customFormat="1" x14ac:dyDescent="0.3">
      <c r="A805" s="115">
        <v>497</v>
      </c>
      <c r="B805" s="115">
        <v>497117068</v>
      </c>
      <c r="C805" s="114" t="s">
        <v>306</v>
      </c>
      <c r="D805" s="115">
        <v>117</v>
      </c>
      <c r="E805" s="114" t="s">
        <v>53</v>
      </c>
      <c r="F805" s="115">
        <v>68</v>
      </c>
      <c r="G805" s="114" t="s">
        <v>307</v>
      </c>
      <c r="H805" s="108">
        <v>3</v>
      </c>
      <c r="I805" s="107">
        <v>8450</v>
      </c>
      <c r="J805" s="107">
        <v>8557</v>
      </c>
      <c r="K805" s="107">
        <f t="shared" si="24"/>
        <v>0</v>
      </c>
      <c r="L805" s="107">
        <v>893</v>
      </c>
      <c r="M805" s="113">
        <f t="shared" si="25"/>
        <v>17900</v>
      </c>
      <c r="N805" s="100"/>
      <c r="O805" s="108">
        <v>0</v>
      </c>
      <c r="P805" s="108">
        <v>0</v>
      </c>
      <c r="Q805" s="112">
        <v>0.09</v>
      </c>
      <c r="R805" s="112">
        <v>2.1928013564016646E-2</v>
      </c>
      <c r="S805" s="111">
        <v>0</v>
      </c>
      <c r="T805" s="100"/>
      <c r="U805" s="110">
        <v>51021</v>
      </c>
      <c r="V805" s="110">
        <v>0</v>
      </c>
      <c r="W805" s="110">
        <v>0</v>
      </c>
      <c r="X805" s="110">
        <v>2679</v>
      </c>
      <c r="Y805" s="110">
        <v>53700</v>
      </c>
      <c r="Z805" s="109">
        <v>6995541</v>
      </c>
      <c r="AB805" s="108">
        <v>0</v>
      </c>
      <c r="AC805" s="108">
        <v>0</v>
      </c>
      <c r="AD805" s="107">
        <v>0</v>
      </c>
      <c r="AE805" s="106"/>
    </row>
    <row r="806" spans="1:31" s="95" customFormat="1" x14ac:dyDescent="0.3">
      <c r="A806" s="115">
        <v>497</v>
      </c>
      <c r="B806" s="115">
        <v>497117074</v>
      </c>
      <c r="C806" s="114" t="s">
        <v>306</v>
      </c>
      <c r="D806" s="115">
        <v>117</v>
      </c>
      <c r="E806" s="114" t="s">
        <v>53</v>
      </c>
      <c r="F806" s="115">
        <v>74</v>
      </c>
      <c r="G806" s="114" t="s">
        <v>308</v>
      </c>
      <c r="H806" s="108">
        <v>6</v>
      </c>
      <c r="I806" s="107">
        <v>8361</v>
      </c>
      <c r="J806" s="107">
        <v>5431</v>
      </c>
      <c r="K806" s="107">
        <f t="shared" si="24"/>
        <v>0</v>
      </c>
      <c r="L806" s="107">
        <v>893</v>
      </c>
      <c r="M806" s="113">
        <f t="shared" si="25"/>
        <v>14685</v>
      </c>
      <c r="N806" s="100"/>
      <c r="O806" s="108">
        <v>0</v>
      </c>
      <c r="P806" s="108">
        <v>0</v>
      </c>
      <c r="Q806" s="112">
        <v>0.09</v>
      </c>
      <c r="R806" s="112">
        <v>1.5657399387457995E-2</v>
      </c>
      <c r="S806" s="111">
        <v>0</v>
      </c>
      <c r="T806" s="100"/>
      <c r="U806" s="110">
        <v>82752</v>
      </c>
      <c r="V806" s="110">
        <v>0</v>
      </c>
      <c r="W806" s="110">
        <v>0</v>
      </c>
      <c r="X806" s="110">
        <v>5358</v>
      </c>
      <c r="Y806" s="110">
        <v>88110</v>
      </c>
      <c r="Z806" s="109">
        <v>6995541</v>
      </c>
      <c r="AB806" s="108">
        <v>0</v>
      </c>
      <c r="AC806" s="108">
        <v>0</v>
      </c>
      <c r="AD806" s="107">
        <v>0</v>
      </c>
      <c r="AE806" s="106"/>
    </row>
    <row r="807" spans="1:31" s="95" customFormat="1" x14ac:dyDescent="0.3">
      <c r="A807" s="115">
        <v>497</v>
      </c>
      <c r="B807" s="115">
        <v>497117086</v>
      </c>
      <c r="C807" s="114" t="s">
        <v>306</v>
      </c>
      <c r="D807" s="115">
        <v>117</v>
      </c>
      <c r="E807" s="114" t="s">
        <v>53</v>
      </c>
      <c r="F807" s="115">
        <v>86</v>
      </c>
      <c r="G807" s="114" t="s">
        <v>207</v>
      </c>
      <c r="H807" s="108">
        <v>33</v>
      </c>
      <c r="I807" s="107">
        <v>8722</v>
      </c>
      <c r="J807" s="107">
        <v>1352</v>
      </c>
      <c r="K807" s="107">
        <f t="shared" si="24"/>
        <v>0</v>
      </c>
      <c r="L807" s="107">
        <v>893</v>
      </c>
      <c r="M807" s="113">
        <f t="shared" si="25"/>
        <v>10967</v>
      </c>
      <c r="N807" s="100"/>
      <c r="O807" s="108">
        <v>0</v>
      </c>
      <c r="P807" s="108">
        <v>0</v>
      </c>
      <c r="Q807" s="112">
        <v>0.09</v>
      </c>
      <c r="R807" s="112">
        <v>4.9078426676073761E-2</v>
      </c>
      <c r="S807" s="111">
        <v>0</v>
      </c>
      <c r="T807" s="100"/>
      <c r="U807" s="110">
        <v>332442</v>
      </c>
      <c r="V807" s="110">
        <v>0</v>
      </c>
      <c r="W807" s="110">
        <v>0</v>
      </c>
      <c r="X807" s="110">
        <v>29472</v>
      </c>
      <c r="Y807" s="110">
        <v>361914</v>
      </c>
      <c r="Z807" s="109">
        <v>6995541</v>
      </c>
      <c r="AB807" s="108">
        <v>0</v>
      </c>
      <c r="AC807" s="108">
        <v>0</v>
      </c>
      <c r="AD807" s="107">
        <v>0</v>
      </c>
      <c r="AE807" s="106"/>
    </row>
    <row r="808" spans="1:31" s="95" customFormat="1" x14ac:dyDescent="0.3">
      <c r="A808" s="115">
        <v>497</v>
      </c>
      <c r="B808" s="115">
        <v>497117087</v>
      </c>
      <c r="C808" s="114" t="s">
        <v>306</v>
      </c>
      <c r="D808" s="115">
        <v>117</v>
      </c>
      <c r="E808" s="114" t="s">
        <v>53</v>
      </c>
      <c r="F808" s="115">
        <v>87</v>
      </c>
      <c r="G808" s="114" t="s">
        <v>171</v>
      </c>
      <c r="H808" s="108">
        <v>2</v>
      </c>
      <c r="I808" s="107">
        <v>9033</v>
      </c>
      <c r="J808" s="107">
        <v>3459</v>
      </c>
      <c r="K808" s="107">
        <f t="shared" si="24"/>
        <v>0</v>
      </c>
      <c r="L808" s="107">
        <v>893</v>
      </c>
      <c r="M808" s="113">
        <f t="shared" si="25"/>
        <v>13385</v>
      </c>
      <c r="N808" s="100"/>
      <c r="O808" s="108">
        <v>0</v>
      </c>
      <c r="P808" s="108">
        <v>0</v>
      </c>
      <c r="Q808" s="112">
        <v>0.09</v>
      </c>
      <c r="R808" s="112">
        <v>3.152550546413484E-3</v>
      </c>
      <c r="S808" s="111">
        <v>0</v>
      </c>
      <c r="T808" s="100"/>
      <c r="U808" s="110">
        <v>24984</v>
      </c>
      <c r="V808" s="110">
        <v>0</v>
      </c>
      <c r="W808" s="110">
        <v>0</v>
      </c>
      <c r="X808" s="110">
        <v>1786</v>
      </c>
      <c r="Y808" s="110">
        <v>26770</v>
      </c>
      <c r="Z808" s="109">
        <v>6995541</v>
      </c>
      <c r="AB808" s="108">
        <v>0</v>
      </c>
      <c r="AC808" s="108">
        <v>0</v>
      </c>
      <c r="AD808" s="107">
        <v>0</v>
      </c>
      <c r="AE808" s="106"/>
    </row>
    <row r="809" spans="1:31" s="95" customFormat="1" x14ac:dyDescent="0.3">
      <c r="A809" s="115">
        <v>497</v>
      </c>
      <c r="B809" s="115">
        <v>497117091</v>
      </c>
      <c r="C809" s="114" t="s">
        <v>306</v>
      </c>
      <c r="D809" s="115">
        <v>117</v>
      </c>
      <c r="E809" s="114" t="s">
        <v>53</v>
      </c>
      <c r="F809" s="115">
        <v>91</v>
      </c>
      <c r="G809" s="114" t="s">
        <v>52</v>
      </c>
      <c r="H809" s="108">
        <v>0.5</v>
      </c>
      <c r="I809" s="107">
        <v>9620</v>
      </c>
      <c r="J809" s="107">
        <v>12116</v>
      </c>
      <c r="K809" s="107">
        <f t="shared" si="24"/>
        <v>0</v>
      </c>
      <c r="L809" s="107">
        <v>893</v>
      </c>
      <c r="M809" s="113">
        <f t="shared" si="25"/>
        <v>22629</v>
      </c>
      <c r="N809" s="100"/>
      <c r="O809" s="108">
        <v>0</v>
      </c>
      <c r="P809" s="108">
        <v>0</v>
      </c>
      <c r="Q809" s="112">
        <v>0.09</v>
      </c>
      <c r="R809" s="112">
        <v>3.1039532668623158E-2</v>
      </c>
      <c r="S809" s="111">
        <v>0</v>
      </c>
      <c r="T809" s="100"/>
      <c r="U809" s="110">
        <v>10868</v>
      </c>
      <c r="V809" s="110">
        <v>0</v>
      </c>
      <c r="W809" s="110">
        <v>0</v>
      </c>
      <c r="X809" s="110">
        <v>447</v>
      </c>
      <c r="Y809" s="110">
        <v>11315</v>
      </c>
      <c r="Z809" s="109">
        <v>6995541</v>
      </c>
      <c r="AB809" s="108">
        <v>0</v>
      </c>
      <c r="AC809" s="108">
        <v>0</v>
      </c>
      <c r="AD809" s="107">
        <v>0</v>
      </c>
      <c r="AE809" s="106"/>
    </row>
    <row r="810" spans="1:31" s="95" customFormat="1" x14ac:dyDescent="0.3">
      <c r="A810" s="115">
        <v>497</v>
      </c>
      <c r="B810" s="115">
        <v>497117111</v>
      </c>
      <c r="C810" s="114" t="s">
        <v>306</v>
      </c>
      <c r="D810" s="115">
        <v>117</v>
      </c>
      <c r="E810" s="114" t="s">
        <v>53</v>
      </c>
      <c r="F810" s="115">
        <v>111</v>
      </c>
      <c r="G810" s="114" t="s">
        <v>253</v>
      </c>
      <c r="H810" s="108">
        <v>8.65</v>
      </c>
      <c r="I810" s="107">
        <v>9419</v>
      </c>
      <c r="J810" s="107">
        <v>2772</v>
      </c>
      <c r="K810" s="107">
        <f t="shared" si="24"/>
        <v>0</v>
      </c>
      <c r="L810" s="107">
        <v>893</v>
      </c>
      <c r="M810" s="113">
        <f t="shared" si="25"/>
        <v>13084</v>
      </c>
      <c r="N810" s="100"/>
      <c r="O810" s="108">
        <v>0</v>
      </c>
      <c r="P810" s="108">
        <v>0</v>
      </c>
      <c r="Q810" s="112">
        <v>0.09</v>
      </c>
      <c r="R810" s="112">
        <v>1.5683871523418803E-2</v>
      </c>
      <c r="S810" s="111">
        <v>0</v>
      </c>
      <c r="T810" s="100"/>
      <c r="U810" s="110">
        <v>105452</v>
      </c>
      <c r="V810" s="110">
        <v>0</v>
      </c>
      <c r="W810" s="110">
        <v>0</v>
      </c>
      <c r="X810" s="110">
        <v>7724</v>
      </c>
      <c r="Y810" s="110">
        <v>113176</v>
      </c>
      <c r="Z810" s="109">
        <v>6995541</v>
      </c>
      <c r="AB810" s="108">
        <v>0</v>
      </c>
      <c r="AC810" s="108">
        <v>0</v>
      </c>
      <c r="AD810" s="107">
        <v>0</v>
      </c>
      <c r="AE810" s="106"/>
    </row>
    <row r="811" spans="1:31" s="95" customFormat="1" x14ac:dyDescent="0.3">
      <c r="A811" s="115">
        <v>497</v>
      </c>
      <c r="B811" s="115">
        <v>497117114</v>
      </c>
      <c r="C811" s="114" t="s">
        <v>306</v>
      </c>
      <c r="D811" s="115">
        <v>117</v>
      </c>
      <c r="E811" s="114" t="s">
        <v>53</v>
      </c>
      <c r="F811" s="115">
        <v>114</v>
      </c>
      <c r="G811" s="114" t="s">
        <v>51</v>
      </c>
      <c r="H811" s="108">
        <v>16.5</v>
      </c>
      <c r="I811" s="107">
        <v>8607</v>
      </c>
      <c r="J811" s="107">
        <v>2367</v>
      </c>
      <c r="K811" s="107">
        <f t="shared" si="24"/>
        <v>0</v>
      </c>
      <c r="L811" s="107">
        <v>893</v>
      </c>
      <c r="M811" s="113">
        <f t="shared" si="25"/>
        <v>11867</v>
      </c>
      <c r="N811" s="100"/>
      <c r="O811" s="108">
        <v>0</v>
      </c>
      <c r="P811" s="108">
        <v>0</v>
      </c>
      <c r="Q811" s="112">
        <v>0.18</v>
      </c>
      <c r="R811" s="112">
        <v>4.072189942232763E-2</v>
      </c>
      <c r="S811" s="111">
        <v>0</v>
      </c>
      <c r="T811" s="100"/>
      <c r="U811" s="110">
        <v>181071</v>
      </c>
      <c r="V811" s="110">
        <v>0</v>
      </c>
      <c r="W811" s="110">
        <v>0</v>
      </c>
      <c r="X811" s="110">
        <v>14735</v>
      </c>
      <c r="Y811" s="110">
        <v>195806</v>
      </c>
      <c r="Z811" s="109">
        <v>6995541</v>
      </c>
      <c r="AB811" s="108">
        <v>0</v>
      </c>
      <c r="AC811" s="108">
        <v>0</v>
      </c>
      <c r="AD811" s="107">
        <v>0</v>
      </c>
      <c r="AE811" s="106"/>
    </row>
    <row r="812" spans="1:31" s="95" customFormat="1" x14ac:dyDescent="0.3">
      <c r="A812" s="115">
        <v>497</v>
      </c>
      <c r="B812" s="115">
        <v>497117117</v>
      </c>
      <c r="C812" s="114" t="s">
        <v>306</v>
      </c>
      <c r="D812" s="115">
        <v>117</v>
      </c>
      <c r="E812" s="114" t="s">
        <v>53</v>
      </c>
      <c r="F812" s="115">
        <v>117</v>
      </c>
      <c r="G812" s="114" t="s">
        <v>53</v>
      </c>
      <c r="H812" s="108">
        <v>32.54</v>
      </c>
      <c r="I812" s="107">
        <v>9124</v>
      </c>
      <c r="J812" s="107">
        <v>4264</v>
      </c>
      <c r="K812" s="107">
        <f t="shared" si="24"/>
        <v>0</v>
      </c>
      <c r="L812" s="107">
        <v>893</v>
      </c>
      <c r="M812" s="113">
        <f t="shared" si="25"/>
        <v>14281</v>
      </c>
      <c r="N812" s="100"/>
      <c r="O812" s="108">
        <v>0</v>
      </c>
      <c r="P812" s="108">
        <v>0</v>
      </c>
      <c r="Q812" s="112">
        <v>0.09</v>
      </c>
      <c r="R812" s="112">
        <v>7.9900331202081634E-2</v>
      </c>
      <c r="S812" s="111">
        <v>0</v>
      </c>
      <c r="T812" s="100"/>
      <c r="U812" s="110">
        <v>435646</v>
      </c>
      <c r="V812" s="110">
        <v>0</v>
      </c>
      <c r="W812" s="110">
        <v>0</v>
      </c>
      <c r="X812" s="110">
        <v>29062</v>
      </c>
      <c r="Y812" s="110">
        <v>464708</v>
      </c>
      <c r="Z812" s="109">
        <v>6995541</v>
      </c>
      <c r="AB812" s="108">
        <v>0</v>
      </c>
      <c r="AC812" s="108">
        <v>0</v>
      </c>
      <c r="AD812" s="107">
        <v>0</v>
      </c>
      <c r="AE812" s="106"/>
    </row>
    <row r="813" spans="1:31" s="95" customFormat="1" x14ac:dyDescent="0.3">
      <c r="A813" s="115">
        <v>497</v>
      </c>
      <c r="B813" s="115">
        <v>497117137</v>
      </c>
      <c r="C813" s="114" t="s">
        <v>306</v>
      </c>
      <c r="D813" s="115">
        <v>117</v>
      </c>
      <c r="E813" s="114" t="s">
        <v>53</v>
      </c>
      <c r="F813" s="115">
        <v>137</v>
      </c>
      <c r="G813" s="114" t="s">
        <v>210</v>
      </c>
      <c r="H813" s="108">
        <v>34</v>
      </c>
      <c r="I813" s="107">
        <v>8885</v>
      </c>
      <c r="J813" s="107">
        <v>15</v>
      </c>
      <c r="K813" s="107">
        <f t="shared" si="24"/>
        <v>0</v>
      </c>
      <c r="L813" s="107">
        <v>893</v>
      </c>
      <c r="M813" s="113">
        <f t="shared" si="25"/>
        <v>9793</v>
      </c>
      <c r="N813" s="100"/>
      <c r="O813" s="108">
        <v>0</v>
      </c>
      <c r="P813" s="108">
        <v>0</v>
      </c>
      <c r="Q813" s="112">
        <v>0.18</v>
      </c>
      <c r="R813" s="112">
        <v>0.11736259389397866</v>
      </c>
      <c r="S813" s="111">
        <v>0</v>
      </c>
      <c r="T813" s="100"/>
      <c r="U813" s="110">
        <v>302600</v>
      </c>
      <c r="V813" s="110">
        <v>0</v>
      </c>
      <c r="W813" s="110">
        <v>0</v>
      </c>
      <c r="X813" s="110">
        <v>30368</v>
      </c>
      <c r="Y813" s="110">
        <v>332968</v>
      </c>
      <c r="Z813" s="109">
        <v>6995541</v>
      </c>
      <c r="AB813" s="108">
        <v>0</v>
      </c>
      <c r="AC813" s="108">
        <v>0</v>
      </c>
      <c r="AD813" s="107">
        <v>0</v>
      </c>
      <c r="AE813" s="106"/>
    </row>
    <row r="814" spans="1:31" s="95" customFormat="1" x14ac:dyDescent="0.3">
      <c r="A814" s="115">
        <v>497</v>
      </c>
      <c r="B814" s="115">
        <v>497117154</v>
      </c>
      <c r="C814" s="114" t="s">
        <v>306</v>
      </c>
      <c r="D814" s="115">
        <v>117</v>
      </c>
      <c r="E814" s="114" t="s">
        <v>53</v>
      </c>
      <c r="F814" s="115">
        <v>154</v>
      </c>
      <c r="G814" s="114" t="s">
        <v>309</v>
      </c>
      <c r="H814" s="108">
        <v>4</v>
      </c>
      <c r="I814" s="107">
        <v>8290</v>
      </c>
      <c r="J814" s="107">
        <v>8352</v>
      </c>
      <c r="K814" s="107">
        <f t="shared" si="24"/>
        <v>0</v>
      </c>
      <c r="L814" s="107">
        <v>893</v>
      </c>
      <c r="M814" s="113">
        <f t="shared" si="25"/>
        <v>17535</v>
      </c>
      <c r="N814" s="100"/>
      <c r="O814" s="108">
        <v>0</v>
      </c>
      <c r="P814" s="108">
        <v>0</v>
      </c>
      <c r="Q814" s="112">
        <v>0.09</v>
      </c>
      <c r="R814" s="112">
        <v>2.7644800172186079E-2</v>
      </c>
      <c r="S814" s="111">
        <v>0</v>
      </c>
      <c r="T814" s="100"/>
      <c r="U814" s="110">
        <v>66568</v>
      </c>
      <c r="V814" s="110">
        <v>0</v>
      </c>
      <c r="W814" s="110">
        <v>0</v>
      </c>
      <c r="X814" s="110">
        <v>3572</v>
      </c>
      <c r="Y814" s="110">
        <v>70140</v>
      </c>
      <c r="Z814" s="109">
        <v>6995541</v>
      </c>
      <c r="AB814" s="108">
        <v>0</v>
      </c>
      <c r="AC814" s="108">
        <v>0</v>
      </c>
      <c r="AD814" s="107">
        <v>0</v>
      </c>
      <c r="AE814" s="106"/>
    </row>
    <row r="815" spans="1:31" s="95" customFormat="1" x14ac:dyDescent="0.3">
      <c r="A815" s="115">
        <v>497</v>
      </c>
      <c r="B815" s="115">
        <v>497117159</v>
      </c>
      <c r="C815" s="114" t="s">
        <v>306</v>
      </c>
      <c r="D815" s="115">
        <v>117</v>
      </c>
      <c r="E815" s="114" t="s">
        <v>53</v>
      </c>
      <c r="F815" s="115">
        <v>159</v>
      </c>
      <c r="G815" s="114" t="s">
        <v>172</v>
      </c>
      <c r="H815" s="108">
        <v>5</v>
      </c>
      <c r="I815" s="107">
        <v>9524</v>
      </c>
      <c r="J815" s="107">
        <v>4502</v>
      </c>
      <c r="K815" s="107">
        <f t="shared" si="24"/>
        <v>0</v>
      </c>
      <c r="L815" s="107">
        <v>893</v>
      </c>
      <c r="M815" s="113">
        <f t="shared" si="25"/>
        <v>14919</v>
      </c>
      <c r="N815" s="100"/>
      <c r="O815" s="108">
        <v>0</v>
      </c>
      <c r="P815" s="108">
        <v>0</v>
      </c>
      <c r="Q815" s="112">
        <v>0.09</v>
      </c>
      <c r="R815" s="112">
        <v>3.576752299294854E-3</v>
      </c>
      <c r="S815" s="111">
        <v>0</v>
      </c>
      <c r="T815" s="100"/>
      <c r="U815" s="110">
        <v>70130</v>
      </c>
      <c r="V815" s="110">
        <v>0</v>
      </c>
      <c r="W815" s="110">
        <v>0</v>
      </c>
      <c r="X815" s="110">
        <v>4465</v>
      </c>
      <c r="Y815" s="110">
        <v>74595</v>
      </c>
      <c r="Z815" s="109">
        <v>6995541</v>
      </c>
      <c r="AB815" s="108">
        <v>0</v>
      </c>
      <c r="AC815" s="108">
        <v>0</v>
      </c>
      <c r="AD815" s="107">
        <v>0</v>
      </c>
      <c r="AE815" s="106"/>
    </row>
    <row r="816" spans="1:31" s="95" customFormat="1" x14ac:dyDescent="0.3">
      <c r="A816" s="115">
        <v>497</v>
      </c>
      <c r="B816" s="115">
        <v>497117210</v>
      </c>
      <c r="C816" s="114" t="s">
        <v>306</v>
      </c>
      <c r="D816" s="115">
        <v>117</v>
      </c>
      <c r="E816" s="114" t="s">
        <v>53</v>
      </c>
      <c r="F816" s="115">
        <v>210</v>
      </c>
      <c r="G816" s="114" t="s">
        <v>54</v>
      </c>
      <c r="H816" s="108">
        <v>51.15</v>
      </c>
      <c r="I816" s="107">
        <v>8699</v>
      </c>
      <c r="J816" s="107">
        <v>2945</v>
      </c>
      <c r="K816" s="107">
        <f t="shared" si="24"/>
        <v>0</v>
      </c>
      <c r="L816" s="107">
        <v>893</v>
      </c>
      <c r="M816" s="113">
        <f t="shared" si="25"/>
        <v>12537</v>
      </c>
      <c r="N816" s="100"/>
      <c r="O816" s="108">
        <v>0</v>
      </c>
      <c r="P816" s="108">
        <v>0</v>
      </c>
      <c r="Q816" s="112">
        <v>0.09</v>
      </c>
      <c r="R816" s="112">
        <v>5.999829214601949E-2</v>
      </c>
      <c r="S816" s="111">
        <v>0</v>
      </c>
      <c r="T816" s="100"/>
      <c r="U816" s="110">
        <v>595591</v>
      </c>
      <c r="V816" s="110">
        <v>0</v>
      </c>
      <c r="W816" s="110">
        <v>0</v>
      </c>
      <c r="X816" s="110">
        <v>45679</v>
      </c>
      <c r="Y816" s="110">
        <v>641270</v>
      </c>
      <c r="Z816" s="109">
        <v>6995541</v>
      </c>
      <c r="AB816" s="108">
        <v>0</v>
      </c>
      <c r="AC816" s="108">
        <v>0</v>
      </c>
      <c r="AD816" s="107">
        <v>0</v>
      </c>
      <c r="AE816" s="106"/>
    </row>
    <row r="817" spans="1:31" s="95" customFormat="1" x14ac:dyDescent="0.3">
      <c r="A817" s="115">
        <v>497</v>
      </c>
      <c r="B817" s="115">
        <v>497117223</v>
      </c>
      <c r="C817" s="114" t="s">
        <v>306</v>
      </c>
      <c r="D817" s="115">
        <v>117</v>
      </c>
      <c r="E817" s="114" t="s">
        <v>53</v>
      </c>
      <c r="F817" s="115">
        <v>223</v>
      </c>
      <c r="G817" s="114" t="s">
        <v>310</v>
      </c>
      <c r="H817" s="108">
        <v>2</v>
      </c>
      <c r="I817" s="107">
        <v>8406</v>
      </c>
      <c r="J817" s="107">
        <v>658</v>
      </c>
      <c r="K817" s="107">
        <f t="shared" si="24"/>
        <v>0</v>
      </c>
      <c r="L817" s="107">
        <v>893</v>
      </c>
      <c r="M817" s="113">
        <f t="shared" si="25"/>
        <v>9957</v>
      </c>
      <c r="N817" s="100"/>
      <c r="O817" s="108">
        <v>0</v>
      </c>
      <c r="P817" s="108">
        <v>0</v>
      </c>
      <c r="Q817" s="112">
        <v>0.18</v>
      </c>
      <c r="R817" s="112">
        <v>2.4509164370715921E-3</v>
      </c>
      <c r="S817" s="111">
        <v>0</v>
      </c>
      <c r="T817" s="100"/>
      <c r="U817" s="110">
        <v>18128</v>
      </c>
      <c r="V817" s="110">
        <v>0</v>
      </c>
      <c r="W817" s="110">
        <v>0</v>
      </c>
      <c r="X817" s="110">
        <v>1786</v>
      </c>
      <c r="Y817" s="110">
        <v>19914</v>
      </c>
      <c r="Z817" s="109">
        <v>6995541</v>
      </c>
      <c r="AB817" s="108">
        <v>0</v>
      </c>
      <c r="AC817" s="108">
        <v>0</v>
      </c>
      <c r="AD817" s="107">
        <v>0</v>
      </c>
      <c r="AE817" s="106"/>
    </row>
    <row r="818" spans="1:31" s="95" customFormat="1" x14ac:dyDescent="0.3">
      <c r="A818" s="115">
        <v>497</v>
      </c>
      <c r="B818" s="115">
        <v>497117230</v>
      </c>
      <c r="C818" s="114" t="s">
        <v>306</v>
      </c>
      <c r="D818" s="115">
        <v>117</v>
      </c>
      <c r="E818" s="114" t="s">
        <v>53</v>
      </c>
      <c r="F818" s="115">
        <v>230</v>
      </c>
      <c r="G818" s="114" t="s">
        <v>311</v>
      </c>
      <c r="H818" s="108">
        <v>4</v>
      </c>
      <c r="I818" s="107">
        <v>10247</v>
      </c>
      <c r="J818" s="107">
        <v>11571</v>
      </c>
      <c r="K818" s="107">
        <f t="shared" si="24"/>
        <v>0</v>
      </c>
      <c r="L818" s="107">
        <v>893</v>
      </c>
      <c r="M818" s="113">
        <f t="shared" si="25"/>
        <v>22711</v>
      </c>
      <c r="N818" s="100"/>
      <c r="O818" s="108">
        <v>0</v>
      </c>
      <c r="P818" s="108">
        <v>0</v>
      </c>
      <c r="Q818" s="112">
        <v>0.09</v>
      </c>
      <c r="R818" s="112">
        <v>4.7206476483406264E-2</v>
      </c>
      <c r="S818" s="111">
        <v>0</v>
      </c>
      <c r="T818" s="100"/>
      <c r="U818" s="110">
        <v>87272</v>
      </c>
      <c r="V818" s="110">
        <v>0</v>
      </c>
      <c r="W818" s="110">
        <v>0</v>
      </c>
      <c r="X818" s="110">
        <v>3573</v>
      </c>
      <c r="Y818" s="110">
        <v>90845</v>
      </c>
      <c r="Z818" s="109">
        <v>6995541</v>
      </c>
      <c r="AB818" s="108">
        <v>0</v>
      </c>
      <c r="AC818" s="108">
        <v>0</v>
      </c>
      <c r="AD818" s="107">
        <v>0</v>
      </c>
      <c r="AE818" s="106"/>
    </row>
    <row r="819" spans="1:31" s="95" customFormat="1" x14ac:dyDescent="0.3">
      <c r="A819" s="115">
        <v>497</v>
      </c>
      <c r="B819" s="115">
        <v>497117272</v>
      </c>
      <c r="C819" s="114" t="s">
        <v>306</v>
      </c>
      <c r="D819" s="115">
        <v>117</v>
      </c>
      <c r="E819" s="114" t="s">
        <v>53</v>
      </c>
      <c r="F819" s="115">
        <v>272</v>
      </c>
      <c r="G819" s="114" t="s">
        <v>312</v>
      </c>
      <c r="H819" s="108">
        <v>2</v>
      </c>
      <c r="I819" s="107">
        <v>8406</v>
      </c>
      <c r="J819" s="107">
        <v>9880</v>
      </c>
      <c r="K819" s="107">
        <f t="shared" si="24"/>
        <v>0</v>
      </c>
      <c r="L819" s="107">
        <v>893</v>
      </c>
      <c r="M819" s="113">
        <f t="shared" si="25"/>
        <v>19179</v>
      </c>
      <c r="N819" s="100"/>
      <c r="O819" s="108">
        <v>0</v>
      </c>
      <c r="P819" s="108">
        <v>0</v>
      </c>
      <c r="Q819" s="112">
        <v>0.09</v>
      </c>
      <c r="R819" s="112">
        <v>1.4476191958344521E-2</v>
      </c>
      <c r="S819" s="111">
        <v>0</v>
      </c>
      <c r="T819" s="100"/>
      <c r="U819" s="110">
        <v>36572</v>
      </c>
      <c r="V819" s="110">
        <v>0</v>
      </c>
      <c r="W819" s="110">
        <v>0</v>
      </c>
      <c r="X819" s="110">
        <v>1786</v>
      </c>
      <c r="Y819" s="110">
        <v>38358</v>
      </c>
      <c r="Z819" s="109">
        <v>6995541</v>
      </c>
      <c r="AB819" s="108">
        <v>0</v>
      </c>
      <c r="AC819" s="108">
        <v>0</v>
      </c>
      <c r="AD819" s="107">
        <v>0</v>
      </c>
      <c r="AE819" s="106"/>
    </row>
    <row r="820" spans="1:31" s="95" customFormat="1" x14ac:dyDescent="0.3">
      <c r="A820" s="115">
        <v>497</v>
      </c>
      <c r="B820" s="115">
        <v>497117278</v>
      </c>
      <c r="C820" s="114" t="s">
        <v>306</v>
      </c>
      <c r="D820" s="115">
        <v>117</v>
      </c>
      <c r="E820" s="114" t="s">
        <v>53</v>
      </c>
      <c r="F820" s="115">
        <v>278</v>
      </c>
      <c r="G820" s="114" t="s">
        <v>212</v>
      </c>
      <c r="H820" s="108">
        <v>36.5</v>
      </c>
      <c r="I820" s="107">
        <v>8864</v>
      </c>
      <c r="J820" s="107">
        <v>2554</v>
      </c>
      <c r="K820" s="107">
        <f t="shared" si="24"/>
        <v>0</v>
      </c>
      <c r="L820" s="107">
        <v>893</v>
      </c>
      <c r="M820" s="113">
        <f t="shared" si="25"/>
        <v>12311</v>
      </c>
      <c r="N820" s="100"/>
      <c r="O820" s="108">
        <v>0</v>
      </c>
      <c r="P820" s="108">
        <v>0</v>
      </c>
      <c r="Q820" s="112">
        <v>0.09</v>
      </c>
      <c r="R820" s="112">
        <v>4.4371064609889412E-2</v>
      </c>
      <c r="S820" s="111">
        <v>0</v>
      </c>
      <c r="T820" s="100"/>
      <c r="U820" s="110">
        <v>416757</v>
      </c>
      <c r="V820" s="110">
        <v>0</v>
      </c>
      <c r="W820" s="110">
        <v>0</v>
      </c>
      <c r="X820" s="110">
        <v>32595</v>
      </c>
      <c r="Y820" s="110">
        <v>449352</v>
      </c>
      <c r="Z820" s="109">
        <v>6995541</v>
      </c>
      <c r="AB820" s="108">
        <v>0</v>
      </c>
      <c r="AC820" s="108">
        <v>0</v>
      </c>
      <c r="AD820" s="107">
        <v>0</v>
      </c>
      <c r="AE820" s="106"/>
    </row>
    <row r="821" spans="1:31" s="95" customFormat="1" x14ac:dyDescent="0.3">
      <c r="A821" s="115">
        <v>497</v>
      </c>
      <c r="B821" s="115">
        <v>497117281</v>
      </c>
      <c r="C821" s="114" t="s">
        <v>306</v>
      </c>
      <c r="D821" s="115">
        <v>117</v>
      </c>
      <c r="E821" s="114" t="s">
        <v>53</v>
      </c>
      <c r="F821" s="115">
        <v>281</v>
      </c>
      <c r="G821" s="114" t="s">
        <v>169</v>
      </c>
      <c r="H821" s="108">
        <v>57.9</v>
      </c>
      <c r="I821" s="107">
        <v>11542</v>
      </c>
      <c r="J821" s="107">
        <v>18</v>
      </c>
      <c r="K821" s="107">
        <f t="shared" si="24"/>
        <v>0</v>
      </c>
      <c r="L821" s="107">
        <v>893</v>
      </c>
      <c r="M821" s="113">
        <f t="shared" si="25"/>
        <v>12453</v>
      </c>
      <c r="N821" s="100"/>
      <c r="O821" s="108">
        <v>0</v>
      </c>
      <c r="P821" s="108">
        <v>0</v>
      </c>
      <c r="Q821" s="112">
        <v>0.18</v>
      </c>
      <c r="R821" s="112">
        <v>0.11309545177303622</v>
      </c>
      <c r="S821" s="111">
        <v>0</v>
      </c>
      <c r="T821" s="100"/>
      <c r="U821" s="110">
        <v>669325</v>
      </c>
      <c r="V821" s="110">
        <v>0</v>
      </c>
      <c r="W821" s="110">
        <v>0</v>
      </c>
      <c r="X821" s="110">
        <v>51709</v>
      </c>
      <c r="Y821" s="110">
        <v>721034</v>
      </c>
      <c r="Z821" s="109">
        <v>6995541</v>
      </c>
      <c r="AB821" s="108">
        <v>0</v>
      </c>
      <c r="AC821" s="108">
        <v>0</v>
      </c>
      <c r="AD821" s="107">
        <v>0</v>
      </c>
      <c r="AE821" s="106"/>
    </row>
    <row r="822" spans="1:31" s="95" customFormat="1" x14ac:dyDescent="0.3">
      <c r="A822" s="115">
        <v>497</v>
      </c>
      <c r="B822" s="115">
        <v>497117289</v>
      </c>
      <c r="C822" s="114" t="s">
        <v>306</v>
      </c>
      <c r="D822" s="115">
        <v>117</v>
      </c>
      <c r="E822" s="114" t="s">
        <v>53</v>
      </c>
      <c r="F822" s="115">
        <v>289</v>
      </c>
      <c r="G822" s="114" t="s">
        <v>313</v>
      </c>
      <c r="H822" s="108">
        <v>1</v>
      </c>
      <c r="I822" s="107">
        <v>10307</v>
      </c>
      <c r="J822" s="107">
        <v>4197</v>
      </c>
      <c r="K822" s="107">
        <f t="shared" si="24"/>
        <v>0</v>
      </c>
      <c r="L822" s="107">
        <v>893</v>
      </c>
      <c r="M822" s="113">
        <f t="shared" si="25"/>
        <v>15397</v>
      </c>
      <c r="N822" s="100"/>
      <c r="O822" s="108">
        <v>0</v>
      </c>
      <c r="P822" s="108">
        <v>0</v>
      </c>
      <c r="Q822" s="112">
        <v>0.09</v>
      </c>
      <c r="R822" s="112">
        <v>5.065520499451681E-3</v>
      </c>
      <c r="S822" s="111">
        <v>0</v>
      </c>
      <c r="T822" s="100"/>
      <c r="U822" s="110">
        <v>14504</v>
      </c>
      <c r="V822" s="110">
        <v>0</v>
      </c>
      <c r="W822" s="110">
        <v>0</v>
      </c>
      <c r="X822" s="110">
        <v>893</v>
      </c>
      <c r="Y822" s="110">
        <v>15397</v>
      </c>
      <c r="Z822" s="109">
        <v>6995541</v>
      </c>
      <c r="AB822" s="108">
        <v>0</v>
      </c>
      <c r="AC822" s="108">
        <v>0</v>
      </c>
      <c r="AD822" s="107">
        <v>0</v>
      </c>
      <c r="AE822" s="106"/>
    </row>
    <row r="823" spans="1:31" s="95" customFormat="1" x14ac:dyDescent="0.3">
      <c r="A823" s="115">
        <v>497</v>
      </c>
      <c r="B823" s="115">
        <v>497117325</v>
      </c>
      <c r="C823" s="114" t="s">
        <v>306</v>
      </c>
      <c r="D823" s="115">
        <v>117</v>
      </c>
      <c r="E823" s="114" t="s">
        <v>53</v>
      </c>
      <c r="F823" s="115">
        <v>325</v>
      </c>
      <c r="G823" s="114" t="s">
        <v>220</v>
      </c>
      <c r="H823" s="108">
        <v>5.42</v>
      </c>
      <c r="I823" s="107">
        <v>8332</v>
      </c>
      <c r="J823" s="107">
        <v>1042</v>
      </c>
      <c r="K823" s="107">
        <f t="shared" si="24"/>
        <v>0</v>
      </c>
      <c r="L823" s="107">
        <v>893</v>
      </c>
      <c r="M823" s="113">
        <f t="shared" si="25"/>
        <v>10267</v>
      </c>
      <c r="N823" s="100"/>
      <c r="O823" s="108">
        <v>0</v>
      </c>
      <c r="P823" s="108">
        <v>0</v>
      </c>
      <c r="Q823" s="112">
        <v>0.09</v>
      </c>
      <c r="R823" s="112">
        <v>1.9282665189815937E-3</v>
      </c>
      <c r="S823" s="111">
        <v>0</v>
      </c>
      <c r="T823" s="100"/>
      <c r="U823" s="110">
        <v>50807</v>
      </c>
      <c r="V823" s="110">
        <v>0</v>
      </c>
      <c r="W823" s="110">
        <v>0</v>
      </c>
      <c r="X823" s="110">
        <v>4840</v>
      </c>
      <c r="Y823" s="110">
        <v>55647</v>
      </c>
      <c r="Z823" s="109">
        <v>6995541</v>
      </c>
      <c r="AB823" s="108">
        <v>0</v>
      </c>
      <c r="AC823" s="108">
        <v>0</v>
      </c>
      <c r="AD823" s="107">
        <v>0</v>
      </c>
      <c r="AE823" s="106"/>
    </row>
    <row r="824" spans="1:31" s="95" customFormat="1" x14ac:dyDescent="0.3">
      <c r="A824" s="115">
        <v>497</v>
      </c>
      <c r="B824" s="115">
        <v>497117327</v>
      </c>
      <c r="C824" s="114" t="s">
        <v>306</v>
      </c>
      <c r="D824" s="115">
        <v>117</v>
      </c>
      <c r="E824" s="114" t="s">
        <v>53</v>
      </c>
      <c r="F824" s="115">
        <v>327</v>
      </c>
      <c r="G824" s="114" t="s">
        <v>213</v>
      </c>
      <c r="H824" s="108">
        <v>2.5</v>
      </c>
      <c r="I824" s="107">
        <v>8450</v>
      </c>
      <c r="J824" s="107">
        <v>6961</v>
      </c>
      <c r="K824" s="107">
        <f t="shared" si="24"/>
        <v>0</v>
      </c>
      <c r="L824" s="107">
        <v>893</v>
      </c>
      <c r="M824" s="113">
        <f t="shared" si="25"/>
        <v>16304</v>
      </c>
      <c r="N824" s="100"/>
      <c r="O824" s="108">
        <v>0</v>
      </c>
      <c r="P824" s="108">
        <v>0</v>
      </c>
      <c r="Q824" s="112">
        <v>0.09</v>
      </c>
      <c r="R824" s="112">
        <v>4.1565808140733559E-2</v>
      </c>
      <c r="S824" s="111">
        <v>0</v>
      </c>
      <c r="T824" s="100"/>
      <c r="U824" s="110">
        <v>38528</v>
      </c>
      <c r="V824" s="110">
        <v>0</v>
      </c>
      <c r="W824" s="110">
        <v>0</v>
      </c>
      <c r="X824" s="110">
        <v>2233</v>
      </c>
      <c r="Y824" s="110">
        <v>40761</v>
      </c>
      <c r="Z824" s="109">
        <v>6995541</v>
      </c>
      <c r="AB824" s="108">
        <v>0</v>
      </c>
      <c r="AC824" s="108">
        <v>0</v>
      </c>
      <c r="AD824" s="107">
        <v>0</v>
      </c>
      <c r="AE824" s="106"/>
    </row>
    <row r="825" spans="1:31" s="95" customFormat="1" x14ac:dyDescent="0.3">
      <c r="A825" s="115">
        <v>497</v>
      </c>
      <c r="B825" s="115">
        <v>497117332</v>
      </c>
      <c r="C825" s="114" t="s">
        <v>306</v>
      </c>
      <c r="D825" s="115">
        <v>117</v>
      </c>
      <c r="E825" s="114" t="s">
        <v>53</v>
      </c>
      <c r="F825" s="115">
        <v>332</v>
      </c>
      <c r="G825" s="114" t="s">
        <v>221</v>
      </c>
      <c r="H825" s="108">
        <v>1</v>
      </c>
      <c r="I825" s="107">
        <v>8428</v>
      </c>
      <c r="J825" s="107">
        <v>771</v>
      </c>
      <c r="K825" s="107">
        <f t="shared" si="24"/>
        <v>0</v>
      </c>
      <c r="L825" s="107">
        <v>893</v>
      </c>
      <c r="M825" s="113">
        <f t="shared" si="25"/>
        <v>10092</v>
      </c>
      <c r="N825" s="100"/>
      <c r="O825" s="108">
        <v>0</v>
      </c>
      <c r="P825" s="108">
        <v>0</v>
      </c>
      <c r="Q825" s="112">
        <v>0.09</v>
      </c>
      <c r="R825" s="112">
        <v>1.2210003560942382E-2</v>
      </c>
      <c r="S825" s="111">
        <v>0</v>
      </c>
      <c r="T825" s="100"/>
      <c r="U825" s="110">
        <v>9199</v>
      </c>
      <c r="V825" s="110">
        <v>0</v>
      </c>
      <c r="W825" s="110">
        <v>0</v>
      </c>
      <c r="X825" s="110">
        <v>893</v>
      </c>
      <c r="Y825" s="110">
        <v>10092</v>
      </c>
      <c r="Z825" s="109">
        <v>6995541</v>
      </c>
      <c r="AB825" s="108">
        <v>0</v>
      </c>
      <c r="AC825" s="108">
        <v>0</v>
      </c>
      <c r="AD825" s="107">
        <v>0</v>
      </c>
      <c r="AE825" s="106"/>
    </row>
    <row r="826" spans="1:31" s="95" customFormat="1" x14ac:dyDescent="0.3">
      <c r="A826" s="115">
        <v>497</v>
      </c>
      <c r="B826" s="115">
        <v>497117340</v>
      </c>
      <c r="C826" s="114" t="s">
        <v>306</v>
      </c>
      <c r="D826" s="115">
        <v>117</v>
      </c>
      <c r="E826" s="114" t="s">
        <v>53</v>
      </c>
      <c r="F826" s="115">
        <v>340</v>
      </c>
      <c r="G826" s="114" t="s">
        <v>215</v>
      </c>
      <c r="H826" s="108">
        <v>3.5</v>
      </c>
      <c r="I826" s="107">
        <v>8450</v>
      </c>
      <c r="J826" s="107">
        <v>6778</v>
      </c>
      <c r="K826" s="107">
        <f t="shared" si="24"/>
        <v>0</v>
      </c>
      <c r="L826" s="107">
        <v>893</v>
      </c>
      <c r="M826" s="113">
        <f t="shared" si="25"/>
        <v>16121</v>
      </c>
      <c r="N826" s="100"/>
      <c r="O826" s="108">
        <v>0</v>
      </c>
      <c r="P826" s="108">
        <v>0</v>
      </c>
      <c r="Q826" s="112">
        <v>0.09</v>
      </c>
      <c r="R826" s="112">
        <v>7.6316850404809192E-2</v>
      </c>
      <c r="S826" s="111">
        <v>0</v>
      </c>
      <c r="T826" s="100"/>
      <c r="U826" s="110">
        <v>53298</v>
      </c>
      <c r="V826" s="110">
        <v>0</v>
      </c>
      <c r="W826" s="110">
        <v>0</v>
      </c>
      <c r="X826" s="110">
        <v>3127</v>
      </c>
      <c r="Y826" s="110">
        <v>56425</v>
      </c>
      <c r="Z826" s="109">
        <v>6995541</v>
      </c>
      <c r="AB826" s="108">
        <v>0</v>
      </c>
      <c r="AC826" s="108">
        <v>0</v>
      </c>
      <c r="AD826" s="107">
        <v>0</v>
      </c>
      <c r="AE826" s="106"/>
    </row>
    <row r="827" spans="1:31" s="95" customFormat="1" x14ac:dyDescent="0.3">
      <c r="A827" s="115">
        <v>497</v>
      </c>
      <c r="B827" s="115">
        <v>497117605</v>
      </c>
      <c r="C827" s="114" t="s">
        <v>306</v>
      </c>
      <c r="D827" s="115">
        <v>117</v>
      </c>
      <c r="E827" s="114" t="s">
        <v>53</v>
      </c>
      <c r="F827" s="115">
        <v>605</v>
      </c>
      <c r="G827" s="114" t="s">
        <v>216</v>
      </c>
      <c r="H827" s="108">
        <v>40.5</v>
      </c>
      <c r="I827" s="107">
        <v>8685</v>
      </c>
      <c r="J827" s="107">
        <v>6480</v>
      </c>
      <c r="K827" s="107">
        <f t="shared" si="24"/>
        <v>0</v>
      </c>
      <c r="L827" s="107">
        <v>893</v>
      </c>
      <c r="M827" s="113">
        <f t="shared" si="25"/>
        <v>16058</v>
      </c>
      <c r="N827" s="100"/>
      <c r="O827" s="108">
        <v>0</v>
      </c>
      <c r="P827" s="108">
        <v>0</v>
      </c>
      <c r="Q827" s="112">
        <v>0.09</v>
      </c>
      <c r="R827" s="112">
        <v>5.1759282375459084E-2</v>
      </c>
      <c r="S827" s="111">
        <v>0</v>
      </c>
      <c r="T827" s="100"/>
      <c r="U827" s="110">
        <v>614183</v>
      </c>
      <c r="V827" s="110">
        <v>0</v>
      </c>
      <c r="W827" s="110">
        <v>0</v>
      </c>
      <c r="X827" s="110">
        <v>36167</v>
      </c>
      <c r="Y827" s="110">
        <v>650350</v>
      </c>
      <c r="Z827" s="109">
        <v>6995541</v>
      </c>
      <c r="AB827" s="108">
        <v>0</v>
      </c>
      <c r="AC827" s="108">
        <v>0</v>
      </c>
      <c r="AD827" s="107">
        <v>0</v>
      </c>
      <c r="AE827" s="106"/>
    </row>
    <row r="828" spans="1:31" s="95" customFormat="1" x14ac:dyDescent="0.3">
      <c r="A828" s="115">
        <v>497</v>
      </c>
      <c r="B828" s="115">
        <v>497117670</v>
      </c>
      <c r="C828" s="114" t="s">
        <v>306</v>
      </c>
      <c r="D828" s="115">
        <v>117</v>
      </c>
      <c r="E828" s="114" t="s">
        <v>53</v>
      </c>
      <c r="F828" s="115">
        <v>670</v>
      </c>
      <c r="G828" s="114" t="s">
        <v>56</v>
      </c>
      <c r="H828" s="108">
        <v>7</v>
      </c>
      <c r="I828" s="107">
        <v>11035</v>
      </c>
      <c r="J828" s="107">
        <v>9976</v>
      </c>
      <c r="K828" s="107">
        <f t="shared" si="24"/>
        <v>0</v>
      </c>
      <c r="L828" s="107">
        <v>893</v>
      </c>
      <c r="M828" s="113">
        <f t="shared" si="25"/>
        <v>21904</v>
      </c>
      <c r="N828" s="100"/>
      <c r="O828" s="108">
        <v>0</v>
      </c>
      <c r="P828" s="108">
        <v>0</v>
      </c>
      <c r="Q828" s="112">
        <v>0.09</v>
      </c>
      <c r="R828" s="112">
        <v>7.8457056728476374E-2</v>
      </c>
      <c r="S828" s="111">
        <v>0</v>
      </c>
      <c r="T828" s="100"/>
      <c r="U828" s="110">
        <v>147077</v>
      </c>
      <c r="V828" s="110">
        <v>0</v>
      </c>
      <c r="W828" s="110">
        <v>0</v>
      </c>
      <c r="X828" s="110">
        <v>6251</v>
      </c>
      <c r="Y828" s="110">
        <v>153328</v>
      </c>
      <c r="Z828" s="109">
        <v>6995541</v>
      </c>
      <c r="AB828" s="108">
        <v>0</v>
      </c>
      <c r="AC828" s="108">
        <v>0</v>
      </c>
      <c r="AD828" s="107">
        <v>0</v>
      </c>
      <c r="AE828" s="106"/>
    </row>
    <row r="829" spans="1:31" s="95" customFormat="1" x14ac:dyDescent="0.3">
      <c r="A829" s="115">
        <v>497</v>
      </c>
      <c r="B829" s="115">
        <v>497117674</v>
      </c>
      <c r="C829" s="114" t="s">
        <v>306</v>
      </c>
      <c r="D829" s="115">
        <v>117</v>
      </c>
      <c r="E829" s="114" t="s">
        <v>53</v>
      </c>
      <c r="F829" s="115">
        <v>674</v>
      </c>
      <c r="G829" s="114" t="s">
        <v>57</v>
      </c>
      <c r="H829" s="108">
        <v>13</v>
      </c>
      <c r="I829" s="107">
        <v>9018</v>
      </c>
      <c r="J829" s="107">
        <v>4010</v>
      </c>
      <c r="K829" s="107">
        <f t="shared" si="24"/>
        <v>0</v>
      </c>
      <c r="L829" s="107">
        <v>893</v>
      </c>
      <c r="M829" s="113">
        <f t="shared" si="25"/>
        <v>13921</v>
      </c>
      <c r="N829" s="100"/>
      <c r="O829" s="108">
        <v>0</v>
      </c>
      <c r="P829" s="108">
        <v>0</v>
      </c>
      <c r="Q829" s="112">
        <v>0.09</v>
      </c>
      <c r="R829" s="112">
        <v>4.7577753757626573E-2</v>
      </c>
      <c r="S829" s="111">
        <v>0</v>
      </c>
      <c r="T829" s="100"/>
      <c r="U829" s="110">
        <v>169364</v>
      </c>
      <c r="V829" s="110">
        <v>0</v>
      </c>
      <c r="W829" s="110">
        <v>0</v>
      </c>
      <c r="X829" s="110">
        <v>11609</v>
      </c>
      <c r="Y829" s="110">
        <v>180973</v>
      </c>
      <c r="Z829" s="109">
        <v>6995541</v>
      </c>
      <c r="AB829" s="108">
        <v>0</v>
      </c>
      <c r="AC829" s="108">
        <v>0</v>
      </c>
      <c r="AD829" s="107">
        <v>0</v>
      </c>
      <c r="AE829" s="106"/>
    </row>
    <row r="830" spans="1:31" s="95" customFormat="1" x14ac:dyDescent="0.3">
      <c r="A830" s="115">
        <v>497</v>
      </c>
      <c r="B830" s="115">
        <v>497117680</v>
      </c>
      <c r="C830" s="114" t="s">
        <v>306</v>
      </c>
      <c r="D830" s="115">
        <v>117</v>
      </c>
      <c r="E830" s="114" t="s">
        <v>53</v>
      </c>
      <c r="F830" s="115">
        <v>680</v>
      </c>
      <c r="G830" s="114" t="s">
        <v>174</v>
      </c>
      <c r="H830" s="108">
        <v>1</v>
      </c>
      <c r="I830" s="107">
        <v>9842</v>
      </c>
      <c r="J830" s="107">
        <v>3429</v>
      </c>
      <c r="K830" s="107">
        <f t="shared" si="24"/>
        <v>0</v>
      </c>
      <c r="L830" s="107">
        <v>893</v>
      </c>
      <c r="M830" s="113">
        <f t="shared" si="25"/>
        <v>14164</v>
      </c>
      <c r="N830" s="100"/>
      <c r="O830" s="108">
        <v>0</v>
      </c>
      <c r="P830" s="108">
        <v>0</v>
      </c>
      <c r="Q830" s="112">
        <v>0.09</v>
      </c>
      <c r="R830" s="112">
        <v>1.697890887136493E-3</v>
      </c>
      <c r="S830" s="111">
        <v>0</v>
      </c>
      <c r="T830" s="100"/>
      <c r="U830" s="110">
        <v>13272</v>
      </c>
      <c r="V830" s="110">
        <v>0</v>
      </c>
      <c r="W830" s="110">
        <v>0</v>
      </c>
      <c r="X830" s="110">
        <v>894</v>
      </c>
      <c r="Y830" s="110">
        <v>14166</v>
      </c>
      <c r="Z830" s="109">
        <v>6995541</v>
      </c>
      <c r="AB830" s="108">
        <v>0</v>
      </c>
      <c r="AC830" s="108">
        <v>0</v>
      </c>
      <c r="AD830" s="107">
        <v>0</v>
      </c>
      <c r="AE830" s="106"/>
    </row>
    <row r="831" spans="1:31" s="95" customFormat="1" x14ac:dyDescent="0.3">
      <c r="A831" s="115">
        <v>497</v>
      </c>
      <c r="B831" s="115">
        <v>497117683</v>
      </c>
      <c r="C831" s="114" t="s">
        <v>306</v>
      </c>
      <c r="D831" s="115">
        <v>117</v>
      </c>
      <c r="E831" s="114" t="s">
        <v>53</v>
      </c>
      <c r="F831" s="115">
        <v>683</v>
      </c>
      <c r="G831" s="114" t="s">
        <v>58</v>
      </c>
      <c r="H831" s="108">
        <v>3</v>
      </c>
      <c r="I831" s="107">
        <v>10135</v>
      </c>
      <c r="J831" s="107">
        <v>7075</v>
      </c>
      <c r="K831" s="107">
        <f t="shared" si="24"/>
        <v>0</v>
      </c>
      <c r="L831" s="107">
        <v>893</v>
      </c>
      <c r="M831" s="113">
        <f t="shared" si="25"/>
        <v>18103</v>
      </c>
      <c r="N831" s="100"/>
      <c r="O831" s="108">
        <v>0</v>
      </c>
      <c r="P831" s="108">
        <v>0</v>
      </c>
      <c r="Q831" s="112">
        <v>0.09</v>
      </c>
      <c r="R831" s="112">
        <v>2.9567276420581011E-2</v>
      </c>
      <c r="S831" s="111">
        <v>0</v>
      </c>
      <c r="T831" s="100"/>
      <c r="U831" s="110">
        <v>51630</v>
      </c>
      <c r="V831" s="110">
        <v>0</v>
      </c>
      <c r="W831" s="110">
        <v>0</v>
      </c>
      <c r="X831" s="110">
        <v>2681</v>
      </c>
      <c r="Y831" s="110">
        <v>54311</v>
      </c>
      <c r="Z831" s="109">
        <v>6995541</v>
      </c>
      <c r="AB831" s="108">
        <v>0</v>
      </c>
      <c r="AC831" s="108">
        <v>0</v>
      </c>
      <c r="AD831" s="107">
        <v>0</v>
      </c>
      <c r="AE831" s="106"/>
    </row>
    <row r="832" spans="1:31" s="95" customFormat="1" x14ac:dyDescent="0.3">
      <c r="A832" s="115">
        <v>497</v>
      </c>
      <c r="B832" s="115">
        <v>497117728</v>
      </c>
      <c r="C832" s="114" t="s">
        <v>306</v>
      </c>
      <c r="D832" s="115">
        <v>117</v>
      </c>
      <c r="E832" s="114" t="s">
        <v>53</v>
      </c>
      <c r="F832" s="115">
        <v>728</v>
      </c>
      <c r="G832" s="114" t="s">
        <v>314</v>
      </c>
      <c r="H832" s="108">
        <v>1</v>
      </c>
      <c r="I832" s="107">
        <v>10401</v>
      </c>
      <c r="J832" s="107">
        <v>1331</v>
      </c>
      <c r="K832" s="107">
        <f t="shared" si="24"/>
        <v>0</v>
      </c>
      <c r="L832" s="107">
        <v>893</v>
      </c>
      <c r="M832" s="113">
        <f t="shared" si="25"/>
        <v>12625</v>
      </c>
      <c r="N832" s="100"/>
      <c r="O832" s="108">
        <v>0</v>
      </c>
      <c r="P832" s="108">
        <v>0</v>
      </c>
      <c r="Q832" s="112">
        <v>0.09</v>
      </c>
      <c r="R832" s="112">
        <v>7.2930038261539857E-3</v>
      </c>
      <c r="S832" s="111">
        <v>0</v>
      </c>
      <c r="T832" s="100"/>
      <c r="U832" s="110">
        <v>11732</v>
      </c>
      <c r="V832" s="110">
        <v>0</v>
      </c>
      <c r="W832" s="110">
        <v>0</v>
      </c>
      <c r="X832" s="110">
        <v>893</v>
      </c>
      <c r="Y832" s="110">
        <v>12625</v>
      </c>
      <c r="Z832" s="109">
        <v>6995541</v>
      </c>
      <c r="AB832" s="108">
        <v>0</v>
      </c>
      <c r="AC832" s="108">
        <v>0</v>
      </c>
      <c r="AD832" s="107">
        <v>0</v>
      </c>
      <c r="AE832" s="106"/>
    </row>
    <row r="833" spans="1:31" s="95" customFormat="1" x14ac:dyDescent="0.3">
      <c r="A833" s="115">
        <v>497</v>
      </c>
      <c r="B833" s="115">
        <v>497117755</v>
      </c>
      <c r="C833" s="114" t="s">
        <v>306</v>
      </c>
      <c r="D833" s="115">
        <v>117</v>
      </c>
      <c r="E833" s="114" t="s">
        <v>53</v>
      </c>
      <c r="F833" s="115">
        <v>755</v>
      </c>
      <c r="G833" s="114" t="s">
        <v>62</v>
      </c>
      <c r="H833" s="108">
        <v>1</v>
      </c>
      <c r="I833" s="107">
        <v>8094</v>
      </c>
      <c r="J833" s="107">
        <v>3493</v>
      </c>
      <c r="K833" s="107">
        <f t="shared" si="24"/>
        <v>0</v>
      </c>
      <c r="L833" s="107">
        <v>893</v>
      </c>
      <c r="M833" s="113">
        <f t="shared" si="25"/>
        <v>12480</v>
      </c>
      <c r="N833" s="100"/>
      <c r="O833" s="108">
        <v>0</v>
      </c>
      <c r="P833" s="108">
        <v>0</v>
      </c>
      <c r="Q833" s="112">
        <v>0.09</v>
      </c>
      <c r="R833" s="112">
        <v>1.3404904762990362E-2</v>
      </c>
      <c r="S833" s="111">
        <v>0</v>
      </c>
      <c r="T833" s="100"/>
      <c r="U833" s="110">
        <v>11587</v>
      </c>
      <c r="V833" s="110">
        <v>0</v>
      </c>
      <c r="W833" s="110">
        <v>0</v>
      </c>
      <c r="X833" s="110">
        <v>893</v>
      </c>
      <c r="Y833" s="110">
        <v>12480</v>
      </c>
      <c r="Z833" s="109">
        <v>6995541</v>
      </c>
      <c r="AB833" s="108">
        <v>0</v>
      </c>
      <c r="AC833" s="108">
        <v>0</v>
      </c>
      <c r="AD833" s="107">
        <v>0</v>
      </c>
      <c r="AE833" s="106"/>
    </row>
    <row r="834" spans="1:31" s="95" customFormat="1" x14ac:dyDescent="0.3">
      <c r="A834" s="115">
        <v>497</v>
      </c>
      <c r="B834" s="115">
        <v>497117766</v>
      </c>
      <c r="C834" s="114" t="s">
        <v>306</v>
      </c>
      <c r="D834" s="115">
        <v>117</v>
      </c>
      <c r="E834" s="114" t="s">
        <v>53</v>
      </c>
      <c r="F834" s="115">
        <v>766</v>
      </c>
      <c r="G834" s="114" t="s">
        <v>259</v>
      </c>
      <c r="H834" s="108">
        <v>1</v>
      </c>
      <c r="I834" s="107">
        <v>10542</v>
      </c>
      <c r="J834" s="107">
        <v>3680</v>
      </c>
      <c r="K834" s="107">
        <f t="shared" si="24"/>
        <v>0</v>
      </c>
      <c r="L834" s="107">
        <v>893</v>
      </c>
      <c r="M834" s="113">
        <f t="shared" si="25"/>
        <v>15115</v>
      </c>
      <c r="N834" s="100"/>
      <c r="O834" s="108">
        <v>0</v>
      </c>
      <c r="P834" s="108">
        <v>0</v>
      </c>
      <c r="Q834" s="112">
        <v>0.09</v>
      </c>
      <c r="R834" s="112">
        <v>2.9614401425515054E-3</v>
      </c>
      <c r="S834" s="111">
        <v>0</v>
      </c>
      <c r="T834" s="100"/>
      <c r="U834" s="110">
        <v>14222</v>
      </c>
      <c r="V834" s="110">
        <v>0</v>
      </c>
      <c r="W834" s="110">
        <v>0</v>
      </c>
      <c r="X834" s="110">
        <v>894</v>
      </c>
      <c r="Y834" s="110">
        <v>15116</v>
      </c>
      <c r="Z834" s="109">
        <v>6995541</v>
      </c>
      <c r="AB834" s="108">
        <v>0</v>
      </c>
      <c r="AC834" s="108">
        <v>0</v>
      </c>
      <c r="AD834" s="107">
        <v>0</v>
      </c>
      <c r="AE834" s="106"/>
    </row>
    <row r="835" spans="1:31" s="95" customFormat="1" x14ac:dyDescent="0.3">
      <c r="A835" s="115">
        <v>498</v>
      </c>
      <c r="B835" s="115">
        <v>498281281</v>
      </c>
      <c r="C835" s="114" t="s">
        <v>315</v>
      </c>
      <c r="D835" s="115">
        <v>281</v>
      </c>
      <c r="E835" s="114" t="s">
        <v>169</v>
      </c>
      <c r="F835" s="115">
        <v>281</v>
      </c>
      <c r="G835" s="114" t="s">
        <v>169</v>
      </c>
      <c r="H835" s="108">
        <v>317.55000000000007</v>
      </c>
      <c r="I835" s="107">
        <v>11507</v>
      </c>
      <c r="J835" s="107">
        <v>18</v>
      </c>
      <c r="K835" s="107">
        <f t="shared" si="24"/>
        <v>0</v>
      </c>
      <c r="L835" s="107">
        <v>893</v>
      </c>
      <c r="M835" s="113">
        <f t="shared" si="25"/>
        <v>12418</v>
      </c>
      <c r="N835" s="100"/>
      <c r="O835" s="108">
        <v>0</v>
      </c>
      <c r="P835" s="108">
        <v>0</v>
      </c>
      <c r="Q835" s="112">
        <v>0.18</v>
      </c>
      <c r="R835" s="112">
        <v>0.11309545177303622</v>
      </c>
      <c r="S835" s="111">
        <v>0</v>
      </c>
      <c r="T835" s="100"/>
      <c r="U835" s="110">
        <v>3659772</v>
      </c>
      <c r="V835" s="110">
        <v>0</v>
      </c>
      <c r="W835" s="110">
        <v>0</v>
      </c>
      <c r="X835" s="110">
        <v>283573</v>
      </c>
      <c r="Y835" s="110">
        <v>3943345</v>
      </c>
      <c r="Z835" s="109">
        <v>3943345</v>
      </c>
      <c r="AB835" s="108">
        <v>0</v>
      </c>
      <c r="AC835" s="108">
        <v>0</v>
      </c>
      <c r="AD835" s="107">
        <v>0</v>
      </c>
      <c r="AE835" s="106"/>
    </row>
    <row r="836" spans="1:31" s="95" customFormat="1" x14ac:dyDescent="0.3">
      <c r="A836" s="115">
        <v>499</v>
      </c>
      <c r="B836" s="115">
        <v>499061005</v>
      </c>
      <c r="C836" s="114" t="s">
        <v>316</v>
      </c>
      <c r="D836" s="115">
        <v>61</v>
      </c>
      <c r="E836" s="114" t="s">
        <v>170</v>
      </c>
      <c r="F836" s="115">
        <v>5</v>
      </c>
      <c r="G836" s="114" t="s">
        <v>219</v>
      </c>
      <c r="H836" s="108">
        <v>0.5</v>
      </c>
      <c r="I836" s="107">
        <v>10585</v>
      </c>
      <c r="J836" s="107">
        <v>4260</v>
      </c>
      <c r="K836" s="107">
        <f t="shared" si="24"/>
        <v>0</v>
      </c>
      <c r="L836" s="107">
        <v>893</v>
      </c>
      <c r="M836" s="113">
        <f t="shared" si="25"/>
        <v>15738</v>
      </c>
      <c r="N836" s="100"/>
      <c r="O836" s="108">
        <v>0</v>
      </c>
      <c r="P836" s="108">
        <v>0</v>
      </c>
      <c r="Q836" s="112">
        <v>0.09</v>
      </c>
      <c r="R836" s="112">
        <v>4.1027118156097744E-3</v>
      </c>
      <c r="S836" s="111">
        <v>0</v>
      </c>
      <c r="T836" s="100"/>
      <c r="U836" s="110">
        <v>7423</v>
      </c>
      <c r="V836" s="110">
        <v>0</v>
      </c>
      <c r="W836" s="110">
        <v>0</v>
      </c>
      <c r="X836" s="110">
        <v>447</v>
      </c>
      <c r="Y836" s="110">
        <v>7870</v>
      </c>
      <c r="Z836" s="109">
        <v>5963112</v>
      </c>
      <c r="AB836" s="108">
        <v>0</v>
      </c>
      <c r="AC836" s="108">
        <v>0</v>
      </c>
      <c r="AD836" s="107">
        <v>0</v>
      </c>
      <c r="AE836" s="106"/>
    </row>
    <row r="837" spans="1:31" s="95" customFormat="1" x14ac:dyDescent="0.3">
      <c r="A837" s="115">
        <v>499</v>
      </c>
      <c r="B837" s="115">
        <v>499061061</v>
      </c>
      <c r="C837" s="114" t="s">
        <v>316</v>
      </c>
      <c r="D837" s="115">
        <v>61</v>
      </c>
      <c r="E837" s="114" t="s">
        <v>170</v>
      </c>
      <c r="F837" s="115">
        <v>61</v>
      </c>
      <c r="G837" s="114" t="s">
        <v>170</v>
      </c>
      <c r="H837" s="108">
        <v>119.44000000000001</v>
      </c>
      <c r="I837" s="107">
        <v>10651</v>
      </c>
      <c r="J837" s="107">
        <v>445</v>
      </c>
      <c r="K837" s="107">
        <f t="shared" si="24"/>
        <v>0</v>
      </c>
      <c r="L837" s="107">
        <v>893</v>
      </c>
      <c r="M837" s="113">
        <f t="shared" si="25"/>
        <v>11989</v>
      </c>
      <c r="N837" s="100"/>
      <c r="O837" s="108">
        <v>0</v>
      </c>
      <c r="P837" s="108">
        <v>0</v>
      </c>
      <c r="Q837" s="112">
        <v>0.09</v>
      </c>
      <c r="R837" s="112">
        <v>3.1614984004721104E-2</v>
      </c>
      <c r="S837" s="111">
        <v>0</v>
      </c>
      <c r="T837" s="100"/>
      <c r="U837" s="110">
        <v>1325307</v>
      </c>
      <c r="V837" s="110">
        <v>0</v>
      </c>
      <c r="W837" s="110">
        <v>0</v>
      </c>
      <c r="X837" s="110">
        <v>106661</v>
      </c>
      <c r="Y837" s="110">
        <v>1431968</v>
      </c>
      <c r="Z837" s="109">
        <v>5963112</v>
      </c>
      <c r="AB837" s="108">
        <v>0</v>
      </c>
      <c r="AC837" s="108">
        <v>0</v>
      </c>
      <c r="AD837" s="107">
        <v>0</v>
      </c>
      <c r="AE837" s="106"/>
    </row>
    <row r="838" spans="1:31" s="95" customFormat="1" x14ac:dyDescent="0.3">
      <c r="A838" s="115">
        <v>499</v>
      </c>
      <c r="B838" s="115">
        <v>499061111</v>
      </c>
      <c r="C838" s="114" t="s">
        <v>316</v>
      </c>
      <c r="D838" s="115">
        <v>61</v>
      </c>
      <c r="E838" s="114" t="s">
        <v>170</v>
      </c>
      <c r="F838" s="115">
        <v>111</v>
      </c>
      <c r="G838" s="114" t="s">
        <v>253</v>
      </c>
      <c r="H838" s="108">
        <v>1</v>
      </c>
      <c r="I838" s="107">
        <v>10130</v>
      </c>
      <c r="J838" s="107">
        <v>2982</v>
      </c>
      <c r="K838" s="107">
        <f t="shared" si="24"/>
        <v>0</v>
      </c>
      <c r="L838" s="107">
        <v>893</v>
      </c>
      <c r="M838" s="113">
        <f t="shared" si="25"/>
        <v>14005</v>
      </c>
      <c r="N838" s="100"/>
      <c r="O838" s="108">
        <v>0</v>
      </c>
      <c r="P838" s="108">
        <v>0</v>
      </c>
      <c r="Q838" s="112">
        <v>0.09</v>
      </c>
      <c r="R838" s="112">
        <v>1.5683871523418803E-2</v>
      </c>
      <c r="S838" s="111">
        <v>0</v>
      </c>
      <c r="T838" s="100"/>
      <c r="U838" s="110">
        <v>13112</v>
      </c>
      <c r="V838" s="110">
        <v>0</v>
      </c>
      <c r="W838" s="110">
        <v>0</v>
      </c>
      <c r="X838" s="110">
        <v>894</v>
      </c>
      <c r="Y838" s="110">
        <v>14006</v>
      </c>
      <c r="Z838" s="109">
        <v>5963112</v>
      </c>
      <c r="AB838" s="108">
        <v>0</v>
      </c>
      <c r="AC838" s="108">
        <v>0</v>
      </c>
      <c r="AD838" s="107">
        <v>0</v>
      </c>
      <c r="AE838" s="106"/>
    </row>
    <row r="839" spans="1:31" s="95" customFormat="1" x14ac:dyDescent="0.3">
      <c r="A839" s="115">
        <v>499</v>
      </c>
      <c r="B839" s="115">
        <v>499061137</v>
      </c>
      <c r="C839" s="114" t="s">
        <v>316</v>
      </c>
      <c r="D839" s="115">
        <v>61</v>
      </c>
      <c r="E839" s="114" t="s">
        <v>170</v>
      </c>
      <c r="F839" s="115">
        <v>137</v>
      </c>
      <c r="G839" s="114" t="s">
        <v>210</v>
      </c>
      <c r="H839" s="108">
        <v>2</v>
      </c>
      <c r="I839" s="107">
        <v>12685</v>
      </c>
      <c r="J839" s="107">
        <v>21</v>
      </c>
      <c r="K839" s="107">
        <f t="shared" si="24"/>
        <v>0</v>
      </c>
      <c r="L839" s="107">
        <v>893</v>
      </c>
      <c r="M839" s="113">
        <f t="shared" si="25"/>
        <v>13599</v>
      </c>
      <c r="N839" s="100"/>
      <c r="O839" s="108">
        <v>0</v>
      </c>
      <c r="P839" s="108">
        <v>0</v>
      </c>
      <c r="Q839" s="112">
        <v>0.18</v>
      </c>
      <c r="R839" s="112">
        <v>0.11736259389397866</v>
      </c>
      <c r="S839" s="111">
        <v>0</v>
      </c>
      <c r="T839" s="100"/>
      <c r="U839" s="110">
        <v>25412</v>
      </c>
      <c r="V839" s="110">
        <v>0</v>
      </c>
      <c r="W839" s="110">
        <v>0</v>
      </c>
      <c r="X839" s="110">
        <v>1786</v>
      </c>
      <c r="Y839" s="110">
        <v>27198</v>
      </c>
      <c r="Z839" s="109">
        <v>5963112</v>
      </c>
      <c r="AB839" s="108">
        <v>0</v>
      </c>
      <c r="AC839" s="108">
        <v>0</v>
      </c>
      <c r="AD839" s="107">
        <v>0</v>
      </c>
      <c r="AE839" s="106"/>
    </row>
    <row r="840" spans="1:31" s="95" customFormat="1" x14ac:dyDescent="0.3">
      <c r="A840" s="115">
        <v>499</v>
      </c>
      <c r="B840" s="115">
        <v>499061161</v>
      </c>
      <c r="C840" s="114" t="s">
        <v>316</v>
      </c>
      <c r="D840" s="115">
        <v>61</v>
      </c>
      <c r="E840" s="114" t="s">
        <v>170</v>
      </c>
      <c r="F840" s="115">
        <v>161</v>
      </c>
      <c r="G840" s="114" t="s">
        <v>173</v>
      </c>
      <c r="H840" s="108">
        <v>11</v>
      </c>
      <c r="I840" s="107">
        <v>11808</v>
      </c>
      <c r="J840" s="107">
        <v>5037</v>
      </c>
      <c r="K840" s="107">
        <f t="shared" si="24"/>
        <v>0</v>
      </c>
      <c r="L840" s="107">
        <v>893</v>
      </c>
      <c r="M840" s="113">
        <f t="shared" si="25"/>
        <v>17738</v>
      </c>
      <c r="N840" s="100"/>
      <c r="O840" s="108">
        <v>0</v>
      </c>
      <c r="P840" s="108">
        <v>0</v>
      </c>
      <c r="Q840" s="112">
        <v>0.09</v>
      </c>
      <c r="R840" s="112">
        <v>7.7765115411764256E-3</v>
      </c>
      <c r="S840" s="111">
        <v>0</v>
      </c>
      <c r="T840" s="100"/>
      <c r="U840" s="110">
        <v>185295</v>
      </c>
      <c r="V840" s="110">
        <v>0</v>
      </c>
      <c r="W840" s="110">
        <v>0</v>
      </c>
      <c r="X840" s="110">
        <v>9823</v>
      </c>
      <c r="Y840" s="110">
        <v>195118</v>
      </c>
      <c r="Z840" s="109">
        <v>5963112</v>
      </c>
      <c r="AB840" s="108">
        <v>0</v>
      </c>
      <c r="AC840" s="108">
        <v>0</v>
      </c>
      <c r="AD840" s="107">
        <v>0</v>
      </c>
      <c r="AE840" s="106"/>
    </row>
    <row r="841" spans="1:31" s="95" customFormat="1" x14ac:dyDescent="0.3">
      <c r="A841" s="115">
        <v>499</v>
      </c>
      <c r="B841" s="115">
        <v>499061210</v>
      </c>
      <c r="C841" s="114" t="s">
        <v>316</v>
      </c>
      <c r="D841" s="115">
        <v>61</v>
      </c>
      <c r="E841" s="114" t="s">
        <v>170</v>
      </c>
      <c r="F841" s="115">
        <v>210</v>
      </c>
      <c r="G841" s="114" t="s">
        <v>54</v>
      </c>
      <c r="H841" s="108">
        <v>0.5</v>
      </c>
      <c r="I841" s="107">
        <v>10167</v>
      </c>
      <c r="J841" s="107">
        <v>3442</v>
      </c>
      <c r="K841" s="107">
        <f t="shared" si="24"/>
        <v>0</v>
      </c>
      <c r="L841" s="107">
        <v>893</v>
      </c>
      <c r="M841" s="113">
        <f t="shared" si="25"/>
        <v>14502</v>
      </c>
      <c r="N841" s="100"/>
      <c r="O841" s="108">
        <v>0</v>
      </c>
      <c r="P841" s="108">
        <v>0</v>
      </c>
      <c r="Q841" s="112">
        <v>0.09</v>
      </c>
      <c r="R841" s="112">
        <v>5.999829214601949E-2</v>
      </c>
      <c r="S841" s="111">
        <v>0</v>
      </c>
      <c r="T841" s="100"/>
      <c r="U841" s="110">
        <v>6805</v>
      </c>
      <c r="V841" s="110">
        <v>0</v>
      </c>
      <c r="W841" s="110">
        <v>0</v>
      </c>
      <c r="X841" s="110">
        <v>447</v>
      </c>
      <c r="Y841" s="110">
        <v>7252</v>
      </c>
      <c r="Z841" s="109">
        <v>5963112</v>
      </c>
      <c r="AB841" s="108">
        <v>0</v>
      </c>
      <c r="AC841" s="108">
        <v>0</v>
      </c>
      <c r="AD841" s="107">
        <v>0</v>
      </c>
      <c r="AE841" s="106"/>
    </row>
    <row r="842" spans="1:31" s="95" customFormat="1" x14ac:dyDescent="0.3">
      <c r="A842" s="115">
        <v>499</v>
      </c>
      <c r="B842" s="115">
        <v>499061227</v>
      </c>
      <c r="C842" s="114" t="s">
        <v>316</v>
      </c>
      <c r="D842" s="115">
        <v>61</v>
      </c>
      <c r="E842" s="114" t="s">
        <v>170</v>
      </c>
      <c r="F842" s="115">
        <v>227</v>
      </c>
      <c r="G842" s="114" t="s">
        <v>255</v>
      </c>
      <c r="H842" s="108">
        <v>1</v>
      </c>
      <c r="I842" s="107">
        <v>10660</v>
      </c>
      <c r="J842" s="107">
        <v>2385</v>
      </c>
      <c r="K842" s="107">
        <f t="shared" si="24"/>
        <v>0</v>
      </c>
      <c r="L842" s="107">
        <v>893</v>
      </c>
      <c r="M842" s="113">
        <f t="shared" si="25"/>
        <v>13938</v>
      </c>
      <c r="N842" s="100"/>
      <c r="O842" s="108">
        <v>0</v>
      </c>
      <c r="P842" s="108">
        <v>0</v>
      </c>
      <c r="Q842" s="112">
        <v>0.18</v>
      </c>
      <c r="R842" s="112">
        <v>8.0374804757263659E-3</v>
      </c>
      <c r="S842" s="111">
        <v>0</v>
      </c>
      <c r="T842" s="100"/>
      <c r="U842" s="110">
        <v>13045</v>
      </c>
      <c r="V842" s="110">
        <v>0</v>
      </c>
      <c r="W842" s="110">
        <v>0</v>
      </c>
      <c r="X842" s="110">
        <v>893</v>
      </c>
      <c r="Y842" s="110">
        <v>13938</v>
      </c>
      <c r="Z842" s="109">
        <v>5963112</v>
      </c>
      <c r="AB842" s="108">
        <v>0</v>
      </c>
      <c r="AC842" s="108">
        <v>0</v>
      </c>
      <c r="AD842" s="107">
        <v>0</v>
      </c>
      <c r="AE842" s="106"/>
    </row>
    <row r="843" spans="1:31" s="95" customFormat="1" x14ac:dyDescent="0.3">
      <c r="A843" s="115">
        <v>499</v>
      </c>
      <c r="B843" s="115">
        <v>499061281</v>
      </c>
      <c r="C843" s="114" t="s">
        <v>316</v>
      </c>
      <c r="D843" s="115">
        <v>61</v>
      </c>
      <c r="E843" s="114" t="s">
        <v>170</v>
      </c>
      <c r="F843" s="115">
        <v>281</v>
      </c>
      <c r="G843" s="114" t="s">
        <v>169</v>
      </c>
      <c r="H843" s="108">
        <v>323.09999999999997</v>
      </c>
      <c r="I843" s="107">
        <v>10976</v>
      </c>
      <c r="J843" s="107">
        <v>17</v>
      </c>
      <c r="K843" s="107">
        <f t="shared" ref="K843:K906" si="26">IFERROR(V843/H843,0)</f>
        <v>0</v>
      </c>
      <c r="L843" s="107">
        <v>893</v>
      </c>
      <c r="M843" s="113">
        <f t="shared" ref="M843:M906" si="27">SUM(I843:L843)</f>
        <v>11886</v>
      </c>
      <c r="N843" s="100"/>
      <c r="O843" s="108">
        <v>0</v>
      </c>
      <c r="P843" s="108">
        <v>0</v>
      </c>
      <c r="Q843" s="112">
        <v>0.18</v>
      </c>
      <c r="R843" s="112">
        <v>0.11309545177303622</v>
      </c>
      <c r="S843" s="111">
        <v>0</v>
      </c>
      <c r="T843" s="100"/>
      <c r="U843" s="110">
        <v>3551842</v>
      </c>
      <c r="V843" s="110">
        <v>0</v>
      </c>
      <c r="W843" s="110">
        <v>0</v>
      </c>
      <c r="X843" s="110">
        <v>288532</v>
      </c>
      <c r="Y843" s="110">
        <v>3840374</v>
      </c>
      <c r="Z843" s="109">
        <v>5963112</v>
      </c>
      <c r="AB843" s="108">
        <v>0</v>
      </c>
      <c r="AC843" s="108">
        <v>0</v>
      </c>
      <c r="AD843" s="107">
        <v>0</v>
      </c>
      <c r="AE843" s="106"/>
    </row>
    <row r="844" spans="1:31" s="95" customFormat="1" x14ac:dyDescent="0.3">
      <c r="A844" s="115">
        <v>499</v>
      </c>
      <c r="B844" s="115">
        <v>499061332</v>
      </c>
      <c r="C844" s="114" t="s">
        <v>316</v>
      </c>
      <c r="D844" s="115">
        <v>61</v>
      </c>
      <c r="E844" s="114" t="s">
        <v>170</v>
      </c>
      <c r="F844" s="115">
        <v>332</v>
      </c>
      <c r="G844" s="114" t="s">
        <v>221</v>
      </c>
      <c r="H844" s="108">
        <v>31.259999999999998</v>
      </c>
      <c r="I844" s="107">
        <v>11650</v>
      </c>
      <c r="J844" s="107">
        <v>1065</v>
      </c>
      <c r="K844" s="107">
        <f t="shared" si="26"/>
        <v>0</v>
      </c>
      <c r="L844" s="107">
        <v>893</v>
      </c>
      <c r="M844" s="113">
        <f t="shared" si="27"/>
        <v>13608</v>
      </c>
      <c r="N844" s="100"/>
      <c r="O844" s="108">
        <v>0</v>
      </c>
      <c r="P844" s="108">
        <v>0</v>
      </c>
      <c r="Q844" s="112">
        <v>0.09</v>
      </c>
      <c r="R844" s="112">
        <v>1.2210003560942382E-2</v>
      </c>
      <c r="S844" s="111">
        <v>0</v>
      </c>
      <c r="T844" s="100"/>
      <c r="U844" s="110">
        <v>397471</v>
      </c>
      <c r="V844" s="110">
        <v>0</v>
      </c>
      <c r="W844" s="110">
        <v>0</v>
      </c>
      <c r="X844" s="110">
        <v>27917</v>
      </c>
      <c r="Y844" s="110">
        <v>425388</v>
      </c>
      <c r="Z844" s="109">
        <v>5963112</v>
      </c>
      <c r="AB844" s="108">
        <v>0</v>
      </c>
      <c r="AC844" s="108">
        <v>0</v>
      </c>
      <c r="AD844" s="107">
        <v>0</v>
      </c>
      <c r="AE844" s="106"/>
    </row>
    <row r="845" spans="1:31" s="95" customFormat="1" x14ac:dyDescent="0.3">
      <c r="A845" s="115">
        <v>3501</v>
      </c>
      <c r="B845" s="115">
        <v>3501137061</v>
      </c>
      <c r="C845" s="114" t="s">
        <v>317</v>
      </c>
      <c r="D845" s="115">
        <v>137</v>
      </c>
      <c r="E845" s="114" t="s">
        <v>210</v>
      </c>
      <c r="F845" s="115">
        <v>61</v>
      </c>
      <c r="G845" s="114" t="s">
        <v>170</v>
      </c>
      <c r="H845" s="108">
        <v>25.220000000000002</v>
      </c>
      <c r="I845" s="107">
        <v>12223</v>
      </c>
      <c r="J845" s="107">
        <v>511</v>
      </c>
      <c r="K845" s="107">
        <f t="shared" si="26"/>
        <v>0</v>
      </c>
      <c r="L845" s="107">
        <v>893</v>
      </c>
      <c r="M845" s="113">
        <f t="shared" si="27"/>
        <v>13627</v>
      </c>
      <c r="N845" s="100"/>
      <c r="O845" s="108">
        <v>0</v>
      </c>
      <c r="P845" s="108">
        <v>0</v>
      </c>
      <c r="Q845" s="112">
        <v>0.09</v>
      </c>
      <c r="R845" s="112">
        <v>3.1614984004721104E-2</v>
      </c>
      <c r="S845" s="111">
        <v>0</v>
      </c>
      <c r="T845" s="100"/>
      <c r="U845" s="110">
        <v>321152</v>
      </c>
      <c r="V845" s="110">
        <v>0</v>
      </c>
      <c r="W845" s="110">
        <v>0</v>
      </c>
      <c r="X845" s="110">
        <v>22522</v>
      </c>
      <c r="Y845" s="110">
        <v>343674</v>
      </c>
      <c r="Z845" s="109">
        <v>4228763</v>
      </c>
      <c r="AB845" s="108">
        <v>0</v>
      </c>
      <c r="AC845" s="108">
        <v>0</v>
      </c>
      <c r="AD845" s="107">
        <v>0</v>
      </c>
      <c r="AE845" s="106"/>
    </row>
    <row r="846" spans="1:31" s="95" customFormat="1" x14ac:dyDescent="0.3">
      <c r="A846" s="115">
        <v>3501</v>
      </c>
      <c r="B846" s="115">
        <v>3501137086</v>
      </c>
      <c r="C846" s="114" t="s">
        <v>317</v>
      </c>
      <c r="D846" s="115">
        <v>137</v>
      </c>
      <c r="E846" s="114" t="s">
        <v>210</v>
      </c>
      <c r="F846" s="115">
        <v>86</v>
      </c>
      <c r="G846" s="114" t="s">
        <v>207</v>
      </c>
      <c r="H846" s="108">
        <v>1</v>
      </c>
      <c r="I846" s="107">
        <v>9794</v>
      </c>
      <c r="J846" s="107">
        <v>1518</v>
      </c>
      <c r="K846" s="107">
        <f t="shared" si="26"/>
        <v>0</v>
      </c>
      <c r="L846" s="107">
        <v>893</v>
      </c>
      <c r="M846" s="113">
        <f t="shared" si="27"/>
        <v>12205</v>
      </c>
      <c r="N846" s="100"/>
      <c r="O846" s="108">
        <v>0</v>
      </c>
      <c r="P846" s="108">
        <v>0</v>
      </c>
      <c r="Q846" s="112">
        <v>0.09</v>
      </c>
      <c r="R846" s="112">
        <v>4.9078426676073761E-2</v>
      </c>
      <c r="S846" s="111">
        <v>0</v>
      </c>
      <c r="T846" s="100"/>
      <c r="U846" s="110">
        <v>11312</v>
      </c>
      <c r="V846" s="110">
        <v>0</v>
      </c>
      <c r="W846" s="110">
        <v>0</v>
      </c>
      <c r="X846" s="110">
        <v>893</v>
      </c>
      <c r="Y846" s="110">
        <v>12205</v>
      </c>
      <c r="Z846" s="109">
        <v>4228763</v>
      </c>
      <c r="AB846" s="108">
        <v>0</v>
      </c>
      <c r="AC846" s="108">
        <v>0</v>
      </c>
      <c r="AD846" s="107">
        <v>0</v>
      </c>
      <c r="AE846" s="106"/>
    </row>
    <row r="847" spans="1:31" s="95" customFormat="1" x14ac:dyDescent="0.3">
      <c r="A847" s="115">
        <v>3501</v>
      </c>
      <c r="B847" s="115">
        <v>3501137127</v>
      </c>
      <c r="C847" s="114" t="s">
        <v>317</v>
      </c>
      <c r="D847" s="115">
        <v>137</v>
      </c>
      <c r="E847" s="114" t="s">
        <v>210</v>
      </c>
      <c r="F847" s="115">
        <v>127</v>
      </c>
      <c r="G847" s="114" t="s">
        <v>209</v>
      </c>
      <c r="H847" s="108">
        <v>1</v>
      </c>
      <c r="I847" s="107">
        <v>9794</v>
      </c>
      <c r="J847" s="107">
        <v>4117</v>
      </c>
      <c r="K847" s="107">
        <f t="shared" si="26"/>
        <v>0</v>
      </c>
      <c r="L847" s="107">
        <v>893</v>
      </c>
      <c r="M847" s="113">
        <f t="shared" si="27"/>
        <v>14804</v>
      </c>
      <c r="N847" s="100"/>
      <c r="O847" s="108">
        <v>0</v>
      </c>
      <c r="P847" s="108">
        <v>0</v>
      </c>
      <c r="Q847" s="112">
        <v>0.09</v>
      </c>
      <c r="R847" s="112">
        <v>2.210048407482948E-2</v>
      </c>
      <c r="S847" s="111">
        <v>0</v>
      </c>
      <c r="T847" s="100"/>
      <c r="U847" s="110">
        <v>13911</v>
      </c>
      <c r="V847" s="110">
        <v>0</v>
      </c>
      <c r="W847" s="110">
        <v>0</v>
      </c>
      <c r="X847" s="110">
        <v>893</v>
      </c>
      <c r="Y847" s="110">
        <v>14804</v>
      </c>
      <c r="Z847" s="109">
        <v>4228763</v>
      </c>
      <c r="AB847" s="108">
        <v>0</v>
      </c>
      <c r="AC847" s="108">
        <v>0</v>
      </c>
      <c r="AD847" s="107">
        <v>0</v>
      </c>
      <c r="AE847" s="106"/>
    </row>
    <row r="848" spans="1:31" s="95" customFormat="1" x14ac:dyDescent="0.3">
      <c r="A848" s="115">
        <v>3501</v>
      </c>
      <c r="B848" s="115">
        <v>3501137137</v>
      </c>
      <c r="C848" s="114" t="s">
        <v>317</v>
      </c>
      <c r="D848" s="115">
        <v>137</v>
      </c>
      <c r="E848" s="114" t="s">
        <v>210</v>
      </c>
      <c r="F848" s="115">
        <v>137</v>
      </c>
      <c r="G848" s="114" t="s">
        <v>210</v>
      </c>
      <c r="H848" s="108">
        <v>194.49</v>
      </c>
      <c r="I848" s="107">
        <v>13007</v>
      </c>
      <c r="J848" s="107">
        <v>22</v>
      </c>
      <c r="K848" s="107">
        <f t="shared" si="26"/>
        <v>1102.0052444855776</v>
      </c>
      <c r="L848" s="107">
        <v>893</v>
      </c>
      <c r="M848" s="113">
        <f t="shared" si="27"/>
        <v>15024.005244485577</v>
      </c>
      <c r="N848" s="100"/>
      <c r="O848" s="108">
        <v>0</v>
      </c>
      <c r="P848" s="108">
        <v>194.49</v>
      </c>
      <c r="Q848" s="112">
        <v>0.18</v>
      </c>
      <c r="R848" s="112">
        <v>0.11736259389397866</v>
      </c>
      <c r="S848" s="111">
        <v>0</v>
      </c>
      <c r="T848" s="100"/>
      <c r="U848" s="110">
        <v>2534014</v>
      </c>
      <c r="V848" s="110">
        <v>214329</v>
      </c>
      <c r="W848" s="110">
        <v>0</v>
      </c>
      <c r="X848" s="110">
        <v>173685</v>
      </c>
      <c r="Y848" s="110">
        <v>2922028</v>
      </c>
      <c r="Z848" s="109">
        <v>4228763</v>
      </c>
      <c r="AB848" s="108">
        <v>0</v>
      </c>
      <c r="AC848" s="108">
        <v>0</v>
      </c>
      <c r="AD848" s="107">
        <v>0</v>
      </c>
      <c r="AE848" s="106"/>
    </row>
    <row r="849" spans="1:31" s="95" customFormat="1" x14ac:dyDescent="0.3">
      <c r="A849" s="115">
        <v>3501</v>
      </c>
      <c r="B849" s="115">
        <v>3501137161</v>
      </c>
      <c r="C849" s="114" t="s">
        <v>317</v>
      </c>
      <c r="D849" s="115">
        <v>137</v>
      </c>
      <c r="E849" s="114" t="s">
        <v>210</v>
      </c>
      <c r="F849" s="115">
        <v>161</v>
      </c>
      <c r="G849" s="114" t="s">
        <v>173</v>
      </c>
      <c r="H849" s="108">
        <v>1</v>
      </c>
      <c r="I849" s="107">
        <v>10418</v>
      </c>
      <c r="J849" s="107">
        <v>4444</v>
      </c>
      <c r="K849" s="107">
        <f t="shared" si="26"/>
        <v>0</v>
      </c>
      <c r="L849" s="107">
        <v>893</v>
      </c>
      <c r="M849" s="113">
        <f t="shared" si="27"/>
        <v>15755</v>
      </c>
      <c r="N849" s="100"/>
      <c r="O849" s="108">
        <v>0</v>
      </c>
      <c r="P849" s="108">
        <v>0</v>
      </c>
      <c r="Q849" s="112">
        <v>0.09</v>
      </c>
      <c r="R849" s="112">
        <v>7.7765115411764256E-3</v>
      </c>
      <c r="S849" s="111">
        <v>0</v>
      </c>
      <c r="T849" s="100"/>
      <c r="U849" s="110">
        <v>14862</v>
      </c>
      <c r="V849" s="110">
        <v>0</v>
      </c>
      <c r="W849" s="110">
        <v>0</v>
      </c>
      <c r="X849" s="110">
        <v>893</v>
      </c>
      <c r="Y849" s="110">
        <v>15755</v>
      </c>
      <c r="Z849" s="109">
        <v>4228763</v>
      </c>
      <c r="AB849" s="108">
        <v>0</v>
      </c>
      <c r="AC849" s="108">
        <v>0</v>
      </c>
      <c r="AD849" s="107">
        <v>0</v>
      </c>
      <c r="AE849" s="106"/>
    </row>
    <row r="850" spans="1:31" s="95" customFormat="1" x14ac:dyDescent="0.3">
      <c r="A850" s="115">
        <v>3501</v>
      </c>
      <c r="B850" s="115">
        <v>3501137210</v>
      </c>
      <c r="C850" s="114" t="s">
        <v>317</v>
      </c>
      <c r="D850" s="115">
        <v>137</v>
      </c>
      <c r="E850" s="114" t="s">
        <v>210</v>
      </c>
      <c r="F850" s="115">
        <v>210</v>
      </c>
      <c r="G850" s="114" t="s">
        <v>54</v>
      </c>
      <c r="H850" s="108">
        <v>1</v>
      </c>
      <c r="I850" s="107">
        <v>13975</v>
      </c>
      <c r="J850" s="107">
        <v>4731</v>
      </c>
      <c r="K850" s="107">
        <f t="shared" si="26"/>
        <v>0</v>
      </c>
      <c r="L850" s="107">
        <v>893</v>
      </c>
      <c r="M850" s="113">
        <f t="shared" si="27"/>
        <v>19599</v>
      </c>
      <c r="N850" s="100"/>
      <c r="O850" s="108">
        <v>0</v>
      </c>
      <c r="P850" s="108">
        <v>0</v>
      </c>
      <c r="Q850" s="112">
        <v>0.09</v>
      </c>
      <c r="R850" s="112">
        <v>5.999829214601949E-2</v>
      </c>
      <c r="S850" s="111">
        <v>0</v>
      </c>
      <c r="T850" s="100"/>
      <c r="U850" s="110">
        <v>18706</v>
      </c>
      <c r="V850" s="110">
        <v>0</v>
      </c>
      <c r="W850" s="110">
        <v>0</v>
      </c>
      <c r="X850" s="110">
        <v>893</v>
      </c>
      <c r="Y850" s="110">
        <v>19599</v>
      </c>
      <c r="Z850" s="109">
        <v>4228763</v>
      </c>
      <c r="AB850" s="108">
        <v>0</v>
      </c>
      <c r="AC850" s="108">
        <v>0</v>
      </c>
      <c r="AD850" s="107">
        <v>0</v>
      </c>
      <c r="AE850" s="106"/>
    </row>
    <row r="851" spans="1:31" s="95" customFormat="1" x14ac:dyDescent="0.3">
      <c r="A851" s="115">
        <v>3501</v>
      </c>
      <c r="B851" s="115">
        <v>3501137278</v>
      </c>
      <c r="C851" s="114" t="s">
        <v>317</v>
      </c>
      <c r="D851" s="115">
        <v>137</v>
      </c>
      <c r="E851" s="114" t="s">
        <v>210</v>
      </c>
      <c r="F851" s="115">
        <v>278</v>
      </c>
      <c r="G851" s="114" t="s">
        <v>212</v>
      </c>
      <c r="H851" s="108">
        <v>1.32</v>
      </c>
      <c r="I851" s="107">
        <v>9794</v>
      </c>
      <c r="J851" s="107">
        <v>2822</v>
      </c>
      <c r="K851" s="107">
        <f t="shared" si="26"/>
        <v>0</v>
      </c>
      <c r="L851" s="107">
        <v>893</v>
      </c>
      <c r="M851" s="113">
        <f t="shared" si="27"/>
        <v>13509</v>
      </c>
      <c r="N851" s="100"/>
      <c r="O851" s="108">
        <v>0</v>
      </c>
      <c r="P851" s="108">
        <v>0</v>
      </c>
      <c r="Q851" s="112">
        <v>0.09</v>
      </c>
      <c r="R851" s="112">
        <v>4.4371064609889412E-2</v>
      </c>
      <c r="S851" s="111">
        <v>0</v>
      </c>
      <c r="T851" s="100"/>
      <c r="U851" s="110">
        <v>16653</v>
      </c>
      <c r="V851" s="110">
        <v>0</v>
      </c>
      <c r="W851" s="110">
        <v>0</v>
      </c>
      <c r="X851" s="110">
        <v>1179</v>
      </c>
      <c r="Y851" s="110">
        <v>17832</v>
      </c>
      <c r="Z851" s="109">
        <v>4228763</v>
      </c>
      <c r="AB851" s="108">
        <v>0</v>
      </c>
      <c r="AC851" s="108">
        <v>0</v>
      </c>
      <c r="AD851" s="107">
        <v>0</v>
      </c>
      <c r="AE851" s="106"/>
    </row>
    <row r="852" spans="1:31" s="95" customFormat="1" x14ac:dyDescent="0.3">
      <c r="A852" s="115">
        <v>3501</v>
      </c>
      <c r="B852" s="115">
        <v>3501137281</v>
      </c>
      <c r="C852" s="114" t="s">
        <v>317</v>
      </c>
      <c r="D852" s="115">
        <v>137</v>
      </c>
      <c r="E852" s="114" t="s">
        <v>210</v>
      </c>
      <c r="F852" s="115">
        <v>281</v>
      </c>
      <c r="G852" s="114" t="s">
        <v>169</v>
      </c>
      <c r="H852" s="108">
        <v>60.28</v>
      </c>
      <c r="I852" s="107">
        <v>12941</v>
      </c>
      <c r="J852" s="107">
        <v>20</v>
      </c>
      <c r="K852" s="107">
        <f t="shared" si="26"/>
        <v>0</v>
      </c>
      <c r="L852" s="107">
        <v>893</v>
      </c>
      <c r="M852" s="113">
        <f t="shared" si="27"/>
        <v>13854</v>
      </c>
      <c r="N852" s="100"/>
      <c r="O852" s="108">
        <v>0</v>
      </c>
      <c r="P852" s="108">
        <v>0</v>
      </c>
      <c r="Q852" s="112">
        <v>0.18</v>
      </c>
      <c r="R852" s="112">
        <v>0.11309545177303622</v>
      </c>
      <c r="S852" s="111">
        <v>0</v>
      </c>
      <c r="T852" s="100"/>
      <c r="U852" s="110">
        <v>781288</v>
      </c>
      <c r="V852" s="110">
        <v>0</v>
      </c>
      <c r="W852" s="110">
        <v>0</v>
      </c>
      <c r="X852" s="110">
        <v>53831</v>
      </c>
      <c r="Y852" s="110">
        <v>835119</v>
      </c>
      <c r="Z852" s="109">
        <v>4228763</v>
      </c>
      <c r="AB852" s="108">
        <v>0</v>
      </c>
      <c r="AC852" s="108">
        <v>0</v>
      </c>
      <c r="AD852" s="107">
        <v>0</v>
      </c>
      <c r="AE852" s="106"/>
    </row>
    <row r="853" spans="1:31" s="95" customFormat="1" x14ac:dyDescent="0.3">
      <c r="A853" s="115">
        <v>3501</v>
      </c>
      <c r="B853" s="115">
        <v>3501137325</v>
      </c>
      <c r="C853" s="114" t="s">
        <v>317</v>
      </c>
      <c r="D853" s="115">
        <v>137</v>
      </c>
      <c r="E853" s="114" t="s">
        <v>210</v>
      </c>
      <c r="F853" s="115">
        <v>325</v>
      </c>
      <c r="G853" s="114" t="s">
        <v>220</v>
      </c>
      <c r="H853" s="108">
        <v>0.57999999999999996</v>
      </c>
      <c r="I853" s="107">
        <v>13975</v>
      </c>
      <c r="J853" s="107">
        <v>1747</v>
      </c>
      <c r="K853" s="107">
        <f t="shared" si="26"/>
        <v>0</v>
      </c>
      <c r="L853" s="107">
        <v>893</v>
      </c>
      <c r="M853" s="113">
        <f t="shared" si="27"/>
        <v>16615</v>
      </c>
      <c r="N853" s="100"/>
      <c r="O853" s="108">
        <v>0</v>
      </c>
      <c r="P853" s="108">
        <v>0</v>
      </c>
      <c r="Q853" s="112">
        <v>0.09</v>
      </c>
      <c r="R853" s="112">
        <v>1.9282665189815937E-3</v>
      </c>
      <c r="S853" s="111">
        <v>0</v>
      </c>
      <c r="T853" s="100"/>
      <c r="U853" s="110">
        <v>9119</v>
      </c>
      <c r="V853" s="110">
        <v>0</v>
      </c>
      <c r="W853" s="110">
        <v>0</v>
      </c>
      <c r="X853" s="110">
        <v>518</v>
      </c>
      <c r="Y853" s="110">
        <v>9637</v>
      </c>
      <c r="Z853" s="109">
        <v>4228763</v>
      </c>
      <c r="AB853" s="108">
        <v>0</v>
      </c>
      <c r="AC853" s="108">
        <v>0</v>
      </c>
      <c r="AD853" s="107">
        <v>0</v>
      </c>
      <c r="AE853" s="106"/>
    </row>
    <row r="854" spans="1:31" s="95" customFormat="1" x14ac:dyDescent="0.3">
      <c r="A854" s="115">
        <v>3501</v>
      </c>
      <c r="B854" s="115">
        <v>3501137332</v>
      </c>
      <c r="C854" s="114" t="s">
        <v>317</v>
      </c>
      <c r="D854" s="115">
        <v>137</v>
      </c>
      <c r="E854" s="114" t="s">
        <v>210</v>
      </c>
      <c r="F854" s="115">
        <v>332</v>
      </c>
      <c r="G854" s="114" t="s">
        <v>221</v>
      </c>
      <c r="H854" s="108">
        <v>3.29</v>
      </c>
      <c r="I854" s="107">
        <v>9794</v>
      </c>
      <c r="J854" s="107">
        <v>896</v>
      </c>
      <c r="K854" s="107">
        <f t="shared" si="26"/>
        <v>0</v>
      </c>
      <c r="L854" s="107">
        <v>893</v>
      </c>
      <c r="M854" s="113">
        <f t="shared" si="27"/>
        <v>11583</v>
      </c>
      <c r="N854" s="100"/>
      <c r="O854" s="108">
        <v>0</v>
      </c>
      <c r="P854" s="108">
        <v>0</v>
      </c>
      <c r="Q854" s="112">
        <v>0.09</v>
      </c>
      <c r="R854" s="112">
        <v>1.2210003560942382E-2</v>
      </c>
      <c r="S854" s="111">
        <v>0</v>
      </c>
      <c r="T854" s="100"/>
      <c r="U854" s="110">
        <v>35171</v>
      </c>
      <c r="V854" s="110">
        <v>0</v>
      </c>
      <c r="W854" s="110">
        <v>0</v>
      </c>
      <c r="X854" s="110">
        <v>2939</v>
      </c>
      <c r="Y854" s="110">
        <v>38110</v>
      </c>
      <c r="Z854" s="109">
        <v>4228763</v>
      </c>
      <c r="AB854" s="108">
        <v>0</v>
      </c>
      <c r="AC854" s="108">
        <v>0</v>
      </c>
      <c r="AD854" s="107">
        <v>0</v>
      </c>
      <c r="AE854" s="106"/>
    </row>
    <row r="855" spans="1:31" s="95" customFormat="1" x14ac:dyDescent="0.3">
      <c r="A855" s="115">
        <v>3502</v>
      </c>
      <c r="B855" s="115">
        <v>3502281061</v>
      </c>
      <c r="C855" s="114" t="s">
        <v>318</v>
      </c>
      <c r="D855" s="115">
        <v>281</v>
      </c>
      <c r="E855" s="114" t="s">
        <v>169</v>
      </c>
      <c r="F855" s="115">
        <v>61</v>
      </c>
      <c r="G855" s="114" t="s">
        <v>170</v>
      </c>
      <c r="H855" s="108">
        <v>1</v>
      </c>
      <c r="I855" s="107">
        <v>12275</v>
      </c>
      <c r="J855" s="107">
        <v>513</v>
      </c>
      <c r="K855" s="107">
        <f t="shared" si="26"/>
        <v>0</v>
      </c>
      <c r="L855" s="107">
        <v>893</v>
      </c>
      <c r="M855" s="113">
        <f t="shared" si="27"/>
        <v>13681</v>
      </c>
      <c r="N855" s="100"/>
      <c r="O855" s="108">
        <v>0</v>
      </c>
      <c r="P855" s="108">
        <v>0</v>
      </c>
      <c r="Q855" s="112">
        <v>0.09</v>
      </c>
      <c r="R855" s="112">
        <v>3.1614984004721104E-2</v>
      </c>
      <c r="S855" s="111">
        <v>0</v>
      </c>
      <c r="T855" s="100"/>
      <c r="U855" s="110">
        <v>12788</v>
      </c>
      <c r="V855" s="110">
        <v>0</v>
      </c>
      <c r="W855" s="110">
        <v>0</v>
      </c>
      <c r="X855" s="110">
        <v>893</v>
      </c>
      <c r="Y855" s="110">
        <v>13681</v>
      </c>
      <c r="Z855" s="109">
        <v>5697829</v>
      </c>
      <c r="AB855" s="108">
        <v>0</v>
      </c>
      <c r="AC855" s="108">
        <v>0</v>
      </c>
      <c r="AD855" s="107">
        <v>0</v>
      </c>
      <c r="AE855" s="106"/>
    </row>
    <row r="856" spans="1:31" s="95" customFormat="1" x14ac:dyDescent="0.3">
      <c r="A856" s="115">
        <v>3502</v>
      </c>
      <c r="B856" s="115">
        <v>3502281137</v>
      </c>
      <c r="C856" s="114" t="s">
        <v>318</v>
      </c>
      <c r="D856" s="115">
        <v>281</v>
      </c>
      <c r="E856" s="114" t="s">
        <v>169</v>
      </c>
      <c r="F856" s="115">
        <v>137</v>
      </c>
      <c r="G856" s="114" t="s">
        <v>210</v>
      </c>
      <c r="H856" s="108">
        <v>1</v>
      </c>
      <c r="I856" s="107">
        <v>10413</v>
      </c>
      <c r="J856" s="107">
        <v>17</v>
      </c>
      <c r="K856" s="107">
        <f t="shared" si="26"/>
        <v>0</v>
      </c>
      <c r="L856" s="107">
        <v>893</v>
      </c>
      <c r="M856" s="113">
        <f t="shared" si="27"/>
        <v>11323</v>
      </c>
      <c r="N856" s="100"/>
      <c r="O856" s="108">
        <v>0</v>
      </c>
      <c r="P856" s="108">
        <v>0</v>
      </c>
      <c r="Q856" s="112">
        <v>0.18</v>
      </c>
      <c r="R856" s="112">
        <v>0.11736259389397866</v>
      </c>
      <c r="S856" s="111">
        <v>0</v>
      </c>
      <c r="T856" s="100"/>
      <c r="U856" s="110">
        <v>10430</v>
      </c>
      <c r="V856" s="110">
        <v>0</v>
      </c>
      <c r="W856" s="110">
        <v>0</v>
      </c>
      <c r="X856" s="110">
        <v>893</v>
      </c>
      <c r="Y856" s="110">
        <v>11323</v>
      </c>
      <c r="Z856" s="109">
        <v>5697829</v>
      </c>
      <c r="AB856" s="108">
        <v>0</v>
      </c>
      <c r="AC856" s="108">
        <v>0</v>
      </c>
      <c r="AD856" s="107">
        <v>0</v>
      </c>
      <c r="AE856" s="106"/>
    </row>
    <row r="857" spans="1:31" s="95" customFormat="1" x14ac:dyDescent="0.3">
      <c r="A857" s="115">
        <v>3502</v>
      </c>
      <c r="B857" s="115">
        <v>3502281281</v>
      </c>
      <c r="C857" s="114" t="s">
        <v>318</v>
      </c>
      <c r="D857" s="115">
        <v>281</v>
      </c>
      <c r="E857" s="114" t="s">
        <v>169</v>
      </c>
      <c r="F857" s="115">
        <v>281</v>
      </c>
      <c r="G857" s="114" t="s">
        <v>169</v>
      </c>
      <c r="H857" s="108">
        <v>438.7</v>
      </c>
      <c r="I857" s="107">
        <v>12019</v>
      </c>
      <c r="J857" s="107">
        <v>19</v>
      </c>
      <c r="K857" s="107">
        <f t="shared" si="26"/>
        <v>0</v>
      </c>
      <c r="L857" s="107">
        <v>893</v>
      </c>
      <c r="M857" s="113">
        <f t="shared" si="27"/>
        <v>12931</v>
      </c>
      <c r="N857" s="100"/>
      <c r="O857" s="108">
        <v>0</v>
      </c>
      <c r="P857" s="108">
        <v>0</v>
      </c>
      <c r="Q857" s="112">
        <v>0.18</v>
      </c>
      <c r="R857" s="112">
        <v>0.11309545177303622</v>
      </c>
      <c r="S857" s="111">
        <v>0</v>
      </c>
      <c r="T857" s="100"/>
      <c r="U857" s="110">
        <v>5281069</v>
      </c>
      <c r="V857" s="110">
        <v>0</v>
      </c>
      <c r="W857" s="110">
        <v>0</v>
      </c>
      <c r="X857" s="110">
        <v>391756</v>
      </c>
      <c r="Y857" s="110">
        <v>5672825</v>
      </c>
      <c r="Z857" s="109">
        <v>5697829</v>
      </c>
      <c r="AB857" s="108">
        <v>0</v>
      </c>
      <c r="AC857" s="108">
        <v>0</v>
      </c>
      <c r="AD857" s="107">
        <v>0</v>
      </c>
      <c r="AE857" s="106"/>
    </row>
    <row r="858" spans="1:31" s="95" customFormat="1" x14ac:dyDescent="0.3">
      <c r="A858" s="115">
        <v>3503</v>
      </c>
      <c r="B858" s="115">
        <v>3503160031</v>
      </c>
      <c r="C858" s="114" t="s">
        <v>319</v>
      </c>
      <c r="D858" s="115">
        <v>160</v>
      </c>
      <c r="E858" s="114" t="s">
        <v>104</v>
      </c>
      <c r="F858" s="115">
        <v>31</v>
      </c>
      <c r="G858" s="114" t="s">
        <v>101</v>
      </c>
      <c r="H858" s="108">
        <v>10</v>
      </c>
      <c r="I858" s="107">
        <v>9953</v>
      </c>
      <c r="J858" s="107">
        <v>4617</v>
      </c>
      <c r="K858" s="107">
        <f t="shared" si="26"/>
        <v>0</v>
      </c>
      <c r="L858" s="107">
        <v>893</v>
      </c>
      <c r="M858" s="113">
        <f t="shared" si="27"/>
        <v>15463</v>
      </c>
      <c r="N858" s="100"/>
      <c r="O858" s="108">
        <v>0</v>
      </c>
      <c r="P858" s="108">
        <v>0</v>
      </c>
      <c r="Q858" s="112">
        <v>0.09</v>
      </c>
      <c r="R858" s="112">
        <v>3.0859245332986639E-2</v>
      </c>
      <c r="S858" s="111">
        <v>0</v>
      </c>
      <c r="T858" s="100"/>
      <c r="U858" s="110">
        <v>145700</v>
      </c>
      <c r="V858" s="110">
        <v>0</v>
      </c>
      <c r="W858" s="110">
        <v>0</v>
      </c>
      <c r="X858" s="110">
        <v>8930</v>
      </c>
      <c r="Y858" s="110">
        <v>154630</v>
      </c>
      <c r="Z858" s="109">
        <v>9886045</v>
      </c>
      <c r="AB858" s="108">
        <v>0</v>
      </c>
      <c r="AC858" s="108">
        <v>0</v>
      </c>
      <c r="AD858" s="107">
        <v>0</v>
      </c>
      <c r="AE858" s="106"/>
    </row>
    <row r="859" spans="1:31" s="95" customFormat="1" x14ac:dyDescent="0.3">
      <c r="A859" s="115">
        <v>3503</v>
      </c>
      <c r="B859" s="115">
        <v>3503160044</v>
      </c>
      <c r="C859" s="114" t="s">
        <v>319</v>
      </c>
      <c r="D859" s="115">
        <v>160</v>
      </c>
      <c r="E859" s="114" t="s">
        <v>104</v>
      </c>
      <c r="F859" s="115">
        <v>44</v>
      </c>
      <c r="G859" s="114" t="s">
        <v>35</v>
      </c>
      <c r="H859" s="108">
        <v>1</v>
      </c>
      <c r="I859" s="107">
        <v>8406</v>
      </c>
      <c r="J859" s="107">
        <v>193</v>
      </c>
      <c r="K859" s="107">
        <f t="shared" si="26"/>
        <v>0</v>
      </c>
      <c r="L859" s="107">
        <v>893</v>
      </c>
      <c r="M859" s="113">
        <f t="shared" si="27"/>
        <v>9492</v>
      </c>
      <c r="N859" s="100"/>
      <c r="O859" s="108">
        <v>0</v>
      </c>
      <c r="P859" s="108">
        <v>0</v>
      </c>
      <c r="Q859" s="112">
        <v>0.09</v>
      </c>
      <c r="R859" s="112">
        <v>4.5747299026763673E-2</v>
      </c>
      <c r="S859" s="111">
        <v>0</v>
      </c>
      <c r="T859" s="100"/>
      <c r="U859" s="110">
        <v>8599</v>
      </c>
      <c r="V859" s="110">
        <v>0</v>
      </c>
      <c r="W859" s="110">
        <v>0</v>
      </c>
      <c r="X859" s="110">
        <v>893</v>
      </c>
      <c r="Y859" s="110">
        <v>9492</v>
      </c>
      <c r="Z859" s="109">
        <v>9886045</v>
      </c>
      <c r="AB859" s="108">
        <v>0</v>
      </c>
      <c r="AC859" s="108">
        <v>0</v>
      </c>
      <c r="AD859" s="107">
        <v>0</v>
      </c>
      <c r="AE859" s="106"/>
    </row>
    <row r="860" spans="1:31" s="95" customFormat="1" x14ac:dyDescent="0.3">
      <c r="A860" s="115">
        <v>3503</v>
      </c>
      <c r="B860" s="115">
        <v>3503160048</v>
      </c>
      <c r="C860" s="114" t="s">
        <v>319</v>
      </c>
      <c r="D860" s="115">
        <v>160</v>
      </c>
      <c r="E860" s="114" t="s">
        <v>104</v>
      </c>
      <c r="F860" s="115">
        <v>48</v>
      </c>
      <c r="G860" s="114" t="s">
        <v>152</v>
      </c>
      <c r="H860" s="108">
        <v>1</v>
      </c>
      <c r="I860" s="107">
        <v>8450</v>
      </c>
      <c r="J860" s="107">
        <v>6715</v>
      </c>
      <c r="K860" s="107">
        <f t="shared" si="26"/>
        <v>0</v>
      </c>
      <c r="L860" s="107">
        <v>893</v>
      </c>
      <c r="M860" s="113">
        <f t="shared" si="27"/>
        <v>16058</v>
      </c>
      <c r="N860" s="100"/>
      <c r="O860" s="108">
        <v>0</v>
      </c>
      <c r="P860" s="108">
        <v>0</v>
      </c>
      <c r="Q860" s="112">
        <v>0.09</v>
      </c>
      <c r="R860" s="112">
        <v>8.0187235395095288E-4</v>
      </c>
      <c r="S860" s="111">
        <v>0</v>
      </c>
      <c r="T860" s="100"/>
      <c r="U860" s="110">
        <v>15165</v>
      </c>
      <c r="V860" s="110">
        <v>0</v>
      </c>
      <c r="W860" s="110">
        <v>0</v>
      </c>
      <c r="X860" s="110">
        <v>893</v>
      </c>
      <c r="Y860" s="110">
        <v>16058</v>
      </c>
      <c r="Z860" s="109">
        <v>9886045</v>
      </c>
      <c r="AB860" s="108">
        <v>0</v>
      </c>
      <c r="AC860" s="108">
        <v>0</v>
      </c>
      <c r="AD860" s="107">
        <v>0</v>
      </c>
      <c r="AE860" s="106"/>
    </row>
    <row r="861" spans="1:31" s="95" customFormat="1" x14ac:dyDescent="0.3">
      <c r="A861" s="115">
        <v>3503</v>
      </c>
      <c r="B861" s="115">
        <v>3503160056</v>
      </c>
      <c r="C861" s="114" t="s">
        <v>319</v>
      </c>
      <c r="D861" s="115">
        <v>160</v>
      </c>
      <c r="E861" s="114" t="s">
        <v>104</v>
      </c>
      <c r="F861" s="115">
        <v>56</v>
      </c>
      <c r="G861" s="114" t="s">
        <v>153</v>
      </c>
      <c r="H861" s="108">
        <v>2.5</v>
      </c>
      <c r="I861" s="107">
        <v>8406</v>
      </c>
      <c r="J861" s="107">
        <v>3266</v>
      </c>
      <c r="K861" s="107">
        <f t="shared" si="26"/>
        <v>0</v>
      </c>
      <c r="L861" s="107">
        <v>893</v>
      </c>
      <c r="M861" s="113">
        <f t="shared" si="27"/>
        <v>12565</v>
      </c>
      <c r="N861" s="100"/>
      <c r="O861" s="108">
        <v>0</v>
      </c>
      <c r="P861" s="108">
        <v>0</v>
      </c>
      <c r="Q861" s="112">
        <v>0.09</v>
      </c>
      <c r="R861" s="112">
        <v>2.0474156589421796E-2</v>
      </c>
      <c r="S861" s="111">
        <v>0</v>
      </c>
      <c r="T861" s="100"/>
      <c r="U861" s="110">
        <v>29181</v>
      </c>
      <c r="V861" s="110">
        <v>0</v>
      </c>
      <c r="W861" s="110">
        <v>0</v>
      </c>
      <c r="X861" s="110">
        <v>2232</v>
      </c>
      <c r="Y861" s="110">
        <v>31413</v>
      </c>
      <c r="Z861" s="109">
        <v>9886045</v>
      </c>
      <c r="AB861" s="108">
        <v>0</v>
      </c>
      <c r="AC861" s="108">
        <v>0</v>
      </c>
      <c r="AD861" s="107">
        <v>0</v>
      </c>
      <c r="AE861" s="106"/>
    </row>
    <row r="862" spans="1:31" s="95" customFormat="1" x14ac:dyDescent="0.3">
      <c r="A862" s="115">
        <v>3503</v>
      </c>
      <c r="B862" s="115">
        <v>3503160079</v>
      </c>
      <c r="C862" s="114" t="s">
        <v>319</v>
      </c>
      <c r="D862" s="115">
        <v>160</v>
      </c>
      <c r="E862" s="114" t="s">
        <v>104</v>
      </c>
      <c r="F862" s="115">
        <v>79</v>
      </c>
      <c r="G862" s="114" t="s">
        <v>109</v>
      </c>
      <c r="H862" s="108">
        <v>56.28</v>
      </c>
      <c r="I862" s="107">
        <v>9676</v>
      </c>
      <c r="J862" s="107">
        <v>980</v>
      </c>
      <c r="K862" s="107">
        <f t="shared" si="26"/>
        <v>0</v>
      </c>
      <c r="L862" s="107">
        <v>893</v>
      </c>
      <c r="M862" s="113">
        <f t="shared" si="27"/>
        <v>11549</v>
      </c>
      <c r="N862" s="100"/>
      <c r="O862" s="108">
        <v>0</v>
      </c>
      <c r="P862" s="108">
        <v>0</v>
      </c>
      <c r="Q862" s="112">
        <v>0.09</v>
      </c>
      <c r="R862" s="112">
        <v>6.132665667844843E-2</v>
      </c>
      <c r="S862" s="111">
        <v>0</v>
      </c>
      <c r="T862" s="100"/>
      <c r="U862" s="110">
        <v>599720</v>
      </c>
      <c r="V862" s="110">
        <v>0</v>
      </c>
      <c r="W862" s="110">
        <v>0</v>
      </c>
      <c r="X862" s="110">
        <v>50260</v>
      </c>
      <c r="Y862" s="110">
        <v>649980</v>
      </c>
      <c r="Z862" s="109">
        <v>9886045</v>
      </c>
      <c r="AB862" s="108">
        <v>0</v>
      </c>
      <c r="AC862" s="108">
        <v>0</v>
      </c>
      <c r="AD862" s="107">
        <v>0</v>
      </c>
      <c r="AE862" s="106"/>
    </row>
    <row r="863" spans="1:31" s="95" customFormat="1" x14ac:dyDescent="0.3">
      <c r="A863" s="115">
        <v>3503</v>
      </c>
      <c r="B863" s="115">
        <v>3503160149</v>
      </c>
      <c r="C863" s="114" t="s">
        <v>319</v>
      </c>
      <c r="D863" s="115">
        <v>160</v>
      </c>
      <c r="E863" s="114" t="s">
        <v>104</v>
      </c>
      <c r="F863" s="115">
        <v>149</v>
      </c>
      <c r="G863" s="114" t="s">
        <v>103</v>
      </c>
      <c r="H863" s="108">
        <v>1</v>
      </c>
      <c r="I863" s="107">
        <v>12631</v>
      </c>
      <c r="J863" s="107">
        <v>15</v>
      </c>
      <c r="K863" s="107">
        <f t="shared" si="26"/>
        <v>0</v>
      </c>
      <c r="L863" s="107">
        <v>893</v>
      </c>
      <c r="M863" s="113">
        <f t="shared" si="27"/>
        <v>13539</v>
      </c>
      <c r="N863" s="100"/>
      <c r="O863" s="108">
        <v>0</v>
      </c>
      <c r="P863" s="108">
        <v>0</v>
      </c>
      <c r="Q863" s="112">
        <v>0.12985622607830993</v>
      </c>
      <c r="R863" s="112">
        <v>0.10032197054833102</v>
      </c>
      <c r="S863" s="111">
        <v>0</v>
      </c>
      <c r="T863" s="100"/>
      <c r="U863" s="110">
        <v>12646</v>
      </c>
      <c r="V863" s="110">
        <v>0</v>
      </c>
      <c r="W863" s="110">
        <v>0</v>
      </c>
      <c r="X863" s="110">
        <v>893</v>
      </c>
      <c r="Y863" s="110">
        <v>13539</v>
      </c>
      <c r="Z863" s="109">
        <v>9886045</v>
      </c>
      <c r="AB863" s="108">
        <v>0</v>
      </c>
      <c r="AC863" s="108">
        <v>0</v>
      </c>
      <c r="AD863" s="107">
        <v>0</v>
      </c>
      <c r="AE863" s="106"/>
    </row>
    <row r="864" spans="1:31" s="95" customFormat="1" x14ac:dyDescent="0.3">
      <c r="A864" s="115">
        <v>3503</v>
      </c>
      <c r="B864" s="115">
        <v>3503160160</v>
      </c>
      <c r="C864" s="114" t="s">
        <v>319</v>
      </c>
      <c r="D864" s="115">
        <v>160</v>
      </c>
      <c r="E864" s="114" t="s">
        <v>104</v>
      </c>
      <c r="F864" s="115">
        <v>160</v>
      </c>
      <c r="G864" s="114" t="s">
        <v>104</v>
      </c>
      <c r="H864" s="108">
        <v>675.25</v>
      </c>
      <c r="I864" s="107">
        <v>10846</v>
      </c>
      <c r="J864" s="107">
        <v>319</v>
      </c>
      <c r="K864" s="107">
        <f t="shared" si="26"/>
        <v>628.54498333950391</v>
      </c>
      <c r="L864" s="107">
        <v>893</v>
      </c>
      <c r="M864" s="113">
        <f t="shared" si="27"/>
        <v>12686.544983339503</v>
      </c>
      <c r="N864" s="100"/>
      <c r="O864" s="108">
        <v>0</v>
      </c>
      <c r="P864" s="108">
        <v>553.35000000000014</v>
      </c>
      <c r="Q864" s="112">
        <v>0.1273</v>
      </c>
      <c r="R864" s="112">
        <v>0.10201980292645375</v>
      </c>
      <c r="S864" s="111">
        <v>0</v>
      </c>
      <c r="T864" s="100"/>
      <c r="U864" s="110">
        <v>7539166</v>
      </c>
      <c r="V864" s="110">
        <v>424425</v>
      </c>
      <c r="W864" s="110">
        <v>0</v>
      </c>
      <c r="X864" s="110">
        <v>603001</v>
      </c>
      <c r="Y864" s="110">
        <v>8566592</v>
      </c>
      <c r="Z864" s="109">
        <v>9886045</v>
      </c>
      <c r="AB864" s="108">
        <v>0</v>
      </c>
      <c r="AC864" s="108">
        <v>0</v>
      </c>
      <c r="AD864" s="107">
        <v>0</v>
      </c>
      <c r="AE864" s="106"/>
    </row>
    <row r="865" spans="1:31" s="95" customFormat="1" x14ac:dyDescent="0.3">
      <c r="A865" s="115">
        <v>3503</v>
      </c>
      <c r="B865" s="115">
        <v>3503160229</v>
      </c>
      <c r="C865" s="114" t="s">
        <v>319</v>
      </c>
      <c r="D865" s="115">
        <v>160</v>
      </c>
      <c r="E865" s="114" t="s">
        <v>104</v>
      </c>
      <c r="F865" s="115">
        <v>229</v>
      </c>
      <c r="G865" s="114" t="s">
        <v>113</v>
      </c>
      <c r="H865" s="108">
        <v>2</v>
      </c>
      <c r="I865" s="107">
        <v>10820</v>
      </c>
      <c r="J865" s="107">
        <v>1866</v>
      </c>
      <c r="K865" s="107">
        <f t="shared" si="26"/>
        <v>0</v>
      </c>
      <c r="L865" s="107">
        <v>893</v>
      </c>
      <c r="M865" s="113">
        <f t="shared" si="27"/>
        <v>13579</v>
      </c>
      <c r="N865" s="100"/>
      <c r="O865" s="108">
        <v>0</v>
      </c>
      <c r="P865" s="108">
        <v>0</v>
      </c>
      <c r="Q865" s="112">
        <v>0.09</v>
      </c>
      <c r="R865" s="112">
        <v>1.1153540828177228E-2</v>
      </c>
      <c r="S865" s="111">
        <v>0</v>
      </c>
      <c r="T865" s="100"/>
      <c r="U865" s="110">
        <v>25372</v>
      </c>
      <c r="V865" s="110">
        <v>0</v>
      </c>
      <c r="W865" s="110">
        <v>0</v>
      </c>
      <c r="X865" s="110">
        <v>1786</v>
      </c>
      <c r="Y865" s="110">
        <v>27158</v>
      </c>
      <c r="Z865" s="109">
        <v>9886045</v>
      </c>
      <c r="AB865" s="108">
        <v>0</v>
      </c>
      <c r="AC865" s="108">
        <v>0</v>
      </c>
      <c r="AD865" s="107">
        <v>0</v>
      </c>
      <c r="AE865" s="106"/>
    </row>
    <row r="866" spans="1:31" s="95" customFormat="1" x14ac:dyDescent="0.3">
      <c r="A866" s="115">
        <v>3503</v>
      </c>
      <c r="B866" s="115">
        <v>3503160295</v>
      </c>
      <c r="C866" s="114" t="s">
        <v>319</v>
      </c>
      <c r="D866" s="115">
        <v>160</v>
      </c>
      <c r="E866" s="114" t="s">
        <v>104</v>
      </c>
      <c r="F866" s="115">
        <v>295</v>
      </c>
      <c r="G866" s="114" t="s">
        <v>155</v>
      </c>
      <c r="H866" s="108">
        <v>2</v>
      </c>
      <c r="I866" s="107">
        <v>8442</v>
      </c>
      <c r="J866" s="107">
        <v>4037</v>
      </c>
      <c r="K866" s="107">
        <f t="shared" si="26"/>
        <v>0</v>
      </c>
      <c r="L866" s="107">
        <v>893</v>
      </c>
      <c r="M866" s="113">
        <f t="shared" si="27"/>
        <v>13372</v>
      </c>
      <c r="N866" s="100"/>
      <c r="O866" s="108">
        <v>0</v>
      </c>
      <c r="P866" s="108">
        <v>0</v>
      </c>
      <c r="Q866" s="112">
        <v>0.09</v>
      </c>
      <c r="R866" s="112">
        <v>2.037690193406954E-2</v>
      </c>
      <c r="S866" s="111">
        <v>0</v>
      </c>
      <c r="T866" s="100"/>
      <c r="U866" s="110">
        <v>24958</v>
      </c>
      <c r="V866" s="110">
        <v>0</v>
      </c>
      <c r="W866" s="110">
        <v>0</v>
      </c>
      <c r="X866" s="110">
        <v>1786</v>
      </c>
      <c r="Y866" s="110">
        <v>26744</v>
      </c>
      <c r="Z866" s="109">
        <v>9886045</v>
      </c>
      <c r="AB866" s="108">
        <v>0</v>
      </c>
      <c r="AC866" s="108">
        <v>0</v>
      </c>
      <c r="AD866" s="107">
        <v>0</v>
      </c>
      <c r="AE866" s="106"/>
    </row>
    <row r="867" spans="1:31" s="95" customFormat="1" x14ac:dyDescent="0.3">
      <c r="A867" s="115">
        <v>3503</v>
      </c>
      <c r="B867" s="115">
        <v>3503160301</v>
      </c>
      <c r="C867" s="114" t="s">
        <v>319</v>
      </c>
      <c r="D867" s="115">
        <v>160</v>
      </c>
      <c r="E867" s="114" t="s">
        <v>104</v>
      </c>
      <c r="F867" s="115">
        <v>301</v>
      </c>
      <c r="G867" s="114" t="s">
        <v>151</v>
      </c>
      <c r="H867" s="108">
        <v>1.0899999999999999</v>
      </c>
      <c r="I867" s="107">
        <v>12587</v>
      </c>
      <c r="J867" s="107">
        <v>4541</v>
      </c>
      <c r="K867" s="107">
        <f t="shared" si="26"/>
        <v>0</v>
      </c>
      <c r="L867" s="107">
        <v>893</v>
      </c>
      <c r="M867" s="113">
        <f t="shared" si="27"/>
        <v>18021</v>
      </c>
      <c r="N867" s="100"/>
      <c r="O867" s="108">
        <v>0</v>
      </c>
      <c r="P867" s="108">
        <v>0</v>
      </c>
      <c r="Q867" s="112">
        <v>0.09</v>
      </c>
      <c r="R867" s="112">
        <v>4.5744125016378152E-2</v>
      </c>
      <c r="S867" s="111">
        <v>0</v>
      </c>
      <c r="T867" s="100"/>
      <c r="U867" s="110">
        <v>18669</v>
      </c>
      <c r="V867" s="110">
        <v>0</v>
      </c>
      <c r="W867" s="110">
        <v>0</v>
      </c>
      <c r="X867" s="110">
        <v>974</v>
      </c>
      <c r="Y867" s="110">
        <v>19643</v>
      </c>
      <c r="Z867" s="109">
        <v>9886045</v>
      </c>
      <c r="AB867" s="108">
        <v>0</v>
      </c>
      <c r="AC867" s="108">
        <v>0</v>
      </c>
      <c r="AD867" s="107">
        <v>0</v>
      </c>
      <c r="AE867" s="106"/>
    </row>
    <row r="868" spans="1:31" s="95" customFormat="1" x14ac:dyDescent="0.3">
      <c r="A868" s="115">
        <v>3503</v>
      </c>
      <c r="B868" s="115">
        <v>3503160673</v>
      </c>
      <c r="C868" s="114" t="s">
        <v>319</v>
      </c>
      <c r="D868" s="115">
        <v>160</v>
      </c>
      <c r="E868" s="114" t="s">
        <v>104</v>
      </c>
      <c r="F868" s="115">
        <v>673</v>
      </c>
      <c r="G868" s="114" t="s">
        <v>159</v>
      </c>
      <c r="H868" s="108">
        <v>0.74</v>
      </c>
      <c r="I868" s="107">
        <v>9381</v>
      </c>
      <c r="J868" s="107">
        <v>4453</v>
      </c>
      <c r="K868" s="107">
        <f t="shared" si="26"/>
        <v>0</v>
      </c>
      <c r="L868" s="107">
        <v>893</v>
      </c>
      <c r="M868" s="113">
        <f t="shared" si="27"/>
        <v>14727</v>
      </c>
      <c r="N868" s="100"/>
      <c r="O868" s="108">
        <v>0</v>
      </c>
      <c r="P868" s="108">
        <v>0</v>
      </c>
      <c r="Q868" s="112">
        <v>0.09</v>
      </c>
      <c r="R868" s="112">
        <v>1.7919692828210827E-2</v>
      </c>
      <c r="S868" s="111">
        <v>0</v>
      </c>
      <c r="T868" s="100"/>
      <c r="U868" s="110">
        <v>10237</v>
      </c>
      <c r="V868" s="110">
        <v>0</v>
      </c>
      <c r="W868" s="110">
        <v>0</v>
      </c>
      <c r="X868" s="110">
        <v>661</v>
      </c>
      <c r="Y868" s="110">
        <v>10898</v>
      </c>
      <c r="Z868" s="109">
        <v>9886045</v>
      </c>
      <c r="AB868" s="108">
        <v>0</v>
      </c>
      <c r="AC868" s="108">
        <v>0</v>
      </c>
      <c r="AD868" s="107">
        <v>0</v>
      </c>
      <c r="AE868" s="106"/>
    </row>
    <row r="869" spans="1:31" s="95" customFormat="1" x14ac:dyDescent="0.3">
      <c r="A869" s="115">
        <v>3503</v>
      </c>
      <c r="B869" s="115">
        <v>3503160735</v>
      </c>
      <c r="C869" s="114" t="s">
        <v>319</v>
      </c>
      <c r="D869" s="115">
        <v>160</v>
      </c>
      <c r="E869" s="114" t="s">
        <v>104</v>
      </c>
      <c r="F869" s="115">
        <v>735</v>
      </c>
      <c r="G869" s="114" t="s">
        <v>138</v>
      </c>
      <c r="H869" s="108">
        <v>3</v>
      </c>
      <c r="I869" s="107">
        <v>12609</v>
      </c>
      <c r="J869" s="107">
        <v>5046</v>
      </c>
      <c r="K869" s="107">
        <f t="shared" si="26"/>
        <v>0</v>
      </c>
      <c r="L869" s="107">
        <v>893</v>
      </c>
      <c r="M869" s="113">
        <f t="shared" si="27"/>
        <v>18548</v>
      </c>
      <c r="N869" s="100"/>
      <c r="O869" s="108">
        <v>0</v>
      </c>
      <c r="P869" s="108">
        <v>0</v>
      </c>
      <c r="Q869" s="112">
        <v>0.09</v>
      </c>
      <c r="R869" s="112">
        <v>2.0288207025652885E-2</v>
      </c>
      <c r="S869" s="111">
        <v>0</v>
      </c>
      <c r="T869" s="100"/>
      <c r="U869" s="110">
        <v>52965</v>
      </c>
      <c r="V869" s="110">
        <v>0</v>
      </c>
      <c r="W869" s="110">
        <v>0</v>
      </c>
      <c r="X869" s="110">
        <v>2679</v>
      </c>
      <c r="Y869" s="110">
        <v>55644</v>
      </c>
      <c r="Z869" s="109">
        <v>9886045</v>
      </c>
      <c r="AB869" s="108">
        <v>0</v>
      </c>
      <c r="AC869" s="108">
        <v>0</v>
      </c>
      <c r="AD869" s="107">
        <v>0</v>
      </c>
      <c r="AE869" s="106"/>
    </row>
    <row r="870" spans="1:31" s="95" customFormat="1" x14ac:dyDescent="0.3">
      <c r="A870" s="115">
        <v>3504</v>
      </c>
      <c r="B870" s="115">
        <v>3504035035</v>
      </c>
      <c r="C870" s="114" t="s">
        <v>320</v>
      </c>
      <c r="D870" s="115">
        <v>35</v>
      </c>
      <c r="E870" s="114" t="s">
        <v>22</v>
      </c>
      <c r="F870" s="115">
        <v>35</v>
      </c>
      <c r="G870" s="114" t="s">
        <v>22</v>
      </c>
      <c r="H870" s="108">
        <v>257.14</v>
      </c>
      <c r="I870" s="107">
        <v>13274</v>
      </c>
      <c r="J870" s="107">
        <v>4666</v>
      </c>
      <c r="K870" s="107">
        <f t="shared" si="26"/>
        <v>515.81628684763166</v>
      </c>
      <c r="L870" s="107">
        <v>893</v>
      </c>
      <c r="M870" s="113">
        <f t="shared" si="27"/>
        <v>19348.816286847632</v>
      </c>
      <c r="N870" s="100"/>
      <c r="O870" s="108">
        <v>0</v>
      </c>
      <c r="P870" s="108">
        <v>184.99</v>
      </c>
      <c r="Q870" s="112">
        <v>0.18</v>
      </c>
      <c r="R870" s="112">
        <v>0.14456084490991788</v>
      </c>
      <c r="S870" s="111">
        <v>0</v>
      </c>
      <c r="T870" s="100"/>
      <c r="U870" s="110">
        <v>4613091</v>
      </c>
      <c r="V870" s="110">
        <v>132637</v>
      </c>
      <c r="W870" s="110">
        <v>0</v>
      </c>
      <c r="X870" s="110">
        <v>229623</v>
      </c>
      <c r="Y870" s="110">
        <v>4975351</v>
      </c>
      <c r="Z870" s="109">
        <v>5090831</v>
      </c>
      <c r="AB870" s="108">
        <v>0</v>
      </c>
      <c r="AC870" s="108">
        <v>0</v>
      </c>
      <c r="AD870" s="107">
        <v>0</v>
      </c>
      <c r="AE870" s="106"/>
    </row>
    <row r="871" spans="1:31" s="95" customFormat="1" x14ac:dyDescent="0.3">
      <c r="A871" s="115">
        <v>3504</v>
      </c>
      <c r="B871" s="115">
        <v>3504035044</v>
      </c>
      <c r="C871" s="114" t="s">
        <v>320</v>
      </c>
      <c r="D871" s="115">
        <v>35</v>
      </c>
      <c r="E871" s="114" t="s">
        <v>22</v>
      </c>
      <c r="F871" s="115">
        <v>44</v>
      </c>
      <c r="G871" s="114" t="s">
        <v>35</v>
      </c>
      <c r="H871" s="108">
        <v>1.52</v>
      </c>
      <c r="I871" s="107">
        <v>14923</v>
      </c>
      <c r="J871" s="107">
        <v>342</v>
      </c>
      <c r="K871" s="107">
        <f t="shared" si="26"/>
        <v>0</v>
      </c>
      <c r="L871" s="107">
        <v>893</v>
      </c>
      <c r="M871" s="113">
        <f t="shared" si="27"/>
        <v>16158</v>
      </c>
      <c r="N871" s="100"/>
      <c r="O871" s="108">
        <v>0</v>
      </c>
      <c r="P871" s="108">
        <v>0</v>
      </c>
      <c r="Q871" s="112">
        <v>0.09</v>
      </c>
      <c r="R871" s="112">
        <v>4.5747299026763673E-2</v>
      </c>
      <c r="S871" s="111">
        <v>0</v>
      </c>
      <c r="T871" s="100"/>
      <c r="U871" s="110">
        <v>23203</v>
      </c>
      <c r="V871" s="110">
        <v>0</v>
      </c>
      <c r="W871" s="110">
        <v>0</v>
      </c>
      <c r="X871" s="110">
        <v>1357</v>
      </c>
      <c r="Y871" s="110">
        <v>24560</v>
      </c>
      <c r="Z871" s="109">
        <v>5090831</v>
      </c>
      <c r="AB871" s="108">
        <v>0</v>
      </c>
      <c r="AC871" s="108">
        <v>0</v>
      </c>
      <c r="AD871" s="107">
        <v>0</v>
      </c>
      <c r="AE871" s="106"/>
    </row>
    <row r="872" spans="1:31" s="95" customFormat="1" x14ac:dyDescent="0.3">
      <c r="A872" s="115">
        <v>3504</v>
      </c>
      <c r="B872" s="115">
        <v>3504035057</v>
      </c>
      <c r="C872" s="114" t="s">
        <v>320</v>
      </c>
      <c r="D872" s="115">
        <v>35</v>
      </c>
      <c r="E872" s="114" t="s">
        <v>22</v>
      </c>
      <c r="F872" s="115">
        <v>57</v>
      </c>
      <c r="G872" s="114" t="s">
        <v>23</v>
      </c>
      <c r="H872" s="108">
        <v>1</v>
      </c>
      <c r="I872" s="107">
        <v>10438</v>
      </c>
      <c r="J872" s="107">
        <v>531</v>
      </c>
      <c r="K872" s="107">
        <f t="shared" si="26"/>
        <v>0</v>
      </c>
      <c r="L872" s="107">
        <v>893</v>
      </c>
      <c r="M872" s="113">
        <f t="shared" si="27"/>
        <v>11862</v>
      </c>
      <c r="N872" s="100"/>
      <c r="O872" s="108">
        <v>0</v>
      </c>
      <c r="P872" s="108">
        <v>0</v>
      </c>
      <c r="Q872" s="112">
        <v>0.18</v>
      </c>
      <c r="R872" s="112">
        <v>0.11752257884657875</v>
      </c>
      <c r="S872" s="111">
        <v>0</v>
      </c>
      <c r="T872" s="100"/>
      <c r="U872" s="110">
        <v>10969</v>
      </c>
      <c r="V872" s="110">
        <v>0</v>
      </c>
      <c r="W872" s="110">
        <v>0</v>
      </c>
      <c r="X872" s="110">
        <v>893</v>
      </c>
      <c r="Y872" s="110">
        <v>11862</v>
      </c>
      <c r="Z872" s="109">
        <v>5090831</v>
      </c>
      <c r="AB872" s="108">
        <v>0</v>
      </c>
      <c r="AC872" s="108">
        <v>0</v>
      </c>
      <c r="AD872" s="107">
        <v>0</v>
      </c>
      <c r="AE872" s="106"/>
    </row>
    <row r="873" spans="1:31" s="95" customFormat="1" x14ac:dyDescent="0.3">
      <c r="A873" s="115">
        <v>3504</v>
      </c>
      <c r="B873" s="115">
        <v>3504035088</v>
      </c>
      <c r="C873" s="114" t="s">
        <v>320</v>
      </c>
      <c r="D873" s="115">
        <v>35</v>
      </c>
      <c r="E873" s="114" t="s">
        <v>22</v>
      </c>
      <c r="F873" s="115">
        <v>88</v>
      </c>
      <c r="G873" s="114" t="s">
        <v>190</v>
      </c>
      <c r="H873" s="108">
        <v>1</v>
      </c>
      <c r="I873" s="107">
        <v>9580</v>
      </c>
      <c r="J873" s="107">
        <v>2881</v>
      </c>
      <c r="K873" s="107">
        <f t="shared" si="26"/>
        <v>0</v>
      </c>
      <c r="L873" s="107">
        <v>893</v>
      </c>
      <c r="M873" s="113">
        <f t="shared" si="27"/>
        <v>13354</v>
      </c>
      <c r="N873" s="100"/>
      <c r="O873" s="108">
        <v>0</v>
      </c>
      <c r="P873" s="108">
        <v>0</v>
      </c>
      <c r="Q873" s="112">
        <v>0.09</v>
      </c>
      <c r="R873" s="112">
        <v>5.0751465023331672E-3</v>
      </c>
      <c r="S873" s="111">
        <v>0</v>
      </c>
      <c r="T873" s="100"/>
      <c r="U873" s="110">
        <v>12461</v>
      </c>
      <c r="V873" s="110">
        <v>0</v>
      </c>
      <c r="W873" s="110">
        <v>0</v>
      </c>
      <c r="X873" s="110">
        <v>893</v>
      </c>
      <c r="Y873" s="110">
        <v>13354</v>
      </c>
      <c r="Z873" s="109">
        <v>5090831</v>
      </c>
      <c r="AB873" s="108">
        <v>0</v>
      </c>
      <c r="AC873" s="108">
        <v>0</v>
      </c>
      <c r="AD873" s="107">
        <v>0</v>
      </c>
      <c r="AE873" s="106"/>
    </row>
    <row r="874" spans="1:31" s="95" customFormat="1" x14ac:dyDescent="0.3">
      <c r="A874" s="115">
        <v>3504</v>
      </c>
      <c r="B874" s="115">
        <v>3504035163</v>
      </c>
      <c r="C874" s="114" t="s">
        <v>320</v>
      </c>
      <c r="D874" s="115">
        <v>35</v>
      </c>
      <c r="E874" s="114" t="s">
        <v>22</v>
      </c>
      <c r="F874" s="115">
        <v>163</v>
      </c>
      <c r="G874" s="114" t="s">
        <v>27</v>
      </c>
      <c r="H874" s="108">
        <v>0.46</v>
      </c>
      <c r="I874" s="107">
        <v>11960</v>
      </c>
      <c r="J874" s="107">
        <v>505</v>
      </c>
      <c r="K874" s="107">
        <f t="shared" si="26"/>
        <v>0</v>
      </c>
      <c r="L874" s="107">
        <v>893</v>
      </c>
      <c r="M874" s="113">
        <f t="shared" si="27"/>
        <v>13358</v>
      </c>
      <c r="N874" s="100"/>
      <c r="O874" s="108">
        <v>0</v>
      </c>
      <c r="P874" s="108">
        <v>0</v>
      </c>
      <c r="Q874" s="112">
        <v>0.18</v>
      </c>
      <c r="R874" s="112">
        <v>8.6929728917015628E-2</v>
      </c>
      <c r="S874" s="111">
        <v>0</v>
      </c>
      <c r="T874" s="100"/>
      <c r="U874" s="110">
        <v>5734</v>
      </c>
      <c r="V874" s="110">
        <v>0</v>
      </c>
      <c r="W874" s="110">
        <v>0</v>
      </c>
      <c r="X874" s="110">
        <v>411</v>
      </c>
      <c r="Y874" s="110">
        <v>6145</v>
      </c>
      <c r="Z874" s="109">
        <v>5090831</v>
      </c>
      <c r="AB874" s="108">
        <v>0</v>
      </c>
      <c r="AC874" s="108">
        <v>0</v>
      </c>
      <c r="AD874" s="107">
        <v>0</v>
      </c>
      <c r="AE874" s="106"/>
    </row>
    <row r="875" spans="1:31" s="95" customFormat="1" x14ac:dyDescent="0.3">
      <c r="A875" s="115">
        <v>3504</v>
      </c>
      <c r="B875" s="115">
        <v>3504035189</v>
      </c>
      <c r="C875" s="114" t="s">
        <v>320</v>
      </c>
      <c r="D875" s="115">
        <v>35</v>
      </c>
      <c r="E875" s="114" t="s">
        <v>22</v>
      </c>
      <c r="F875" s="115">
        <v>189</v>
      </c>
      <c r="G875" s="114" t="s">
        <v>38</v>
      </c>
      <c r="H875" s="108">
        <v>2.94</v>
      </c>
      <c r="I875" s="107">
        <v>9699</v>
      </c>
      <c r="J875" s="107">
        <v>3886</v>
      </c>
      <c r="K875" s="107">
        <f t="shared" si="26"/>
        <v>0</v>
      </c>
      <c r="L875" s="107">
        <v>893</v>
      </c>
      <c r="M875" s="113">
        <f t="shared" si="27"/>
        <v>14478</v>
      </c>
      <c r="N875" s="100"/>
      <c r="O875" s="108">
        <v>0</v>
      </c>
      <c r="P875" s="108">
        <v>0</v>
      </c>
      <c r="Q875" s="112">
        <v>0.09</v>
      </c>
      <c r="R875" s="112">
        <v>2.9108240576110694E-3</v>
      </c>
      <c r="S875" s="111">
        <v>0</v>
      </c>
      <c r="T875" s="100"/>
      <c r="U875" s="110">
        <v>39939</v>
      </c>
      <c r="V875" s="110">
        <v>0</v>
      </c>
      <c r="W875" s="110">
        <v>0</v>
      </c>
      <c r="X875" s="110">
        <v>2625</v>
      </c>
      <c r="Y875" s="110">
        <v>42564</v>
      </c>
      <c r="Z875" s="109">
        <v>5090831</v>
      </c>
      <c r="AB875" s="108">
        <v>0</v>
      </c>
      <c r="AC875" s="108">
        <v>0</v>
      </c>
      <c r="AD875" s="107">
        <v>0</v>
      </c>
      <c r="AE875" s="106"/>
    </row>
    <row r="876" spans="1:31" s="95" customFormat="1" x14ac:dyDescent="0.3">
      <c r="A876" s="115">
        <v>3504</v>
      </c>
      <c r="B876" s="115">
        <v>3504035308</v>
      </c>
      <c r="C876" s="114" t="s">
        <v>320</v>
      </c>
      <c r="D876" s="115">
        <v>35</v>
      </c>
      <c r="E876" s="114" t="s">
        <v>22</v>
      </c>
      <c r="F876" s="115">
        <v>308</v>
      </c>
      <c r="G876" s="114" t="s">
        <v>32</v>
      </c>
      <c r="H876" s="108">
        <v>0.97</v>
      </c>
      <c r="I876" s="107">
        <v>11954</v>
      </c>
      <c r="J876" s="107">
        <v>6937</v>
      </c>
      <c r="K876" s="107">
        <f t="shared" si="26"/>
        <v>0</v>
      </c>
      <c r="L876" s="107">
        <v>893</v>
      </c>
      <c r="M876" s="113">
        <f t="shared" si="27"/>
        <v>19784</v>
      </c>
      <c r="N876" s="100"/>
      <c r="O876" s="108">
        <v>0</v>
      </c>
      <c r="P876" s="108">
        <v>0</v>
      </c>
      <c r="Q876" s="112">
        <v>0.09</v>
      </c>
      <c r="R876" s="112">
        <v>2.0352338655245709E-3</v>
      </c>
      <c r="S876" s="111">
        <v>0</v>
      </c>
      <c r="T876" s="100"/>
      <c r="U876" s="110">
        <v>18324</v>
      </c>
      <c r="V876" s="110">
        <v>0</v>
      </c>
      <c r="W876" s="110">
        <v>0</v>
      </c>
      <c r="X876" s="110">
        <v>866</v>
      </c>
      <c r="Y876" s="110">
        <v>19190</v>
      </c>
      <c r="Z876" s="109">
        <v>5090831</v>
      </c>
      <c r="AB876" s="108">
        <v>0</v>
      </c>
      <c r="AC876" s="108">
        <v>0</v>
      </c>
      <c r="AD876" s="107">
        <v>0</v>
      </c>
      <c r="AE876" s="106"/>
    </row>
    <row r="877" spans="1:31" s="95" customFormat="1" x14ac:dyDescent="0.3">
      <c r="A877" s="115">
        <v>3506</v>
      </c>
      <c r="B877" s="115">
        <v>3506262035</v>
      </c>
      <c r="C877" s="114" t="s">
        <v>321</v>
      </c>
      <c r="D877" s="115">
        <v>262</v>
      </c>
      <c r="E877" s="114" t="s">
        <v>31</v>
      </c>
      <c r="F877" s="115">
        <v>35</v>
      </c>
      <c r="G877" s="114" t="s">
        <v>22</v>
      </c>
      <c r="H877" s="108">
        <v>2</v>
      </c>
      <c r="I877" s="107">
        <v>10103</v>
      </c>
      <c r="J877" s="107">
        <v>3552</v>
      </c>
      <c r="K877" s="107">
        <f t="shared" si="26"/>
        <v>0</v>
      </c>
      <c r="L877" s="107">
        <v>893</v>
      </c>
      <c r="M877" s="113">
        <f t="shared" si="27"/>
        <v>14548</v>
      </c>
      <c r="N877" s="100"/>
      <c r="O877" s="108">
        <v>0</v>
      </c>
      <c r="P877" s="108">
        <v>0</v>
      </c>
      <c r="Q877" s="112">
        <v>0.18</v>
      </c>
      <c r="R877" s="112">
        <v>0.14456084490991788</v>
      </c>
      <c r="S877" s="111">
        <v>0</v>
      </c>
      <c r="T877" s="100"/>
      <c r="U877" s="110">
        <v>27310</v>
      </c>
      <c r="V877" s="110">
        <v>0</v>
      </c>
      <c r="W877" s="110">
        <v>0</v>
      </c>
      <c r="X877" s="110">
        <v>1786</v>
      </c>
      <c r="Y877" s="110">
        <v>29096</v>
      </c>
      <c r="Z877" s="109">
        <v>4818642.6992577109</v>
      </c>
      <c r="AB877" s="108">
        <v>0</v>
      </c>
      <c r="AC877" s="108">
        <v>0</v>
      </c>
      <c r="AD877" s="107">
        <v>0</v>
      </c>
      <c r="AE877" s="106"/>
    </row>
    <row r="878" spans="1:31" s="95" customFormat="1" x14ac:dyDescent="0.3">
      <c r="A878" s="115">
        <v>3506</v>
      </c>
      <c r="B878" s="115">
        <v>3506262049</v>
      </c>
      <c r="C878" s="114" t="s">
        <v>321</v>
      </c>
      <c r="D878" s="115">
        <v>262</v>
      </c>
      <c r="E878" s="114" t="s">
        <v>31</v>
      </c>
      <c r="F878" s="115">
        <v>49</v>
      </c>
      <c r="G878" s="114" t="s">
        <v>96</v>
      </c>
      <c r="H878" s="108">
        <v>2</v>
      </c>
      <c r="I878" s="107">
        <v>12275</v>
      </c>
      <c r="J878" s="107">
        <v>15535</v>
      </c>
      <c r="K878" s="107">
        <f t="shared" si="26"/>
        <v>0</v>
      </c>
      <c r="L878" s="107">
        <v>893</v>
      </c>
      <c r="M878" s="113">
        <f t="shared" si="27"/>
        <v>28703</v>
      </c>
      <c r="N878" s="100"/>
      <c r="O878" s="108">
        <v>0</v>
      </c>
      <c r="P878" s="108">
        <v>0</v>
      </c>
      <c r="Q878" s="112">
        <v>0.09</v>
      </c>
      <c r="R878" s="112">
        <v>6.8189522195801267E-2</v>
      </c>
      <c r="S878" s="111">
        <v>0</v>
      </c>
      <c r="T878" s="100"/>
      <c r="U878" s="110">
        <v>55620</v>
      </c>
      <c r="V878" s="110">
        <v>0</v>
      </c>
      <c r="W878" s="110">
        <v>0</v>
      </c>
      <c r="X878" s="110">
        <v>1786</v>
      </c>
      <c r="Y878" s="110">
        <v>57406</v>
      </c>
      <c r="Z878" s="109">
        <v>4818642.6992577109</v>
      </c>
      <c r="AB878" s="108">
        <v>0</v>
      </c>
      <c r="AC878" s="108">
        <v>0</v>
      </c>
      <c r="AD878" s="107">
        <v>0</v>
      </c>
      <c r="AE878" s="106"/>
    </row>
    <row r="879" spans="1:31" s="95" customFormat="1" x14ac:dyDescent="0.3">
      <c r="A879" s="115">
        <v>3506</v>
      </c>
      <c r="B879" s="115">
        <v>3506262057</v>
      </c>
      <c r="C879" s="114" t="s">
        <v>321</v>
      </c>
      <c r="D879" s="115">
        <v>262</v>
      </c>
      <c r="E879" s="114" t="s">
        <v>31</v>
      </c>
      <c r="F879" s="115">
        <v>57</v>
      </c>
      <c r="G879" s="114" t="s">
        <v>23</v>
      </c>
      <c r="H879" s="108">
        <v>1</v>
      </c>
      <c r="I879" s="107">
        <v>11884</v>
      </c>
      <c r="J879" s="107">
        <v>605</v>
      </c>
      <c r="K879" s="107">
        <f t="shared" si="26"/>
        <v>0</v>
      </c>
      <c r="L879" s="107">
        <v>893</v>
      </c>
      <c r="M879" s="113">
        <f t="shared" si="27"/>
        <v>13382</v>
      </c>
      <c r="N879" s="100"/>
      <c r="O879" s="108">
        <v>0</v>
      </c>
      <c r="P879" s="108">
        <v>0</v>
      </c>
      <c r="Q879" s="112">
        <v>0.18</v>
      </c>
      <c r="R879" s="112">
        <v>0.11752257884657875</v>
      </c>
      <c r="S879" s="111">
        <v>0</v>
      </c>
      <c r="T879" s="100"/>
      <c r="U879" s="110">
        <v>12489</v>
      </c>
      <c r="V879" s="110">
        <v>0</v>
      </c>
      <c r="W879" s="110">
        <v>0</v>
      </c>
      <c r="X879" s="110">
        <v>893</v>
      </c>
      <c r="Y879" s="110">
        <v>13382</v>
      </c>
      <c r="Z879" s="109">
        <v>4818642.6992577109</v>
      </c>
      <c r="AB879" s="108">
        <v>0</v>
      </c>
      <c r="AC879" s="108">
        <v>0</v>
      </c>
      <c r="AD879" s="107">
        <v>0</v>
      </c>
      <c r="AE879" s="106"/>
    </row>
    <row r="880" spans="1:31" s="95" customFormat="1" x14ac:dyDescent="0.3">
      <c r="A880" s="115">
        <v>3506</v>
      </c>
      <c r="B880" s="115">
        <v>3506262071</v>
      </c>
      <c r="C880" s="114" t="s">
        <v>321</v>
      </c>
      <c r="D880" s="115">
        <v>262</v>
      </c>
      <c r="E880" s="114" t="s">
        <v>31</v>
      </c>
      <c r="F880" s="115">
        <v>71</v>
      </c>
      <c r="G880" s="114" t="s">
        <v>24</v>
      </c>
      <c r="H880" s="108">
        <v>2</v>
      </c>
      <c r="I880" s="107">
        <v>13975</v>
      </c>
      <c r="J880" s="107">
        <v>7262</v>
      </c>
      <c r="K880" s="107">
        <f t="shared" si="26"/>
        <v>0</v>
      </c>
      <c r="L880" s="107">
        <v>893</v>
      </c>
      <c r="M880" s="113">
        <f t="shared" si="27"/>
        <v>22130</v>
      </c>
      <c r="N880" s="100"/>
      <c r="O880" s="108">
        <v>0</v>
      </c>
      <c r="P880" s="108">
        <v>0</v>
      </c>
      <c r="Q880" s="112">
        <v>0.09</v>
      </c>
      <c r="R880" s="112">
        <v>2.9605856688433292E-3</v>
      </c>
      <c r="S880" s="111">
        <v>0</v>
      </c>
      <c r="T880" s="100"/>
      <c r="U880" s="110">
        <v>42474</v>
      </c>
      <c r="V880" s="110">
        <v>0</v>
      </c>
      <c r="W880" s="110">
        <v>0</v>
      </c>
      <c r="X880" s="110">
        <v>1786</v>
      </c>
      <c r="Y880" s="110">
        <v>44260</v>
      </c>
      <c r="Z880" s="109">
        <v>4818642.6992577109</v>
      </c>
      <c r="AB880" s="108">
        <v>0</v>
      </c>
      <c r="AC880" s="108">
        <v>0</v>
      </c>
      <c r="AD880" s="107">
        <v>0</v>
      </c>
      <c r="AE880" s="106"/>
    </row>
    <row r="881" spans="1:31" s="95" customFormat="1" x14ac:dyDescent="0.3">
      <c r="A881" s="115">
        <v>3506</v>
      </c>
      <c r="B881" s="115">
        <v>3506262093</v>
      </c>
      <c r="C881" s="114" t="s">
        <v>321</v>
      </c>
      <c r="D881" s="115">
        <v>262</v>
      </c>
      <c r="E881" s="114" t="s">
        <v>31</v>
      </c>
      <c r="F881" s="115">
        <v>93</v>
      </c>
      <c r="G881" s="114" t="s">
        <v>25</v>
      </c>
      <c r="H881" s="108">
        <v>7</v>
      </c>
      <c r="I881" s="107">
        <v>11442</v>
      </c>
      <c r="J881" s="107">
        <v>328</v>
      </c>
      <c r="K881" s="107">
        <f t="shared" si="26"/>
        <v>0</v>
      </c>
      <c r="L881" s="107">
        <v>893</v>
      </c>
      <c r="M881" s="113">
        <f t="shared" si="27"/>
        <v>12663</v>
      </c>
      <c r="N881" s="100"/>
      <c r="O881" s="108">
        <v>0</v>
      </c>
      <c r="P881" s="108">
        <v>0</v>
      </c>
      <c r="Q881" s="112">
        <v>0.09</v>
      </c>
      <c r="R881" s="112">
        <v>8.9870379446020443E-2</v>
      </c>
      <c r="S881" s="111">
        <v>0</v>
      </c>
      <c r="T881" s="100"/>
      <c r="U881" s="110">
        <v>82390</v>
      </c>
      <c r="V881" s="110">
        <v>0</v>
      </c>
      <c r="W881" s="110">
        <v>0</v>
      </c>
      <c r="X881" s="110">
        <v>6251</v>
      </c>
      <c r="Y881" s="110">
        <v>88641</v>
      </c>
      <c r="Z881" s="109">
        <v>4818642.6992577109</v>
      </c>
      <c r="AB881" s="108">
        <v>0</v>
      </c>
      <c r="AC881" s="108">
        <v>0</v>
      </c>
      <c r="AD881" s="107">
        <v>0</v>
      </c>
      <c r="AE881" s="106"/>
    </row>
    <row r="882" spans="1:31" s="95" customFormat="1" x14ac:dyDescent="0.3">
      <c r="A882" s="115">
        <v>3506</v>
      </c>
      <c r="B882" s="115">
        <v>3506262105</v>
      </c>
      <c r="C882" s="114" t="s">
        <v>321</v>
      </c>
      <c r="D882" s="115">
        <v>262</v>
      </c>
      <c r="E882" s="114" t="s">
        <v>31</v>
      </c>
      <c r="F882" s="115">
        <v>105</v>
      </c>
      <c r="G882" s="114" t="s">
        <v>264</v>
      </c>
      <c r="H882" s="108">
        <v>1</v>
      </c>
      <c r="I882" s="107">
        <v>9482</v>
      </c>
      <c r="J882" s="107">
        <v>3269</v>
      </c>
      <c r="K882" s="107">
        <f t="shared" si="26"/>
        <v>0</v>
      </c>
      <c r="L882" s="107">
        <v>893</v>
      </c>
      <c r="M882" s="113">
        <f t="shared" si="27"/>
        <v>13644</v>
      </c>
      <c r="N882" s="100"/>
      <c r="O882" s="108">
        <v>0</v>
      </c>
      <c r="P882" s="108">
        <v>0</v>
      </c>
      <c r="Q882" s="112">
        <v>0.09</v>
      </c>
      <c r="R882" s="112">
        <v>2.0246270880346028E-3</v>
      </c>
      <c r="S882" s="111">
        <v>0</v>
      </c>
      <c r="T882" s="100"/>
      <c r="U882" s="110">
        <v>12751</v>
      </c>
      <c r="V882" s="110">
        <v>0</v>
      </c>
      <c r="W882" s="110">
        <v>0</v>
      </c>
      <c r="X882" s="110">
        <v>893</v>
      </c>
      <c r="Y882" s="110">
        <v>13644</v>
      </c>
      <c r="Z882" s="109">
        <v>4818642.6992577109</v>
      </c>
      <c r="AB882" s="108">
        <v>0</v>
      </c>
      <c r="AC882" s="108">
        <v>0</v>
      </c>
      <c r="AD882" s="107">
        <v>0</v>
      </c>
      <c r="AE882" s="106"/>
    </row>
    <row r="883" spans="1:31" s="95" customFormat="1" x14ac:dyDescent="0.3">
      <c r="A883" s="115">
        <v>3506</v>
      </c>
      <c r="B883" s="115">
        <v>3506262128</v>
      </c>
      <c r="C883" s="114" t="s">
        <v>321</v>
      </c>
      <c r="D883" s="115">
        <v>262</v>
      </c>
      <c r="E883" s="114" t="s">
        <v>31</v>
      </c>
      <c r="F883" s="115">
        <v>128</v>
      </c>
      <c r="G883" s="114" t="s">
        <v>110</v>
      </c>
      <c r="H883" s="108">
        <v>1</v>
      </c>
      <c r="I883" s="107">
        <v>11023</v>
      </c>
      <c r="J883" s="107">
        <v>561</v>
      </c>
      <c r="K883" s="107">
        <f t="shared" si="26"/>
        <v>0</v>
      </c>
      <c r="L883" s="107">
        <v>893</v>
      </c>
      <c r="M883" s="113">
        <f t="shared" si="27"/>
        <v>12477</v>
      </c>
      <c r="N883" s="100"/>
      <c r="O883" s="108">
        <v>0</v>
      </c>
      <c r="P883" s="108">
        <v>0</v>
      </c>
      <c r="Q883" s="112">
        <v>0.18</v>
      </c>
      <c r="R883" s="112">
        <v>3.3692444036885129E-2</v>
      </c>
      <c r="S883" s="111">
        <v>0</v>
      </c>
      <c r="T883" s="100"/>
      <c r="U883" s="110">
        <v>11584</v>
      </c>
      <c r="V883" s="110">
        <v>0</v>
      </c>
      <c r="W883" s="110">
        <v>0</v>
      </c>
      <c r="X883" s="110">
        <v>893</v>
      </c>
      <c r="Y883" s="110">
        <v>12477</v>
      </c>
      <c r="Z883" s="109">
        <v>4818642.6992577109</v>
      </c>
      <c r="AB883" s="108">
        <v>0</v>
      </c>
      <c r="AC883" s="108">
        <v>0</v>
      </c>
      <c r="AD883" s="107">
        <v>0</v>
      </c>
      <c r="AE883" s="106"/>
    </row>
    <row r="884" spans="1:31" s="95" customFormat="1" x14ac:dyDescent="0.3">
      <c r="A884" s="115">
        <v>3506</v>
      </c>
      <c r="B884" s="115">
        <v>3506262149</v>
      </c>
      <c r="C884" s="114" t="s">
        <v>321</v>
      </c>
      <c r="D884" s="115">
        <v>262</v>
      </c>
      <c r="E884" s="114" t="s">
        <v>31</v>
      </c>
      <c r="F884" s="115">
        <v>149</v>
      </c>
      <c r="G884" s="114" t="s">
        <v>103</v>
      </c>
      <c r="H884" s="108">
        <v>3</v>
      </c>
      <c r="I884" s="107">
        <v>12235</v>
      </c>
      <c r="J884" s="107">
        <v>15</v>
      </c>
      <c r="K884" s="107">
        <f t="shared" si="26"/>
        <v>0</v>
      </c>
      <c r="L884" s="107">
        <v>893</v>
      </c>
      <c r="M884" s="113">
        <f t="shared" si="27"/>
        <v>13143</v>
      </c>
      <c r="N884" s="100"/>
      <c r="O884" s="108">
        <v>0</v>
      </c>
      <c r="P884" s="108">
        <v>0</v>
      </c>
      <c r="Q884" s="112">
        <v>0.12985622607830993</v>
      </c>
      <c r="R884" s="112">
        <v>0.10032197054833102</v>
      </c>
      <c r="S884" s="111">
        <v>0</v>
      </c>
      <c r="T884" s="100"/>
      <c r="U884" s="110">
        <v>36750</v>
      </c>
      <c r="V884" s="110">
        <v>0</v>
      </c>
      <c r="W884" s="110">
        <v>0</v>
      </c>
      <c r="X884" s="110">
        <v>2679</v>
      </c>
      <c r="Y884" s="110">
        <v>39429</v>
      </c>
      <c r="Z884" s="109">
        <v>4818642.6992577109</v>
      </c>
      <c r="AB884" s="108">
        <v>0</v>
      </c>
      <c r="AC884" s="108">
        <v>0</v>
      </c>
      <c r="AD884" s="107">
        <v>0</v>
      </c>
      <c r="AE884" s="106"/>
    </row>
    <row r="885" spans="1:31" s="95" customFormat="1" x14ac:dyDescent="0.3">
      <c r="A885" s="115">
        <v>3506</v>
      </c>
      <c r="B885" s="115">
        <v>3506262163</v>
      </c>
      <c r="C885" s="114" t="s">
        <v>321</v>
      </c>
      <c r="D885" s="115">
        <v>262</v>
      </c>
      <c r="E885" s="114" t="s">
        <v>31</v>
      </c>
      <c r="F885" s="115">
        <v>163</v>
      </c>
      <c r="G885" s="114" t="s">
        <v>27</v>
      </c>
      <c r="H885" s="108">
        <v>148.81</v>
      </c>
      <c r="I885" s="107">
        <v>11349</v>
      </c>
      <c r="J885" s="107">
        <v>479</v>
      </c>
      <c r="K885" s="107">
        <f t="shared" si="26"/>
        <v>0</v>
      </c>
      <c r="L885" s="107">
        <v>893</v>
      </c>
      <c r="M885" s="113">
        <f t="shared" si="27"/>
        <v>12721</v>
      </c>
      <c r="N885" s="100"/>
      <c r="O885" s="108">
        <v>0</v>
      </c>
      <c r="P885" s="108">
        <v>0</v>
      </c>
      <c r="Q885" s="112">
        <v>0.18</v>
      </c>
      <c r="R885" s="112">
        <v>8.6929728917015628E-2</v>
      </c>
      <c r="S885" s="111">
        <v>0</v>
      </c>
      <c r="T885" s="100"/>
      <c r="U885" s="110">
        <v>1760125</v>
      </c>
      <c r="V885" s="110">
        <v>0</v>
      </c>
      <c r="W885" s="110">
        <v>0</v>
      </c>
      <c r="X885" s="110">
        <v>132888</v>
      </c>
      <c r="Y885" s="110">
        <v>1893013</v>
      </c>
      <c r="Z885" s="109">
        <v>4818642.6992577109</v>
      </c>
      <c r="AB885" s="108">
        <v>0</v>
      </c>
      <c r="AC885" s="108">
        <v>0</v>
      </c>
      <c r="AD885" s="107">
        <v>0</v>
      </c>
      <c r="AE885" s="106"/>
    </row>
    <row r="886" spans="1:31" s="95" customFormat="1" x14ac:dyDescent="0.3">
      <c r="A886" s="115">
        <v>3506</v>
      </c>
      <c r="B886" s="115">
        <v>3506262164</v>
      </c>
      <c r="C886" s="114" t="s">
        <v>321</v>
      </c>
      <c r="D886" s="115">
        <v>262</v>
      </c>
      <c r="E886" s="114" t="s">
        <v>31</v>
      </c>
      <c r="F886" s="115">
        <v>164</v>
      </c>
      <c r="G886" s="114" t="s">
        <v>116</v>
      </c>
      <c r="H886" s="108">
        <v>1</v>
      </c>
      <c r="I886" s="107">
        <v>9618</v>
      </c>
      <c r="J886" s="107">
        <v>4581</v>
      </c>
      <c r="K886" s="107">
        <f t="shared" si="26"/>
        <v>0</v>
      </c>
      <c r="L886" s="107">
        <v>893</v>
      </c>
      <c r="M886" s="113">
        <f t="shared" si="27"/>
        <v>15092</v>
      </c>
      <c r="N886" s="100"/>
      <c r="O886" s="108">
        <v>0</v>
      </c>
      <c r="P886" s="108">
        <v>0</v>
      </c>
      <c r="Q886" s="112">
        <v>0.09</v>
      </c>
      <c r="R886" s="112">
        <v>2.0522894520740541E-3</v>
      </c>
      <c r="S886" s="111">
        <v>0</v>
      </c>
      <c r="T886" s="100"/>
      <c r="U886" s="110">
        <v>14199</v>
      </c>
      <c r="V886" s="110">
        <v>0</v>
      </c>
      <c r="W886" s="110">
        <v>0</v>
      </c>
      <c r="X886" s="110">
        <v>893</v>
      </c>
      <c r="Y886" s="110">
        <v>15092</v>
      </c>
      <c r="Z886" s="109">
        <v>4818642.6992577109</v>
      </c>
      <c r="AB886" s="108">
        <v>0</v>
      </c>
      <c r="AC886" s="108">
        <v>0</v>
      </c>
      <c r="AD886" s="107">
        <v>0</v>
      </c>
      <c r="AE886" s="106"/>
    </row>
    <row r="887" spans="1:31" s="95" customFormat="1" x14ac:dyDescent="0.3">
      <c r="A887" s="115">
        <v>3506</v>
      </c>
      <c r="B887" s="115">
        <v>3506262165</v>
      </c>
      <c r="C887" s="114" t="s">
        <v>321</v>
      </c>
      <c r="D887" s="115">
        <v>262</v>
      </c>
      <c r="E887" s="114" t="s">
        <v>31</v>
      </c>
      <c r="F887" s="115">
        <v>165</v>
      </c>
      <c r="G887" s="114" t="s">
        <v>28</v>
      </c>
      <c r="H887" s="108">
        <v>55</v>
      </c>
      <c r="I887" s="107">
        <v>10873</v>
      </c>
      <c r="J887" s="107">
        <v>593</v>
      </c>
      <c r="K887" s="107">
        <f t="shared" si="26"/>
        <v>0</v>
      </c>
      <c r="L887" s="107">
        <v>893</v>
      </c>
      <c r="M887" s="113">
        <f t="shared" si="27"/>
        <v>12359</v>
      </c>
      <c r="N887" s="100"/>
      <c r="O887" s="108">
        <v>0</v>
      </c>
      <c r="P887" s="108">
        <v>0</v>
      </c>
      <c r="Q887" s="112">
        <v>9.8299999999999998E-2</v>
      </c>
      <c r="R887" s="112">
        <v>9.8201070211486718E-2</v>
      </c>
      <c r="S887" s="111">
        <v>0</v>
      </c>
      <c r="T887" s="100"/>
      <c r="U887" s="110">
        <v>630630</v>
      </c>
      <c r="V887" s="110">
        <v>0</v>
      </c>
      <c r="W887" s="110">
        <v>0</v>
      </c>
      <c r="X887" s="110">
        <v>49115</v>
      </c>
      <c r="Y887" s="110">
        <v>679745</v>
      </c>
      <c r="Z887" s="109">
        <v>4818642.6992577109</v>
      </c>
      <c r="AB887" s="108">
        <v>7</v>
      </c>
      <c r="AC887" s="108">
        <v>0</v>
      </c>
      <c r="AD887" s="107">
        <v>0</v>
      </c>
      <c r="AE887" s="106"/>
    </row>
    <row r="888" spans="1:31" s="95" customFormat="1" x14ac:dyDescent="0.3">
      <c r="A888" s="115">
        <v>3506</v>
      </c>
      <c r="B888" s="115">
        <v>3506262176</v>
      </c>
      <c r="C888" s="114" t="s">
        <v>321</v>
      </c>
      <c r="D888" s="115">
        <v>262</v>
      </c>
      <c r="E888" s="114" t="s">
        <v>31</v>
      </c>
      <c r="F888" s="115">
        <v>176</v>
      </c>
      <c r="G888" s="114" t="s">
        <v>29</v>
      </c>
      <c r="H888" s="108">
        <v>10</v>
      </c>
      <c r="I888" s="107">
        <v>10698</v>
      </c>
      <c r="J888" s="107">
        <v>3534</v>
      </c>
      <c r="K888" s="107">
        <f t="shared" si="26"/>
        <v>0</v>
      </c>
      <c r="L888" s="107">
        <v>893</v>
      </c>
      <c r="M888" s="113">
        <f t="shared" si="27"/>
        <v>15125</v>
      </c>
      <c r="N888" s="100"/>
      <c r="O888" s="108">
        <v>0</v>
      </c>
      <c r="P888" s="108">
        <v>0</v>
      </c>
      <c r="Q888" s="112">
        <v>0.09</v>
      </c>
      <c r="R888" s="112">
        <v>6.645275270560716E-2</v>
      </c>
      <c r="S888" s="111">
        <v>0</v>
      </c>
      <c r="T888" s="100"/>
      <c r="U888" s="110">
        <v>142320</v>
      </c>
      <c r="V888" s="110">
        <v>0</v>
      </c>
      <c r="W888" s="110">
        <v>0</v>
      </c>
      <c r="X888" s="110">
        <v>8930</v>
      </c>
      <c r="Y888" s="110">
        <v>151250</v>
      </c>
      <c r="Z888" s="109">
        <v>4818642.6992577109</v>
      </c>
      <c r="AB888" s="108">
        <v>0</v>
      </c>
      <c r="AC888" s="108">
        <v>0</v>
      </c>
      <c r="AD888" s="107">
        <v>0</v>
      </c>
      <c r="AE888" s="106"/>
    </row>
    <row r="889" spans="1:31" s="95" customFormat="1" x14ac:dyDescent="0.3">
      <c r="A889" s="115">
        <v>3506</v>
      </c>
      <c r="B889" s="115">
        <v>3506262178</v>
      </c>
      <c r="C889" s="114" t="s">
        <v>321</v>
      </c>
      <c r="D889" s="115">
        <v>262</v>
      </c>
      <c r="E889" s="114" t="s">
        <v>31</v>
      </c>
      <c r="F889" s="115">
        <v>178</v>
      </c>
      <c r="G889" s="114" t="s">
        <v>241</v>
      </c>
      <c r="H889" s="108">
        <v>7</v>
      </c>
      <c r="I889" s="107">
        <v>12080</v>
      </c>
      <c r="J889" s="107">
        <v>1259</v>
      </c>
      <c r="K889" s="107">
        <f t="shared" si="26"/>
        <v>0</v>
      </c>
      <c r="L889" s="107">
        <v>893</v>
      </c>
      <c r="M889" s="113">
        <f t="shared" si="27"/>
        <v>14232</v>
      </c>
      <c r="N889" s="100"/>
      <c r="O889" s="108">
        <v>0</v>
      </c>
      <c r="P889" s="108">
        <v>0</v>
      </c>
      <c r="Q889" s="112">
        <v>0.09</v>
      </c>
      <c r="R889" s="112">
        <v>5.8677372275208833E-2</v>
      </c>
      <c r="S889" s="111">
        <v>0</v>
      </c>
      <c r="T889" s="100"/>
      <c r="U889" s="110">
        <v>93373</v>
      </c>
      <c r="V889" s="110">
        <v>0</v>
      </c>
      <c r="W889" s="110">
        <v>0</v>
      </c>
      <c r="X889" s="110">
        <v>6251</v>
      </c>
      <c r="Y889" s="110">
        <v>99624</v>
      </c>
      <c r="Z889" s="109">
        <v>4818642.6992577109</v>
      </c>
      <c r="AB889" s="108">
        <v>0</v>
      </c>
      <c r="AC889" s="108">
        <v>0</v>
      </c>
      <c r="AD889" s="107">
        <v>0</v>
      </c>
      <c r="AE889" s="106"/>
    </row>
    <row r="890" spans="1:31" s="95" customFormat="1" x14ac:dyDescent="0.3">
      <c r="A890" s="115">
        <v>3506</v>
      </c>
      <c r="B890" s="115">
        <v>3506262229</v>
      </c>
      <c r="C890" s="114" t="s">
        <v>321</v>
      </c>
      <c r="D890" s="115">
        <v>262</v>
      </c>
      <c r="E890" s="114" t="s">
        <v>31</v>
      </c>
      <c r="F890" s="115">
        <v>229</v>
      </c>
      <c r="G890" s="114" t="s">
        <v>113</v>
      </c>
      <c r="H890" s="108">
        <v>18.509999999999998</v>
      </c>
      <c r="I890" s="107">
        <v>10180</v>
      </c>
      <c r="J890" s="107">
        <v>1755</v>
      </c>
      <c r="K890" s="107">
        <f t="shared" si="26"/>
        <v>0</v>
      </c>
      <c r="L890" s="107">
        <v>893</v>
      </c>
      <c r="M890" s="113">
        <f t="shared" si="27"/>
        <v>12828</v>
      </c>
      <c r="N890" s="100"/>
      <c r="O890" s="108">
        <v>0</v>
      </c>
      <c r="P890" s="108">
        <v>0</v>
      </c>
      <c r="Q890" s="112">
        <v>0.09</v>
      </c>
      <c r="R890" s="112">
        <v>1.1153540828177228E-2</v>
      </c>
      <c r="S890" s="111">
        <v>0</v>
      </c>
      <c r="T890" s="100"/>
      <c r="U890" s="110">
        <v>220917</v>
      </c>
      <c r="V890" s="110">
        <v>0</v>
      </c>
      <c r="W890" s="110">
        <v>0</v>
      </c>
      <c r="X890" s="110">
        <v>16529</v>
      </c>
      <c r="Y890" s="110">
        <v>237446</v>
      </c>
      <c r="Z890" s="109">
        <v>4818642.6992577109</v>
      </c>
      <c r="AB890" s="108">
        <v>0</v>
      </c>
      <c r="AC890" s="108">
        <v>0</v>
      </c>
      <c r="AD890" s="107">
        <v>0</v>
      </c>
      <c r="AE890" s="106"/>
    </row>
    <row r="891" spans="1:31" s="95" customFormat="1" x14ac:dyDescent="0.3">
      <c r="A891" s="115">
        <v>3506</v>
      </c>
      <c r="B891" s="115">
        <v>3506262248</v>
      </c>
      <c r="C891" s="114" t="s">
        <v>321</v>
      </c>
      <c r="D891" s="115">
        <v>262</v>
      </c>
      <c r="E891" s="114" t="s">
        <v>31</v>
      </c>
      <c r="F891" s="115">
        <v>248</v>
      </c>
      <c r="G891" s="114" t="s">
        <v>30</v>
      </c>
      <c r="H891" s="108">
        <v>6</v>
      </c>
      <c r="I891" s="107">
        <v>10648</v>
      </c>
      <c r="J891" s="107">
        <v>1053</v>
      </c>
      <c r="K891" s="107">
        <f t="shared" si="26"/>
        <v>0</v>
      </c>
      <c r="L891" s="107">
        <v>893</v>
      </c>
      <c r="M891" s="113">
        <f t="shared" si="27"/>
        <v>12594</v>
      </c>
      <c r="N891" s="100"/>
      <c r="O891" s="108">
        <v>0</v>
      </c>
      <c r="P891" s="108">
        <v>0</v>
      </c>
      <c r="Q891" s="112">
        <v>0.09</v>
      </c>
      <c r="R891" s="112">
        <v>3.9140350816507199E-2</v>
      </c>
      <c r="S891" s="111">
        <v>0</v>
      </c>
      <c r="T891" s="100"/>
      <c r="U891" s="110">
        <v>70206</v>
      </c>
      <c r="V891" s="110">
        <v>0</v>
      </c>
      <c r="W891" s="110">
        <v>0</v>
      </c>
      <c r="X891" s="110">
        <v>5358</v>
      </c>
      <c r="Y891" s="110">
        <v>75564</v>
      </c>
      <c r="Z891" s="109">
        <v>4818642.6992577109</v>
      </c>
      <c r="AB891" s="108">
        <v>0</v>
      </c>
      <c r="AC891" s="108">
        <v>0</v>
      </c>
      <c r="AD891" s="107">
        <v>0</v>
      </c>
      <c r="AE891" s="106"/>
    </row>
    <row r="892" spans="1:31" s="95" customFormat="1" x14ac:dyDescent="0.3">
      <c r="A892" s="115">
        <v>3506</v>
      </c>
      <c r="B892" s="115">
        <v>3506262258</v>
      </c>
      <c r="C892" s="114" t="s">
        <v>321</v>
      </c>
      <c r="D892" s="115">
        <v>262</v>
      </c>
      <c r="E892" s="114" t="s">
        <v>31</v>
      </c>
      <c r="F892" s="115">
        <v>258</v>
      </c>
      <c r="G892" s="114" t="s">
        <v>97</v>
      </c>
      <c r="H892" s="108">
        <v>7</v>
      </c>
      <c r="I892" s="107">
        <v>9740</v>
      </c>
      <c r="J892" s="107">
        <v>3109</v>
      </c>
      <c r="K892" s="107">
        <f t="shared" si="26"/>
        <v>0</v>
      </c>
      <c r="L892" s="107">
        <v>893</v>
      </c>
      <c r="M892" s="113">
        <f t="shared" si="27"/>
        <v>13742</v>
      </c>
      <c r="N892" s="100"/>
      <c r="O892" s="108">
        <v>0</v>
      </c>
      <c r="P892" s="108">
        <v>0</v>
      </c>
      <c r="Q892" s="112">
        <v>0.18</v>
      </c>
      <c r="R892" s="112">
        <v>8.7712818209417828E-2</v>
      </c>
      <c r="S892" s="111">
        <v>0</v>
      </c>
      <c r="T892" s="100"/>
      <c r="U892" s="110">
        <v>89943</v>
      </c>
      <c r="V892" s="110">
        <v>0</v>
      </c>
      <c r="W892" s="110">
        <v>0</v>
      </c>
      <c r="X892" s="110">
        <v>6251</v>
      </c>
      <c r="Y892" s="110">
        <v>96194</v>
      </c>
      <c r="Z892" s="109">
        <v>4818642.6992577109</v>
      </c>
      <c r="AB892" s="108">
        <v>0</v>
      </c>
      <c r="AC892" s="108">
        <v>0</v>
      </c>
      <c r="AD892" s="107">
        <v>0</v>
      </c>
      <c r="AE892" s="106"/>
    </row>
    <row r="893" spans="1:31" s="95" customFormat="1" x14ac:dyDescent="0.3">
      <c r="A893" s="115">
        <v>3506</v>
      </c>
      <c r="B893" s="115">
        <v>3506262262</v>
      </c>
      <c r="C893" s="114" t="s">
        <v>321</v>
      </c>
      <c r="D893" s="115">
        <v>262</v>
      </c>
      <c r="E893" s="114" t="s">
        <v>31</v>
      </c>
      <c r="F893" s="115">
        <v>262</v>
      </c>
      <c r="G893" s="114" t="s">
        <v>31</v>
      </c>
      <c r="H893" s="108">
        <v>64.849999999999994</v>
      </c>
      <c r="I893" s="107">
        <v>10124</v>
      </c>
      <c r="J893" s="107">
        <v>4668</v>
      </c>
      <c r="K893" s="107">
        <f t="shared" si="26"/>
        <v>0</v>
      </c>
      <c r="L893" s="107">
        <v>893</v>
      </c>
      <c r="M893" s="113">
        <f t="shared" si="27"/>
        <v>15685</v>
      </c>
      <c r="N893" s="100"/>
      <c r="O893" s="108">
        <v>0</v>
      </c>
      <c r="P893" s="108">
        <v>0</v>
      </c>
      <c r="Q893" s="112">
        <v>0.09</v>
      </c>
      <c r="R893" s="112">
        <v>5.2966569410615699E-2</v>
      </c>
      <c r="S893" s="111">
        <v>0</v>
      </c>
      <c r="T893" s="100"/>
      <c r="U893" s="110">
        <v>959261</v>
      </c>
      <c r="V893" s="110">
        <v>0</v>
      </c>
      <c r="W893" s="110">
        <v>0</v>
      </c>
      <c r="X893" s="110">
        <v>57911</v>
      </c>
      <c r="Y893" s="110">
        <v>1017172</v>
      </c>
      <c r="Z893" s="109">
        <v>4818642.6992577109</v>
      </c>
      <c r="AB893" s="108">
        <v>0</v>
      </c>
      <c r="AC893" s="108">
        <v>0</v>
      </c>
      <c r="AD893" s="107">
        <v>0</v>
      </c>
      <c r="AE893" s="106"/>
    </row>
    <row r="894" spans="1:31" s="95" customFormat="1" x14ac:dyDescent="0.3">
      <c r="A894" s="115">
        <v>3506</v>
      </c>
      <c r="B894" s="115">
        <v>3506262274</v>
      </c>
      <c r="C894" s="114" t="s">
        <v>321</v>
      </c>
      <c r="D894" s="115">
        <v>262</v>
      </c>
      <c r="E894" s="114" t="s">
        <v>31</v>
      </c>
      <c r="F894" s="115">
        <v>274</v>
      </c>
      <c r="G894" s="114" t="s">
        <v>81</v>
      </c>
      <c r="H894" s="108">
        <v>3</v>
      </c>
      <c r="I894" s="107">
        <v>10103</v>
      </c>
      <c r="J894" s="107">
        <v>4884</v>
      </c>
      <c r="K894" s="107">
        <f t="shared" si="26"/>
        <v>0</v>
      </c>
      <c r="L894" s="107">
        <v>893</v>
      </c>
      <c r="M894" s="113">
        <f t="shared" si="27"/>
        <v>15880</v>
      </c>
      <c r="N894" s="100"/>
      <c r="O894" s="108">
        <v>0</v>
      </c>
      <c r="P894" s="108">
        <v>0</v>
      </c>
      <c r="Q894" s="112">
        <v>0.09</v>
      </c>
      <c r="R894" s="112">
        <v>7.8783261750433251E-2</v>
      </c>
      <c r="S894" s="111">
        <v>0</v>
      </c>
      <c r="T894" s="100"/>
      <c r="U894" s="110">
        <v>44961</v>
      </c>
      <c r="V894" s="110">
        <v>0</v>
      </c>
      <c r="W894" s="110">
        <v>0</v>
      </c>
      <c r="X894" s="110">
        <v>2679</v>
      </c>
      <c r="Y894" s="110">
        <v>47640</v>
      </c>
      <c r="Z894" s="109">
        <v>4818642.6992577109</v>
      </c>
      <c r="AB894" s="108">
        <v>0</v>
      </c>
      <c r="AC894" s="108">
        <v>0</v>
      </c>
      <c r="AD894" s="107">
        <v>0</v>
      </c>
      <c r="AE894" s="106"/>
    </row>
    <row r="895" spans="1:31" s="95" customFormat="1" x14ac:dyDescent="0.3">
      <c r="A895" s="115">
        <v>3506</v>
      </c>
      <c r="B895" s="115">
        <v>3506262284</v>
      </c>
      <c r="C895" s="114" t="s">
        <v>321</v>
      </c>
      <c r="D895" s="115">
        <v>262</v>
      </c>
      <c r="E895" s="114" t="s">
        <v>31</v>
      </c>
      <c r="F895" s="115">
        <v>284</v>
      </c>
      <c r="G895" s="114" t="s">
        <v>163</v>
      </c>
      <c r="H895" s="108">
        <v>2.85</v>
      </c>
      <c r="I895" s="107">
        <v>9254</v>
      </c>
      <c r="J895" s="107">
        <v>3151</v>
      </c>
      <c r="K895" s="107">
        <f t="shared" si="26"/>
        <v>0</v>
      </c>
      <c r="L895" s="107">
        <v>893</v>
      </c>
      <c r="M895" s="113">
        <f t="shared" si="27"/>
        <v>13298</v>
      </c>
      <c r="N895" s="100"/>
      <c r="O895" s="108">
        <v>0</v>
      </c>
      <c r="P895" s="108">
        <v>0</v>
      </c>
      <c r="Q895" s="112">
        <v>0.09</v>
      </c>
      <c r="R895" s="112">
        <v>2.6974727649085161E-2</v>
      </c>
      <c r="S895" s="111">
        <v>0</v>
      </c>
      <c r="T895" s="100"/>
      <c r="U895" s="110">
        <v>35354</v>
      </c>
      <c r="V895" s="110">
        <v>0</v>
      </c>
      <c r="W895" s="110">
        <v>0</v>
      </c>
      <c r="X895" s="110">
        <v>2545</v>
      </c>
      <c r="Y895" s="110">
        <v>37899</v>
      </c>
      <c r="Z895" s="109">
        <v>4818642.6992577109</v>
      </c>
      <c r="AB895" s="108">
        <v>0</v>
      </c>
      <c r="AC895" s="108">
        <v>0</v>
      </c>
      <c r="AD895" s="107">
        <v>0</v>
      </c>
      <c r="AE895" s="106"/>
    </row>
    <row r="896" spans="1:31" s="95" customFormat="1" x14ac:dyDescent="0.3">
      <c r="A896" s="115">
        <v>3506</v>
      </c>
      <c r="B896" s="115">
        <v>3506262295</v>
      </c>
      <c r="C896" s="114" t="s">
        <v>321</v>
      </c>
      <c r="D896" s="115">
        <v>262</v>
      </c>
      <c r="E896" s="114" t="s">
        <v>31</v>
      </c>
      <c r="F896" s="115">
        <v>295</v>
      </c>
      <c r="G896" s="114" t="s">
        <v>155</v>
      </c>
      <c r="H896" s="108">
        <v>2</v>
      </c>
      <c r="I896" s="107">
        <v>9708</v>
      </c>
      <c r="J896" s="107">
        <v>4643</v>
      </c>
      <c r="K896" s="107">
        <f t="shared" si="26"/>
        <v>0</v>
      </c>
      <c r="L896" s="107">
        <v>893</v>
      </c>
      <c r="M896" s="113">
        <f t="shared" si="27"/>
        <v>15244</v>
      </c>
      <c r="N896" s="100"/>
      <c r="O896" s="108">
        <v>0</v>
      </c>
      <c r="P896" s="108">
        <v>0</v>
      </c>
      <c r="Q896" s="112">
        <v>0.09</v>
      </c>
      <c r="R896" s="112">
        <v>2.037690193406954E-2</v>
      </c>
      <c r="S896" s="111">
        <v>0</v>
      </c>
      <c r="T896" s="100"/>
      <c r="U896" s="110">
        <v>28702</v>
      </c>
      <c r="V896" s="110">
        <v>0</v>
      </c>
      <c r="W896" s="110">
        <v>0</v>
      </c>
      <c r="X896" s="110">
        <v>1786</v>
      </c>
      <c r="Y896" s="110">
        <v>30488</v>
      </c>
      <c r="Z896" s="109">
        <v>4818642.6992577109</v>
      </c>
      <c r="AB896" s="108">
        <v>0</v>
      </c>
      <c r="AC896" s="108">
        <v>0</v>
      </c>
      <c r="AD896" s="107">
        <v>0</v>
      </c>
      <c r="AE896" s="106"/>
    </row>
    <row r="897" spans="1:31" s="95" customFormat="1" x14ac:dyDescent="0.3">
      <c r="A897" s="115">
        <v>3506</v>
      </c>
      <c r="B897" s="115">
        <v>3506262305</v>
      </c>
      <c r="C897" s="114" t="s">
        <v>321</v>
      </c>
      <c r="D897" s="115">
        <v>262</v>
      </c>
      <c r="E897" s="114" t="s">
        <v>31</v>
      </c>
      <c r="F897" s="115">
        <v>305</v>
      </c>
      <c r="G897" s="114" t="s">
        <v>75</v>
      </c>
      <c r="H897" s="108">
        <v>2</v>
      </c>
      <c r="I897" s="107">
        <v>8944</v>
      </c>
      <c r="J897" s="107">
        <v>2917</v>
      </c>
      <c r="K897" s="107">
        <f t="shared" si="26"/>
        <v>0</v>
      </c>
      <c r="L897" s="107">
        <v>893</v>
      </c>
      <c r="M897" s="113">
        <f t="shared" si="27"/>
        <v>12754</v>
      </c>
      <c r="N897" s="100"/>
      <c r="O897" s="108">
        <v>0</v>
      </c>
      <c r="P897" s="108">
        <v>0</v>
      </c>
      <c r="Q897" s="112">
        <v>0.09</v>
      </c>
      <c r="R897" s="112">
        <v>1.3653013876805516E-2</v>
      </c>
      <c r="S897" s="111">
        <v>0</v>
      </c>
      <c r="T897" s="100"/>
      <c r="U897" s="110">
        <v>23722</v>
      </c>
      <c r="V897" s="110">
        <v>0</v>
      </c>
      <c r="W897" s="110">
        <v>0</v>
      </c>
      <c r="X897" s="110">
        <v>1786</v>
      </c>
      <c r="Y897" s="110">
        <v>25508</v>
      </c>
      <c r="Z897" s="109">
        <v>4818642.6992577109</v>
      </c>
      <c r="AB897" s="108">
        <v>0</v>
      </c>
      <c r="AC897" s="108">
        <v>0</v>
      </c>
      <c r="AD897" s="107">
        <v>0</v>
      </c>
      <c r="AE897" s="106"/>
    </row>
    <row r="898" spans="1:31" s="95" customFormat="1" x14ac:dyDescent="0.3">
      <c r="A898" s="115">
        <v>3506</v>
      </c>
      <c r="B898" s="115">
        <v>3506262346</v>
      </c>
      <c r="C898" s="114" t="s">
        <v>321</v>
      </c>
      <c r="D898" s="115">
        <v>262</v>
      </c>
      <c r="E898" s="114" t="s">
        <v>31</v>
      </c>
      <c r="F898" s="115">
        <v>346</v>
      </c>
      <c r="G898" s="114" t="s">
        <v>33</v>
      </c>
      <c r="H898" s="108">
        <v>2</v>
      </c>
      <c r="I898" s="107">
        <v>12842</v>
      </c>
      <c r="J898" s="107">
        <v>1429</v>
      </c>
      <c r="K898" s="107">
        <f t="shared" si="26"/>
        <v>0</v>
      </c>
      <c r="L898" s="107">
        <v>893</v>
      </c>
      <c r="M898" s="113">
        <f t="shared" si="27"/>
        <v>15164</v>
      </c>
      <c r="N898" s="100"/>
      <c r="O898" s="108">
        <v>0</v>
      </c>
      <c r="P898" s="108">
        <v>0</v>
      </c>
      <c r="Q898" s="112">
        <v>0.09</v>
      </c>
      <c r="R898" s="112">
        <v>9.3572471757987288E-3</v>
      </c>
      <c r="S898" s="111">
        <v>0</v>
      </c>
      <c r="T898" s="100"/>
      <c r="U898" s="110">
        <v>28542</v>
      </c>
      <c r="V898" s="110">
        <v>0</v>
      </c>
      <c r="W898" s="110">
        <v>0</v>
      </c>
      <c r="X898" s="110">
        <v>1786</v>
      </c>
      <c r="Y898" s="110">
        <v>30328</v>
      </c>
      <c r="Z898" s="109">
        <v>4818642.6992577109</v>
      </c>
      <c r="AB898" s="108">
        <v>0</v>
      </c>
      <c r="AC898" s="108">
        <v>0</v>
      </c>
      <c r="AD898" s="107">
        <v>0</v>
      </c>
      <c r="AE898" s="106"/>
    </row>
    <row r="899" spans="1:31" s="95" customFormat="1" x14ac:dyDescent="0.3">
      <c r="A899" s="115">
        <v>3506</v>
      </c>
      <c r="B899" s="115">
        <v>3506262347</v>
      </c>
      <c r="C899" s="114" t="s">
        <v>321</v>
      </c>
      <c r="D899" s="115">
        <v>262</v>
      </c>
      <c r="E899" s="114" t="s">
        <v>31</v>
      </c>
      <c r="F899" s="115">
        <v>347</v>
      </c>
      <c r="G899" s="114" t="s">
        <v>106</v>
      </c>
      <c r="H899" s="108">
        <v>4</v>
      </c>
      <c r="I899" s="107">
        <v>9524</v>
      </c>
      <c r="J899" s="107">
        <v>4126</v>
      </c>
      <c r="K899" s="107">
        <f t="shared" si="26"/>
        <v>0</v>
      </c>
      <c r="L899" s="107">
        <v>893</v>
      </c>
      <c r="M899" s="113">
        <f t="shared" si="27"/>
        <v>14543</v>
      </c>
      <c r="N899" s="100"/>
      <c r="O899" s="108">
        <v>0</v>
      </c>
      <c r="P899" s="108">
        <v>0</v>
      </c>
      <c r="Q899" s="112">
        <v>0.09</v>
      </c>
      <c r="R899" s="112">
        <v>4.4022263711121119E-3</v>
      </c>
      <c r="S899" s="111">
        <v>0</v>
      </c>
      <c r="T899" s="100"/>
      <c r="U899" s="110">
        <v>54600</v>
      </c>
      <c r="V899" s="110">
        <v>0</v>
      </c>
      <c r="W899" s="110">
        <v>0</v>
      </c>
      <c r="X899" s="110">
        <v>3572</v>
      </c>
      <c r="Y899" s="110">
        <v>58172</v>
      </c>
      <c r="Z899" s="109">
        <v>4818642.6992577109</v>
      </c>
      <c r="AB899" s="108">
        <v>0</v>
      </c>
      <c r="AC899" s="108">
        <v>0</v>
      </c>
      <c r="AD899" s="107">
        <v>0</v>
      </c>
      <c r="AE899" s="106"/>
    </row>
    <row r="900" spans="1:31" s="95" customFormat="1" x14ac:dyDescent="0.3">
      <c r="A900" s="115">
        <v>3507</v>
      </c>
      <c r="B900" s="115">
        <v>3507201072</v>
      </c>
      <c r="C900" s="114" t="s">
        <v>322</v>
      </c>
      <c r="D900" s="115">
        <v>201</v>
      </c>
      <c r="E900" s="114" t="s">
        <v>17</v>
      </c>
      <c r="F900" s="115">
        <v>72</v>
      </c>
      <c r="G900" s="114" t="s">
        <v>18</v>
      </c>
      <c r="H900" s="108">
        <v>1.42</v>
      </c>
      <c r="I900" s="107">
        <v>9794</v>
      </c>
      <c r="J900" s="107">
        <v>2319</v>
      </c>
      <c r="K900" s="107">
        <f t="shared" si="26"/>
        <v>0</v>
      </c>
      <c r="L900" s="107">
        <v>893</v>
      </c>
      <c r="M900" s="113">
        <f t="shared" si="27"/>
        <v>13006</v>
      </c>
      <c r="N900" s="100"/>
      <c r="O900" s="108">
        <v>0</v>
      </c>
      <c r="P900" s="108">
        <v>0</v>
      </c>
      <c r="Q900" s="112">
        <v>0.09</v>
      </c>
      <c r="R900" s="112">
        <v>2.5479357059066247E-3</v>
      </c>
      <c r="S900" s="111">
        <v>0</v>
      </c>
      <c r="T900" s="100"/>
      <c r="U900" s="110">
        <v>17200</v>
      </c>
      <c r="V900" s="110">
        <v>0</v>
      </c>
      <c r="W900" s="110">
        <v>0</v>
      </c>
      <c r="X900" s="110">
        <v>1268</v>
      </c>
      <c r="Y900" s="110">
        <v>18468</v>
      </c>
      <c r="Z900" s="109">
        <v>3483720</v>
      </c>
      <c r="AB900" s="108">
        <v>0</v>
      </c>
      <c r="AC900" s="108">
        <v>0</v>
      </c>
      <c r="AD900" s="107">
        <v>0</v>
      </c>
      <c r="AE900" s="106"/>
    </row>
    <row r="901" spans="1:31" s="95" customFormat="1" x14ac:dyDescent="0.3">
      <c r="A901" s="115">
        <v>3507</v>
      </c>
      <c r="B901" s="115">
        <v>3507201095</v>
      </c>
      <c r="C901" s="114" t="s">
        <v>322</v>
      </c>
      <c r="D901" s="115">
        <v>201</v>
      </c>
      <c r="E901" s="114" t="s">
        <v>17</v>
      </c>
      <c r="F901" s="115">
        <v>95</v>
      </c>
      <c r="G901" s="114" t="s">
        <v>296</v>
      </c>
      <c r="H901" s="108">
        <v>2.19</v>
      </c>
      <c r="I901" s="107">
        <v>11884</v>
      </c>
      <c r="J901" s="107">
        <v>102</v>
      </c>
      <c r="K901" s="107">
        <f t="shared" si="26"/>
        <v>0</v>
      </c>
      <c r="L901" s="107">
        <v>893</v>
      </c>
      <c r="M901" s="113">
        <f t="shared" si="27"/>
        <v>12879</v>
      </c>
      <c r="N901" s="100"/>
      <c r="O901" s="108">
        <v>0</v>
      </c>
      <c r="P901" s="108">
        <v>0</v>
      </c>
      <c r="Q901" s="112">
        <v>0.15329999999999999</v>
      </c>
      <c r="R901" s="112">
        <v>0.11761289582141479</v>
      </c>
      <c r="S901" s="111">
        <v>0</v>
      </c>
      <c r="T901" s="100"/>
      <c r="U901" s="110">
        <v>26249</v>
      </c>
      <c r="V901" s="110">
        <v>0</v>
      </c>
      <c r="W901" s="110">
        <v>0</v>
      </c>
      <c r="X901" s="110">
        <v>1955</v>
      </c>
      <c r="Y901" s="110">
        <v>28204</v>
      </c>
      <c r="Z901" s="109">
        <v>3483720</v>
      </c>
      <c r="AB901" s="108">
        <v>0</v>
      </c>
      <c r="AC901" s="108">
        <v>0</v>
      </c>
      <c r="AD901" s="107">
        <v>0</v>
      </c>
      <c r="AE901" s="106"/>
    </row>
    <row r="902" spans="1:31" s="95" customFormat="1" x14ac:dyDescent="0.3">
      <c r="A902" s="115">
        <v>3507</v>
      </c>
      <c r="B902" s="115">
        <v>3507201201</v>
      </c>
      <c r="C902" s="114" t="s">
        <v>322</v>
      </c>
      <c r="D902" s="115">
        <v>201</v>
      </c>
      <c r="E902" s="114" t="s">
        <v>17</v>
      </c>
      <c r="F902" s="115">
        <v>201</v>
      </c>
      <c r="G902" s="114" t="s">
        <v>17</v>
      </c>
      <c r="H902" s="108">
        <v>223.65</v>
      </c>
      <c r="I902" s="107">
        <v>13034</v>
      </c>
      <c r="J902" s="107">
        <v>218</v>
      </c>
      <c r="K902" s="107">
        <f t="shared" si="26"/>
        <v>1129.7786720321931</v>
      </c>
      <c r="L902" s="107">
        <v>893</v>
      </c>
      <c r="M902" s="113">
        <f t="shared" si="27"/>
        <v>15274.778672032193</v>
      </c>
      <c r="N902" s="100"/>
      <c r="O902" s="108">
        <v>0</v>
      </c>
      <c r="P902" s="108">
        <v>107.52000000000001</v>
      </c>
      <c r="Q902" s="112">
        <v>0.18</v>
      </c>
      <c r="R902" s="112">
        <v>7.7533854534599503E-2</v>
      </c>
      <c r="S902" s="111">
        <v>0</v>
      </c>
      <c r="T902" s="100"/>
      <c r="U902" s="110">
        <v>2963810</v>
      </c>
      <c r="V902" s="110">
        <v>252675</v>
      </c>
      <c r="W902" s="110">
        <v>0</v>
      </c>
      <c r="X902" s="110">
        <v>199722</v>
      </c>
      <c r="Y902" s="110">
        <v>3416207</v>
      </c>
      <c r="Z902" s="109">
        <v>3483720</v>
      </c>
      <c r="AB902" s="108">
        <v>0</v>
      </c>
      <c r="AC902" s="108">
        <v>0</v>
      </c>
      <c r="AD902" s="107">
        <v>0</v>
      </c>
      <c r="AE902" s="106"/>
    </row>
    <row r="903" spans="1:31" s="95" customFormat="1" x14ac:dyDescent="0.3">
      <c r="A903" s="115">
        <v>3507</v>
      </c>
      <c r="B903" s="115">
        <v>3507201310</v>
      </c>
      <c r="C903" s="114" t="s">
        <v>322</v>
      </c>
      <c r="D903" s="115">
        <v>201</v>
      </c>
      <c r="E903" s="114" t="s">
        <v>17</v>
      </c>
      <c r="F903" s="115">
        <v>310</v>
      </c>
      <c r="G903" s="114" t="s">
        <v>277</v>
      </c>
      <c r="H903" s="108">
        <v>0.42</v>
      </c>
      <c r="I903" s="107">
        <v>11361</v>
      </c>
      <c r="J903" s="107">
        <v>2437</v>
      </c>
      <c r="K903" s="107">
        <f t="shared" si="26"/>
        <v>0</v>
      </c>
      <c r="L903" s="107">
        <v>893</v>
      </c>
      <c r="M903" s="113">
        <f t="shared" si="27"/>
        <v>14691</v>
      </c>
      <c r="N903" s="100"/>
      <c r="O903" s="108">
        <v>0</v>
      </c>
      <c r="P903" s="108">
        <v>0</v>
      </c>
      <c r="Q903" s="112">
        <v>0.18</v>
      </c>
      <c r="R903" s="112">
        <v>2.101262456335018E-2</v>
      </c>
      <c r="S903" s="111">
        <v>0</v>
      </c>
      <c r="T903" s="100"/>
      <c r="U903" s="110">
        <v>5795</v>
      </c>
      <c r="V903" s="110">
        <v>0</v>
      </c>
      <c r="W903" s="110">
        <v>0</v>
      </c>
      <c r="X903" s="110">
        <v>375</v>
      </c>
      <c r="Y903" s="110">
        <v>6170</v>
      </c>
      <c r="Z903" s="109">
        <v>3483720</v>
      </c>
      <c r="AB903" s="108">
        <v>0</v>
      </c>
      <c r="AC903" s="108">
        <v>0</v>
      </c>
      <c r="AD903" s="107">
        <v>0</v>
      </c>
      <c r="AE903" s="106"/>
    </row>
    <row r="904" spans="1:31" s="95" customFormat="1" x14ac:dyDescent="0.3">
      <c r="A904" s="115">
        <v>3507</v>
      </c>
      <c r="B904" s="115">
        <v>3507201740</v>
      </c>
      <c r="C904" s="114" t="s">
        <v>322</v>
      </c>
      <c r="D904" s="115">
        <v>201</v>
      </c>
      <c r="E904" s="114" t="s">
        <v>17</v>
      </c>
      <c r="F904" s="115">
        <v>740</v>
      </c>
      <c r="G904" s="114" t="s">
        <v>305</v>
      </c>
      <c r="H904" s="108">
        <v>1</v>
      </c>
      <c r="I904" s="107">
        <v>9794</v>
      </c>
      <c r="J904" s="107">
        <v>3984</v>
      </c>
      <c r="K904" s="107">
        <f t="shared" si="26"/>
        <v>0</v>
      </c>
      <c r="L904" s="107">
        <v>893</v>
      </c>
      <c r="M904" s="113">
        <f t="shared" si="27"/>
        <v>14671</v>
      </c>
      <c r="N904" s="100"/>
      <c r="O904" s="108">
        <v>0</v>
      </c>
      <c r="P904" s="108">
        <v>0</v>
      </c>
      <c r="Q904" s="112">
        <v>0.09</v>
      </c>
      <c r="R904" s="112">
        <v>1.5892683106852393E-3</v>
      </c>
      <c r="S904" s="111">
        <v>0</v>
      </c>
      <c r="T904" s="100"/>
      <c r="U904" s="110">
        <v>13778</v>
      </c>
      <c r="V904" s="110">
        <v>0</v>
      </c>
      <c r="W904" s="110">
        <v>0</v>
      </c>
      <c r="X904" s="110">
        <v>893</v>
      </c>
      <c r="Y904" s="110">
        <v>14671</v>
      </c>
      <c r="Z904" s="109">
        <v>3483720</v>
      </c>
      <c r="AB904" s="108">
        <v>0</v>
      </c>
      <c r="AC904" s="108">
        <v>0</v>
      </c>
      <c r="AD904" s="107">
        <v>0</v>
      </c>
      <c r="AE904" s="106"/>
    </row>
    <row r="905" spans="1:31" s="95" customFormat="1" x14ac:dyDescent="0.3">
      <c r="A905" s="115">
        <v>3508</v>
      </c>
      <c r="B905" s="115">
        <v>3508281061</v>
      </c>
      <c r="C905" s="114" t="s">
        <v>323</v>
      </c>
      <c r="D905" s="115">
        <v>281</v>
      </c>
      <c r="E905" s="114" t="s">
        <v>169</v>
      </c>
      <c r="F905" s="115">
        <v>61</v>
      </c>
      <c r="G905" s="114" t="s">
        <v>170</v>
      </c>
      <c r="H905" s="108">
        <v>6.04</v>
      </c>
      <c r="I905" s="107">
        <v>11884</v>
      </c>
      <c r="J905" s="107">
        <v>497</v>
      </c>
      <c r="K905" s="107">
        <f t="shared" si="26"/>
        <v>0</v>
      </c>
      <c r="L905" s="107">
        <v>893</v>
      </c>
      <c r="M905" s="113">
        <f t="shared" si="27"/>
        <v>13274</v>
      </c>
      <c r="N905" s="100"/>
      <c r="O905" s="108">
        <v>0</v>
      </c>
      <c r="P905" s="108">
        <v>0</v>
      </c>
      <c r="Q905" s="112">
        <v>0.09</v>
      </c>
      <c r="R905" s="112">
        <v>3.1614984004721104E-2</v>
      </c>
      <c r="S905" s="111">
        <v>0</v>
      </c>
      <c r="T905" s="100"/>
      <c r="U905" s="110">
        <v>74782</v>
      </c>
      <c r="V905" s="110">
        <v>0</v>
      </c>
      <c r="W905" s="110">
        <v>0</v>
      </c>
      <c r="X905" s="110">
        <v>5395</v>
      </c>
      <c r="Y905" s="110">
        <v>80177</v>
      </c>
      <c r="Z905" s="109">
        <v>2727348</v>
      </c>
      <c r="AB905" s="108">
        <v>0</v>
      </c>
      <c r="AC905" s="108">
        <v>0</v>
      </c>
      <c r="AD905" s="107">
        <v>0</v>
      </c>
      <c r="AE905" s="106"/>
    </row>
    <row r="906" spans="1:31" s="95" customFormat="1" x14ac:dyDescent="0.3">
      <c r="A906" s="115">
        <v>3508</v>
      </c>
      <c r="B906" s="115">
        <v>3508281137</v>
      </c>
      <c r="C906" s="114" t="s">
        <v>323</v>
      </c>
      <c r="D906" s="115">
        <v>281</v>
      </c>
      <c r="E906" s="114" t="s">
        <v>169</v>
      </c>
      <c r="F906" s="115">
        <v>137</v>
      </c>
      <c r="G906" s="114" t="s">
        <v>210</v>
      </c>
      <c r="H906" s="108">
        <v>9.2000000000000011</v>
      </c>
      <c r="I906" s="107">
        <v>12194</v>
      </c>
      <c r="J906" s="107">
        <v>20</v>
      </c>
      <c r="K906" s="107">
        <f t="shared" si="26"/>
        <v>0</v>
      </c>
      <c r="L906" s="107">
        <v>893</v>
      </c>
      <c r="M906" s="113">
        <f t="shared" si="27"/>
        <v>13107</v>
      </c>
      <c r="N906" s="100"/>
      <c r="O906" s="108">
        <v>0</v>
      </c>
      <c r="P906" s="108">
        <v>0</v>
      </c>
      <c r="Q906" s="112">
        <v>0.18</v>
      </c>
      <c r="R906" s="112">
        <v>0.11736259389397866</v>
      </c>
      <c r="S906" s="111">
        <v>0</v>
      </c>
      <c r="T906" s="100"/>
      <c r="U906" s="110">
        <v>112371</v>
      </c>
      <c r="V906" s="110">
        <v>0</v>
      </c>
      <c r="W906" s="110">
        <v>0</v>
      </c>
      <c r="X906" s="110">
        <v>8217</v>
      </c>
      <c r="Y906" s="110">
        <v>120588</v>
      </c>
      <c r="Z906" s="109">
        <v>2727348</v>
      </c>
      <c r="AB906" s="108">
        <v>0</v>
      </c>
      <c r="AC906" s="108">
        <v>0</v>
      </c>
      <c r="AD906" s="107">
        <v>0</v>
      </c>
      <c r="AE906" s="106"/>
    </row>
    <row r="907" spans="1:31" s="95" customFormat="1" x14ac:dyDescent="0.3">
      <c r="A907" s="115">
        <v>3508</v>
      </c>
      <c r="B907" s="115">
        <v>3508281281</v>
      </c>
      <c r="C907" s="114" t="s">
        <v>323</v>
      </c>
      <c r="D907" s="115">
        <v>281</v>
      </c>
      <c r="E907" s="114" t="s">
        <v>169</v>
      </c>
      <c r="F907" s="115">
        <v>281</v>
      </c>
      <c r="G907" s="114" t="s">
        <v>169</v>
      </c>
      <c r="H907" s="108">
        <v>174.29999999999984</v>
      </c>
      <c r="I907" s="107">
        <v>13485</v>
      </c>
      <c r="J907" s="107">
        <v>21</v>
      </c>
      <c r="K907" s="107">
        <f t="shared" ref="K907:K938" si="28">IFERROR(V907/H907,0)</f>
        <v>0</v>
      </c>
      <c r="L907" s="107">
        <v>893</v>
      </c>
      <c r="M907" s="113">
        <f t="shared" ref="M907:M938" si="29">SUM(I907:L907)</f>
        <v>14399</v>
      </c>
      <c r="N907" s="100"/>
      <c r="O907" s="108">
        <v>0</v>
      </c>
      <c r="P907" s="108">
        <v>0</v>
      </c>
      <c r="Q907" s="112">
        <v>0.18</v>
      </c>
      <c r="R907" s="112">
        <v>0.11309545177303622</v>
      </c>
      <c r="S907" s="111">
        <v>0</v>
      </c>
      <c r="T907" s="100"/>
      <c r="U907" s="110">
        <v>2354094</v>
      </c>
      <c r="V907" s="110">
        <v>0</v>
      </c>
      <c r="W907" s="110">
        <v>0</v>
      </c>
      <c r="X907" s="110">
        <v>155668</v>
      </c>
      <c r="Y907" s="110">
        <v>2509762</v>
      </c>
      <c r="Z907" s="109">
        <v>2727348</v>
      </c>
      <c r="AB907" s="108">
        <v>0</v>
      </c>
      <c r="AC907" s="108">
        <v>0</v>
      </c>
      <c r="AD907" s="107">
        <v>0</v>
      </c>
      <c r="AE907" s="106"/>
    </row>
    <row r="908" spans="1:31" s="95" customFormat="1" x14ac:dyDescent="0.3">
      <c r="A908" s="115">
        <v>3508</v>
      </c>
      <c r="B908" s="115">
        <v>3508281332</v>
      </c>
      <c r="C908" s="114" t="s">
        <v>323</v>
      </c>
      <c r="D908" s="115">
        <v>281</v>
      </c>
      <c r="E908" s="114" t="s">
        <v>169</v>
      </c>
      <c r="F908" s="115">
        <v>332</v>
      </c>
      <c r="G908" s="114" t="s">
        <v>221</v>
      </c>
      <c r="H908" s="108">
        <v>1</v>
      </c>
      <c r="I908" s="107">
        <v>14594</v>
      </c>
      <c r="J908" s="107">
        <v>1334</v>
      </c>
      <c r="K908" s="107">
        <f t="shared" si="28"/>
        <v>0</v>
      </c>
      <c r="L908" s="107">
        <v>893</v>
      </c>
      <c r="M908" s="113">
        <f t="shared" si="29"/>
        <v>16821</v>
      </c>
      <c r="N908" s="100"/>
      <c r="O908" s="108">
        <v>0</v>
      </c>
      <c r="P908" s="108">
        <v>0</v>
      </c>
      <c r="Q908" s="112">
        <v>0.09</v>
      </c>
      <c r="R908" s="112">
        <v>1.2210003560942382E-2</v>
      </c>
      <c r="S908" s="111">
        <v>0</v>
      </c>
      <c r="T908" s="100"/>
      <c r="U908" s="110">
        <v>15928</v>
      </c>
      <c r="V908" s="110">
        <v>0</v>
      </c>
      <c r="W908" s="110">
        <v>0</v>
      </c>
      <c r="X908" s="110">
        <v>893</v>
      </c>
      <c r="Y908" s="110">
        <v>16821</v>
      </c>
      <c r="Z908" s="109">
        <v>2727348</v>
      </c>
      <c r="AB908" s="108">
        <v>0</v>
      </c>
      <c r="AC908" s="108">
        <v>0</v>
      </c>
      <c r="AD908" s="107">
        <v>0</v>
      </c>
      <c r="AE908" s="106"/>
    </row>
    <row r="909" spans="1:31" s="95" customFormat="1" x14ac:dyDescent="0.3">
      <c r="A909" s="115">
        <v>3509</v>
      </c>
      <c r="B909" s="115">
        <v>3509095095</v>
      </c>
      <c r="C909" s="114" t="s">
        <v>324</v>
      </c>
      <c r="D909" s="115">
        <v>95</v>
      </c>
      <c r="E909" s="114" t="s">
        <v>296</v>
      </c>
      <c r="F909" s="115">
        <v>95</v>
      </c>
      <c r="G909" s="114" t="s">
        <v>296</v>
      </c>
      <c r="H909" s="108">
        <v>393.57</v>
      </c>
      <c r="I909" s="107">
        <v>10635</v>
      </c>
      <c r="J909" s="107">
        <v>91</v>
      </c>
      <c r="K909" s="107">
        <f t="shared" si="28"/>
        <v>0</v>
      </c>
      <c r="L909" s="107">
        <v>893</v>
      </c>
      <c r="M909" s="113">
        <f t="shared" si="29"/>
        <v>11619</v>
      </c>
      <c r="N909" s="100"/>
      <c r="O909" s="108">
        <v>0</v>
      </c>
      <c r="P909" s="108">
        <v>0</v>
      </c>
      <c r="Q909" s="112">
        <v>0.15329999999999999</v>
      </c>
      <c r="R909" s="112">
        <v>0.11761289582141479</v>
      </c>
      <c r="S909" s="111">
        <v>0</v>
      </c>
      <c r="T909" s="100"/>
      <c r="U909" s="110">
        <v>4221432</v>
      </c>
      <c r="V909" s="110">
        <v>0</v>
      </c>
      <c r="W909" s="110">
        <v>0</v>
      </c>
      <c r="X909" s="110">
        <v>351462</v>
      </c>
      <c r="Y909" s="110">
        <v>4572894</v>
      </c>
      <c r="Z909" s="109">
        <v>4619581</v>
      </c>
      <c r="AB909" s="108">
        <v>0</v>
      </c>
      <c r="AC909" s="108">
        <v>0</v>
      </c>
      <c r="AD909" s="107">
        <v>0</v>
      </c>
      <c r="AE909" s="106"/>
    </row>
    <row r="910" spans="1:31" s="95" customFormat="1" x14ac:dyDescent="0.3">
      <c r="A910" s="115">
        <v>3509</v>
      </c>
      <c r="B910" s="115">
        <v>3509095167</v>
      </c>
      <c r="C910" s="114" t="s">
        <v>324</v>
      </c>
      <c r="D910" s="115">
        <v>95</v>
      </c>
      <c r="E910" s="114" t="s">
        <v>296</v>
      </c>
      <c r="F910" s="115">
        <v>167</v>
      </c>
      <c r="G910" s="114" t="s">
        <v>191</v>
      </c>
      <c r="H910" s="108">
        <v>0.56000000000000005</v>
      </c>
      <c r="I910" s="107">
        <v>10288</v>
      </c>
      <c r="J910" s="107">
        <v>3803</v>
      </c>
      <c r="K910" s="107">
        <f t="shared" si="28"/>
        <v>0</v>
      </c>
      <c r="L910" s="107">
        <v>893</v>
      </c>
      <c r="M910" s="113">
        <f t="shared" si="29"/>
        <v>14984</v>
      </c>
      <c r="N910" s="100"/>
      <c r="O910" s="108">
        <v>0</v>
      </c>
      <c r="P910" s="108">
        <v>0</v>
      </c>
      <c r="Q910" s="112">
        <v>0.09</v>
      </c>
      <c r="R910" s="112">
        <v>1.9277546607946845E-2</v>
      </c>
      <c r="S910" s="111">
        <v>0</v>
      </c>
      <c r="T910" s="100"/>
      <c r="U910" s="110">
        <v>7891</v>
      </c>
      <c r="V910" s="110">
        <v>0</v>
      </c>
      <c r="W910" s="110">
        <v>0</v>
      </c>
      <c r="X910" s="110">
        <v>500</v>
      </c>
      <c r="Y910" s="110">
        <v>8391</v>
      </c>
      <c r="Z910" s="109">
        <v>4619581</v>
      </c>
      <c r="AB910" s="108">
        <v>0</v>
      </c>
      <c r="AC910" s="108">
        <v>0</v>
      </c>
      <c r="AD910" s="107">
        <v>0</v>
      </c>
      <c r="AE910" s="106"/>
    </row>
    <row r="911" spans="1:31" s="95" customFormat="1" x14ac:dyDescent="0.3">
      <c r="A911" s="115">
        <v>3509</v>
      </c>
      <c r="B911" s="115">
        <v>3509095331</v>
      </c>
      <c r="C911" s="114" t="s">
        <v>324</v>
      </c>
      <c r="D911" s="115">
        <v>95</v>
      </c>
      <c r="E911" s="114" t="s">
        <v>296</v>
      </c>
      <c r="F911" s="115">
        <v>331</v>
      </c>
      <c r="G911" s="114" t="s">
        <v>20</v>
      </c>
      <c r="H911" s="108">
        <v>2</v>
      </c>
      <c r="I911" s="107">
        <v>8094</v>
      </c>
      <c r="J911" s="107">
        <v>2871</v>
      </c>
      <c r="K911" s="107">
        <f t="shared" si="28"/>
        <v>0</v>
      </c>
      <c r="L911" s="107">
        <v>893</v>
      </c>
      <c r="M911" s="113">
        <f t="shared" si="29"/>
        <v>11858</v>
      </c>
      <c r="N911" s="100"/>
      <c r="O911" s="108">
        <v>0</v>
      </c>
      <c r="P911" s="108">
        <v>0</v>
      </c>
      <c r="Q911" s="112">
        <v>0.09</v>
      </c>
      <c r="R911" s="112">
        <v>1.6812408384238219E-2</v>
      </c>
      <c r="S911" s="111">
        <v>0</v>
      </c>
      <c r="T911" s="100"/>
      <c r="U911" s="110">
        <v>21930</v>
      </c>
      <c r="V911" s="110">
        <v>0</v>
      </c>
      <c r="W911" s="110">
        <v>0</v>
      </c>
      <c r="X911" s="110">
        <v>1786</v>
      </c>
      <c r="Y911" s="110">
        <v>23716</v>
      </c>
      <c r="Z911" s="109">
        <v>4619581</v>
      </c>
      <c r="AB911" s="108">
        <v>0</v>
      </c>
      <c r="AC911" s="108">
        <v>0</v>
      </c>
      <c r="AD911" s="107">
        <v>0</v>
      </c>
      <c r="AE911" s="106"/>
    </row>
    <row r="912" spans="1:31" s="95" customFormat="1" x14ac:dyDescent="0.3">
      <c r="A912" s="115">
        <v>3509</v>
      </c>
      <c r="B912" s="115">
        <v>3509095763</v>
      </c>
      <c r="C912" s="114" t="s">
        <v>324</v>
      </c>
      <c r="D912" s="115">
        <v>95</v>
      </c>
      <c r="E912" s="114" t="s">
        <v>296</v>
      </c>
      <c r="F912" s="115">
        <v>763</v>
      </c>
      <c r="G912" s="114" t="s">
        <v>299</v>
      </c>
      <c r="H912" s="108">
        <v>1</v>
      </c>
      <c r="I912" s="107">
        <v>10861</v>
      </c>
      <c r="J912" s="107">
        <v>2826</v>
      </c>
      <c r="K912" s="107">
        <f t="shared" si="28"/>
        <v>0</v>
      </c>
      <c r="L912" s="107">
        <v>893</v>
      </c>
      <c r="M912" s="113">
        <f t="shared" si="29"/>
        <v>14580</v>
      </c>
      <c r="N912" s="100"/>
      <c r="O912" s="108">
        <v>0</v>
      </c>
      <c r="P912" s="108">
        <v>0</v>
      </c>
      <c r="Q912" s="112">
        <v>0.09</v>
      </c>
      <c r="R912" s="112">
        <v>3.5802117514394855E-3</v>
      </c>
      <c r="S912" s="111">
        <v>0</v>
      </c>
      <c r="T912" s="100"/>
      <c r="U912" s="110">
        <v>13687</v>
      </c>
      <c r="V912" s="110">
        <v>0</v>
      </c>
      <c r="W912" s="110">
        <v>0</v>
      </c>
      <c r="X912" s="110">
        <v>893</v>
      </c>
      <c r="Y912" s="110">
        <v>14580</v>
      </c>
      <c r="Z912" s="109">
        <v>4619581</v>
      </c>
      <c r="AB912" s="108">
        <v>0</v>
      </c>
      <c r="AC912" s="108">
        <v>0</v>
      </c>
      <c r="AD912" s="107">
        <v>0</v>
      </c>
      <c r="AE912" s="106"/>
    </row>
    <row r="913" spans="1:31" s="95" customFormat="1" x14ac:dyDescent="0.3">
      <c r="A913" s="115">
        <v>3510</v>
      </c>
      <c r="B913" s="115">
        <v>3510281005</v>
      </c>
      <c r="C913" s="114" t="s">
        <v>325</v>
      </c>
      <c r="D913" s="115">
        <v>281</v>
      </c>
      <c r="E913" s="114" t="s">
        <v>169</v>
      </c>
      <c r="F913" s="115">
        <v>5</v>
      </c>
      <c r="G913" s="114" t="s">
        <v>219</v>
      </c>
      <c r="H913" s="108">
        <v>1</v>
      </c>
      <c r="I913" s="107">
        <v>12631</v>
      </c>
      <c r="J913" s="107">
        <v>5083</v>
      </c>
      <c r="K913" s="107">
        <f t="shared" si="28"/>
        <v>0</v>
      </c>
      <c r="L913" s="107">
        <v>893</v>
      </c>
      <c r="M913" s="113">
        <f t="shared" si="29"/>
        <v>18607</v>
      </c>
      <c r="N913" s="100"/>
      <c r="O913" s="108">
        <v>0</v>
      </c>
      <c r="P913" s="108">
        <v>0</v>
      </c>
      <c r="Q913" s="112">
        <v>0.09</v>
      </c>
      <c r="R913" s="112">
        <v>4.1027118156097744E-3</v>
      </c>
      <c r="S913" s="111">
        <v>0</v>
      </c>
      <c r="T913" s="100"/>
      <c r="U913" s="110">
        <v>17714</v>
      </c>
      <c r="V913" s="110">
        <v>0</v>
      </c>
      <c r="W913" s="110">
        <v>0</v>
      </c>
      <c r="X913" s="110">
        <v>893</v>
      </c>
      <c r="Y913" s="110">
        <v>18607</v>
      </c>
      <c r="Z913" s="109">
        <v>2720791</v>
      </c>
      <c r="AB913" s="108">
        <v>0</v>
      </c>
      <c r="AC913" s="108">
        <v>0</v>
      </c>
      <c r="AD913" s="107">
        <v>0</v>
      </c>
      <c r="AE913" s="106"/>
    </row>
    <row r="914" spans="1:31" s="95" customFormat="1" x14ac:dyDescent="0.3">
      <c r="A914" s="115">
        <v>3510</v>
      </c>
      <c r="B914" s="115">
        <v>3510281061</v>
      </c>
      <c r="C914" s="114" t="s">
        <v>325</v>
      </c>
      <c r="D914" s="115">
        <v>281</v>
      </c>
      <c r="E914" s="114" t="s">
        <v>169</v>
      </c>
      <c r="F914" s="115">
        <v>61</v>
      </c>
      <c r="G914" s="114" t="s">
        <v>170</v>
      </c>
      <c r="H914" s="108">
        <v>5</v>
      </c>
      <c r="I914" s="107">
        <v>10413</v>
      </c>
      <c r="J914" s="107">
        <v>435</v>
      </c>
      <c r="K914" s="107">
        <f t="shared" si="28"/>
        <v>0</v>
      </c>
      <c r="L914" s="107">
        <v>893</v>
      </c>
      <c r="M914" s="113">
        <f t="shared" si="29"/>
        <v>11741</v>
      </c>
      <c r="N914" s="100"/>
      <c r="O914" s="108">
        <v>0</v>
      </c>
      <c r="P914" s="108">
        <v>0</v>
      </c>
      <c r="Q914" s="112">
        <v>0.09</v>
      </c>
      <c r="R914" s="112">
        <v>3.1614984004721104E-2</v>
      </c>
      <c r="S914" s="111">
        <v>0</v>
      </c>
      <c r="T914" s="100"/>
      <c r="U914" s="110">
        <v>54240</v>
      </c>
      <c r="V914" s="110">
        <v>0</v>
      </c>
      <c r="W914" s="110">
        <v>0</v>
      </c>
      <c r="X914" s="110">
        <v>4465</v>
      </c>
      <c r="Y914" s="110">
        <v>58705</v>
      </c>
      <c r="Z914" s="109">
        <v>2720791</v>
      </c>
      <c r="AB914" s="108">
        <v>0</v>
      </c>
      <c r="AC914" s="108">
        <v>0</v>
      </c>
      <c r="AD914" s="107">
        <v>0</v>
      </c>
      <c r="AE914" s="106"/>
    </row>
    <row r="915" spans="1:31" s="95" customFormat="1" x14ac:dyDescent="0.3">
      <c r="A915" s="115">
        <v>3510</v>
      </c>
      <c r="B915" s="115">
        <v>3510281210</v>
      </c>
      <c r="C915" s="114" t="s">
        <v>325</v>
      </c>
      <c r="D915" s="115">
        <v>281</v>
      </c>
      <c r="E915" s="114" t="s">
        <v>169</v>
      </c>
      <c r="F915" s="115">
        <v>210</v>
      </c>
      <c r="G915" s="114" t="s">
        <v>54</v>
      </c>
      <c r="H915" s="108">
        <v>1</v>
      </c>
      <c r="I915" s="107">
        <v>10167</v>
      </c>
      <c r="J915" s="107">
        <v>3442</v>
      </c>
      <c r="K915" s="107">
        <f t="shared" si="28"/>
        <v>0</v>
      </c>
      <c r="L915" s="107">
        <v>893</v>
      </c>
      <c r="M915" s="113">
        <f t="shared" si="29"/>
        <v>14502</v>
      </c>
      <c r="N915" s="100"/>
      <c r="O915" s="108">
        <v>0</v>
      </c>
      <c r="P915" s="108">
        <v>0</v>
      </c>
      <c r="Q915" s="112">
        <v>0.09</v>
      </c>
      <c r="R915" s="112">
        <v>5.999829214601949E-2</v>
      </c>
      <c r="S915" s="111">
        <v>0</v>
      </c>
      <c r="T915" s="100"/>
      <c r="U915" s="110">
        <v>13609</v>
      </c>
      <c r="V915" s="110">
        <v>0</v>
      </c>
      <c r="W915" s="110">
        <v>0</v>
      </c>
      <c r="X915" s="110">
        <v>893</v>
      </c>
      <c r="Y915" s="110">
        <v>14502</v>
      </c>
      <c r="Z915" s="109">
        <v>2720791</v>
      </c>
      <c r="AB915" s="108">
        <v>0</v>
      </c>
      <c r="AC915" s="108">
        <v>0</v>
      </c>
      <c r="AD915" s="107">
        <v>0</v>
      </c>
      <c r="AE915" s="106"/>
    </row>
    <row r="916" spans="1:31" s="95" customFormat="1" x14ac:dyDescent="0.3">
      <c r="A916" s="115">
        <v>3510</v>
      </c>
      <c r="B916" s="115">
        <v>3510281281</v>
      </c>
      <c r="C916" s="114" t="s">
        <v>325</v>
      </c>
      <c r="D916" s="115">
        <v>281</v>
      </c>
      <c r="E916" s="114" t="s">
        <v>169</v>
      </c>
      <c r="F916" s="115">
        <v>281</v>
      </c>
      <c r="G916" s="114" t="s">
        <v>169</v>
      </c>
      <c r="H916" s="108">
        <v>201.1</v>
      </c>
      <c r="I916" s="107">
        <v>12010</v>
      </c>
      <c r="J916" s="107">
        <v>19</v>
      </c>
      <c r="K916" s="107">
        <f t="shared" si="28"/>
        <v>0</v>
      </c>
      <c r="L916" s="107">
        <v>893</v>
      </c>
      <c r="M916" s="113">
        <f t="shared" si="29"/>
        <v>12922</v>
      </c>
      <c r="N916" s="100"/>
      <c r="O916" s="108">
        <v>0</v>
      </c>
      <c r="P916" s="108">
        <v>0</v>
      </c>
      <c r="Q916" s="112">
        <v>0.18</v>
      </c>
      <c r="R916" s="112">
        <v>0.11309545177303622</v>
      </c>
      <c r="S916" s="111">
        <v>0</v>
      </c>
      <c r="T916" s="100"/>
      <c r="U916" s="110">
        <v>2419031</v>
      </c>
      <c r="V916" s="110">
        <v>0</v>
      </c>
      <c r="W916" s="110">
        <v>0</v>
      </c>
      <c r="X916" s="110">
        <v>179583</v>
      </c>
      <c r="Y916" s="110">
        <v>2598614</v>
      </c>
      <c r="Z916" s="109">
        <v>2720791</v>
      </c>
      <c r="AB916" s="108">
        <v>0</v>
      </c>
      <c r="AC916" s="108">
        <v>0</v>
      </c>
      <c r="AD916" s="107">
        <v>0</v>
      </c>
      <c r="AE916" s="106"/>
    </row>
    <row r="917" spans="1:31" s="95" customFormat="1" x14ac:dyDescent="0.3">
      <c r="A917" s="115">
        <v>3510</v>
      </c>
      <c r="B917" s="115">
        <v>3510281293</v>
      </c>
      <c r="C917" s="114" t="s">
        <v>325</v>
      </c>
      <c r="D917" s="115">
        <v>281</v>
      </c>
      <c r="E917" s="114" t="s">
        <v>169</v>
      </c>
      <c r="F917" s="115">
        <v>293</v>
      </c>
      <c r="G917" s="114" t="s">
        <v>45</v>
      </c>
      <c r="H917" s="108">
        <v>1</v>
      </c>
      <c r="I917" s="107">
        <v>11386</v>
      </c>
      <c r="J917" s="107">
        <v>978</v>
      </c>
      <c r="K917" s="107">
        <f t="shared" si="28"/>
        <v>0</v>
      </c>
      <c r="L917" s="107">
        <v>893</v>
      </c>
      <c r="M917" s="113">
        <f t="shared" si="29"/>
        <v>13257</v>
      </c>
      <c r="N917" s="100"/>
      <c r="O917" s="108">
        <v>0</v>
      </c>
      <c r="P917" s="108">
        <v>0</v>
      </c>
      <c r="Q917" s="112">
        <v>0.18</v>
      </c>
      <c r="R917" s="112">
        <v>3.4719512741899256E-3</v>
      </c>
      <c r="S917" s="111">
        <v>0</v>
      </c>
      <c r="T917" s="100"/>
      <c r="U917" s="110">
        <v>12364</v>
      </c>
      <c r="V917" s="110">
        <v>0</v>
      </c>
      <c r="W917" s="110">
        <v>0</v>
      </c>
      <c r="X917" s="110">
        <v>893</v>
      </c>
      <c r="Y917" s="110">
        <v>13257</v>
      </c>
      <c r="Z917" s="109">
        <v>2720791</v>
      </c>
      <c r="AB917" s="108">
        <v>0</v>
      </c>
      <c r="AC917" s="108">
        <v>0</v>
      </c>
      <c r="AD917" s="107">
        <v>0</v>
      </c>
      <c r="AE917" s="106"/>
    </row>
    <row r="918" spans="1:31" s="95" customFormat="1" x14ac:dyDescent="0.3">
      <c r="A918" s="115">
        <v>3510</v>
      </c>
      <c r="B918" s="115">
        <v>3510281332</v>
      </c>
      <c r="C918" s="114" t="s">
        <v>325</v>
      </c>
      <c r="D918" s="115">
        <v>281</v>
      </c>
      <c r="E918" s="114" t="s">
        <v>169</v>
      </c>
      <c r="F918" s="115">
        <v>332</v>
      </c>
      <c r="G918" s="114" t="s">
        <v>221</v>
      </c>
      <c r="H918" s="108">
        <v>1.27</v>
      </c>
      <c r="I918" s="107">
        <v>11522</v>
      </c>
      <c r="J918" s="107">
        <v>1054</v>
      </c>
      <c r="K918" s="107">
        <f t="shared" si="28"/>
        <v>0</v>
      </c>
      <c r="L918" s="107">
        <v>893</v>
      </c>
      <c r="M918" s="113">
        <f t="shared" si="29"/>
        <v>13469</v>
      </c>
      <c r="N918" s="100"/>
      <c r="O918" s="108">
        <v>0</v>
      </c>
      <c r="P918" s="108">
        <v>0</v>
      </c>
      <c r="Q918" s="112">
        <v>0.09</v>
      </c>
      <c r="R918" s="112">
        <v>1.2210003560942382E-2</v>
      </c>
      <c r="S918" s="111">
        <v>0</v>
      </c>
      <c r="T918" s="100"/>
      <c r="U918" s="110">
        <v>15971</v>
      </c>
      <c r="V918" s="110">
        <v>0</v>
      </c>
      <c r="W918" s="110">
        <v>0</v>
      </c>
      <c r="X918" s="110">
        <v>1135</v>
      </c>
      <c r="Y918" s="110">
        <v>17106</v>
      </c>
      <c r="Z918" s="109">
        <v>2720791</v>
      </c>
      <c r="AB918" s="108">
        <v>0</v>
      </c>
      <c r="AC918" s="108">
        <v>0</v>
      </c>
      <c r="AD918" s="107">
        <v>0</v>
      </c>
      <c r="AE918" s="106"/>
    </row>
    <row r="919" spans="1:31" s="95" customFormat="1" x14ac:dyDescent="0.3">
      <c r="A919" s="115">
        <v>3513</v>
      </c>
      <c r="B919" s="115">
        <v>3513044044</v>
      </c>
      <c r="C919" s="114" t="s">
        <v>326</v>
      </c>
      <c r="D919" s="115">
        <v>44</v>
      </c>
      <c r="E919" s="114" t="s">
        <v>35</v>
      </c>
      <c r="F919" s="115">
        <v>44</v>
      </c>
      <c r="G919" s="114" t="s">
        <v>35</v>
      </c>
      <c r="H919" s="108">
        <v>353.43</v>
      </c>
      <c r="I919" s="107">
        <v>10612</v>
      </c>
      <c r="J919" s="107">
        <v>243</v>
      </c>
      <c r="K919" s="107">
        <f t="shared" si="28"/>
        <v>0</v>
      </c>
      <c r="L919" s="107">
        <v>893</v>
      </c>
      <c r="M919" s="113">
        <f t="shared" si="29"/>
        <v>11748</v>
      </c>
      <c r="N919" s="100"/>
      <c r="O919" s="108">
        <v>0</v>
      </c>
      <c r="P919" s="108">
        <v>0</v>
      </c>
      <c r="Q919" s="112">
        <v>0.09</v>
      </c>
      <c r="R919" s="112">
        <v>4.5747299026763673E-2</v>
      </c>
      <c r="S919" s="111">
        <v>0</v>
      </c>
      <c r="T919" s="100"/>
      <c r="U919" s="110">
        <v>3836480</v>
      </c>
      <c r="V919" s="110">
        <v>0</v>
      </c>
      <c r="W919" s="110">
        <v>0</v>
      </c>
      <c r="X919" s="110">
        <v>315608</v>
      </c>
      <c r="Y919" s="110">
        <v>4152088</v>
      </c>
      <c r="Z919" s="109">
        <v>5012560</v>
      </c>
      <c r="AB919" s="108">
        <v>0</v>
      </c>
      <c r="AC919" s="108">
        <v>0</v>
      </c>
      <c r="AD919" s="107">
        <v>0</v>
      </c>
      <c r="AE919" s="106"/>
    </row>
    <row r="920" spans="1:31" s="95" customFormat="1" x14ac:dyDescent="0.3">
      <c r="A920" s="115">
        <v>3513</v>
      </c>
      <c r="B920" s="115">
        <v>3513044244</v>
      </c>
      <c r="C920" s="114" t="s">
        <v>326</v>
      </c>
      <c r="D920" s="115">
        <v>44</v>
      </c>
      <c r="E920" s="114" t="s">
        <v>35</v>
      </c>
      <c r="F920" s="115">
        <v>244</v>
      </c>
      <c r="G920" s="114" t="s">
        <v>43</v>
      </c>
      <c r="H920" s="108">
        <v>50.38000000000001</v>
      </c>
      <c r="I920" s="107">
        <v>9202</v>
      </c>
      <c r="J920" s="107">
        <v>3729</v>
      </c>
      <c r="K920" s="107">
        <f t="shared" si="28"/>
        <v>0</v>
      </c>
      <c r="L920" s="107">
        <v>893</v>
      </c>
      <c r="M920" s="113">
        <f t="shared" si="29"/>
        <v>13824</v>
      </c>
      <c r="N920" s="100"/>
      <c r="O920" s="108">
        <v>0</v>
      </c>
      <c r="P920" s="108">
        <v>0</v>
      </c>
      <c r="Q920" s="112">
        <v>0.18</v>
      </c>
      <c r="R920" s="112">
        <v>9.1081897987744451E-2</v>
      </c>
      <c r="S920" s="111">
        <v>0</v>
      </c>
      <c r="T920" s="100"/>
      <c r="U920" s="110">
        <v>651463</v>
      </c>
      <c r="V920" s="110">
        <v>0</v>
      </c>
      <c r="W920" s="110">
        <v>0</v>
      </c>
      <c r="X920" s="110">
        <v>44988</v>
      </c>
      <c r="Y920" s="110">
        <v>696451</v>
      </c>
      <c r="Z920" s="109">
        <v>5012560</v>
      </c>
      <c r="AB920" s="108">
        <v>0</v>
      </c>
      <c r="AC920" s="108">
        <v>0</v>
      </c>
      <c r="AD920" s="107">
        <v>0</v>
      </c>
      <c r="AE920" s="106"/>
    </row>
    <row r="921" spans="1:31" s="95" customFormat="1" x14ac:dyDescent="0.3">
      <c r="A921" s="115">
        <v>3513</v>
      </c>
      <c r="B921" s="115">
        <v>3513044251</v>
      </c>
      <c r="C921" s="114" t="s">
        <v>326</v>
      </c>
      <c r="D921" s="115">
        <v>44</v>
      </c>
      <c r="E921" s="114" t="s">
        <v>35</v>
      </c>
      <c r="F921" s="115">
        <v>251</v>
      </c>
      <c r="G921" s="114" t="s">
        <v>292</v>
      </c>
      <c r="H921" s="108">
        <v>0.51</v>
      </c>
      <c r="I921" s="107">
        <v>10998</v>
      </c>
      <c r="J921" s="107">
        <v>2427</v>
      </c>
      <c r="K921" s="107">
        <f t="shared" si="28"/>
        <v>0</v>
      </c>
      <c r="L921" s="107">
        <v>893</v>
      </c>
      <c r="M921" s="113">
        <f t="shared" si="29"/>
        <v>14318</v>
      </c>
      <c r="N921" s="100"/>
      <c r="O921" s="108">
        <v>0</v>
      </c>
      <c r="P921" s="108">
        <v>0</v>
      </c>
      <c r="Q921" s="112">
        <v>0.18</v>
      </c>
      <c r="R921" s="112">
        <v>3.9328348523416642E-2</v>
      </c>
      <c r="S921" s="111">
        <v>0</v>
      </c>
      <c r="T921" s="100"/>
      <c r="U921" s="110">
        <v>6847</v>
      </c>
      <c r="V921" s="110">
        <v>0</v>
      </c>
      <c r="W921" s="110">
        <v>0</v>
      </c>
      <c r="X921" s="110">
        <v>455</v>
      </c>
      <c r="Y921" s="110">
        <v>7302</v>
      </c>
      <c r="Z921" s="109">
        <v>5012560</v>
      </c>
      <c r="AB921" s="108">
        <v>0</v>
      </c>
      <c r="AC921" s="108">
        <v>0</v>
      </c>
      <c r="AD921" s="107">
        <v>0</v>
      </c>
      <c r="AE921" s="106"/>
    </row>
    <row r="922" spans="1:31" s="95" customFormat="1" x14ac:dyDescent="0.3">
      <c r="A922" s="115">
        <v>3513</v>
      </c>
      <c r="B922" s="115">
        <v>3513044285</v>
      </c>
      <c r="C922" s="114" t="s">
        <v>326</v>
      </c>
      <c r="D922" s="115">
        <v>44</v>
      </c>
      <c r="E922" s="114" t="s">
        <v>35</v>
      </c>
      <c r="F922" s="115">
        <v>285</v>
      </c>
      <c r="G922" s="114" t="s">
        <v>44</v>
      </c>
      <c r="H922" s="108">
        <v>0.02</v>
      </c>
      <c r="I922" s="107">
        <v>10636</v>
      </c>
      <c r="J922" s="107">
        <v>3258</v>
      </c>
      <c r="K922" s="107">
        <f t="shared" si="28"/>
        <v>0</v>
      </c>
      <c r="L922" s="107">
        <v>893</v>
      </c>
      <c r="M922" s="113">
        <f t="shared" si="29"/>
        <v>14787</v>
      </c>
      <c r="N922" s="100"/>
      <c r="O922" s="108">
        <v>0</v>
      </c>
      <c r="P922" s="108">
        <v>0</v>
      </c>
      <c r="Q922" s="112">
        <v>0.09</v>
      </c>
      <c r="R922" s="112">
        <v>2.9773128157862844E-2</v>
      </c>
      <c r="S922" s="111">
        <v>0</v>
      </c>
      <c r="T922" s="100"/>
      <c r="U922" s="110">
        <v>278</v>
      </c>
      <c r="V922" s="110">
        <v>0</v>
      </c>
      <c r="W922" s="110">
        <v>0</v>
      </c>
      <c r="X922" s="110">
        <v>18</v>
      </c>
      <c r="Y922" s="110">
        <v>296</v>
      </c>
      <c r="Z922" s="109">
        <v>5012560</v>
      </c>
      <c r="AB922" s="108">
        <v>0</v>
      </c>
      <c r="AC922" s="108">
        <v>0</v>
      </c>
      <c r="AD922" s="107">
        <v>0</v>
      </c>
      <c r="AE922" s="106"/>
    </row>
    <row r="923" spans="1:31" s="95" customFormat="1" x14ac:dyDescent="0.3">
      <c r="A923" s="115">
        <v>3513</v>
      </c>
      <c r="B923" s="115">
        <v>3513044293</v>
      </c>
      <c r="C923" s="114" t="s">
        <v>326</v>
      </c>
      <c r="D923" s="115">
        <v>44</v>
      </c>
      <c r="E923" s="114" t="s">
        <v>35</v>
      </c>
      <c r="F923" s="115">
        <v>293</v>
      </c>
      <c r="G923" s="114" t="s">
        <v>45</v>
      </c>
      <c r="H923" s="108">
        <v>13.200000000000001</v>
      </c>
      <c r="I923" s="107">
        <v>10185</v>
      </c>
      <c r="J923" s="107">
        <v>875</v>
      </c>
      <c r="K923" s="107">
        <f t="shared" si="28"/>
        <v>0</v>
      </c>
      <c r="L923" s="107">
        <v>893</v>
      </c>
      <c r="M923" s="113">
        <f t="shared" si="29"/>
        <v>11953</v>
      </c>
      <c r="N923" s="100"/>
      <c r="O923" s="108">
        <v>0</v>
      </c>
      <c r="P923" s="108">
        <v>0</v>
      </c>
      <c r="Q923" s="112">
        <v>0.18</v>
      </c>
      <c r="R923" s="112">
        <v>3.4719512741899256E-3</v>
      </c>
      <c r="S923" s="111">
        <v>0</v>
      </c>
      <c r="T923" s="100"/>
      <c r="U923" s="110">
        <v>145992</v>
      </c>
      <c r="V923" s="110">
        <v>0</v>
      </c>
      <c r="W923" s="110">
        <v>0</v>
      </c>
      <c r="X923" s="110">
        <v>11788</v>
      </c>
      <c r="Y923" s="110">
        <v>157780</v>
      </c>
      <c r="Z923" s="109">
        <v>5012560</v>
      </c>
      <c r="AB923" s="108">
        <v>0</v>
      </c>
      <c r="AC923" s="108">
        <v>0</v>
      </c>
      <c r="AD923" s="107">
        <v>0</v>
      </c>
      <c r="AE923" s="106"/>
    </row>
    <row r="924" spans="1:31" s="95" customFormat="1" x14ac:dyDescent="0.3">
      <c r="A924" s="115">
        <v>3514</v>
      </c>
      <c r="B924" s="115">
        <v>3514281061</v>
      </c>
      <c r="C924" s="114" t="s">
        <v>327</v>
      </c>
      <c r="D924" s="115">
        <v>281</v>
      </c>
      <c r="E924" s="114" t="s">
        <v>169</v>
      </c>
      <c r="F924" s="115">
        <v>61</v>
      </c>
      <c r="G924" s="114" t="s">
        <v>170</v>
      </c>
      <c r="H924" s="108">
        <v>2</v>
      </c>
      <c r="I924" s="107">
        <v>11831</v>
      </c>
      <c r="J924" s="107">
        <v>494</v>
      </c>
      <c r="K924" s="107">
        <f t="shared" si="28"/>
        <v>0</v>
      </c>
      <c r="L924" s="107">
        <v>893</v>
      </c>
      <c r="M924" s="113">
        <f t="shared" si="29"/>
        <v>13218</v>
      </c>
      <c r="N924" s="100"/>
      <c r="O924" s="108">
        <v>0</v>
      </c>
      <c r="P924" s="108">
        <v>0</v>
      </c>
      <c r="Q924" s="112">
        <v>0.09</v>
      </c>
      <c r="R924" s="112">
        <v>3.1614984004721104E-2</v>
      </c>
      <c r="S924" s="111">
        <v>0</v>
      </c>
      <c r="T924" s="100"/>
      <c r="U924" s="110">
        <v>24650</v>
      </c>
      <c r="V924" s="110">
        <v>0</v>
      </c>
      <c r="W924" s="110">
        <v>0</v>
      </c>
      <c r="X924" s="110">
        <v>1786</v>
      </c>
      <c r="Y924" s="110">
        <v>26436</v>
      </c>
      <c r="Z924" s="109">
        <v>1177559</v>
      </c>
      <c r="AB924" s="108">
        <v>0</v>
      </c>
      <c r="AC924" s="108">
        <v>0</v>
      </c>
      <c r="AD924" s="107">
        <v>0</v>
      </c>
      <c r="AE924" s="106"/>
    </row>
    <row r="925" spans="1:31" s="95" customFormat="1" x14ac:dyDescent="0.3">
      <c r="A925" s="115">
        <v>3514</v>
      </c>
      <c r="B925" s="115">
        <v>3514281281</v>
      </c>
      <c r="C925" s="114" t="s">
        <v>327</v>
      </c>
      <c r="D925" s="115">
        <v>281</v>
      </c>
      <c r="E925" s="114" t="s">
        <v>169</v>
      </c>
      <c r="F925" s="115">
        <v>281</v>
      </c>
      <c r="G925" s="114" t="s">
        <v>169</v>
      </c>
      <c r="H925" s="108">
        <v>85.56</v>
      </c>
      <c r="I925" s="107">
        <v>12541</v>
      </c>
      <c r="J925" s="107">
        <v>20</v>
      </c>
      <c r="K925" s="107">
        <f t="shared" si="28"/>
        <v>0</v>
      </c>
      <c r="L925" s="107">
        <v>893</v>
      </c>
      <c r="M925" s="113">
        <f t="shared" si="29"/>
        <v>13454</v>
      </c>
      <c r="N925" s="100"/>
      <c r="O925" s="108">
        <v>0</v>
      </c>
      <c r="P925" s="108">
        <v>0</v>
      </c>
      <c r="Q925" s="112">
        <v>0.18</v>
      </c>
      <c r="R925" s="112">
        <v>0.11309545177303622</v>
      </c>
      <c r="S925" s="111">
        <v>0</v>
      </c>
      <c r="T925" s="100"/>
      <c r="U925" s="110">
        <v>1074720</v>
      </c>
      <c r="V925" s="110">
        <v>0</v>
      </c>
      <c r="W925" s="110">
        <v>0</v>
      </c>
      <c r="X925" s="110">
        <v>76403</v>
      </c>
      <c r="Y925" s="110">
        <v>1151123</v>
      </c>
      <c r="Z925" s="109">
        <v>1177559</v>
      </c>
      <c r="AB925" s="108">
        <v>0</v>
      </c>
      <c r="AC925" s="108">
        <v>0</v>
      </c>
      <c r="AD925" s="107">
        <v>0</v>
      </c>
      <c r="AE925" s="106"/>
    </row>
    <row r="926" spans="1:31" s="95" customFormat="1" x14ac:dyDescent="0.3">
      <c r="A926" s="115">
        <v>3515</v>
      </c>
      <c r="B926" s="115">
        <v>3515287043</v>
      </c>
      <c r="C926" s="114" t="s">
        <v>328</v>
      </c>
      <c r="D926" s="115">
        <v>287</v>
      </c>
      <c r="E926" s="114" t="s">
        <v>329</v>
      </c>
      <c r="F926" s="115">
        <v>43</v>
      </c>
      <c r="G926" s="114" t="s">
        <v>330</v>
      </c>
      <c r="H926" s="108">
        <v>2</v>
      </c>
      <c r="I926" s="107">
        <v>9456</v>
      </c>
      <c r="J926" s="107">
        <v>5033</v>
      </c>
      <c r="K926" s="107">
        <f t="shared" si="28"/>
        <v>0</v>
      </c>
      <c r="L926" s="107">
        <v>893</v>
      </c>
      <c r="M926" s="113">
        <f t="shared" si="29"/>
        <v>15382</v>
      </c>
      <c r="N926" s="100"/>
      <c r="O926" s="108">
        <v>0</v>
      </c>
      <c r="P926" s="108">
        <v>0</v>
      </c>
      <c r="Q926" s="112">
        <v>0.09</v>
      </c>
      <c r="R926" s="112">
        <v>7.3144393391951388E-3</v>
      </c>
      <c r="S926" s="111">
        <v>0</v>
      </c>
      <c r="T926" s="100"/>
      <c r="U926" s="110">
        <v>28978</v>
      </c>
      <c r="V926" s="110">
        <v>0</v>
      </c>
      <c r="W926" s="110">
        <v>0</v>
      </c>
      <c r="X926" s="110">
        <v>1786</v>
      </c>
      <c r="Y926" s="110">
        <v>30764</v>
      </c>
      <c r="Z926" s="109">
        <v>2204431</v>
      </c>
      <c r="AB926" s="108">
        <v>0</v>
      </c>
      <c r="AC926" s="108">
        <v>0</v>
      </c>
      <c r="AD926" s="107">
        <v>0</v>
      </c>
      <c r="AE926" s="106"/>
    </row>
    <row r="927" spans="1:31" s="95" customFormat="1" x14ac:dyDescent="0.3">
      <c r="A927" s="115">
        <v>3515</v>
      </c>
      <c r="B927" s="115">
        <v>3515287045</v>
      </c>
      <c r="C927" s="114" t="s">
        <v>328</v>
      </c>
      <c r="D927" s="115">
        <v>287</v>
      </c>
      <c r="E927" s="114" t="s">
        <v>329</v>
      </c>
      <c r="F927" s="115">
        <v>45</v>
      </c>
      <c r="G927" s="114" t="s">
        <v>331</v>
      </c>
      <c r="H927" s="108">
        <v>2</v>
      </c>
      <c r="I927" s="107">
        <v>10227</v>
      </c>
      <c r="J927" s="107">
        <v>3606</v>
      </c>
      <c r="K927" s="107">
        <f t="shared" si="28"/>
        <v>0</v>
      </c>
      <c r="L927" s="107">
        <v>893</v>
      </c>
      <c r="M927" s="113">
        <f t="shared" si="29"/>
        <v>14726</v>
      </c>
      <c r="N927" s="100"/>
      <c r="O927" s="108">
        <v>0</v>
      </c>
      <c r="P927" s="108">
        <v>0</v>
      </c>
      <c r="Q927" s="112">
        <v>0.09</v>
      </c>
      <c r="R927" s="112">
        <v>8.4751527648588634E-3</v>
      </c>
      <c r="S927" s="111">
        <v>0</v>
      </c>
      <c r="T927" s="100"/>
      <c r="U927" s="110">
        <v>27666</v>
      </c>
      <c r="V927" s="110">
        <v>0</v>
      </c>
      <c r="W927" s="110">
        <v>0</v>
      </c>
      <c r="X927" s="110">
        <v>1786</v>
      </c>
      <c r="Y927" s="110">
        <v>29452</v>
      </c>
      <c r="Z927" s="109">
        <v>2204431</v>
      </c>
      <c r="AB927" s="108">
        <v>0</v>
      </c>
      <c r="AC927" s="108">
        <v>0</v>
      </c>
      <c r="AD927" s="107">
        <v>0</v>
      </c>
      <c r="AE927" s="106"/>
    </row>
    <row r="928" spans="1:31" s="95" customFormat="1" x14ac:dyDescent="0.3">
      <c r="A928" s="115">
        <v>3515</v>
      </c>
      <c r="B928" s="115">
        <v>3515287135</v>
      </c>
      <c r="C928" s="114" t="s">
        <v>328</v>
      </c>
      <c r="D928" s="115">
        <v>287</v>
      </c>
      <c r="E928" s="114" t="s">
        <v>329</v>
      </c>
      <c r="F928" s="115">
        <v>135</v>
      </c>
      <c r="G928" s="114" t="s">
        <v>332</v>
      </c>
      <c r="H928" s="108">
        <v>1</v>
      </c>
      <c r="I928" s="107">
        <v>10606</v>
      </c>
      <c r="J928" s="107">
        <v>6486</v>
      </c>
      <c r="K928" s="107">
        <f t="shared" si="28"/>
        <v>0</v>
      </c>
      <c r="L928" s="107">
        <v>893</v>
      </c>
      <c r="M928" s="113">
        <f t="shared" si="29"/>
        <v>17985</v>
      </c>
      <c r="N928" s="100"/>
      <c r="O928" s="108">
        <v>0</v>
      </c>
      <c r="P928" s="108">
        <v>0</v>
      </c>
      <c r="Q928" s="112">
        <v>0.09</v>
      </c>
      <c r="R928" s="112">
        <v>6.4156948016326591E-3</v>
      </c>
      <c r="S928" s="111">
        <v>0</v>
      </c>
      <c r="T928" s="100"/>
      <c r="U928" s="110">
        <v>17092</v>
      </c>
      <c r="V928" s="110">
        <v>0</v>
      </c>
      <c r="W928" s="110">
        <v>0</v>
      </c>
      <c r="X928" s="110">
        <v>893</v>
      </c>
      <c r="Y928" s="110">
        <v>17985</v>
      </c>
      <c r="Z928" s="109">
        <v>2204431</v>
      </c>
      <c r="AB928" s="108">
        <v>0</v>
      </c>
      <c r="AC928" s="108">
        <v>0</v>
      </c>
      <c r="AD928" s="107">
        <v>0</v>
      </c>
      <c r="AE928" s="106"/>
    </row>
    <row r="929" spans="1:31" s="95" customFormat="1" x14ac:dyDescent="0.3">
      <c r="A929" s="115">
        <v>3515</v>
      </c>
      <c r="B929" s="115">
        <v>3515287191</v>
      </c>
      <c r="C929" s="114" t="s">
        <v>328</v>
      </c>
      <c r="D929" s="115">
        <v>287</v>
      </c>
      <c r="E929" s="114" t="s">
        <v>329</v>
      </c>
      <c r="F929" s="115">
        <v>191</v>
      </c>
      <c r="G929" s="114" t="s">
        <v>254</v>
      </c>
      <c r="H929" s="108">
        <v>17</v>
      </c>
      <c r="I929" s="107">
        <v>10099</v>
      </c>
      <c r="J929" s="107">
        <v>3552</v>
      </c>
      <c r="K929" s="107">
        <f t="shared" si="28"/>
        <v>0</v>
      </c>
      <c r="L929" s="107">
        <v>893</v>
      </c>
      <c r="M929" s="113">
        <f t="shared" si="29"/>
        <v>14544</v>
      </c>
      <c r="N929" s="100"/>
      <c r="O929" s="108">
        <v>0</v>
      </c>
      <c r="P929" s="108">
        <v>0</v>
      </c>
      <c r="Q929" s="112">
        <v>0.09</v>
      </c>
      <c r="R929" s="112">
        <v>2.0553155891202487E-2</v>
      </c>
      <c r="S929" s="111">
        <v>0</v>
      </c>
      <c r="T929" s="100"/>
      <c r="U929" s="110">
        <v>232067</v>
      </c>
      <c r="V929" s="110">
        <v>0</v>
      </c>
      <c r="W929" s="110">
        <v>0</v>
      </c>
      <c r="X929" s="110">
        <v>15181</v>
      </c>
      <c r="Y929" s="110">
        <v>247248</v>
      </c>
      <c r="Z929" s="109">
        <v>2204431</v>
      </c>
      <c r="AB929" s="108">
        <v>0</v>
      </c>
      <c r="AC929" s="108">
        <v>0</v>
      </c>
      <c r="AD929" s="107">
        <v>0</v>
      </c>
      <c r="AE929" s="106"/>
    </row>
    <row r="930" spans="1:31" s="95" customFormat="1" x14ac:dyDescent="0.3">
      <c r="A930" s="115">
        <v>3515</v>
      </c>
      <c r="B930" s="115">
        <v>3515287215</v>
      </c>
      <c r="C930" s="114" t="s">
        <v>328</v>
      </c>
      <c r="D930" s="115">
        <v>287</v>
      </c>
      <c r="E930" s="114" t="s">
        <v>329</v>
      </c>
      <c r="F930" s="115">
        <v>215</v>
      </c>
      <c r="G930" s="114" t="s">
        <v>333</v>
      </c>
      <c r="H930" s="108">
        <v>7</v>
      </c>
      <c r="I930" s="107">
        <v>10402</v>
      </c>
      <c r="J930" s="107">
        <v>1991</v>
      </c>
      <c r="K930" s="107">
        <f t="shared" si="28"/>
        <v>0</v>
      </c>
      <c r="L930" s="107">
        <v>893</v>
      </c>
      <c r="M930" s="113">
        <f t="shared" si="29"/>
        <v>13286</v>
      </c>
      <c r="N930" s="100"/>
      <c r="O930" s="108">
        <v>0</v>
      </c>
      <c r="P930" s="108">
        <v>0</v>
      </c>
      <c r="Q930" s="112">
        <v>0.18</v>
      </c>
      <c r="R930" s="112">
        <v>9.9254150749635648E-3</v>
      </c>
      <c r="S930" s="111">
        <v>0</v>
      </c>
      <c r="T930" s="100"/>
      <c r="U930" s="110">
        <v>86751</v>
      </c>
      <c r="V930" s="110">
        <v>0</v>
      </c>
      <c r="W930" s="110">
        <v>0</v>
      </c>
      <c r="X930" s="110">
        <v>6251</v>
      </c>
      <c r="Y930" s="110">
        <v>93002</v>
      </c>
      <c r="Z930" s="109">
        <v>2204431</v>
      </c>
      <c r="AB930" s="108">
        <v>0</v>
      </c>
      <c r="AC930" s="108">
        <v>0</v>
      </c>
      <c r="AD930" s="107">
        <v>0</v>
      </c>
      <c r="AE930" s="106"/>
    </row>
    <row r="931" spans="1:31" s="95" customFormat="1" x14ac:dyDescent="0.3">
      <c r="A931" s="115">
        <v>3515</v>
      </c>
      <c r="B931" s="115">
        <v>3515287227</v>
      </c>
      <c r="C931" s="114" t="s">
        <v>328</v>
      </c>
      <c r="D931" s="115">
        <v>287</v>
      </c>
      <c r="E931" s="114" t="s">
        <v>329</v>
      </c>
      <c r="F931" s="115">
        <v>227</v>
      </c>
      <c r="G931" s="114" t="s">
        <v>255</v>
      </c>
      <c r="H931" s="108">
        <v>4</v>
      </c>
      <c r="I931" s="107">
        <v>10660</v>
      </c>
      <c r="J931" s="107">
        <v>2385</v>
      </c>
      <c r="K931" s="107">
        <f t="shared" si="28"/>
        <v>0</v>
      </c>
      <c r="L931" s="107">
        <v>893</v>
      </c>
      <c r="M931" s="113">
        <f t="shared" si="29"/>
        <v>13938</v>
      </c>
      <c r="N931" s="100"/>
      <c r="O931" s="108">
        <v>0</v>
      </c>
      <c r="P931" s="108">
        <v>0</v>
      </c>
      <c r="Q931" s="112">
        <v>0.18</v>
      </c>
      <c r="R931" s="112">
        <v>8.0374804757263659E-3</v>
      </c>
      <c r="S931" s="111">
        <v>0</v>
      </c>
      <c r="T931" s="100"/>
      <c r="U931" s="110">
        <v>52180</v>
      </c>
      <c r="V931" s="110">
        <v>0</v>
      </c>
      <c r="W931" s="110">
        <v>0</v>
      </c>
      <c r="X931" s="110">
        <v>3572</v>
      </c>
      <c r="Y931" s="110">
        <v>55752</v>
      </c>
      <c r="Z931" s="109">
        <v>2204431</v>
      </c>
      <c r="AB931" s="108">
        <v>0</v>
      </c>
      <c r="AC931" s="108">
        <v>0</v>
      </c>
      <c r="AD931" s="107">
        <v>0</v>
      </c>
      <c r="AE931" s="106"/>
    </row>
    <row r="932" spans="1:31" s="95" customFormat="1" x14ac:dyDescent="0.3">
      <c r="A932" s="115">
        <v>3515</v>
      </c>
      <c r="B932" s="115">
        <v>3515287277</v>
      </c>
      <c r="C932" s="114" t="s">
        <v>328</v>
      </c>
      <c r="D932" s="115">
        <v>287</v>
      </c>
      <c r="E932" s="114" t="s">
        <v>329</v>
      </c>
      <c r="F932" s="115">
        <v>277</v>
      </c>
      <c r="G932" s="114" t="s">
        <v>334</v>
      </c>
      <c r="H932" s="108">
        <v>65.009999999999991</v>
      </c>
      <c r="I932" s="107">
        <v>11976</v>
      </c>
      <c r="J932" s="107">
        <v>346</v>
      </c>
      <c r="K932" s="107">
        <f t="shared" si="28"/>
        <v>0</v>
      </c>
      <c r="L932" s="107">
        <v>893</v>
      </c>
      <c r="M932" s="113">
        <f t="shared" si="29"/>
        <v>13215</v>
      </c>
      <c r="N932" s="100"/>
      <c r="O932" s="108">
        <v>0</v>
      </c>
      <c r="P932" s="108">
        <v>0</v>
      </c>
      <c r="Q932" s="112">
        <v>0.18</v>
      </c>
      <c r="R932" s="112">
        <v>2.5115109877197429E-2</v>
      </c>
      <c r="S932" s="111">
        <v>0</v>
      </c>
      <c r="T932" s="100"/>
      <c r="U932" s="110">
        <v>801054</v>
      </c>
      <c r="V932" s="110">
        <v>0</v>
      </c>
      <c r="W932" s="110">
        <v>0</v>
      </c>
      <c r="X932" s="110">
        <v>58053</v>
      </c>
      <c r="Y932" s="110">
        <v>859107</v>
      </c>
      <c r="Z932" s="109">
        <v>2204431</v>
      </c>
      <c r="AB932" s="108">
        <v>0</v>
      </c>
      <c r="AC932" s="108">
        <v>0</v>
      </c>
      <c r="AD932" s="107">
        <v>0</v>
      </c>
      <c r="AE932" s="106"/>
    </row>
    <row r="933" spans="1:31" s="95" customFormat="1" x14ac:dyDescent="0.3">
      <c r="A933" s="115">
        <v>3515</v>
      </c>
      <c r="B933" s="115">
        <v>3515287287</v>
      </c>
      <c r="C933" s="114" t="s">
        <v>328</v>
      </c>
      <c r="D933" s="115">
        <v>287</v>
      </c>
      <c r="E933" s="114" t="s">
        <v>329</v>
      </c>
      <c r="F933" s="115">
        <v>287</v>
      </c>
      <c r="G933" s="114" t="s">
        <v>329</v>
      </c>
      <c r="H933" s="108">
        <v>13</v>
      </c>
      <c r="I933" s="107">
        <v>9381</v>
      </c>
      <c r="J933" s="107">
        <v>3583</v>
      </c>
      <c r="K933" s="107">
        <f t="shared" si="28"/>
        <v>0</v>
      </c>
      <c r="L933" s="107">
        <v>893</v>
      </c>
      <c r="M933" s="113">
        <f t="shared" si="29"/>
        <v>13857</v>
      </c>
      <c r="N933" s="100"/>
      <c r="O933" s="108">
        <v>0</v>
      </c>
      <c r="P933" s="108">
        <v>0</v>
      </c>
      <c r="Q933" s="112">
        <v>0.09</v>
      </c>
      <c r="R933" s="112">
        <v>1.3320190077844952E-2</v>
      </c>
      <c r="S933" s="111">
        <v>0</v>
      </c>
      <c r="T933" s="100"/>
      <c r="U933" s="110">
        <v>168532</v>
      </c>
      <c r="V933" s="110">
        <v>0</v>
      </c>
      <c r="W933" s="110">
        <v>0</v>
      </c>
      <c r="X933" s="110">
        <v>11609</v>
      </c>
      <c r="Y933" s="110">
        <v>180141</v>
      </c>
      <c r="Z933" s="109">
        <v>2204431</v>
      </c>
      <c r="AB933" s="108">
        <v>0</v>
      </c>
      <c r="AC933" s="108">
        <v>0</v>
      </c>
      <c r="AD933" s="107">
        <v>0</v>
      </c>
      <c r="AE933" s="106"/>
    </row>
    <row r="934" spans="1:31" s="95" customFormat="1" x14ac:dyDescent="0.3">
      <c r="A934" s="115">
        <v>3515</v>
      </c>
      <c r="B934" s="115">
        <v>3515287306</v>
      </c>
      <c r="C934" s="114" t="s">
        <v>328</v>
      </c>
      <c r="D934" s="115">
        <v>287</v>
      </c>
      <c r="E934" s="114" t="s">
        <v>329</v>
      </c>
      <c r="F934" s="115">
        <v>306</v>
      </c>
      <c r="G934" s="114" t="s">
        <v>335</v>
      </c>
      <c r="H934" s="108">
        <v>2</v>
      </c>
      <c r="I934" s="107">
        <v>10064</v>
      </c>
      <c r="J934" s="107">
        <v>3255</v>
      </c>
      <c r="K934" s="107">
        <f t="shared" si="28"/>
        <v>0</v>
      </c>
      <c r="L934" s="107">
        <v>893</v>
      </c>
      <c r="M934" s="113">
        <f t="shared" si="29"/>
        <v>14212</v>
      </c>
      <c r="N934" s="100"/>
      <c r="O934" s="108">
        <v>0</v>
      </c>
      <c r="P934" s="108">
        <v>0</v>
      </c>
      <c r="Q934" s="112">
        <v>0.09</v>
      </c>
      <c r="R934" s="112">
        <v>1.2548779535789801E-2</v>
      </c>
      <c r="S934" s="111">
        <v>0</v>
      </c>
      <c r="T934" s="100"/>
      <c r="U934" s="110">
        <v>26638</v>
      </c>
      <c r="V934" s="110">
        <v>0</v>
      </c>
      <c r="W934" s="110">
        <v>0</v>
      </c>
      <c r="X934" s="110">
        <v>1786</v>
      </c>
      <c r="Y934" s="110">
        <v>28424</v>
      </c>
      <c r="Z934" s="109">
        <v>2204431</v>
      </c>
      <c r="AB934" s="108">
        <v>0</v>
      </c>
      <c r="AC934" s="108">
        <v>0</v>
      </c>
      <c r="AD934" s="107">
        <v>0</v>
      </c>
      <c r="AE934" s="106"/>
    </row>
    <row r="935" spans="1:31" s="95" customFormat="1" x14ac:dyDescent="0.3">
      <c r="A935" s="115">
        <v>3515</v>
      </c>
      <c r="B935" s="115">
        <v>3515287316</v>
      </c>
      <c r="C935" s="114" t="s">
        <v>328</v>
      </c>
      <c r="D935" s="115">
        <v>287</v>
      </c>
      <c r="E935" s="114" t="s">
        <v>329</v>
      </c>
      <c r="F935" s="115">
        <v>316</v>
      </c>
      <c r="G935" s="114" t="s">
        <v>182</v>
      </c>
      <c r="H935" s="108">
        <v>9</v>
      </c>
      <c r="I935" s="107">
        <v>11275</v>
      </c>
      <c r="J935" s="107">
        <v>1544</v>
      </c>
      <c r="K935" s="107">
        <f t="shared" si="28"/>
        <v>0</v>
      </c>
      <c r="L935" s="107">
        <v>893</v>
      </c>
      <c r="M935" s="113">
        <f t="shared" si="29"/>
        <v>13712</v>
      </c>
      <c r="N935" s="100"/>
      <c r="O935" s="108">
        <v>0</v>
      </c>
      <c r="P935" s="108">
        <v>0</v>
      </c>
      <c r="Q935" s="112">
        <v>0.18</v>
      </c>
      <c r="R935" s="112">
        <v>7.0521518055106872E-3</v>
      </c>
      <c r="S935" s="111">
        <v>0</v>
      </c>
      <c r="T935" s="100"/>
      <c r="U935" s="110">
        <v>115371</v>
      </c>
      <c r="V935" s="110">
        <v>0</v>
      </c>
      <c r="W935" s="110">
        <v>0</v>
      </c>
      <c r="X935" s="110">
        <v>8037</v>
      </c>
      <c r="Y935" s="110">
        <v>123408</v>
      </c>
      <c r="Z935" s="109">
        <v>2204431</v>
      </c>
      <c r="AB935" s="108">
        <v>0</v>
      </c>
      <c r="AC935" s="108">
        <v>0</v>
      </c>
      <c r="AD935" s="107">
        <v>0</v>
      </c>
      <c r="AE935" s="106"/>
    </row>
    <row r="936" spans="1:31" s="95" customFormat="1" x14ac:dyDescent="0.3">
      <c r="A936" s="115">
        <v>3515</v>
      </c>
      <c r="B936" s="115">
        <v>3515287658</v>
      </c>
      <c r="C936" s="114" t="s">
        <v>328</v>
      </c>
      <c r="D936" s="115">
        <v>287</v>
      </c>
      <c r="E936" s="114" t="s">
        <v>329</v>
      </c>
      <c r="F936" s="115">
        <v>658</v>
      </c>
      <c r="G936" s="114" t="s">
        <v>183</v>
      </c>
      <c r="H936" s="108">
        <v>4.8499999999999996</v>
      </c>
      <c r="I936" s="107">
        <v>9921</v>
      </c>
      <c r="J936" s="107">
        <v>1251</v>
      </c>
      <c r="K936" s="107">
        <f t="shared" si="28"/>
        <v>0</v>
      </c>
      <c r="L936" s="107">
        <v>893</v>
      </c>
      <c r="M936" s="113">
        <f t="shared" si="29"/>
        <v>12065</v>
      </c>
      <c r="N936" s="100"/>
      <c r="O936" s="108">
        <v>0</v>
      </c>
      <c r="P936" s="108">
        <v>0</v>
      </c>
      <c r="Q936" s="112">
        <v>0.09</v>
      </c>
      <c r="R936" s="112">
        <v>1.7704157014904131E-3</v>
      </c>
      <c r="S936" s="111">
        <v>0</v>
      </c>
      <c r="T936" s="100"/>
      <c r="U936" s="110">
        <v>54184</v>
      </c>
      <c r="V936" s="110">
        <v>0</v>
      </c>
      <c r="W936" s="110">
        <v>0</v>
      </c>
      <c r="X936" s="110">
        <v>4331</v>
      </c>
      <c r="Y936" s="110">
        <v>58515</v>
      </c>
      <c r="Z936" s="109">
        <v>2204431</v>
      </c>
      <c r="AB936" s="108">
        <v>0</v>
      </c>
      <c r="AC936" s="108">
        <v>0</v>
      </c>
      <c r="AD936" s="107">
        <v>0</v>
      </c>
      <c r="AE936" s="106"/>
    </row>
    <row r="937" spans="1:31" s="95" customFormat="1" x14ac:dyDescent="0.3">
      <c r="A937" s="115">
        <v>3515</v>
      </c>
      <c r="B937" s="115">
        <v>3515287767</v>
      </c>
      <c r="C937" s="114" t="s">
        <v>328</v>
      </c>
      <c r="D937" s="115">
        <v>287</v>
      </c>
      <c r="E937" s="114" t="s">
        <v>329</v>
      </c>
      <c r="F937" s="115">
        <v>767</v>
      </c>
      <c r="G937" s="114" t="s">
        <v>184</v>
      </c>
      <c r="H937" s="108">
        <v>31</v>
      </c>
      <c r="I937" s="107">
        <v>11213</v>
      </c>
      <c r="J937" s="107">
        <v>2589</v>
      </c>
      <c r="K937" s="107">
        <f t="shared" si="28"/>
        <v>0</v>
      </c>
      <c r="L937" s="107">
        <v>893</v>
      </c>
      <c r="M937" s="113">
        <f t="shared" si="29"/>
        <v>14695</v>
      </c>
      <c r="N937" s="100"/>
      <c r="O937" s="108">
        <v>0</v>
      </c>
      <c r="P937" s="108">
        <v>0</v>
      </c>
      <c r="Q937" s="112">
        <v>0.09</v>
      </c>
      <c r="R937" s="112">
        <v>2.2695074711172835E-2</v>
      </c>
      <c r="S937" s="111">
        <v>0</v>
      </c>
      <c r="T937" s="100"/>
      <c r="U937" s="110">
        <v>427862</v>
      </c>
      <c r="V937" s="110">
        <v>0</v>
      </c>
      <c r="W937" s="110">
        <v>0</v>
      </c>
      <c r="X937" s="110">
        <v>27683</v>
      </c>
      <c r="Y937" s="110">
        <v>455545</v>
      </c>
      <c r="Z937" s="109">
        <v>2204431</v>
      </c>
      <c r="AB937" s="108">
        <v>0</v>
      </c>
      <c r="AC937" s="108">
        <v>0</v>
      </c>
      <c r="AD937" s="107">
        <v>0</v>
      </c>
      <c r="AE937" s="106"/>
    </row>
    <row r="938" spans="1:31" s="95" customFormat="1" x14ac:dyDescent="0.3">
      <c r="A938" s="115">
        <v>3515</v>
      </c>
      <c r="B938" s="115">
        <v>3515287778</v>
      </c>
      <c r="C938" s="114" t="s">
        <v>328</v>
      </c>
      <c r="D938" s="115">
        <v>287</v>
      </c>
      <c r="E938" s="114" t="s">
        <v>329</v>
      </c>
      <c r="F938" s="115">
        <v>778</v>
      </c>
      <c r="G938" s="114" t="s">
        <v>368</v>
      </c>
      <c r="H938" s="108">
        <v>2</v>
      </c>
      <c r="I938" s="107">
        <v>10840</v>
      </c>
      <c r="J938" s="107">
        <v>811</v>
      </c>
      <c r="K938" s="107">
        <f t="shared" si="28"/>
        <v>0</v>
      </c>
      <c r="L938" s="107">
        <v>893</v>
      </c>
      <c r="M938" s="113">
        <f t="shared" si="29"/>
        <v>12544</v>
      </c>
      <c r="N938" s="100"/>
      <c r="O938" s="108">
        <v>0</v>
      </c>
      <c r="P938" s="108">
        <v>0</v>
      </c>
      <c r="Q938" s="112">
        <v>0.09</v>
      </c>
      <c r="R938" s="112">
        <v>1.5256652819223462E-3</v>
      </c>
      <c r="S938" s="111">
        <v>0</v>
      </c>
      <c r="T938" s="100"/>
      <c r="U938" s="110">
        <v>23302</v>
      </c>
      <c r="V938" s="110">
        <v>0</v>
      </c>
      <c r="W938" s="110">
        <v>0</v>
      </c>
      <c r="X938" s="110">
        <v>1786</v>
      </c>
      <c r="Y938" s="110">
        <v>25088</v>
      </c>
      <c r="Z938" s="109">
        <v>2204431</v>
      </c>
      <c r="AB938" s="108">
        <v>0</v>
      </c>
      <c r="AC938" s="108">
        <v>0</v>
      </c>
      <c r="AD938" s="107">
        <v>0</v>
      </c>
      <c r="AE938" s="106"/>
    </row>
    <row r="939" spans="1:31" s="95" customFormat="1" ht="13.8" x14ac:dyDescent="0.3">
      <c r="A939" s="96" t="s">
        <v>369</v>
      </c>
      <c r="B939" s="96" t="s">
        <v>369</v>
      </c>
      <c r="C939" s="96" t="s">
        <v>369</v>
      </c>
      <c r="D939" s="96" t="s">
        <v>369</v>
      </c>
      <c r="E939" s="96" t="s">
        <v>369</v>
      </c>
      <c r="F939" s="96" t="s">
        <v>369</v>
      </c>
      <c r="G939" s="96" t="s">
        <v>369</v>
      </c>
      <c r="H939" s="97">
        <f>SUM(H10:H938)</f>
        <v>41251.939999999959</v>
      </c>
      <c r="I939" s="96" t="s">
        <v>369</v>
      </c>
      <c r="J939" s="96" t="s">
        <v>369</v>
      </c>
      <c r="K939" s="96" t="s">
        <v>369</v>
      </c>
      <c r="L939" s="96"/>
      <c r="M939" s="96" t="s">
        <v>369</v>
      </c>
      <c r="O939" s="103">
        <f>SUM(O10:O938)</f>
        <v>56.960000000000264</v>
      </c>
      <c r="P939" s="103">
        <f>SUM(P10:P938)</f>
        <v>4298.9800000000005</v>
      </c>
      <c r="Q939" s="96" t="s">
        <v>369</v>
      </c>
      <c r="R939" s="96" t="s">
        <v>369</v>
      </c>
      <c r="S939" s="96" t="s">
        <v>369</v>
      </c>
      <c r="U939" s="104">
        <f>SUM(U10:U938)</f>
        <v>552440532</v>
      </c>
      <c r="V939" s="104">
        <f>SUM(V10:V938)</f>
        <v>4733116</v>
      </c>
      <c r="W939" s="104">
        <f>SUM(W10:W938)</f>
        <v>-94710</v>
      </c>
      <c r="X939" s="104">
        <f>SUM(X10:X938)</f>
        <v>36786786</v>
      </c>
      <c r="Y939" s="105">
        <f>SUM(Y10:Y938)</f>
        <v>593865724</v>
      </c>
      <c r="Z939" s="104" t="s">
        <v>369</v>
      </c>
      <c r="AB939" s="103">
        <f>SUM(AB10:AB938)</f>
        <v>379.82000000000005</v>
      </c>
      <c r="AC939" s="103">
        <f>SUM(AC10:AC938)</f>
        <v>229.34000000000003</v>
      </c>
      <c r="AD939" s="102">
        <f>SUM(AD10:AD938)</f>
        <v>2833423</v>
      </c>
    </row>
    <row r="942" spans="1:31" x14ac:dyDescent="0.3">
      <c r="M942" s="142"/>
    </row>
  </sheetData>
  <autoFilter ref="A9:AE939" xr:uid="{00000000-0009-0000-0000-000001000000}"/>
  <pageMargins left="0.7" right="0.7" top="0.75" bottom="0.75" header="0.3" footer="0.3"/>
  <pageSetup scale="82" fitToWidth="2" fitToHeight="10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77AC-E2C0-4893-9F2F-04331D8A3647}">
  <sheetPr codeName="Sheet3" filterMode="1">
    <tabColor theme="7" tint="0.79998168889431442"/>
  </sheetPr>
  <dimension ref="A1:S940"/>
  <sheetViews>
    <sheetView showGridLines="0" workbookViewId="0">
      <pane ySplit="9" topLeftCell="A761" activePane="bottomLeft" state="frozen"/>
      <selection activeCell="A9" sqref="A9"/>
      <selection pane="bottomLeft" activeCell="A762" sqref="A762"/>
    </sheetView>
  </sheetViews>
  <sheetFormatPr defaultRowHeight="14.4" x14ac:dyDescent="0.3"/>
  <cols>
    <col min="2" max="2" width="10.88671875" customWidth="1"/>
    <col min="3" max="3" width="25.33203125" customWidth="1"/>
    <col min="4" max="4" width="6.6640625" customWidth="1"/>
    <col min="5" max="5" width="13.44140625" customWidth="1"/>
    <col min="6" max="6" width="4.109375" customWidth="1"/>
    <col min="8" max="8" width="9.33203125" customWidth="1"/>
    <col min="9" max="9" width="9" bestFit="1" customWidth="1"/>
    <col min="10" max="10" width="10.33203125" bestFit="1" customWidth="1"/>
  </cols>
  <sheetData>
    <row r="1" spans="1:15" ht="23.4" x14ac:dyDescent="0.3">
      <c r="A1" s="53" t="s">
        <v>0</v>
      </c>
    </row>
    <row r="2" spans="1:15" ht="21" x14ac:dyDescent="0.3">
      <c r="A2" s="54" t="s">
        <v>370</v>
      </c>
    </row>
    <row r="3" spans="1:15" ht="21" x14ac:dyDescent="0.3">
      <c r="A3" s="98" t="s">
        <v>645</v>
      </c>
    </row>
    <row r="4" spans="1:15" hidden="1" x14ac:dyDescent="0.3"/>
    <row r="5" spans="1:15" hidden="1" x14ac:dyDescent="0.3"/>
    <row r="6" spans="1:15" hidden="1" x14ac:dyDescent="0.3"/>
    <row r="8" spans="1:15" ht="36.6" x14ac:dyDescent="0.3">
      <c r="A8" s="199" t="s">
        <v>4</v>
      </c>
      <c r="B8" s="199" t="s">
        <v>5</v>
      </c>
      <c r="C8" s="200" t="s">
        <v>6</v>
      </c>
      <c r="D8" s="199" t="s">
        <v>7</v>
      </c>
      <c r="E8" s="199" t="s">
        <v>646</v>
      </c>
      <c r="F8" s="199" t="s">
        <v>9</v>
      </c>
      <c r="G8" s="199" t="s">
        <v>10</v>
      </c>
      <c r="H8" s="199" t="s">
        <v>340</v>
      </c>
      <c r="I8" s="199" t="s">
        <v>620</v>
      </c>
      <c r="J8" s="199" t="s">
        <v>619</v>
      </c>
    </row>
    <row r="9" spans="1:15" ht="12.45" customHeight="1" x14ac:dyDescent="0.3">
      <c r="A9" s="198" t="s">
        <v>4</v>
      </c>
      <c r="B9" s="198" t="s">
        <v>5</v>
      </c>
      <c r="C9" s="198" t="s">
        <v>6</v>
      </c>
      <c r="D9" s="198" t="s">
        <v>7</v>
      </c>
      <c r="E9" s="198" t="s">
        <v>8</v>
      </c>
      <c r="F9" s="198" t="s">
        <v>9</v>
      </c>
      <c r="G9" s="198" t="s">
        <v>10</v>
      </c>
      <c r="H9" s="198" t="s">
        <v>340</v>
      </c>
      <c r="I9" s="198" t="s">
        <v>620</v>
      </c>
      <c r="J9" s="198" t="s">
        <v>619</v>
      </c>
    </row>
    <row r="10" spans="1:15" hidden="1" x14ac:dyDescent="0.3">
      <c r="A10" s="31">
        <v>409</v>
      </c>
      <c r="B10" s="32">
        <v>409201072</v>
      </c>
      <c r="C10" s="33" t="s">
        <v>16</v>
      </c>
      <c r="D10" s="31">
        <v>201</v>
      </c>
      <c r="E10" s="33" t="s">
        <v>17</v>
      </c>
      <c r="F10" s="31">
        <v>72</v>
      </c>
      <c r="G10" s="33" t="s">
        <v>18</v>
      </c>
      <c r="H10" s="34">
        <v>0</v>
      </c>
      <c r="I10" s="35">
        <v>0</v>
      </c>
      <c r="J10" s="35">
        <v>0</v>
      </c>
      <c r="K10" s="194"/>
      <c r="L10" s="196"/>
      <c r="M10" s="195"/>
      <c r="N10" s="195"/>
      <c r="O10" s="194"/>
    </row>
    <row r="11" spans="1:15" hidden="1" x14ac:dyDescent="0.3">
      <c r="A11" s="31">
        <v>409</v>
      </c>
      <c r="B11" s="32">
        <v>409201094</v>
      </c>
      <c r="C11" s="33" t="s">
        <v>16</v>
      </c>
      <c r="D11" s="31">
        <v>201</v>
      </c>
      <c r="E11" s="33" t="s">
        <v>17</v>
      </c>
      <c r="F11" s="31">
        <v>94</v>
      </c>
      <c r="G11" s="33" t="s">
        <v>19</v>
      </c>
      <c r="H11" s="34">
        <v>0</v>
      </c>
      <c r="I11" s="35">
        <v>0</v>
      </c>
      <c r="J11" s="35">
        <v>0</v>
      </c>
      <c r="K11" s="194"/>
      <c r="L11" s="196"/>
      <c r="M11" s="195"/>
      <c r="N11" s="195"/>
      <c r="O11" s="194"/>
    </row>
    <row r="12" spans="1:15" hidden="1" x14ac:dyDescent="0.3">
      <c r="A12" s="31">
        <v>409</v>
      </c>
      <c r="B12" s="32">
        <v>409201201</v>
      </c>
      <c r="C12" s="33" t="s">
        <v>16</v>
      </c>
      <c r="D12" s="31">
        <v>201</v>
      </c>
      <c r="E12" s="33" t="s">
        <v>17</v>
      </c>
      <c r="F12" s="31">
        <v>201</v>
      </c>
      <c r="G12" s="33" t="s">
        <v>17</v>
      </c>
      <c r="H12" s="34">
        <v>0</v>
      </c>
      <c r="I12" s="35">
        <v>0</v>
      </c>
      <c r="J12" s="35">
        <v>0</v>
      </c>
      <c r="K12" s="194"/>
      <c r="L12" s="196"/>
      <c r="M12" s="195"/>
      <c r="N12" s="195"/>
      <c r="O12" s="194"/>
    </row>
    <row r="13" spans="1:15" hidden="1" x14ac:dyDescent="0.3">
      <c r="A13" s="31">
        <v>409</v>
      </c>
      <c r="B13" s="32">
        <v>409201331</v>
      </c>
      <c r="C13" s="33" t="s">
        <v>16</v>
      </c>
      <c r="D13" s="31">
        <v>201</v>
      </c>
      <c r="E13" s="33" t="s">
        <v>17</v>
      </c>
      <c r="F13" s="31">
        <v>331</v>
      </c>
      <c r="G13" s="33" t="s">
        <v>20</v>
      </c>
      <c r="H13" s="34">
        <v>0</v>
      </c>
      <c r="I13" s="35">
        <v>0</v>
      </c>
      <c r="J13" s="35">
        <v>0</v>
      </c>
      <c r="K13" s="194"/>
      <c r="L13" s="196"/>
      <c r="M13" s="195"/>
      <c r="N13" s="195"/>
      <c r="O13" s="194"/>
    </row>
    <row r="14" spans="1:15" hidden="1" x14ac:dyDescent="0.3">
      <c r="A14" s="31">
        <v>410</v>
      </c>
      <c r="B14" s="32">
        <v>410035035</v>
      </c>
      <c r="C14" s="33" t="s">
        <v>21</v>
      </c>
      <c r="D14" s="31">
        <v>35</v>
      </c>
      <c r="E14" s="33" t="s">
        <v>22</v>
      </c>
      <c r="F14" s="31">
        <v>35</v>
      </c>
      <c r="G14" s="33" t="s">
        <v>22</v>
      </c>
      <c r="H14" s="34">
        <v>0</v>
      </c>
      <c r="I14" s="35">
        <v>0</v>
      </c>
      <c r="J14" s="35">
        <v>0</v>
      </c>
      <c r="K14" s="194"/>
      <c r="L14" s="196"/>
      <c r="M14" s="195"/>
      <c r="N14" s="195"/>
      <c r="O14" s="194"/>
    </row>
    <row r="15" spans="1:15" hidden="1" x14ac:dyDescent="0.3">
      <c r="A15" s="31">
        <v>410</v>
      </c>
      <c r="B15" s="32">
        <v>410035057</v>
      </c>
      <c r="C15" s="33" t="s">
        <v>21</v>
      </c>
      <c r="D15" s="31">
        <v>35</v>
      </c>
      <c r="E15" s="33" t="s">
        <v>22</v>
      </c>
      <c r="F15" s="31">
        <v>57</v>
      </c>
      <c r="G15" s="33" t="s">
        <v>23</v>
      </c>
      <c r="H15" s="34">
        <v>0</v>
      </c>
      <c r="I15" s="35">
        <v>0</v>
      </c>
      <c r="J15" s="35">
        <v>0</v>
      </c>
      <c r="K15" s="194"/>
      <c r="L15" s="196"/>
      <c r="M15" s="195"/>
      <c r="N15" s="195"/>
      <c r="O15" s="194"/>
    </row>
    <row r="16" spans="1:15" hidden="1" x14ac:dyDescent="0.3">
      <c r="A16" s="31">
        <v>410</v>
      </c>
      <c r="B16" s="32">
        <v>410035071</v>
      </c>
      <c r="C16" s="33" t="s">
        <v>21</v>
      </c>
      <c r="D16" s="31">
        <v>35</v>
      </c>
      <c r="E16" s="33" t="s">
        <v>22</v>
      </c>
      <c r="F16" s="31">
        <v>71</v>
      </c>
      <c r="G16" s="33" t="s">
        <v>24</v>
      </c>
      <c r="H16" s="34">
        <v>0</v>
      </c>
      <c r="I16" s="35">
        <v>0</v>
      </c>
      <c r="J16" s="35">
        <v>0</v>
      </c>
      <c r="K16" s="194"/>
      <c r="L16" s="196"/>
      <c r="M16" s="195"/>
      <c r="N16" s="195"/>
      <c r="O16" s="194"/>
    </row>
    <row r="17" spans="1:15" hidden="1" x14ac:dyDescent="0.3">
      <c r="A17" s="31">
        <v>410</v>
      </c>
      <c r="B17" s="32">
        <v>410035093</v>
      </c>
      <c r="C17" s="33" t="s">
        <v>21</v>
      </c>
      <c r="D17" s="31">
        <v>35</v>
      </c>
      <c r="E17" s="33" t="s">
        <v>22</v>
      </c>
      <c r="F17" s="31">
        <v>93</v>
      </c>
      <c r="G17" s="33" t="s">
        <v>25</v>
      </c>
      <c r="H17" s="34">
        <v>0</v>
      </c>
      <c r="I17" s="35">
        <v>0</v>
      </c>
      <c r="J17" s="35">
        <v>0</v>
      </c>
      <c r="K17" s="194"/>
      <c r="L17" s="196"/>
      <c r="M17" s="195"/>
      <c r="N17" s="195"/>
      <c r="O17" s="194"/>
    </row>
    <row r="18" spans="1:15" hidden="1" x14ac:dyDescent="0.3">
      <c r="A18" s="31">
        <v>410</v>
      </c>
      <c r="B18" s="32">
        <v>410035155</v>
      </c>
      <c r="C18" s="33" t="s">
        <v>21</v>
      </c>
      <c r="D18" s="31">
        <v>35</v>
      </c>
      <c r="E18" s="33" t="s">
        <v>22</v>
      </c>
      <c r="F18" s="31">
        <v>155</v>
      </c>
      <c r="G18" s="33" t="s">
        <v>26</v>
      </c>
      <c r="H18" s="34">
        <v>0</v>
      </c>
      <c r="I18" s="35">
        <v>0</v>
      </c>
      <c r="J18" s="35">
        <v>0</v>
      </c>
      <c r="K18" s="194"/>
      <c r="L18" s="196"/>
      <c r="M18" s="195"/>
      <c r="N18" s="195"/>
      <c r="O18" s="194"/>
    </row>
    <row r="19" spans="1:15" hidden="1" x14ac:dyDescent="0.3">
      <c r="A19" s="31">
        <v>410</v>
      </c>
      <c r="B19" s="32">
        <v>410035163</v>
      </c>
      <c r="C19" s="33" t="s">
        <v>21</v>
      </c>
      <c r="D19" s="31">
        <v>35</v>
      </c>
      <c r="E19" s="33" t="s">
        <v>22</v>
      </c>
      <c r="F19" s="31">
        <v>163</v>
      </c>
      <c r="G19" s="33" t="s">
        <v>27</v>
      </c>
      <c r="H19" s="34">
        <v>0</v>
      </c>
      <c r="I19" s="35">
        <v>0</v>
      </c>
      <c r="J19" s="35">
        <v>0</v>
      </c>
      <c r="K19" s="194"/>
      <c r="L19" s="196"/>
      <c r="M19" s="195"/>
      <c r="N19" s="195"/>
      <c r="O19" s="194"/>
    </row>
    <row r="20" spans="1:15" hidden="1" x14ac:dyDescent="0.3">
      <c r="A20" s="31">
        <v>410</v>
      </c>
      <c r="B20" s="32">
        <v>410035165</v>
      </c>
      <c r="C20" s="33" t="s">
        <v>21</v>
      </c>
      <c r="D20" s="31">
        <v>35</v>
      </c>
      <c r="E20" s="33" t="s">
        <v>22</v>
      </c>
      <c r="F20" s="31">
        <v>165</v>
      </c>
      <c r="G20" s="33" t="s">
        <v>28</v>
      </c>
      <c r="H20" s="34">
        <v>0</v>
      </c>
      <c r="I20" s="35">
        <v>0</v>
      </c>
      <c r="J20" s="35">
        <v>0</v>
      </c>
      <c r="K20" s="194"/>
      <c r="L20" s="196"/>
      <c r="M20" s="195"/>
      <c r="N20" s="195"/>
      <c r="O20" s="194"/>
    </row>
    <row r="21" spans="1:15" hidden="1" x14ac:dyDescent="0.3">
      <c r="A21" s="31">
        <v>410</v>
      </c>
      <c r="B21" s="32">
        <v>410035176</v>
      </c>
      <c r="C21" s="33" t="s">
        <v>21</v>
      </c>
      <c r="D21" s="31">
        <v>35</v>
      </c>
      <c r="E21" s="33" t="s">
        <v>22</v>
      </c>
      <c r="F21" s="31">
        <v>176</v>
      </c>
      <c r="G21" s="33" t="s">
        <v>29</v>
      </c>
      <c r="H21" s="34">
        <v>0</v>
      </c>
      <c r="I21" s="35">
        <v>0</v>
      </c>
      <c r="J21" s="35">
        <v>0</v>
      </c>
      <c r="K21" s="194"/>
      <c r="L21" s="196"/>
      <c r="M21" s="195"/>
      <c r="N21" s="195"/>
      <c r="O21" s="194"/>
    </row>
    <row r="22" spans="1:15" hidden="1" x14ac:dyDescent="0.3">
      <c r="A22" s="31">
        <v>410</v>
      </c>
      <c r="B22" s="32">
        <v>410035217</v>
      </c>
      <c r="C22" s="33" t="s">
        <v>21</v>
      </c>
      <c r="D22" s="31">
        <v>35</v>
      </c>
      <c r="E22" s="33" t="s">
        <v>22</v>
      </c>
      <c r="F22" s="31">
        <v>217</v>
      </c>
      <c r="G22" s="33" t="s">
        <v>285</v>
      </c>
      <c r="H22" s="34">
        <v>0</v>
      </c>
      <c r="I22" s="35">
        <v>0</v>
      </c>
      <c r="J22" s="35">
        <v>0</v>
      </c>
      <c r="K22" s="194"/>
      <c r="L22" s="196"/>
      <c r="M22" s="195"/>
      <c r="N22" s="195"/>
      <c r="O22" s="194"/>
    </row>
    <row r="23" spans="1:15" hidden="1" x14ac:dyDescent="0.3">
      <c r="A23" s="31">
        <v>410</v>
      </c>
      <c r="B23" s="32">
        <v>410035248</v>
      </c>
      <c r="C23" s="33" t="s">
        <v>21</v>
      </c>
      <c r="D23" s="31">
        <v>35</v>
      </c>
      <c r="E23" s="33" t="s">
        <v>22</v>
      </c>
      <c r="F23" s="31">
        <v>248</v>
      </c>
      <c r="G23" s="33" t="s">
        <v>30</v>
      </c>
      <c r="H23" s="34">
        <v>0</v>
      </c>
      <c r="I23" s="35">
        <v>0</v>
      </c>
      <c r="J23" s="35">
        <v>0</v>
      </c>
      <c r="K23" s="194"/>
      <c r="L23" s="196"/>
      <c r="M23" s="195"/>
      <c r="N23" s="195"/>
      <c r="O23" s="194"/>
    </row>
    <row r="24" spans="1:15" hidden="1" x14ac:dyDescent="0.3">
      <c r="A24" s="31">
        <v>410</v>
      </c>
      <c r="B24" s="32">
        <v>410035262</v>
      </c>
      <c r="C24" s="33" t="s">
        <v>21</v>
      </c>
      <c r="D24" s="31">
        <v>35</v>
      </c>
      <c r="E24" s="33" t="s">
        <v>22</v>
      </c>
      <c r="F24" s="31">
        <v>262</v>
      </c>
      <c r="G24" s="33" t="s">
        <v>31</v>
      </c>
      <c r="H24" s="34">
        <v>0</v>
      </c>
      <c r="I24" s="35">
        <v>0</v>
      </c>
      <c r="J24" s="35">
        <v>0</v>
      </c>
      <c r="K24" s="194"/>
      <c r="L24" s="196"/>
      <c r="M24" s="195"/>
      <c r="N24" s="195"/>
      <c r="O24" s="194"/>
    </row>
    <row r="25" spans="1:15" hidden="1" x14ac:dyDescent="0.3">
      <c r="A25" s="31">
        <v>410</v>
      </c>
      <c r="B25" s="32">
        <v>410035274</v>
      </c>
      <c r="C25" s="33" t="s">
        <v>21</v>
      </c>
      <c r="D25" s="31">
        <v>35</v>
      </c>
      <c r="E25" s="33" t="s">
        <v>22</v>
      </c>
      <c r="F25" s="31">
        <v>274</v>
      </c>
      <c r="G25" s="33" t="s">
        <v>81</v>
      </c>
      <c r="H25" s="34">
        <v>0</v>
      </c>
      <c r="I25" s="35">
        <v>0</v>
      </c>
      <c r="J25" s="35">
        <v>0</v>
      </c>
      <c r="K25" s="194"/>
      <c r="L25" s="196"/>
      <c r="M25" s="195"/>
      <c r="N25" s="195"/>
      <c r="O25" s="194"/>
    </row>
    <row r="26" spans="1:15" hidden="1" x14ac:dyDescent="0.3">
      <c r="A26" s="31">
        <v>410</v>
      </c>
      <c r="B26" s="32">
        <v>410035308</v>
      </c>
      <c r="C26" s="33" t="s">
        <v>21</v>
      </c>
      <c r="D26" s="31">
        <v>35</v>
      </c>
      <c r="E26" s="33" t="s">
        <v>22</v>
      </c>
      <c r="F26" s="31">
        <v>308</v>
      </c>
      <c r="G26" s="33" t="s">
        <v>32</v>
      </c>
      <c r="H26" s="34">
        <v>0</v>
      </c>
      <c r="I26" s="35">
        <v>0</v>
      </c>
      <c r="J26" s="35">
        <v>0</v>
      </c>
      <c r="K26" s="194"/>
      <c r="L26" s="196"/>
      <c r="M26" s="195"/>
      <c r="N26" s="195"/>
      <c r="O26" s="194"/>
    </row>
    <row r="27" spans="1:15" hidden="1" x14ac:dyDescent="0.3">
      <c r="A27" s="31">
        <v>410</v>
      </c>
      <c r="B27" s="32">
        <v>410035346</v>
      </c>
      <c r="C27" s="33" t="s">
        <v>21</v>
      </c>
      <c r="D27" s="31">
        <v>35</v>
      </c>
      <c r="E27" s="33" t="s">
        <v>22</v>
      </c>
      <c r="F27" s="31">
        <v>346</v>
      </c>
      <c r="G27" s="33" t="s">
        <v>33</v>
      </c>
      <c r="H27" s="34">
        <v>0</v>
      </c>
      <c r="I27" s="35">
        <v>0</v>
      </c>
      <c r="J27" s="35">
        <v>0</v>
      </c>
      <c r="K27" s="194"/>
      <c r="L27" s="196"/>
      <c r="M27" s="195"/>
      <c r="N27" s="195"/>
      <c r="O27" s="194"/>
    </row>
    <row r="28" spans="1:15" hidden="1" x14ac:dyDescent="0.3">
      <c r="A28" s="31">
        <v>410</v>
      </c>
      <c r="B28" s="32">
        <v>410057035</v>
      </c>
      <c r="C28" s="33" t="s">
        <v>21</v>
      </c>
      <c r="D28" s="31">
        <v>57</v>
      </c>
      <c r="E28" s="33" t="s">
        <v>23</v>
      </c>
      <c r="F28" s="31">
        <v>35</v>
      </c>
      <c r="G28" s="33" t="s">
        <v>22</v>
      </c>
      <c r="H28" s="34">
        <v>0</v>
      </c>
      <c r="I28" s="35">
        <v>0</v>
      </c>
      <c r="J28" s="35">
        <v>0</v>
      </c>
      <c r="K28" s="194"/>
      <c r="L28" s="196"/>
      <c r="M28" s="195"/>
      <c r="N28" s="195"/>
      <c r="O28" s="194"/>
    </row>
    <row r="29" spans="1:15" hidden="1" x14ac:dyDescent="0.3">
      <c r="A29" s="31">
        <v>410</v>
      </c>
      <c r="B29" s="32">
        <v>410057057</v>
      </c>
      <c r="C29" s="33" t="s">
        <v>21</v>
      </c>
      <c r="D29" s="31">
        <v>57</v>
      </c>
      <c r="E29" s="33" t="s">
        <v>23</v>
      </c>
      <c r="F29" s="31">
        <v>57</v>
      </c>
      <c r="G29" s="33" t="s">
        <v>23</v>
      </c>
      <c r="H29" s="34">
        <v>0</v>
      </c>
      <c r="I29" s="35">
        <v>0</v>
      </c>
      <c r="J29" s="35">
        <v>0</v>
      </c>
      <c r="K29" s="194"/>
      <c r="L29" s="196"/>
      <c r="M29" s="195"/>
      <c r="N29" s="195"/>
      <c r="O29" s="194"/>
    </row>
    <row r="30" spans="1:15" hidden="1" x14ac:dyDescent="0.3">
      <c r="A30" s="31">
        <v>410</v>
      </c>
      <c r="B30" s="32">
        <v>410057093</v>
      </c>
      <c r="C30" s="33" t="s">
        <v>21</v>
      </c>
      <c r="D30" s="31">
        <v>57</v>
      </c>
      <c r="E30" s="33" t="s">
        <v>23</v>
      </c>
      <c r="F30" s="31">
        <v>93</v>
      </c>
      <c r="G30" s="33" t="s">
        <v>25</v>
      </c>
      <c r="H30" s="34">
        <v>0</v>
      </c>
      <c r="I30" s="35">
        <v>0</v>
      </c>
      <c r="J30" s="35">
        <v>0</v>
      </c>
      <c r="K30" s="194"/>
      <c r="L30" s="196"/>
      <c r="M30" s="195"/>
      <c r="N30" s="195"/>
      <c r="O30" s="194"/>
    </row>
    <row r="31" spans="1:15" hidden="1" x14ac:dyDescent="0.3">
      <c r="A31" s="31">
        <v>410</v>
      </c>
      <c r="B31" s="32">
        <v>410057163</v>
      </c>
      <c r="C31" s="33" t="s">
        <v>21</v>
      </c>
      <c r="D31" s="31">
        <v>57</v>
      </c>
      <c r="E31" s="33" t="s">
        <v>23</v>
      </c>
      <c r="F31" s="31">
        <v>163</v>
      </c>
      <c r="G31" s="33" t="s">
        <v>27</v>
      </c>
      <c r="H31" s="34">
        <v>0</v>
      </c>
      <c r="I31" s="35">
        <v>0</v>
      </c>
      <c r="J31" s="35">
        <v>0</v>
      </c>
      <c r="K31" s="194"/>
      <c r="L31" s="196"/>
      <c r="M31" s="195"/>
      <c r="N31" s="195"/>
      <c r="O31" s="194"/>
    </row>
    <row r="32" spans="1:15" hidden="1" x14ac:dyDescent="0.3">
      <c r="A32" s="31">
        <v>410</v>
      </c>
      <c r="B32" s="32">
        <v>410057176</v>
      </c>
      <c r="C32" s="33" t="s">
        <v>21</v>
      </c>
      <c r="D32" s="31">
        <v>57</v>
      </c>
      <c r="E32" s="33" t="s">
        <v>23</v>
      </c>
      <c r="F32" s="31">
        <v>176</v>
      </c>
      <c r="G32" s="33" t="s">
        <v>29</v>
      </c>
      <c r="H32" s="34">
        <v>0</v>
      </c>
      <c r="I32" s="35">
        <v>0</v>
      </c>
      <c r="J32" s="35">
        <v>0</v>
      </c>
      <c r="K32" s="194"/>
      <c r="L32" s="196"/>
      <c r="M32" s="195"/>
      <c r="N32" s="195"/>
      <c r="O32" s="194"/>
    </row>
    <row r="33" spans="1:15" hidden="1" x14ac:dyDescent="0.3">
      <c r="A33" s="31">
        <v>410</v>
      </c>
      <c r="B33" s="32">
        <v>410057248</v>
      </c>
      <c r="C33" s="33" t="s">
        <v>21</v>
      </c>
      <c r="D33" s="31">
        <v>57</v>
      </c>
      <c r="E33" s="33" t="s">
        <v>23</v>
      </c>
      <c r="F33" s="31">
        <v>248</v>
      </c>
      <c r="G33" s="33" t="s">
        <v>30</v>
      </c>
      <c r="H33" s="34">
        <v>0</v>
      </c>
      <c r="I33" s="35">
        <v>0</v>
      </c>
      <c r="J33" s="35">
        <v>0</v>
      </c>
      <c r="K33" s="194"/>
      <c r="L33" s="196"/>
      <c r="M33" s="195"/>
      <c r="N33" s="195"/>
      <c r="O33" s="194"/>
    </row>
    <row r="34" spans="1:15" hidden="1" x14ac:dyDescent="0.3">
      <c r="A34" s="31">
        <v>410</v>
      </c>
      <c r="B34" s="32">
        <v>410057262</v>
      </c>
      <c r="C34" s="33" t="s">
        <v>21</v>
      </c>
      <c r="D34" s="31">
        <v>57</v>
      </c>
      <c r="E34" s="33" t="s">
        <v>23</v>
      </c>
      <c r="F34" s="31">
        <v>262</v>
      </c>
      <c r="G34" s="33" t="s">
        <v>31</v>
      </c>
      <c r="H34" s="34">
        <v>0</v>
      </c>
      <c r="I34" s="35">
        <v>0</v>
      </c>
      <c r="J34" s="35">
        <v>0</v>
      </c>
      <c r="K34" s="194"/>
      <c r="L34" s="196"/>
      <c r="M34" s="195"/>
      <c r="N34" s="195"/>
      <c r="O34" s="194"/>
    </row>
    <row r="35" spans="1:15" hidden="1" x14ac:dyDescent="0.3">
      <c r="A35" s="31">
        <v>410</v>
      </c>
      <c r="B35" s="32">
        <v>410057308</v>
      </c>
      <c r="C35" s="33" t="s">
        <v>21</v>
      </c>
      <c r="D35" s="31">
        <v>57</v>
      </c>
      <c r="E35" s="33" t="s">
        <v>23</v>
      </c>
      <c r="F35" s="31">
        <v>308</v>
      </c>
      <c r="G35" s="33" t="s">
        <v>32</v>
      </c>
      <c r="H35" s="34">
        <v>0</v>
      </c>
      <c r="I35" s="35">
        <v>0</v>
      </c>
      <c r="J35" s="35">
        <v>0</v>
      </c>
      <c r="K35" s="194"/>
      <c r="L35" s="196"/>
      <c r="M35" s="195"/>
      <c r="N35" s="195"/>
      <c r="O35" s="194"/>
    </row>
    <row r="36" spans="1:15" hidden="1" x14ac:dyDescent="0.3">
      <c r="A36" s="31">
        <v>412</v>
      </c>
      <c r="B36" s="32">
        <v>412035016</v>
      </c>
      <c r="C36" s="33" t="s">
        <v>34</v>
      </c>
      <c r="D36" s="31">
        <v>35</v>
      </c>
      <c r="E36" s="33" t="s">
        <v>22</v>
      </c>
      <c r="F36" s="31">
        <v>16</v>
      </c>
      <c r="G36" s="33" t="s">
        <v>187</v>
      </c>
      <c r="H36" s="34">
        <v>0</v>
      </c>
      <c r="I36" s="35">
        <v>0</v>
      </c>
      <c r="J36" s="35">
        <v>0</v>
      </c>
      <c r="K36" s="194"/>
      <c r="L36" s="196"/>
      <c r="M36" s="195"/>
      <c r="N36" s="195"/>
      <c r="O36" s="194"/>
    </row>
    <row r="37" spans="1:15" hidden="1" x14ac:dyDescent="0.3">
      <c r="A37" s="31">
        <v>412</v>
      </c>
      <c r="B37" s="32">
        <v>412035035</v>
      </c>
      <c r="C37" s="33" t="s">
        <v>34</v>
      </c>
      <c r="D37" s="31">
        <v>35</v>
      </c>
      <c r="E37" s="33" t="s">
        <v>22</v>
      </c>
      <c r="F37" s="31">
        <v>35</v>
      </c>
      <c r="G37" s="33" t="s">
        <v>22</v>
      </c>
      <c r="H37" s="34">
        <v>0</v>
      </c>
      <c r="I37" s="35">
        <v>0</v>
      </c>
      <c r="J37" s="35">
        <v>0</v>
      </c>
      <c r="K37" s="194"/>
      <c r="L37" s="196"/>
      <c r="M37" s="195"/>
      <c r="N37" s="195"/>
      <c r="O37" s="194"/>
    </row>
    <row r="38" spans="1:15" hidden="1" x14ac:dyDescent="0.3">
      <c r="A38" s="31">
        <v>412</v>
      </c>
      <c r="B38" s="32">
        <v>412035044</v>
      </c>
      <c r="C38" s="33" t="s">
        <v>34</v>
      </c>
      <c r="D38" s="31">
        <v>35</v>
      </c>
      <c r="E38" s="33" t="s">
        <v>22</v>
      </c>
      <c r="F38" s="31">
        <v>44</v>
      </c>
      <c r="G38" s="33" t="s">
        <v>35</v>
      </c>
      <c r="H38" s="34">
        <v>0</v>
      </c>
      <c r="I38" s="35">
        <v>0</v>
      </c>
      <c r="J38" s="35">
        <v>0</v>
      </c>
      <c r="K38" s="194"/>
      <c r="L38" s="196"/>
      <c r="M38" s="195"/>
      <c r="N38" s="195"/>
      <c r="O38" s="194"/>
    </row>
    <row r="39" spans="1:15" hidden="1" x14ac:dyDescent="0.3">
      <c r="A39" s="31">
        <v>412</v>
      </c>
      <c r="B39" s="32">
        <v>412035046</v>
      </c>
      <c r="C39" s="33" t="s">
        <v>34</v>
      </c>
      <c r="D39" s="31">
        <v>35</v>
      </c>
      <c r="E39" s="33" t="s">
        <v>22</v>
      </c>
      <c r="F39" s="31">
        <v>46</v>
      </c>
      <c r="G39" s="33" t="s">
        <v>36</v>
      </c>
      <c r="H39" s="34">
        <v>0</v>
      </c>
      <c r="I39" s="35">
        <v>0</v>
      </c>
      <c r="J39" s="35">
        <v>0</v>
      </c>
      <c r="K39" s="194"/>
      <c r="L39" s="196"/>
      <c r="M39" s="195"/>
      <c r="N39" s="195"/>
      <c r="O39" s="194"/>
    </row>
    <row r="40" spans="1:15" hidden="1" x14ac:dyDescent="0.3">
      <c r="A40" s="31">
        <v>412</v>
      </c>
      <c r="B40" s="32">
        <v>412035057</v>
      </c>
      <c r="C40" s="33" t="s">
        <v>34</v>
      </c>
      <c r="D40" s="31">
        <v>35</v>
      </c>
      <c r="E40" s="33" t="s">
        <v>22</v>
      </c>
      <c r="F40" s="31">
        <v>57</v>
      </c>
      <c r="G40" s="33" t="s">
        <v>23</v>
      </c>
      <c r="H40" s="34">
        <v>0</v>
      </c>
      <c r="I40" s="35">
        <v>0</v>
      </c>
      <c r="J40" s="35">
        <v>0</v>
      </c>
      <c r="K40" s="194"/>
      <c r="L40" s="196"/>
      <c r="M40" s="195"/>
      <c r="N40" s="195"/>
      <c r="O40" s="194"/>
    </row>
    <row r="41" spans="1:15" hidden="1" x14ac:dyDescent="0.3">
      <c r="A41" s="31">
        <v>412</v>
      </c>
      <c r="B41" s="32">
        <v>412035073</v>
      </c>
      <c r="C41" s="33" t="s">
        <v>34</v>
      </c>
      <c r="D41" s="31">
        <v>35</v>
      </c>
      <c r="E41" s="33" t="s">
        <v>22</v>
      </c>
      <c r="F41" s="31">
        <v>73</v>
      </c>
      <c r="G41" s="33" t="s">
        <v>37</v>
      </c>
      <c r="H41" s="34">
        <v>0</v>
      </c>
      <c r="I41" s="35">
        <v>0</v>
      </c>
      <c r="J41" s="35">
        <v>0</v>
      </c>
      <c r="K41" s="194"/>
      <c r="L41" s="196"/>
      <c r="M41" s="195"/>
      <c r="N41" s="195"/>
      <c r="O41" s="194"/>
    </row>
    <row r="42" spans="1:15" hidden="1" x14ac:dyDescent="0.3">
      <c r="A42" s="31">
        <v>412</v>
      </c>
      <c r="B42" s="32">
        <v>412035165</v>
      </c>
      <c r="C42" s="33" t="s">
        <v>34</v>
      </c>
      <c r="D42" s="31">
        <v>35</v>
      </c>
      <c r="E42" s="33" t="s">
        <v>22</v>
      </c>
      <c r="F42" s="31">
        <v>165</v>
      </c>
      <c r="G42" s="33" t="s">
        <v>28</v>
      </c>
      <c r="H42" s="34">
        <v>0</v>
      </c>
      <c r="I42" s="35">
        <v>0</v>
      </c>
      <c r="J42" s="35">
        <v>0</v>
      </c>
      <c r="K42" s="194"/>
      <c r="L42" s="196"/>
      <c r="M42" s="195"/>
      <c r="N42" s="195"/>
      <c r="O42" s="194"/>
    </row>
    <row r="43" spans="1:15" hidden="1" x14ac:dyDescent="0.3">
      <c r="A43" s="31">
        <v>412</v>
      </c>
      <c r="B43" s="32">
        <v>412035189</v>
      </c>
      <c r="C43" s="33" t="s">
        <v>34</v>
      </c>
      <c r="D43" s="31">
        <v>35</v>
      </c>
      <c r="E43" s="33" t="s">
        <v>22</v>
      </c>
      <c r="F43" s="31">
        <v>189</v>
      </c>
      <c r="G43" s="33" t="s">
        <v>38</v>
      </c>
      <c r="H43" s="34">
        <v>0</v>
      </c>
      <c r="I43" s="35">
        <v>0</v>
      </c>
      <c r="J43" s="35">
        <v>0</v>
      </c>
      <c r="K43" s="194"/>
      <c r="L43" s="196"/>
      <c r="M43" s="195"/>
      <c r="N43" s="195"/>
      <c r="O43" s="194"/>
    </row>
    <row r="44" spans="1:15" hidden="1" x14ac:dyDescent="0.3">
      <c r="A44" s="31">
        <v>412</v>
      </c>
      <c r="B44" s="32">
        <v>412035207</v>
      </c>
      <c r="C44" s="33" t="s">
        <v>34</v>
      </c>
      <c r="D44" s="31">
        <v>35</v>
      </c>
      <c r="E44" s="33" t="s">
        <v>22</v>
      </c>
      <c r="F44" s="31">
        <v>207</v>
      </c>
      <c r="G44" s="33" t="s">
        <v>40</v>
      </c>
      <c r="H44" s="34">
        <v>0</v>
      </c>
      <c r="I44" s="35">
        <v>0</v>
      </c>
      <c r="J44" s="35">
        <v>0</v>
      </c>
      <c r="K44" s="194"/>
      <c r="L44" s="196"/>
      <c r="M44" s="195"/>
      <c r="N44" s="195"/>
      <c r="O44" s="194"/>
    </row>
    <row r="45" spans="1:15" hidden="1" x14ac:dyDescent="0.3">
      <c r="A45" s="31">
        <v>412</v>
      </c>
      <c r="B45" s="32">
        <v>412035220</v>
      </c>
      <c r="C45" s="33" t="s">
        <v>34</v>
      </c>
      <c r="D45" s="31">
        <v>35</v>
      </c>
      <c r="E45" s="33" t="s">
        <v>22</v>
      </c>
      <c r="F45" s="31">
        <v>220</v>
      </c>
      <c r="G45" s="33" t="s">
        <v>42</v>
      </c>
      <c r="H45" s="34">
        <v>0</v>
      </c>
      <c r="I45" s="35">
        <v>0</v>
      </c>
      <c r="J45" s="35">
        <v>0</v>
      </c>
      <c r="K45" s="194"/>
      <c r="L45" s="196"/>
      <c r="M45" s="195"/>
      <c r="N45" s="195"/>
      <c r="O45" s="194"/>
    </row>
    <row r="46" spans="1:15" hidden="1" x14ac:dyDescent="0.3">
      <c r="A46" s="31">
        <v>412</v>
      </c>
      <c r="B46" s="32">
        <v>412035244</v>
      </c>
      <c r="C46" s="33" t="s">
        <v>34</v>
      </c>
      <c r="D46" s="31">
        <v>35</v>
      </c>
      <c r="E46" s="33" t="s">
        <v>22</v>
      </c>
      <c r="F46" s="31">
        <v>244</v>
      </c>
      <c r="G46" s="33" t="s">
        <v>43</v>
      </c>
      <c r="H46" s="34">
        <v>0</v>
      </c>
      <c r="I46" s="35">
        <v>0</v>
      </c>
      <c r="J46" s="35">
        <v>0</v>
      </c>
      <c r="K46" s="194"/>
      <c r="L46" s="196"/>
      <c r="M46" s="195"/>
      <c r="N46" s="195"/>
      <c r="O46" s="194"/>
    </row>
    <row r="47" spans="1:15" hidden="1" x14ac:dyDescent="0.3">
      <c r="A47" s="31">
        <v>412</v>
      </c>
      <c r="B47" s="32">
        <v>412035285</v>
      </c>
      <c r="C47" s="33" t="s">
        <v>34</v>
      </c>
      <c r="D47" s="31">
        <v>35</v>
      </c>
      <c r="E47" s="33" t="s">
        <v>22</v>
      </c>
      <c r="F47" s="31">
        <v>285</v>
      </c>
      <c r="G47" s="33" t="s">
        <v>44</v>
      </c>
      <c r="H47" s="34">
        <v>0</v>
      </c>
      <c r="I47" s="35">
        <v>0</v>
      </c>
      <c r="J47" s="35">
        <v>0</v>
      </c>
      <c r="K47" s="194"/>
      <c r="L47" s="196"/>
      <c r="M47" s="195"/>
      <c r="N47" s="195"/>
      <c r="O47" s="194"/>
    </row>
    <row r="48" spans="1:15" hidden="1" x14ac:dyDescent="0.3">
      <c r="A48" s="31">
        <v>412</v>
      </c>
      <c r="B48" s="32">
        <v>412035293</v>
      </c>
      <c r="C48" s="33" t="s">
        <v>34</v>
      </c>
      <c r="D48" s="31">
        <v>35</v>
      </c>
      <c r="E48" s="33" t="s">
        <v>22</v>
      </c>
      <c r="F48" s="31">
        <v>293</v>
      </c>
      <c r="G48" s="33" t="s">
        <v>45</v>
      </c>
      <c r="H48" s="34">
        <v>0</v>
      </c>
      <c r="I48" s="35">
        <v>0</v>
      </c>
      <c r="J48" s="35">
        <v>0</v>
      </c>
      <c r="K48" s="194"/>
      <c r="L48" s="196"/>
      <c r="M48" s="195"/>
      <c r="N48" s="195"/>
      <c r="O48" s="194"/>
    </row>
    <row r="49" spans="1:15" hidden="1" x14ac:dyDescent="0.3">
      <c r="A49" s="31">
        <v>412</v>
      </c>
      <c r="B49" s="32">
        <v>412035308</v>
      </c>
      <c r="C49" s="33" t="s">
        <v>34</v>
      </c>
      <c r="D49" s="31">
        <v>35</v>
      </c>
      <c r="E49" s="33" t="s">
        <v>22</v>
      </c>
      <c r="F49" s="31">
        <v>308</v>
      </c>
      <c r="G49" s="33" t="s">
        <v>32</v>
      </c>
      <c r="H49" s="34">
        <v>0</v>
      </c>
      <c r="I49" s="35">
        <v>0</v>
      </c>
      <c r="J49" s="35">
        <v>0</v>
      </c>
      <c r="K49" s="194"/>
      <c r="L49" s="196"/>
      <c r="M49" s="195"/>
      <c r="N49" s="195"/>
      <c r="O49" s="194"/>
    </row>
    <row r="50" spans="1:15" hidden="1" x14ac:dyDescent="0.3">
      <c r="A50" s="31">
        <v>412</v>
      </c>
      <c r="B50" s="32">
        <v>412035314</v>
      </c>
      <c r="C50" s="33" t="s">
        <v>34</v>
      </c>
      <c r="D50" s="31">
        <v>35</v>
      </c>
      <c r="E50" s="33" t="s">
        <v>22</v>
      </c>
      <c r="F50" s="31">
        <v>314</v>
      </c>
      <c r="G50" s="33" t="s">
        <v>46</v>
      </c>
      <c r="H50" s="34">
        <v>0</v>
      </c>
      <c r="I50" s="35">
        <v>0</v>
      </c>
      <c r="J50" s="35">
        <v>0</v>
      </c>
      <c r="K50" s="194"/>
      <c r="L50" s="196"/>
      <c r="M50" s="195"/>
      <c r="N50" s="195"/>
      <c r="O50" s="194"/>
    </row>
    <row r="51" spans="1:15" hidden="1" x14ac:dyDescent="0.3">
      <c r="A51" s="31">
        <v>412</v>
      </c>
      <c r="B51" s="32">
        <v>412035335</v>
      </c>
      <c r="C51" s="33" t="s">
        <v>34</v>
      </c>
      <c r="D51" s="31">
        <v>35</v>
      </c>
      <c r="E51" s="33" t="s">
        <v>22</v>
      </c>
      <c r="F51" s="31">
        <v>335</v>
      </c>
      <c r="G51" s="33" t="s">
        <v>47</v>
      </c>
      <c r="H51" s="34">
        <v>0</v>
      </c>
      <c r="I51" s="35">
        <v>0</v>
      </c>
      <c r="J51" s="35">
        <v>0</v>
      </c>
      <c r="K51" s="194"/>
      <c r="L51" s="196"/>
      <c r="M51" s="195"/>
      <c r="N51" s="195"/>
      <c r="O51" s="194"/>
    </row>
    <row r="52" spans="1:15" hidden="1" x14ac:dyDescent="0.3">
      <c r="A52" s="31">
        <v>412</v>
      </c>
      <c r="B52" s="32">
        <v>412035336</v>
      </c>
      <c r="C52" s="33" t="s">
        <v>34</v>
      </c>
      <c r="D52" s="31">
        <v>35</v>
      </c>
      <c r="E52" s="33" t="s">
        <v>22</v>
      </c>
      <c r="F52" s="31">
        <v>336</v>
      </c>
      <c r="G52" s="33" t="s">
        <v>48</v>
      </c>
      <c r="H52" s="34">
        <v>0</v>
      </c>
      <c r="I52" s="35">
        <v>0</v>
      </c>
      <c r="J52" s="35">
        <v>0</v>
      </c>
      <c r="K52" s="194"/>
      <c r="L52" s="196"/>
      <c r="M52" s="195"/>
      <c r="N52" s="195"/>
      <c r="O52" s="194"/>
    </row>
    <row r="53" spans="1:15" hidden="1" x14ac:dyDescent="0.3">
      <c r="A53" s="31">
        <v>412</v>
      </c>
      <c r="B53" s="32">
        <v>412035625</v>
      </c>
      <c r="C53" s="33" t="s">
        <v>34</v>
      </c>
      <c r="D53" s="31">
        <v>35</v>
      </c>
      <c r="E53" s="33" t="s">
        <v>22</v>
      </c>
      <c r="F53" s="31">
        <v>625</v>
      </c>
      <c r="G53" s="33" t="s">
        <v>49</v>
      </c>
      <c r="H53" s="34">
        <v>0</v>
      </c>
      <c r="I53" s="35">
        <v>0</v>
      </c>
      <c r="J53" s="35">
        <v>0</v>
      </c>
      <c r="K53" s="194"/>
      <c r="L53" s="196"/>
      <c r="M53" s="195"/>
      <c r="N53" s="195"/>
      <c r="O53" s="194"/>
    </row>
    <row r="54" spans="1:15" hidden="1" x14ac:dyDescent="0.3">
      <c r="A54" s="31">
        <v>413</v>
      </c>
      <c r="B54" s="32">
        <v>413114091</v>
      </c>
      <c r="C54" s="33" t="s">
        <v>50</v>
      </c>
      <c r="D54" s="31">
        <v>114</v>
      </c>
      <c r="E54" s="33" t="s">
        <v>51</v>
      </c>
      <c r="F54" s="31">
        <v>91</v>
      </c>
      <c r="G54" s="33" t="s">
        <v>52</v>
      </c>
      <c r="H54" s="34">
        <v>0</v>
      </c>
      <c r="I54" s="35">
        <v>0</v>
      </c>
      <c r="J54" s="35">
        <v>0</v>
      </c>
      <c r="K54" s="194"/>
      <c r="L54" s="196"/>
      <c r="M54" s="195"/>
      <c r="N54" s="195"/>
      <c r="O54" s="194"/>
    </row>
    <row r="55" spans="1:15" hidden="1" x14ac:dyDescent="0.3">
      <c r="A55" s="31">
        <v>413</v>
      </c>
      <c r="B55" s="32">
        <v>413114114</v>
      </c>
      <c r="C55" s="33" t="s">
        <v>50</v>
      </c>
      <c r="D55" s="31">
        <v>114</v>
      </c>
      <c r="E55" s="33" t="s">
        <v>51</v>
      </c>
      <c r="F55" s="31">
        <v>114</v>
      </c>
      <c r="G55" s="33" t="s">
        <v>51</v>
      </c>
      <c r="H55" s="34">
        <v>0</v>
      </c>
      <c r="I55" s="35">
        <v>0</v>
      </c>
      <c r="J55" s="35">
        <v>0</v>
      </c>
      <c r="K55" s="194"/>
      <c r="L55" s="196"/>
      <c r="M55" s="195"/>
      <c r="N55" s="195"/>
      <c r="O55" s="194"/>
    </row>
    <row r="56" spans="1:15" hidden="1" x14ac:dyDescent="0.3">
      <c r="A56" s="31">
        <v>413</v>
      </c>
      <c r="B56" s="32">
        <v>413114117</v>
      </c>
      <c r="C56" s="33" t="s">
        <v>50</v>
      </c>
      <c r="D56" s="31">
        <v>114</v>
      </c>
      <c r="E56" s="33" t="s">
        <v>51</v>
      </c>
      <c r="F56" s="31">
        <v>117</v>
      </c>
      <c r="G56" s="33" t="s">
        <v>53</v>
      </c>
      <c r="H56" s="34">
        <v>0</v>
      </c>
      <c r="I56" s="35">
        <v>0</v>
      </c>
      <c r="J56" s="35">
        <v>0</v>
      </c>
      <c r="K56" s="194"/>
      <c r="L56" s="196"/>
      <c r="M56" s="195"/>
      <c r="N56" s="195"/>
      <c r="O56" s="194"/>
    </row>
    <row r="57" spans="1:15" hidden="1" x14ac:dyDescent="0.3">
      <c r="A57" s="31">
        <v>413</v>
      </c>
      <c r="B57" s="32">
        <v>413114210</v>
      </c>
      <c r="C57" s="33" t="s">
        <v>50</v>
      </c>
      <c r="D57" s="31">
        <v>114</v>
      </c>
      <c r="E57" s="33" t="s">
        <v>51</v>
      </c>
      <c r="F57" s="31">
        <v>210</v>
      </c>
      <c r="G57" s="33" t="s">
        <v>54</v>
      </c>
      <c r="H57" s="34">
        <v>0</v>
      </c>
      <c r="I57" s="35">
        <v>0</v>
      </c>
      <c r="J57" s="35">
        <v>0</v>
      </c>
      <c r="K57" s="194"/>
      <c r="L57" s="196"/>
      <c r="M57" s="195"/>
      <c r="N57" s="195"/>
      <c r="O57" s="194"/>
    </row>
    <row r="58" spans="1:15" hidden="1" x14ac:dyDescent="0.3">
      <c r="A58" s="31">
        <v>413</v>
      </c>
      <c r="B58" s="32">
        <v>413114253</v>
      </c>
      <c r="C58" s="33" t="s">
        <v>50</v>
      </c>
      <c r="D58" s="31">
        <v>114</v>
      </c>
      <c r="E58" s="33" t="s">
        <v>51</v>
      </c>
      <c r="F58" s="31">
        <v>253</v>
      </c>
      <c r="G58" s="33" t="s">
        <v>55</v>
      </c>
      <c r="H58" s="34">
        <v>0</v>
      </c>
      <c r="I58" s="35">
        <v>0</v>
      </c>
      <c r="J58" s="35">
        <v>0</v>
      </c>
      <c r="K58" s="194"/>
      <c r="L58" s="196"/>
      <c r="M58" s="195"/>
      <c r="N58" s="195"/>
      <c r="O58" s="194"/>
    </row>
    <row r="59" spans="1:15" hidden="1" x14ac:dyDescent="0.3">
      <c r="A59" s="31">
        <v>413</v>
      </c>
      <c r="B59" s="32">
        <v>413114670</v>
      </c>
      <c r="C59" s="33" t="s">
        <v>50</v>
      </c>
      <c r="D59" s="31">
        <v>114</v>
      </c>
      <c r="E59" s="33" t="s">
        <v>51</v>
      </c>
      <c r="F59" s="31">
        <v>670</v>
      </c>
      <c r="G59" s="33" t="s">
        <v>56</v>
      </c>
      <c r="H59" s="34">
        <v>0</v>
      </c>
      <c r="I59" s="35">
        <v>0</v>
      </c>
      <c r="J59" s="35">
        <v>0</v>
      </c>
      <c r="K59" s="194"/>
      <c r="L59" s="196"/>
      <c r="M59" s="195"/>
      <c r="N59" s="195"/>
      <c r="O59" s="194"/>
    </row>
    <row r="60" spans="1:15" hidden="1" x14ac:dyDescent="0.3">
      <c r="A60" s="31">
        <v>413</v>
      </c>
      <c r="B60" s="32">
        <v>413114674</v>
      </c>
      <c r="C60" s="33" t="s">
        <v>50</v>
      </c>
      <c r="D60" s="31">
        <v>114</v>
      </c>
      <c r="E60" s="33" t="s">
        <v>51</v>
      </c>
      <c r="F60" s="31">
        <v>674</v>
      </c>
      <c r="G60" s="33" t="s">
        <v>57</v>
      </c>
      <c r="H60" s="34">
        <v>0</v>
      </c>
      <c r="I60" s="35">
        <v>0</v>
      </c>
      <c r="J60" s="35">
        <v>0</v>
      </c>
      <c r="K60" s="194"/>
      <c r="L60" s="196"/>
      <c r="M60" s="195"/>
      <c r="N60" s="195"/>
      <c r="O60" s="194"/>
    </row>
    <row r="61" spans="1:15" hidden="1" x14ac:dyDescent="0.3">
      <c r="A61" s="31">
        <v>413</v>
      </c>
      <c r="B61" s="32">
        <v>413114683</v>
      </c>
      <c r="C61" s="33" t="s">
        <v>50</v>
      </c>
      <c r="D61" s="31">
        <v>114</v>
      </c>
      <c r="E61" s="33" t="s">
        <v>51</v>
      </c>
      <c r="F61" s="31">
        <v>683</v>
      </c>
      <c r="G61" s="33" t="s">
        <v>58</v>
      </c>
      <c r="H61" s="34">
        <v>0</v>
      </c>
      <c r="I61" s="35">
        <v>0</v>
      </c>
      <c r="J61" s="35">
        <v>0</v>
      </c>
      <c r="K61" s="194"/>
      <c r="L61" s="196"/>
      <c r="M61" s="195"/>
      <c r="N61" s="195"/>
      <c r="O61" s="194"/>
    </row>
    <row r="62" spans="1:15" hidden="1" x14ac:dyDescent="0.3">
      <c r="A62" s="31">
        <v>413</v>
      </c>
      <c r="B62" s="32">
        <v>413114717</v>
      </c>
      <c r="C62" s="33" t="s">
        <v>50</v>
      </c>
      <c r="D62" s="31">
        <v>114</v>
      </c>
      <c r="E62" s="33" t="s">
        <v>51</v>
      </c>
      <c r="F62" s="31">
        <v>717</v>
      </c>
      <c r="G62" s="33" t="s">
        <v>59</v>
      </c>
      <c r="H62" s="34">
        <v>0</v>
      </c>
      <c r="I62" s="35">
        <v>0</v>
      </c>
      <c r="J62" s="35">
        <v>0</v>
      </c>
      <c r="K62" s="194"/>
      <c r="L62" s="196"/>
      <c r="M62" s="195"/>
      <c r="N62" s="195"/>
      <c r="O62" s="194"/>
    </row>
    <row r="63" spans="1:15" hidden="1" x14ac:dyDescent="0.3">
      <c r="A63" s="31">
        <v>413</v>
      </c>
      <c r="B63" s="32">
        <v>413114720</v>
      </c>
      <c r="C63" s="33" t="s">
        <v>50</v>
      </c>
      <c r="D63" s="31">
        <v>114</v>
      </c>
      <c r="E63" s="33" t="s">
        <v>51</v>
      </c>
      <c r="F63" s="31">
        <v>720</v>
      </c>
      <c r="G63" s="33" t="s">
        <v>60</v>
      </c>
      <c r="H63" s="34">
        <v>0</v>
      </c>
      <c r="I63" s="35">
        <v>0</v>
      </c>
      <c r="J63" s="35">
        <v>0</v>
      </c>
      <c r="K63" s="194"/>
      <c r="L63" s="196"/>
      <c r="M63" s="195"/>
      <c r="N63" s="195"/>
      <c r="O63" s="194"/>
    </row>
    <row r="64" spans="1:15" hidden="1" x14ac:dyDescent="0.3">
      <c r="A64" s="31">
        <v>413</v>
      </c>
      <c r="B64" s="32">
        <v>413114750</v>
      </c>
      <c r="C64" s="33" t="s">
        <v>50</v>
      </c>
      <c r="D64" s="31">
        <v>114</v>
      </c>
      <c r="E64" s="33" t="s">
        <v>51</v>
      </c>
      <c r="F64" s="31">
        <v>750</v>
      </c>
      <c r="G64" s="33" t="s">
        <v>61</v>
      </c>
      <c r="H64" s="34">
        <v>0</v>
      </c>
      <c r="I64" s="35">
        <v>0</v>
      </c>
      <c r="J64" s="35">
        <v>0</v>
      </c>
      <c r="K64" s="194"/>
      <c r="L64" s="196"/>
      <c r="M64" s="195"/>
      <c r="N64" s="195"/>
      <c r="O64" s="194"/>
    </row>
    <row r="65" spans="1:15" hidden="1" x14ac:dyDescent="0.3">
      <c r="A65" s="31">
        <v>413</v>
      </c>
      <c r="B65" s="32">
        <v>413114755</v>
      </c>
      <c r="C65" s="33" t="s">
        <v>50</v>
      </c>
      <c r="D65" s="31">
        <v>114</v>
      </c>
      <c r="E65" s="33" t="s">
        <v>51</v>
      </c>
      <c r="F65" s="31">
        <v>755</v>
      </c>
      <c r="G65" s="33" t="s">
        <v>62</v>
      </c>
      <c r="H65" s="34">
        <v>0</v>
      </c>
      <c r="I65" s="35">
        <v>0</v>
      </c>
      <c r="J65" s="35">
        <v>0</v>
      </c>
      <c r="K65" s="194"/>
      <c r="L65" s="196"/>
      <c r="M65" s="195"/>
      <c r="N65" s="195"/>
      <c r="O65" s="194"/>
    </row>
    <row r="66" spans="1:15" hidden="1" x14ac:dyDescent="0.3">
      <c r="A66" s="31">
        <v>414</v>
      </c>
      <c r="B66" s="32">
        <v>414603063</v>
      </c>
      <c r="C66" s="33" t="s">
        <v>63</v>
      </c>
      <c r="D66" s="31">
        <v>603</v>
      </c>
      <c r="E66" s="33" t="s">
        <v>64</v>
      </c>
      <c r="F66" s="31">
        <v>63</v>
      </c>
      <c r="G66" s="33" t="s">
        <v>65</v>
      </c>
      <c r="H66" s="34">
        <v>0</v>
      </c>
      <c r="I66" s="35">
        <v>0</v>
      </c>
      <c r="J66" s="35">
        <v>0</v>
      </c>
      <c r="K66" s="194"/>
      <c r="L66" s="196"/>
      <c r="M66" s="195"/>
      <c r="N66" s="195"/>
      <c r="O66" s="194"/>
    </row>
    <row r="67" spans="1:15" hidden="1" x14ac:dyDescent="0.3">
      <c r="A67" s="31">
        <v>414</v>
      </c>
      <c r="B67" s="32">
        <v>414603209</v>
      </c>
      <c r="C67" s="33" t="s">
        <v>63</v>
      </c>
      <c r="D67" s="31">
        <v>603</v>
      </c>
      <c r="E67" s="33" t="s">
        <v>64</v>
      </c>
      <c r="F67" s="31">
        <v>209</v>
      </c>
      <c r="G67" s="33" t="s">
        <v>66</v>
      </c>
      <c r="H67" s="34">
        <v>0.6699999999999946</v>
      </c>
      <c r="I67" s="35">
        <v>0</v>
      </c>
      <c r="J67" s="35">
        <v>9443</v>
      </c>
      <c r="K67" s="194"/>
      <c r="L67" s="196"/>
      <c r="M67" s="195"/>
      <c r="N67" s="195"/>
      <c r="O67" s="194"/>
    </row>
    <row r="68" spans="1:15" hidden="1" x14ac:dyDescent="0.3">
      <c r="A68" s="31">
        <v>414</v>
      </c>
      <c r="B68" s="32">
        <v>414603236</v>
      </c>
      <c r="C68" s="33" t="s">
        <v>63</v>
      </c>
      <c r="D68" s="31">
        <v>603</v>
      </c>
      <c r="E68" s="33" t="s">
        <v>64</v>
      </c>
      <c r="F68" s="31">
        <v>236</v>
      </c>
      <c r="G68" s="33" t="s">
        <v>67</v>
      </c>
      <c r="H68" s="34">
        <v>-0.15000000000000568</v>
      </c>
      <c r="I68" s="35">
        <v>0</v>
      </c>
      <c r="J68" s="35">
        <v>-2081</v>
      </c>
      <c r="K68" s="194"/>
      <c r="L68" s="196"/>
      <c r="M68" s="195"/>
      <c r="N68" s="195"/>
      <c r="O68" s="194"/>
    </row>
    <row r="69" spans="1:15" hidden="1" x14ac:dyDescent="0.3">
      <c r="A69" s="31">
        <v>414</v>
      </c>
      <c r="B69" s="32">
        <v>414603249</v>
      </c>
      <c r="C69" s="33" t="s">
        <v>63</v>
      </c>
      <c r="D69" s="31">
        <v>603</v>
      </c>
      <c r="E69" s="33" t="s">
        <v>64</v>
      </c>
      <c r="F69" s="31">
        <v>249</v>
      </c>
      <c r="G69" s="33" t="s">
        <v>68</v>
      </c>
      <c r="H69" s="34">
        <v>0</v>
      </c>
      <c r="I69" s="35">
        <v>0</v>
      </c>
      <c r="J69" s="35">
        <v>0</v>
      </c>
      <c r="K69" s="194"/>
      <c r="L69" s="196"/>
      <c r="M69" s="195"/>
      <c r="N69" s="195"/>
      <c r="O69" s="194"/>
    </row>
    <row r="70" spans="1:15" hidden="1" x14ac:dyDescent="0.3">
      <c r="A70" s="31">
        <v>414</v>
      </c>
      <c r="B70" s="32">
        <v>414603263</v>
      </c>
      <c r="C70" s="33" t="s">
        <v>63</v>
      </c>
      <c r="D70" s="31">
        <v>603</v>
      </c>
      <c r="E70" s="33" t="s">
        <v>64</v>
      </c>
      <c r="F70" s="31">
        <v>263</v>
      </c>
      <c r="G70" s="33" t="s">
        <v>69</v>
      </c>
      <c r="H70" s="34">
        <v>0</v>
      </c>
      <c r="I70" s="35">
        <v>0</v>
      </c>
      <c r="J70" s="35">
        <v>0</v>
      </c>
      <c r="K70" s="194"/>
      <c r="L70" s="196"/>
      <c r="M70" s="195"/>
      <c r="N70" s="195"/>
      <c r="O70" s="194"/>
    </row>
    <row r="71" spans="1:15" hidden="1" x14ac:dyDescent="0.3">
      <c r="A71" s="31">
        <v>414</v>
      </c>
      <c r="B71" s="32">
        <v>414603341</v>
      </c>
      <c r="C71" s="33" t="s">
        <v>63</v>
      </c>
      <c r="D71" s="31">
        <v>603</v>
      </c>
      <c r="E71" s="33" t="s">
        <v>64</v>
      </c>
      <c r="F71" s="31">
        <v>341</v>
      </c>
      <c r="G71" s="33" t="s">
        <v>542</v>
      </c>
      <c r="H71" s="34">
        <v>0</v>
      </c>
      <c r="I71" s="35">
        <v>0</v>
      </c>
      <c r="J71" s="35">
        <v>0</v>
      </c>
      <c r="K71" s="194"/>
      <c r="L71" s="196"/>
      <c r="M71" s="195"/>
      <c r="N71" s="195"/>
      <c r="O71" s="194"/>
    </row>
    <row r="72" spans="1:15" hidden="1" x14ac:dyDescent="0.3">
      <c r="A72" s="31">
        <v>414</v>
      </c>
      <c r="B72" s="32">
        <v>414603603</v>
      </c>
      <c r="C72" s="33" t="s">
        <v>63</v>
      </c>
      <c r="D72" s="31">
        <v>603</v>
      </c>
      <c r="E72" s="33" t="s">
        <v>64</v>
      </c>
      <c r="F72" s="31">
        <v>603</v>
      </c>
      <c r="G72" s="33" t="s">
        <v>64</v>
      </c>
      <c r="H72" s="34">
        <v>-0.37000000000000455</v>
      </c>
      <c r="I72" s="35">
        <v>0</v>
      </c>
      <c r="J72" s="35">
        <v>-4962</v>
      </c>
      <c r="K72" s="194"/>
      <c r="L72" s="196"/>
      <c r="M72" s="195"/>
      <c r="N72" s="195"/>
      <c r="O72" s="194"/>
    </row>
    <row r="73" spans="1:15" hidden="1" x14ac:dyDescent="0.3">
      <c r="A73" s="31">
        <v>414</v>
      </c>
      <c r="B73" s="32">
        <v>414603618</v>
      </c>
      <c r="C73" s="33" t="s">
        <v>63</v>
      </c>
      <c r="D73" s="31">
        <v>603</v>
      </c>
      <c r="E73" s="33" t="s">
        <v>64</v>
      </c>
      <c r="F73" s="31">
        <v>618</v>
      </c>
      <c r="G73" s="33" t="s">
        <v>363</v>
      </c>
      <c r="H73" s="34">
        <v>0</v>
      </c>
      <c r="I73" s="35">
        <v>0</v>
      </c>
      <c r="J73" s="35">
        <v>0</v>
      </c>
      <c r="K73" s="194"/>
      <c r="L73" s="196"/>
      <c r="M73" s="195"/>
      <c r="N73" s="195"/>
      <c r="O73" s="194"/>
    </row>
    <row r="74" spans="1:15" hidden="1" x14ac:dyDescent="0.3">
      <c r="A74" s="31">
        <v>414</v>
      </c>
      <c r="B74" s="32">
        <v>414603635</v>
      </c>
      <c r="C74" s="33" t="s">
        <v>63</v>
      </c>
      <c r="D74" s="31">
        <v>603</v>
      </c>
      <c r="E74" s="33" t="s">
        <v>64</v>
      </c>
      <c r="F74" s="31">
        <v>635</v>
      </c>
      <c r="G74" s="33" t="s">
        <v>70</v>
      </c>
      <c r="H74" s="34">
        <v>-0.32000000000000028</v>
      </c>
      <c r="I74" s="35">
        <v>0</v>
      </c>
      <c r="J74" s="35">
        <v>-5162</v>
      </c>
      <c r="K74" s="194"/>
      <c r="L74" s="196"/>
      <c r="M74" s="195"/>
      <c r="N74" s="195"/>
      <c r="O74" s="194"/>
    </row>
    <row r="75" spans="1:15" hidden="1" x14ac:dyDescent="0.3">
      <c r="A75" s="31">
        <v>414</v>
      </c>
      <c r="B75" s="32">
        <v>414603715</v>
      </c>
      <c r="C75" s="33" t="s">
        <v>63</v>
      </c>
      <c r="D75" s="31">
        <v>603</v>
      </c>
      <c r="E75" s="33" t="s">
        <v>64</v>
      </c>
      <c r="F75" s="31">
        <v>715</v>
      </c>
      <c r="G75" s="33" t="s">
        <v>71</v>
      </c>
      <c r="H75" s="34">
        <v>0.16000000000000192</v>
      </c>
      <c r="I75" s="35">
        <v>0</v>
      </c>
      <c r="J75" s="35">
        <v>3080</v>
      </c>
      <c r="K75" s="194"/>
      <c r="L75" s="196"/>
      <c r="M75" s="195"/>
      <c r="N75" s="195"/>
      <c r="O75" s="194"/>
    </row>
    <row r="76" spans="1:15" hidden="1" x14ac:dyDescent="0.3">
      <c r="A76" s="31">
        <v>416</v>
      </c>
      <c r="B76" s="32">
        <v>416035035</v>
      </c>
      <c r="C76" s="33" t="s">
        <v>72</v>
      </c>
      <c r="D76" s="31">
        <v>35</v>
      </c>
      <c r="E76" s="33" t="s">
        <v>22</v>
      </c>
      <c r="F76" s="31">
        <v>35</v>
      </c>
      <c r="G76" s="33" t="s">
        <v>22</v>
      </c>
      <c r="H76" s="34">
        <v>0</v>
      </c>
      <c r="I76" s="35">
        <v>0</v>
      </c>
      <c r="J76" s="35">
        <v>0</v>
      </c>
      <c r="K76" s="194"/>
      <c r="L76" s="196"/>
      <c r="M76" s="195"/>
      <c r="N76" s="195"/>
      <c r="O76" s="194"/>
    </row>
    <row r="77" spans="1:15" hidden="1" x14ac:dyDescent="0.3">
      <c r="A77" s="31">
        <v>416</v>
      </c>
      <c r="B77" s="32">
        <v>416035044</v>
      </c>
      <c r="C77" s="33" t="s">
        <v>72</v>
      </c>
      <c r="D77" s="31">
        <v>35</v>
      </c>
      <c r="E77" s="33" t="s">
        <v>22</v>
      </c>
      <c r="F77" s="31">
        <v>44</v>
      </c>
      <c r="G77" s="33" t="s">
        <v>35</v>
      </c>
      <c r="H77" s="34">
        <v>0</v>
      </c>
      <c r="I77" s="35">
        <v>0</v>
      </c>
      <c r="J77" s="35">
        <v>0</v>
      </c>
      <c r="K77" s="194"/>
      <c r="L77" s="196"/>
      <c r="M77" s="195"/>
      <c r="N77" s="195"/>
      <c r="O77" s="194"/>
    </row>
    <row r="78" spans="1:15" hidden="1" x14ac:dyDescent="0.3">
      <c r="A78" s="31">
        <v>416</v>
      </c>
      <c r="B78" s="32">
        <v>416035050</v>
      </c>
      <c r="C78" s="33" t="s">
        <v>72</v>
      </c>
      <c r="D78" s="31">
        <v>35</v>
      </c>
      <c r="E78" s="33" t="s">
        <v>22</v>
      </c>
      <c r="F78" s="31">
        <v>50</v>
      </c>
      <c r="G78" s="33" t="s">
        <v>112</v>
      </c>
      <c r="H78" s="34">
        <v>0</v>
      </c>
      <c r="I78" s="35">
        <v>0</v>
      </c>
      <c r="J78" s="35">
        <v>0</v>
      </c>
      <c r="K78" s="194"/>
      <c r="L78" s="196"/>
      <c r="M78" s="195"/>
      <c r="N78" s="195"/>
      <c r="O78" s="194"/>
    </row>
    <row r="79" spans="1:15" hidden="1" x14ac:dyDescent="0.3">
      <c r="A79" s="31">
        <v>416</v>
      </c>
      <c r="B79" s="32">
        <v>416035073</v>
      </c>
      <c r="C79" s="33" t="s">
        <v>72</v>
      </c>
      <c r="D79" s="31">
        <v>35</v>
      </c>
      <c r="E79" s="33" t="s">
        <v>22</v>
      </c>
      <c r="F79" s="31">
        <v>73</v>
      </c>
      <c r="G79" s="33" t="s">
        <v>37</v>
      </c>
      <c r="H79" s="34">
        <v>0</v>
      </c>
      <c r="I79" s="35">
        <v>0</v>
      </c>
      <c r="J79" s="35">
        <v>0</v>
      </c>
      <c r="K79" s="194"/>
      <c r="L79" s="196"/>
      <c r="M79" s="195"/>
      <c r="N79" s="195"/>
      <c r="O79" s="194"/>
    </row>
    <row r="80" spans="1:15" hidden="1" x14ac:dyDescent="0.3">
      <c r="A80" s="31">
        <v>416</v>
      </c>
      <c r="B80" s="32">
        <v>416035133</v>
      </c>
      <c r="C80" s="33" t="s">
        <v>72</v>
      </c>
      <c r="D80" s="31">
        <v>35</v>
      </c>
      <c r="E80" s="33" t="s">
        <v>22</v>
      </c>
      <c r="F80" s="31">
        <v>133</v>
      </c>
      <c r="G80" s="33" t="s">
        <v>73</v>
      </c>
      <c r="H80" s="34">
        <v>0</v>
      </c>
      <c r="I80" s="35">
        <v>0</v>
      </c>
      <c r="J80" s="35">
        <v>0</v>
      </c>
      <c r="K80" s="194"/>
      <c r="L80" s="196"/>
      <c r="M80" s="195"/>
      <c r="N80" s="195"/>
      <c r="O80" s="194"/>
    </row>
    <row r="81" spans="1:15" hidden="1" x14ac:dyDescent="0.3">
      <c r="A81" s="31">
        <v>416</v>
      </c>
      <c r="B81" s="32">
        <v>416035189</v>
      </c>
      <c r="C81" s="33" t="s">
        <v>72</v>
      </c>
      <c r="D81" s="31">
        <v>35</v>
      </c>
      <c r="E81" s="33" t="s">
        <v>22</v>
      </c>
      <c r="F81" s="31">
        <v>189</v>
      </c>
      <c r="G81" s="33" t="s">
        <v>38</v>
      </c>
      <c r="H81" s="34">
        <v>0</v>
      </c>
      <c r="I81" s="35">
        <v>0</v>
      </c>
      <c r="J81" s="35">
        <v>0</v>
      </c>
      <c r="K81" s="194"/>
      <c r="L81" s="196"/>
      <c r="M81" s="195"/>
      <c r="N81" s="195"/>
      <c r="O81" s="194"/>
    </row>
    <row r="82" spans="1:15" hidden="1" x14ac:dyDescent="0.3">
      <c r="A82" s="31">
        <v>416</v>
      </c>
      <c r="B82" s="32">
        <v>416035243</v>
      </c>
      <c r="C82" s="33" t="s">
        <v>72</v>
      </c>
      <c r="D82" s="31">
        <v>35</v>
      </c>
      <c r="E82" s="33" t="s">
        <v>22</v>
      </c>
      <c r="F82" s="31">
        <v>243</v>
      </c>
      <c r="G82" s="33" t="s">
        <v>74</v>
      </c>
      <c r="H82" s="34">
        <v>0</v>
      </c>
      <c r="I82" s="35">
        <v>0</v>
      </c>
      <c r="J82" s="35">
        <v>0</v>
      </c>
      <c r="K82" s="194"/>
      <c r="L82" s="196"/>
      <c r="M82" s="195"/>
      <c r="N82" s="195"/>
      <c r="O82" s="194"/>
    </row>
    <row r="83" spans="1:15" hidden="1" x14ac:dyDescent="0.3">
      <c r="A83" s="31">
        <v>416</v>
      </c>
      <c r="B83" s="32">
        <v>416035244</v>
      </c>
      <c r="C83" s="33" t="s">
        <v>72</v>
      </c>
      <c r="D83" s="31">
        <v>35</v>
      </c>
      <c r="E83" s="33" t="s">
        <v>22</v>
      </c>
      <c r="F83" s="31">
        <v>244</v>
      </c>
      <c r="G83" s="33" t="s">
        <v>43</v>
      </c>
      <c r="H83" s="34">
        <v>0</v>
      </c>
      <c r="I83" s="35">
        <v>0</v>
      </c>
      <c r="J83" s="35">
        <v>0</v>
      </c>
      <c r="K83" s="194"/>
      <c r="L83" s="196"/>
      <c r="M83" s="195"/>
      <c r="N83" s="195"/>
      <c r="O83" s="194"/>
    </row>
    <row r="84" spans="1:15" hidden="1" x14ac:dyDescent="0.3">
      <c r="A84" s="31">
        <v>416</v>
      </c>
      <c r="B84" s="32">
        <v>416035285</v>
      </c>
      <c r="C84" s="33" t="s">
        <v>72</v>
      </c>
      <c r="D84" s="31">
        <v>35</v>
      </c>
      <c r="E84" s="33" t="s">
        <v>22</v>
      </c>
      <c r="F84" s="31">
        <v>285</v>
      </c>
      <c r="G84" s="33" t="s">
        <v>44</v>
      </c>
      <c r="H84" s="34">
        <v>0</v>
      </c>
      <c r="I84" s="35">
        <v>0</v>
      </c>
      <c r="J84" s="35">
        <v>0</v>
      </c>
      <c r="K84" s="194"/>
      <c r="L84" s="196"/>
      <c r="M84" s="195"/>
      <c r="N84" s="195"/>
      <c r="O84" s="194"/>
    </row>
    <row r="85" spans="1:15" hidden="1" x14ac:dyDescent="0.3">
      <c r="A85" s="31">
        <v>416</v>
      </c>
      <c r="B85" s="32">
        <v>416035305</v>
      </c>
      <c r="C85" s="33" t="s">
        <v>72</v>
      </c>
      <c r="D85" s="31">
        <v>35</v>
      </c>
      <c r="E85" s="33" t="s">
        <v>22</v>
      </c>
      <c r="F85" s="31">
        <v>305</v>
      </c>
      <c r="G85" s="33" t="s">
        <v>75</v>
      </c>
      <c r="H85" s="34">
        <v>0</v>
      </c>
      <c r="I85" s="35">
        <v>0</v>
      </c>
      <c r="J85" s="35">
        <v>0</v>
      </c>
      <c r="K85" s="194"/>
      <c r="L85" s="196"/>
      <c r="M85" s="195"/>
      <c r="N85" s="195"/>
      <c r="O85" s="194"/>
    </row>
    <row r="86" spans="1:15" hidden="1" x14ac:dyDescent="0.3">
      <c r="A86" s="31">
        <v>416</v>
      </c>
      <c r="B86" s="32">
        <v>416035307</v>
      </c>
      <c r="C86" s="33" t="s">
        <v>72</v>
      </c>
      <c r="D86" s="31">
        <v>35</v>
      </c>
      <c r="E86" s="33" t="s">
        <v>22</v>
      </c>
      <c r="F86" s="31">
        <v>307</v>
      </c>
      <c r="G86" s="33" t="s">
        <v>76</v>
      </c>
      <c r="H86" s="34">
        <v>0</v>
      </c>
      <c r="I86" s="35">
        <v>0</v>
      </c>
      <c r="J86" s="35">
        <v>0</v>
      </c>
      <c r="K86" s="194"/>
      <c r="L86" s="196"/>
      <c r="M86" s="195"/>
      <c r="N86" s="195"/>
      <c r="O86" s="194"/>
    </row>
    <row r="87" spans="1:15" hidden="1" x14ac:dyDescent="0.3">
      <c r="A87" s="31">
        <v>417</v>
      </c>
      <c r="B87" s="32">
        <v>417035035</v>
      </c>
      <c r="C87" s="33" t="s">
        <v>78</v>
      </c>
      <c r="D87" s="31">
        <v>35</v>
      </c>
      <c r="E87" s="33" t="s">
        <v>22</v>
      </c>
      <c r="F87" s="31">
        <v>35</v>
      </c>
      <c r="G87" s="33" t="s">
        <v>22</v>
      </c>
      <c r="H87" s="34">
        <v>0</v>
      </c>
      <c r="I87" s="35">
        <v>0</v>
      </c>
      <c r="J87" s="35">
        <v>0</v>
      </c>
      <c r="K87" s="194"/>
      <c r="L87" s="196"/>
      <c r="M87" s="195"/>
      <c r="N87" s="195"/>
      <c r="O87" s="194"/>
    </row>
    <row r="88" spans="1:15" hidden="1" x14ac:dyDescent="0.3">
      <c r="A88" s="31">
        <v>417</v>
      </c>
      <c r="B88" s="32">
        <v>417035100</v>
      </c>
      <c r="C88" s="33" t="s">
        <v>78</v>
      </c>
      <c r="D88" s="31">
        <v>35</v>
      </c>
      <c r="E88" s="33" t="s">
        <v>22</v>
      </c>
      <c r="F88" s="31">
        <v>100</v>
      </c>
      <c r="G88" s="33" t="s">
        <v>79</v>
      </c>
      <c r="H88" s="34">
        <v>0</v>
      </c>
      <c r="I88" s="35">
        <v>0</v>
      </c>
      <c r="J88" s="35">
        <v>0</v>
      </c>
      <c r="K88" s="194"/>
      <c r="L88" s="196"/>
      <c r="M88" s="195"/>
      <c r="N88" s="195"/>
      <c r="O88" s="194"/>
    </row>
    <row r="89" spans="1:15" hidden="1" x14ac:dyDescent="0.3">
      <c r="A89" s="31">
        <v>417</v>
      </c>
      <c r="B89" s="32">
        <v>417035133</v>
      </c>
      <c r="C89" s="33" t="s">
        <v>78</v>
      </c>
      <c r="D89" s="31">
        <v>35</v>
      </c>
      <c r="E89" s="33" t="s">
        <v>22</v>
      </c>
      <c r="F89" s="31">
        <v>133</v>
      </c>
      <c r="G89" s="33" t="s">
        <v>73</v>
      </c>
      <c r="H89" s="34">
        <v>0</v>
      </c>
      <c r="I89" s="35">
        <v>0</v>
      </c>
      <c r="J89" s="35">
        <v>0</v>
      </c>
      <c r="K89" s="194"/>
      <c r="L89" s="196"/>
      <c r="M89" s="195"/>
      <c r="N89" s="195"/>
      <c r="O89" s="194"/>
    </row>
    <row r="90" spans="1:15" hidden="1" x14ac:dyDescent="0.3">
      <c r="A90" s="31">
        <v>417</v>
      </c>
      <c r="B90" s="32">
        <v>417035211</v>
      </c>
      <c r="C90" s="33" t="s">
        <v>78</v>
      </c>
      <c r="D90" s="31">
        <v>35</v>
      </c>
      <c r="E90" s="33" t="s">
        <v>22</v>
      </c>
      <c r="F90" s="31">
        <v>211</v>
      </c>
      <c r="G90" s="33" t="s">
        <v>80</v>
      </c>
      <c r="H90" s="34">
        <v>0</v>
      </c>
      <c r="I90" s="35">
        <v>0</v>
      </c>
      <c r="J90" s="35">
        <v>0</v>
      </c>
      <c r="K90" s="194"/>
      <c r="L90" s="196"/>
      <c r="M90" s="195"/>
      <c r="N90" s="195"/>
      <c r="O90" s="194"/>
    </row>
    <row r="91" spans="1:15" hidden="1" x14ac:dyDescent="0.3">
      <c r="A91" s="31">
        <v>417</v>
      </c>
      <c r="B91" s="32">
        <v>417035243</v>
      </c>
      <c r="C91" s="33" t="s">
        <v>78</v>
      </c>
      <c r="D91" s="31">
        <v>35</v>
      </c>
      <c r="E91" s="33" t="s">
        <v>22</v>
      </c>
      <c r="F91" s="31">
        <v>243</v>
      </c>
      <c r="G91" s="33" t="s">
        <v>74</v>
      </c>
      <c r="H91" s="34">
        <v>0</v>
      </c>
      <c r="I91" s="35">
        <v>0</v>
      </c>
      <c r="J91" s="35">
        <v>0</v>
      </c>
      <c r="K91" s="194"/>
      <c r="L91" s="196"/>
      <c r="M91" s="195"/>
      <c r="N91" s="195"/>
      <c r="O91" s="194"/>
    </row>
    <row r="92" spans="1:15" hidden="1" x14ac:dyDescent="0.3">
      <c r="A92" s="31">
        <v>417</v>
      </c>
      <c r="B92" s="32">
        <v>417035244</v>
      </c>
      <c r="C92" s="33" t="s">
        <v>78</v>
      </c>
      <c r="D92" s="31">
        <v>35</v>
      </c>
      <c r="E92" s="33" t="s">
        <v>22</v>
      </c>
      <c r="F92" s="31">
        <v>244</v>
      </c>
      <c r="G92" s="33" t="s">
        <v>43</v>
      </c>
      <c r="H92" s="34">
        <v>0</v>
      </c>
      <c r="I92" s="35">
        <v>0</v>
      </c>
      <c r="J92" s="35">
        <v>0</v>
      </c>
      <c r="K92" s="194"/>
      <c r="L92" s="196"/>
      <c r="M92" s="195"/>
      <c r="N92" s="195"/>
      <c r="O92" s="194"/>
    </row>
    <row r="93" spans="1:15" hidden="1" x14ac:dyDescent="0.3">
      <c r="A93" s="31">
        <v>417</v>
      </c>
      <c r="B93" s="32">
        <v>417035293</v>
      </c>
      <c r="C93" s="33" t="s">
        <v>78</v>
      </c>
      <c r="D93" s="31">
        <v>35</v>
      </c>
      <c r="E93" s="33" t="s">
        <v>22</v>
      </c>
      <c r="F93" s="31">
        <v>293</v>
      </c>
      <c r="G93" s="33" t="s">
        <v>45</v>
      </c>
      <c r="H93" s="34">
        <v>0</v>
      </c>
      <c r="I93" s="35">
        <v>0</v>
      </c>
      <c r="J93" s="35">
        <v>0</v>
      </c>
      <c r="K93" s="194"/>
      <c r="L93" s="196"/>
      <c r="M93" s="195"/>
      <c r="N93" s="195"/>
      <c r="O93" s="194"/>
    </row>
    <row r="94" spans="1:15" hidden="1" x14ac:dyDescent="0.3">
      <c r="A94" s="31">
        <v>418</v>
      </c>
      <c r="B94" s="32">
        <v>418100014</v>
      </c>
      <c r="C94" s="33" t="s">
        <v>82</v>
      </c>
      <c r="D94" s="31">
        <v>100</v>
      </c>
      <c r="E94" s="33" t="s">
        <v>79</v>
      </c>
      <c r="F94" s="31">
        <v>14</v>
      </c>
      <c r="G94" s="33" t="s">
        <v>83</v>
      </c>
      <c r="H94" s="34">
        <v>0</v>
      </c>
      <c r="I94" s="35">
        <v>0</v>
      </c>
      <c r="J94" s="35">
        <v>0</v>
      </c>
      <c r="K94" s="194"/>
      <c r="L94" s="196"/>
      <c r="M94" s="195"/>
      <c r="N94" s="195"/>
      <c r="O94" s="194"/>
    </row>
    <row r="95" spans="1:15" hidden="1" x14ac:dyDescent="0.3">
      <c r="A95" s="31">
        <v>418</v>
      </c>
      <c r="B95" s="32">
        <v>418100035</v>
      </c>
      <c r="C95" s="33" t="s">
        <v>82</v>
      </c>
      <c r="D95" s="31">
        <v>100</v>
      </c>
      <c r="E95" s="33" t="s">
        <v>79</v>
      </c>
      <c r="F95" s="31">
        <v>35</v>
      </c>
      <c r="G95" s="33" t="s">
        <v>22</v>
      </c>
      <c r="H95" s="34">
        <v>0</v>
      </c>
      <c r="I95" s="35">
        <v>0</v>
      </c>
      <c r="J95" s="35">
        <v>0</v>
      </c>
      <c r="K95" s="194"/>
      <c r="L95" s="196"/>
      <c r="M95" s="195"/>
      <c r="N95" s="195"/>
      <c r="O95" s="194"/>
    </row>
    <row r="96" spans="1:15" hidden="1" x14ac:dyDescent="0.3">
      <c r="A96" s="31">
        <v>418</v>
      </c>
      <c r="B96" s="32">
        <v>418100100</v>
      </c>
      <c r="C96" s="33" t="s">
        <v>82</v>
      </c>
      <c r="D96" s="31">
        <v>100</v>
      </c>
      <c r="E96" s="33" t="s">
        <v>79</v>
      </c>
      <c r="F96" s="31">
        <v>100</v>
      </c>
      <c r="G96" s="33" t="s">
        <v>79</v>
      </c>
      <c r="H96" s="34">
        <v>0</v>
      </c>
      <c r="I96" s="35">
        <v>0</v>
      </c>
      <c r="J96" s="35">
        <v>0</v>
      </c>
      <c r="K96" s="194"/>
      <c r="L96" s="196"/>
      <c r="M96" s="195"/>
      <c r="N96" s="195"/>
      <c r="O96" s="194"/>
    </row>
    <row r="97" spans="1:15" hidden="1" x14ac:dyDescent="0.3">
      <c r="A97" s="31">
        <v>418</v>
      </c>
      <c r="B97" s="32">
        <v>418100101</v>
      </c>
      <c r="C97" s="33" t="s">
        <v>82</v>
      </c>
      <c r="D97" s="31">
        <v>100</v>
      </c>
      <c r="E97" s="33" t="s">
        <v>79</v>
      </c>
      <c r="F97" s="31">
        <v>101</v>
      </c>
      <c r="G97" s="33" t="s">
        <v>84</v>
      </c>
      <c r="H97" s="34">
        <v>0</v>
      </c>
      <c r="I97" s="35">
        <v>0</v>
      </c>
      <c r="J97" s="35">
        <v>0</v>
      </c>
      <c r="K97" s="194"/>
      <c r="L97" s="196"/>
      <c r="M97" s="195"/>
      <c r="N97" s="195"/>
      <c r="O97" s="194"/>
    </row>
    <row r="98" spans="1:15" hidden="1" x14ac:dyDescent="0.3">
      <c r="A98" s="31">
        <v>418</v>
      </c>
      <c r="B98" s="32">
        <v>418100136</v>
      </c>
      <c r="C98" s="33" t="s">
        <v>82</v>
      </c>
      <c r="D98" s="31">
        <v>100</v>
      </c>
      <c r="E98" s="33" t="s">
        <v>79</v>
      </c>
      <c r="F98" s="31">
        <v>136</v>
      </c>
      <c r="G98" s="33" t="s">
        <v>85</v>
      </c>
      <c r="H98" s="34">
        <v>0</v>
      </c>
      <c r="I98" s="35">
        <v>0</v>
      </c>
      <c r="J98" s="35">
        <v>0</v>
      </c>
      <c r="K98" s="194"/>
      <c r="L98" s="196"/>
      <c r="M98" s="195"/>
      <c r="N98" s="195"/>
      <c r="O98" s="194"/>
    </row>
    <row r="99" spans="1:15" hidden="1" x14ac:dyDescent="0.3">
      <c r="A99" s="31">
        <v>418</v>
      </c>
      <c r="B99" s="32">
        <v>418100139</v>
      </c>
      <c r="C99" s="33" t="s">
        <v>82</v>
      </c>
      <c r="D99" s="31">
        <v>100</v>
      </c>
      <c r="E99" s="33" t="s">
        <v>79</v>
      </c>
      <c r="F99" s="31">
        <v>139</v>
      </c>
      <c r="G99" s="33" t="s">
        <v>86</v>
      </c>
      <c r="H99" s="34">
        <v>0</v>
      </c>
      <c r="I99" s="35">
        <v>0</v>
      </c>
      <c r="J99" s="35">
        <v>0</v>
      </c>
      <c r="K99" s="194"/>
      <c r="L99" s="196"/>
      <c r="M99" s="195"/>
      <c r="N99" s="195"/>
      <c r="O99" s="194"/>
    </row>
    <row r="100" spans="1:15" hidden="1" x14ac:dyDescent="0.3">
      <c r="A100" s="31">
        <v>418</v>
      </c>
      <c r="B100" s="32">
        <v>418100170</v>
      </c>
      <c r="C100" s="33" t="s">
        <v>82</v>
      </c>
      <c r="D100" s="31">
        <v>100</v>
      </c>
      <c r="E100" s="33" t="s">
        <v>79</v>
      </c>
      <c r="F100" s="31">
        <v>170</v>
      </c>
      <c r="G100" s="33" t="s">
        <v>87</v>
      </c>
      <c r="H100" s="34">
        <v>0</v>
      </c>
      <c r="I100" s="35">
        <v>0</v>
      </c>
      <c r="J100" s="35">
        <v>0</v>
      </c>
      <c r="K100" s="194"/>
      <c r="L100" s="196"/>
      <c r="M100" s="195"/>
      <c r="N100" s="195"/>
      <c r="O100" s="194"/>
    </row>
    <row r="101" spans="1:15" hidden="1" x14ac:dyDescent="0.3">
      <c r="A101" s="31">
        <v>418</v>
      </c>
      <c r="B101" s="32">
        <v>418100185</v>
      </c>
      <c r="C101" s="33" t="s">
        <v>82</v>
      </c>
      <c r="D101" s="31">
        <v>100</v>
      </c>
      <c r="E101" s="33" t="s">
        <v>79</v>
      </c>
      <c r="F101" s="31">
        <v>185</v>
      </c>
      <c r="G101" s="33" t="s">
        <v>88</v>
      </c>
      <c r="H101" s="34">
        <v>0</v>
      </c>
      <c r="I101" s="35">
        <v>0</v>
      </c>
      <c r="J101" s="35">
        <v>0</v>
      </c>
      <c r="K101" s="194"/>
      <c r="L101" s="196"/>
      <c r="M101" s="195"/>
      <c r="N101" s="195"/>
      <c r="O101" s="194"/>
    </row>
    <row r="102" spans="1:15" hidden="1" x14ac:dyDescent="0.3">
      <c r="A102" s="31">
        <v>418</v>
      </c>
      <c r="B102" s="32">
        <v>418100187</v>
      </c>
      <c r="C102" s="33" t="s">
        <v>82</v>
      </c>
      <c r="D102" s="31">
        <v>100</v>
      </c>
      <c r="E102" s="33" t="s">
        <v>79</v>
      </c>
      <c r="F102" s="31">
        <v>187</v>
      </c>
      <c r="G102" s="33" t="s">
        <v>89</v>
      </c>
      <c r="H102" s="34">
        <v>0</v>
      </c>
      <c r="I102" s="35">
        <v>0</v>
      </c>
      <c r="J102" s="35">
        <v>0</v>
      </c>
      <c r="K102" s="194"/>
      <c r="L102" s="196"/>
      <c r="M102" s="195"/>
      <c r="N102" s="195"/>
      <c r="O102" s="194"/>
    </row>
    <row r="103" spans="1:15" hidden="1" x14ac:dyDescent="0.3">
      <c r="A103" s="31">
        <v>418</v>
      </c>
      <c r="B103" s="32">
        <v>418100198</v>
      </c>
      <c r="C103" s="33" t="s">
        <v>82</v>
      </c>
      <c r="D103" s="31">
        <v>100</v>
      </c>
      <c r="E103" s="33" t="s">
        <v>79</v>
      </c>
      <c r="F103" s="31">
        <v>198</v>
      </c>
      <c r="G103" s="33" t="s">
        <v>39</v>
      </c>
      <c r="H103" s="34">
        <v>0</v>
      </c>
      <c r="I103" s="35">
        <v>0</v>
      </c>
      <c r="J103" s="35">
        <v>0</v>
      </c>
      <c r="K103" s="194"/>
      <c r="L103" s="196"/>
      <c r="M103" s="195"/>
      <c r="N103" s="195"/>
      <c r="O103" s="194"/>
    </row>
    <row r="104" spans="1:15" hidden="1" x14ac:dyDescent="0.3">
      <c r="A104" s="31">
        <v>418</v>
      </c>
      <c r="B104" s="32">
        <v>418100276</v>
      </c>
      <c r="C104" s="33" t="s">
        <v>82</v>
      </c>
      <c r="D104" s="31">
        <v>100</v>
      </c>
      <c r="E104" s="33" t="s">
        <v>79</v>
      </c>
      <c r="F104" s="31">
        <v>276</v>
      </c>
      <c r="G104" s="33" t="s">
        <v>90</v>
      </c>
      <c r="H104" s="34">
        <v>0</v>
      </c>
      <c r="I104" s="35">
        <v>0</v>
      </c>
      <c r="J104" s="35">
        <v>0</v>
      </c>
      <c r="K104" s="194"/>
      <c r="L104" s="196"/>
      <c r="M104" s="195"/>
      <c r="N104" s="195"/>
      <c r="O104" s="194"/>
    </row>
    <row r="105" spans="1:15" hidden="1" x14ac:dyDescent="0.3">
      <c r="A105" s="31">
        <v>418</v>
      </c>
      <c r="B105" s="32">
        <v>418100288</v>
      </c>
      <c r="C105" s="33" t="s">
        <v>82</v>
      </c>
      <c r="D105" s="31">
        <v>100</v>
      </c>
      <c r="E105" s="33" t="s">
        <v>79</v>
      </c>
      <c r="F105" s="31">
        <v>288</v>
      </c>
      <c r="G105" s="33" t="s">
        <v>91</v>
      </c>
      <c r="H105" s="34">
        <v>0</v>
      </c>
      <c r="I105" s="35">
        <v>0</v>
      </c>
      <c r="J105" s="35">
        <v>0</v>
      </c>
      <c r="K105" s="194"/>
      <c r="L105" s="196"/>
      <c r="M105" s="195"/>
      <c r="N105" s="195"/>
      <c r="O105" s="194"/>
    </row>
    <row r="106" spans="1:15" hidden="1" x14ac:dyDescent="0.3">
      <c r="A106" s="31">
        <v>418</v>
      </c>
      <c r="B106" s="32">
        <v>418100710</v>
      </c>
      <c r="C106" s="33" t="s">
        <v>82</v>
      </c>
      <c r="D106" s="31">
        <v>100</v>
      </c>
      <c r="E106" s="33" t="s">
        <v>79</v>
      </c>
      <c r="F106" s="31">
        <v>710</v>
      </c>
      <c r="G106" s="33" t="s">
        <v>93</v>
      </c>
      <c r="H106" s="34">
        <v>0</v>
      </c>
      <c r="I106" s="35">
        <v>0</v>
      </c>
      <c r="J106" s="35">
        <v>0</v>
      </c>
      <c r="K106" s="194"/>
      <c r="L106" s="196"/>
      <c r="M106" s="195"/>
      <c r="N106" s="195"/>
      <c r="O106" s="194"/>
    </row>
    <row r="107" spans="1:15" hidden="1" x14ac:dyDescent="0.3">
      <c r="A107" s="31">
        <v>419</v>
      </c>
      <c r="B107" s="32">
        <v>419035035</v>
      </c>
      <c r="C107" s="33" t="s">
        <v>94</v>
      </c>
      <c r="D107" s="31">
        <v>35</v>
      </c>
      <c r="E107" s="33" t="s">
        <v>22</v>
      </c>
      <c r="F107" s="31">
        <v>35</v>
      </c>
      <c r="G107" s="33" t="s">
        <v>22</v>
      </c>
      <c r="H107" s="34">
        <v>0</v>
      </c>
      <c r="I107" s="35">
        <v>0</v>
      </c>
      <c r="J107" s="35">
        <v>0</v>
      </c>
      <c r="K107" s="194"/>
      <c r="L107" s="196"/>
      <c r="M107" s="195"/>
      <c r="N107" s="195"/>
      <c r="O107" s="194"/>
    </row>
    <row r="108" spans="1:15" hidden="1" x14ac:dyDescent="0.3">
      <c r="A108" s="31">
        <v>419</v>
      </c>
      <c r="B108" s="32">
        <v>419035040</v>
      </c>
      <c r="C108" s="33" t="s">
        <v>94</v>
      </c>
      <c r="D108" s="31">
        <v>35</v>
      </c>
      <c r="E108" s="33" t="s">
        <v>22</v>
      </c>
      <c r="F108" s="31">
        <v>40</v>
      </c>
      <c r="G108" s="33" t="s">
        <v>95</v>
      </c>
      <c r="H108" s="34">
        <v>0</v>
      </c>
      <c r="I108" s="35">
        <v>0</v>
      </c>
      <c r="J108" s="35">
        <v>0</v>
      </c>
      <c r="K108" s="194"/>
      <c r="L108" s="196"/>
      <c r="M108" s="195"/>
      <c r="N108" s="195"/>
      <c r="O108" s="194"/>
    </row>
    <row r="109" spans="1:15" hidden="1" x14ac:dyDescent="0.3">
      <c r="A109" s="31">
        <v>419</v>
      </c>
      <c r="B109" s="32">
        <v>419035044</v>
      </c>
      <c r="C109" s="33" t="s">
        <v>94</v>
      </c>
      <c r="D109" s="31">
        <v>35</v>
      </c>
      <c r="E109" s="33" t="s">
        <v>22</v>
      </c>
      <c r="F109" s="31">
        <v>44</v>
      </c>
      <c r="G109" s="33" t="s">
        <v>35</v>
      </c>
      <c r="H109" s="34">
        <v>0</v>
      </c>
      <c r="I109" s="35">
        <v>0</v>
      </c>
      <c r="J109" s="35">
        <v>0</v>
      </c>
      <c r="K109" s="194"/>
      <c r="L109" s="196"/>
      <c r="M109" s="195"/>
      <c r="N109" s="195"/>
      <c r="O109" s="194"/>
    </row>
    <row r="110" spans="1:15" hidden="1" x14ac:dyDescent="0.3">
      <c r="A110" s="31">
        <v>419</v>
      </c>
      <c r="B110" s="32">
        <v>419035049</v>
      </c>
      <c r="C110" s="33" t="s">
        <v>94</v>
      </c>
      <c r="D110" s="31">
        <v>35</v>
      </c>
      <c r="E110" s="33" t="s">
        <v>22</v>
      </c>
      <c r="F110" s="31">
        <v>49</v>
      </c>
      <c r="G110" s="33" t="s">
        <v>96</v>
      </c>
      <c r="H110" s="34">
        <v>0</v>
      </c>
      <c r="I110" s="35">
        <v>0</v>
      </c>
      <c r="J110" s="35">
        <v>0</v>
      </c>
      <c r="K110" s="194"/>
      <c r="L110" s="196"/>
      <c r="M110" s="195"/>
      <c r="N110" s="195"/>
      <c r="O110" s="194"/>
    </row>
    <row r="111" spans="1:15" hidden="1" x14ac:dyDescent="0.3">
      <c r="A111" s="31">
        <v>419</v>
      </c>
      <c r="B111" s="32">
        <v>419035093</v>
      </c>
      <c r="C111" s="33" t="s">
        <v>94</v>
      </c>
      <c r="D111" s="31">
        <v>35</v>
      </c>
      <c r="E111" s="33" t="s">
        <v>22</v>
      </c>
      <c r="F111" s="31">
        <v>93</v>
      </c>
      <c r="G111" s="33" t="s">
        <v>25</v>
      </c>
      <c r="H111" s="34">
        <v>0</v>
      </c>
      <c r="I111" s="35">
        <v>0</v>
      </c>
      <c r="J111" s="35">
        <v>0</v>
      </c>
      <c r="K111" s="194"/>
      <c r="L111" s="196"/>
      <c r="M111" s="195"/>
      <c r="N111" s="195"/>
      <c r="O111" s="194"/>
    </row>
    <row r="112" spans="1:15" hidden="1" x14ac:dyDescent="0.3">
      <c r="A112" s="31">
        <v>419</v>
      </c>
      <c r="B112" s="32">
        <v>419035163</v>
      </c>
      <c r="C112" s="33" t="s">
        <v>94</v>
      </c>
      <c r="D112" s="31">
        <v>35</v>
      </c>
      <c r="E112" s="33" t="s">
        <v>22</v>
      </c>
      <c r="F112" s="31">
        <v>163</v>
      </c>
      <c r="G112" s="33" t="s">
        <v>27</v>
      </c>
      <c r="H112" s="34">
        <v>0</v>
      </c>
      <c r="I112" s="35">
        <v>0</v>
      </c>
      <c r="J112" s="35">
        <v>0</v>
      </c>
      <c r="K112" s="194"/>
      <c r="L112" s="196"/>
      <c r="M112" s="195"/>
      <c r="N112" s="195"/>
      <c r="O112" s="194"/>
    </row>
    <row r="113" spans="1:15" hidden="1" x14ac:dyDescent="0.3">
      <c r="A113" s="31">
        <v>419</v>
      </c>
      <c r="B113" s="32">
        <v>419035243</v>
      </c>
      <c r="C113" s="33" t="s">
        <v>94</v>
      </c>
      <c r="D113" s="31">
        <v>35</v>
      </c>
      <c r="E113" s="33" t="s">
        <v>22</v>
      </c>
      <c r="F113" s="31">
        <v>243</v>
      </c>
      <c r="G113" s="33" t="s">
        <v>74</v>
      </c>
      <c r="H113" s="34">
        <v>0</v>
      </c>
      <c r="I113" s="35">
        <v>0</v>
      </c>
      <c r="J113" s="35">
        <v>0</v>
      </c>
      <c r="K113" s="194"/>
      <c r="L113" s="196"/>
      <c r="M113" s="195"/>
      <c r="N113" s="195"/>
      <c r="O113" s="194"/>
    </row>
    <row r="114" spans="1:15" hidden="1" x14ac:dyDescent="0.3">
      <c r="A114" s="31">
        <v>419</v>
      </c>
      <c r="B114" s="32">
        <v>419035244</v>
      </c>
      <c r="C114" s="33" t="s">
        <v>94</v>
      </c>
      <c r="D114" s="31">
        <v>35</v>
      </c>
      <c r="E114" s="33" t="s">
        <v>22</v>
      </c>
      <c r="F114" s="31">
        <v>244</v>
      </c>
      <c r="G114" s="33" t="s">
        <v>43</v>
      </c>
      <c r="H114" s="34">
        <v>0</v>
      </c>
      <c r="I114" s="35">
        <v>0</v>
      </c>
      <c r="J114" s="35">
        <v>0</v>
      </c>
      <c r="K114" s="194"/>
      <c r="L114" s="196"/>
      <c r="M114" s="195"/>
      <c r="N114" s="195"/>
      <c r="O114" s="194"/>
    </row>
    <row r="115" spans="1:15" hidden="1" x14ac:dyDescent="0.3">
      <c r="A115" s="31">
        <v>419</v>
      </c>
      <c r="B115" s="32">
        <v>419035258</v>
      </c>
      <c r="C115" s="33" t="s">
        <v>94</v>
      </c>
      <c r="D115" s="31">
        <v>35</v>
      </c>
      <c r="E115" s="33" t="s">
        <v>22</v>
      </c>
      <c r="F115" s="31">
        <v>258</v>
      </c>
      <c r="G115" s="33" t="s">
        <v>97</v>
      </c>
      <c r="H115" s="34">
        <v>0</v>
      </c>
      <c r="I115" s="35">
        <v>0</v>
      </c>
      <c r="J115" s="35">
        <v>0</v>
      </c>
      <c r="K115" s="194"/>
      <c r="L115" s="196"/>
      <c r="M115" s="195"/>
      <c r="N115" s="195"/>
      <c r="O115" s="194"/>
    </row>
    <row r="116" spans="1:15" hidden="1" x14ac:dyDescent="0.3">
      <c r="A116" s="31">
        <v>419</v>
      </c>
      <c r="B116" s="32">
        <v>419035274</v>
      </c>
      <c r="C116" s="33" t="s">
        <v>94</v>
      </c>
      <c r="D116" s="31">
        <v>35</v>
      </c>
      <c r="E116" s="33" t="s">
        <v>22</v>
      </c>
      <c r="F116" s="31">
        <v>274</v>
      </c>
      <c r="G116" s="33" t="s">
        <v>81</v>
      </c>
      <c r="H116" s="34">
        <v>0</v>
      </c>
      <c r="I116" s="35">
        <v>0</v>
      </c>
      <c r="J116" s="35">
        <v>0</v>
      </c>
      <c r="K116" s="194"/>
      <c r="L116" s="196"/>
      <c r="M116" s="195"/>
      <c r="N116" s="195"/>
      <c r="O116" s="194"/>
    </row>
    <row r="117" spans="1:15" hidden="1" x14ac:dyDescent="0.3">
      <c r="A117" s="31">
        <v>419</v>
      </c>
      <c r="B117" s="32">
        <v>419035285</v>
      </c>
      <c r="C117" s="33" t="s">
        <v>94</v>
      </c>
      <c r="D117" s="31">
        <v>35</v>
      </c>
      <c r="E117" s="33" t="s">
        <v>22</v>
      </c>
      <c r="F117" s="31">
        <v>285</v>
      </c>
      <c r="G117" s="33" t="s">
        <v>44</v>
      </c>
      <c r="H117" s="34">
        <v>0</v>
      </c>
      <c r="I117" s="35">
        <v>0</v>
      </c>
      <c r="J117" s="35">
        <v>0</v>
      </c>
      <c r="K117" s="194"/>
      <c r="L117" s="196"/>
      <c r="M117" s="195"/>
      <c r="N117" s="195"/>
      <c r="O117" s="194"/>
    </row>
    <row r="118" spans="1:15" hidden="1" x14ac:dyDescent="0.3">
      <c r="A118" s="31">
        <v>420</v>
      </c>
      <c r="B118" s="32">
        <v>420049010</v>
      </c>
      <c r="C118" s="33" t="s">
        <v>98</v>
      </c>
      <c r="D118" s="31">
        <v>49</v>
      </c>
      <c r="E118" s="33" t="s">
        <v>96</v>
      </c>
      <c r="F118" s="31">
        <v>10</v>
      </c>
      <c r="G118" s="33" t="s">
        <v>99</v>
      </c>
      <c r="H118" s="34">
        <v>0</v>
      </c>
      <c r="I118" s="35">
        <v>0</v>
      </c>
      <c r="J118" s="35">
        <v>0</v>
      </c>
      <c r="K118" s="194"/>
      <c r="L118" s="196"/>
      <c r="M118" s="195"/>
      <c r="N118" s="195"/>
      <c r="O118" s="194"/>
    </row>
    <row r="119" spans="1:15" hidden="1" x14ac:dyDescent="0.3">
      <c r="A119" s="31">
        <v>420</v>
      </c>
      <c r="B119" s="32">
        <v>420049026</v>
      </c>
      <c r="C119" s="33" t="s">
        <v>98</v>
      </c>
      <c r="D119" s="31">
        <v>49</v>
      </c>
      <c r="E119" s="33" t="s">
        <v>96</v>
      </c>
      <c r="F119" s="31">
        <v>26</v>
      </c>
      <c r="G119" s="33" t="s">
        <v>100</v>
      </c>
      <c r="H119" s="34">
        <v>0</v>
      </c>
      <c r="I119" s="35">
        <v>0</v>
      </c>
      <c r="J119" s="35">
        <v>0</v>
      </c>
      <c r="K119" s="194"/>
      <c r="L119" s="196"/>
      <c r="M119" s="195"/>
      <c r="N119" s="195"/>
      <c r="O119" s="194"/>
    </row>
    <row r="120" spans="1:15" hidden="1" x14ac:dyDescent="0.3">
      <c r="A120" s="31">
        <v>420</v>
      </c>
      <c r="B120" s="32">
        <v>420049031</v>
      </c>
      <c r="C120" s="33" t="s">
        <v>98</v>
      </c>
      <c r="D120" s="31">
        <v>49</v>
      </c>
      <c r="E120" s="33" t="s">
        <v>96</v>
      </c>
      <c r="F120" s="31">
        <v>31</v>
      </c>
      <c r="G120" s="33" t="s">
        <v>101</v>
      </c>
      <c r="H120" s="34">
        <v>0</v>
      </c>
      <c r="I120" s="35">
        <v>0</v>
      </c>
      <c r="J120" s="35">
        <v>0</v>
      </c>
      <c r="K120" s="194"/>
      <c r="L120" s="196"/>
      <c r="M120" s="195"/>
      <c r="N120" s="195"/>
      <c r="O120" s="194"/>
    </row>
    <row r="121" spans="1:15" hidden="1" x14ac:dyDescent="0.3">
      <c r="A121" s="31">
        <v>420</v>
      </c>
      <c r="B121" s="32">
        <v>420049035</v>
      </c>
      <c r="C121" s="33" t="s">
        <v>98</v>
      </c>
      <c r="D121" s="31">
        <v>49</v>
      </c>
      <c r="E121" s="33" t="s">
        <v>96</v>
      </c>
      <c r="F121" s="31">
        <v>35</v>
      </c>
      <c r="G121" s="33" t="s">
        <v>22</v>
      </c>
      <c r="H121" s="34">
        <v>0</v>
      </c>
      <c r="I121" s="35">
        <v>0</v>
      </c>
      <c r="J121" s="35">
        <v>0</v>
      </c>
      <c r="K121" s="194"/>
      <c r="L121" s="196"/>
      <c r="M121" s="195"/>
      <c r="N121" s="195"/>
      <c r="O121" s="194"/>
    </row>
    <row r="122" spans="1:15" hidden="1" x14ac:dyDescent="0.3">
      <c r="A122" s="31">
        <v>420</v>
      </c>
      <c r="B122" s="32">
        <v>420049044</v>
      </c>
      <c r="C122" s="33" t="s">
        <v>98</v>
      </c>
      <c r="D122" s="31">
        <v>49</v>
      </c>
      <c r="E122" s="33" t="s">
        <v>96</v>
      </c>
      <c r="F122" s="31">
        <v>44</v>
      </c>
      <c r="G122" s="33" t="s">
        <v>35</v>
      </c>
      <c r="H122" s="34">
        <v>0</v>
      </c>
      <c r="I122" s="35">
        <v>0</v>
      </c>
      <c r="J122" s="35">
        <v>0</v>
      </c>
      <c r="K122" s="194"/>
      <c r="L122" s="196"/>
      <c r="M122" s="195"/>
      <c r="N122" s="195"/>
      <c r="O122" s="194"/>
    </row>
    <row r="123" spans="1:15" hidden="1" x14ac:dyDescent="0.3">
      <c r="A123" s="31">
        <v>420</v>
      </c>
      <c r="B123" s="32">
        <v>420049049</v>
      </c>
      <c r="C123" s="33" t="s">
        <v>98</v>
      </c>
      <c r="D123" s="31">
        <v>49</v>
      </c>
      <c r="E123" s="33" t="s">
        <v>96</v>
      </c>
      <c r="F123" s="31">
        <v>49</v>
      </c>
      <c r="G123" s="33" t="s">
        <v>96</v>
      </c>
      <c r="H123" s="34">
        <v>0</v>
      </c>
      <c r="I123" s="35">
        <v>0</v>
      </c>
      <c r="J123" s="35">
        <v>0</v>
      </c>
      <c r="K123" s="194"/>
      <c r="L123" s="196"/>
      <c r="M123" s="195"/>
      <c r="N123" s="195"/>
      <c r="O123" s="194"/>
    </row>
    <row r="124" spans="1:15" hidden="1" x14ac:dyDescent="0.3">
      <c r="A124" s="31">
        <v>420</v>
      </c>
      <c r="B124" s="32">
        <v>420049057</v>
      </c>
      <c r="C124" s="33" t="s">
        <v>98</v>
      </c>
      <c r="D124" s="31">
        <v>49</v>
      </c>
      <c r="E124" s="33" t="s">
        <v>96</v>
      </c>
      <c r="F124" s="31">
        <v>57</v>
      </c>
      <c r="G124" s="33" t="s">
        <v>23</v>
      </c>
      <c r="H124" s="34">
        <v>0</v>
      </c>
      <c r="I124" s="35">
        <v>0</v>
      </c>
      <c r="J124" s="35">
        <v>0</v>
      </c>
      <c r="K124" s="194"/>
      <c r="L124" s="196"/>
      <c r="M124" s="195"/>
      <c r="N124" s="195"/>
      <c r="O124" s="194"/>
    </row>
    <row r="125" spans="1:15" hidden="1" x14ac:dyDescent="0.3">
      <c r="A125" s="31">
        <v>420</v>
      </c>
      <c r="B125" s="32">
        <v>420049067</v>
      </c>
      <c r="C125" s="33" t="s">
        <v>98</v>
      </c>
      <c r="D125" s="31">
        <v>49</v>
      </c>
      <c r="E125" s="33" t="s">
        <v>96</v>
      </c>
      <c r="F125" s="31">
        <v>67</v>
      </c>
      <c r="G125" s="33" t="s">
        <v>102</v>
      </c>
      <c r="H125" s="34">
        <v>0</v>
      </c>
      <c r="I125" s="35">
        <v>0</v>
      </c>
      <c r="J125" s="35">
        <v>0</v>
      </c>
      <c r="K125" s="194"/>
      <c r="L125" s="196"/>
      <c r="M125" s="195"/>
      <c r="N125" s="195"/>
      <c r="O125" s="194"/>
    </row>
    <row r="126" spans="1:15" hidden="1" x14ac:dyDescent="0.3">
      <c r="A126" s="31">
        <v>420</v>
      </c>
      <c r="B126" s="32">
        <v>420049079</v>
      </c>
      <c r="C126" s="33" t="s">
        <v>98</v>
      </c>
      <c r="D126" s="31">
        <v>49</v>
      </c>
      <c r="E126" s="33" t="s">
        <v>96</v>
      </c>
      <c r="F126" s="31">
        <v>79</v>
      </c>
      <c r="G126" s="33" t="s">
        <v>109</v>
      </c>
      <c r="H126" s="34">
        <v>0</v>
      </c>
      <c r="I126" s="35">
        <v>0</v>
      </c>
      <c r="J126" s="35">
        <v>0</v>
      </c>
      <c r="K126" s="194"/>
      <c r="L126" s="196"/>
      <c r="M126" s="195"/>
      <c r="N126" s="195"/>
      <c r="O126" s="194"/>
    </row>
    <row r="127" spans="1:15" hidden="1" x14ac:dyDescent="0.3">
      <c r="A127" s="31">
        <v>420</v>
      </c>
      <c r="B127" s="32">
        <v>420049093</v>
      </c>
      <c r="C127" s="33" t="s">
        <v>98</v>
      </c>
      <c r="D127" s="31">
        <v>49</v>
      </c>
      <c r="E127" s="33" t="s">
        <v>96</v>
      </c>
      <c r="F127" s="31">
        <v>93</v>
      </c>
      <c r="G127" s="33" t="s">
        <v>25</v>
      </c>
      <c r="H127" s="34">
        <v>0</v>
      </c>
      <c r="I127" s="35">
        <v>0</v>
      </c>
      <c r="J127" s="35">
        <v>0</v>
      </c>
      <c r="K127" s="194"/>
      <c r="L127" s="196"/>
      <c r="M127" s="195"/>
      <c r="N127" s="195"/>
      <c r="O127" s="194"/>
    </row>
    <row r="128" spans="1:15" hidden="1" x14ac:dyDescent="0.3">
      <c r="A128" s="31">
        <v>420</v>
      </c>
      <c r="B128" s="32">
        <v>420049128</v>
      </c>
      <c r="C128" s="33" t="s">
        <v>98</v>
      </c>
      <c r="D128" s="31">
        <v>49</v>
      </c>
      <c r="E128" s="33" t="s">
        <v>96</v>
      </c>
      <c r="F128" s="31">
        <v>128</v>
      </c>
      <c r="G128" s="33" t="s">
        <v>110</v>
      </c>
      <c r="H128" s="34">
        <v>0</v>
      </c>
      <c r="I128" s="35">
        <v>0</v>
      </c>
      <c r="J128" s="35">
        <v>0</v>
      </c>
      <c r="K128" s="194"/>
      <c r="L128" s="196"/>
      <c r="M128" s="195"/>
      <c r="N128" s="195"/>
      <c r="O128" s="194"/>
    </row>
    <row r="129" spans="1:15" hidden="1" x14ac:dyDescent="0.3">
      <c r="A129" s="31">
        <v>420</v>
      </c>
      <c r="B129" s="32">
        <v>420049149</v>
      </c>
      <c r="C129" s="33" t="s">
        <v>98</v>
      </c>
      <c r="D129" s="31">
        <v>49</v>
      </c>
      <c r="E129" s="33" t="s">
        <v>96</v>
      </c>
      <c r="F129" s="31">
        <v>149</v>
      </c>
      <c r="G129" s="33" t="s">
        <v>103</v>
      </c>
      <c r="H129" s="34">
        <v>0</v>
      </c>
      <c r="I129" s="35">
        <v>0</v>
      </c>
      <c r="J129" s="35">
        <v>0</v>
      </c>
      <c r="K129" s="194"/>
      <c r="L129" s="196"/>
      <c r="M129" s="195"/>
      <c r="N129" s="195"/>
      <c r="O129" s="194"/>
    </row>
    <row r="130" spans="1:15" hidden="1" x14ac:dyDescent="0.3">
      <c r="A130" s="31">
        <v>420</v>
      </c>
      <c r="B130" s="32">
        <v>420049160</v>
      </c>
      <c r="C130" s="33" t="s">
        <v>98</v>
      </c>
      <c r="D130" s="31">
        <v>49</v>
      </c>
      <c r="E130" s="33" t="s">
        <v>96</v>
      </c>
      <c r="F130" s="31">
        <v>160</v>
      </c>
      <c r="G130" s="33" t="s">
        <v>104</v>
      </c>
      <c r="H130" s="34">
        <v>0</v>
      </c>
      <c r="I130" s="35">
        <v>0</v>
      </c>
      <c r="J130" s="35">
        <v>0</v>
      </c>
      <c r="K130" s="194"/>
      <c r="L130" s="196"/>
      <c r="M130" s="195"/>
      <c r="N130" s="195"/>
      <c r="O130" s="194"/>
    </row>
    <row r="131" spans="1:15" hidden="1" x14ac:dyDescent="0.3">
      <c r="A131" s="31">
        <v>420</v>
      </c>
      <c r="B131" s="32">
        <v>420049163</v>
      </c>
      <c r="C131" s="33" t="s">
        <v>98</v>
      </c>
      <c r="D131" s="31">
        <v>49</v>
      </c>
      <c r="E131" s="33" t="s">
        <v>96</v>
      </c>
      <c r="F131" s="31">
        <v>163</v>
      </c>
      <c r="G131" s="33" t="s">
        <v>27</v>
      </c>
      <c r="H131" s="34">
        <v>0</v>
      </c>
      <c r="I131" s="35">
        <v>0</v>
      </c>
      <c r="J131" s="35">
        <v>0</v>
      </c>
      <c r="K131" s="194"/>
      <c r="L131" s="196"/>
      <c r="M131" s="195"/>
      <c r="N131" s="195"/>
      <c r="O131" s="194"/>
    </row>
    <row r="132" spans="1:15" hidden="1" x14ac:dyDescent="0.3">
      <c r="A132" s="31">
        <v>420</v>
      </c>
      <c r="B132" s="32">
        <v>420049165</v>
      </c>
      <c r="C132" s="33" t="s">
        <v>98</v>
      </c>
      <c r="D132" s="31">
        <v>49</v>
      </c>
      <c r="E132" s="33" t="s">
        <v>96</v>
      </c>
      <c r="F132" s="31">
        <v>165</v>
      </c>
      <c r="G132" s="33" t="s">
        <v>28</v>
      </c>
      <c r="H132" s="34">
        <v>0</v>
      </c>
      <c r="I132" s="35">
        <v>0</v>
      </c>
      <c r="J132" s="35">
        <v>4</v>
      </c>
      <c r="K132" s="194"/>
      <c r="L132" s="196"/>
      <c r="M132" s="195"/>
      <c r="N132" s="195"/>
      <c r="O132" s="194"/>
    </row>
    <row r="133" spans="1:15" hidden="1" x14ac:dyDescent="0.3">
      <c r="A133" s="31">
        <v>420</v>
      </c>
      <c r="B133" s="32">
        <v>420049176</v>
      </c>
      <c r="C133" s="33" t="s">
        <v>98</v>
      </c>
      <c r="D133" s="31">
        <v>49</v>
      </c>
      <c r="E133" s="33" t="s">
        <v>96</v>
      </c>
      <c r="F133" s="31">
        <v>176</v>
      </c>
      <c r="G133" s="33" t="s">
        <v>29</v>
      </c>
      <c r="H133" s="34">
        <v>0</v>
      </c>
      <c r="I133" s="35">
        <v>0</v>
      </c>
      <c r="J133" s="35">
        <v>0</v>
      </c>
      <c r="K133" s="194"/>
      <c r="L133" s="196"/>
      <c r="M133" s="195"/>
      <c r="N133" s="195"/>
      <c r="O133" s="194"/>
    </row>
    <row r="134" spans="1:15" hidden="1" x14ac:dyDescent="0.3">
      <c r="A134" s="31">
        <v>420</v>
      </c>
      <c r="B134" s="32">
        <v>420049181</v>
      </c>
      <c r="C134" s="33" t="s">
        <v>98</v>
      </c>
      <c r="D134" s="31">
        <v>49</v>
      </c>
      <c r="E134" s="33" t="s">
        <v>96</v>
      </c>
      <c r="F134" s="31">
        <v>181</v>
      </c>
      <c r="G134" s="33" t="s">
        <v>105</v>
      </c>
      <c r="H134" s="34">
        <v>0</v>
      </c>
      <c r="I134" s="35">
        <v>0</v>
      </c>
      <c r="J134" s="35">
        <v>0</v>
      </c>
      <c r="K134" s="194"/>
      <c r="L134" s="196"/>
      <c r="M134" s="195"/>
      <c r="N134" s="195"/>
      <c r="O134" s="194"/>
    </row>
    <row r="135" spans="1:15" hidden="1" x14ac:dyDescent="0.3">
      <c r="A135" s="31">
        <v>420</v>
      </c>
      <c r="B135" s="32">
        <v>420049207</v>
      </c>
      <c r="C135" s="33" t="s">
        <v>98</v>
      </c>
      <c r="D135" s="31">
        <v>49</v>
      </c>
      <c r="E135" s="33" t="s">
        <v>96</v>
      </c>
      <c r="F135" s="31">
        <v>207</v>
      </c>
      <c r="G135" s="33" t="s">
        <v>40</v>
      </c>
      <c r="H135" s="34">
        <v>0</v>
      </c>
      <c r="I135" s="35">
        <v>0</v>
      </c>
      <c r="J135" s="35">
        <v>0</v>
      </c>
      <c r="K135" s="194"/>
      <c r="L135" s="196"/>
      <c r="M135" s="195"/>
      <c r="N135" s="195"/>
      <c r="O135" s="194"/>
    </row>
    <row r="136" spans="1:15" hidden="1" x14ac:dyDescent="0.3">
      <c r="A136" s="31">
        <v>420</v>
      </c>
      <c r="B136" s="32">
        <v>420049243</v>
      </c>
      <c r="C136" s="33" t="s">
        <v>98</v>
      </c>
      <c r="D136" s="31">
        <v>49</v>
      </c>
      <c r="E136" s="33" t="s">
        <v>96</v>
      </c>
      <c r="F136" s="31">
        <v>243</v>
      </c>
      <c r="G136" s="33" t="s">
        <v>74</v>
      </c>
      <c r="H136" s="34">
        <v>0</v>
      </c>
      <c r="I136" s="35">
        <v>0</v>
      </c>
      <c r="J136" s="35">
        <v>0</v>
      </c>
      <c r="K136" s="194"/>
      <c r="L136" s="196"/>
      <c r="M136" s="195"/>
      <c r="N136" s="195"/>
      <c r="O136" s="194"/>
    </row>
    <row r="137" spans="1:15" hidden="1" x14ac:dyDescent="0.3">
      <c r="A137" s="31">
        <v>420</v>
      </c>
      <c r="B137" s="32">
        <v>420049244</v>
      </c>
      <c r="C137" s="33" t="s">
        <v>98</v>
      </c>
      <c r="D137" s="31">
        <v>49</v>
      </c>
      <c r="E137" s="33" t="s">
        <v>96</v>
      </c>
      <c r="F137" s="31">
        <v>244</v>
      </c>
      <c r="G137" s="33" t="s">
        <v>43</v>
      </c>
      <c r="H137" s="34">
        <v>0</v>
      </c>
      <c r="I137" s="35">
        <v>0</v>
      </c>
      <c r="J137" s="35">
        <v>0</v>
      </c>
      <c r="K137" s="194"/>
      <c r="L137" s="196"/>
      <c r="M137" s="195"/>
      <c r="N137" s="195"/>
      <c r="O137" s="194"/>
    </row>
    <row r="138" spans="1:15" hidden="1" x14ac:dyDescent="0.3">
      <c r="A138" s="31">
        <v>420</v>
      </c>
      <c r="B138" s="32">
        <v>420049248</v>
      </c>
      <c r="C138" s="33" t="s">
        <v>98</v>
      </c>
      <c r="D138" s="31">
        <v>49</v>
      </c>
      <c r="E138" s="33" t="s">
        <v>96</v>
      </c>
      <c r="F138" s="31">
        <v>248</v>
      </c>
      <c r="G138" s="33" t="s">
        <v>30</v>
      </c>
      <c r="H138" s="34">
        <v>0</v>
      </c>
      <c r="I138" s="35">
        <v>0</v>
      </c>
      <c r="J138" s="35">
        <v>0</v>
      </c>
      <c r="K138" s="194"/>
      <c r="L138" s="196"/>
      <c r="M138" s="195"/>
      <c r="N138" s="195"/>
      <c r="O138" s="194"/>
    </row>
    <row r="139" spans="1:15" hidden="1" x14ac:dyDescent="0.3">
      <c r="A139" s="31">
        <v>420</v>
      </c>
      <c r="B139" s="32">
        <v>420049274</v>
      </c>
      <c r="C139" s="33" t="s">
        <v>98</v>
      </c>
      <c r="D139" s="31">
        <v>49</v>
      </c>
      <c r="E139" s="33" t="s">
        <v>96</v>
      </c>
      <c r="F139" s="31">
        <v>274</v>
      </c>
      <c r="G139" s="33" t="s">
        <v>81</v>
      </c>
      <c r="H139" s="34">
        <v>0</v>
      </c>
      <c r="I139" s="35">
        <v>0</v>
      </c>
      <c r="J139" s="35">
        <v>0</v>
      </c>
      <c r="K139" s="194"/>
      <c r="L139" s="196"/>
      <c r="M139" s="195"/>
      <c r="N139" s="195"/>
      <c r="O139" s="194"/>
    </row>
    <row r="140" spans="1:15" hidden="1" x14ac:dyDescent="0.3">
      <c r="A140" s="31">
        <v>420</v>
      </c>
      <c r="B140" s="32">
        <v>420049308</v>
      </c>
      <c r="C140" s="33" t="s">
        <v>98</v>
      </c>
      <c r="D140" s="31">
        <v>49</v>
      </c>
      <c r="E140" s="33" t="s">
        <v>96</v>
      </c>
      <c r="F140" s="31">
        <v>308</v>
      </c>
      <c r="G140" s="33" t="s">
        <v>32</v>
      </c>
      <c r="H140" s="34">
        <v>0</v>
      </c>
      <c r="I140" s="35">
        <v>0</v>
      </c>
      <c r="J140" s="35">
        <v>0</v>
      </c>
      <c r="K140" s="194"/>
      <c r="L140" s="196"/>
      <c r="M140" s="195"/>
      <c r="N140" s="195"/>
      <c r="O140" s="194"/>
    </row>
    <row r="141" spans="1:15" hidden="1" x14ac:dyDescent="0.3">
      <c r="A141" s="31">
        <v>420</v>
      </c>
      <c r="B141" s="32">
        <v>420049314</v>
      </c>
      <c r="C141" s="33" t="s">
        <v>98</v>
      </c>
      <c r="D141" s="31">
        <v>49</v>
      </c>
      <c r="E141" s="33" t="s">
        <v>96</v>
      </c>
      <c r="F141" s="31">
        <v>314</v>
      </c>
      <c r="G141" s="33" t="s">
        <v>46</v>
      </c>
      <c r="H141" s="34">
        <v>0</v>
      </c>
      <c r="I141" s="35">
        <v>0</v>
      </c>
      <c r="J141" s="35">
        <v>0</v>
      </c>
      <c r="K141" s="194"/>
      <c r="L141" s="196"/>
      <c r="M141" s="195"/>
      <c r="N141" s="195"/>
      <c r="O141" s="194"/>
    </row>
    <row r="142" spans="1:15" hidden="1" x14ac:dyDescent="0.3">
      <c r="A142" s="31">
        <v>420</v>
      </c>
      <c r="B142" s="32">
        <v>420049347</v>
      </c>
      <c r="C142" s="33" t="s">
        <v>98</v>
      </c>
      <c r="D142" s="31">
        <v>49</v>
      </c>
      <c r="E142" s="33" t="s">
        <v>96</v>
      </c>
      <c r="F142" s="31">
        <v>347</v>
      </c>
      <c r="G142" s="33" t="s">
        <v>106</v>
      </c>
      <c r="H142" s="34">
        <v>0</v>
      </c>
      <c r="I142" s="35">
        <v>0</v>
      </c>
      <c r="J142" s="35">
        <v>0</v>
      </c>
      <c r="K142" s="194"/>
      <c r="L142" s="196"/>
      <c r="M142" s="195"/>
      <c r="N142" s="195"/>
      <c r="O142" s="194"/>
    </row>
    <row r="143" spans="1:15" hidden="1" x14ac:dyDescent="0.3">
      <c r="A143" s="31">
        <v>420</v>
      </c>
      <c r="B143" s="32">
        <v>420049625</v>
      </c>
      <c r="C143" s="33" t="s">
        <v>98</v>
      </c>
      <c r="D143" s="31">
        <v>49</v>
      </c>
      <c r="E143" s="33" t="s">
        <v>96</v>
      </c>
      <c r="F143" s="31">
        <v>625</v>
      </c>
      <c r="G143" s="33" t="s">
        <v>49</v>
      </c>
      <c r="H143" s="34">
        <v>0</v>
      </c>
      <c r="I143" s="35">
        <v>0</v>
      </c>
      <c r="J143" s="35">
        <v>0</v>
      </c>
      <c r="K143" s="194"/>
      <c r="L143" s="196"/>
      <c r="M143" s="195"/>
      <c r="N143" s="195"/>
      <c r="O143" s="194"/>
    </row>
    <row r="144" spans="1:15" hidden="1" x14ac:dyDescent="0.3">
      <c r="A144" s="31">
        <v>426</v>
      </c>
      <c r="B144" s="32">
        <v>426149009</v>
      </c>
      <c r="C144" s="33" t="s">
        <v>107</v>
      </c>
      <c r="D144" s="31">
        <v>149</v>
      </c>
      <c r="E144" s="33" t="s">
        <v>103</v>
      </c>
      <c r="F144" s="31">
        <v>9</v>
      </c>
      <c r="G144" s="33" t="s">
        <v>108</v>
      </c>
      <c r="H144" s="34">
        <v>0</v>
      </c>
      <c r="I144" s="35">
        <v>0</v>
      </c>
      <c r="J144" s="35">
        <v>0</v>
      </c>
      <c r="K144" s="194"/>
      <c r="L144" s="196"/>
      <c r="M144" s="195"/>
      <c r="N144" s="195"/>
      <c r="O144" s="194"/>
    </row>
    <row r="145" spans="1:15" hidden="1" x14ac:dyDescent="0.3">
      <c r="A145" s="31">
        <v>426</v>
      </c>
      <c r="B145" s="32">
        <v>426149056</v>
      </c>
      <c r="C145" s="33" t="s">
        <v>107</v>
      </c>
      <c r="D145" s="31">
        <v>149</v>
      </c>
      <c r="E145" s="33" t="s">
        <v>103</v>
      </c>
      <c r="F145" s="31">
        <v>56</v>
      </c>
      <c r="G145" s="33" t="s">
        <v>153</v>
      </c>
      <c r="H145" s="34">
        <v>0</v>
      </c>
      <c r="I145" s="35">
        <v>0</v>
      </c>
      <c r="J145" s="35">
        <v>0</v>
      </c>
      <c r="K145" s="194"/>
      <c r="L145" s="196"/>
      <c r="M145" s="195"/>
      <c r="N145" s="195"/>
      <c r="O145" s="194"/>
    </row>
    <row r="146" spans="1:15" hidden="1" x14ac:dyDescent="0.3">
      <c r="A146" s="31">
        <v>426</v>
      </c>
      <c r="B146" s="32">
        <v>426149079</v>
      </c>
      <c r="C146" s="33" t="s">
        <v>107</v>
      </c>
      <c r="D146" s="31">
        <v>149</v>
      </c>
      <c r="E146" s="33" t="s">
        <v>103</v>
      </c>
      <c r="F146" s="31">
        <v>79</v>
      </c>
      <c r="G146" s="33" t="s">
        <v>109</v>
      </c>
      <c r="H146" s="34">
        <v>0</v>
      </c>
      <c r="I146" s="35">
        <v>0</v>
      </c>
      <c r="J146" s="35">
        <v>0</v>
      </c>
      <c r="K146" s="194"/>
      <c r="L146" s="196"/>
      <c r="M146" s="195"/>
      <c r="N146" s="195"/>
      <c r="O146" s="194"/>
    </row>
    <row r="147" spans="1:15" hidden="1" x14ac:dyDescent="0.3">
      <c r="A147" s="31">
        <v>426</v>
      </c>
      <c r="B147" s="32">
        <v>426149128</v>
      </c>
      <c r="C147" s="33" t="s">
        <v>107</v>
      </c>
      <c r="D147" s="31">
        <v>149</v>
      </c>
      <c r="E147" s="33" t="s">
        <v>103</v>
      </c>
      <c r="F147" s="31">
        <v>128</v>
      </c>
      <c r="G147" s="33" t="s">
        <v>110</v>
      </c>
      <c r="H147" s="34">
        <v>0</v>
      </c>
      <c r="I147" s="35">
        <v>0</v>
      </c>
      <c r="J147" s="35">
        <v>0</v>
      </c>
      <c r="K147" s="194"/>
      <c r="L147" s="196"/>
      <c r="M147" s="195"/>
      <c r="N147" s="195"/>
      <c r="O147" s="194"/>
    </row>
    <row r="148" spans="1:15" hidden="1" x14ac:dyDescent="0.3">
      <c r="A148" s="31">
        <v>426</v>
      </c>
      <c r="B148" s="32">
        <v>426149149</v>
      </c>
      <c r="C148" s="33" t="s">
        <v>107</v>
      </c>
      <c r="D148" s="31">
        <v>149</v>
      </c>
      <c r="E148" s="33" t="s">
        <v>103</v>
      </c>
      <c r="F148" s="31">
        <v>149</v>
      </c>
      <c r="G148" s="33" t="s">
        <v>103</v>
      </c>
      <c r="H148" s="34">
        <v>0</v>
      </c>
      <c r="I148" s="35">
        <v>0</v>
      </c>
      <c r="J148" s="35">
        <v>0</v>
      </c>
      <c r="K148" s="194"/>
      <c r="L148" s="196"/>
      <c r="M148" s="195"/>
      <c r="N148" s="195"/>
      <c r="O148" s="194"/>
    </row>
    <row r="149" spans="1:15" hidden="1" x14ac:dyDescent="0.3">
      <c r="A149" s="31">
        <v>426</v>
      </c>
      <c r="B149" s="32">
        <v>426149181</v>
      </c>
      <c r="C149" s="33" t="s">
        <v>107</v>
      </c>
      <c r="D149" s="31">
        <v>149</v>
      </c>
      <c r="E149" s="33" t="s">
        <v>103</v>
      </c>
      <c r="F149" s="31">
        <v>181</v>
      </c>
      <c r="G149" s="33" t="s">
        <v>105</v>
      </c>
      <c r="H149" s="34">
        <v>0</v>
      </c>
      <c r="I149" s="35">
        <v>0</v>
      </c>
      <c r="J149" s="35">
        <v>0</v>
      </c>
      <c r="K149" s="194"/>
      <c r="L149" s="196"/>
      <c r="M149" s="195"/>
      <c r="N149" s="195"/>
      <c r="O149" s="194"/>
    </row>
    <row r="150" spans="1:15" hidden="1" x14ac:dyDescent="0.3">
      <c r="A150" s="31">
        <v>426</v>
      </c>
      <c r="B150" s="32">
        <v>426149211</v>
      </c>
      <c r="C150" s="33" t="s">
        <v>107</v>
      </c>
      <c r="D150" s="31">
        <v>149</v>
      </c>
      <c r="E150" s="33" t="s">
        <v>103</v>
      </c>
      <c r="F150" s="31">
        <v>211</v>
      </c>
      <c r="G150" s="33" t="s">
        <v>80</v>
      </c>
      <c r="H150" s="34">
        <v>0</v>
      </c>
      <c r="I150" s="35">
        <v>0</v>
      </c>
      <c r="J150" s="35">
        <v>0</v>
      </c>
      <c r="K150" s="194"/>
      <c r="L150" s="196"/>
      <c r="M150" s="195"/>
      <c r="N150" s="195"/>
      <c r="O150" s="194"/>
    </row>
    <row r="151" spans="1:15" hidden="1" x14ac:dyDescent="0.3">
      <c r="A151" s="31">
        <v>426</v>
      </c>
      <c r="B151" s="32">
        <v>426149258</v>
      </c>
      <c r="C151" s="33" t="s">
        <v>107</v>
      </c>
      <c r="D151" s="31">
        <v>149</v>
      </c>
      <c r="E151" s="33" t="s">
        <v>103</v>
      </c>
      <c r="F151" s="31">
        <v>258</v>
      </c>
      <c r="G151" s="33" t="s">
        <v>97</v>
      </c>
      <c r="H151" s="34">
        <v>0</v>
      </c>
      <c r="I151" s="35">
        <v>0</v>
      </c>
      <c r="J151" s="35">
        <v>0</v>
      </c>
      <c r="K151" s="194"/>
      <c r="L151" s="196"/>
      <c r="M151" s="195"/>
      <c r="N151" s="195"/>
      <c r="O151" s="194"/>
    </row>
    <row r="152" spans="1:15" hidden="1" x14ac:dyDescent="0.3">
      <c r="A152" s="31">
        <v>428</v>
      </c>
      <c r="B152" s="32">
        <v>428035035</v>
      </c>
      <c r="C152" s="33" t="s">
        <v>111</v>
      </c>
      <c r="D152" s="31">
        <v>35</v>
      </c>
      <c r="E152" s="33" t="s">
        <v>22</v>
      </c>
      <c r="F152" s="31">
        <v>35</v>
      </c>
      <c r="G152" s="33" t="s">
        <v>22</v>
      </c>
      <c r="H152" s="34">
        <v>0</v>
      </c>
      <c r="I152" s="35">
        <v>0</v>
      </c>
      <c r="J152" s="35">
        <v>0</v>
      </c>
      <c r="K152" s="194"/>
      <c r="L152" s="196"/>
      <c r="M152" s="195"/>
      <c r="N152" s="195"/>
      <c r="O152" s="194"/>
    </row>
    <row r="153" spans="1:15" hidden="1" x14ac:dyDescent="0.3">
      <c r="A153" s="31">
        <v>428</v>
      </c>
      <c r="B153" s="32">
        <v>428035044</v>
      </c>
      <c r="C153" s="33" t="s">
        <v>111</v>
      </c>
      <c r="D153" s="31">
        <v>35</v>
      </c>
      <c r="E153" s="33" t="s">
        <v>22</v>
      </c>
      <c r="F153" s="31">
        <v>44</v>
      </c>
      <c r="G153" s="33" t="s">
        <v>35</v>
      </c>
      <c r="H153" s="34">
        <v>0</v>
      </c>
      <c r="I153" s="35">
        <v>0</v>
      </c>
      <c r="J153" s="35">
        <v>0</v>
      </c>
      <c r="K153" s="194"/>
      <c r="L153" s="196"/>
      <c r="M153" s="195"/>
      <c r="N153" s="195"/>
      <c r="O153" s="194"/>
    </row>
    <row r="154" spans="1:15" hidden="1" x14ac:dyDescent="0.3">
      <c r="A154" s="31">
        <v>428</v>
      </c>
      <c r="B154" s="32">
        <v>428035050</v>
      </c>
      <c r="C154" s="33" t="s">
        <v>111</v>
      </c>
      <c r="D154" s="31">
        <v>35</v>
      </c>
      <c r="E154" s="33" t="s">
        <v>22</v>
      </c>
      <c r="F154" s="31">
        <v>50</v>
      </c>
      <c r="G154" s="33" t="s">
        <v>112</v>
      </c>
      <c r="H154" s="34">
        <v>0</v>
      </c>
      <c r="I154" s="35">
        <v>0</v>
      </c>
      <c r="J154" s="35">
        <v>0</v>
      </c>
      <c r="K154" s="194"/>
      <c r="L154" s="196"/>
      <c r="M154" s="195"/>
      <c r="N154" s="195"/>
      <c r="O154" s="194"/>
    </row>
    <row r="155" spans="1:15" hidden="1" x14ac:dyDescent="0.3">
      <c r="A155" s="31">
        <v>428</v>
      </c>
      <c r="B155" s="32">
        <v>428035057</v>
      </c>
      <c r="C155" s="33" t="s">
        <v>111</v>
      </c>
      <c r="D155" s="31">
        <v>35</v>
      </c>
      <c r="E155" s="33" t="s">
        <v>22</v>
      </c>
      <c r="F155" s="31">
        <v>57</v>
      </c>
      <c r="G155" s="33" t="s">
        <v>23</v>
      </c>
      <c r="H155" s="34">
        <v>0</v>
      </c>
      <c r="I155" s="35">
        <v>0</v>
      </c>
      <c r="J155" s="35">
        <v>0</v>
      </c>
      <c r="K155" s="194"/>
      <c r="L155" s="196"/>
      <c r="M155" s="195"/>
      <c r="N155" s="195"/>
      <c r="O155" s="194"/>
    </row>
    <row r="156" spans="1:15" hidden="1" x14ac:dyDescent="0.3">
      <c r="A156" s="31">
        <v>428</v>
      </c>
      <c r="B156" s="32">
        <v>428035073</v>
      </c>
      <c r="C156" s="33" t="s">
        <v>111</v>
      </c>
      <c r="D156" s="31">
        <v>35</v>
      </c>
      <c r="E156" s="33" t="s">
        <v>22</v>
      </c>
      <c r="F156" s="31">
        <v>73</v>
      </c>
      <c r="G156" s="33" t="s">
        <v>37</v>
      </c>
      <c r="H156" s="34">
        <v>0</v>
      </c>
      <c r="I156" s="35">
        <v>0</v>
      </c>
      <c r="J156" s="35">
        <v>0</v>
      </c>
      <c r="K156" s="194"/>
      <c r="L156" s="196"/>
      <c r="M156" s="195"/>
      <c r="N156" s="195"/>
      <c r="O156" s="194"/>
    </row>
    <row r="157" spans="1:15" hidden="1" x14ac:dyDescent="0.3">
      <c r="A157" s="31">
        <v>428</v>
      </c>
      <c r="B157" s="32">
        <v>428035093</v>
      </c>
      <c r="C157" s="33" t="s">
        <v>111</v>
      </c>
      <c r="D157" s="31">
        <v>35</v>
      </c>
      <c r="E157" s="33" t="s">
        <v>22</v>
      </c>
      <c r="F157" s="31">
        <v>93</v>
      </c>
      <c r="G157" s="33" t="s">
        <v>25</v>
      </c>
      <c r="H157" s="34">
        <v>0</v>
      </c>
      <c r="I157" s="35">
        <v>0</v>
      </c>
      <c r="J157" s="35">
        <v>0</v>
      </c>
      <c r="K157" s="194"/>
      <c r="L157" s="196"/>
      <c r="M157" s="195"/>
      <c r="N157" s="195"/>
      <c r="O157" s="194"/>
    </row>
    <row r="158" spans="1:15" hidden="1" x14ac:dyDescent="0.3">
      <c r="A158" s="31">
        <v>428</v>
      </c>
      <c r="B158" s="32">
        <v>428035133</v>
      </c>
      <c r="C158" s="33" t="s">
        <v>111</v>
      </c>
      <c r="D158" s="31">
        <v>35</v>
      </c>
      <c r="E158" s="33" t="s">
        <v>22</v>
      </c>
      <c r="F158" s="31">
        <v>133</v>
      </c>
      <c r="G158" s="33" t="s">
        <v>73</v>
      </c>
      <c r="H158" s="34">
        <v>0</v>
      </c>
      <c r="I158" s="35">
        <v>0</v>
      </c>
      <c r="J158" s="35">
        <v>0</v>
      </c>
      <c r="K158" s="194"/>
      <c r="L158" s="196"/>
      <c r="M158" s="195"/>
      <c r="N158" s="195"/>
      <c r="O158" s="194"/>
    </row>
    <row r="159" spans="1:15" hidden="1" x14ac:dyDescent="0.3">
      <c r="A159" s="31">
        <v>428</v>
      </c>
      <c r="B159" s="32">
        <v>428035163</v>
      </c>
      <c r="C159" s="33" t="s">
        <v>111</v>
      </c>
      <c r="D159" s="31">
        <v>35</v>
      </c>
      <c r="E159" s="33" t="s">
        <v>22</v>
      </c>
      <c r="F159" s="31">
        <v>163</v>
      </c>
      <c r="G159" s="33" t="s">
        <v>27</v>
      </c>
      <c r="H159" s="34">
        <v>0</v>
      </c>
      <c r="I159" s="35">
        <v>0</v>
      </c>
      <c r="J159" s="35">
        <v>0</v>
      </c>
      <c r="K159" s="194"/>
      <c r="L159" s="196"/>
      <c r="M159" s="195"/>
      <c r="N159" s="195"/>
      <c r="O159" s="194"/>
    </row>
    <row r="160" spans="1:15" hidden="1" x14ac:dyDescent="0.3">
      <c r="A160" s="31">
        <v>428</v>
      </c>
      <c r="B160" s="32">
        <v>428035165</v>
      </c>
      <c r="C160" s="33" t="s">
        <v>111</v>
      </c>
      <c r="D160" s="31">
        <v>35</v>
      </c>
      <c r="E160" s="33" t="s">
        <v>22</v>
      </c>
      <c r="F160" s="31">
        <v>165</v>
      </c>
      <c r="G160" s="33" t="s">
        <v>28</v>
      </c>
      <c r="H160" s="34">
        <v>0</v>
      </c>
      <c r="I160" s="35">
        <v>0</v>
      </c>
      <c r="J160" s="35">
        <v>0</v>
      </c>
      <c r="K160" s="194"/>
      <c r="L160" s="196"/>
      <c r="M160" s="195"/>
      <c r="N160" s="195"/>
      <c r="O160" s="194"/>
    </row>
    <row r="161" spans="1:15" hidden="1" x14ac:dyDescent="0.3">
      <c r="A161" s="31">
        <v>428</v>
      </c>
      <c r="B161" s="32">
        <v>428035176</v>
      </c>
      <c r="C161" s="33" t="s">
        <v>111</v>
      </c>
      <c r="D161" s="31">
        <v>35</v>
      </c>
      <c r="E161" s="33" t="s">
        <v>22</v>
      </c>
      <c r="F161" s="31">
        <v>176</v>
      </c>
      <c r="G161" s="33" t="s">
        <v>29</v>
      </c>
      <c r="H161" s="34">
        <v>0</v>
      </c>
      <c r="I161" s="35">
        <v>0</v>
      </c>
      <c r="J161" s="35">
        <v>0</v>
      </c>
      <c r="K161" s="194"/>
      <c r="L161" s="196"/>
      <c r="M161" s="195"/>
      <c r="N161" s="195"/>
      <c r="O161" s="194"/>
    </row>
    <row r="162" spans="1:15" hidden="1" x14ac:dyDescent="0.3">
      <c r="A162" s="31">
        <v>428</v>
      </c>
      <c r="B162" s="32">
        <v>428035189</v>
      </c>
      <c r="C162" s="33" t="s">
        <v>111</v>
      </c>
      <c r="D162" s="31">
        <v>35</v>
      </c>
      <c r="E162" s="33" t="s">
        <v>22</v>
      </c>
      <c r="F162" s="31">
        <v>189</v>
      </c>
      <c r="G162" s="33" t="s">
        <v>38</v>
      </c>
      <c r="H162" s="34">
        <v>0</v>
      </c>
      <c r="I162" s="35">
        <v>0</v>
      </c>
      <c r="J162" s="35">
        <v>0</v>
      </c>
      <c r="K162" s="194"/>
      <c r="L162" s="196"/>
      <c r="M162" s="195"/>
      <c r="N162" s="195"/>
      <c r="O162" s="194"/>
    </row>
    <row r="163" spans="1:15" hidden="1" x14ac:dyDescent="0.3">
      <c r="A163" s="31">
        <v>428</v>
      </c>
      <c r="B163" s="32">
        <v>428035212</v>
      </c>
      <c r="C163" s="33" t="s">
        <v>111</v>
      </c>
      <c r="D163" s="31">
        <v>35</v>
      </c>
      <c r="E163" s="33" t="s">
        <v>22</v>
      </c>
      <c r="F163" s="31">
        <v>212</v>
      </c>
      <c r="G163" s="33" t="s">
        <v>41</v>
      </c>
      <c r="H163" s="34">
        <v>0</v>
      </c>
      <c r="I163" s="35">
        <v>0</v>
      </c>
      <c r="J163" s="35">
        <v>0</v>
      </c>
      <c r="K163" s="194"/>
      <c r="L163" s="196"/>
      <c r="M163" s="195"/>
      <c r="N163" s="195"/>
      <c r="O163" s="194"/>
    </row>
    <row r="164" spans="1:15" hidden="1" x14ac:dyDescent="0.3">
      <c r="A164" s="31">
        <v>428</v>
      </c>
      <c r="B164" s="32">
        <v>428035220</v>
      </c>
      <c r="C164" s="33" t="s">
        <v>111</v>
      </c>
      <c r="D164" s="31">
        <v>35</v>
      </c>
      <c r="E164" s="33" t="s">
        <v>22</v>
      </c>
      <c r="F164" s="31">
        <v>220</v>
      </c>
      <c r="G164" s="33" t="s">
        <v>42</v>
      </c>
      <c r="H164" s="34">
        <v>0</v>
      </c>
      <c r="I164" s="35">
        <v>0</v>
      </c>
      <c r="J164" s="35">
        <v>0</v>
      </c>
      <c r="K164" s="194"/>
      <c r="L164" s="196"/>
      <c r="M164" s="195"/>
      <c r="N164" s="195"/>
      <c r="O164" s="194"/>
    </row>
    <row r="165" spans="1:15" hidden="1" x14ac:dyDescent="0.3">
      <c r="A165" s="31">
        <v>428</v>
      </c>
      <c r="B165" s="32">
        <v>428035229</v>
      </c>
      <c r="C165" s="33" t="s">
        <v>111</v>
      </c>
      <c r="D165" s="31">
        <v>35</v>
      </c>
      <c r="E165" s="33" t="s">
        <v>22</v>
      </c>
      <c r="F165" s="31">
        <v>229</v>
      </c>
      <c r="G165" s="33" t="s">
        <v>113</v>
      </c>
      <c r="H165" s="34">
        <v>0</v>
      </c>
      <c r="I165" s="35">
        <v>0</v>
      </c>
      <c r="J165" s="35">
        <v>0</v>
      </c>
      <c r="K165" s="194"/>
      <c r="L165" s="196"/>
      <c r="M165" s="195"/>
      <c r="N165" s="195"/>
      <c r="O165" s="194"/>
    </row>
    <row r="166" spans="1:15" hidden="1" x14ac:dyDescent="0.3">
      <c r="A166" s="31">
        <v>428</v>
      </c>
      <c r="B166" s="32">
        <v>428035243</v>
      </c>
      <c r="C166" s="33" t="s">
        <v>111</v>
      </c>
      <c r="D166" s="31">
        <v>35</v>
      </c>
      <c r="E166" s="33" t="s">
        <v>22</v>
      </c>
      <c r="F166" s="31">
        <v>243</v>
      </c>
      <c r="G166" s="33" t="s">
        <v>74</v>
      </c>
      <c r="H166" s="34">
        <v>0</v>
      </c>
      <c r="I166" s="35">
        <v>0</v>
      </c>
      <c r="J166" s="35">
        <v>0</v>
      </c>
      <c r="K166" s="194"/>
      <c r="L166" s="196"/>
      <c r="M166" s="195"/>
      <c r="N166" s="195"/>
      <c r="O166" s="194"/>
    </row>
    <row r="167" spans="1:15" hidden="1" x14ac:dyDescent="0.3">
      <c r="A167" s="31">
        <v>428</v>
      </c>
      <c r="B167" s="32">
        <v>428035244</v>
      </c>
      <c r="C167" s="33" t="s">
        <v>111</v>
      </c>
      <c r="D167" s="31">
        <v>35</v>
      </c>
      <c r="E167" s="33" t="s">
        <v>22</v>
      </c>
      <c r="F167" s="31">
        <v>244</v>
      </c>
      <c r="G167" s="33" t="s">
        <v>43</v>
      </c>
      <c r="H167" s="34">
        <v>0</v>
      </c>
      <c r="I167" s="35">
        <v>0</v>
      </c>
      <c r="J167" s="35">
        <v>0</v>
      </c>
      <c r="K167" s="194"/>
      <c r="L167" s="196"/>
      <c r="M167" s="195"/>
      <c r="N167" s="195"/>
      <c r="O167" s="194"/>
    </row>
    <row r="168" spans="1:15" hidden="1" x14ac:dyDescent="0.3">
      <c r="A168" s="31">
        <v>428</v>
      </c>
      <c r="B168" s="32">
        <v>428035248</v>
      </c>
      <c r="C168" s="33" t="s">
        <v>111</v>
      </c>
      <c r="D168" s="31">
        <v>35</v>
      </c>
      <c r="E168" s="33" t="s">
        <v>22</v>
      </c>
      <c r="F168" s="31">
        <v>248</v>
      </c>
      <c r="G168" s="33" t="s">
        <v>30</v>
      </c>
      <c r="H168" s="34">
        <v>0</v>
      </c>
      <c r="I168" s="35">
        <v>0</v>
      </c>
      <c r="J168" s="35">
        <v>0</v>
      </c>
      <c r="K168" s="194"/>
      <c r="L168" s="196"/>
      <c r="M168" s="195"/>
      <c r="N168" s="195"/>
      <c r="O168" s="194"/>
    </row>
    <row r="169" spans="1:15" hidden="1" x14ac:dyDescent="0.3">
      <c r="A169" s="31">
        <v>428</v>
      </c>
      <c r="B169" s="32">
        <v>428035346</v>
      </c>
      <c r="C169" s="33" t="s">
        <v>111</v>
      </c>
      <c r="D169" s="31">
        <v>35</v>
      </c>
      <c r="E169" s="33" t="s">
        <v>22</v>
      </c>
      <c r="F169" s="31">
        <v>346</v>
      </c>
      <c r="G169" s="33" t="s">
        <v>33</v>
      </c>
      <c r="H169" s="34">
        <v>0</v>
      </c>
      <c r="I169" s="35">
        <v>0</v>
      </c>
      <c r="J169" s="35">
        <v>0</v>
      </c>
      <c r="K169" s="194"/>
      <c r="L169" s="196"/>
      <c r="M169" s="195"/>
      <c r="N169" s="195"/>
      <c r="O169" s="194"/>
    </row>
    <row r="170" spans="1:15" hidden="1" x14ac:dyDescent="0.3">
      <c r="A170" s="31">
        <v>429</v>
      </c>
      <c r="B170" s="32">
        <v>429163030</v>
      </c>
      <c r="C170" s="33" t="s">
        <v>114</v>
      </c>
      <c r="D170" s="31">
        <v>163</v>
      </c>
      <c r="E170" s="33" t="s">
        <v>27</v>
      </c>
      <c r="F170" s="31">
        <v>30</v>
      </c>
      <c r="G170" s="33" t="s">
        <v>115</v>
      </c>
      <c r="H170" s="34">
        <v>0</v>
      </c>
      <c r="I170" s="35">
        <v>0</v>
      </c>
      <c r="J170" s="35">
        <v>0</v>
      </c>
      <c r="K170" s="194"/>
      <c r="L170" s="196"/>
      <c r="M170" s="195"/>
      <c r="N170" s="195"/>
      <c r="O170" s="194"/>
    </row>
    <row r="171" spans="1:15" hidden="1" x14ac:dyDescent="0.3">
      <c r="A171" s="31">
        <v>429</v>
      </c>
      <c r="B171" s="32">
        <v>429163035</v>
      </c>
      <c r="C171" s="33" t="s">
        <v>114</v>
      </c>
      <c r="D171" s="31">
        <v>163</v>
      </c>
      <c r="E171" s="33" t="s">
        <v>27</v>
      </c>
      <c r="F171" s="31">
        <v>35</v>
      </c>
      <c r="G171" s="33" t="s">
        <v>22</v>
      </c>
      <c r="H171" s="34">
        <v>0</v>
      </c>
      <c r="I171" s="35">
        <v>0</v>
      </c>
      <c r="J171" s="35">
        <v>0</v>
      </c>
      <c r="K171" s="194"/>
      <c r="L171" s="196"/>
      <c r="M171" s="195"/>
      <c r="N171" s="195"/>
      <c r="O171" s="194"/>
    </row>
    <row r="172" spans="1:15" hidden="1" x14ac:dyDescent="0.3">
      <c r="A172" s="31">
        <v>429</v>
      </c>
      <c r="B172" s="32">
        <v>429163057</v>
      </c>
      <c r="C172" s="33" t="s">
        <v>114</v>
      </c>
      <c r="D172" s="31">
        <v>163</v>
      </c>
      <c r="E172" s="33" t="s">
        <v>27</v>
      </c>
      <c r="F172" s="31">
        <v>57</v>
      </c>
      <c r="G172" s="33" t="s">
        <v>23</v>
      </c>
      <c r="H172" s="34">
        <v>0</v>
      </c>
      <c r="I172" s="35">
        <v>0</v>
      </c>
      <c r="J172" s="35">
        <v>0</v>
      </c>
      <c r="K172" s="194"/>
      <c r="L172" s="196"/>
      <c r="M172" s="195"/>
      <c r="N172" s="195"/>
      <c r="O172" s="194"/>
    </row>
    <row r="173" spans="1:15" hidden="1" x14ac:dyDescent="0.3">
      <c r="A173" s="31">
        <v>429</v>
      </c>
      <c r="B173" s="32">
        <v>429163128</v>
      </c>
      <c r="C173" s="33" t="s">
        <v>114</v>
      </c>
      <c r="D173" s="31">
        <v>163</v>
      </c>
      <c r="E173" s="33" t="s">
        <v>27</v>
      </c>
      <c r="F173" s="31">
        <v>128</v>
      </c>
      <c r="G173" s="33" t="s">
        <v>110</v>
      </c>
      <c r="H173" s="34">
        <v>0</v>
      </c>
      <c r="I173" s="35">
        <v>0</v>
      </c>
      <c r="J173" s="35">
        <v>0</v>
      </c>
      <c r="K173" s="194"/>
      <c r="L173" s="196"/>
      <c r="M173" s="195"/>
      <c r="N173" s="195"/>
      <c r="O173" s="194"/>
    </row>
    <row r="174" spans="1:15" hidden="1" x14ac:dyDescent="0.3">
      <c r="A174" s="31">
        <v>429</v>
      </c>
      <c r="B174" s="32">
        <v>429163149</v>
      </c>
      <c r="C174" s="33" t="s">
        <v>114</v>
      </c>
      <c r="D174" s="31">
        <v>163</v>
      </c>
      <c r="E174" s="33" t="s">
        <v>27</v>
      </c>
      <c r="F174" s="31">
        <v>149</v>
      </c>
      <c r="G174" s="33" t="s">
        <v>103</v>
      </c>
      <c r="H174" s="34">
        <v>0</v>
      </c>
      <c r="I174" s="35">
        <v>0</v>
      </c>
      <c r="J174" s="35">
        <v>0</v>
      </c>
      <c r="K174" s="194"/>
      <c r="L174" s="196"/>
      <c r="M174" s="195"/>
      <c r="N174" s="195"/>
      <c r="O174" s="194"/>
    </row>
    <row r="175" spans="1:15" hidden="1" x14ac:dyDescent="0.3">
      <c r="A175" s="31">
        <v>429</v>
      </c>
      <c r="B175" s="32">
        <v>429163163</v>
      </c>
      <c r="C175" s="33" t="s">
        <v>114</v>
      </c>
      <c r="D175" s="31">
        <v>163</v>
      </c>
      <c r="E175" s="33" t="s">
        <v>27</v>
      </c>
      <c r="F175" s="31">
        <v>163</v>
      </c>
      <c r="G175" s="33" t="s">
        <v>27</v>
      </c>
      <c r="H175" s="34">
        <v>0</v>
      </c>
      <c r="I175" s="35">
        <v>0</v>
      </c>
      <c r="J175" s="35">
        <v>0</v>
      </c>
      <c r="K175" s="194"/>
      <c r="L175" s="196"/>
      <c r="M175" s="195"/>
      <c r="N175" s="195"/>
      <c r="O175" s="194"/>
    </row>
    <row r="176" spans="1:15" hidden="1" x14ac:dyDescent="0.3">
      <c r="A176" s="31">
        <v>429</v>
      </c>
      <c r="B176" s="32">
        <v>429163164</v>
      </c>
      <c r="C176" s="33" t="s">
        <v>114</v>
      </c>
      <c r="D176" s="31">
        <v>163</v>
      </c>
      <c r="E176" s="33" t="s">
        <v>27</v>
      </c>
      <c r="F176" s="31">
        <v>164</v>
      </c>
      <c r="G176" s="33" t="s">
        <v>116</v>
      </c>
      <c r="H176" s="34">
        <v>0</v>
      </c>
      <c r="I176" s="35">
        <v>0</v>
      </c>
      <c r="J176" s="35">
        <v>0</v>
      </c>
      <c r="K176" s="194"/>
      <c r="L176" s="196"/>
      <c r="M176" s="195"/>
      <c r="N176" s="195"/>
      <c r="O176" s="194"/>
    </row>
    <row r="177" spans="1:15" hidden="1" x14ac:dyDescent="0.3">
      <c r="A177" s="31">
        <v>429</v>
      </c>
      <c r="B177" s="32">
        <v>429163168</v>
      </c>
      <c r="C177" s="33" t="s">
        <v>114</v>
      </c>
      <c r="D177" s="31">
        <v>163</v>
      </c>
      <c r="E177" s="33" t="s">
        <v>27</v>
      </c>
      <c r="F177" s="31">
        <v>168</v>
      </c>
      <c r="G177" s="33" t="s">
        <v>117</v>
      </c>
      <c r="H177" s="34">
        <v>0</v>
      </c>
      <c r="I177" s="35">
        <v>0</v>
      </c>
      <c r="J177" s="35">
        <v>0</v>
      </c>
      <c r="K177" s="194"/>
      <c r="L177" s="196"/>
      <c r="M177" s="195"/>
      <c r="N177" s="195"/>
      <c r="O177" s="194"/>
    </row>
    <row r="178" spans="1:15" hidden="1" x14ac:dyDescent="0.3">
      <c r="A178" s="31">
        <v>429</v>
      </c>
      <c r="B178" s="32">
        <v>429163176</v>
      </c>
      <c r="C178" s="33" t="s">
        <v>114</v>
      </c>
      <c r="D178" s="31">
        <v>163</v>
      </c>
      <c r="E178" s="33" t="s">
        <v>27</v>
      </c>
      <c r="F178" s="31">
        <v>176</v>
      </c>
      <c r="G178" s="33" t="s">
        <v>29</v>
      </c>
      <c r="H178" s="34">
        <v>0</v>
      </c>
      <c r="I178" s="35">
        <v>0</v>
      </c>
      <c r="J178" s="35">
        <v>0</v>
      </c>
      <c r="K178" s="194"/>
      <c r="L178" s="196"/>
      <c r="M178" s="195"/>
      <c r="N178" s="195"/>
      <c r="O178" s="194"/>
    </row>
    <row r="179" spans="1:15" hidden="1" x14ac:dyDescent="0.3">
      <c r="A179" s="31">
        <v>429</v>
      </c>
      <c r="B179" s="32">
        <v>429163229</v>
      </c>
      <c r="C179" s="33" t="s">
        <v>114</v>
      </c>
      <c r="D179" s="31">
        <v>163</v>
      </c>
      <c r="E179" s="33" t="s">
        <v>27</v>
      </c>
      <c r="F179" s="31">
        <v>229</v>
      </c>
      <c r="G179" s="33" t="s">
        <v>113</v>
      </c>
      <c r="H179" s="34">
        <v>0</v>
      </c>
      <c r="I179" s="35">
        <v>0</v>
      </c>
      <c r="J179" s="35">
        <v>0</v>
      </c>
      <c r="K179" s="194"/>
      <c r="L179" s="196"/>
      <c r="M179" s="195"/>
      <c r="N179" s="195"/>
      <c r="O179" s="194"/>
    </row>
    <row r="180" spans="1:15" hidden="1" x14ac:dyDescent="0.3">
      <c r="A180" s="31">
        <v>429</v>
      </c>
      <c r="B180" s="32">
        <v>429163248</v>
      </c>
      <c r="C180" s="33" t="s">
        <v>114</v>
      </c>
      <c r="D180" s="31">
        <v>163</v>
      </c>
      <c r="E180" s="33" t="s">
        <v>27</v>
      </c>
      <c r="F180" s="31">
        <v>248</v>
      </c>
      <c r="G180" s="33" t="s">
        <v>30</v>
      </c>
      <c r="H180" s="34">
        <v>0</v>
      </c>
      <c r="I180" s="35">
        <v>0</v>
      </c>
      <c r="J180" s="35">
        <v>0</v>
      </c>
      <c r="K180" s="194"/>
      <c r="L180" s="196"/>
      <c r="M180" s="195"/>
      <c r="N180" s="195"/>
      <c r="O180" s="194"/>
    </row>
    <row r="181" spans="1:15" hidden="1" x14ac:dyDescent="0.3">
      <c r="A181" s="31">
        <v>429</v>
      </c>
      <c r="B181" s="32">
        <v>429163258</v>
      </c>
      <c r="C181" s="33" t="s">
        <v>114</v>
      </c>
      <c r="D181" s="31">
        <v>163</v>
      </c>
      <c r="E181" s="33" t="s">
        <v>27</v>
      </c>
      <c r="F181" s="31">
        <v>258</v>
      </c>
      <c r="G181" s="33" t="s">
        <v>97</v>
      </c>
      <c r="H181" s="34">
        <v>0</v>
      </c>
      <c r="I181" s="35">
        <v>0</v>
      </c>
      <c r="J181" s="35">
        <v>0</v>
      </c>
      <c r="K181" s="194"/>
      <c r="L181" s="196"/>
      <c r="M181" s="195"/>
      <c r="N181" s="195"/>
      <c r="O181" s="194"/>
    </row>
    <row r="182" spans="1:15" hidden="1" x14ac:dyDescent="0.3">
      <c r="A182" s="31">
        <v>429</v>
      </c>
      <c r="B182" s="32">
        <v>429163262</v>
      </c>
      <c r="C182" s="33" t="s">
        <v>114</v>
      </c>
      <c r="D182" s="31">
        <v>163</v>
      </c>
      <c r="E182" s="33" t="s">
        <v>27</v>
      </c>
      <c r="F182" s="31">
        <v>262</v>
      </c>
      <c r="G182" s="33" t="s">
        <v>31</v>
      </c>
      <c r="H182" s="34">
        <v>0</v>
      </c>
      <c r="I182" s="35">
        <v>0</v>
      </c>
      <c r="J182" s="35">
        <v>0</v>
      </c>
      <c r="K182" s="194"/>
      <c r="L182" s="196"/>
      <c r="M182" s="195"/>
      <c r="N182" s="195"/>
      <c r="O182" s="194"/>
    </row>
    <row r="183" spans="1:15" hidden="1" x14ac:dyDescent="0.3">
      <c r="A183" s="31">
        <v>429</v>
      </c>
      <c r="B183" s="32">
        <v>429163291</v>
      </c>
      <c r="C183" s="33" t="s">
        <v>114</v>
      </c>
      <c r="D183" s="31">
        <v>163</v>
      </c>
      <c r="E183" s="33" t="s">
        <v>27</v>
      </c>
      <c r="F183" s="31">
        <v>291</v>
      </c>
      <c r="G183" s="33" t="s">
        <v>118</v>
      </c>
      <c r="H183" s="34">
        <v>0</v>
      </c>
      <c r="I183" s="35">
        <v>0</v>
      </c>
      <c r="J183" s="35">
        <v>0</v>
      </c>
      <c r="K183" s="194"/>
      <c r="L183" s="196"/>
      <c r="M183" s="195"/>
      <c r="N183" s="195"/>
      <c r="O183" s="194"/>
    </row>
    <row r="184" spans="1:15" hidden="1" x14ac:dyDescent="0.3">
      <c r="A184" s="31">
        <v>430</v>
      </c>
      <c r="B184" s="32">
        <v>430170009</v>
      </c>
      <c r="C184" s="33" t="s">
        <v>119</v>
      </c>
      <c r="D184" s="31">
        <v>170</v>
      </c>
      <c r="E184" s="33" t="s">
        <v>87</v>
      </c>
      <c r="F184" s="31">
        <v>9</v>
      </c>
      <c r="G184" s="33" t="s">
        <v>108</v>
      </c>
      <c r="H184" s="34">
        <v>0</v>
      </c>
      <c r="I184" s="35">
        <v>0</v>
      </c>
      <c r="J184" s="35">
        <v>0</v>
      </c>
      <c r="K184" s="194"/>
      <c r="L184" s="196"/>
      <c r="M184" s="195"/>
      <c r="N184" s="195"/>
      <c r="O184" s="194"/>
    </row>
    <row r="185" spans="1:15" hidden="1" x14ac:dyDescent="0.3">
      <c r="A185" s="31">
        <v>430</v>
      </c>
      <c r="B185" s="32">
        <v>430170014</v>
      </c>
      <c r="C185" s="33" t="s">
        <v>119</v>
      </c>
      <c r="D185" s="31">
        <v>170</v>
      </c>
      <c r="E185" s="33" t="s">
        <v>87</v>
      </c>
      <c r="F185" s="31">
        <v>14</v>
      </c>
      <c r="G185" s="33" t="s">
        <v>83</v>
      </c>
      <c r="H185" s="34">
        <v>0</v>
      </c>
      <c r="I185" s="35">
        <v>0</v>
      </c>
      <c r="J185" s="35">
        <v>0</v>
      </c>
      <c r="K185" s="194"/>
      <c r="L185" s="196"/>
      <c r="M185" s="195"/>
      <c r="N185" s="195"/>
      <c r="O185" s="194"/>
    </row>
    <row r="186" spans="1:15" hidden="1" x14ac:dyDescent="0.3">
      <c r="A186" s="31">
        <v>430</v>
      </c>
      <c r="B186" s="32">
        <v>430170025</v>
      </c>
      <c r="C186" s="33" t="s">
        <v>119</v>
      </c>
      <c r="D186" s="31">
        <v>170</v>
      </c>
      <c r="E186" s="33" t="s">
        <v>87</v>
      </c>
      <c r="F186" s="31">
        <v>25</v>
      </c>
      <c r="G186" s="33" t="s">
        <v>120</v>
      </c>
      <c r="H186" s="34">
        <v>0</v>
      </c>
      <c r="I186" s="35">
        <v>0</v>
      </c>
      <c r="J186" s="35">
        <v>0</v>
      </c>
      <c r="K186" s="194"/>
      <c r="L186" s="196"/>
      <c r="M186" s="195"/>
      <c r="N186" s="195"/>
      <c r="O186" s="194"/>
    </row>
    <row r="187" spans="1:15" hidden="1" x14ac:dyDescent="0.3">
      <c r="A187" s="31">
        <v>430</v>
      </c>
      <c r="B187" s="32">
        <v>430170031</v>
      </c>
      <c r="C187" s="33" t="s">
        <v>119</v>
      </c>
      <c r="D187" s="31">
        <v>170</v>
      </c>
      <c r="E187" s="33" t="s">
        <v>87</v>
      </c>
      <c r="F187" s="31">
        <v>31</v>
      </c>
      <c r="G187" s="33" t="s">
        <v>101</v>
      </c>
      <c r="H187" s="34">
        <v>0</v>
      </c>
      <c r="I187" s="35">
        <v>0</v>
      </c>
      <c r="J187" s="35">
        <v>0</v>
      </c>
      <c r="K187" s="194"/>
      <c r="L187" s="196"/>
      <c r="M187" s="195"/>
      <c r="N187" s="195"/>
      <c r="O187" s="194"/>
    </row>
    <row r="188" spans="1:15" hidden="1" x14ac:dyDescent="0.3">
      <c r="A188" s="31">
        <v>430</v>
      </c>
      <c r="B188" s="32">
        <v>430170064</v>
      </c>
      <c r="C188" s="33" t="s">
        <v>119</v>
      </c>
      <c r="D188" s="31">
        <v>170</v>
      </c>
      <c r="E188" s="33" t="s">
        <v>87</v>
      </c>
      <c r="F188" s="31">
        <v>64</v>
      </c>
      <c r="G188" s="33" t="s">
        <v>121</v>
      </c>
      <c r="H188" s="34">
        <v>0</v>
      </c>
      <c r="I188" s="35">
        <v>0</v>
      </c>
      <c r="J188" s="35">
        <v>0</v>
      </c>
      <c r="K188" s="194"/>
      <c r="L188" s="196"/>
      <c r="M188" s="195"/>
      <c r="N188" s="195"/>
      <c r="O188" s="194"/>
    </row>
    <row r="189" spans="1:15" hidden="1" x14ac:dyDescent="0.3">
      <c r="A189" s="31">
        <v>430</v>
      </c>
      <c r="B189" s="32">
        <v>430170100</v>
      </c>
      <c r="C189" s="33" t="s">
        <v>119</v>
      </c>
      <c r="D189" s="31">
        <v>170</v>
      </c>
      <c r="E189" s="33" t="s">
        <v>87</v>
      </c>
      <c r="F189" s="31">
        <v>100</v>
      </c>
      <c r="G189" s="33" t="s">
        <v>79</v>
      </c>
      <c r="H189" s="34">
        <v>0</v>
      </c>
      <c r="I189" s="35">
        <v>0</v>
      </c>
      <c r="J189" s="35">
        <v>0</v>
      </c>
      <c r="K189" s="194"/>
      <c r="L189" s="196"/>
      <c r="M189" s="195"/>
      <c r="N189" s="195"/>
      <c r="O189" s="194"/>
    </row>
    <row r="190" spans="1:15" hidden="1" x14ac:dyDescent="0.3">
      <c r="A190" s="31">
        <v>430</v>
      </c>
      <c r="B190" s="32">
        <v>430170101</v>
      </c>
      <c r="C190" s="33" t="s">
        <v>119</v>
      </c>
      <c r="D190" s="31">
        <v>170</v>
      </c>
      <c r="E190" s="33" t="s">
        <v>87</v>
      </c>
      <c r="F190" s="31">
        <v>101</v>
      </c>
      <c r="G190" s="33" t="s">
        <v>84</v>
      </c>
      <c r="H190" s="34">
        <v>0</v>
      </c>
      <c r="I190" s="35">
        <v>0</v>
      </c>
      <c r="J190" s="35">
        <v>0</v>
      </c>
      <c r="K190" s="194"/>
      <c r="L190" s="196"/>
      <c r="M190" s="195"/>
      <c r="N190" s="195"/>
      <c r="O190" s="194"/>
    </row>
    <row r="191" spans="1:15" hidden="1" x14ac:dyDescent="0.3">
      <c r="A191" s="31">
        <v>430</v>
      </c>
      <c r="B191" s="32">
        <v>430170110</v>
      </c>
      <c r="C191" s="33" t="s">
        <v>119</v>
      </c>
      <c r="D191" s="31">
        <v>170</v>
      </c>
      <c r="E191" s="33" t="s">
        <v>87</v>
      </c>
      <c r="F191" s="31">
        <v>110</v>
      </c>
      <c r="G191" s="33" t="s">
        <v>122</v>
      </c>
      <c r="H191" s="34">
        <v>0</v>
      </c>
      <c r="I191" s="35">
        <v>0</v>
      </c>
      <c r="J191" s="35">
        <v>0</v>
      </c>
      <c r="K191" s="194"/>
      <c r="L191" s="196"/>
      <c r="M191" s="195"/>
      <c r="N191" s="195"/>
      <c r="O191" s="194"/>
    </row>
    <row r="192" spans="1:15" hidden="1" x14ac:dyDescent="0.3">
      <c r="A192" s="31">
        <v>430</v>
      </c>
      <c r="B192" s="32">
        <v>430170136</v>
      </c>
      <c r="C192" s="33" t="s">
        <v>119</v>
      </c>
      <c r="D192" s="31">
        <v>170</v>
      </c>
      <c r="E192" s="33" t="s">
        <v>87</v>
      </c>
      <c r="F192" s="31">
        <v>136</v>
      </c>
      <c r="G192" s="33" t="s">
        <v>85</v>
      </c>
      <c r="H192" s="34">
        <v>0</v>
      </c>
      <c r="I192" s="35">
        <v>0</v>
      </c>
      <c r="J192" s="35">
        <v>0</v>
      </c>
      <c r="K192" s="194"/>
      <c r="L192" s="196"/>
      <c r="M192" s="195"/>
      <c r="N192" s="195"/>
      <c r="O192" s="194"/>
    </row>
    <row r="193" spans="1:15" hidden="1" x14ac:dyDescent="0.3">
      <c r="A193" s="31">
        <v>430</v>
      </c>
      <c r="B193" s="32">
        <v>430170139</v>
      </c>
      <c r="C193" s="33" t="s">
        <v>119</v>
      </c>
      <c r="D193" s="31">
        <v>170</v>
      </c>
      <c r="E193" s="33" t="s">
        <v>87</v>
      </c>
      <c r="F193" s="31">
        <v>139</v>
      </c>
      <c r="G193" s="33" t="s">
        <v>86</v>
      </c>
      <c r="H193" s="34">
        <v>0</v>
      </c>
      <c r="I193" s="35">
        <v>0</v>
      </c>
      <c r="J193" s="35">
        <v>0</v>
      </c>
      <c r="K193" s="194"/>
      <c r="L193" s="196"/>
      <c r="M193" s="195"/>
      <c r="N193" s="195"/>
      <c r="O193" s="194"/>
    </row>
    <row r="194" spans="1:15" hidden="1" x14ac:dyDescent="0.3">
      <c r="A194" s="31">
        <v>430</v>
      </c>
      <c r="B194" s="32">
        <v>430170141</v>
      </c>
      <c r="C194" s="33" t="s">
        <v>119</v>
      </c>
      <c r="D194" s="31">
        <v>170</v>
      </c>
      <c r="E194" s="33" t="s">
        <v>87</v>
      </c>
      <c r="F194" s="31">
        <v>141</v>
      </c>
      <c r="G194" s="33" t="s">
        <v>123</v>
      </c>
      <c r="H194" s="34">
        <v>0</v>
      </c>
      <c r="I194" s="35">
        <v>0</v>
      </c>
      <c r="J194" s="35">
        <v>0</v>
      </c>
      <c r="K194" s="194"/>
      <c r="L194" s="196"/>
      <c r="M194" s="195"/>
      <c r="N194" s="195"/>
      <c r="O194" s="194"/>
    </row>
    <row r="195" spans="1:15" hidden="1" x14ac:dyDescent="0.3">
      <c r="A195" s="31">
        <v>430</v>
      </c>
      <c r="B195" s="32">
        <v>430170153</v>
      </c>
      <c r="C195" s="33" t="s">
        <v>119</v>
      </c>
      <c r="D195" s="31">
        <v>170</v>
      </c>
      <c r="E195" s="33" t="s">
        <v>87</v>
      </c>
      <c r="F195" s="31">
        <v>153</v>
      </c>
      <c r="G195" s="33" t="s">
        <v>124</v>
      </c>
      <c r="H195" s="34">
        <v>0</v>
      </c>
      <c r="I195" s="35">
        <v>0</v>
      </c>
      <c r="J195" s="35">
        <v>0</v>
      </c>
      <c r="K195" s="194"/>
      <c r="L195" s="196"/>
      <c r="M195" s="195"/>
      <c r="N195" s="195"/>
      <c r="O195" s="194"/>
    </row>
    <row r="196" spans="1:15" hidden="1" x14ac:dyDescent="0.3">
      <c r="A196" s="31">
        <v>430</v>
      </c>
      <c r="B196" s="32">
        <v>430170158</v>
      </c>
      <c r="C196" s="33" t="s">
        <v>119</v>
      </c>
      <c r="D196" s="31">
        <v>170</v>
      </c>
      <c r="E196" s="33" t="s">
        <v>87</v>
      </c>
      <c r="F196" s="31">
        <v>158</v>
      </c>
      <c r="G196" s="33" t="s">
        <v>125</v>
      </c>
      <c r="H196" s="34">
        <v>0</v>
      </c>
      <c r="I196" s="35">
        <v>0</v>
      </c>
      <c r="J196" s="35">
        <v>0</v>
      </c>
      <c r="K196" s="194"/>
      <c r="L196" s="196"/>
      <c r="M196" s="195"/>
      <c r="N196" s="195"/>
      <c r="O196" s="194"/>
    </row>
    <row r="197" spans="1:15" hidden="1" x14ac:dyDescent="0.3">
      <c r="A197" s="31">
        <v>430</v>
      </c>
      <c r="B197" s="32">
        <v>430170170</v>
      </c>
      <c r="C197" s="33" t="s">
        <v>119</v>
      </c>
      <c r="D197" s="31">
        <v>170</v>
      </c>
      <c r="E197" s="33" t="s">
        <v>87</v>
      </c>
      <c r="F197" s="31">
        <v>170</v>
      </c>
      <c r="G197" s="33" t="s">
        <v>87</v>
      </c>
      <c r="H197" s="34">
        <v>0</v>
      </c>
      <c r="I197" s="35">
        <v>0</v>
      </c>
      <c r="J197" s="35">
        <v>0</v>
      </c>
      <c r="K197" s="194"/>
      <c r="L197" s="196"/>
      <c r="M197" s="195"/>
      <c r="N197" s="195"/>
      <c r="O197" s="194"/>
    </row>
    <row r="198" spans="1:15" hidden="1" x14ac:dyDescent="0.3">
      <c r="A198" s="31">
        <v>430</v>
      </c>
      <c r="B198" s="32">
        <v>430170174</v>
      </c>
      <c r="C198" s="33" t="s">
        <v>119</v>
      </c>
      <c r="D198" s="31">
        <v>170</v>
      </c>
      <c r="E198" s="33" t="s">
        <v>87</v>
      </c>
      <c r="F198" s="31">
        <v>174</v>
      </c>
      <c r="G198" s="33" t="s">
        <v>126</v>
      </c>
      <c r="H198" s="34">
        <v>0</v>
      </c>
      <c r="I198" s="35">
        <v>0</v>
      </c>
      <c r="J198" s="35">
        <v>0</v>
      </c>
      <c r="K198" s="194"/>
      <c r="L198" s="196"/>
      <c r="M198" s="195"/>
      <c r="N198" s="195"/>
      <c r="O198" s="194"/>
    </row>
    <row r="199" spans="1:15" hidden="1" x14ac:dyDescent="0.3">
      <c r="A199" s="31">
        <v>430</v>
      </c>
      <c r="B199" s="32">
        <v>430170177</v>
      </c>
      <c r="C199" s="33" t="s">
        <v>119</v>
      </c>
      <c r="D199" s="31">
        <v>170</v>
      </c>
      <c r="E199" s="33" t="s">
        <v>87</v>
      </c>
      <c r="F199" s="31">
        <v>177</v>
      </c>
      <c r="G199" s="33" t="s">
        <v>127</v>
      </c>
      <c r="H199" s="34">
        <v>0</v>
      </c>
      <c r="I199" s="35">
        <v>0</v>
      </c>
      <c r="J199" s="35">
        <v>0</v>
      </c>
      <c r="K199" s="194"/>
      <c r="L199" s="196"/>
      <c r="M199" s="195"/>
      <c r="N199" s="195"/>
      <c r="O199" s="194"/>
    </row>
    <row r="200" spans="1:15" hidden="1" x14ac:dyDescent="0.3">
      <c r="A200" s="31">
        <v>430</v>
      </c>
      <c r="B200" s="32">
        <v>430170185</v>
      </c>
      <c r="C200" s="33" t="s">
        <v>119</v>
      </c>
      <c r="D200" s="31">
        <v>170</v>
      </c>
      <c r="E200" s="33" t="s">
        <v>87</v>
      </c>
      <c r="F200" s="31">
        <v>185</v>
      </c>
      <c r="G200" s="33" t="s">
        <v>88</v>
      </c>
      <c r="H200" s="34">
        <v>0</v>
      </c>
      <c r="I200" s="35">
        <v>0</v>
      </c>
      <c r="J200" s="35">
        <v>0</v>
      </c>
      <c r="K200" s="194"/>
      <c r="L200" s="196"/>
      <c r="M200" s="195"/>
      <c r="N200" s="195"/>
      <c r="O200" s="194"/>
    </row>
    <row r="201" spans="1:15" hidden="1" x14ac:dyDescent="0.3">
      <c r="A201" s="31">
        <v>430</v>
      </c>
      <c r="B201" s="32">
        <v>430170198</v>
      </c>
      <c r="C201" s="33" t="s">
        <v>119</v>
      </c>
      <c r="D201" s="31">
        <v>170</v>
      </c>
      <c r="E201" s="33" t="s">
        <v>87</v>
      </c>
      <c r="F201" s="31">
        <v>198</v>
      </c>
      <c r="G201" s="33" t="s">
        <v>39</v>
      </c>
      <c r="H201" s="34">
        <v>0</v>
      </c>
      <c r="I201" s="35">
        <v>0</v>
      </c>
      <c r="J201" s="35">
        <v>0</v>
      </c>
      <c r="K201" s="194"/>
      <c r="L201" s="196"/>
      <c r="M201" s="195"/>
      <c r="N201" s="195"/>
      <c r="O201" s="194"/>
    </row>
    <row r="202" spans="1:15" hidden="1" x14ac:dyDescent="0.3">
      <c r="A202" s="31">
        <v>430</v>
      </c>
      <c r="B202" s="32">
        <v>430170213</v>
      </c>
      <c r="C202" s="33" t="s">
        <v>119</v>
      </c>
      <c r="D202" s="31">
        <v>170</v>
      </c>
      <c r="E202" s="33" t="s">
        <v>87</v>
      </c>
      <c r="F202" s="31">
        <v>213</v>
      </c>
      <c r="G202" s="33" t="s">
        <v>128</v>
      </c>
      <c r="H202" s="34">
        <v>0</v>
      </c>
      <c r="I202" s="35">
        <v>0</v>
      </c>
      <c r="J202" s="35">
        <v>0</v>
      </c>
      <c r="K202" s="194"/>
      <c r="L202" s="196"/>
      <c r="M202" s="195"/>
      <c r="N202" s="195"/>
      <c r="O202" s="194"/>
    </row>
    <row r="203" spans="1:15" hidden="1" x14ac:dyDescent="0.3">
      <c r="A203" s="31">
        <v>430</v>
      </c>
      <c r="B203" s="32">
        <v>430170271</v>
      </c>
      <c r="C203" s="33" t="s">
        <v>119</v>
      </c>
      <c r="D203" s="31">
        <v>170</v>
      </c>
      <c r="E203" s="33" t="s">
        <v>87</v>
      </c>
      <c r="F203" s="31">
        <v>271</v>
      </c>
      <c r="G203" s="33" t="s">
        <v>129</v>
      </c>
      <c r="H203" s="34">
        <v>0</v>
      </c>
      <c r="I203" s="35">
        <v>0</v>
      </c>
      <c r="J203" s="35">
        <v>0</v>
      </c>
      <c r="K203" s="194"/>
      <c r="L203" s="196"/>
      <c r="M203" s="195"/>
      <c r="N203" s="195"/>
      <c r="O203" s="194"/>
    </row>
    <row r="204" spans="1:15" hidden="1" x14ac:dyDescent="0.3">
      <c r="A204" s="31">
        <v>430</v>
      </c>
      <c r="B204" s="32">
        <v>430170276</v>
      </c>
      <c r="C204" s="33" t="s">
        <v>119</v>
      </c>
      <c r="D204" s="31">
        <v>170</v>
      </c>
      <c r="E204" s="33" t="s">
        <v>87</v>
      </c>
      <c r="F204" s="31">
        <v>276</v>
      </c>
      <c r="G204" s="33" t="s">
        <v>90</v>
      </c>
      <c r="H204" s="34">
        <v>0</v>
      </c>
      <c r="I204" s="35">
        <v>0</v>
      </c>
      <c r="J204" s="35">
        <v>0</v>
      </c>
      <c r="K204" s="194"/>
      <c r="L204" s="196"/>
      <c r="M204" s="195"/>
      <c r="N204" s="195"/>
      <c r="O204" s="194"/>
    </row>
    <row r="205" spans="1:15" hidden="1" x14ac:dyDescent="0.3">
      <c r="A205" s="31">
        <v>430</v>
      </c>
      <c r="B205" s="32">
        <v>430170288</v>
      </c>
      <c r="C205" s="33" t="s">
        <v>119</v>
      </c>
      <c r="D205" s="31">
        <v>170</v>
      </c>
      <c r="E205" s="33" t="s">
        <v>87</v>
      </c>
      <c r="F205" s="31">
        <v>288</v>
      </c>
      <c r="G205" s="33" t="s">
        <v>91</v>
      </c>
      <c r="H205" s="34">
        <v>0</v>
      </c>
      <c r="I205" s="35">
        <v>0</v>
      </c>
      <c r="J205" s="35">
        <v>0</v>
      </c>
      <c r="K205" s="194"/>
      <c r="L205" s="196"/>
      <c r="M205" s="195"/>
      <c r="N205" s="195"/>
      <c r="O205" s="194"/>
    </row>
    <row r="206" spans="1:15" hidden="1" x14ac:dyDescent="0.3">
      <c r="A206" s="31">
        <v>430</v>
      </c>
      <c r="B206" s="32">
        <v>430170304</v>
      </c>
      <c r="C206" s="33" t="s">
        <v>119</v>
      </c>
      <c r="D206" s="31">
        <v>170</v>
      </c>
      <c r="E206" s="33" t="s">
        <v>87</v>
      </c>
      <c r="F206" s="31">
        <v>304</v>
      </c>
      <c r="G206" s="33" t="s">
        <v>130</v>
      </c>
      <c r="H206" s="34">
        <v>0</v>
      </c>
      <c r="I206" s="35">
        <v>0</v>
      </c>
      <c r="J206" s="35">
        <v>0</v>
      </c>
      <c r="K206" s="194"/>
      <c r="L206" s="196"/>
      <c r="M206" s="195"/>
      <c r="N206" s="195"/>
      <c r="O206" s="194"/>
    </row>
    <row r="207" spans="1:15" hidden="1" x14ac:dyDescent="0.3">
      <c r="A207" s="31">
        <v>430</v>
      </c>
      <c r="B207" s="32">
        <v>430170314</v>
      </c>
      <c r="C207" s="33" t="s">
        <v>119</v>
      </c>
      <c r="D207" s="31">
        <v>170</v>
      </c>
      <c r="E207" s="33" t="s">
        <v>87</v>
      </c>
      <c r="F207" s="31">
        <v>314</v>
      </c>
      <c r="G207" s="33" t="s">
        <v>46</v>
      </c>
      <c r="H207" s="34">
        <v>0</v>
      </c>
      <c r="I207" s="35">
        <v>0</v>
      </c>
      <c r="J207" s="35">
        <v>0</v>
      </c>
      <c r="K207" s="194"/>
      <c r="L207" s="196"/>
      <c r="M207" s="195"/>
      <c r="N207" s="195"/>
      <c r="O207" s="194"/>
    </row>
    <row r="208" spans="1:15" hidden="1" x14ac:dyDescent="0.3">
      <c r="A208" s="31">
        <v>430</v>
      </c>
      <c r="B208" s="32">
        <v>430170321</v>
      </c>
      <c r="C208" s="33" t="s">
        <v>119</v>
      </c>
      <c r="D208" s="31">
        <v>170</v>
      </c>
      <c r="E208" s="33" t="s">
        <v>87</v>
      </c>
      <c r="F208" s="31">
        <v>321</v>
      </c>
      <c r="G208" s="33" t="s">
        <v>92</v>
      </c>
      <c r="H208" s="34">
        <v>0</v>
      </c>
      <c r="I208" s="35">
        <v>0</v>
      </c>
      <c r="J208" s="35">
        <v>0</v>
      </c>
      <c r="K208" s="194"/>
      <c r="L208" s="196"/>
      <c r="M208" s="195"/>
      <c r="N208" s="195"/>
      <c r="O208" s="194"/>
    </row>
    <row r="209" spans="1:15" hidden="1" x14ac:dyDescent="0.3">
      <c r="A209" s="31">
        <v>430</v>
      </c>
      <c r="B209" s="32">
        <v>430170322</v>
      </c>
      <c r="C209" s="33" t="s">
        <v>119</v>
      </c>
      <c r="D209" s="31">
        <v>170</v>
      </c>
      <c r="E209" s="33" t="s">
        <v>87</v>
      </c>
      <c r="F209" s="31">
        <v>322</v>
      </c>
      <c r="G209" s="33" t="s">
        <v>131</v>
      </c>
      <c r="H209" s="34">
        <v>0</v>
      </c>
      <c r="I209" s="35">
        <v>0</v>
      </c>
      <c r="J209" s="35">
        <v>0</v>
      </c>
      <c r="K209" s="194"/>
      <c r="L209" s="196"/>
      <c r="M209" s="195"/>
      <c r="N209" s="195"/>
      <c r="O209" s="194"/>
    </row>
    <row r="210" spans="1:15" hidden="1" x14ac:dyDescent="0.3">
      <c r="A210" s="31">
        <v>430</v>
      </c>
      <c r="B210" s="32">
        <v>430170348</v>
      </c>
      <c r="C210" s="33" t="s">
        <v>119</v>
      </c>
      <c r="D210" s="31">
        <v>170</v>
      </c>
      <c r="E210" s="33" t="s">
        <v>87</v>
      </c>
      <c r="F210" s="31">
        <v>348</v>
      </c>
      <c r="G210" s="33" t="s">
        <v>132</v>
      </c>
      <c r="H210" s="34">
        <v>0</v>
      </c>
      <c r="I210" s="35">
        <v>0</v>
      </c>
      <c r="J210" s="35">
        <v>0</v>
      </c>
      <c r="K210" s="194"/>
      <c r="L210" s="196"/>
      <c r="M210" s="195"/>
      <c r="N210" s="195"/>
      <c r="O210" s="194"/>
    </row>
    <row r="211" spans="1:15" hidden="1" x14ac:dyDescent="0.3">
      <c r="A211" s="31">
        <v>430</v>
      </c>
      <c r="B211" s="32">
        <v>430170616</v>
      </c>
      <c r="C211" s="33" t="s">
        <v>119</v>
      </c>
      <c r="D211" s="31">
        <v>170</v>
      </c>
      <c r="E211" s="33" t="s">
        <v>87</v>
      </c>
      <c r="F211" s="31">
        <v>616</v>
      </c>
      <c r="G211" s="33" t="s">
        <v>133</v>
      </c>
      <c r="H211" s="34">
        <v>0</v>
      </c>
      <c r="I211" s="35">
        <v>0</v>
      </c>
      <c r="J211" s="35">
        <v>0</v>
      </c>
      <c r="K211" s="194"/>
      <c r="L211" s="196"/>
      <c r="M211" s="195"/>
      <c r="N211" s="195"/>
      <c r="O211" s="194"/>
    </row>
    <row r="212" spans="1:15" hidden="1" x14ac:dyDescent="0.3">
      <c r="A212" s="31">
        <v>430</v>
      </c>
      <c r="B212" s="32">
        <v>430170620</v>
      </c>
      <c r="C212" s="33" t="s">
        <v>119</v>
      </c>
      <c r="D212" s="31">
        <v>170</v>
      </c>
      <c r="E212" s="33" t="s">
        <v>87</v>
      </c>
      <c r="F212" s="31">
        <v>620</v>
      </c>
      <c r="G212" s="33" t="s">
        <v>134</v>
      </c>
      <c r="H212" s="34">
        <v>0</v>
      </c>
      <c r="I212" s="35">
        <v>0</v>
      </c>
      <c r="J212" s="35">
        <v>0</v>
      </c>
      <c r="K212" s="194"/>
      <c r="L212" s="196"/>
      <c r="M212" s="195"/>
      <c r="N212" s="195"/>
      <c r="O212" s="194"/>
    </row>
    <row r="213" spans="1:15" hidden="1" x14ac:dyDescent="0.3">
      <c r="A213" s="31">
        <v>430</v>
      </c>
      <c r="B213" s="32">
        <v>430170695</v>
      </c>
      <c r="C213" s="33" t="s">
        <v>119</v>
      </c>
      <c r="D213" s="31">
        <v>170</v>
      </c>
      <c r="E213" s="33" t="s">
        <v>87</v>
      </c>
      <c r="F213" s="31">
        <v>695</v>
      </c>
      <c r="G213" s="33" t="s">
        <v>135</v>
      </c>
      <c r="H213" s="34">
        <v>0</v>
      </c>
      <c r="I213" s="35">
        <v>0</v>
      </c>
      <c r="J213" s="35">
        <v>0</v>
      </c>
      <c r="K213" s="194"/>
      <c r="L213" s="196"/>
      <c r="M213" s="195"/>
      <c r="N213" s="195"/>
      <c r="O213" s="194"/>
    </row>
    <row r="214" spans="1:15" hidden="1" x14ac:dyDescent="0.3">
      <c r="A214" s="31">
        <v>430</v>
      </c>
      <c r="B214" s="32">
        <v>430170710</v>
      </c>
      <c r="C214" s="33" t="s">
        <v>119</v>
      </c>
      <c r="D214" s="31">
        <v>170</v>
      </c>
      <c r="E214" s="33" t="s">
        <v>87</v>
      </c>
      <c r="F214" s="31">
        <v>710</v>
      </c>
      <c r="G214" s="33" t="s">
        <v>93</v>
      </c>
      <c r="H214" s="34">
        <v>0</v>
      </c>
      <c r="I214" s="35">
        <v>0</v>
      </c>
      <c r="J214" s="35">
        <v>0</v>
      </c>
      <c r="K214" s="194"/>
      <c r="L214" s="196"/>
      <c r="M214" s="195"/>
      <c r="N214" s="195"/>
      <c r="O214" s="194"/>
    </row>
    <row r="215" spans="1:15" hidden="1" x14ac:dyDescent="0.3">
      <c r="A215" s="31">
        <v>430</v>
      </c>
      <c r="B215" s="32">
        <v>430170725</v>
      </c>
      <c r="C215" s="33" t="s">
        <v>119</v>
      </c>
      <c r="D215" s="31">
        <v>170</v>
      </c>
      <c r="E215" s="33" t="s">
        <v>87</v>
      </c>
      <c r="F215" s="31">
        <v>725</v>
      </c>
      <c r="G215" s="33" t="s">
        <v>136</v>
      </c>
      <c r="H215" s="34">
        <v>0</v>
      </c>
      <c r="I215" s="35">
        <v>0</v>
      </c>
      <c r="J215" s="35">
        <v>0</v>
      </c>
      <c r="K215" s="194"/>
      <c r="L215" s="196"/>
      <c r="M215" s="195"/>
      <c r="N215" s="195"/>
      <c r="O215" s="194"/>
    </row>
    <row r="216" spans="1:15" hidden="1" x14ac:dyDescent="0.3">
      <c r="A216" s="31">
        <v>430</v>
      </c>
      <c r="B216" s="32">
        <v>430170730</v>
      </c>
      <c r="C216" s="33" t="s">
        <v>119</v>
      </c>
      <c r="D216" s="31">
        <v>170</v>
      </c>
      <c r="E216" s="33" t="s">
        <v>87</v>
      </c>
      <c r="F216" s="31">
        <v>730</v>
      </c>
      <c r="G216" s="33" t="s">
        <v>137</v>
      </c>
      <c r="H216" s="34">
        <v>0</v>
      </c>
      <c r="I216" s="35">
        <v>0</v>
      </c>
      <c r="J216" s="35">
        <v>0</v>
      </c>
      <c r="K216" s="194"/>
      <c r="L216" s="196"/>
      <c r="M216" s="195"/>
      <c r="N216" s="195"/>
      <c r="O216" s="194"/>
    </row>
    <row r="217" spans="1:15" hidden="1" x14ac:dyDescent="0.3">
      <c r="A217" s="31">
        <v>430</v>
      </c>
      <c r="B217" s="32">
        <v>430170735</v>
      </c>
      <c r="C217" s="33" t="s">
        <v>119</v>
      </c>
      <c r="D217" s="31">
        <v>170</v>
      </c>
      <c r="E217" s="33" t="s">
        <v>87</v>
      </c>
      <c r="F217" s="31">
        <v>735</v>
      </c>
      <c r="G217" s="33" t="s">
        <v>138</v>
      </c>
      <c r="H217" s="34">
        <v>0</v>
      </c>
      <c r="I217" s="35">
        <v>0</v>
      </c>
      <c r="J217" s="35">
        <v>0</v>
      </c>
      <c r="K217" s="194"/>
      <c r="L217" s="196"/>
      <c r="M217" s="195"/>
      <c r="N217" s="195"/>
      <c r="O217" s="194"/>
    </row>
    <row r="218" spans="1:15" hidden="1" x14ac:dyDescent="0.3">
      <c r="A218" s="31">
        <v>430</v>
      </c>
      <c r="B218" s="32">
        <v>430170775</v>
      </c>
      <c r="C218" s="33" t="s">
        <v>119</v>
      </c>
      <c r="D218" s="31">
        <v>170</v>
      </c>
      <c r="E218" s="33" t="s">
        <v>87</v>
      </c>
      <c r="F218" s="31">
        <v>775</v>
      </c>
      <c r="G218" s="33" t="s">
        <v>77</v>
      </c>
      <c r="H218" s="34">
        <v>0</v>
      </c>
      <c r="I218" s="35">
        <v>0</v>
      </c>
      <c r="J218" s="35">
        <v>0</v>
      </c>
      <c r="K218" s="194"/>
      <c r="L218" s="196"/>
      <c r="M218" s="195"/>
      <c r="N218" s="195"/>
      <c r="O218" s="194"/>
    </row>
    <row r="219" spans="1:15" hidden="1" x14ac:dyDescent="0.3">
      <c r="A219" s="31">
        <v>431</v>
      </c>
      <c r="B219" s="32">
        <v>431149100</v>
      </c>
      <c r="C219" s="33" t="s">
        <v>139</v>
      </c>
      <c r="D219" s="31">
        <v>149</v>
      </c>
      <c r="E219" s="33" t="s">
        <v>103</v>
      </c>
      <c r="F219" s="31">
        <v>100</v>
      </c>
      <c r="G219" s="33" t="s">
        <v>79</v>
      </c>
      <c r="H219" s="34">
        <v>0</v>
      </c>
      <c r="I219" s="35">
        <v>0</v>
      </c>
      <c r="J219" s="35">
        <v>0</v>
      </c>
      <c r="K219" s="194"/>
      <c r="L219" s="196"/>
      <c r="M219" s="195"/>
      <c r="N219" s="195"/>
      <c r="O219" s="194"/>
    </row>
    <row r="220" spans="1:15" hidden="1" x14ac:dyDescent="0.3">
      <c r="A220" s="31">
        <v>431</v>
      </c>
      <c r="B220" s="32">
        <v>431149128</v>
      </c>
      <c r="C220" s="33" t="s">
        <v>139</v>
      </c>
      <c r="D220" s="31">
        <v>149</v>
      </c>
      <c r="E220" s="33" t="s">
        <v>103</v>
      </c>
      <c r="F220" s="31">
        <v>128</v>
      </c>
      <c r="G220" s="33" t="s">
        <v>110</v>
      </c>
      <c r="H220" s="34">
        <v>0</v>
      </c>
      <c r="I220" s="35">
        <v>0</v>
      </c>
      <c r="J220" s="35">
        <v>0</v>
      </c>
      <c r="K220" s="194"/>
      <c r="L220" s="196"/>
      <c r="M220" s="195"/>
      <c r="N220" s="195"/>
      <c r="O220" s="194"/>
    </row>
    <row r="221" spans="1:15" hidden="1" x14ac:dyDescent="0.3">
      <c r="A221" s="31">
        <v>431</v>
      </c>
      <c r="B221" s="32">
        <v>431149149</v>
      </c>
      <c r="C221" s="33" t="s">
        <v>139</v>
      </c>
      <c r="D221" s="31">
        <v>149</v>
      </c>
      <c r="E221" s="33" t="s">
        <v>103</v>
      </c>
      <c r="F221" s="31">
        <v>149</v>
      </c>
      <c r="G221" s="33" t="s">
        <v>103</v>
      </c>
      <c r="H221" s="34">
        <v>0</v>
      </c>
      <c r="I221" s="35">
        <v>0</v>
      </c>
      <c r="J221" s="35">
        <v>0</v>
      </c>
      <c r="K221" s="194"/>
      <c r="L221" s="196"/>
      <c r="M221" s="195"/>
      <c r="N221" s="195"/>
      <c r="O221" s="194"/>
    </row>
    <row r="222" spans="1:15" hidden="1" x14ac:dyDescent="0.3">
      <c r="A222" s="31">
        <v>431</v>
      </c>
      <c r="B222" s="32">
        <v>431149181</v>
      </c>
      <c r="C222" s="33" t="s">
        <v>139</v>
      </c>
      <c r="D222" s="31">
        <v>149</v>
      </c>
      <c r="E222" s="33" t="s">
        <v>103</v>
      </c>
      <c r="F222" s="31">
        <v>181</v>
      </c>
      <c r="G222" s="33" t="s">
        <v>105</v>
      </c>
      <c r="H222" s="34">
        <v>0</v>
      </c>
      <c r="I222" s="35">
        <v>0</v>
      </c>
      <c r="J222" s="35">
        <v>0</v>
      </c>
      <c r="K222" s="194"/>
      <c r="L222" s="196"/>
      <c r="M222" s="195"/>
      <c r="N222" s="195"/>
      <c r="O222" s="194"/>
    </row>
    <row r="223" spans="1:15" hidden="1" x14ac:dyDescent="0.3">
      <c r="A223" s="31">
        <v>432</v>
      </c>
      <c r="B223" s="32">
        <v>432712020</v>
      </c>
      <c r="C223" s="33" t="s">
        <v>140</v>
      </c>
      <c r="D223" s="31">
        <v>712</v>
      </c>
      <c r="E223" s="33" t="s">
        <v>141</v>
      </c>
      <c r="F223" s="31">
        <v>20</v>
      </c>
      <c r="G223" s="33" t="s">
        <v>142</v>
      </c>
      <c r="H223" s="34">
        <v>0</v>
      </c>
      <c r="I223" s="35">
        <v>0</v>
      </c>
      <c r="J223" s="35">
        <v>0</v>
      </c>
      <c r="K223" s="194"/>
      <c r="L223" s="196"/>
      <c r="M223" s="195"/>
      <c r="N223" s="195"/>
      <c r="O223" s="194"/>
    </row>
    <row r="224" spans="1:15" hidden="1" x14ac:dyDescent="0.3">
      <c r="A224" s="31">
        <v>432</v>
      </c>
      <c r="B224" s="32">
        <v>432712036</v>
      </c>
      <c r="C224" s="33" t="s">
        <v>140</v>
      </c>
      <c r="D224" s="31">
        <v>712</v>
      </c>
      <c r="E224" s="33" t="s">
        <v>141</v>
      </c>
      <c r="F224" s="31">
        <v>36</v>
      </c>
      <c r="G224" s="33" t="s">
        <v>143</v>
      </c>
      <c r="H224" s="34">
        <v>0</v>
      </c>
      <c r="I224" s="35">
        <v>0</v>
      </c>
      <c r="J224" s="35">
        <v>0</v>
      </c>
      <c r="K224" s="194"/>
      <c r="L224" s="196"/>
      <c r="M224" s="195"/>
      <c r="N224" s="195"/>
      <c r="O224" s="194"/>
    </row>
    <row r="225" spans="1:15" hidden="1" x14ac:dyDescent="0.3">
      <c r="A225" s="31">
        <v>432</v>
      </c>
      <c r="B225" s="32">
        <v>432712172</v>
      </c>
      <c r="C225" s="33" t="s">
        <v>140</v>
      </c>
      <c r="D225" s="31">
        <v>712</v>
      </c>
      <c r="E225" s="33" t="s">
        <v>141</v>
      </c>
      <c r="F225" s="31">
        <v>172</v>
      </c>
      <c r="G225" s="33" t="s">
        <v>144</v>
      </c>
      <c r="H225" s="34">
        <v>0</v>
      </c>
      <c r="I225" s="35">
        <v>0</v>
      </c>
      <c r="J225" s="35">
        <v>0</v>
      </c>
      <c r="K225" s="194"/>
      <c r="L225" s="196"/>
      <c r="M225" s="195"/>
      <c r="N225" s="195"/>
      <c r="O225" s="194"/>
    </row>
    <row r="226" spans="1:15" hidden="1" x14ac:dyDescent="0.3">
      <c r="A226" s="31">
        <v>432</v>
      </c>
      <c r="B226" s="32">
        <v>432712242</v>
      </c>
      <c r="C226" s="33" t="s">
        <v>140</v>
      </c>
      <c r="D226" s="31">
        <v>712</v>
      </c>
      <c r="E226" s="33" t="s">
        <v>141</v>
      </c>
      <c r="F226" s="31">
        <v>242</v>
      </c>
      <c r="G226" s="33" t="s">
        <v>145</v>
      </c>
      <c r="H226" s="34">
        <v>0</v>
      </c>
      <c r="I226" s="35">
        <v>0</v>
      </c>
      <c r="J226" s="35">
        <v>0</v>
      </c>
      <c r="K226" s="194"/>
      <c r="L226" s="196"/>
      <c r="M226" s="195"/>
      <c r="N226" s="195"/>
      <c r="O226" s="194"/>
    </row>
    <row r="227" spans="1:15" hidden="1" x14ac:dyDescent="0.3">
      <c r="A227" s="31">
        <v>432</v>
      </c>
      <c r="B227" s="32">
        <v>432712261</v>
      </c>
      <c r="C227" s="33" t="s">
        <v>140</v>
      </c>
      <c r="D227" s="31">
        <v>712</v>
      </c>
      <c r="E227" s="33" t="s">
        <v>141</v>
      </c>
      <c r="F227" s="31">
        <v>261</v>
      </c>
      <c r="G227" s="33" t="s">
        <v>146</v>
      </c>
      <c r="H227" s="34">
        <v>0</v>
      </c>
      <c r="I227" s="35">
        <v>0</v>
      </c>
      <c r="J227" s="35">
        <v>0</v>
      </c>
      <c r="K227" s="194"/>
      <c r="L227" s="196"/>
      <c r="M227" s="195"/>
      <c r="N227" s="195"/>
      <c r="O227" s="194"/>
    </row>
    <row r="228" spans="1:15" hidden="1" x14ac:dyDescent="0.3">
      <c r="A228" s="31">
        <v>432</v>
      </c>
      <c r="B228" s="32">
        <v>432712300</v>
      </c>
      <c r="C228" s="33" t="s">
        <v>140</v>
      </c>
      <c r="D228" s="31">
        <v>712</v>
      </c>
      <c r="E228" s="33" t="s">
        <v>141</v>
      </c>
      <c r="F228" s="31">
        <v>300</v>
      </c>
      <c r="G228" s="33" t="s">
        <v>147</v>
      </c>
      <c r="H228" s="34">
        <v>0</v>
      </c>
      <c r="I228" s="35">
        <v>0</v>
      </c>
      <c r="J228" s="35">
        <v>0</v>
      </c>
      <c r="K228" s="194"/>
      <c r="L228" s="196"/>
      <c r="M228" s="195"/>
      <c r="N228" s="195"/>
      <c r="O228" s="194"/>
    </row>
    <row r="229" spans="1:15" hidden="1" x14ac:dyDescent="0.3">
      <c r="A229" s="31">
        <v>432</v>
      </c>
      <c r="B229" s="32">
        <v>432712645</v>
      </c>
      <c r="C229" s="33" t="s">
        <v>140</v>
      </c>
      <c r="D229" s="31">
        <v>712</v>
      </c>
      <c r="E229" s="33" t="s">
        <v>141</v>
      </c>
      <c r="F229" s="31">
        <v>645</v>
      </c>
      <c r="G229" s="33" t="s">
        <v>148</v>
      </c>
      <c r="H229" s="34">
        <v>0</v>
      </c>
      <c r="I229" s="35">
        <v>0</v>
      </c>
      <c r="J229" s="35">
        <v>0</v>
      </c>
      <c r="K229" s="194"/>
      <c r="L229" s="196"/>
      <c r="M229" s="195"/>
      <c r="N229" s="195"/>
      <c r="O229" s="194"/>
    </row>
    <row r="230" spans="1:15" hidden="1" x14ac:dyDescent="0.3">
      <c r="A230" s="31">
        <v>432</v>
      </c>
      <c r="B230" s="32">
        <v>432712660</v>
      </c>
      <c r="C230" s="33" t="s">
        <v>140</v>
      </c>
      <c r="D230" s="31">
        <v>712</v>
      </c>
      <c r="E230" s="33" t="s">
        <v>141</v>
      </c>
      <c r="F230" s="31">
        <v>660</v>
      </c>
      <c r="G230" s="33" t="s">
        <v>149</v>
      </c>
      <c r="H230" s="34">
        <v>0</v>
      </c>
      <c r="I230" s="35">
        <v>0</v>
      </c>
      <c r="J230" s="35">
        <v>0</v>
      </c>
      <c r="K230" s="194"/>
      <c r="L230" s="196"/>
      <c r="M230" s="195"/>
      <c r="N230" s="195"/>
      <c r="O230" s="194"/>
    </row>
    <row r="231" spans="1:15" hidden="1" x14ac:dyDescent="0.3">
      <c r="A231" s="31">
        <v>432</v>
      </c>
      <c r="B231" s="32">
        <v>432712712</v>
      </c>
      <c r="C231" s="33" t="s">
        <v>140</v>
      </c>
      <c r="D231" s="31">
        <v>712</v>
      </c>
      <c r="E231" s="33" t="s">
        <v>141</v>
      </c>
      <c r="F231" s="31">
        <v>712</v>
      </c>
      <c r="G231" s="33" t="s">
        <v>141</v>
      </c>
      <c r="H231" s="34">
        <v>0</v>
      </c>
      <c r="I231" s="35">
        <v>0</v>
      </c>
      <c r="J231" s="35">
        <v>0</v>
      </c>
      <c r="K231" s="194"/>
      <c r="L231" s="196"/>
      <c r="M231" s="195"/>
      <c r="N231" s="195"/>
      <c r="O231" s="194"/>
    </row>
    <row r="232" spans="1:15" hidden="1" x14ac:dyDescent="0.3">
      <c r="A232" s="31">
        <v>435</v>
      </c>
      <c r="B232" s="32">
        <v>435301031</v>
      </c>
      <c r="C232" s="33" t="s">
        <v>150</v>
      </c>
      <c r="D232" s="31">
        <v>301</v>
      </c>
      <c r="E232" s="33" t="s">
        <v>151</v>
      </c>
      <c r="F232" s="31">
        <v>31</v>
      </c>
      <c r="G232" s="33" t="s">
        <v>101</v>
      </c>
      <c r="H232" s="34">
        <v>0</v>
      </c>
      <c r="I232" s="35">
        <v>0</v>
      </c>
      <c r="J232" s="35">
        <v>0</v>
      </c>
      <c r="K232" s="194"/>
      <c r="L232" s="196"/>
      <c r="M232" s="195"/>
      <c r="N232" s="195"/>
      <c r="O232" s="194"/>
    </row>
    <row r="233" spans="1:15" hidden="1" x14ac:dyDescent="0.3">
      <c r="A233" s="31">
        <v>435</v>
      </c>
      <c r="B233" s="32">
        <v>435301048</v>
      </c>
      <c r="C233" s="33" t="s">
        <v>150</v>
      </c>
      <c r="D233" s="31">
        <v>301</v>
      </c>
      <c r="E233" s="33" t="s">
        <v>151</v>
      </c>
      <c r="F233" s="31">
        <v>48</v>
      </c>
      <c r="G233" s="33" t="s">
        <v>152</v>
      </c>
      <c r="H233" s="34">
        <v>0</v>
      </c>
      <c r="I233" s="35">
        <v>0</v>
      </c>
      <c r="J233" s="35">
        <v>0</v>
      </c>
      <c r="K233" s="194"/>
      <c r="L233" s="196"/>
      <c r="M233" s="195"/>
      <c r="N233" s="195"/>
      <c r="O233" s="194"/>
    </row>
    <row r="234" spans="1:15" hidden="1" x14ac:dyDescent="0.3">
      <c r="A234" s="31">
        <v>435</v>
      </c>
      <c r="B234" s="32">
        <v>435301056</v>
      </c>
      <c r="C234" s="33" t="s">
        <v>150</v>
      </c>
      <c r="D234" s="31">
        <v>301</v>
      </c>
      <c r="E234" s="33" t="s">
        <v>151</v>
      </c>
      <c r="F234" s="31">
        <v>56</v>
      </c>
      <c r="G234" s="33" t="s">
        <v>153</v>
      </c>
      <c r="H234" s="34">
        <v>0</v>
      </c>
      <c r="I234" s="35">
        <v>0</v>
      </c>
      <c r="J234" s="35">
        <v>0</v>
      </c>
      <c r="K234" s="194"/>
      <c r="L234" s="196"/>
      <c r="M234" s="195"/>
      <c r="N234" s="195"/>
      <c r="O234" s="194"/>
    </row>
    <row r="235" spans="1:15" hidden="1" x14ac:dyDescent="0.3">
      <c r="A235" s="31">
        <v>435</v>
      </c>
      <c r="B235" s="32">
        <v>435301079</v>
      </c>
      <c r="C235" s="33" t="s">
        <v>150</v>
      </c>
      <c r="D235" s="31">
        <v>301</v>
      </c>
      <c r="E235" s="33" t="s">
        <v>151</v>
      </c>
      <c r="F235" s="31">
        <v>79</v>
      </c>
      <c r="G235" s="33" t="s">
        <v>109</v>
      </c>
      <c r="H235" s="34">
        <v>0</v>
      </c>
      <c r="I235" s="35">
        <v>0</v>
      </c>
      <c r="J235" s="35">
        <v>0</v>
      </c>
      <c r="K235" s="194"/>
      <c r="L235" s="196"/>
      <c r="M235" s="195"/>
      <c r="N235" s="195"/>
      <c r="O235" s="194"/>
    </row>
    <row r="236" spans="1:15" hidden="1" x14ac:dyDescent="0.3">
      <c r="A236" s="31">
        <v>435</v>
      </c>
      <c r="B236" s="32">
        <v>435301125</v>
      </c>
      <c r="C236" s="33" t="s">
        <v>150</v>
      </c>
      <c r="D236" s="31">
        <v>301</v>
      </c>
      <c r="E236" s="33" t="s">
        <v>151</v>
      </c>
      <c r="F236" s="31">
        <v>125</v>
      </c>
      <c r="G236" s="33" t="s">
        <v>154</v>
      </c>
      <c r="H236" s="34">
        <v>0</v>
      </c>
      <c r="I236" s="35">
        <v>0</v>
      </c>
      <c r="J236" s="35">
        <v>0</v>
      </c>
      <c r="K236" s="194"/>
      <c r="L236" s="196"/>
      <c r="M236" s="195"/>
      <c r="N236" s="195"/>
      <c r="O236" s="194"/>
    </row>
    <row r="237" spans="1:15" hidden="1" x14ac:dyDescent="0.3">
      <c r="A237" s="31">
        <v>435</v>
      </c>
      <c r="B237" s="32">
        <v>435301128</v>
      </c>
      <c r="C237" s="33" t="s">
        <v>150</v>
      </c>
      <c r="D237" s="31">
        <v>301</v>
      </c>
      <c r="E237" s="33" t="s">
        <v>151</v>
      </c>
      <c r="F237" s="31">
        <v>128</v>
      </c>
      <c r="G237" s="33" t="s">
        <v>110</v>
      </c>
      <c r="H237" s="34">
        <v>0</v>
      </c>
      <c r="I237" s="35">
        <v>0</v>
      </c>
      <c r="J237" s="35">
        <v>0</v>
      </c>
      <c r="K237" s="194"/>
      <c r="L237" s="196"/>
      <c r="M237" s="195"/>
      <c r="N237" s="195"/>
      <c r="O237" s="194"/>
    </row>
    <row r="238" spans="1:15" hidden="1" x14ac:dyDescent="0.3">
      <c r="A238" s="31">
        <v>435</v>
      </c>
      <c r="B238" s="32">
        <v>435301160</v>
      </c>
      <c r="C238" s="33" t="s">
        <v>150</v>
      </c>
      <c r="D238" s="31">
        <v>301</v>
      </c>
      <c r="E238" s="33" t="s">
        <v>151</v>
      </c>
      <c r="F238" s="31">
        <v>160</v>
      </c>
      <c r="G238" s="33" t="s">
        <v>104</v>
      </c>
      <c r="H238" s="34">
        <v>0</v>
      </c>
      <c r="I238" s="35">
        <v>0</v>
      </c>
      <c r="J238" s="35">
        <v>0</v>
      </c>
      <c r="K238" s="194"/>
      <c r="L238" s="196"/>
      <c r="M238" s="195"/>
      <c r="N238" s="195"/>
      <c r="O238" s="194"/>
    </row>
    <row r="239" spans="1:15" hidden="1" x14ac:dyDescent="0.3">
      <c r="A239" s="31">
        <v>435</v>
      </c>
      <c r="B239" s="32">
        <v>435301181</v>
      </c>
      <c r="C239" s="33" t="s">
        <v>150</v>
      </c>
      <c r="D239" s="31">
        <v>301</v>
      </c>
      <c r="E239" s="33" t="s">
        <v>151</v>
      </c>
      <c r="F239" s="31">
        <v>181</v>
      </c>
      <c r="G239" s="33" t="s">
        <v>105</v>
      </c>
      <c r="H239" s="34">
        <v>0</v>
      </c>
      <c r="I239" s="35">
        <v>0</v>
      </c>
      <c r="J239" s="35">
        <v>0</v>
      </c>
      <c r="K239" s="194"/>
      <c r="L239" s="196"/>
      <c r="M239" s="195"/>
      <c r="N239" s="195"/>
      <c r="O239" s="194"/>
    </row>
    <row r="240" spans="1:15" hidden="1" x14ac:dyDescent="0.3">
      <c r="A240" s="31">
        <v>435</v>
      </c>
      <c r="B240" s="32">
        <v>435301211</v>
      </c>
      <c r="C240" s="33" t="s">
        <v>150</v>
      </c>
      <c r="D240" s="31">
        <v>301</v>
      </c>
      <c r="E240" s="33" t="s">
        <v>151</v>
      </c>
      <c r="F240" s="31">
        <v>211</v>
      </c>
      <c r="G240" s="33" t="s">
        <v>80</v>
      </c>
      <c r="H240" s="34">
        <v>0</v>
      </c>
      <c r="I240" s="35">
        <v>0</v>
      </c>
      <c r="J240" s="35">
        <v>0</v>
      </c>
      <c r="K240" s="194"/>
      <c r="L240" s="196"/>
      <c r="M240" s="195"/>
      <c r="N240" s="195"/>
      <c r="O240" s="194"/>
    </row>
    <row r="241" spans="1:15" hidden="1" x14ac:dyDescent="0.3">
      <c r="A241" s="31">
        <v>435</v>
      </c>
      <c r="B241" s="32">
        <v>435301295</v>
      </c>
      <c r="C241" s="33" t="s">
        <v>150</v>
      </c>
      <c r="D241" s="31">
        <v>301</v>
      </c>
      <c r="E241" s="33" t="s">
        <v>151</v>
      </c>
      <c r="F241" s="31">
        <v>295</v>
      </c>
      <c r="G241" s="33" t="s">
        <v>155</v>
      </c>
      <c r="H241" s="34">
        <v>0</v>
      </c>
      <c r="I241" s="35">
        <v>0</v>
      </c>
      <c r="J241" s="35">
        <v>0</v>
      </c>
      <c r="K241" s="194"/>
      <c r="L241" s="196"/>
      <c r="M241" s="195"/>
      <c r="N241" s="195"/>
      <c r="O241" s="194"/>
    </row>
    <row r="242" spans="1:15" hidden="1" x14ac:dyDescent="0.3">
      <c r="A242" s="31">
        <v>435</v>
      </c>
      <c r="B242" s="32">
        <v>435301301</v>
      </c>
      <c r="C242" s="33" t="s">
        <v>150</v>
      </c>
      <c r="D242" s="31">
        <v>301</v>
      </c>
      <c r="E242" s="33" t="s">
        <v>151</v>
      </c>
      <c r="F242" s="31">
        <v>301</v>
      </c>
      <c r="G242" s="33" t="s">
        <v>151</v>
      </c>
      <c r="H242" s="34">
        <v>0</v>
      </c>
      <c r="I242" s="35">
        <v>0</v>
      </c>
      <c r="J242" s="35">
        <v>0</v>
      </c>
      <c r="K242" s="194"/>
      <c r="L242" s="196"/>
      <c r="M242" s="195"/>
      <c r="N242" s="195"/>
      <c r="O242" s="194"/>
    </row>
    <row r="243" spans="1:15" hidden="1" x14ac:dyDescent="0.3">
      <c r="A243" s="31">
        <v>435</v>
      </c>
      <c r="B243" s="32">
        <v>435301326</v>
      </c>
      <c r="C243" s="33" t="s">
        <v>150</v>
      </c>
      <c r="D243" s="31">
        <v>301</v>
      </c>
      <c r="E243" s="33" t="s">
        <v>151</v>
      </c>
      <c r="F243" s="31">
        <v>326</v>
      </c>
      <c r="G243" s="33" t="s">
        <v>156</v>
      </c>
      <c r="H243" s="34">
        <v>0</v>
      </c>
      <c r="I243" s="35">
        <v>0</v>
      </c>
      <c r="J243" s="35">
        <v>0</v>
      </c>
      <c r="K243" s="194"/>
      <c r="L243" s="196"/>
      <c r="M243" s="195"/>
      <c r="N243" s="195"/>
      <c r="O243" s="194"/>
    </row>
    <row r="244" spans="1:15" hidden="1" x14ac:dyDescent="0.3">
      <c r="A244" s="31">
        <v>435</v>
      </c>
      <c r="B244" s="32">
        <v>435301600</v>
      </c>
      <c r="C244" s="33" t="s">
        <v>150</v>
      </c>
      <c r="D244" s="31">
        <v>301</v>
      </c>
      <c r="E244" s="33" t="s">
        <v>151</v>
      </c>
      <c r="F244" s="31">
        <v>600</v>
      </c>
      <c r="G244" s="33" t="s">
        <v>157</v>
      </c>
      <c r="H244" s="34">
        <v>0</v>
      </c>
      <c r="I244" s="35">
        <v>0</v>
      </c>
      <c r="J244" s="35">
        <v>0</v>
      </c>
      <c r="K244" s="194"/>
      <c r="L244" s="196"/>
      <c r="M244" s="195"/>
      <c r="N244" s="195"/>
      <c r="O244" s="194"/>
    </row>
    <row r="245" spans="1:15" hidden="1" x14ac:dyDescent="0.3">
      <c r="A245" s="31">
        <v>435</v>
      </c>
      <c r="B245" s="32">
        <v>435301673</v>
      </c>
      <c r="C245" s="33" t="s">
        <v>150</v>
      </c>
      <c r="D245" s="31">
        <v>301</v>
      </c>
      <c r="E245" s="33" t="s">
        <v>151</v>
      </c>
      <c r="F245" s="31">
        <v>673</v>
      </c>
      <c r="G245" s="33" t="s">
        <v>159</v>
      </c>
      <c r="H245" s="34">
        <v>0</v>
      </c>
      <c r="I245" s="35">
        <v>0</v>
      </c>
      <c r="J245" s="35">
        <v>0</v>
      </c>
      <c r="K245" s="194"/>
      <c r="L245" s="196"/>
      <c r="M245" s="195"/>
      <c r="N245" s="195"/>
      <c r="O245" s="194"/>
    </row>
    <row r="246" spans="1:15" hidden="1" x14ac:dyDescent="0.3">
      <c r="A246" s="31">
        <v>435</v>
      </c>
      <c r="B246" s="32">
        <v>435301725</v>
      </c>
      <c r="C246" s="33" t="s">
        <v>150</v>
      </c>
      <c r="D246" s="31">
        <v>301</v>
      </c>
      <c r="E246" s="33" t="s">
        <v>151</v>
      </c>
      <c r="F246" s="31">
        <v>725</v>
      </c>
      <c r="G246" s="33" t="s">
        <v>136</v>
      </c>
      <c r="H246" s="34">
        <v>0</v>
      </c>
      <c r="I246" s="35">
        <v>0</v>
      </c>
      <c r="J246" s="35">
        <v>0</v>
      </c>
      <c r="K246" s="194"/>
      <c r="L246" s="196"/>
      <c r="M246" s="195"/>
      <c r="N246" s="195"/>
      <c r="O246" s="194"/>
    </row>
    <row r="247" spans="1:15" hidden="1" x14ac:dyDescent="0.3">
      <c r="A247" s="31">
        <v>435</v>
      </c>
      <c r="B247" s="32">
        <v>435301735</v>
      </c>
      <c r="C247" s="33" t="s">
        <v>150</v>
      </c>
      <c r="D247" s="31">
        <v>301</v>
      </c>
      <c r="E247" s="33" t="s">
        <v>151</v>
      </c>
      <c r="F247" s="31">
        <v>735</v>
      </c>
      <c r="G247" s="33" t="s">
        <v>138</v>
      </c>
      <c r="H247" s="34">
        <v>0</v>
      </c>
      <c r="I247" s="35">
        <v>0</v>
      </c>
      <c r="J247" s="35">
        <v>0</v>
      </c>
      <c r="K247" s="194"/>
      <c r="L247" s="196"/>
      <c r="M247" s="195"/>
      <c r="N247" s="195"/>
      <c r="O247" s="194"/>
    </row>
    <row r="248" spans="1:15" hidden="1" x14ac:dyDescent="0.3">
      <c r="A248" s="31">
        <v>436</v>
      </c>
      <c r="B248" s="32">
        <v>436049001</v>
      </c>
      <c r="C248" s="33" t="s">
        <v>160</v>
      </c>
      <c r="D248" s="31">
        <v>49</v>
      </c>
      <c r="E248" s="33" t="s">
        <v>96</v>
      </c>
      <c r="F248" s="31">
        <v>1</v>
      </c>
      <c r="G248" s="33" t="s">
        <v>161</v>
      </c>
      <c r="H248" s="34">
        <v>0</v>
      </c>
      <c r="I248" s="35">
        <v>0</v>
      </c>
      <c r="J248" s="35">
        <v>0</v>
      </c>
      <c r="K248" s="194"/>
      <c r="L248" s="196"/>
      <c r="M248" s="195"/>
      <c r="N248" s="195"/>
      <c r="O248" s="194"/>
    </row>
    <row r="249" spans="1:15" hidden="1" x14ac:dyDescent="0.3">
      <c r="A249" s="31">
        <v>436</v>
      </c>
      <c r="B249" s="32">
        <v>436049010</v>
      </c>
      <c r="C249" s="33" t="s">
        <v>160</v>
      </c>
      <c r="D249" s="31">
        <v>49</v>
      </c>
      <c r="E249" s="33" t="s">
        <v>96</v>
      </c>
      <c r="F249" s="31">
        <v>10</v>
      </c>
      <c r="G249" s="33" t="s">
        <v>99</v>
      </c>
      <c r="H249" s="34">
        <v>0</v>
      </c>
      <c r="I249" s="35">
        <v>0</v>
      </c>
      <c r="J249" s="35">
        <v>0</v>
      </c>
      <c r="K249" s="194"/>
      <c r="L249" s="196"/>
      <c r="M249" s="195"/>
      <c r="N249" s="195"/>
      <c r="O249" s="194"/>
    </row>
    <row r="250" spans="1:15" hidden="1" x14ac:dyDescent="0.3">
      <c r="A250" s="31">
        <v>436</v>
      </c>
      <c r="B250" s="32">
        <v>436049035</v>
      </c>
      <c r="C250" s="33" t="s">
        <v>160</v>
      </c>
      <c r="D250" s="31">
        <v>49</v>
      </c>
      <c r="E250" s="33" t="s">
        <v>96</v>
      </c>
      <c r="F250" s="31">
        <v>35</v>
      </c>
      <c r="G250" s="33" t="s">
        <v>22</v>
      </c>
      <c r="H250" s="34">
        <v>0</v>
      </c>
      <c r="I250" s="35">
        <v>0</v>
      </c>
      <c r="J250" s="35">
        <v>0</v>
      </c>
      <c r="K250" s="194"/>
      <c r="L250" s="196"/>
      <c r="M250" s="195"/>
      <c r="N250" s="195"/>
      <c r="O250" s="194"/>
    </row>
    <row r="251" spans="1:15" hidden="1" x14ac:dyDescent="0.3">
      <c r="A251" s="31">
        <v>436</v>
      </c>
      <c r="B251" s="32">
        <v>436049044</v>
      </c>
      <c r="C251" s="33" t="s">
        <v>160</v>
      </c>
      <c r="D251" s="31">
        <v>49</v>
      </c>
      <c r="E251" s="33" t="s">
        <v>96</v>
      </c>
      <c r="F251" s="31">
        <v>44</v>
      </c>
      <c r="G251" s="33" t="s">
        <v>35</v>
      </c>
      <c r="H251" s="34">
        <v>0</v>
      </c>
      <c r="I251" s="35">
        <v>0</v>
      </c>
      <c r="J251" s="35">
        <v>0</v>
      </c>
      <c r="K251" s="194"/>
      <c r="L251" s="196"/>
      <c r="M251" s="195"/>
      <c r="N251" s="195"/>
      <c r="O251" s="194"/>
    </row>
    <row r="252" spans="1:15" hidden="1" x14ac:dyDescent="0.3">
      <c r="A252" s="31">
        <v>436</v>
      </c>
      <c r="B252" s="32">
        <v>436049046</v>
      </c>
      <c r="C252" s="33" t="s">
        <v>160</v>
      </c>
      <c r="D252" s="31">
        <v>49</v>
      </c>
      <c r="E252" s="33" t="s">
        <v>96</v>
      </c>
      <c r="F252" s="31">
        <v>46</v>
      </c>
      <c r="G252" s="33" t="s">
        <v>36</v>
      </c>
      <c r="H252" s="34">
        <v>0</v>
      </c>
      <c r="I252" s="35">
        <v>0</v>
      </c>
      <c r="J252" s="35">
        <v>0</v>
      </c>
      <c r="K252" s="194"/>
      <c r="L252" s="196"/>
      <c r="M252" s="195"/>
      <c r="N252" s="195"/>
      <c r="O252" s="194"/>
    </row>
    <row r="253" spans="1:15" hidden="1" x14ac:dyDescent="0.3">
      <c r="A253" s="31">
        <v>436</v>
      </c>
      <c r="B253" s="32">
        <v>436049049</v>
      </c>
      <c r="C253" s="33" t="s">
        <v>160</v>
      </c>
      <c r="D253" s="31">
        <v>49</v>
      </c>
      <c r="E253" s="33" t="s">
        <v>96</v>
      </c>
      <c r="F253" s="31">
        <v>49</v>
      </c>
      <c r="G253" s="33" t="s">
        <v>96</v>
      </c>
      <c r="H253" s="34">
        <v>0</v>
      </c>
      <c r="I253" s="35">
        <v>0</v>
      </c>
      <c r="J253" s="35">
        <v>0</v>
      </c>
      <c r="K253" s="194"/>
      <c r="L253" s="196"/>
      <c r="M253" s="195"/>
      <c r="N253" s="195"/>
      <c r="O253" s="194"/>
    </row>
    <row r="254" spans="1:15" hidden="1" x14ac:dyDescent="0.3">
      <c r="A254" s="31">
        <v>436</v>
      </c>
      <c r="B254" s="32">
        <v>436049056</v>
      </c>
      <c r="C254" s="33" t="s">
        <v>160</v>
      </c>
      <c r="D254" s="31">
        <v>49</v>
      </c>
      <c r="E254" s="33" t="s">
        <v>96</v>
      </c>
      <c r="F254" s="31">
        <v>56</v>
      </c>
      <c r="G254" s="33" t="s">
        <v>153</v>
      </c>
      <c r="H254" s="34">
        <v>0</v>
      </c>
      <c r="I254" s="35">
        <v>0</v>
      </c>
      <c r="J254" s="35">
        <v>0</v>
      </c>
      <c r="K254" s="194"/>
      <c r="L254" s="196"/>
      <c r="M254" s="195"/>
      <c r="N254" s="195"/>
      <c r="O254" s="194"/>
    </row>
    <row r="255" spans="1:15" hidden="1" x14ac:dyDescent="0.3">
      <c r="A255" s="31">
        <v>436</v>
      </c>
      <c r="B255" s="32">
        <v>436049057</v>
      </c>
      <c r="C255" s="33" t="s">
        <v>160</v>
      </c>
      <c r="D255" s="31">
        <v>49</v>
      </c>
      <c r="E255" s="33" t="s">
        <v>96</v>
      </c>
      <c r="F255" s="31">
        <v>57</v>
      </c>
      <c r="G255" s="33" t="s">
        <v>23</v>
      </c>
      <c r="H255" s="34">
        <v>0</v>
      </c>
      <c r="I255" s="35">
        <v>0</v>
      </c>
      <c r="J255" s="35">
        <v>0</v>
      </c>
      <c r="K255" s="194"/>
      <c r="L255" s="196"/>
      <c r="M255" s="195"/>
      <c r="N255" s="195"/>
      <c r="O255" s="194"/>
    </row>
    <row r="256" spans="1:15" hidden="1" x14ac:dyDescent="0.3">
      <c r="A256" s="31">
        <v>436</v>
      </c>
      <c r="B256" s="32">
        <v>436049073</v>
      </c>
      <c r="C256" s="33" t="s">
        <v>160</v>
      </c>
      <c r="D256" s="31">
        <v>49</v>
      </c>
      <c r="E256" s="33" t="s">
        <v>96</v>
      </c>
      <c r="F256" s="31">
        <v>73</v>
      </c>
      <c r="G256" s="33" t="s">
        <v>37</v>
      </c>
      <c r="H256" s="34">
        <v>0</v>
      </c>
      <c r="I256" s="35">
        <v>0</v>
      </c>
      <c r="J256" s="35">
        <v>0</v>
      </c>
      <c r="K256" s="194"/>
      <c r="L256" s="196"/>
      <c r="M256" s="195"/>
      <c r="N256" s="195"/>
      <c r="O256" s="194"/>
    </row>
    <row r="257" spans="1:15" hidden="1" x14ac:dyDescent="0.3">
      <c r="A257" s="31">
        <v>436</v>
      </c>
      <c r="B257" s="32">
        <v>436049093</v>
      </c>
      <c r="C257" s="33" t="s">
        <v>160</v>
      </c>
      <c r="D257" s="31">
        <v>49</v>
      </c>
      <c r="E257" s="33" t="s">
        <v>96</v>
      </c>
      <c r="F257" s="31">
        <v>93</v>
      </c>
      <c r="G257" s="33" t="s">
        <v>25</v>
      </c>
      <c r="H257" s="34">
        <v>0</v>
      </c>
      <c r="I257" s="35">
        <v>0</v>
      </c>
      <c r="J257" s="35">
        <v>0</v>
      </c>
      <c r="K257" s="194"/>
      <c r="L257" s="196"/>
      <c r="M257" s="195"/>
      <c r="N257" s="195"/>
      <c r="O257" s="194"/>
    </row>
    <row r="258" spans="1:15" hidden="1" x14ac:dyDescent="0.3">
      <c r="A258" s="31">
        <v>436</v>
      </c>
      <c r="B258" s="32">
        <v>436049133</v>
      </c>
      <c r="C258" s="33" t="s">
        <v>160</v>
      </c>
      <c r="D258" s="31">
        <v>49</v>
      </c>
      <c r="E258" s="33" t="s">
        <v>96</v>
      </c>
      <c r="F258" s="31">
        <v>133</v>
      </c>
      <c r="G258" s="33" t="s">
        <v>73</v>
      </c>
      <c r="H258" s="34">
        <v>0</v>
      </c>
      <c r="I258" s="35">
        <v>0</v>
      </c>
      <c r="J258" s="35">
        <v>0</v>
      </c>
      <c r="K258" s="194"/>
      <c r="L258" s="196"/>
      <c r="M258" s="195"/>
      <c r="N258" s="195"/>
      <c r="O258" s="194"/>
    </row>
    <row r="259" spans="1:15" hidden="1" x14ac:dyDescent="0.3">
      <c r="A259" s="31">
        <v>436</v>
      </c>
      <c r="B259" s="32">
        <v>436049149</v>
      </c>
      <c r="C259" s="33" t="s">
        <v>160</v>
      </c>
      <c r="D259" s="31">
        <v>49</v>
      </c>
      <c r="E259" s="33" t="s">
        <v>96</v>
      </c>
      <c r="F259" s="31">
        <v>149</v>
      </c>
      <c r="G259" s="33" t="s">
        <v>103</v>
      </c>
      <c r="H259" s="34">
        <v>0</v>
      </c>
      <c r="I259" s="35">
        <v>0</v>
      </c>
      <c r="J259" s="35">
        <v>0</v>
      </c>
      <c r="K259" s="194"/>
      <c r="L259" s="196"/>
      <c r="M259" s="195"/>
      <c r="N259" s="195"/>
      <c r="O259" s="194"/>
    </row>
    <row r="260" spans="1:15" hidden="1" x14ac:dyDescent="0.3">
      <c r="A260" s="31">
        <v>436</v>
      </c>
      <c r="B260" s="32">
        <v>436049163</v>
      </c>
      <c r="C260" s="33" t="s">
        <v>160</v>
      </c>
      <c r="D260" s="31">
        <v>49</v>
      </c>
      <c r="E260" s="33" t="s">
        <v>96</v>
      </c>
      <c r="F260" s="31">
        <v>163</v>
      </c>
      <c r="G260" s="33" t="s">
        <v>27</v>
      </c>
      <c r="H260" s="34">
        <v>0</v>
      </c>
      <c r="I260" s="35">
        <v>0</v>
      </c>
      <c r="J260" s="35">
        <v>0</v>
      </c>
      <c r="K260" s="194"/>
      <c r="L260" s="196"/>
      <c r="M260" s="195"/>
      <c r="N260" s="195"/>
      <c r="O260" s="194"/>
    </row>
    <row r="261" spans="1:15" hidden="1" x14ac:dyDescent="0.3">
      <c r="A261" s="31">
        <v>436</v>
      </c>
      <c r="B261" s="32">
        <v>436049165</v>
      </c>
      <c r="C261" s="33" t="s">
        <v>160</v>
      </c>
      <c r="D261" s="31">
        <v>49</v>
      </c>
      <c r="E261" s="33" t="s">
        <v>96</v>
      </c>
      <c r="F261" s="31">
        <v>165</v>
      </c>
      <c r="G261" s="33" t="s">
        <v>28</v>
      </c>
      <c r="H261" s="34">
        <v>0</v>
      </c>
      <c r="I261" s="35">
        <v>0</v>
      </c>
      <c r="J261" s="35">
        <v>0</v>
      </c>
      <c r="K261" s="194"/>
      <c r="L261" s="196"/>
      <c r="M261" s="195"/>
      <c r="N261" s="195"/>
      <c r="O261" s="194"/>
    </row>
    <row r="262" spans="1:15" hidden="1" x14ac:dyDescent="0.3">
      <c r="A262" s="31">
        <v>436</v>
      </c>
      <c r="B262" s="32">
        <v>436049176</v>
      </c>
      <c r="C262" s="33" t="s">
        <v>160</v>
      </c>
      <c r="D262" s="31">
        <v>49</v>
      </c>
      <c r="E262" s="33" t="s">
        <v>96</v>
      </c>
      <c r="F262" s="31">
        <v>176</v>
      </c>
      <c r="G262" s="33" t="s">
        <v>29</v>
      </c>
      <c r="H262" s="34">
        <v>0</v>
      </c>
      <c r="I262" s="35">
        <v>0</v>
      </c>
      <c r="J262" s="35">
        <v>0</v>
      </c>
      <c r="K262" s="194"/>
      <c r="L262" s="196"/>
      <c r="M262" s="195"/>
      <c r="N262" s="195"/>
      <c r="O262" s="194"/>
    </row>
    <row r="263" spans="1:15" hidden="1" x14ac:dyDescent="0.3">
      <c r="A263" s="31">
        <v>436</v>
      </c>
      <c r="B263" s="32">
        <v>436049199</v>
      </c>
      <c r="C263" s="33" t="s">
        <v>160</v>
      </c>
      <c r="D263" s="31">
        <v>49</v>
      </c>
      <c r="E263" s="33" t="s">
        <v>96</v>
      </c>
      <c r="F263" s="31">
        <v>199</v>
      </c>
      <c r="G263" s="33" t="s">
        <v>162</v>
      </c>
      <c r="H263" s="34">
        <v>0</v>
      </c>
      <c r="I263" s="35">
        <v>0</v>
      </c>
      <c r="J263" s="35">
        <v>0</v>
      </c>
      <c r="K263" s="194"/>
      <c r="L263" s="196"/>
      <c r="M263" s="195"/>
      <c r="N263" s="195"/>
      <c r="O263" s="194"/>
    </row>
    <row r="264" spans="1:15" hidden="1" x14ac:dyDescent="0.3">
      <c r="A264" s="31">
        <v>436</v>
      </c>
      <c r="B264" s="32">
        <v>436049244</v>
      </c>
      <c r="C264" s="33" t="s">
        <v>160</v>
      </c>
      <c r="D264" s="31">
        <v>49</v>
      </c>
      <c r="E264" s="33" t="s">
        <v>96</v>
      </c>
      <c r="F264" s="31">
        <v>244</v>
      </c>
      <c r="G264" s="33" t="s">
        <v>43</v>
      </c>
      <c r="H264" s="34">
        <v>0</v>
      </c>
      <c r="I264" s="35">
        <v>0</v>
      </c>
      <c r="J264" s="35">
        <v>0</v>
      </c>
      <c r="K264" s="194"/>
      <c r="L264" s="196"/>
      <c r="M264" s="195"/>
      <c r="N264" s="195"/>
      <c r="O264" s="194"/>
    </row>
    <row r="265" spans="1:15" hidden="1" x14ac:dyDescent="0.3">
      <c r="A265" s="31">
        <v>436</v>
      </c>
      <c r="B265" s="32">
        <v>436049248</v>
      </c>
      <c r="C265" s="33" t="s">
        <v>160</v>
      </c>
      <c r="D265" s="31">
        <v>49</v>
      </c>
      <c r="E265" s="33" t="s">
        <v>96</v>
      </c>
      <c r="F265" s="31">
        <v>248</v>
      </c>
      <c r="G265" s="33" t="s">
        <v>30</v>
      </c>
      <c r="H265" s="34">
        <v>0</v>
      </c>
      <c r="I265" s="35">
        <v>0</v>
      </c>
      <c r="J265" s="35">
        <v>0</v>
      </c>
      <c r="K265" s="194"/>
      <c r="L265" s="196"/>
      <c r="M265" s="195"/>
      <c r="N265" s="195"/>
      <c r="O265" s="194"/>
    </row>
    <row r="266" spans="1:15" hidden="1" x14ac:dyDescent="0.3">
      <c r="A266" s="31">
        <v>436</v>
      </c>
      <c r="B266" s="32">
        <v>436049258</v>
      </c>
      <c r="C266" s="33" t="s">
        <v>160</v>
      </c>
      <c r="D266" s="31">
        <v>49</v>
      </c>
      <c r="E266" s="33" t="s">
        <v>96</v>
      </c>
      <c r="F266" s="31">
        <v>258</v>
      </c>
      <c r="G266" s="33" t="s">
        <v>97</v>
      </c>
      <c r="H266" s="34">
        <v>0</v>
      </c>
      <c r="I266" s="35">
        <v>0</v>
      </c>
      <c r="J266" s="35">
        <v>0</v>
      </c>
      <c r="K266" s="194"/>
      <c r="L266" s="196"/>
      <c r="M266" s="195"/>
      <c r="N266" s="195"/>
      <c r="O266" s="194"/>
    </row>
    <row r="267" spans="1:15" hidden="1" x14ac:dyDescent="0.3">
      <c r="A267" s="31">
        <v>436</v>
      </c>
      <c r="B267" s="32">
        <v>436049262</v>
      </c>
      <c r="C267" s="33" t="s">
        <v>160</v>
      </c>
      <c r="D267" s="31">
        <v>49</v>
      </c>
      <c r="E267" s="33" t="s">
        <v>96</v>
      </c>
      <c r="F267" s="31">
        <v>262</v>
      </c>
      <c r="G267" s="33" t="s">
        <v>31</v>
      </c>
      <c r="H267" s="34">
        <v>0</v>
      </c>
      <c r="I267" s="35">
        <v>0</v>
      </c>
      <c r="J267" s="35">
        <v>0</v>
      </c>
      <c r="K267" s="194"/>
      <c r="L267" s="196"/>
      <c r="M267" s="195"/>
      <c r="N267" s="195"/>
      <c r="O267" s="194"/>
    </row>
    <row r="268" spans="1:15" hidden="1" x14ac:dyDescent="0.3">
      <c r="A268" s="31">
        <v>436</v>
      </c>
      <c r="B268" s="32">
        <v>436049274</v>
      </c>
      <c r="C268" s="33" t="s">
        <v>160</v>
      </c>
      <c r="D268" s="31">
        <v>49</v>
      </c>
      <c r="E268" s="33" t="s">
        <v>96</v>
      </c>
      <c r="F268" s="31">
        <v>274</v>
      </c>
      <c r="G268" s="33" t="s">
        <v>81</v>
      </c>
      <c r="H268" s="34">
        <v>0</v>
      </c>
      <c r="I268" s="35">
        <v>0</v>
      </c>
      <c r="J268" s="35">
        <v>0</v>
      </c>
      <c r="K268" s="194"/>
      <c r="L268" s="196"/>
      <c r="M268" s="195"/>
      <c r="N268" s="195"/>
      <c r="O268" s="194"/>
    </row>
    <row r="269" spans="1:15" hidden="1" x14ac:dyDescent="0.3">
      <c r="A269" s="31">
        <v>436</v>
      </c>
      <c r="B269" s="32">
        <v>436049284</v>
      </c>
      <c r="C269" s="33" t="s">
        <v>160</v>
      </c>
      <c r="D269" s="31">
        <v>49</v>
      </c>
      <c r="E269" s="33" t="s">
        <v>96</v>
      </c>
      <c r="F269" s="31">
        <v>284</v>
      </c>
      <c r="G269" s="33" t="s">
        <v>163</v>
      </c>
      <c r="H269" s="34">
        <v>0</v>
      </c>
      <c r="I269" s="35">
        <v>0</v>
      </c>
      <c r="J269" s="35">
        <v>0</v>
      </c>
      <c r="K269" s="194"/>
      <c r="L269" s="196"/>
      <c r="M269" s="195"/>
      <c r="N269" s="195"/>
      <c r="O269" s="194"/>
    </row>
    <row r="270" spans="1:15" hidden="1" x14ac:dyDescent="0.3">
      <c r="A270" s="31">
        <v>436</v>
      </c>
      <c r="B270" s="32">
        <v>436049308</v>
      </c>
      <c r="C270" s="33" t="s">
        <v>160</v>
      </c>
      <c r="D270" s="31">
        <v>49</v>
      </c>
      <c r="E270" s="33" t="s">
        <v>96</v>
      </c>
      <c r="F270" s="31">
        <v>308</v>
      </c>
      <c r="G270" s="33" t="s">
        <v>32</v>
      </c>
      <c r="H270" s="34">
        <v>0</v>
      </c>
      <c r="I270" s="35">
        <v>0</v>
      </c>
      <c r="J270" s="35">
        <v>0</v>
      </c>
      <c r="K270" s="194"/>
      <c r="L270" s="196"/>
      <c r="M270" s="195"/>
      <c r="N270" s="195"/>
      <c r="O270" s="194"/>
    </row>
    <row r="271" spans="1:15" hidden="1" x14ac:dyDescent="0.3">
      <c r="A271" s="31">
        <v>436</v>
      </c>
      <c r="B271" s="32">
        <v>436049336</v>
      </c>
      <c r="C271" s="33" t="s">
        <v>160</v>
      </c>
      <c r="D271" s="31">
        <v>49</v>
      </c>
      <c r="E271" s="33" t="s">
        <v>96</v>
      </c>
      <c r="F271" s="31">
        <v>336</v>
      </c>
      <c r="G271" s="33" t="s">
        <v>48</v>
      </c>
      <c r="H271" s="34">
        <v>0</v>
      </c>
      <c r="I271" s="35">
        <v>0</v>
      </c>
      <c r="J271" s="35">
        <v>0</v>
      </c>
      <c r="K271" s="194"/>
      <c r="L271" s="196"/>
      <c r="M271" s="195"/>
      <c r="N271" s="195"/>
      <c r="O271" s="194"/>
    </row>
    <row r="272" spans="1:15" hidden="1" x14ac:dyDescent="0.3">
      <c r="A272" s="31">
        <v>436</v>
      </c>
      <c r="B272" s="32">
        <v>436049346</v>
      </c>
      <c r="C272" s="33" t="s">
        <v>160</v>
      </c>
      <c r="D272" s="31">
        <v>49</v>
      </c>
      <c r="E272" s="33" t="s">
        <v>96</v>
      </c>
      <c r="F272" s="31">
        <v>346</v>
      </c>
      <c r="G272" s="33" t="s">
        <v>33</v>
      </c>
      <c r="H272" s="34">
        <v>0</v>
      </c>
      <c r="I272" s="35">
        <v>0</v>
      </c>
      <c r="J272" s="35">
        <v>0</v>
      </c>
      <c r="K272" s="194"/>
      <c r="L272" s="196"/>
      <c r="M272" s="195"/>
      <c r="N272" s="195"/>
      <c r="O272" s="194"/>
    </row>
    <row r="273" spans="1:15" hidden="1" x14ac:dyDescent="0.3">
      <c r="A273" s="31">
        <v>436</v>
      </c>
      <c r="B273" s="32">
        <v>436049347</v>
      </c>
      <c r="C273" s="33" t="s">
        <v>160</v>
      </c>
      <c r="D273" s="31">
        <v>49</v>
      </c>
      <c r="E273" s="33" t="s">
        <v>96</v>
      </c>
      <c r="F273" s="31">
        <v>347</v>
      </c>
      <c r="G273" s="33" t="s">
        <v>106</v>
      </c>
      <c r="H273" s="34">
        <v>0</v>
      </c>
      <c r="I273" s="35">
        <v>0</v>
      </c>
      <c r="J273" s="35">
        <v>0</v>
      </c>
      <c r="K273" s="194"/>
      <c r="L273" s="196"/>
      <c r="M273" s="195"/>
      <c r="N273" s="195"/>
      <c r="O273" s="194"/>
    </row>
    <row r="274" spans="1:15" hidden="1" x14ac:dyDescent="0.3">
      <c r="A274" s="31">
        <v>436</v>
      </c>
      <c r="B274" s="32">
        <v>436049730</v>
      </c>
      <c r="C274" s="33" t="s">
        <v>160</v>
      </c>
      <c r="D274" s="31">
        <v>49</v>
      </c>
      <c r="E274" s="33" t="s">
        <v>96</v>
      </c>
      <c r="F274" s="31">
        <v>730</v>
      </c>
      <c r="G274" s="33" t="s">
        <v>137</v>
      </c>
      <c r="H274" s="34">
        <v>0</v>
      </c>
      <c r="I274" s="35">
        <v>0</v>
      </c>
      <c r="J274" s="35">
        <v>0</v>
      </c>
      <c r="K274" s="194"/>
      <c r="L274" s="196"/>
      <c r="M274" s="195"/>
      <c r="N274" s="195"/>
      <c r="O274" s="194"/>
    </row>
    <row r="275" spans="1:15" hidden="1" x14ac:dyDescent="0.3">
      <c r="A275" s="31">
        <v>437</v>
      </c>
      <c r="B275" s="32">
        <v>437035035</v>
      </c>
      <c r="C275" s="33" t="s">
        <v>164</v>
      </c>
      <c r="D275" s="31">
        <v>35</v>
      </c>
      <c r="E275" s="33" t="s">
        <v>22</v>
      </c>
      <c r="F275" s="31">
        <v>35</v>
      </c>
      <c r="G275" s="33" t="s">
        <v>22</v>
      </c>
      <c r="H275" s="34">
        <v>0</v>
      </c>
      <c r="I275" s="35">
        <v>0</v>
      </c>
      <c r="J275" s="35">
        <v>0</v>
      </c>
      <c r="K275" s="194"/>
      <c r="L275" s="196"/>
      <c r="M275" s="195"/>
      <c r="N275" s="195"/>
      <c r="O275" s="194"/>
    </row>
    <row r="276" spans="1:15" hidden="1" x14ac:dyDescent="0.3">
      <c r="A276" s="31">
        <v>437</v>
      </c>
      <c r="B276" s="32">
        <v>437035093</v>
      </c>
      <c r="C276" s="33" t="s">
        <v>164</v>
      </c>
      <c r="D276" s="31">
        <v>35</v>
      </c>
      <c r="E276" s="33" t="s">
        <v>22</v>
      </c>
      <c r="F276" s="31">
        <v>93</v>
      </c>
      <c r="G276" s="33" t="s">
        <v>25</v>
      </c>
      <c r="H276" s="34">
        <v>0</v>
      </c>
      <c r="I276" s="35">
        <v>0</v>
      </c>
      <c r="J276" s="35">
        <v>0</v>
      </c>
      <c r="K276" s="194"/>
      <c r="L276" s="196"/>
      <c r="M276" s="195"/>
      <c r="N276" s="195"/>
      <c r="O276" s="194"/>
    </row>
    <row r="277" spans="1:15" hidden="1" x14ac:dyDescent="0.3">
      <c r="A277" s="31">
        <v>437</v>
      </c>
      <c r="B277" s="32">
        <v>437035100</v>
      </c>
      <c r="C277" s="33" t="s">
        <v>164</v>
      </c>
      <c r="D277" s="31">
        <v>35</v>
      </c>
      <c r="E277" s="33" t="s">
        <v>22</v>
      </c>
      <c r="F277" s="31">
        <v>100</v>
      </c>
      <c r="G277" s="33" t="s">
        <v>79</v>
      </c>
      <c r="H277" s="34">
        <v>0</v>
      </c>
      <c r="I277" s="35">
        <v>0</v>
      </c>
      <c r="J277" s="35">
        <v>0</v>
      </c>
      <c r="K277" s="194"/>
      <c r="L277" s="196"/>
      <c r="M277" s="195"/>
      <c r="N277" s="195"/>
      <c r="O277" s="194"/>
    </row>
    <row r="278" spans="1:15" hidden="1" x14ac:dyDescent="0.3">
      <c r="A278" s="31">
        <v>437</v>
      </c>
      <c r="B278" s="32">
        <v>437035163</v>
      </c>
      <c r="C278" s="33" t="s">
        <v>164</v>
      </c>
      <c r="D278" s="31">
        <v>35</v>
      </c>
      <c r="E278" s="33" t="s">
        <v>22</v>
      </c>
      <c r="F278" s="31">
        <v>163</v>
      </c>
      <c r="G278" s="33" t="s">
        <v>27</v>
      </c>
      <c r="H278" s="34">
        <v>0</v>
      </c>
      <c r="I278" s="35">
        <v>0</v>
      </c>
      <c r="J278" s="35">
        <v>0</v>
      </c>
      <c r="K278" s="194"/>
      <c r="L278" s="196"/>
      <c r="M278" s="195"/>
      <c r="N278" s="195"/>
      <c r="O278" s="194"/>
    </row>
    <row r="279" spans="1:15" hidden="1" x14ac:dyDescent="0.3">
      <c r="A279" s="31">
        <v>437</v>
      </c>
      <c r="B279" s="32">
        <v>437035189</v>
      </c>
      <c r="C279" s="33" t="s">
        <v>164</v>
      </c>
      <c r="D279" s="31">
        <v>35</v>
      </c>
      <c r="E279" s="33" t="s">
        <v>22</v>
      </c>
      <c r="F279" s="31">
        <v>189</v>
      </c>
      <c r="G279" s="33" t="s">
        <v>38</v>
      </c>
      <c r="H279" s="34">
        <v>0</v>
      </c>
      <c r="I279" s="35">
        <v>0</v>
      </c>
      <c r="J279" s="35">
        <v>0</v>
      </c>
      <c r="K279" s="194"/>
      <c r="L279" s="196"/>
      <c r="M279" s="195"/>
      <c r="N279" s="195"/>
      <c r="O279" s="194"/>
    </row>
    <row r="280" spans="1:15" hidden="1" x14ac:dyDescent="0.3">
      <c r="A280" s="31">
        <v>437</v>
      </c>
      <c r="B280" s="32">
        <v>437035244</v>
      </c>
      <c r="C280" s="33" t="s">
        <v>164</v>
      </c>
      <c r="D280" s="31">
        <v>35</v>
      </c>
      <c r="E280" s="33" t="s">
        <v>22</v>
      </c>
      <c r="F280" s="31">
        <v>244</v>
      </c>
      <c r="G280" s="33" t="s">
        <v>43</v>
      </c>
      <c r="H280" s="34">
        <v>0</v>
      </c>
      <c r="I280" s="35">
        <v>0</v>
      </c>
      <c r="J280" s="35">
        <v>0</v>
      </c>
      <c r="K280" s="194"/>
      <c r="L280" s="196"/>
      <c r="M280" s="195"/>
      <c r="N280" s="195"/>
      <c r="O280" s="194"/>
    </row>
    <row r="281" spans="1:15" hidden="1" x14ac:dyDescent="0.3">
      <c r="A281" s="31">
        <v>438</v>
      </c>
      <c r="B281" s="32">
        <v>438035018</v>
      </c>
      <c r="C281" s="33" t="s">
        <v>165</v>
      </c>
      <c r="D281" s="31">
        <v>35</v>
      </c>
      <c r="E281" s="33" t="s">
        <v>22</v>
      </c>
      <c r="F281" s="31">
        <v>18</v>
      </c>
      <c r="G281" s="33" t="s">
        <v>188</v>
      </c>
      <c r="H281" s="34">
        <v>0</v>
      </c>
      <c r="I281" s="35">
        <v>0</v>
      </c>
      <c r="J281" s="35">
        <v>0</v>
      </c>
      <c r="K281" s="194"/>
      <c r="L281" s="196"/>
      <c r="M281" s="195"/>
      <c r="N281" s="195"/>
      <c r="O281" s="194"/>
    </row>
    <row r="282" spans="1:15" hidden="1" x14ac:dyDescent="0.3">
      <c r="A282" s="31">
        <v>438</v>
      </c>
      <c r="B282" s="32">
        <v>438035035</v>
      </c>
      <c r="C282" s="33" t="s">
        <v>165</v>
      </c>
      <c r="D282" s="31">
        <v>35</v>
      </c>
      <c r="E282" s="33" t="s">
        <v>22</v>
      </c>
      <c r="F282" s="31">
        <v>35</v>
      </c>
      <c r="G282" s="33" t="s">
        <v>22</v>
      </c>
      <c r="H282" s="34">
        <v>0</v>
      </c>
      <c r="I282" s="35">
        <v>0</v>
      </c>
      <c r="J282" s="35">
        <v>0</v>
      </c>
      <c r="K282" s="194"/>
      <c r="L282" s="196"/>
      <c r="M282" s="195"/>
      <c r="N282" s="195"/>
      <c r="O282" s="194"/>
    </row>
    <row r="283" spans="1:15" hidden="1" x14ac:dyDescent="0.3">
      <c r="A283" s="31">
        <v>438</v>
      </c>
      <c r="B283" s="32">
        <v>438035057</v>
      </c>
      <c r="C283" s="33" t="s">
        <v>165</v>
      </c>
      <c r="D283" s="31">
        <v>35</v>
      </c>
      <c r="E283" s="33" t="s">
        <v>22</v>
      </c>
      <c r="F283" s="31">
        <v>57</v>
      </c>
      <c r="G283" s="33" t="s">
        <v>23</v>
      </c>
      <c r="H283" s="34">
        <v>0</v>
      </c>
      <c r="I283" s="35">
        <v>0</v>
      </c>
      <c r="J283" s="35">
        <v>0</v>
      </c>
      <c r="K283" s="194"/>
      <c r="L283" s="196"/>
      <c r="M283" s="195"/>
      <c r="N283" s="195"/>
      <c r="O283" s="194"/>
    </row>
    <row r="284" spans="1:15" hidden="1" x14ac:dyDescent="0.3">
      <c r="A284" s="31">
        <v>438</v>
      </c>
      <c r="B284" s="32">
        <v>438035220</v>
      </c>
      <c r="C284" s="33" t="s">
        <v>165</v>
      </c>
      <c r="D284" s="31">
        <v>35</v>
      </c>
      <c r="E284" s="33" t="s">
        <v>22</v>
      </c>
      <c r="F284" s="31">
        <v>220</v>
      </c>
      <c r="G284" s="33" t="s">
        <v>42</v>
      </c>
      <c r="H284" s="34">
        <v>0</v>
      </c>
      <c r="I284" s="35">
        <v>0</v>
      </c>
      <c r="J284" s="35">
        <v>0</v>
      </c>
      <c r="K284" s="194"/>
      <c r="L284" s="196"/>
      <c r="M284" s="195"/>
      <c r="N284" s="195"/>
      <c r="O284" s="194"/>
    </row>
    <row r="285" spans="1:15" hidden="1" x14ac:dyDescent="0.3">
      <c r="A285" s="31">
        <v>438</v>
      </c>
      <c r="B285" s="32">
        <v>438035244</v>
      </c>
      <c r="C285" s="33" t="s">
        <v>165</v>
      </c>
      <c r="D285" s="31">
        <v>35</v>
      </c>
      <c r="E285" s="33" t="s">
        <v>22</v>
      </c>
      <c r="F285" s="31">
        <v>244</v>
      </c>
      <c r="G285" s="33" t="s">
        <v>43</v>
      </c>
      <c r="H285" s="34">
        <v>0</v>
      </c>
      <c r="I285" s="35">
        <v>0</v>
      </c>
      <c r="J285" s="35">
        <v>0</v>
      </c>
      <c r="K285" s="194"/>
      <c r="L285" s="196"/>
      <c r="M285" s="195"/>
      <c r="N285" s="195"/>
      <c r="O285" s="194"/>
    </row>
    <row r="286" spans="1:15" hidden="1" x14ac:dyDescent="0.3">
      <c r="A286" s="31">
        <v>438</v>
      </c>
      <c r="B286" s="32">
        <v>438035248</v>
      </c>
      <c r="C286" s="33" t="s">
        <v>165</v>
      </c>
      <c r="D286" s="31">
        <v>35</v>
      </c>
      <c r="E286" s="33" t="s">
        <v>22</v>
      </c>
      <c r="F286" s="31">
        <v>248</v>
      </c>
      <c r="G286" s="33" t="s">
        <v>30</v>
      </c>
      <c r="H286" s="34">
        <v>0</v>
      </c>
      <c r="I286" s="35">
        <v>0</v>
      </c>
      <c r="J286" s="35">
        <v>0</v>
      </c>
      <c r="K286" s="194"/>
      <c r="L286" s="196"/>
      <c r="M286" s="195"/>
      <c r="N286" s="195"/>
      <c r="O286" s="194"/>
    </row>
    <row r="287" spans="1:15" hidden="1" x14ac:dyDescent="0.3">
      <c r="A287" s="31">
        <v>438</v>
      </c>
      <c r="B287" s="32">
        <v>438035336</v>
      </c>
      <c r="C287" s="33" t="s">
        <v>165</v>
      </c>
      <c r="D287" s="31">
        <v>35</v>
      </c>
      <c r="E287" s="33" t="s">
        <v>22</v>
      </c>
      <c r="F287" s="31">
        <v>336</v>
      </c>
      <c r="G287" s="33" t="s">
        <v>48</v>
      </c>
      <c r="H287" s="34">
        <v>0</v>
      </c>
      <c r="I287" s="35">
        <v>0</v>
      </c>
      <c r="J287" s="35">
        <v>0</v>
      </c>
      <c r="K287" s="194"/>
      <c r="L287" s="196"/>
      <c r="M287" s="195"/>
      <c r="N287" s="195"/>
      <c r="O287" s="194"/>
    </row>
    <row r="288" spans="1:15" hidden="1" x14ac:dyDescent="0.3">
      <c r="A288" s="31">
        <v>439</v>
      </c>
      <c r="B288" s="32">
        <v>439035035</v>
      </c>
      <c r="C288" s="33" t="s">
        <v>166</v>
      </c>
      <c r="D288" s="31">
        <v>35</v>
      </c>
      <c r="E288" s="33" t="s">
        <v>22</v>
      </c>
      <c r="F288" s="31">
        <v>35</v>
      </c>
      <c r="G288" s="33" t="s">
        <v>22</v>
      </c>
      <c r="H288" s="34">
        <v>0</v>
      </c>
      <c r="I288" s="35">
        <v>0</v>
      </c>
      <c r="J288" s="35">
        <v>0</v>
      </c>
      <c r="K288" s="194"/>
      <c r="L288" s="196"/>
      <c r="M288" s="195"/>
      <c r="N288" s="195"/>
      <c r="O288" s="194"/>
    </row>
    <row r="289" spans="1:15" hidden="1" x14ac:dyDescent="0.3">
      <c r="A289" s="31">
        <v>439</v>
      </c>
      <c r="B289" s="32">
        <v>439035044</v>
      </c>
      <c r="C289" s="33" t="s">
        <v>166</v>
      </c>
      <c r="D289" s="31">
        <v>35</v>
      </c>
      <c r="E289" s="33" t="s">
        <v>22</v>
      </c>
      <c r="F289" s="31">
        <v>44</v>
      </c>
      <c r="G289" s="33" t="s">
        <v>35</v>
      </c>
      <c r="H289" s="34">
        <v>0</v>
      </c>
      <c r="I289" s="35">
        <v>0</v>
      </c>
      <c r="J289" s="35">
        <v>0</v>
      </c>
      <c r="K289" s="194"/>
      <c r="L289" s="196"/>
      <c r="M289" s="195"/>
      <c r="N289" s="195"/>
      <c r="O289" s="194"/>
    </row>
    <row r="290" spans="1:15" hidden="1" x14ac:dyDescent="0.3">
      <c r="A290" s="31">
        <v>439</v>
      </c>
      <c r="B290" s="32">
        <v>439035133</v>
      </c>
      <c r="C290" s="33" t="s">
        <v>166</v>
      </c>
      <c r="D290" s="31">
        <v>35</v>
      </c>
      <c r="E290" s="33" t="s">
        <v>22</v>
      </c>
      <c r="F290" s="31">
        <v>133</v>
      </c>
      <c r="G290" s="33" t="s">
        <v>73</v>
      </c>
      <c r="H290" s="34">
        <v>0</v>
      </c>
      <c r="I290" s="35">
        <v>0</v>
      </c>
      <c r="J290" s="35">
        <v>0</v>
      </c>
      <c r="K290" s="194"/>
      <c r="L290" s="196"/>
      <c r="M290" s="195"/>
      <c r="N290" s="195"/>
      <c r="O290" s="194"/>
    </row>
    <row r="291" spans="1:15" hidden="1" x14ac:dyDescent="0.3">
      <c r="A291" s="31">
        <v>439</v>
      </c>
      <c r="B291" s="32">
        <v>439035243</v>
      </c>
      <c r="C291" s="33" t="s">
        <v>166</v>
      </c>
      <c r="D291" s="31">
        <v>35</v>
      </c>
      <c r="E291" s="33" t="s">
        <v>22</v>
      </c>
      <c r="F291" s="31">
        <v>243</v>
      </c>
      <c r="G291" s="33" t="s">
        <v>74</v>
      </c>
      <c r="H291" s="34">
        <v>0</v>
      </c>
      <c r="I291" s="35">
        <v>0</v>
      </c>
      <c r="J291" s="35">
        <v>0</v>
      </c>
      <c r="K291" s="194"/>
      <c r="L291" s="196"/>
      <c r="M291" s="195"/>
      <c r="N291" s="195"/>
      <c r="O291" s="194"/>
    </row>
    <row r="292" spans="1:15" hidden="1" x14ac:dyDescent="0.3">
      <c r="A292" s="31">
        <v>439</v>
      </c>
      <c r="B292" s="32">
        <v>439035244</v>
      </c>
      <c r="C292" s="33" t="s">
        <v>166</v>
      </c>
      <c r="D292" s="31">
        <v>35</v>
      </c>
      <c r="E292" s="33" t="s">
        <v>22</v>
      </c>
      <c r="F292" s="31">
        <v>244</v>
      </c>
      <c r="G292" s="33" t="s">
        <v>43</v>
      </c>
      <c r="H292" s="34">
        <v>0</v>
      </c>
      <c r="I292" s="35">
        <v>0</v>
      </c>
      <c r="J292" s="35">
        <v>0</v>
      </c>
      <c r="K292" s="194"/>
      <c r="L292" s="196"/>
      <c r="M292" s="195"/>
      <c r="N292" s="195"/>
      <c r="O292" s="194"/>
    </row>
    <row r="293" spans="1:15" hidden="1" x14ac:dyDescent="0.3">
      <c r="A293" s="31">
        <v>439</v>
      </c>
      <c r="B293" s="32">
        <v>439035308</v>
      </c>
      <c r="C293" s="33" t="s">
        <v>166</v>
      </c>
      <c r="D293" s="31">
        <v>35</v>
      </c>
      <c r="E293" s="33" t="s">
        <v>22</v>
      </c>
      <c r="F293" s="31">
        <v>308</v>
      </c>
      <c r="G293" s="33" t="s">
        <v>32</v>
      </c>
      <c r="H293" s="34">
        <v>0</v>
      </c>
      <c r="I293" s="35">
        <v>0</v>
      </c>
      <c r="J293" s="35">
        <v>0</v>
      </c>
      <c r="K293" s="194"/>
      <c r="L293" s="196"/>
      <c r="M293" s="195"/>
      <c r="N293" s="195"/>
      <c r="O293" s="194"/>
    </row>
    <row r="294" spans="1:15" hidden="1" x14ac:dyDescent="0.3">
      <c r="A294" s="31">
        <v>440</v>
      </c>
      <c r="B294" s="32">
        <v>440149009</v>
      </c>
      <c r="C294" s="33" t="s">
        <v>167</v>
      </c>
      <c r="D294" s="31">
        <v>149</v>
      </c>
      <c r="E294" s="33" t="s">
        <v>103</v>
      </c>
      <c r="F294" s="31">
        <v>9</v>
      </c>
      <c r="G294" s="33" t="s">
        <v>108</v>
      </c>
      <c r="H294" s="34">
        <v>0</v>
      </c>
      <c r="I294" s="35">
        <v>0</v>
      </c>
      <c r="J294" s="35">
        <v>0</v>
      </c>
      <c r="K294" s="194"/>
      <c r="L294" s="196"/>
      <c r="M294" s="195"/>
      <c r="N294" s="195"/>
      <c r="O294" s="194"/>
    </row>
    <row r="295" spans="1:15" hidden="1" x14ac:dyDescent="0.3">
      <c r="A295" s="31">
        <v>440</v>
      </c>
      <c r="B295" s="32">
        <v>440149128</v>
      </c>
      <c r="C295" s="33" t="s">
        <v>167</v>
      </c>
      <c r="D295" s="31">
        <v>149</v>
      </c>
      <c r="E295" s="33" t="s">
        <v>103</v>
      </c>
      <c r="F295" s="31">
        <v>128</v>
      </c>
      <c r="G295" s="33" t="s">
        <v>110</v>
      </c>
      <c r="H295" s="34">
        <v>0</v>
      </c>
      <c r="I295" s="35">
        <v>0</v>
      </c>
      <c r="J295" s="35">
        <v>0</v>
      </c>
      <c r="K295" s="194"/>
      <c r="L295" s="196"/>
      <c r="M295" s="195"/>
      <c r="N295" s="195"/>
      <c r="O295" s="194"/>
    </row>
    <row r="296" spans="1:15" hidden="1" x14ac:dyDescent="0.3">
      <c r="A296" s="31">
        <v>440</v>
      </c>
      <c r="B296" s="32">
        <v>440149149</v>
      </c>
      <c r="C296" s="33" t="s">
        <v>167</v>
      </c>
      <c r="D296" s="31">
        <v>149</v>
      </c>
      <c r="E296" s="33" t="s">
        <v>103</v>
      </c>
      <c r="F296" s="31">
        <v>149</v>
      </c>
      <c r="G296" s="33" t="s">
        <v>103</v>
      </c>
      <c r="H296" s="34">
        <v>0</v>
      </c>
      <c r="I296" s="35">
        <v>0</v>
      </c>
      <c r="J296" s="35">
        <v>0</v>
      </c>
      <c r="K296" s="194"/>
      <c r="L296" s="196"/>
      <c r="M296" s="195"/>
      <c r="N296" s="195"/>
      <c r="O296" s="194"/>
    </row>
    <row r="297" spans="1:15" hidden="1" x14ac:dyDescent="0.3">
      <c r="A297" s="31">
        <v>440</v>
      </c>
      <c r="B297" s="32">
        <v>440149160</v>
      </c>
      <c r="C297" s="33" t="s">
        <v>167</v>
      </c>
      <c r="D297" s="31">
        <v>149</v>
      </c>
      <c r="E297" s="33" t="s">
        <v>103</v>
      </c>
      <c r="F297" s="31">
        <v>160</v>
      </c>
      <c r="G297" s="33" t="s">
        <v>104</v>
      </c>
      <c r="H297" s="34">
        <v>0</v>
      </c>
      <c r="I297" s="35">
        <v>0</v>
      </c>
      <c r="J297" s="35">
        <v>0</v>
      </c>
      <c r="K297" s="194"/>
      <c r="L297" s="196"/>
      <c r="M297" s="195"/>
      <c r="N297" s="195"/>
      <c r="O297" s="194"/>
    </row>
    <row r="298" spans="1:15" hidden="1" x14ac:dyDescent="0.3">
      <c r="A298" s="31">
        <v>440</v>
      </c>
      <c r="B298" s="32">
        <v>440149181</v>
      </c>
      <c r="C298" s="33" t="s">
        <v>167</v>
      </c>
      <c r="D298" s="31">
        <v>149</v>
      </c>
      <c r="E298" s="33" t="s">
        <v>103</v>
      </c>
      <c r="F298" s="31">
        <v>181</v>
      </c>
      <c r="G298" s="33" t="s">
        <v>105</v>
      </c>
      <c r="H298" s="34">
        <v>0</v>
      </c>
      <c r="I298" s="35">
        <v>0</v>
      </c>
      <c r="J298" s="35">
        <v>0</v>
      </c>
      <c r="K298" s="194"/>
      <c r="L298" s="196"/>
      <c r="M298" s="195"/>
      <c r="N298" s="195"/>
      <c r="O298" s="194"/>
    </row>
    <row r="299" spans="1:15" hidden="1" x14ac:dyDescent="0.3">
      <c r="A299" s="31">
        <v>440</v>
      </c>
      <c r="B299" s="32">
        <v>440149211</v>
      </c>
      <c r="C299" s="33" t="s">
        <v>167</v>
      </c>
      <c r="D299" s="31">
        <v>149</v>
      </c>
      <c r="E299" s="33" t="s">
        <v>103</v>
      </c>
      <c r="F299" s="31">
        <v>211</v>
      </c>
      <c r="G299" s="33" t="s">
        <v>80</v>
      </c>
      <c r="H299" s="34">
        <v>0</v>
      </c>
      <c r="I299" s="35">
        <v>0</v>
      </c>
      <c r="J299" s="35">
        <v>0</v>
      </c>
      <c r="K299" s="194"/>
      <c r="L299" s="196"/>
      <c r="M299" s="195"/>
      <c r="N299" s="195"/>
      <c r="O299" s="194"/>
    </row>
    <row r="300" spans="1:15" hidden="1" x14ac:dyDescent="0.3">
      <c r="A300" s="31">
        <v>441</v>
      </c>
      <c r="B300" s="32">
        <v>441281005</v>
      </c>
      <c r="C300" s="33" t="s">
        <v>168</v>
      </c>
      <c r="D300" s="31">
        <v>281</v>
      </c>
      <c r="E300" s="33" t="s">
        <v>169</v>
      </c>
      <c r="F300" s="31">
        <v>5</v>
      </c>
      <c r="G300" s="33" t="s">
        <v>219</v>
      </c>
      <c r="H300" s="34">
        <v>0</v>
      </c>
      <c r="I300" s="35">
        <v>0</v>
      </c>
      <c r="J300" s="35">
        <v>0</v>
      </c>
      <c r="K300" s="194"/>
      <c r="L300" s="196"/>
      <c r="M300" s="195"/>
      <c r="N300" s="195"/>
      <c r="O300" s="194"/>
    </row>
    <row r="301" spans="1:15" hidden="1" x14ac:dyDescent="0.3">
      <c r="A301" s="31">
        <v>441</v>
      </c>
      <c r="B301" s="32">
        <v>441281061</v>
      </c>
      <c r="C301" s="33" t="s">
        <v>168</v>
      </c>
      <c r="D301" s="31">
        <v>281</v>
      </c>
      <c r="E301" s="33" t="s">
        <v>169</v>
      </c>
      <c r="F301" s="31">
        <v>61</v>
      </c>
      <c r="G301" s="33" t="s">
        <v>170</v>
      </c>
      <c r="H301" s="34">
        <v>0</v>
      </c>
      <c r="I301" s="35">
        <v>0</v>
      </c>
      <c r="J301" s="35">
        <v>0</v>
      </c>
      <c r="K301" s="194"/>
      <c r="L301" s="196"/>
      <c r="M301" s="195"/>
      <c r="N301" s="195"/>
      <c r="O301" s="194"/>
    </row>
    <row r="302" spans="1:15" hidden="1" x14ac:dyDescent="0.3">
      <c r="A302" s="31">
        <v>441</v>
      </c>
      <c r="B302" s="32">
        <v>441281087</v>
      </c>
      <c r="C302" s="33" t="s">
        <v>168</v>
      </c>
      <c r="D302" s="31">
        <v>281</v>
      </c>
      <c r="E302" s="33" t="s">
        <v>169</v>
      </c>
      <c r="F302" s="31">
        <v>87</v>
      </c>
      <c r="G302" s="33" t="s">
        <v>171</v>
      </c>
      <c r="H302" s="34">
        <v>0</v>
      </c>
      <c r="I302" s="35">
        <v>0</v>
      </c>
      <c r="J302" s="35">
        <v>0</v>
      </c>
      <c r="K302" s="194"/>
      <c r="L302" s="196"/>
      <c r="M302" s="195"/>
      <c r="N302" s="195"/>
      <c r="O302" s="194"/>
    </row>
    <row r="303" spans="1:15" hidden="1" x14ac:dyDescent="0.3">
      <c r="A303" s="31">
        <v>441</v>
      </c>
      <c r="B303" s="32">
        <v>441281137</v>
      </c>
      <c r="C303" s="33" t="s">
        <v>168</v>
      </c>
      <c r="D303" s="31">
        <v>281</v>
      </c>
      <c r="E303" s="33" t="s">
        <v>169</v>
      </c>
      <c r="F303" s="31">
        <v>137</v>
      </c>
      <c r="G303" s="33" t="s">
        <v>210</v>
      </c>
      <c r="H303" s="34">
        <v>0</v>
      </c>
      <c r="I303" s="35">
        <v>0</v>
      </c>
      <c r="J303" s="35">
        <v>0</v>
      </c>
      <c r="K303" s="194"/>
      <c r="L303" s="196"/>
      <c r="M303" s="195"/>
      <c r="N303" s="195"/>
      <c r="O303" s="194"/>
    </row>
    <row r="304" spans="1:15" hidden="1" x14ac:dyDescent="0.3">
      <c r="A304" s="31">
        <v>441</v>
      </c>
      <c r="B304" s="32">
        <v>441281159</v>
      </c>
      <c r="C304" s="33" t="s">
        <v>168</v>
      </c>
      <c r="D304" s="31">
        <v>281</v>
      </c>
      <c r="E304" s="33" t="s">
        <v>169</v>
      </c>
      <c r="F304" s="31">
        <v>159</v>
      </c>
      <c r="G304" s="33" t="s">
        <v>172</v>
      </c>
      <c r="H304" s="34">
        <v>0</v>
      </c>
      <c r="I304" s="35">
        <v>0</v>
      </c>
      <c r="J304" s="35">
        <v>0</v>
      </c>
      <c r="K304" s="194"/>
      <c r="L304" s="196"/>
      <c r="M304" s="195"/>
      <c r="N304" s="195"/>
      <c r="O304" s="194"/>
    </row>
    <row r="305" spans="1:15" hidden="1" x14ac:dyDescent="0.3">
      <c r="A305" s="31">
        <v>441</v>
      </c>
      <c r="B305" s="32">
        <v>441281161</v>
      </c>
      <c r="C305" s="33" t="s">
        <v>168</v>
      </c>
      <c r="D305" s="31">
        <v>281</v>
      </c>
      <c r="E305" s="33" t="s">
        <v>169</v>
      </c>
      <c r="F305" s="31">
        <v>161</v>
      </c>
      <c r="G305" s="33" t="s">
        <v>173</v>
      </c>
      <c r="H305" s="34">
        <v>0</v>
      </c>
      <c r="I305" s="35">
        <v>0</v>
      </c>
      <c r="J305" s="35">
        <v>0</v>
      </c>
      <c r="K305" s="194"/>
      <c r="L305" s="196"/>
      <c r="M305" s="195"/>
      <c r="N305" s="195"/>
      <c r="O305" s="194"/>
    </row>
    <row r="306" spans="1:15" hidden="1" x14ac:dyDescent="0.3">
      <c r="A306" s="31">
        <v>441</v>
      </c>
      <c r="B306" s="32">
        <v>441281281</v>
      </c>
      <c r="C306" s="33" t="s">
        <v>168</v>
      </c>
      <c r="D306" s="31">
        <v>281</v>
      </c>
      <c r="E306" s="33" t="s">
        <v>169</v>
      </c>
      <c r="F306" s="31">
        <v>281</v>
      </c>
      <c r="G306" s="33" t="s">
        <v>169</v>
      </c>
      <c r="H306" s="34">
        <v>0</v>
      </c>
      <c r="I306" s="35">
        <v>0</v>
      </c>
      <c r="J306" s="35">
        <v>0</v>
      </c>
      <c r="K306" s="194"/>
      <c r="L306" s="196"/>
      <c r="M306" s="195"/>
      <c r="N306" s="195"/>
      <c r="O306" s="194"/>
    </row>
    <row r="307" spans="1:15" hidden="1" x14ac:dyDescent="0.3">
      <c r="A307" s="31">
        <v>441</v>
      </c>
      <c r="B307" s="32">
        <v>441281680</v>
      </c>
      <c r="C307" s="33" t="s">
        <v>168</v>
      </c>
      <c r="D307" s="31">
        <v>281</v>
      </c>
      <c r="E307" s="33" t="s">
        <v>169</v>
      </c>
      <c r="F307" s="31">
        <v>680</v>
      </c>
      <c r="G307" s="33" t="s">
        <v>174</v>
      </c>
      <c r="H307" s="34">
        <v>0</v>
      </c>
      <c r="I307" s="35">
        <v>0</v>
      </c>
      <c r="J307" s="35">
        <v>0</v>
      </c>
      <c r="K307" s="194"/>
      <c r="L307" s="196"/>
      <c r="M307" s="195"/>
      <c r="N307" s="195"/>
      <c r="O307" s="194"/>
    </row>
    <row r="308" spans="1:15" hidden="1" x14ac:dyDescent="0.3">
      <c r="A308" s="31">
        <v>444</v>
      </c>
      <c r="B308" s="32">
        <v>444035001</v>
      </c>
      <c r="C308" s="33" t="s">
        <v>175</v>
      </c>
      <c r="D308" s="31">
        <v>35</v>
      </c>
      <c r="E308" s="33" t="s">
        <v>22</v>
      </c>
      <c r="F308" s="31">
        <v>1</v>
      </c>
      <c r="G308" s="33" t="s">
        <v>161</v>
      </c>
      <c r="H308" s="34">
        <v>0</v>
      </c>
      <c r="I308" s="35">
        <v>0</v>
      </c>
      <c r="J308" s="35">
        <v>0</v>
      </c>
      <c r="K308" s="194"/>
      <c r="L308" s="196"/>
      <c r="M308" s="195"/>
      <c r="N308" s="195"/>
      <c r="O308" s="194"/>
    </row>
    <row r="309" spans="1:15" hidden="1" x14ac:dyDescent="0.3">
      <c r="A309" s="31">
        <v>444</v>
      </c>
      <c r="B309" s="32">
        <v>444035035</v>
      </c>
      <c r="C309" s="33" t="s">
        <v>175</v>
      </c>
      <c r="D309" s="31">
        <v>35</v>
      </c>
      <c r="E309" s="33" t="s">
        <v>22</v>
      </c>
      <c r="F309" s="31">
        <v>35</v>
      </c>
      <c r="G309" s="33" t="s">
        <v>22</v>
      </c>
      <c r="H309" s="34">
        <v>0</v>
      </c>
      <c r="I309" s="35">
        <v>0</v>
      </c>
      <c r="J309" s="35">
        <v>0</v>
      </c>
      <c r="K309" s="194"/>
      <c r="L309" s="196"/>
      <c r="M309" s="195"/>
      <c r="N309" s="195"/>
      <c r="O309" s="194"/>
    </row>
    <row r="310" spans="1:15" hidden="1" x14ac:dyDescent="0.3">
      <c r="A310" s="31">
        <v>444</v>
      </c>
      <c r="B310" s="32">
        <v>444035040</v>
      </c>
      <c r="C310" s="33" t="s">
        <v>175</v>
      </c>
      <c r="D310" s="31">
        <v>35</v>
      </c>
      <c r="E310" s="33" t="s">
        <v>22</v>
      </c>
      <c r="F310" s="31">
        <v>40</v>
      </c>
      <c r="G310" s="33" t="s">
        <v>95</v>
      </c>
      <c r="H310" s="34">
        <v>0</v>
      </c>
      <c r="I310" s="35">
        <v>0</v>
      </c>
      <c r="J310" s="35">
        <v>0</v>
      </c>
      <c r="K310" s="194"/>
      <c r="L310" s="196"/>
      <c r="M310" s="195"/>
      <c r="N310" s="195"/>
      <c r="O310" s="194"/>
    </row>
    <row r="311" spans="1:15" hidden="1" x14ac:dyDescent="0.3">
      <c r="A311" s="31">
        <v>444</v>
      </c>
      <c r="B311" s="32">
        <v>444035044</v>
      </c>
      <c r="C311" s="33" t="s">
        <v>175</v>
      </c>
      <c r="D311" s="31">
        <v>35</v>
      </c>
      <c r="E311" s="33" t="s">
        <v>22</v>
      </c>
      <c r="F311" s="31">
        <v>44</v>
      </c>
      <c r="G311" s="33" t="s">
        <v>35</v>
      </c>
      <c r="H311" s="34">
        <v>0</v>
      </c>
      <c r="I311" s="35">
        <v>0</v>
      </c>
      <c r="J311" s="35">
        <v>0</v>
      </c>
      <c r="K311" s="194"/>
      <c r="L311" s="196"/>
      <c r="M311" s="195"/>
      <c r="N311" s="195"/>
      <c r="O311" s="194"/>
    </row>
    <row r="312" spans="1:15" hidden="1" x14ac:dyDescent="0.3">
      <c r="A312" s="31">
        <v>444</v>
      </c>
      <c r="B312" s="32">
        <v>444035141</v>
      </c>
      <c r="C312" s="33" t="s">
        <v>175</v>
      </c>
      <c r="D312" s="31">
        <v>35</v>
      </c>
      <c r="E312" s="33" t="s">
        <v>22</v>
      </c>
      <c r="F312" s="31">
        <v>141</v>
      </c>
      <c r="G312" s="33" t="s">
        <v>123</v>
      </c>
      <c r="H312" s="34">
        <v>0</v>
      </c>
      <c r="I312" s="35">
        <v>0</v>
      </c>
      <c r="J312" s="35">
        <v>0</v>
      </c>
      <c r="K312" s="194"/>
      <c r="L312" s="196"/>
      <c r="M312" s="195"/>
      <c r="N312" s="195"/>
      <c r="O312" s="194"/>
    </row>
    <row r="313" spans="1:15" hidden="1" x14ac:dyDescent="0.3">
      <c r="A313" s="31">
        <v>444</v>
      </c>
      <c r="B313" s="32">
        <v>444035198</v>
      </c>
      <c r="C313" s="33" t="s">
        <v>175</v>
      </c>
      <c r="D313" s="31">
        <v>35</v>
      </c>
      <c r="E313" s="33" t="s">
        <v>22</v>
      </c>
      <c r="F313" s="31">
        <v>198</v>
      </c>
      <c r="G313" s="33" t="s">
        <v>39</v>
      </c>
      <c r="H313" s="34">
        <v>0</v>
      </c>
      <c r="I313" s="35">
        <v>0</v>
      </c>
      <c r="J313" s="35">
        <v>0</v>
      </c>
      <c r="K313" s="194"/>
      <c r="L313" s="196"/>
      <c r="M313" s="195"/>
      <c r="N313" s="195"/>
      <c r="O313" s="194"/>
    </row>
    <row r="314" spans="1:15" hidden="1" x14ac:dyDescent="0.3">
      <c r="A314" s="31">
        <v>444</v>
      </c>
      <c r="B314" s="32">
        <v>444035244</v>
      </c>
      <c r="C314" s="33" t="s">
        <v>175</v>
      </c>
      <c r="D314" s="31">
        <v>35</v>
      </c>
      <c r="E314" s="33" t="s">
        <v>22</v>
      </c>
      <c r="F314" s="31">
        <v>244</v>
      </c>
      <c r="G314" s="33" t="s">
        <v>43</v>
      </c>
      <c r="H314" s="34">
        <v>0</v>
      </c>
      <c r="I314" s="35">
        <v>0</v>
      </c>
      <c r="J314" s="35">
        <v>0</v>
      </c>
      <c r="K314" s="194"/>
      <c r="L314" s="196"/>
      <c r="M314" s="195"/>
      <c r="N314" s="195"/>
      <c r="O314" s="194"/>
    </row>
    <row r="315" spans="1:15" hidden="1" x14ac:dyDescent="0.3">
      <c r="A315" s="31">
        <v>444</v>
      </c>
      <c r="B315" s="32">
        <v>444035285</v>
      </c>
      <c r="C315" s="33" t="s">
        <v>175</v>
      </c>
      <c r="D315" s="31">
        <v>35</v>
      </c>
      <c r="E315" s="33" t="s">
        <v>22</v>
      </c>
      <c r="F315" s="31">
        <v>285</v>
      </c>
      <c r="G315" s="33" t="s">
        <v>44</v>
      </c>
      <c r="H315" s="34">
        <v>0</v>
      </c>
      <c r="I315" s="35">
        <v>0</v>
      </c>
      <c r="J315" s="35">
        <v>0</v>
      </c>
      <c r="K315" s="194"/>
      <c r="L315" s="196"/>
      <c r="M315" s="195"/>
      <c r="N315" s="195"/>
      <c r="O315" s="194"/>
    </row>
    <row r="316" spans="1:15" hidden="1" x14ac:dyDescent="0.3">
      <c r="A316" s="31">
        <v>444</v>
      </c>
      <c r="B316" s="32">
        <v>444035336</v>
      </c>
      <c r="C316" s="33" t="s">
        <v>175</v>
      </c>
      <c r="D316" s="31">
        <v>35</v>
      </c>
      <c r="E316" s="33" t="s">
        <v>22</v>
      </c>
      <c r="F316" s="31">
        <v>336</v>
      </c>
      <c r="G316" s="33" t="s">
        <v>48</v>
      </c>
      <c r="H316" s="34">
        <v>0</v>
      </c>
      <c r="I316" s="35">
        <v>0</v>
      </c>
      <c r="J316" s="35">
        <v>0</v>
      </c>
      <c r="K316" s="194"/>
      <c r="L316" s="196"/>
      <c r="M316" s="195"/>
      <c r="N316" s="195"/>
      <c r="O316" s="194"/>
    </row>
    <row r="317" spans="1:15" hidden="1" x14ac:dyDescent="0.3">
      <c r="A317" s="31">
        <v>445</v>
      </c>
      <c r="B317" s="32">
        <v>445348017</v>
      </c>
      <c r="C317" s="33" t="s">
        <v>176</v>
      </c>
      <c r="D317" s="31">
        <v>348</v>
      </c>
      <c r="E317" s="33" t="s">
        <v>132</v>
      </c>
      <c r="F317" s="31">
        <v>17</v>
      </c>
      <c r="G317" s="33" t="s">
        <v>177</v>
      </c>
      <c r="H317" s="34">
        <v>0</v>
      </c>
      <c r="I317" s="35">
        <v>0</v>
      </c>
      <c r="J317" s="35">
        <v>0</v>
      </c>
      <c r="K317" s="194"/>
      <c r="L317" s="196"/>
      <c r="M317" s="195"/>
      <c r="N317" s="195"/>
      <c r="O317" s="194"/>
    </row>
    <row r="318" spans="1:15" hidden="1" x14ac:dyDescent="0.3">
      <c r="A318" s="31">
        <v>445</v>
      </c>
      <c r="B318" s="32">
        <v>445348064</v>
      </c>
      <c r="C318" s="33" t="s">
        <v>176</v>
      </c>
      <c r="D318" s="31">
        <v>348</v>
      </c>
      <c r="E318" s="33" t="s">
        <v>132</v>
      </c>
      <c r="F318" s="31">
        <v>64</v>
      </c>
      <c r="G318" s="33" t="s">
        <v>121</v>
      </c>
      <c r="H318" s="34">
        <v>0</v>
      </c>
      <c r="I318" s="35">
        <v>0</v>
      </c>
      <c r="J318" s="35">
        <v>0</v>
      </c>
      <c r="K318" s="194"/>
      <c r="L318" s="196"/>
      <c r="M318" s="195"/>
      <c r="N318" s="195"/>
      <c r="O318" s="194"/>
    </row>
    <row r="319" spans="1:15" hidden="1" x14ac:dyDescent="0.3">
      <c r="A319" s="31">
        <v>445</v>
      </c>
      <c r="B319" s="32">
        <v>445348110</v>
      </c>
      <c r="C319" s="33" t="s">
        <v>176</v>
      </c>
      <c r="D319" s="31">
        <v>348</v>
      </c>
      <c r="E319" s="33" t="s">
        <v>132</v>
      </c>
      <c r="F319" s="31">
        <v>110</v>
      </c>
      <c r="G319" s="33" t="s">
        <v>122</v>
      </c>
      <c r="H319" s="34">
        <v>0</v>
      </c>
      <c r="I319" s="35">
        <v>0</v>
      </c>
      <c r="J319" s="35">
        <v>0</v>
      </c>
      <c r="K319" s="194"/>
      <c r="L319" s="196"/>
      <c r="M319" s="195"/>
      <c r="N319" s="195"/>
      <c r="O319" s="194"/>
    </row>
    <row r="320" spans="1:15" hidden="1" x14ac:dyDescent="0.3">
      <c r="A320" s="31">
        <v>445</v>
      </c>
      <c r="B320" s="32">
        <v>445348151</v>
      </c>
      <c r="C320" s="33" t="s">
        <v>176</v>
      </c>
      <c r="D320" s="31">
        <v>348</v>
      </c>
      <c r="E320" s="33" t="s">
        <v>132</v>
      </c>
      <c r="F320" s="31">
        <v>151</v>
      </c>
      <c r="G320" s="33" t="s">
        <v>178</v>
      </c>
      <c r="H320" s="34">
        <v>0</v>
      </c>
      <c r="I320" s="35">
        <v>0</v>
      </c>
      <c r="J320" s="35">
        <v>0</v>
      </c>
      <c r="K320" s="194"/>
      <c r="L320" s="196"/>
      <c r="M320" s="195"/>
      <c r="N320" s="195"/>
      <c r="O320" s="194"/>
    </row>
    <row r="321" spans="1:15" hidden="1" x14ac:dyDescent="0.3">
      <c r="A321" s="31">
        <v>445</v>
      </c>
      <c r="B321" s="32">
        <v>445348153</v>
      </c>
      <c r="C321" s="33" t="s">
        <v>176</v>
      </c>
      <c r="D321" s="31">
        <v>348</v>
      </c>
      <c r="E321" s="33" t="s">
        <v>132</v>
      </c>
      <c r="F321" s="31">
        <v>153</v>
      </c>
      <c r="G321" s="33" t="s">
        <v>124</v>
      </c>
      <c r="H321" s="34">
        <v>0</v>
      </c>
      <c r="I321" s="35">
        <v>0</v>
      </c>
      <c r="J321" s="35">
        <v>0</v>
      </c>
      <c r="K321" s="194"/>
      <c r="L321" s="196"/>
      <c r="M321" s="195"/>
      <c r="N321" s="195"/>
      <c r="O321" s="194"/>
    </row>
    <row r="322" spans="1:15" hidden="1" x14ac:dyDescent="0.3">
      <c r="A322" s="31">
        <v>445</v>
      </c>
      <c r="B322" s="32">
        <v>445348162</v>
      </c>
      <c r="C322" s="33" t="s">
        <v>176</v>
      </c>
      <c r="D322" s="31">
        <v>348</v>
      </c>
      <c r="E322" s="33" t="s">
        <v>132</v>
      </c>
      <c r="F322" s="31">
        <v>162</v>
      </c>
      <c r="G322" s="33" t="s">
        <v>179</v>
      </c>
      <c r="H322" s="34">
        <v>0</v>
      </c>
      <c r="I322" s="35">
        <v>0</v>
      </c>
      <c r="J322" s="35">
        <v>0</v>
      </c>
      <c r="K322" s="194"/>
      <c r="L322" s="196"/>
      <c r="M322" s="195"/>
      <c r="N322" s="195"/>
      <c r="O322" s="194"/>
    </row>
    <row r="323" spans="1:15" hidden="1" x14ac:dyDescent="0.3">
      <c r="A323" s="31">
        <v>445</v>
      </c>
      <c r="B323" s="32">
        <v>445348186</v>
      </c>
      <c r="C323" s="33" t="s">
        <v>176</v>
      </c>
      <c r="D323" s="31">
        <v>348</v>
      </c>
      <c r="E323" s="33" t="s">
        <v>132</v>
      </c>
      <c r="F323" s="31">
        <v>186</v>
      </c>
      <c r="G323" s="33" t="s">
        <v>180</v>
      </c>
      <c r="H323" s="34">
        <v>0</v>
      </c>
      <c r="I323" s="35">
        <v>0</v>
      </c>
      <c r="J323" s="35">
        <v>0</v>
      </c>
      <c r="K323" s="194"/>
      <c r="L323" s="196"/>
      <c r="M323" s="195"/>
      <c r="N323" s="195"/>
      <c r="O323" s="194"/>
    </row>
    <row r="324" spans="1:15" hidden="1" x14ac:dyDescent="0.3">
      <c r="A324" s="31">
        <v>445</v>
      </c>
      <c r="B324" s="32">
        <v>445348226</v>
      </c>
      <c r="C324" s="33" t="s">
        <v>176</v>
      </c>
      <c r="D324" s="31">
        <v>348</v>
      </c>
      <c r="E324" s="33" t="s">
        <v>132</v>
      </c>
      <c r="F324" s="31">
        <v>226</v>
      </c>
      <c r="G324" s="33" t="s">
        <v>181</v>
      </c>
      <c r="H324" s="34">
        <v>0</v>
      </c>
      <c r="I324" s="35">
        <v>0</v>
      </c>
      <c r="J324" s="35">
        <v>0</v>
      </c>
      <c r="K324" s="194"/>
      <c r="L324" s="196"/>
      <c r="M324" s="195"/>
      <c r="N324" s="195"/>
      <c r="O324" s="194"/>
    </row>
    <row r="325" spans="1:15" hidden="1" x14ac:dyDescent="0.3">
      <c r="A325" s="31">
        <v>445</v>
      </c>
      <c r="B325" s="32">
        <v>445348271</v>
      </c>
      <c r="C325" s="33" t="s">
        <v>176</v>
      </c>
      <c r="D325" s="31">
        <v>348</v>
      </c>
      <c r="E325" s="33" t="s">
        <v>132</v>
      </c>
      <c r="F325" s="31">
        <v>271</v>
      </c>
      <c r="G325" s="33" t="s">
        <v>129</v>
      </c>
      <c r="H325" s="34">
        <v>0</v>
      </c>
      <c r="I325" s="35">
        <v>0</v>
      </c>
      <c r="J325" s="35">
        <v>0</v>
      </c>
      <c r="K325" s="194"/>
      <c r="L325" s="196"/>
      <c r="M325" s="195"/>
      <c r="N325" s="195"/>
      <c r="O325" s="194"/>
    </row>
    <row r="326" spans="1:15" hidden="1" x14ac:dyDescent="0.3">
      <c r="A326" s="31">
        <v>445</v>
      </c>
      <c r="B326" s="32">
        <v>445348316</v>
      </c>
      <c r="C326" s="33" t="s">
        <v>176</v>
      </c>
      <c r="D326" s="31">
        <v>348</v>
      </c>
      <c r="E326" s="33" t="s">
        <v>132</v>
      </c>
      <c r="F326" s="31">
        <v>316</v>
      </c>
      <c r="G326" s="33" t="s">
        <v>182</v>
      </c>
      <c r="H326" s="34">
        <v>0</v>
      </c>
      <c r="I326" s="35">
        <v>0</v>
      </c>
      <c r="J326" s="35">
        <v>0</v>
      </c>
      <c r="K326" s="194"/>
      <c r="L326" s="196"/>
      <c r="M326" s="195"/>
      <c r="N326" s="195"/>
      <c r="O326" s="194"/>
    </row>
    <row r="327" spans="1:15" hidden="1" x14ac:dyDescent="0.3">
      <c r="A327" s="31">
        <v>445</v>
      </c>
      <c r="B327" s="32">
        <v>445348322</v>
      </c>
      <c r="C327" s="33" t="s">
        <v>176</v>
      </c>
      <c r="D327" s="31">
        <v>348</v>
      </c>
      <c r="E327" s="33" t="s">
        <v>132</v>
      </c>
      <c r="F327" s="31">
        <v>322</v>
      </c>
      <c r="G327" s="33" t="s">
        <v>131</v>
      </c>
      <c r="H327" s="34">
        <v>0</v>
      </c>
      <c r="I327" s="35">
        <v>0</v>
      </c>
      <c r="J327" s="35">
        <v>0</v>
      </c>
      <c r="K327" s="194"/>
      <c r="L327" s="196"/>
      <c r="M327" s="195"/>
      <c r="N327" s="195"/>
      <c r="O327" s="194"/>
    </row>
    <row r="328" spans="1:15" hidden="1" x14ac:dyDescent="0.3">
      <c r="A328" s="31">
        <v>445</v>
      </c>
      <c r="B328" s="32">
        <v>445348348</v>
      </c>
      <c r="C328" s="33" t="s">
        <v>176</v>
      </c>
      <c r="D328" s="31">
        <v>348</v>
      </c>
      <c r="E328" s="33" t="s">
        <v>132</v>
      </c>
      <c r="F328" s="31">
        <v>348</v>
      </c>
      <c r="G328" s="33" t="s">
        <v>132</v>
      </c>
      <c r="H328" s="34">
        <v>0</v>
      </c>
      <c r="I328" s="35">
        <v>0</v>
      </c>
      <c r="J328" s="35">
        <v>0</v>
      </c>
      <c r="K328" s="194"/>
      <c r="L328" s="196"/>
      <c r="M328" s="195"/>
      <c r="N328" s="195"/>
      <c r="O328" s="194"/>
    </row>
    <row r="329" spans="1:15" hidden="1" x14ac:dyDescent="0.3">
      <c r="A329" s="31">
        <v>445</v>
      </c>
      <c r="B329" s="32">
        <v>445348616</v>
      </c>
      <c r="C329" s="33" t="s">
        <v>176</v>
      </c>
      <c r="D329" s="31">
        <v>348</v>
      </c>
      <c r="E329" s="33" t="s">
        <v>132</v>
      </c>
      <c r="F329" s="31">
        <v>616</v>
      </c>
      <c r="G329" s="33" t="s">
        <v>133</v>
      </c>
      <c r="H329" s="34">
        <v>0</v>
      </c>
      <c r="I329" s="35">
        <v>0</v>
      </c>
      <c r="J329" s="35">
        <v>0</v>
      </c>
      <c r="K329" s="194"/>
      <c r="L329" s="196"/>
      <c r="M329" s="195"/>
      <c r="N329" s="195"/>
      <c r="O329" s="194"/>
    </row>
    <row r="330" spans="1:15" hidden="1" x14ac:dyDescent="0.3">
      <c r="A330" s="31">
        <v>445</v>
      </c>
      <c r="B330" s="32">
        <v>445348658</v>
      </c>
      <c r="C330" s="33" t="s">
        <v>176</v>
      </c>
      <c r="D330" s="31">
        <v>348</v>
      </c>
      <c r="E330" s="33" t="s">
        <v>132</v>
      </c>
      <c r="F330" s="31">
        <v>658</v>
      </c>
      <c r="G330" s="33" t="s">
        <v>183</v>
      </c>
      <c r="H330" s="34">
        <v>0</v>
      </c>
      <c r="I330" s="35">
        <v>0</v>
      </c>
      <c r="J330" s="35">
        <v>0</v>
      </c>
      <c r="K330" s="194"/>
      <c r="L330" s="196"/>
      <c r="M330" s="195"/>
      <c r="N330" s="195"/>
      <c r="O330" s="194"/>
    </row>
    <row r="331" spans="1:15" hidden="1" x14ac:dyDescent="0.3">
      <c r="A331" s="31">
        <v>445</v>
      </c>
      <c r="B331" s="32">
        <v>445348735</v>
      </c>
      <c r="C331" s="33" t="s">
        <v>176</v>
      </c>
      <c r="D331" s="31">
        <v>348</v>
      </c>
      <c r="E331" s="33" t="s">
        <v>132</v>
      </c>
      <c r="F331" s="31">
        <v>735</v>
      </c>
      <c r="G331" s="33" t="s">
        <v>138</v>
      </c>
      <c r="H331" s="34">
        <v>0</v>
      </c>
      <c r="I331" s="35">
        <v>0</v>
      </c>
      <c r="J331" s="35">
        <v>0</v>
      </c>
      <c r="K331" s="194"/>
      <c r="L331" s="196"/>
      <c r="M331" s="195"/>
      <c r="N331" s="195"/>
      <c r="O331" s="194"/>
    </row>
    <row r="332" spans="1:15" hidden="1" x14ac:dyDescent="0.3">
      <c r="A332" s="31">
        <v>445</v>
      </c>
      <c r="B332" s="32">
        <v>445348753</v>
      </c>
      <c r="C332" s="33" t="s">
        <v>176</v>
      </c>
      <c r="D332" s="31">
        <v>348</v>
      </c>
      <c r="E332" s="33" t="s">
        <v>132</v>
      </c>
      <c r="F332" s="31">
        <v>753</v>
      </c>
      <c r="G332" s="33" t="s">
        <v>248</v>
      </c>
      <c r="H332" s="34">
        <v>0</v>
      </c>
      <c r="I332" s="35">
        <v>0</v>
      </c>
      <c r="J332" s="35">
        <v>0</v>
      </c>
      <c r="K332" s="194"/>
      <c r="L332" s="196"/>
      <c r="M332" s="195"/>
      <c r="N332" s="195"/>
      <c r="O332" s="194"/>
    </row>
    <row r="333" spans="1:15" hidden="1" x14ac:dyDescent="0.3">
      <c r="A333" s="31">
        <v>445</v>
      </c>
      <c r="B333" s="32">
        <v>445348767</v>
      </c>
      <c r="C333" s="33" t="s">
        <v>176</v>
      </c>
      <c r="D333" s="31">
        <v>348</v>
      </c>
      <c r="E333" s="33" t="s">
        <v>132</v>
      </c>
      <c r="F333" s="31">
        <v>767</v>
      </c>
      <c r="G333" s="33" t="s">
        <v>184</v>
      </c>
      <c r="H333" s="34">
        <v>0</v>
      </c>
      <c r="I333" s="35">
        <v>0</v>
      </c>
      <c r="J333" s="35">
        <v>0</v>
      </c>
      <c r="K333" s="194"/>
      <c r="L333" s="196"/>
      <c r="M333" s="195"/>
      <c r="N333" s="195"/>
      <c r="O333" s="194"/>
    </row>
    <row r="334" spans="1:15" hidden="1" x14ac:dyDescent="0.3">
      <c r="A334" s="31">
        <v>445</v>
      </c>
      <c r="B334" s="32">
        <v>445348775</v>
      </c>
      <c r="C334" s="33" t="s">
        <v>176</v>
      </c>
      <c r="D334" s="31">
        <v>348</v>
      </c>
      <c r="E334" s="33" t="s">
        <v>132</v>
      </c>
      <c r="F334" s="31">
        <v>775</v>
      </c>
      <c r="G334" s="33" t="s">
        <v>77</v>
      </c>
      <c r="H334" s="34">
        <v>0</v>
      </c>
      <c r="I334" s="35">
        <v>0</v>
      </c>
      <c r="J334" s="35">
        <v>0</v>
      </c>
      <c r="K334" s="194"/>
      <c r="L334" s="196"/>
      <c r="M334" s="195"/>
      <c r="N334" s="195"/>
      <c r="O334" s="194"/>
    </row>
    <row r="335" spans="1:15" hidden="1" x14ac:dyDescent="0.3">
      <c r="A335" s="31">
        <v>446</v>
      </c>
      <c r="B335" s="32">
        <v>446099016</v>
      </c>
      <c r="C335" s="33" t="s">
        <v>185</v>
      </c>
      <c r="D335" s="31">
        <v>99</v>
      </c>
      <c r="E335" s="33" t="s">
        <v>186</v>
      </c>
      <c r="F335" s="31">
        <v>16</v>
      </c>
      <c r="G335" s="33" t="s">
        <v>187</v>
      </c>
      <c r="H335" s="34">
        <v>0</v>
      </c>
      <c r="I335" s="35">
        <v>0</v>
      </c>
      <c r="J335" s="35">
        <v>0</v>
      </c>
      <c r="K335" s="194"/>
      <c r="L335" s="196"/>
      <c r="M335" s="195"/>
      <c r="N335" s="195"/>
      <c r="O335" s="194"/>
    </row>
    <row r="336" spans="1:15" hidden="1" x14ac:dyDescent="0.3">
      <c r="A336" s="31">
        <v>446</v>
      </c>
      <c r="B336" s="32">
        <v>446099018</v>
      </c>
      <c r="C336" s="33" t="s">
        <v>185</v>
      </c>
      <c r="D336" s="31">
        <v>99</v>
      </c>
      <c r="E336" s="33" t="s">
        <v>186</v>
      </c>
      <c r="F336" s="31">
        <v>18</v>
      </c>
      <c r="G336" s="33" t="s">
        <v>188</v>
      </c>
      <c r="H336" s="34">
        <v>0</v>
      </c>
      <c r="I336" s="35">
        <v>0</v>
      </c>
      <c r="J336" s="35">
        <v>0</v>
      </c>
      <c r="K336" s="194"/>
      <c r="L336" s="196"/>
      <c r="M336" s="195"/>
      <c r="N336" s="195"/>
      <c r="O336" s="194"/>
    </row>
    <row r="337" spans="1:15" hidden="1" x14ac:dyDescent="0.3">
      <c r="A337" s="31">
        <v>446</v>
      </c>
      <c r="B337" s="32">
        <v>446099035</v>
      </c>
      <c r="C337" s="33" t="s">
        <v>185</v>
      </c>
      <c r="D337" s="31">
        <v>99</v>
      </c>
      <c r="E337" s="33" t="s">
        <v>186</v>
      </c>
      <c r="F337" s="31">
        <v>35</v>
      </c>
      <c r="G337" s="33" t="s">
        <v>22</v>
      </c>
      <c r="H337" s="34">
        <v>0</v>
      </c>
      <c r="I337" s="35">
        <v>0</v>
      </c>
      <c r="J337" s="35">
        <v>0</v>
      </c>
      <c r="K337" s="194"/>
      <c r="L337" s="196"/>
      <c r="M337" s="195"/>
      <c r="N337" s="195"/>
      <c r="O337" s="194"/>
    </row>
    <row r="338" spans="1:15" hidden="1" x14ac:dyDescent="0.3">
      <c r="A338" s="31">
        <v>446</v>
      </c>
      <c r="B338" s="32">
        <v>446099044</v>
      </c>
      <c r="C338" s="33" t="s">
        <v>185</v>
      </c>
      <c r="D338" s="31">
        <v>99</v>
      </c>
      <c r="E338" s="33" t="s">
        <v>186</v>
      </c>
      <c r="F338" s="31">
        <v>44</v>
      </c>
      <c r="G338" s="33" t="s">
        <v>35</v>
      </c>
      <c r="H338" s="34">
        <v>0</v>
      </c>
      <c r="I338" s="35">
        <v>0</v>
      </c>
      <c r="J338" s="35">
        <v>0</v>
      </c>
      <c r="K338" s="194"/>
      <c r="L338" s="196"/>
      <c r="M338" s="195"/>
      <c r="N338" s="195"/>
      <c r="O338" s="194"/>
    </row>
    <row r="339" spans="1:15" hidden="1" x14ac:dyDescent="0.3">
      <c r="A339" s="31">
        <v>446</v>
      </c>
      <c r="B339" s="32">
        <v>446099050</v>
      </c>
      <c r="C339" s="33" t="s">
        <v>185</v>
      </c>
      <c r="D339" s="31">
        <v>99</v>
      </c>
      <c r="E339" s="33" t="s">
        <v>186</v>
      </c>
      <c r="F339" s="31">
        <v>50</v>
      </c>
      <c r="G339" s="33" t="s">
        <v>112</v>
      </c>
      <c r="H339" s="34">
        <v>0</v>
      </c>
      <c r="I339" s="35">
        <v>0</v>
      </c>
      <c r="J339" s="35">
        <v>0</v>
      </c>
      <c r="K339" s="194"/>
      <c r="L339" s="196"/>
      <c r="M339" s="195"/>
      <c r="N339" s="195"/>
      <c r="O339" s="194"/>
    </row>
    <row r="340" spans="1:15" hidden="1" x14ac:dyDescent="0.3">
      <c r="A340" s="31">
        <v>446</v>
      </c>
      <c r="B340" s="32">
        <v>446099073</v>
      </c>
      <c r="C340" s="33" t="s">
        <v>185</v>
      </c>
      <c r="D340" s="31">
        <v>99</v>
      </c>
      <c r="E340" s="33" t="s">
        <v>186</v>
      </c>
      <c r="F340" s="31">
        <v>73</v>
      </c>
      <c r="G340" s="33" t="s">
        <v>37</v>
      </c>
      <c r="H340" s="34">
        <v>0</v>
      </c>
      <c r="I340" s="35">
        <v>0</v>
      </c>
      <c r="J340" s="35">
        <v>0</v>
      </c>
      <c r="K340" s="194"/>
      <c r="L340" s="196"/>
      <c r="M340" s="195"/>
      <c r="N340" s="195"/>
      <c r="O340" s="194"/>
    </row>
    <row r="341" spans="1:15" hidden="1" x14ac:dyDescent="0.3">
      <c r="A341" s="31">
        <v>446</v>
      </c>
      <c r="B341" s="32">
        <v>446099083</v>
      </c>
      <c r="C341" s="33" t="s">
        <v>185</v>
      </c>
      <c r="D341" s="31">
        <v>99</v>
      </c>
      <c r="E341" s="33" t="s">
        <v>186</v>
      </c>
      <c r="F341" s="31">
        <v>83</v>
      </c>
      <c r="G341" s="33" t="s">
        <v>189</v>
      </c>
      <c r="H341" s="34">
        <v>0</v>
      </c>
      <c r="I341" s="35">
        <v>0</v>
      </c>
      <c r="J341" s="35">
        <v>0</v>
      </c>
      <c r="K341" s="194"/>
      <c r="L341" s="196"/>
      <c r="M341" s="195"/>
      <c r="N341" s="195"/>
      <c r="O341" s="194"/>
    </row>
    <row r="342" spans="1:15" hidden="1" x14ac:dyDescent="0.3">
      <c r="A342" s="31">
        <v>446</v>
      </c>
      <c r="B342" s="32">
        <v>446099088</v>
      </c>
      <c r="C342" s="33" t="s">
        <v>185</v>
      </c>
      <c r="D342" s="31">
        <v>99</v>
      </c>
      <c r="E342" s="33" t="s">
        <v>186</v>
      </c>
      <c r="F342" s="31">
        <v>88</v>
      </c>
      <c r="G342" s="33" t="s">
        <v>190</v>
      </c>
      <c r="H342" s="34">
        <v>0</v>
      </c>
      <c r="I342" s="35">
        <v>0</v>
      </c>
      <c r="J342" s="35">
        <v>0</v>
      </c>
      <c r="K342" s="194"/>
      <c r="L342" s="196"/>
      <c r="M342" s="195"/>
      <c r="N342" s="195"/>
      <c r="O342" s="194"/>
    </row>
    <row r="343" spans="1:15" hidden="1" x14ac:dyDescent="0.3">
      <c r="A343" s="31">
        <v>446</v>
      </c>
      <c r="B343" s="32">
        <v>446099099</v>
      </c>
      <c r="C343" s="33" t="s">
        <v>185</v>
      </c>
      <c r="D343" s="31">
        <v>99</v>
      </c>
      <c r="E343" s="33" t="s">
        <v>186</v>
      </c>
      <c r="F343" s="31">
        <v>99</v>
      </c>
      <c r="G343" s="33" t="s">
        <v>186</v>
      </c>
      <c r="H343" s="34">
        <v>0</v>
      </c>
      <c r="I343" s="35">
        <v>0</v>
      </c>
      <c r="J343" s="35">
        <v>0</v>
      </c>
      <c r="K343" s="194"/>
      <c r="L343" s="196"/>
      <c r="M343" s="195"/>
      <c r="N343" s="195"/>
      <c r="O343" s="194"/>
    </row>
    <row r="344" spans="1:15" hidden="1" x14ac:dyDescent="0.3">
      <c r="A344" s="31">
        <v>446</v>
      </c>
      <c r="B344" s="32">
        <v>446099133</v>
      </c>
      <c r="C344" s="33" t="s">
        <v>185</v>
      </c>
      <c r="D344" s="31">
        <v>99</v>
      </c>
      <c r="E344" s="33" t="s">
        <v>186</v>
      </c>
      <c r="F344" s="31">
        <v>133</v>
      </c>
      <c r="G344" s="33" t="s">
        <v>73</v>
      </c>
      <c r="H344" s="34">
        <v>0</v>
      </c>
      <c r="I344" s="35">
        <v>0</v>
      </c>
      <c r="J344" s="35">
        <v>0</v>
      </c>
      <c r="K344" s="194"/>
      <c r="L344" s="196"/>
      <c r="M344" s="195"/>
      <c r="N344" s="195"/>
      <c r="O344" s="194"/>
    </row>
    <row r="345" spans="1:15" hidden="1" x14ac:dyDescent="0.3">
      <c r="A345" s="31">
        <v>446</v>
      </c>
      <c r="B345" s="32">
        <v>446099167</v>
      </c>
      <c r="C345" s="33" t="s">
        <v>185</v>
      </c>
      <c r="D345" s="31">
        <v>99</v>
      </c>
      <c r="E345" s="33" t="s">
        <v>186</v>
      </c>
      <c r="F345" s="31">
        <v>167</v>
      </c>
      <c r="G345" s="33" t="s">
        <v>191</v>
      </c>
      <c r="H345" s="34">
        <v>0</v>
      </c>
      <c r="I345" s="35">
        <v>0</v>
      </c>
      <c r="J345" s="35">
        <v>0</v>
      </c>
      <c r="K345" s="194"/>
      <c r="L345" s="196"/>
      <c r="M345" s="195"/>
      <c r="N345" s="195"/>
      <c r="O345" s="194"/>
    </row>
    <row r="346" spans="1:15" hidden="1" x14ac:dyDescent="0.3">
      <c r="A346" s="31">
        <v>446</v>
      </c>
      <c r="B346" s="32">
        <v>446099170</v>
      </c>
      <c r="C346" s="33" t="s">
        <v>185</v>
      </c>
      <c r="D346" s="31">
        <v>99</v>
      </c>
      <c r="E346" s="33" t="s">
        <v>186</v>
      </c>
      <c r="F346" s="31">
        <v>170</v>
      </c>
      <c r="G346" s="33" t="s">
        <v>87</v>
      </c>
      <c r="H346" s="34">
        <v>0</v>
      </c>
      <c r="I346" s="35">
        <v>0</v>
      </c>
      <c r="J346" s="35">
        <v>0</v>
      </c>
      <c r="K346" s="194"/>
      <c r="L346" s="196"/>
      <c r="M346" s="195"/>
      <c r="N346" s="195"/>
      <c r="O346" s="194"/>
    </row>
    <row r="347" spans="1:15" hidden="1" x14ac:dyDescent="0.3">
      <c r="A347" s="31">
        <v>446</v>
      </c>
      <c r="B347" s="32">
        <v>446099175</v>
      </c>
      <c r="C347" s="33" t="s">
        <v>185</v>
      </c>
      <c r="D347" s="31">
        <v>99</v>
      </c>
      <c r="E347" s="33" t="s">
        <v>186</v>
      </c>
      <c r="F347" s="31">
        <v>175</v>
      </c>
      <c r="G347" s="33" t="s">
        <v>472</v>
      </c>
      <c r="H347" s="34">
        <v>0</v>
      </c>
      <c r="I347" s="35">
        <v>0</v>
      </c>
      <c r="J347" s="35">
        <v>0</v>
      </c>
      <c r="K347" s="194"/>
      <c r="L347" s="196"/>
      <c r="M347" s="195"/>
      <c r="N347" s="195"/>
      <c r="O347" s="194"/>
    </row>
    <row r="348" spans="1:15" hidden="1" x14ac:dyDescent="0.3">
      <c r="A348" s="31">
        <v>446</v>
      </c>
      <c r="B348" s="32">
        <v>446099177</v>
      </c>
      <c r="C348" s="33" t="s">
        <v>185</v>
      </c>
      <c r="D348" s="31">
        <v>99</v>
      </c>
      <c r="E348" s="33" t="s">
        <v>186</v>
      </c>
      <c r="F348" s="31">
        <v>177</v>
      </c>
      <c r="G348" s="33" t="s">
        <v>127</v>
      </c>
      <c r="H348" s="34">
        <v>0</v>
      </c>
      <c r="I348" s="35">
        <v>0</v>
      </c>
      <c r="J348" s="35">
        <v>0</v>
      </c>
      <c r="K348" s="194"/>
      <c r="L348" s="196"/>
      <c r="M348" s="195"/>
      <c r="N348" s="195"/>
      <c r="O348" s="194"/>
    </row>
    <row r="349" spans="1:15" hidden="1" x14ac:dyDescent="0.3">
      <c r="A349" s="31">
        <v>446</v>
      </c>
      <c r="B349" s="32">
        <v>446099208</v>
      </c>
      <c r="C349" s="33" t="s">
        <v>185</v>
      </c>
      <c r="D349" s="31">
        <v>99</v>
      </c>
      <c r="E349" s="33" t="s">
        <v>186</v>
      </c>
      <c r="F349" s="31">
        <v>208</v>
      </c>
      <c r="G349" s="33" t="s">
        <v>192</v>
      </c>
      <c r="H349" s="34">
        <v>0</v>
      </c>
      <c r="I349" s="35">
        <v>0</v>
      </c>
      <c r="J349" s="35">
        <v>0</v>
      </c>
      <c r="K349" s="194"/>
      <c r="L349" s="196"/>
      <c r="M349" s="195"/>
      <c r="N349" s="195"/>
      <c r="O349" s="194"/>
    </row>
    <row r="350" spans="1:15" hidden="1" x14ac:dyDescent="0.3">
      <c r="A350" s="31">
        <v>446</v>
      </c>
      <c r="B350" s="32">
        <v>446099212</v>
      </c>
      <c r="C350" s="33" t="s">
        <v>185</v>
      </c>
      <c r="D350" s="31">
        <v>99</v>
      </c>
      <c r="E350" s="33" t="s">
        <v>186</v>
      </c>
      <c r="F350" s="31">
        <v>212</v>
      </c>
      <c r="G350" s="33" t="s">
        <v>41</v>
      </c>
      <c r="H350" s="34">
        <v>0</v>
      </c>
      <c r="I350" s="35">
        <v>0</v>
      </c>
      <c r="J350" s="35">
        <v>0</v>
      </c>
      <c r="K350" s="194"/>
      <c r="L350" s="196"/>
      <c r="M350" s="195"/>
      <c r="N350" s="195"/>
      <c r="O350" s="194"/>
    </row>
    <row r="351" spans="1:15" hidden="1" x14ac:dyDescent="0.3">
      <c r="A351" s="31">
        <v>446</v>
      </c>
      <c r="B351" s="32">
        <v>446099218</v>
      </c>
      <c r="C351" s="33" t="s">
        <v>185</v>
      </c>
      <c r="D351" s="31">
        <v>99</v>
      </c>
      <c r="E351" s="33" t="s">
        <v>186</v>
      </c>
      <c r="F351" s="31">
        <v>218</v>
      </c>
      <c r="G351" s="33" t="s">
        <v>193</v>
      </c>
      <c r="H351" s="34">
        <v>0</v>
      </c>
      <c r="I351" s="35">
        <v>0</v>
      </c>
      <c r="J351" s="35">
        <v>0</v>
      </c>
      <c r="K351" s="194"/>
      <c r="L351" s="196"/>
      <c r="M351" s="195"/>
      <c r="N351" s="195"/>
      <c r="O351" s="194"/>
    </row>
    <row r="352" spans="1:15" hidden="1" x14ac:dyDescent="0.3">
      <c r="A352" s="31">
        <v>446</v>
      </c>
      <c r="B352" s="32">
        <v>446099220</v>
      </c>
      <c r="C352" s="33" t="s">
        <v>185</v>
      </c>
      <c r="D352" s="31">
        <v>99</v>
      </c>
      <c r="E352" s="33" t="s">
        <v>186</v>
      </c>
      <c r="F352" s="31">
        <v>220</v>
      </c>
      <c r="G352" s="33" t="s">
        <v>42</v>
      </c>
      <c r="H352" s="34">
        <v>0</v>
      </c>
      <c r="I352" s="35">
        <v>0</v>
      </c>
      <c r="J352" s="35">
        <v>0</v>
      </c>
      <c r="K352" s="194"/>
      <c r="L352" s="196"/>
      <c r="M352" s="195"/>
      <c r="N352" s="195"/>
      <c r="O352" s="194"/>
    </row>
    <row r="353" spans="1:15" hidden="1" x14ac:dyDescent="0.3">
      <c r="A353" s="31">
        <v>446</v>
      </c>
      <c r="B353" s="32">
        <v>446099238</v>
      </c>
      <c r="C353" s="33" t="s">
        <v>185</v>
      </c>
      <c r="D353" s="31">
        <v>99</v>
      </c>
      <c r="E353" s="33" t="s">
        <v>186</v>
      </c>
      <c r="F353" s="31">
        <v>238</v>
      </c>
      <c r="G353" s="33" t="s">
        <v>194</v>
      </c>
      <c r="H353" s="34">
        <v>0</v>
      </c>
      <c r="I353" s="35">
        <v>0</v>
      </c>
      <c r="J353" s="35">
        <v>0</v>
      </c>
      <c r="K353" s="194"/>
      <c r="L353" s="196"/>
      <c r="M353" s="195"/>
      <c r="N353" s="195"/>
      <c r="O353" s="194"/>
    </row>
    <row r="354" spans="1:15" hidden="1" x14ac:dyDescent="0.3">
      <c r="A354" s="31">
        <v>446</v>
      </c>
      <c r="B354" s="32">
        <v>446099244</v>
      </c>
      <c r="C354" s="33" t="s">
        <v>185</v>
      </c>
      <c r="D354" s="31">
        <v>99</v>
      </c>
      <c r="E354" s="33" t="s">
        <v>186</v>
      </c>
      <c r="F354" s="31">
        <v>244</v>
      </c>
      <c r="G354" s="33" t="s">
        <v>43</v>
      </c>
      <c r="H354" s="34">
        <v>0</v>
      </c>
      <c r="I354" s="35">
        <v>0</v>
      </c>
      <c r="J354" s="35">
        <v>0</v>
      </c>
      <c r="K354" s="194"/>
      <c r="L354" s="196"/>
      <c r="M354" s="195"/>
      <c r="N354" s="195"/>
      <c r="O354" s="194"/>
    </row>
    <row r="355" spans="1:15" hidden="1" x14ac:dyDescent="0.3">
      <c r="A355" s="31">
        <v>446</v>
      </c>
      <c r="B355" s="32">
        <v>446099266</v>
      </c>
      <c r="C355" s="33" t="s">
        <v>185</v>
      </c>
      <c r="D355" s="31">
        <v>99</v>
      </c>
      <c r="E355" s="33" t="s">
        <v>186</v>
      </c>
      <c r="F355" s="31">
        <v>266</v>
      </c>
      <c r="G355" s="33" t="s">
        <v>195</v>
      </c>
      <c r="H355" s="34">
        <v>0</v>
      </c>
      <c r="I355" s="35">
        <v>0</v>
      </c>
      <c r="J355" s="35">
        <v>0</v>
      </c>
      <c r="K355" s="194"/>
      <c r="L355" s="196"/>
      <c r="M355" s="195"/>
      <c r="N355" s="195"/>
      <c r="O355" s="194"/>
    </row>
    <row r="356" spans="1:15" hidden="1" x14ac:dyDescent="0.3">
      <c r="A356" s="31">
        <v>446</v>
      </c>
      <c r="B356" s="32">
        <v>446099285</v>
      </c>
      <c r="C356" s="33" t="s">
        <v>185</v>
      </c>
      <c r="D356" s="31">
        <v>99</v>
      </c>
      <c r="E356" s="33" t="s">
        <v>186</v>
      </c>
      <c r="F356" s="31">
        <v>285</v>
      </c>
      <c r="G356" s="33" t="s">
        <v>44</v>
      </c>
      <c r="H356" s="34">
        <v>0</v>
      </c>
      <c r="I356" s="35">
        <v>0</v>
      </c>
      <c r="J356" s="35">
        <v>0</v>
      </c>
      <c r="K356" s="194"/>
      <c r="L356" s="196"/>
      <c r="M356" s="195"/>
      <c r="N356" s="195"/>
      <c r="O356" s="194"/>
    </row>
    <row r="357" spans="1:15" hidden="1" x14ac:dyDescent="0.3">
      <c r="A357" s="31">
        <v>446</v>
      </c>
      <c r="B357" s="32">
        <v>446099293</v>
      </c>
      <c r="C357" s="33" t="s">
        <v>185</v>
      </c>
      <c r="D357" s="31">
        <v>99</v>
      </c>
      <c r="E357" s="33" t="s">
        <v>186</v>
      </c>
      <c r="F357" s="31">
        <v>293</v>
      </c>
      <c r="G357" s="33" t="s">
        <v>45</v>
      </c>
      <c r="H357" s="34">
        <v>0</v>
      </c>
      <c r="I357" s="35">
        <v>0</v>
      </c>
      <c r="J357" s="35">
        <v>0</v>
      </c>
      <c r="K357" s="194"/>
      <c r="L357" s="196"/>
      <c r="M357" s="195"/>
      <c r="N357" s="195"/>
      <c r="O357" s="194"/>
    </row>
    <row r="358" spans="1:15" hidden="1" x14ac:dyDescent="0.3">
      <c r="A358" s="31">
        <v>446</v>
      </c>
      <c r="B358" s="32">
        <v>446099307</v>
      </c>
      <c r="C358" s="33" t="s">
        <v>185</v>
      </c>
      <c r="D358" s="31">
        <v>99</v>
      </c>
      <c r="E358" s="33" t="s">
        <v>186</v>
      </c>
      <c r="F358" s="31">
        <v>307</v>
      </c>
      <c r="G358" s="33" t="s">
        <v>76</v>
      </c>
      <c r="H358" s="34">
        <v>0</v>
      </c>
      <c r="I358" s="35">
        <v>0</v>
      </c>
      <c r="J358" s="35">
        <v>0</v>
      </c>
      <c r="K358" s="194"/>
      <c r="L358" s="196"/>
      <c r="M358" s="195"/>
      <c r="N358" s="195"/>
      <c r="O358" s="194"/>
    </row>
    <row r="359" spans="1:15" hidden="1" x14ac:dyDescent="0.3">
      <c r="A359" s="31">
        <v>446</v>
      </c>
      <c r="B359" s="32">
        <v>446099323</v>
      </c>
      <c r="C359" s="33" t="s">
        <v>185</v>
      </c>
      <c r="D359" s="31">
        <v>99</v>
      </c>
      <c r="E359" s="33" t="s">
        <v>186</v>
      </c>
      <c r="F359" s="31">
        <v>323</v>
      </c>
      <c r="G359" s="33" t="s">
        <v>196</v>
      </c>
      <c r="H359" s="34">
        <v>0</v>
      </c>
      <c r="I359" s="35">
        <v>0</v>
      </c>
      <c r="J359" s="35">
        <v>0</v>
      </c>
      <c r="K359" s="194"/>
      <c r="L359" s="196"/>
      <c r="M359" s="195"/>
      <c r="N359" s="195"/>
      <c r="O359" s="194"/>
    </row>
    <row r="360" spans="1:15" hidden="1" x14ac:dyDescent="0.3">
      <c r="A360" s="31">
        <v>446</v>
      </c>
      <c r="B360" s="32">
        <v>446099336</v>
      </c>
      <c r="C360" s="33" t="s">
        <v>185</v>
      </c>
      <c r="D360" s="31">
        <v>99</v>
      </c>
      <c r="E360" s="33" t="s">
        <v>186</v>
      </c>
      <c r="F360" s="31">
        <v>336</v>
      </c>
      <c r="G360" s="33" t="s">
        <v>48</v>
      </c>
      <c r="H360" s="34">
        <v>0</v>
      </c>
      <c r="I360" s="35">
        <v>0</v>
      </c>
      <c r="J360" s="35">
        <v>0</v>
      </c>
      <c r="K360" s="194"/>
      <c r="L360" s="196"/>
      <c r="M360" s="195"/>
      <c r="N360" s="195"/>
      <c r="O360" s="194"/>
    </row>
    <row r="361" spans="1:15" hidden="1" x14ac:dyDescent="0.3">
      <c r="A361" s="31">
        <v>446</v>
      </c>
      <c r="B361" s="32">
        <v>446099350</v>
      </c>
      <c r="C361" s="33" t="s">
        <v>185</v>
      </c>
      <c r="D361" s="31">
        <v>99</v>
      </c>
      <c r="E361" s="33" t="s">
        <v>186</v>
      </c>
      <c r="F361" s="31">
        <v>350</v>
      </c>
      <c r="G361" s="33" t="s">
        <v>197</v>
      </c>
      <c r="H361" s="34">
        <v>0</v>
      </c>
      <c r="I361" s="35">
        <v>0</v>
      </c>
      <c r="J361" s="35">
        <v>0</v>
      </c>
      <c r="K361" s="194"/>
      <c r="L361" s="196"/>
      <c r="M361" s="195"/>
      <c r="N361" s="195"/>
      <c r="O361" s="194"/>
    </row>
    <row r="362" spans="1:15" hidden="1" x14ac:dyDescent="0.3">
      <c r="A362" s="31">
        <v>446</v>
      </c>
      <c r="B362" s="32">
        <v>446099625</v>
      </c>
      <c r="C362" s="33" t="s">
        <v>185</v>
      </c>
      <c r="D362" s="31">
        <v>99</v>
      </c>
      <c r="E362" s="33" t="s">
        <v>186</v>
      </c>
      <c r="F362" s="31">
        <v>625</v>
      </c>
      <c r="G362" s="33" t="s">
        <v>49</v>
      </c>
      <c r="H362" s="34">
        <v>0</v>
      </c>
      <c r="I362" s="35">
        <v>0</v>
      </c>
      <c r="J362" s="35">
        <v>0</v>
      </c>
      <c r="K362" s="194"/>
      <c r="L362" s="196"/>
      <c r="M362" s="195"/>
      <c r="N362" s="195"/>
      <c r="O362" s="194"/>
    </row>
    <row r="363" spans="1:15" hidden="1" x14ac:dyDescent="0.3">
      <c r="A363" s="31">
        <v>446</v>
      </c>
      <c r="B363" s="32">
        <v>446099650</v>
      </c>
      <c r="C363" s="33" t="s">
        <v>185</v>
      </c>
      <c r="D363" s="31">
        <v>99</v>
      </c>
      <c r="E363" s="33" t="s">
        <v>186</v>
      </c>
      <c r="F363" s="31">
        <v>650</v>
      </c>
      <c r="G363" s="33" t="s">
        <v>199</v>
      </c>
      <c r="H363" s="34">
        <v>0</v>
      </c>
      <c r="I363" s="35">
        <v>0</v>
      </c>
      <c r="J363" s="35">
        <v>0</v>
      </c>
      <c r="K363" s="194"/>
      <c r="L363" s="196"/>
      <c r="M363" s="195"/>
      <c r="N363" s="195"/>
      <c r="O363" s="194"/>
    </row>
    <row r="364" spans="1:15" hidden="1" x14ac:dyDescent="0.3">
      <c r="A364" s="31">
        <v>446</v>
      </c>
      <c r="B364" s="32">
        <v>446099690</v>
      </c>
      <c r="C364" s="33" t="s">
        <v>185</v>
      </c>
      <c r="D364" s="31">
        <v>99</v>
      </c>
      <c r="E364" s="33" t="s">
        <v>186</v>
      </c>
      <c r="F364" s="31">
        <v>690</v>
      </c>
      <c r="G364" s="33" t="s">
        <v>200</v>
      </c>
      <c r="H364" s="34">
        <v>0</v>
      </c>
      <c r="I364" s="35">
        <v>0</v>
      </c>
      <c r="J364" s="35">
        <v>0</v>
      </c>
      <c r="K364" s="194"/>
      <c r="L364" s="196"/>
      <c r="M364" s="195"/>
      <c r="N364" s="195"/>
      <c r="O364" s="194"/>
    </row>
    <row r="365" spans="1:15" hidden="1" x14ac:dyDescent="0.3">
      <c r="A365" s="31">
        <v>447</v>
      </c>
      <c r="B365" s="32">
        <v>447101016</v>
      </c>
      <c r="C365" s="33" t="s">
        <v>201</v>
      </c>
      <c r="D365" s="31">
        <v>101</v>
      </c>
      <c r="E365" s="33" t="s">
        <v>84</v>
      </c>
      <c r="F365" s="31">
        <v>16</v>
      </c>
      <c r="G365" s="33" t="s">
        <v>187</v>
      </c>
      <c r="H365" s="34">
        <v>0</v>
      </c>
      <c r="I365" s="35">
        <v>0</v>
      </c>
      <c r="J365" s="35">
        <v>0</v>
      </c>
      <c r="K365" s="194"/>
      <c r="L365" s="196"/>
      <c r="M365" s="195"/>
      <c r="N365" s="195"/>
      <c r="O365" s="194"/>
    </row>
    <row r="366" spans="1:15" hidden="1" x14ac:dyDescent="0.3">
      <c r="A366" s="31">
        <v>447</v>
      </c>
      <c r="B366" s="32">
        <v>447101020</v>
      </c>
      <c r="C366" s="33" t="s">
        <v>201</v>
      </c>
      <c r="D366" s="31">
        <v>101</v>
      </c>
      <c r="E366" s="33" t="s">
        <v>84</v>
      </c>
      <c r="F366" s="31">
        <v>20</v>
      </c>
      <c r="G366" s="33" t="s">
        <v>142</v>
      </c>
      <c r="H366" s="34">
        <v>0</v>
      </c>
      <c r="I366" s="35">
        <v>0</v>
      </c>
      <c r="J366" s="35">
        <v>0</v>
      </c>
      <c r="K366" s="194"/>
      <c r="L366" s="196"/>
      <c r="M366" s="195"/>
      <c r="N366" s="195"/>
      <c r="O366" s="194"/>
    </row>
    <row r="367" spans="1:15" hidden="1" x14ac:dyDescent="0.3">
      <c r="A367" s="31">
        <v>447</v>
      </c>
      <c r="B367" s="32">
        <v>447101025</v>
      </c>
      <c r="C367" s="33" t="s">
        <v>201</v>
      </c>
      <c r="D367" s="31">
        <v>101</v>
      </c>
      <c r="E367" s="33" t="s">
        <v>84</v>
      </c>
      <c r="F367" s="31">
        <v>25</v>
      </c>
      <c r="G367" s="33" t="s">
        <v>120</v>
      </c>
      <c r="H367" s="34">
        <v>0</v>
      </c>
      <c r="I367" s="35">
        <v>0</v>
      </c>
      <c r="J367" s="35">
        <v>0</v>
      </c>
      <c r="K367" s="194"/>
      <c r="L367" s="196"/>
      <c r="M367" s="195"/>
      <c r="N367" s="195"/>
      <c r="O367" s="194"/>
    </row>
    <row r="368" spans="1:15" hidden="1" x14ac:dyDescent="0.3">
      <c r="A368" s="31">
        <v>447</v>
      </c>
      <c r="B368" s="32">
        <v>447101101</v>
      </c>
      <c r="C368" s="33" t="s">
        <v>201</v>
      </c>
      <c r="D368" s="31">
        <v>101</v>
      </c>
      <c r="E368" s="33" t="s">
        <v>84</v>
      </c>
      <c r="F368" s="31">
        <v>101</v>
      </c>
      <c r="G368" s="33" t="s">
        <v>84</v>
      </c>
      <c r="H368" s="34">
        <v>0</v>
      </c>
      <c r="I368" s="35">
        <v>0</v>
      </c>
      <c r="J368" s="35">
        <v>0</v>
      </c>
      <c r="K368" s="194"/>
      <c r="L368" s="196"/>
      <c r="M368" s="195"/>
      <c r="N368" s="195"/>
      <c r="O368" s="194"/>
    </row>
    <row r="369" spans="1:15" hidden="1" x14ac:dyDescent="0.3">
      <c r="A369" s="31">
        <v>447</v>
      </c>
      <c r="B369" s="32">
        <v>447101138</v>
      </c>
      <c r="C369" s="33" t="s">
        <v>201</v>
      </c>
      <c r="D369" s="31">
        <v>101</v>
      </c>
      <c r="E369" s="33" t="s">
        <v>84</v>
      </c>
      <c r="F369" s="31">
        <v>138</v>
      </c>
      <c r="G369" s="33" t="s">
        <v>202</v>
      </c>
      <c r="H369" s="34">
        <v>0</v>
      </c>
      <c r="I369" s="35">
        <v>0</v>
      </c>
      <c r="J369" s="35">
        <v>0</v>
      </c>
      <c r="K369" s="194"/>
      <c r="L369" s="196"/>
      <c r="M369" s="195"/>
      <c r="N369" s="195"/>
      <c r="O369" s="194"/>
    </row>
    <row r="370" spans="1:15" hidden="1" x14ac:dyDescent="0.3">
      <c r="A370" s="31">
        <v>447</v>
      </c>
      <c r="B370" s="32">
        <v>447101177</v>
      </c>
      <c r="C370" s="33" t="s">
        <v>201</v>
      </c>
      <c r="D370" s="31">
        <v>101</v>
      </c>
      <c r="E370" s="33" t="s">
        <v>84</v>
      </c>
      <c r="F370" s="31">
        <v>177</v>
      </c>
      <c r="G370" s="33" t="s">
        <v>127</v>
      </c>
      <c r="H370" s="34">
        <v>0</v>
      </c>
      <c r="I370" s="35">
        <v>0</v>
      </c>
      <c r="J370" s="35">
        <v>0</v>
      </c>
      <c r="K370" s="194"/>
      <c r="L370" s="196"/>
      <c r="M370" s="195"/>
      <c r="N370" s="195"/>
      <c r="O370" s="194"/>
    </row>
    <row r="371" spans="1:15" hidden="1" x14ac:dyDescent="0.3">
      <c r="A371" s="31">
        <v>447</v>
      </c>
      <c r="B371" s="32">
        <v>447101185</v>
      </c>
      <c r="C371" s="33" t="s">
        <v>201</v>
      </c>
      <c r="D371" s="31">
        <v>101</v>
      </c>
      <c r="E371" s="33" t="s">
        <v>84</v>
      </c>
      <c r="F371" s="31">
        <v>185</v>
      </c>
      <c r="G371" s="33" t="s">
        <v>88</v>
      </c>
      <c r="H371" s="34">
        <v>0</v>
      </c>
      <c r="I371" s="35">
        <v>0</v>
      </c>
      <c r="J371" s="35">
        <v>0</v>
      </c>
      <c r="K371" s="194"/>
      <c r="L371" s="196"/>
      <c r="M371" s="195"/>
      <c r="N371" s="195"/>
      <c r="O371" s="194"/>
    </row>
    <row r="372" spans="1:15" hidden="1" x14ac:dyDescent="0.3">
      <c r="A372" s="31">
        <v>447</v>
      </c>
      <c r="B372" s="32">
        <v>447101187</v>
      </c>
      <c r="C372" s="33" t="s">
        <v>201</v>
      </c>
      <c r="D372" s="31">
        <v>101</v>
      </c>
      <c r="E372" s="33" t="s">
        <v>84</v>
      </c>
      <c r="F372" s="31">
        <v>187</v>
      </c>
      <c r="G372" s="33" t="s">
        <v>89</v>
      </c>
      <c r="H372" s="34">
        <v>0</v>
      </c>
      <c r="I372" s="35">
        <v>0</v>
      </c>
      <c r="J372" s="35">
        <v>0</v>
      </c>
      <c r="K372" s="194"/>
      <c r="L372" s="196"/>
      <c r="M372" s="195"/>
      <c r="N372" s="195"/>
      <c r="O372" s="194"/>
    </row>
    <row r="373" spans="1:15" hidden="1" x14ac:dyDescent="0.3">
      <c r="A373" s="31">
        <v>447</v>
      </c>
      <c r="B373" s="32">
        <v>447101212</v>
      </c>
      <c r="C373" s="33" t="s">
        <v>201</v>
      </c>
      <c r="D373" s="31">
        <v>101</v>
      </c>
      <c r="E373" s="33" t="s">
        <v>84</v>
      </c>
      <c r="F373" s="31">
        <v>212</v>
      </c>
      <c r="G373" s="33" t="s">
        <v>41</v>
      </c>
      <c r="H373" s="34">
        <v>0</v>
      </c>
      <c r="I373" s="35">
        <v>0</v>
      </c>
      <c r="J373" s="35">
        <v>0</v>
      </c>
      <c r="K373" s="194"/>
      <c r="L373" s="196"/>
      <c r="M373" s="195"/>
      <c r="N373" s="195"/>
      <c r="O373" s="194"/>
    </row>
    <row r="374" spans="1:15" hidden="1" x14ac:dyDescent="0.3">
      <c r="A374" s="31">
        <v>447</v>
      </c>
      <c r="B374" s="32">
        <v>447101214</v>
      </c>
      <c r="C374" s="33" t="s">
        <v>201</v>
      </c>
      <c r="D374" s="31">
        <v>101</v>
      </c>
      <c r="E374" s="33" t="s">
        <v>84</v>
      </c>
      <c r="F374" s="31">
        <v>214</v>
      </c>
      <c r="G374" s="33" t="s">
        <v>203</v>
      </c>
      <c r="H374" s="34">
        <v>0</v>
      </c>
      <c r="I374" s="35">
        <v>0</v>
      </c>
      <c r="J374" s="35">
        <v>0</v>
      </c>
      <c r="K374" s="194"/>
      <c r="L374" s="196"/>
      <c r="M374" s="195"/>
      <c r="N374" s="195"/>
      <c r="O374" s="194"/>
    </row>
    <row r="375" spans="1:15" hidden="1" x14ac:dyDescent="0.3">
      <c r="A375" s="31">
        <v>447</v>
      </c>
      <c r="B375" s="32">
        <v>447101218</v>
      </c>
      <c r="C375" s="33" t="s">
        <v>201</v>
      </c>
      <c r="D375" s="31">
        <v>101</v>
      </c>
      <c r="E375" s="33" t="s">
        <v>84</v>
      </c>
      <c r="F375" s="31">
        <v>218</v>
      </c>
      <c r="G375" s="33" t="s">
        <v>193</v>
      </c>
      <c r="H375" s="34">
        <v>0</v>
      </c>
      <c r="I375" s="35">
        <v>0</v>
      </c>
      <c r="J375" s="35">
        <v>0</v>
      </c>
      <c r="K375" s="194"/>
      <c r="L375" s="196"/>
      <c r="M375" s="195"/>
      <c r="N375" s="195"/>
      <c r="O375" s="194"/>
    </row>
    <row r="376" spans="1:15" hidden="1" x14ac:dyDescent="0.3">
      <c r="A376" s="31">
        <v>447</v>
      </c>
      <c r="B376" s="32">
        <v>447101220</v>
      </c>
      <c r="C376" s="33" t="s">
        <v>201</v>
      </c>
      <c r="D376" s="31">
        <v>101</v>
      </c>
      <c r="E376" s="33" t="s">
        <v>84</v>
      </c>
      <c r="F376" s="31">
        <v>220</v>
      </c>
      <c r="G376" s="33" t="s">
        <v>42</v>
      </c>
      <c r="H376" s="34">
        <v>0</v>
      </c>
      <c r="I376" s="35">
        <v>0</v>
      </c>
      <c r="J376" s="35">
        <v>0</v>
      </c>
      <c r="K376" s="194"/>
      <c r="L376" s="196"/>
      <c r="M376" s="195"/>
      <c r="N376" s="195"/>
      <c r="O376" s="194"/>
    </row>
    <row r="377" spans="1:15" hidden="1" x14ac:dyDescent="0.3">
      <c r="A377" s="31">
        <v>447</v>
      </c>
      <c r="B377" s="32">
        <v>447101238</v>
      </c>
      <c r="C377" s="33" t="s">
        <v>201</v>
      </c>
      <c r="D377" s="31">
        <v>101</v>
      </c>
      <c r="E377" s="33" t="s">
        <v>84</v>
      </c>
      <c r="F377" s="31">
        <v>238</v>
      </c>
      <c r="G377" s="33" t="s">
        <v>194</v>
      </c>
      <c r="H377" s="34">
        <v>0</v>
      </c>
      <c r="I377" s="35">
        <v>0</v>
      </c>
      <c r="J377" s="35">
        <v>0</v>
      </c>
      <c r="K377" s="194"/>
      <c r="L377" s="196"/>
      <c r="M377" s="195"/>
      <c r="N377" s="195"/>
      <c r="O377" s="194"/>
    </row>
    <row r="378" spans="1:15" hidden="1" x14ac:dyDescent="0.3">
      <c r="A378" s="31">
        <v>447</v>
      </c>
      <c r="B378" s="32">
        <v>447101307</v>
      </c>
      <c r="C378" s="33" t="s">
        <v>201</v>
      </c>
      <c r="D378" s="31">
        <v>101</v>
      </c>
      <c r="E378" s="33" t="s">
        <v>84</v>
      </c>
      <c r="F378" s="31">
        <v>307</v>
      </c>
      <c r="G378" s="33" t="s">
        <v>76</v>
      </c>
      <c r="H378" s="34">
        <v>0</v>
      </c>
      <c r="I378" s="35">
        <v>0</v>
      </c>
      <c r="J378" s="35">
        <v>0</v>
      </c>
      <c r="K378" s="194"/>
      <c r="L378" s="196"/>
      <c r="M378" s="195"/>
      <c r="N378" s="195"/>
      <c r="O378" s="194"/>
    </row>
    <row r="379" spans="1:15" hidden="1" x14ac:dyDescent="0.3">
      <c r="A379" s="31">
        <v>447</v>
      </c>
      <c r="B379" s="32">
        <v>447101350</v>
      </c>
      <c r="C379" s="33" t="s">
        <v>201</v>
      </c>
      <c r="D379" s="31">
        <v>101</v>
      </c>
      <c r="E379" s="33" t="s">
        <v>84</v>
      </c>
      <c r="F379" s="31">
        <v>350</v>
      </c>
      <c r="G379" s="33" t="s">
        <v>197</v>
      </c>
      <c r="H379" s="34">
        <v>0</v>
      </c>
      <c r="I379" s="35">
        <v>0</v>
      </c>
      <c r="J379" s="35">
        <v>0</v>
      </c>
      <c r="K379" s="194"/>
      <c r="L379" s="196"/>
      <c r="M379" s="195"/>
      <c r="N379" s="195"/>
      <c r="O379" s="194"/>
    </row>
    <row r="380" spans="1:15" hidden="1" x14ac:dyDescent="0.3">
      <c r="A380" s="31">
        <v>447</v>
      </c>
      <c r="B380" s="32">
        <v>447101622</v>
      </c>
      <c r="C380" s="33" t="s">
        <v>201</v>
      </c>
      <c r="D380" s="31">
        <v>101</v>
      </c>
      <c r="E380" s="33" t="s">
        <v>84</v>
      </c>
      <c r="F380" s="31">
        <v>622</v>
      </c>
      <c r="G380" s="33" t="s">
        <v>204</v>
      </c>
      <c r="H380" s="34">
        <v>0</v>
      </c>
      <c r="I380" s="35">
        <v>0</v>
      </c>
      <c r="J380" s="35">
        <v>0</v>
      </c>
      <c r="K380" s="194"/>
      <c r="L380" s="196"/>
      <c r="M380" s="195"/>
      <c r="N380" s="195"/>
      <c r="O380" s="194"/>
    </row>
    <row r="381" spans="1:15" hidden="1" x14ac:dyDescent="0.3">
      <c r="A381" s="31">
        <v>447</v>
      </c>
      <c r="B381" s="32">
        <v>447101690</v>
      </c>
      <c r="C381" s="33" t="s">
        <v>201</v>
      </c>
      <c r="D381" s="31">
        <v>101</v>
      </c>
      <c r="E381" s="33" t="s">
        <v>84</v>
      </c>
      <c r="F381" s="31">
        <v>690</v>
      </c>
      <c r="G381" s="33" t="s">
        <v>200</v>
      </c>
      <c r="H381" s="34">
        <v>0</v>
      </c>
      <c r="I381" s="35">
        <v>0</v>
      </c>
      <c r="J381" s="35">
        <v>0</v>
      </c>
      <c r="K381" s="194"/>
      <c r="L381" s="196"/>
      <c r="M381" s="195"/>
      <c r="N381" s="195"/>
      <c r="O381" s="194"/>
    </row>
    <row r="382" spans="1:15" hidden="1" x14ac:dyDescent="0.3">
      <c r="A382" s="31">
        <v>449</v>
      </c>
      <c r="B382" s="32">
        <v>449035016</v>
      </c>
      <c r="C382" s="33" t="s">
        <v>205</v>
      </c>
      <c r="D382" s="31">
        <v>35</v>
      </c>
      <c r="E382" s="33" t="s">
        <v>22</v>
      </c>
      <c r="F382" s="31">
        <v>16</v>
      </c>
      <c r="G382" s="33" t="s">
        <v>187</v>
      </c>
      <c r="H382" s="34">
        <v>0</v>
      </c>
      <c r="I382" s="35">
        <v>0</v>
      </c>
      <c r="J382" s="35">
        <v>0</v>
      </c>
      <c r="K382" s="194"/>
      <c r="L382" s="196"/>
      <c r="M382" s="195"/>
      <c r="N382" s="195"/>
      <c r="O382" s="194"/>
    </row>
    <row r="383" spans="1:15" hidden="1" x14ac:dyDescent="0.3">
      <c r="A383" s="31">
        <v>449</v>
      </c>
      <c r="B383" s="32">
        <v>449035035</v>
      </c>
      <c r="C383" s="33" t="s">
        <v>205</v>
      </c>
      <c r="D383" s="31">
        <v>35</v>
      </c>
      <c r="E383" s="33" t="s">
        <v>22</v>
      </c>
      <c r="F383" s="31">
        <v>35</v>
      </c>
      <c r="G383" s="33" t="s">
        <v>22</v>
      </c>
      <c r="H383" s="34">
        <v>0</v>
      </c>
      <c r="I383" s="35">
        <v>0</v>
      </c>
      <c r="J383" s="35">
        <v>0</v>
      </c>
      <c r="K383" s="194"/>
      <c r="L383" s="196"/>
      <c r="M383" s="195"/>
      <c r="N383" s="195"/>
      <c r="O383" s="194"/>
    </row>
    <row r="384" spans="1:15" hidden="1" x14ac:dyDescent="0.3">
      <c r="A384" s="31">
        <v>449</v>
      </c>
      <c r="B384" s="32">
        <v>449035044</v>
      </c>
      <c r="C384" s="33" t="s">
        <v>205</v>
      </c>
      <c r="D384" s="31">
        <v>35</v>
      </c>
      <c r="E384" s="33" t="s">
        <v>22</v>
      </c>
      <c r="F384" s="31">
        <v>44</v>
      </c>
      <c r="G384" s="33" t="s">
        <v>35</v>
      </c>
      <c r="H384" s="34">
        <v>0</v>
      </c>
      <c r="I384" s="35">
        <v>0</v>
      </c>
      <c r="J384" s="35">
        <v>0</v>
      </c>
      <c r="K384" s="194"/>
      <c r="L384" s="196"/>
      <c r="M384" s="195"/>
      <c r="N384" s="195"/>
      <c r="O384" s="194"/>
    </row>
    <row r="385" spans="1:15" hidden="1" x14ac:dyDescent="0.3">
      <c r="A385" s="31">
        <v>449</v>
      </c>
      <c r="B385" s="32">
        <v>449035243</v>
      </c>
      <c r="C385" s="33" t="s">
        <v>205</v>
      </c>
      <c r="D385" s="31">
        <v>35</v>
      </c>
      <c r="E385" s="33" t="s">
        <v>22</v>
      </c>
      <c r="F385" s="31">
        <v>243</v>
      </c>
      <c r="G385" s="33" t="s">
        <v>74</v>
      </c>
      <c r="H385" s="34">
        <v>0</v>
      </c>
      <c r="I385" s="35">
        <v>0</v>
      </c>
      <c r="J385" s="35">
        <v>0</v>
      </c>
      <c r="K385" s="194"/>
      <c r="L385" s="196"/>
      <c r="M385" s="195"/>
      <c r="N385" s="195"/>
      <c r="O385" s="194"/>
    </row>
    <row r="386" spans="1:15" hidden="1" x14ac:dyDescent="0.3">
      <c r="A386" s="31">
        <v>449</v>
      </c>
      <c r="B386" s="32">
        <v>449035244</v>
      </c>
      <c r="C386" s="33" t="s">
        <v>205</v>
      </c>
      <c r="D386" s="31">
        <v>35</v>
      </c>
      <c r="E386" s="33" t="s">
        <v>22</v>
      </c>
      <c r="F386" s="31">
        <v>244</v>
      </c>
      <c r="G386" s="33" t="s">
        <v>43</v>
      </c>
      <c r="H386" s="34">
        <v>0</v>
      </c>
      <c r="I386" s="35">
        <v>0</v>
      </c>
      <c r="J386" s="35">
        <v>0</v>
      </c>
      <c r="K386" s="194"/>
      <c r="L386" s="196"/>
      <c r="M386" s="195"/>
      <c r="N386" s="195"/>
      <c r="O386" s="194"/>
    </row>
    <row r="387" spans="1:15" hidden="1" x14ac:dyDescent="0.3">
      <c r="A387" s="31">
        <v>449</v>
      </c>
      <c r="B387" s="32">
        <v>449035248</v>
      </c>
      <c r="C387" s="33" t="s">
        <v>205</v>
      </c>
      <c r="D387" s="31">
        <v>35</v>
      </c>
      <c r="E387" s="33" t="s">
        <v>22</v>
      </c>
      <c r="F387" s="31">
        <v>248</v>
      </c>
      <c r="G387" s="33" t="s">
        <v>30</v>
      </c>
      <c r="H387" s="34">
        <v>0</v>
      </c>
      <c r="I387" s="35">
        <v>0</v>
      </c>
      <c r="J387" s="35">
        <v>0</v>
      </c>
      <c r="K387" s="194"/>
      <c r="L387" s="196"/>
      <c r="M387" s="195"/>
      <c r="N387" s="195"/>
      <c r="O387" s="194"/>
    </row>
    <row r="388" spans="1:15" hidden="1" x14ac:dyDescent="0.3">
      <c r="A388" s="31">
        <v>449</v>
      </c>
      <c r="B388" s="32">
        <v>449035285</v>
      </c>
      <c r="C388" s="33" t="s">
        <v>205</v>
      </c>
      <c r="D388" s="31">
        <v>35</v>
      </c>
      <c r="E388" s="33" t="s">
        <v>22</v>
      </c>
      <c r="F388" s="31">
        <v>285</v>
      </c>
      <c r="G388" s="33" t="s">
        <v>44</v>
      </c>
      <c r="H388" s="34">
        <v>0</v>
      </c>
      <c r="I388" s="35">
        <v>0</v>
      </c>
      <c r="J388" s="35">
        <v>0</v>
      </c>
      <c r="K388" s="194"/>
      <c r="L388" s="196"/>
      <c r="M388" s="195"/>
      <c r="N388" s="195"/>
      <c r="O388" s="194"/>
    </row>
    <row r="389" spans="1:15" hidden="1" x14ac:dyDescent="0.3">
      <c r="A389" s="31">
        <v>449</v>
      </c>
      <c r="B389" s="32">
        <v>449035336</v>
      </c>
      <c r="C389" s="33" t="s">
        <v>205</v>
      </c>
      <c r="D389" s="31">
        <v>35</v>
      </c>
      <c r="E389" s="33" t="s">
        <v>22</v>
      </c>
      <c r="F389" s="31">
        <v>336</v>
      </c>
      <c r="G389" s="33" t="s">
        <v>48</v>
      </c>
      <c r="H389" s="34">
        <v>0</v>
      </c>
      <c r="I389" s="35">
        <v>0</v>
      </c>
      <c r="J389" s="35">
        <v>0</v>
      </c>
      <c r="K389" s="194"/>
      <c r="L389" s="196"/>
      <c r="M389" s="195"/>
      <c r="N389" s="195"/>
      <c r="O389" s="194"/>
    </row>
    <row r="390" spans="1:15" hidden="1" x14ac:dyDescent="0.3">
      <c r="A390" s="31">
        <v>450</v>
      </c>
      <c r="B390" s="32">
        <v>450086008</v>
      </c>
      <c r="C390" s="33" t="s">
        <v>206</v>
      </c>
      <c r="D390" s="31">
        <v>86</v>
      </c>
      <c r="E390" s="33" t="s">
        <v>207</v>
      </c>
      <c r="F390" s="31">
        <v>8</v>
      </c>
      <c r="G390" s="33" t="s">
        <v>208</v>
      </c>
      <c r="H390" s="34">
        <v>0</v>
      </c>
      <c r="I390" s="35">
        <v>0</v>
      </c>
      <c r="J390" s="35">
        <v>0</v>
      </c>
      <c r="K390" s="194"/>
      <c r="L390" s="196"/>
      <c r="M390" s="195"/>
      <c r="N390" s="195"/>
      <c r="O390" s="194"/>
    </row>
    <row r="391" spans="1:15" hidden="1" x14ac:dyDescent="0.3">
      <c r="A391" s="31">
        <v>450</v>
      </c>
      <c r="B391" s="32">
        <v>450086086</v>
      </c>
      <c r="C391" s="33" t="s">
        <v>206</v>
      </c>
      <c r="D391" s="31">
        <v>86</v>
      </c>
      <c r="E391" s="33" t="s">
        <v>207</v>
      </c>
      <c r="F391" s="31">
        <v>86</v>
      </c>
      <c r="G391" s="33" t="s">
        <v>207</v>
      </c>
      <c r="H391" s="34">
        <v>0</v>
      </c>
      <c r="I391" s="35">
        <v>0</v>
      </c>
      <c r="J391" s="35">
        <v>0</v>
      </c>
      <c r="K391" s="194"/>
      <c r="L391" s="196"/>
      <c r="M391" s="195"/>
      <c r="N391" s="195"/>
      <c r="O391" s="194"/>
    </row>
    <row r="392" spans="1:15" hidden="1" x14ac:dyDescent="0.3">
      <c r="A392" s="31">
        <v>450</v>
      </c>
      <c r="B392" s="32">
        <v>450086117</v>
      </c>
      <c r="C392" s="33" t="s">
        <v>206</v>
      </c>
      <c r="D392" s="31">
        <v>86</v>
      </c>
      <c r="E392" s="33" t="s">
        <v>207</v>
      </c>
      <c r="F392" s="31">
        <v>117</v>
      </c>
      <c r="G392" s="33" t="s">
        <v>53</v>
      </c>
      <c r="H392" s="34">
        <v>0</v>
      </c>
      <c r="I392" s="35">
        <v>0</v>
      </c>
      <c r="J392" s="35">
        <v>0</v>
      </c>
      <c r="K392" s="194"/>
      <c r="L392" s="196"/>
      <c r="M392" s="195"/>
      <c r="N392" s="195"/>
      <c r="O392" s="194"/>
    </row>
    <row r="393" spans="1:15" hidden="1" x14ac:dyDescent="0.3">
      <c r="A393" s="31">
        <v>450</v>
      </c>
      <c r="B393" s="32">
        <v>450086127</v>
      </c>
      <c r="C393" s="33" t="s">
        <v>206</v>
      </c>
      <c r="D393" s="31">
        <v>86</v>
      </c>
      <c r="E393" s="33" t="s">
        <v>207</v>
      </c>
      <c r="F393" s="31">
        <v>127</v>
      </c>
      <c r="G393" s="33" t="s">
        <v>209</v>
      </c>
      <c r="H393" s="34">
        <v>0</v>
      </c>
      <c r="I393" s="35">
        <v>0</v>
      </c>
      <c r="J393" s="35">
        <v>0</v>
      </c>
      <c r="K393" s="194"/>
      <c r="L393" s="196"/>
      <c r="M393" s="195"/>
      <c r="N393" s="195"/>
      <c r="O393" s="194"/>
    </row>
    <row r="394" spans="1:15" hidden="1" x14ac:dyDescent="0.3">
      <c r="A394" s="31">
        <v>450</v>
      </c>
      <c r="B394" s="32">
        <v>450086137</v>
      </c>
      <c r="C394" s="33" t="s">
        <v>206</v>
      </c>
      <c r="D394" s="31">
        <v>86</v>
      </c>
      <c r="E394" s="33" t="s">
        <v>207</v>
      </c>
      <c r="F394" s="31">
        <v>137</v>
      </c>
      <c r="G394" s="33" t="s">
        <v>210</v>
      </c>
      <c r="H394" s="34">
        <v>0</v>
      </c>
      <c r="I394" s="35">
        <v>0</v>
      </c>
      <c r="J394" s="35">
        <v>0</v>
      </c>
      <c r="K394" s="194"/>
      <c r="L394" s="196"/>
      <c r="M394" s="195"/>
      <c r="N394" s="195"/>
      <c r="O394" s="194"/>
    </row>
    <row r="395" spans="1:15" hidden="1" x14ac:dyDescent="0.3">
      <c r="A395" s="31">
        <v>450</v>
      </c>
      <c r="B395" s="32">
        <v>450086210</v>
      </c>
      <c r="C395" s="33" t="s">
        <v>206</v>
      </c>
      <c r="D395" s="31">
        <v>86</v>
      </c>
      <c r="E395" s="33" t="s">
        <v>207</v>
      </c>
      <c r="F395" s="31">
        <v>210</v>
      </c>
      <c r="G395" s="33" t="s">
        <v>54</v>
      </c>
      <c r="H395" s="34">
        <v>0</v>
      </c>
      <c r="I395" s="35">
        <v>0</v>
      </c>
      <c r="J395" s="35">
        <v>0</v>
      </c>
      <c r="K395" s="194"/>
      <c r="L395" s="196"/>
      <c r="M395" s="195"/>
      <c r="N395" s="195"/>
      <c r="O395" s="194"/>
    </row>
    <row r="396" spans="1:15" hidden="1" x14ac:dyDescent="0.3">
      <c r="A396" s="31">
        <v>450</v>
      </c>
      <c r="B396" s="32">
        <v>450086275</v>
      </c>
      <c r="C396" s="33" t="s">
        <v>206</v>
      </c>
      <c r="D396" s="31">
        <v>86</v>
      </c>
      <c r="E396" s="33" t="s">
        <v>207</v>
      </c>
      <c r="F396" s="31">
        <v>275</v>
      </c>
      <c r="G396" s="33" t="s">
        <v>211</v>
      </c>
      <c r="H396" s="34">
        <v>0</v>
      </c>
      <c r="I396" s="35">
        <v>0</v>
      </c>
      <c r="J396" s="35">
        <v>0</v>
      </c>
      <c r="K396" s="194"/>
      <c r="L396" s="196"/>
      <c r="M396" s="195"/>
      <c r="N396" s="195"/>
      <c r="O396" s="194"/>
    </row>
    <row r="397" spans="1:15" hidden="1" x14ac:dyDescent="0.3">
      <c r="A397" s="31">
        <v>450</v>
      </c>
      <c r="B397" s="32">
        <v>450086278</v>
      </c>
      <c r="C397" s="33" t="s">
        <v>206</v>
      </c>
      <c r="D397" s="31">
        <v>86</v>
      </c>
      <c r="E397" s="33" t="s">
        <v>207</v>
      </c>
      <c r="F397" s="31">
        <v>278</v>
      </c>
      <c r="G397" s="33" t="s">
        <v>212</v>
      </c>
      <c r="H397" s="34">
        <v>0</v>
      </c>
      <c r="I397" s="35">
        <v>0</v>
      </c>
      <c r="J397" s="35">
        <v>0</v>
      </c>
      <c r="K397" s="194"/>
      <c r="L397" s="196"/>
      <c r="M397" s="195"/>
      <c r="N397" s="195"/>
      <c r="O397" s="194"/>
    </row>
    <row r="398" spans="1:15" hidden="1" x14ac:dyDescent="0.3">
      <c r="A398" s="31">
        <v>450</v>
      </c>
      <c r="B398" s="32">
        <v>450086327</v>
      </c>
      <c r="C398" s="33" t="s">
        <v>206</v>
      </c>
      <c r="D398" s="31">
        <v>86</v>
      </c>
      <c r="E398" s="33" t="s">
        <v>207</v>
      </c>
      <c r="F398" s="31">
        <v>327</v>
      </c>
      <c r="G398" s="33" t="s">
        <v>213</v>
      </c>
      <c r="H398" s="34">
        <v>0</v>
      </c>
      <c r="I398" s="35">
        <v>0</v>
      </c>
      <c r="J398" s="35">
        <v>0</v>
      </c>
      <c r="K398" s="194"/>
      <c r="L398" s="196"/>
      <c r="M398" s="195"/>
      <c r="N398" s="195"/>
      <c r="O398" s="194"/>
    </row>
    <row r="399" spans="1:15" hidden="1" x14ac:dyDescent="0.3">
      <c r="A399" s="31">
        <v>450</v>
      </c>
      <c r="B399" s="32">
        <v>450086337</v>
      </c>
      <c r="C399" s="33" t="s">
        <v>206</v>
      </c>
      <c r="D399" s="31">
        <v>86</v>
      </c>
      <c r="E399" s="33" t="s">
        <v>207</v>
      </c>
      <c r="F399" s="31">
        <v>337</v>
      </c>
      <c r="G399" s="33" t="s">
        <v>214</v>
      </c>
      <c r="H399" s="34">
        <v>0</v>
      </c>
      <c r="I399" s="35">
        <v>0</v>
      </c>
      <c r="J399" s="35">
        <v>0</v>
      </c>
      <c r="K399" s="194"/>
      <c r="L399" s="196"/>
      <c r="M399" s="195"/>
      <c r="N399" s="195"/>
      <c r="O399" s="194"/>
    </row>
    <row r="400" spans="1:15" hidden="1" x14ac:dyDescent="0.3">
      <c r="A400" s="31">
        <v>450</v>
      </c>
      <c r="B400" s="32">
        <v>450086340</v>
      </c>
      <c r="C400" s="33" t="s">
        <v>206</v>
      </c>
      <c r="D400" s="31">
        <v>86</v>
      </c>
      <c r="E400" s="33" t="s">
        <v>207</v>
      </c>
      <c r="F400" s="31">
        <v>340</v>
      </c>
      <c r="G400" s="33" t="s">
        <v>215</v>
      </c>
      <c r="H400" s="34">
        <v>0</v>
      </c>
      <c r="I400" s="35">
        <v>0</v>
      </c>
      <c r="J400" s="35">
        <v>0</v>
      </c>
      <c r="K400" s="194"/>
      <c r="L400" s="196"/>
      <c r="M400" s="195"/>
      <c r="N400" s="195"/>
      <c r="O400" s="194"/>
    </row>
    <row r="401" spans="1:15" hidden="1" x14ac:dyDescent="0.3">
      <c r="A401" s="31">
        <v>450</v>
      </c>
      <c r="B401" s="32">
        <v>450086605</v>
      </c>
      <c r="C401" s="33" t="s">
        <v>206</v>
      </c>
      <c r="D401" s="31">
        <v>86</v>
      </c>
      <c r="E401" s="33" t="s">
        <v>207</v>
      </c>
      <c r="F401" s="31">
        <v>605</v>
      </c>
      <c r="G401" s="33" t="s">
        <v>216</v>
      </c>
      <c r="H401" s="34">
        <v>0</v>
      </c>
      <c r="I401" s="35">
        <v>0</v>
      </c>
      <c r="J401" s="35">
        <v>0</v>
      </c>
      <c r="K401" s="194"/>
      <c r="L401" s="196"/>
      <c r="M401" s="195"/>
      <c r="N401" s="195"/>
      <c r="O401" s="194"/>
    </row>
    <row r="402" spans="1:15" hidden="1" x14ac:dyDescent="0.3">
      <c r="A402" s="31">
        <v>450</v>
      </c>
      <c r="B402" s="32">
        <v>450086632</v>
      </c>
      <c r="C402" s="33" t="s">
        <v>206</v>
      </c>
      <c r="D402" s="31">
        <v>86</v>
      </c>
      <c r="E402" s="33" t="s">
        <v>207</v>
      </c>
      <c r="F402" s="31">
        <v>632</v>
      </c>
      <c r="G402" s="33" t="s">
        <v>217</v>
      </c>
      <c r="H402" s="34">
        <v>0</v>
      </c>
      <c r="I402" s="35">
        <v>0</v>
      </c>
      <c r="J402" s="35">
        <v>0</v>
      </c>
      <c r="K402" s="194"/>
      <c r="L402" s="196"/>
      <c r="M402" s="195"/>
      <c r="N402" s="195"/>
      <c r="O402" s="194"/>
    </row>
    <row r="403" spans="1:15" hidden="1" x14ac:dyDescent="0.3">
      <c r="A403" s="31">
        <v>450</v>
      </c>
      <c r="B403" s="32">
        <v>450086674</v>
      </c>
      <c r="C403" s="33" t="s">
        <v>206</v>
      </c>
      <c r="D403" s="31">
        <v>86</v>
      </c>
      <c r="E403" s="33" t="s">
        <v>207</v>
      </c>
      <c r="F403" s="31">
        <v>674</v>
      </c>
      <c r="G403" s="33" t="s">
        <v>57</v>
      </c>
      <c r="H403" s="34">
        <v>0</v>
      </c>
      <c r="I403" s="35">
        <v>0</v>
      </c>
      <c r="J403" s="35">
        <v>0</v>
      </c>
      <c r="K403" s="194"/>
      <c r="L403" s="196"/>
      <c r="M403" s="195"/>
      <c r="N403" s="195"/>
      <c r="O403" s="194"/>
    </row>
    <row r="404" spans="1:15" hidden="1" x14ac:dyDescent="0.3">
      <c r="A404" s="31">
        <v>450</v>
      </c>
      <c r="B404" s="32">
        <v>450086683</v>
      </c>
      <c r="C404" s="33" t="s">
        <v>206</v>
      </c>
      <c r="D404" s="31">
        <v>86</v>
      </c>
      <c r="E404" s="33" t="s">
        <v>207</v>
      </c>
      <c r="F404" s="31">
        <v>683</v>
      </c>
      <c r="G404" s="33" t="s">
        <v>58</v>
      </c>
      <c r="H404" s="34">
        <v>0</v>
      </c>
      <c r="I404" s="35">
        <v>0</v>
      </c>
      <c r="J404" s="35">
        <v>0</v>
      </c>
      <c r="K404" s="194"/>
      <c r="L404" s="196"/>
      <c r="M404" s="195"/>
      <c r="N404" s="195"/>
      <c r="O404" s="194"/>
    </row>
    <row r="405" spans="1:15" hidden="1" x14ac:dyDescent="0.3">
      <c r="A405" s="31">
        <v>450</v>
      </c>
      <c r="B405" s="32">
        <v>450086717</v>
      </c>
      <c r="C405" s="33" t="s">
        <v>206</v>
      </c>
      <c r="D405" s="31">
        <v>86</v>
      </c>
      <c r="E405" s="33" t="s">
        <v>207</v>
      </c>
      <c r="F405" s="31">
        <v>717</v>
      </c>
      <c r="G405" s="33" t="s">
        <v>59</v>
      </c>
      <c r="H405" s="34">
        <v>0</v>
      </c>
      <c r="I405" s="35">
        <v>0</v>
      </c>
      <c r="J405" s="35">
        <v>0</v>
      </c>
      <c r="K405" s="194"/>
      <c r="L405" s="196"/>
      <c r="M405" s="195"/>
      <c r="N405" s="195"/>
      <c r="O405" s="194"/>
    </row>
    <row r="406" spans="1:15" hidden="1" x14ac:dyDescent="0.3">
      <c r="A406" s="31">
        <v>453</v>
      </c>
      <c r="B406" s="32">
        <v>453137005</v>
      </c>
      <c r="C406" s="33" t="s">
        <v>218</v>
      </c>
      <c r="D406" s="31">
        <v>137</v>
      </c>
      <c r="E406" s="33" t="s">
        <v>210</v>
      </c>
      <c r="F406" s="31">
        <v>5</v>
      </c>
      <c r="G406" s="33" t="s">
        <v>219</v>
      </c>
      <c r="H406" s="34">
        <v>0</v>
      </c>
      <c r="I406" s="35">
        <v>0</v>
      </c>
      <c r="J406" s="35">
        <v>0</v>
      </c>
      <c r="K406" s="194"/>
      <c r="L406" s="196"/>
      <c r="M406" s="195"/>
      <c r="N406" s="195"/>
      <c r="O406" s="194"/>
    </row>
    <row r="407" spans="1:15" hidden="1" x14ac:dyDescent="0.3">
      <c r="A407" s="31">
        <v>453</v>
      </c>
      <c r="B407" s="32">
        <v>453137061</v>
      </c>
      <c r="C407" s="33" t="s">
        <v>218</v>
      </c>
      <c r="D407" s="31">
        <v>137</v>
      </c>
      <c r="E407" s="33" t="s">
        <v>210</v>
      </c>
      <c r="F407" s="31">
        <v>61</v>
      </c>
      <c r="G407" s="33" t="s">
        <v>170</v>
      </c>
      <c r="H407" s="34">
        <v>0</v>
      </c>
      <c r="I407" s="35">
        <v>0</v>
      </c>
      <c r="J407" s="35">
        <v>0</v>
      </c>
      <c r="K407" s="194"/>
      <c r="L407" s="196"/>
      <c r="M407" s="195"/>
      <c r="N407" s="195"/>
      <c r="O407" s="194"/>
    </row>
    <row r="408" spans="1:15" hidden="1" x14ac:dyDescent="0.3">
      <c r="A408" s="31">
        <v>453</v>
      </c>
      <c r="B408" s="32">
        <v>453137086</v>
      </c>
      <c r="C408" s="33" t="s">
        <v>218</v>
      </c>
      <c r="D408" s="31">
        <v>137</v>
      </c>
      <c r="E408" s="33" t="s">
        <v>210</v>
      </c>
      <c r="F408" s="31">
        <v>86</v>
      </c>
      <c r="G408" s="33" t="s">
        <v>207</v>
      </c>
      <c r="H408" s="34">
        <v>0</v>
      </c>
      <c r="I408" s="35">
        <v>0</v>
      </c>
      <c r="J408" s="35">
        <v>0</v>
      </c>
      <c r="K408" s="194"/>
      <c r="L408" s="196"/>
      <c r="M408" s="195"/>
      <c r="N408" s="195"/>
      <c r="O408" s="194"/>
    </row>
    <row r="409" spans="1:15" hidden="1" x14ac:dyDescent="0.3">
      <c r="A409" s="31">
        <v>453</v>
      </c>
      <c r="B409" s="32">
        <v>453137137</v>
      </c>
      <c r="C409" s="33" t="s">
        <v>218</v>
      </c>
      <c r="D409" s="31">
        <v>137</v>
      </c>
      <c r="E409" s="33" t="s">
        <v>210</v>
      </c>
      <c r="F409" s="31">
        <v>137</v>
      </c>
      <c r="G409" s="33" t="s">
        <v>210</v>
      </c>
      <c r="H409" s="34">
        <v>0</v>
      </c>
      <c r="I409" s="35">
        <v>-495</v>
      </c>
      <c r="J409" s="35">
        <v>-495</v>
      </c>
      <c r="K409" s="194"/>
      <c r="L409" s="196"/>
      <c r="M409" s="195"/>
      <c r="N409" s="195"/>
      <c r="O409" s="194"/>
    </row>
    <row r="410" spans="1:15" hidden="1" x14ac:dyDescent="0.3">
      <c r="A410" s="31">
        <v>453</v>
      </c>
      <c r="B410" s="32">
        <v>453137161</v>
      </c>
      <c r="C410" s="33" t="s">
        <v>218</v>
      </c>
      <c r="D410" s="31">
        <v>137</v>
      </c>
      <c r="E410" s="33" t="s">
        <v>210</v>
      </c>
      <c r="F410" s="31">
        <v>161</v>
      </c>
      <c r="G410" s="33" t="s">
        <v>173</v>
      </c>
      <c r="H410" s="34">
        <v>0</v>
      </c>
      <c r="I410" s="35">
        <v>0</v>
      </c>
      <c r="J410" s="35">
        <v>0</v>
      </c>
      <c r="K410" s="194"/>
      <c r="L410" s="196"/>
      <c r="M410" s="195"/>
      <c r="N410" s="195"/>
      <c r="O410" s="194"/>
    </row>
    <row r="411" spans="1:15" hidden="1" x14ac:dyDescent="0.3">
      <c r="A411" s="31">
        <v>453</v>
      </c>
      <c r="B411" s="32">
        <v>453137210</v>
      </c>
      <c r="C411" s="33" t="s">
        <v>218</v>
      </c>
      <c r="D411" s="31">
        <v>137</v>
      </c>
      <c r="E411" s="33" t="s">
        <v>210</v>
      </c>
      <c r="F411" s="31">
        <v>210</v>
      </c>
      <c r="G411" s="33" t="s">
        <v>54</v>
      </c>
      <c r="H411" s="34">
        <v>0</v>
      </c>
      <c r="I411" s="35">
        <v>0</v>
      </c>
      <c r="J411" s="35">
        <v>0</v>
      </c>
      <c r="K411" s="194"/>
      <c r="L411" s="196"/>
      <c r="M411" s="195"/>
      <c r="N411" s="195"/>
      <c r="O411" s="194"/>
    </row>
    <row r="412" spans="1:15" hidden="1" x14ac:dyDescent="0.3">
      <c r="A412" s="31">
        <v>453</v>
      </c>
      <c r="B412" s="32">
        <v>453137227</v>
      </c>
      <c r="C412" s="33" t="s">
        <v>218</v>
      </c>
      <c r="D412" s="31">
        <v>137</v>
      </c>
      <c r="E412" s="33" t="s">
        <v>210</v>
      </c>
      <c r="F412" s="31">
        <v>227</v>
      </c>
      <c r="G412" s="33" t="s">
        <v>255</v>
      </c>
      <c r="H412" s="34">
        <v>0</v>
      </c>
      <c r="I412" s="35">
        <v>0</v>
      </c>
      <c r="J412" s="35">
        <v>0</v>
      </c>
      <c r="K412" s="194"/>
      <c r="L412" s="196"/>
      <c r="M412" s="195"/>
      <c r="N412" s="195"/>
      <c r="O412" s="194"/>
    </row>
    <row r="413" spans="1:15" hidden="1" x14ac:dyDescent="0.3">
      <c r="A413" s="31">
        <v>453</v>
      </c>
      <c r="B413" s="32">
        <v>453137278</v>
      </c>
      <c r="C413" s="33" t="s">
        <v>218</v>
      </c>
      <c r="D413" s="31">
        <v>137</v>
      </c>
      <c r="E413" s="33" t="s">
        <v>210</v>
      </c>
      <c r="F413" s="31">
        <v>278</v>
      </c>
      <c r="G413" s="33" t="s">
        <v>212</v>
      </c>
      <c r="H413" s="34">
        <v>0</v>
      </c>
      <c r="I413" s="35">
        <v>0</v>
      </c>
      <c r="J413" s="35">
        <v>0</v>
      </c>
      <c r="K413" s="194"/>
      <c r="L413" s="196"/>
      <c r="M413" s="195"/>
      <c r="N413" s="195"/>
      <c r="O413" s="194"/>
    </row>
    <row r="414" spans="1:15" hidden="1" x14ac:dyDescent="0.3">
      <c r="A414" s="31">
        <v>453</v>
      </c>
      <c r="B414" s="32">
        <v>453137281</v>
      </c>
      <c r="C414" s="33" t="s">
        <v>218</v>
      </c>
      <c r="D414" s="31">
        <v>137</v>
      </c>
      <c r="E414" s="33" t="s">
        <v>210</v>
      </c>
      <c r="F414" s="31">
        <v>281</v>
      </c>
      <c r="G414" s="33" t="s">
        <v>169</v>
      </c>
      <c r="H414" s="34">
        <v>0</v>
      </c>
      <c r="I414" s="35">
        <v>0</v>
      </c>
      <c r="J414" s="35">
        <v>0</v>
      </c>
      <c r="K414" s="194"/>
      <c r="L414" s="196"/>
      <c r="M414" s="195"/>
      <c r="N414" s="195"/>
      <c r="O414" s="194"/>
    </row>
    <row r="415" spans="1:15" hidden="1" x14ac:dyDescent="0.3">
      <c r="A415" s="31">
        <v>453</v>
      </c>
      <c r="B415" s="32">
        <v>453137325</v>
      </c>
      <c r="C415" s="33" t="s">
        <v>218</v>
      </c>
      <c r="D415" s="31">
        <v>137</v>
      </c>
      <c r="E415" s="33" t="s">
        <v>210</v>
      </c>
      <c r="F415" s="31">
        <v>325</v>
      </c>
      <c r="G415" s="33" t="s">
        <v>220</v>
      </c>
      <c r="H415" s="34">
        <v>0</v>
      </c>
      <c r="I415" s="35">
        <v>0</v>
      </c>
      <c r="J415" s="35">
        <v>0</v>
      </c>
      <c r="K415" s="194"/>
      <c r="L415" s="196"/>
      <c r="M415" s="195"/>
      <c r="N415" s="195"/>
      <c r="O415" s="194"/>
    </row>
    <row r="416" spans="1:15" hidden="1" x14ac:dyDescent="0.3">
      <c r="A416" s="31">
        <v>453</v>
      </c>
      <c r="B416" s="32">
        <v>453137332</v>
      </c>
      <c r="C416" s="33" t="s">
        <v>218</v>
      </c>
      <c r="D416" s="31">
        <v>137</v>
      </c>
      <c r="E416" s="33" t="s">
        <v>210</v>
      </c>
      <c r="F416" s="31">
        <v>332</v>
      </c>
      <c r="G416" s="33" t="s">
        <v>221</v>
      </c>
      <c r="H416" s="34">
        <v>0</v>
      </c>
      <c r="I416" s="35">
        <v>0</v>
      </c>
      <c r="J416" s="35">
        <v>0</v>
      </c>
      <c r="K416" s="194"/>
      <c r="L416" s="196"/>
      <c r="M416" s="195"/>
      <c r="N416" s="195"/>
      <c r="O416" s="194"/>
    </row>
    <row r="417" spans="1:15" hidden="1" x14ac:dyDescent="0.3">
      <c r="A417" s="31">
        <v>454</v>
      </c>
      <c r="B417" s="32">
        <v>454149009</v>
      </c>
      <c r="C417" s="33" t="s">
        <v>222</v>
      </c>
      <c r="D417" s="31">
        <v>149</v>
      </c>
      <c r="E417" s="33" t="s">
        <v>103</v>
      </c>
      <c r="F417" s="31">
        <v>9</v>
      </c>
      <c r="G417" s="33" t="s">
        <v>108</v>
      </c>
      <c r="H417" s="34">
        <v>0</v>
      </c>
      <c r="I417" s="35">
        <v>0</v>
      </c>
      <c r="J417" s="35">
        <v>0</v>
      </c>
      <c r="K417" s="194"/>
      <c r="L417" s="196"/>
      <c r="M417" s="195"/>
      <c r="N417" s="195"/>
      <c r="O417" s="194"/>
    </row>
    <row r="418" spans="1:15" hidden="1" x14ac:dyDescent="0.3">
      <c r="A418" s="31">
        <v>454</v>
      </c>
      <c r="B418" s="32">
        <v>454149128</v>
      </c>
      <c r="C418" s="33" t="s">
        <v>222</v>
      </c>
      <c r="D418" s="31">
        <v>149</v>
      </c>
      <c r="E418" s="33" t="s">
        <v>103</v>
      </c>
      <c r="F418" s="31">
        <v>128</v>
      </c>
      <c r="G418" s="33" t="s">
        <v>110</v>
      </c>
      <c r="H418" s="34">
        <v>0</v>
      </c>
      <c r="I418" s="35">
        <v>0</v>
      </c>
      <c r="J418" s="35">
        <v>0</v>
      </c>
      <c r="K418" s="194"/>
      <c r="L418" s="196"/>
      <c r="M418" s="195"/>
      <c r="N418" s="195"/>
      <c r="O418" s="194"/>
    </row>
    <row r="419" spans="1:15" hidden="1" x14ac:dyDescent="0.3">
      <c r="A419" s="31">
        <v>454</v>
      </c>
      <c r="B419" s="32">
        <v>454149149</v>
      </c>
      <c r="C419" s="33" t="s">
        <v>222</v>
      </c>
      <c r="D419" s="31">
        <v>149</v>
      </c>
      <c r="E419" s="33" t="s">
        <v>103</v>
      </c>
      <c r="F419" s="31">
        <v>149</v>
      </c>
      <c r="G419" s="33" t="s">
        <v>103</v>
      </c>
      <c r="H419" s="34">
        <v>0</v>
      </c>
      <c r="I419" s="35">
        <v>0</v>
      </c>
      <c r="J419" s="35">
        <v>0</v>
      </c>
      <c r="K419" s="194"/>
      <c r="L419" s="196"/>
      <c r="M419" s="195"/>
      <c r="N419" s="195"/>
      <c r="O419" s="194"/>
    </row>
    <row r="420" spans="1:15" hidden="1" x14ac:dyDescent="0.3">
      <c r="A420" s="31">
        <v>454</v>
      </c>
      <c r="B420" s="32">
        <v>454149160</v>
      </c>
      <c r="C420" s="33" t="s">
        <v>222</v>
      </c>
      <c r="D420" s="31">
        <v>149</v>
      </c>
      <c r="E420" s="33" t="s">
        <v>103</v>
      </c>
      <c r="F420" s="31">
        <v>160</v>
      </c>
      <c r="G420" s="33" t="s">
        <v>104</v>
      </c>
      <c r="H420" s="34">
        <v>0</v>
      </c>
      <c r="I420" s="35">
        <v>0</v>
      </c>
      <c r="J420" s="35">
        <v>0</v>
      </c>
      <c r="K420" s="194"/>
      <c r="L420" s="196"/>
      <c r="M420" s="195"/>
      <c r="N420" s="195"/>
      <c r="O420" s="194"/>
    </row>
    <row r="421" spans="1:15" hidden="1" x14ac:dyDescent="0.3">
      <c r="A421" s="31">
        <v>454</v>
      </c>
      <c r="B421" s="32">
        <v>454149181</v>
      </c>
      <c r="C421" s="33" t="s">
        <v>222</v>
      </c>
      <c r="D421" s="31">
        <v>149</v>
      </c>
      <c r="E421" s="33" t="s">
        <v>103</v>
      </c>
      <c r="F421" s="31">
        <v>181</v>
      </c>
      <c r="G421" s="33" t="s">
        <v>105</v>
      </c>
      <c r="H421" s="34">
        <v>0</v>
      </c>
      <c r="I421" s="35">
        <v>0</v>
      </c>
      <c r="J421" s="35">
        <v>0</v>
      </c>
      <c r="K421" s="194"/>
      <c r="L421" s="196"/>
      <c r="M421" s="195"/>
      <c r="N421" s="195"/>
      <c r="O421" s="194"/>
    </row>
    <row r="422" spans="1:15" hidden="1" x14ac:dyDescent="0.3">
      <c r="A422" s="31">
        <v>454</v>
      </c>
      <c r="B422" s="32">
        <v>454149211</v>
      </c>
      <c r="C422" s="33" t="s">
        <v>222</v>
      </c>
      <c r="D422" s="31">
        <v>149</v>
      </c>
      <c r="E422" s="33" t="s">
        <v>103</v>
      </c>
      <c r="F422" s="31">
        <v>211</v>
      </c>
      <c r="G422" s="33" t="s">
        <v>80</v>
      </c>
      <c r="H422" s="34">
        <v>0</v>
      </c>
      <c r="I422" s="35">
        <v>0</v>
      </c>
      <c r="J422" s="35">
        <v>0</v>
      </c>
      <c r="K422" s="194"/>
      <c r="L422" s="196"/>
      <c r="M422" s="195"/>
      <c r="N422" s="195"/>
      <c r="O422" s="194"/>
    </row>
    <row r="423" spans="1:15" hidden="1" x14ac:dyDescent="0.3">
      <c r="A423" s="31">
        <v>455</v>
      </c>
      <c r="B423" s="32">
        <v>455128007</v>
      </c>
      <c r="C423" s="33" t="s">
        <v>223</v>
      </c>
      <c r="D423" s="31">
        <v>128</v>
      </c>
      <c r="E423" s="33" t="s">
        <v>110</v>
      </c>
      <c r="F423" s="31">
        <v>7</v>
      </c>
      <c r="G423" s="33" t="s">
        <v>224</v>
      </c>
      <c r="H423" s="34">
        <v>0</v>
      </c>
      <c r="I423" s="35">
        <v>0</v>
      </c>
      <c r="J423" s="35">
        <v>0</v>
      </c>
      <c r="K423" s="194"/>
      <c r="L423" s="196"/>
      <c r="M423" s="195"/>
      <c r="N423" s="195"/>
      <c r="O423" s="194"/>
    </row>
    <row r="424" spans="1:15" hidden="1" x14ac:dyDescent="0.3">
      <c r="A424" s="31">
        <v>455</v>
      </c>
      <c r="B424" s="32">
        <v>455128128</v>
      </c>
      <c r="C424" s="33" t="s">
        <v>223</v>
      </c>
      <c r="D424" s="31">
        <v>128</v>
      </c>
      <c r="E424" s="33" t="s">
        <v>110</v>
      </c>
      <c r="F424" s="31">
        <v>128</v>
      </c>
      <c r="G424" s="33" t="s">
        <v>110</v>
      </c>
      <c r="H424" s="34">
        <v>0</v>
      </c>
      <c r="I424" s="35">
        <v>0</v>
      </c>
      <c r="J424" s="35">
        <v>0</v>
      </c>
      <c r="K424" s="194"/>
      <c r="L424" s="196"/>
      <c r="M424" s="195"/>
      <c r="N424" s="195"/>
      <c r="O424" s="194"/>
    </row>
    <row r="425" spans="1:15" hidden="1" x14ac:dyDescent="0.3">
      <c r="A425" s="31">
        <v>455</v>
      </c>
      <c r="B425" s="32">
        <v>455128181</v>
      </c>
      <c r="C425" s="33" t="s">
        <v>223</v>
      </c>
      <c r="D425" s="31">
        <v>128</v>
      </c>
      <c r="E425" s="33" t="s">
        <v>110</v>
      </c>
      <c r="F425" s="31">
        <v>181</v>
      </c>
      <c r="G425" s="33" t="s">
        <v>105</v>
      </c>
      <c r="H425" s="34">
        <v>0</v>
      </c>
      <c r="I425" s="35">
        <v>0</v>
      </c>
      <c r="J425" s="35">
        <v>0</v>
      </c>
      <c r="K425" s="194"/>
      <c r="L425" s="196"/>
      <c r="M425" s="195"/>
      <c r="N425" s="195"/>
      <c r="O425" s="194"/>
    </row>
    <row r="426" spans="1:15" hidden="1" x14ac:dyDescent="0.3">
      <c r="A426" s="31">
        <v>455</v>
      </c>
      <c r="B426" s="32">
        <v>455128211</v>
      </c>
      <c r="C426" s="33" t="s">
        <v>223</v>
      </c>
      <c r="D426" s="31">
        <v>128</v>
      </c>
      <c r="E426" s="33" t="s">
        <v>110</v>
      </c>
      <c r="F426" s="31">
        <v>211</v>
      </c>
      <c r="G426" s="33" t="s">
        <v>80</v>
      </c>
      <c r="H426" s="34">
        <v>0</v>
      </c>
      <c r="I426" s="35">
        <v>0</v>
      </c>
      <c r="J426" s="35">
        <v>0</v>
      </c>
      <c r="K426" s="194"/>
      <c r="L426" s="196"/>
      <c r="M426" s="195"/>
      <c r="N426" s="195"/>
      <c r="O426" s="194"/>
    </row>
    <row r="427" spans="1:15" hidden="1" x14ac:dyDescent="0.3">
      <c r="A427" s="31">
        <v>455</v>
      </c>
      <c r="B427" s="32">
        <v>455128745</v>
      </c>
      <c r="C427" s="33" t="s">
        <v>223</v>
      </c>
      <c r="D427" s="31">
        <v>128</v>
      </c>
      <c r="E427" s="33" t="s">
        <v>110</v>
      </c>
      <c r="F427" s="31">
        <v>745</v>
      </c>
      <c r="G427" s="33" t="s">
        <v>225</v>
      </c>
      <c r="H427" s="34">
        <v>0</v>
      </c>
      <c r="I427" s="35">
        <v>0</v>
      </c>
      <c r="J427" s="35">
        <v>0</v>
      </c>
      <c r="K427" s="194"/>
      <c r="L427" s="196"/>
      <c r="M427" s="195"/>
      <c r="N427" s="195"/>
      <c r="O427" s="194"/>
    </row>
    <row r="428" spans="1:15" hidden="1" x14ac:dyDescent="0.3">
      <c r="A428" s="31">
        <v>456</v>
      </c>
      <c r="B428" s="32">
        <v>456160009</v>
      </c>
      <c r="C428" s="33" t="s">
        <v>226</v>
      </c>
      <c r="D428" s="31">
        <v>160</v>
      </c>
      <c r="E428" s="33" t="s">
        <v>104</v>
      </c>
      <c r="F428" s="31">
        <v>9</v>
      </c>
      <c r="G428" s="33" t="s">
        <v>108</v>
      </c>
      <c r="H428" s="34">
        <v>0</v>
      </c>
      <c r="I428" s="35">
        <v>0</v>
      </c>
      <c r="J428" s="35">
        <v>0</v>
      </c>
      <c r="K428" s="194"/>
      <c r="L428" s="196"/>
      <c r="M428" s="195"/>
      <c r="N428" s="195"/>
      <c r="O428" s="194"/>
    </row>
    <row r="429" spans="1:15" hidden="1" x14ac:dyDescent="0.3">
      <c r="A429" s="31">
        <v>456</v>
      </c>
      <c r="B429" s="32">
        <v>456160020</v>
      </c>
      <c r="C429" s="33" t="s">
        <v>226</v>
      </c>
      <c r="D429" s="31">
        <v>160</v>
      </c>
      <c r="E429" s="33" t="s">
        <v>104</v>
      </c>
      <c r="F429" s="31">
        <v>20</v>
      </c>
      <c r="G429" s="33" t="s">
        <v>142</v>
      </c>
      <c r="H429" s="34">
        <v>0</v>
      </c>
      <c r="I429" s="35">
        <v>0</v>
      </c>
      <c r="J429" s="35">
        <v>0</v>
      </c>
      <c r="K429" s="194"/>
      <c r="L429" s="196"/>
      <c r="M429" s="195"/>
      <c r="N429" s="195"/>
      <c r="O429" s="194"/>
    </row>
    <row r="430" spans="1:15" hidden="1" x14ac:dyDescent="0.3">
      <c r="A430" s="31">
        <v>456</v>
      </c>
      <c r="B430" s="32">
        <v>456160031</v>
      </c>
      <c r="C430" s="33" t="s">
        <v>226</v>
      </c>
      <c r="D430" s="31">
        <v>160</v>
      </c>
      <c r="E430" s="33" t="s">
        <v>104</v>
      </c>
      <c r="F430" s="31">
        <v>31</v>
      </c>
      <c r="G430" s="33" t="s">
        <v>101</v>
      </c>
      <c r="H430" s="34">
        <v>0</v>
      </c>
      <c r="I430" s="35">
        <v>0</v>
      </c>
      <c r="J430" s="35">
        <v>0</v>
      </c>
      <c r="K430" s="194"/>
      <c r="L430" s="196"/>
      <c r="M430" s="195"/>
      <c r="N430" s="195"/>
      <c r="O430" s="194"/>
    </row>
    <row r="431" spans="1:15" hidden="1" x14ac:dyDescent="0.3">
      <c r="A431" s="31">
        <v>456</v>
      </c>
      <c r="B431" s="32">
        <v>456160056</v>
      </c>
      <c r="C431" s="33" t="s">
        <v>226</v>
      </c>
      <c r="D431" s="31">
        <v>160</v>
      </c>
      <c r="E431" s="33" t="s">
        <v>104</v>
      </c>
      <c r="F431" s="31">
        <v>56</v>
      </c>
      <c r="G431" s="33" t="s">
        <v>153</v>
      </c>
      <c r="H431" s="34">
        <v>0</v>
      </c>
      <c r="I431" s="35">
        <v>0</v>
      </c>
      <c r="J431" s="35">
        <v>0</v>
      </c>
      <c r="K431" s="194"/>
      <c r="L431" s="196"/>
      <c r="M431" s="195"/>
      <c r="N431" s="195"/>
      <c r="O431" s="194"/>
    </row>
    <row r="432" spans="1:15" hidden="1" x14ac:dyDescent="0.3">
      <c r="A432" s="31">
        <v>456</v>
      </c>
      <c r="B432" s="32">
        <v>456160079</v>
      </c>
      <c r="C432" s="33" t="s">
        <v>226</v>
      </c>
      <c r="D432" s="31">
        <v>160</v>
      </c>
      <c r="E432" s="33" t="s">
        <v>104</v>
      </c>
      <c r="F432" s="31">
        <v>79</v>
      </c>
      <c r="G432" s="33" t="s">
        <v>109</v>
      </c>
      <c r="H432" s="34">
        <v>0</v>
      </c>
      <c r="I432" s="35">
        <v>0</v>
      </c>
      <c r="J432" s="35">
        <v>0</v>
      </c>
      <c r="K432" s="194"/>
      <c r="L432" s="196"/>
      <c r="M432" s="195"/>
      <c r="N432" s="195"/>
      <c r="O432" s="194"/>
    </row>
    <row r="433" spans="1:15" hidden="1" x14ac:dyDescent="0.3">
      <c r="A433" s="31">
        <v>456</v>
      </c>
      <c r="B433" s="32">
        <v>456160100</v>
      </c>
      <c r="C433" s="33" t="s">
        <v>226</v>
      </c>
      <c r="D433" s="31">
        <v>160</v>
      </c>
      <c r="E433" s="33" t="s">
        <v>104</v>
      </c>
      <c r="F433" s="31">
        <v>100</v>
      </c>
      <c r="G433" s="33" t="s">
        <v>79</v>
      </c>
      <c r="H433" s="34">
        <v>0</v>
      </c>
      <c r="I433" s="35">
        <v>0</v>
      </c>
      <c r="J433" s="35">
        <v>0</v>
      </c>
      <c r="K433" s="194"/>
      <c r="L433" s="196"/>
      <c r="M433" s="195"/>
      <c r="N433" s="195"/>
      <c r="O433" s="194"/>
    </row>
    <row r="434" spans="1:15" hidden="1" x14ac:dyDescent="0.3">
      <c r="A434" s="31">
        <v>456</v>
      </c>
      <c r="B434" s="32">
        <v>456160128</v>
      </c>
      <c r="C434" s="33" t="s">
        <v>226</v>
      </c>
      <c r="D434" s="31">
        <v>160</v>
      </c>
      <c r="E434" s="33" t="s">
        <v>104</v>
      </c>
      <c r="F434" s="31">
        <v>128</v>
      </c>
      <c r="G434" s="33" t="s">
        <v>110</v>
      </c>
      <c r="H434" s="34">
        <v>0</v>
      </c>
      <c r="I434" s="35">
        <v>0</v>
      </c>
      <c r="J434" s="35">
        <v>0</v>
      </c>
      <c r="K434" s="194"/>
      <c r="L434" s="196"/>
      <c r="M434" s="195"/>
      <c r="N434" s="195"/>
      <c r="O434" s="194"/>
    </row>
    <row r="435" spans="1:15" hidden="1" x14ac:dyDescent="0.3">
      <c r="A435" s="31">
        <v>456</v>
      </c>
      <c r="B435" s="32">
        <v>456160149</v>
      </c>
      <c r="C435" s="33" t="s">
        <v>226</v>
      </c>
      <c r="D435" s="31">
        <v>160</v>
      </c>
      <c r="E435" s="33" t="s">
        <v>104</v>
      </c>
      <c r="F435" s="31">
        <v>149</v>
      </c>
      <c r="G435" s="33" t="s">
        <v>103</v>
      </c>
      <c r="H435" s="34">
        <v>0</v>
      </c>
      <c r="I435" s="35">
        <v>0</v>
      </c>
      <c r="J435" s="35">
        <v>0</v>
      </c>
      <c r="K435" s="194"/>
      <c r="L435" s="196"/>
      <c r="M435" s="195"/>
      <c r="N435" s="195"/>
      <c r="O435" s="194"/>
    </row>
    <row r="436" spans="1:15" hidden="1" x14ac:dyDescent="0.3">
      <c r="A436" s="31">
        <v>456</v>
      </c>
      <c r="B436" s="32">
        <v>456160160</v>
      </c>
      <c r="C436" s="33" t="s">
        <v>226</v>
      </c>
      <c r="D436" s="31">
        <v>160</v>
      </c>
      <c r="E436" s="33" t="s">
        <v>104</v>
      </c>
      <c r="F436" s="31">
        <v>160</v>
      </c>
      <c r="G436" s="33" t="s">
        <v>104</v>
      </c>
      <c r="H436" s="34">
        <v>0</v>
      </c>
      <c r="I436" s="35">
        <v>0</v>
      </c>
      <c r="J436" s="35">
        <v>0</v>
      </c>
      <c r="K436" s="194"/>
      <c r="L436" s="196"/>
      <c r="M436" s="195"/>
      <c r="N436" s="195"/>
      <c r="O436" s="194"/>
    </row>
    <row r="437" spans="1:15" hidden="1" x14ac:dyDescent="0.3">
      <c r="A437" s="31">
        <v>456</v>
      </c>
      <c r="B437" s="32">
        <v>456160170</v>
      </c>
      <c r="C437" s="33" t="s">
        <v>226</v>
      </c>
      <c r="D437" s="31">
        <v>160</v>
      </c>
      <c r="E437" s="33" t="s">
        <v>104</v>
      </c>
      <c r="F437" s="31">
        <v>170</v>
      </c>
      <c r="G437" s="33" t="s">
        <v>87</v>
      </c>
      <c r="H437" s="34">
        <v>0</v>
      </c>
      <c r="I437" s="35">
        <v>0</v>
      </c>
      <c r="J437" s="35">
        <v>0</v>
      </c>
      <c r="K437" s="194"/>
      <c r="L437" s="196"/>
      <c r="M437" s="195"/>
      <c r="N437" s="195"/>
      <c r="O437" s="194"/>
    </row>
    <row r="438" spans="1:15" hidden="1" x14ac:dyDescent="0.3">
      <c r="A438" s="31">
        <v>456</v>
      </c>
      <c r="B438" s="32">
        <v>456160181</v>
      </c>
      <c r="C438" s="33" t="s">
        <v>226</v>
      </c>
      <c r="D438" s="31">
        <v>160</v>
      </c>
      <c r="E438" s="33" t="s">
        <v>104</v>
      </c>
      <c r="F438" s="31">
        <v>181</v>
      </c>
      <c r="G438" s="33" t="s">
        <v>105</v>
      </c>
      <c r="H438" s="34">
        <v>0</v>
      </c>
      <c r="I438" s="35">
        <v>0</v>
      </c>
      <c r="J438" s="35">
        <v>0</v>
      </c>
      <c r="K438" s="194"/>
      <c r="L438" s="196"/>
      <c r="M438" s="195"/>
      <c r="N438" s="195"/>
      <c r="O438" s="194"/>
    </row>
    <row r="439" spans="1:15" hidden="1" x14ac:dyDescent="0.3">
      <c r="A439" s="31">
        <v>456</v>
      </c>
      <c r="B439" s="32">
        <v>456160262</v>
      </c>
      <c r="C439" s="33" t="s">
        <v>226</v>
      </c>
      <c r="D439" s="31">
        <v>160</v>
      </c>
      <c r="E439" s="33" t="s">
        <v>104</v>
      </c>
      <c r="F439" s="31">
        <v>262</v>
      </c>
      <c r="G439" s="33" t="s">
        <v>31</v>
      </c>
      <c r="H439" s="34">
        <v>0</v>
      </c>
      <c r="I439" s="35">
        <v>0</v>
      </c>
      <c r="J439" s="35">
        <v>0</v>
      </c>
      <c r="K439" s="194"/>
      <c r="L439" s="196"/>
      <c r="M439" s="195"/>
      <c r="N439" s="195"/>
      <c r="O439" s="194"/>
    </row>
    <row r="440" spans="1:15" hidden="1" x14ac:dyDescent="0.3">
      <c r="A440" s="31">
        <v>456</v>
      </c>
      <c r="B440" s="32">
        <v>456160295</v>
      </c>
      <c r="C440" s="33" t="s">
        <v>226</v>
      </c>
      <c r="D440" s="31">
        <v>160</v>
      </c>
      <c r="E440" s="33" t="s">
        <v>104</v>
      </c>
      <c r="F440" s="31">
        <v>295</v>
      </c>
      <c r="G440" s="33" t="s">
        <v>155</v>
      </c>
      <c r="H440" s="34">
        <v>0</v>
      </c>
      <c r="I440" s="35">
        <v>0</v>
      </c>
      <c r="J440" s="35">
        <v>0</v>
      </c>
      <c r="K440" s="194"/>
      <c r="L440" s="196"/>
      <c r="M440" s="195"/>
      <c r="N440" s="195"/>
      <c r="O440" s="194"/>
    </row>
    <row r="441" spans="1:15" hidden="1" x14ac:dyDescent="0.3">
      <c r="A441" s="31">
        <v>456</v>
      </c>
      <c r="B441" s="32">
        <v>456160301</v>
      </c>
      <c r="C441" s="33" t="s">
        <v>226</v>
      </c>
      <c r="D441" s="31">
        <v>160</v>
      </c>
      <c r="E441" s="33" t="s">
        <v>104</v>
      </c>
      <c r="F441" s="31">
        <v>301</v>
      </c>
      <c r="G441" s="33" t="s">
        <v>151</v>
      </c>
      <c r="H441" s="34">
        <v>0</v>
      </c>
      <c r="I441" s="35">
        <v>0</v>
      </c>
      <c r="J441" s="35">
        <v>0</v>
      </c>
      <c r="K441" s="194"/>
      <c r="L441" s="196"/>
      <c r="M441" s="195"/>
      <c r="N441" s="195"/>
      <c r="O441" s="194"/>
    </row>
    <row r="442" spans="1:15" hidden="1" x14ac:dyDescent="0.3">
      <c r="A442" s="31">
        <v>456</v>
      </c>
      <c r="B442" s="32">
        <v>456160616</v>
      </c>
      <c r="C442" s="33" t="s">
        <v>226</v>
      </c>
      <c r="D442" s="31">
        <v>160</v>
      </c>
      <c r="E442" s="33" t="s">
        <v>104</v>
      </c>
      <c r="F442" s="31">
        <v>616</v>
      </c>
      <c r="G442" s="33" t="s">
        <v>133</v>
      </c>
      <c r="H442" s="34">
        <v>0</v>
      </c>
      <c r="I442" s="35">
        <v>0</v>
      </c>
      <c r="J442" s="35">
        <v>0</v>
      </c>
      <c r="K442" s="194"/>
      <c r="L442" s="196"/>
      <c r="M442" s="195"/>
      <c r="N442" s="195"/>
      <c r="O442" s="194"/>
    </row>
    <row r="443" spans="1:15" hidden="1" x14ac:dyDescent="0.3">
      <c r="A443" s="31">
        <v>456</v>
      </c>
      <c r="B443" s="32">
        <v>456160673</v>
      </c>
      <c r="C443" s="33" t="s">
        <v>226</v>
      </c>
      <c r="D443" s="31">
        <v>160</v>
      </c>
      <c r="E443" s="33" t="s">
        <v>104</v>
      </c>
      <c r="F443" s="31">
        <v>673</v>
      </c>
      <c r="G443" s="33" t="s">
        <v>159</v>
      </c>
      <c r="H443" s="34">
        <v>0</v>
      </c>
      <c r="I443" s="35">
        <v>0</v>
      </c>
      <c r="J443" s="35">
        <v>0</v>
      </c>
      <c r="K443" s="194"/>
      <c r="L443" s="196"/>
      <c r="M443" s="195"/>
      <c r="N443" s="195"/>
      <c r="O443" s="194"/>
    </row>
    <row r="444" spans="1:15" hidden="1" x14ac:dyDescent="0.3">
      <c r="A444" s="31">
        <v>456</v>
      </c>
      <c r="B444" s="32">
        <v>456160745</v>
      </c>
      <c r="C444" s="33" t="s">
        <v>226</v>
      </c>
      <c r="D444" s="31">
        <v>160</v>
      </c>
      <c r="E444" s="33" t="s">
        <v>104</v>
      </c>
      <c r="F444" s="31">
        <v>745</v>
      </c>
      <c r="G444" s="33" t="s">
        <v>225</v>
      </c>
      <c r="H444" s="34">
        <v>0</v>
      </c>
      <c r="I444" s="35">
        <v>0</v>
      </c>
      <c r="J444" s="35">
        <v>0</v>
      </c>
      <c r="K444" s="194"/>
      <c r="L444" s="196"/>
      <c r="M444" s="195"/>
      <c r="N444" s="195"/>
      <c r="O444" s="194"/>
    </row>
    <row r="445" spans="1:15" hidden="1" x14ac:dyDescent="0.3">
      <c r="A445" s="31">
        <v>458</v>
      </c>
      <c r="B445" s="32">
        <v>458160031</v>
      </c>
      <c r="C445" s="33" t="s">
        <v>227</v>
      </c>
      <c r="D445" s="31">
        <v>160</v>
      </c>
      <c r="E445" s="33" t="s">
        <v>104</v>
      </c>
      <c r="F445" s="31">
        <v>31</v>
      </c>
      <c r="G445" s="33" t="s">
        <v>101</v>
      </c>
      <c r="H445" s="34">
        <v>0</v>
      </c>
      <c r="I445" s="35">
        <v>0</v>
      </c>
      <c r="J445" s="35">
        <v>0</v>
      </c>
      <c r="K445" s="194"/>
      <c r="L445" s="196"/>
      <c r="M445" s="195"/>
      <c r="N445" s="195"/>
      <c r="O445" s="194"/>
    </row>
    <row r="446" spans="1:15" hidden="1" x14ac:dyDescent="0.3">
      <c r="A446" s="31">
        <v>458</v>
      </c>
      <c r="B446" s="32">
        <v>458160056</v>
      </c>
      <c r="C446" s="33" t="s">
        <v>227</v>
      </c>
      <c r="D446" s="31">
        <v>160</v>
      </c>
      <c r="E446" s="33" t="s">
        <v>104</v>
      </c>
      <c r="F446" s="31">
        <v>56</v>
      </c>
      <c r="G446" s="33" t="s">
        <v>153</v>
      </c>
      <c r="H446" s="34">
        <v>0</v>
      </c>
      <c r="I446" s="35">
        <v>0</v>
      </c>
      <c r="J446" s="35">
        <v>0</v>
      </c>
      <c r="K446" s="194"/>
      <c r="L446" s="196"/>
      <c r="M446" s="195"/>
      <c r="N446" s="195"/>
      <c r="O446" s="194"/>
    </row>
    <row r="447" spans="1:15" hidden="1" x14ac:dyDescent="0.3">
      <c r="A447" s="31">
        <v>458</v>
      </c>
      <c r="B447" s="32">
        <v>458160079</v>
      </c>
      <c r="C447" s="33" t="s">
        <v>227</v>
      </c>
      <c r="D447" s="31">
        <v>160</v>
      </c>
      <c r="E447" s="33" t="s">
        <v>104</v>
      </c>
      <c r="F447" s="31">
        <v>79</v>
      </c>
      <c r="G447" s="33" t="s">
        <v>109</v>
      </c>
      <c r="H447" s="34">
        <v>0</v>
      </c>
      <c r="I447" s="35">
        <v>0</v>
      </c>
      <c r="J447" s="35">
        <v>0</v>
      </c>
      <c r="K447" s="194"/>
      <c r="L447" s="196"/>
      <c r="M447" s="195"/>
      <c r="N447" s="195"/>
      <c r="O447" s="194"/>
    </row>
    <row r="448" spans="1:15" hidden="1" x14ac:dyDescent="0.3">
      <c r="A448" s="31">
        <v>458</v>
      </c>
      <c r="B448" s="32">
        <v>458160149</v>
      </c>
      <c r="C448" s="33" t="s">
        <v>227</v>
      </c>
      <c r="D448" s="31">
        <v>160</v>
      </c>
      <c r="E448" s="33" t="s">
        <v>104</v>
      </c>
      <c r="F448" s="31">
        <v>149</v>
      </c>
      <c r="G448" s="33" t="s">
        <v>103</v>
      </c>
      <c r="H448" s="34">
        <v>0</v>
      </c>
      <c r="I448" s="35">
        <v>0</v>
      </c>
      <c r="J448" s="35">
        <v>0</v>
      </c>
      <c r="K448" s="194"/>
      <c r="L448" s="196"/>
      <c r="M448" s="195"/>
      <c r="N448" s="195"/>
      <c r="O448" s="194"/>
    </row>
    <row r="449" spans="1:15" hidden="1" x14ac:dyDescent="0.3">
      <c r="A449" s="31">
        <v>458</v>
      </c>
      <c r="B449" s="32">
        <v>458160160</v>
      </c>
      <c r="C449" s="33" t="s">
        <v>227</v>
      </c>
      <c r="D449" s="31">
        <v>160</v>
      </c>
      <c r="E449" s="33" t="s">
        <v>104</v>
      </c>
      <c r="F449" s="31">
        <v>160</v>
      </c>
      <c r="G449" s="33" t="s">
        <v>104</v>
      </c>
      <c r="H449" s="34">
        <v>0</v>
      </c>
      <c r="I449" s="35">
        <v>0</v>
      </c>
      <c r="J449" s="35">
        <v>0</v>
      </c>
      <c r="K449" s="194"/>
      <c r="L449" s="196"/>
      <c r="M449" s="195"/>
      <c r="N449" s="195"/>
      <c r="O449" s="194"/>
    </row>
    <row r="450" spans="1:15" hidden="1" x14ac:dyDescent="0.3">
      <c r="A450" s="31">
        <v>458</v>
      </c>
      <c r="B450" s="32">
        <v>458160181</v>
      </c>
      <c r="C450" s="33" t="s">
        <v>227</v>
      </c>
      <c r="D450" s="31">
        <v>160</v>
      </c>
      <c r="E450" s="33" t="s">
        <v>104</v>
      </c>
      <c r="F450" s="31">
        <v>181</v>
      </c>
      <c r="G450" s="33" t="s">
        <v>105</v>
      </c>
      <c r="H450" s="34">
        <v>0</v>
      </c>
      <c r="I450" s="35">
        <v>0</v>
      </c>
      <c r="J450" s="35">
        <v>0</v>
      </c>
      <c r="K450" s="194"/>
      <c r="L450" s="196"/>
      <c r="M450" s="195"/>
      <c r="N450" s="195"/>
      <c r="O450" s="194"/>
    </row>
    <row r="451" spans="1:15" hidden="1" x14ac:dyDescent="0.3">
      <c r="A451" s="31">
        <v>458</v>
      </c>
      <c r="B451" s="32">
        <v>458160295</v>
      </c>
      <c r="C451" s="33" t="s">
        <v>227</v>
      </c>
      <c r="D451" s="31">
        <v>160</v>
      </c>
      <c r="E451" s="33" t="s">
        <v>104</v>
      </c>
      <c r="F451" s="31">
        <v>295</v>
      </c>
      <c r="G451" s="33" t="s">
        <v>155</v>
      </c>
      <c r="H451" s="34">
        <v>0</v>
      </c>
      <c r="I451" s="35">
        <v>0</v>
      </c>
      <c r="J451" s="35">
        <v>0</v>
      </c>
      <c r="K451" s="194"/>
      <c r="L451" s="196"/>
      <c r="M451" s="195"/>
      <c r="N451" s="195"/>
      <c r="O451" s="194"/>
    </row>
    <row r="452" spans="1:15" hidden="1" x14ac:dyDescent="0.3">
      <c r="A452" s="31">
        <v>458</v>
      </c>
      <c r="B452" s="32">
        <v>458160301</v>
      </c>
      <c r="C452" s="33" t="s">
        <v>227</v>
      </c>
      <c r="D452" s="31">
        <v>160</v>
      </c>
      <c r="E452" s="33" t="s">
        <v>104</v>
      </c>
      <c r="F452" s="31">
        <v>301</v>
      </c>
      <c r="G452" s="33" t="s">
        <v>151</v>
      </c>
      <c r="H452" s="34">
        <v>0</v>
      </c>
      <c r="I452" s="35">
        <v>0</v>
      </c>
      <c r="J452" s="35">
        <v>0</v>
      </c>
      <c r="K452" s="194"/>
      <c r="L452" s="196"/>
      <c r="M452" s="195"/>
      <c r="N452" s="195"/>
      <c r="O452" s="194"/>
    </row>
    <row r="453" spans="1:15" hidden="1" x14ac:dyDescent="0.3">
      <c r="A453" s="31">
        <v>458</v>
      </c>
      <c r="B453" s="32">
        <v>458160342</v>
      </c>
      <c r="C453" s="33" t="s">
        <v>227</v>
      </c>
      <c r="D453" s="31">
        <v>160</v>
      </c>
      <c r="E453" s="33" t="s">
        <v>104</v>
      </c>
      <c r="F453" s="31">
        <v>342</v>
      </c>
      <c r="G453" s="33" t="s">
        <v>228</v>
      </c>
      <c r="H453" s="34">
        <v>0</v>
      </c>
      <c r="I453" s="35">
        <v>0</v>
      </c>
      <c r="J453" s="35">
        <v>0</v>
      </c>
      <c r="K453" s="194"/>
      <c r="L453" s="196"/>
      <c r="M453" s="195"/>
      <c r="N453" s="195"/>
      <c r="O453" s="194"/>
    </row>
    <row r="454" spans="1:15" hidden="1" x14ac:dyDescent="0.3">
      <c r="A454" s="31">
        <v>463</v>
      </c>
      <c r="B454" s="32">
        <v>463035035</v>
      </c>
      <c r="C454" s="33" t="s">
        <v>229</v>
      </c>
      <c r="D454" s="31">
        <v>35</v>
      </c>
      <c r="E454" s="33" t="s">
        <v>22</v>
      </c>
      <c r="F454" s="31">
        <v>35</v>
      </c>
      <c r="G454" s="33" t="s">
        <v>22</v>
      </c>
      <c r="H454" s="34">
        <v>0</v>
      </c>
      <c r="I454" s="35">
        <v>0</v>
      </c>
      <c r="J454" s="35">
        <v>0</v>
      </c>
      <c r="K454" s="194"/>
      <c r="L454" s="196"/>
      <c r="M454" s="195"/>
      <c r="N454" s="195"/>
      <c r="O454" s="194"/>
    </row>
    <row r="455" spans="1:15" hidden="1" x14ac:dyDescent="0.3">
      <c r="A455" s="31">
        <v>463</v>
      </c>
      <c r="B455" s="32">
        <v>463035243</v>
      </c>
      <c r="C455" s="33" t="s">
        <v>229</v>
      </c>
      <c r="D455" s="31">
        <v>35</v>
      </c>
      <c r="E455" s="33" t="s">
        <v>22</v>
      </c>
      <c r="F455" s="31">
        <v>243</v>
      </c>
      <c r="G455" s="33" t="s">
        <v>74</v>
      </c>
      <c r="H455" s="34">
        <v>0</v>
      </c>
      <c r="I455" s="35">
        <v>0</v>
      </c>
      <c r="J455" s="35">
        <v>0</v>
      </c>
      <c r="K455" s="194"/>
      <c r="L455" s="196"/>
      <c r="M455" s="195"/>
      <c r="N455" s="195"/>
      <c r="O455" s="194"/>
    </row>
    <row r="456" spans="1:15" hidden="1" x14ac:dyDescent="0.3">
      <c r="A456" s="31">
        <v>464</v>
      </c>
      <c r="B456" s="32">
        <v>464168163</v>
      </c>
      <c r="C456" s="33" t="s">
        <v>230</v>
      </c>
      <c r="D456" s="31">
        <v>168</v>
      </c>
      <c r="E456" s="33" t="s">
        <v>117</v>
      </c>
      <c r="F456" s="31">
        <v>163</v>
      </c>
      <c r="G456" s="33" t="s">
        <v>27</v>
      </c>
      <c r="H456" s="34">
        <v>0</v>
      </c>
      <c r="I456" s="35">
        <v>0</v>
      </c>
      <c r="J456" s="35">
        <v>0</v>
      </c>
      <c r="K456" s="194"/>
      <c r="L456" s="196"/>
      <c r="M456" s="195"/>
      <c r="N456" s="195"/>
      <c r="O456" s="194"/>
    </row>
    <row r="457" spans="1:15" hidden="1" x14ac:dyDescent="0.3">
      <c r="A457" s="31">
        <v>464</v>
      </c>
      <c r="B457" s="32">
        <v>464168168</v>
      </c>
      <c r="C457" s="33" t="s">
        <v>230</v>
      </c>
      <c r="D457" s="31">
        <v>168</v>
      </c>
      <c r="E457" s="33" t="s">
        <v>117</v>
      </c>
      <c r="F457" s="31">
        <v>168</v>
      </c>
      <c r="G457" s="33" t="s">
        <v>117</v>
      </c>
      <c r="H457" s="34">
        <v>0</v>
      </c>
      <c r="I457" s="35">
        <v>0</v>
      </c>
      <c r="J457" s="35">
        <v>0</v>
      </c>
      <c r="K457" s="194"/>
      <c r="L457" s="196"/>
      <c r="M457" s="195"/>
      <c r="N457" s="195"/>
      <c r="O457" s="194"/>
    </row>
    <row r="458" spans="1:15" hidden="1" x14ac:dyDescent="0.3">
      <c r="A458" s="31">
        <v>464</v>
      </c>
      <c r="B458" s="32">
        <v>464168196</v>
      </c>
      <c r="C458" s="33" t="s">
        <v>230</v>
      </c>
      <c r="D458" s="31">
        <v>168</v>
      </c>
      <c r="E458" s="33" t="s">
        <v>117</v>
      </c>
      <c r="F458" s="31">
        <v>196</v>
      </c>
      <c r="G458" s="33" t="s">
        <v>231</v>
      </c>
      <c r="H458" s="34">
        <v>0</v>
      </c>
      <c r="I458" s="35">
        <v>0</v>
      </c>
      <c r="J458" s="35">
        <v>0</v>
      </c>
      <c r="K458" s="194"/>
      <c r="L458" s="196"/>
      <c r="M458" s="195"/>
      <c r="N458" s="195"/>
      <c r="O458" s="194"/>
    </row>
    <row r="459" spans="1:15" hidden="1" x14ac:dyDescent="0.3">
      <c r="A459" s="31">
        <v>464</v>
      </c>
      <c r="B459" s="32">
        <v>464168229</v>
      </c>
      <c r="C459" s="33" t="s">
        <v>230</v>
      </c>
      <c r="D459" s="31">
        <v>168</v>
      </c>
      <c r="E459" s="33" t="s">
        <v>117</v>
      </c>
      <c r="F459" s="31">
        <v>229</v>
      </c>
      <c r="G459" s="33" t="s">
        <v>113</v>
      </c>
      <c r="H459" s="34">
        <v>0</v>
      </c>
      <c r="I459" s="35">
        <v>0</v>
      </c>
      <c r="J459" s="35">
        <v>0</v>
      </c>
      <c r="K459" s="194"/>
      <c r="L459" s="196"/>
      <c r="M459" s="195"/>
      <c r="N459" s="195"/>
      <c r="O459" s="194"/>
    </row>
    <row r="460" spans="1:15" hidden="1" x14ac:dyDescent="0.3">
      <c r="A460" s="31">
        <v>464</v>
      </c>
      <c r="B460" s="32">
        <v>464168258</v>
      </c>
      <c r="C460" s="33" t="s">
        <v>230</v>
      </c>
      <c r="D460" s="31">
        <v>168</v>
      </c>
      <c r="E460" s="33" t="s">
        <v>117</v>
      </c>
      <c r="F460" s="31">
        <v>258</v>
      </c>
      <c r="G460" s="33" t="s">
        <v>97</v>
      </c>
      <c r="H460" s="34">
        <v>0</v>
      </c>
      <c r="I460" s="35">
        <v>0</v>
      </c>
      <c r="J460" s="35">
        <v>0</v>
      </c>
      <c r="K460" s="194"/>
      <c r="L460" s="196"/>
      <c r="M460" s="195"/>
      <c r="N460" s="195"/>
      <c r="O460" s="194"/>
    </row>
    <row r="461" spans="1:15" hidden="1" x14ac:dyDescent="0.3">
      <c r="A461" s="31">
        <v>464</v>
      </c>
      <c r="B461" s="32">
        <v>464168291</v>
      </c>
      <c r="C461" s="33" t="s">
        <v>230</v>
      </c>
      <c r="D461" s="31">
        <v>168</v>
      </c>
      <c r="E461" s="33" t="s">
        <v>117</v>
      </c>
      <c r="F461" s="31">
        <v>291</v>
      </c>
      <c r="G461" s="33" t="s">
        <v>118</v>
      </c>
      <c r="H461" s="34">
        <v>0</v>
      </c>
      <c r="I461" s="35">
        <v>0</v>
      </c>
      <c r="J461" s="35">
        <v>0</v>
      </c>
      <c r="K461" s="194"/>
      <c r="L461" s="196"/>
      <c r="M461" s="195"/>
      <c r="N461" s="195"/>
      <c r="O461" s="194"/>
    </row>
    <row r="462" spans="1:15" hidden="1" x14ac:dyDescent="0.3">
      <c r="A462" s="31">
        <v>466</v>
      </c>
      <c r="B462" s="32">
        <v>466700096</v>
      </c>
      <c r="C462" s="33" t="s">
        <v>232</v>
      </c>
      <c r="D462" s="31">
        <v>700</v>
      </c>
      <c r="E462" s="33" t="s">
        <v>233</v>
      </c>
      <c r="F462" s="31">
        <v>96</v>
      </c>
      <c r="G462" s="33" t="s">
        <v>234</v>
      </c>
      <c r="H462" s="34">
        <v>0</v>
      </c>
      <c r="I462" s="35">
        <v>0</v>
      </c>
      <c r="J462" s="35">
        <v>0</v>
      </c>
      <c r="K462" s="194"/>
      <c r="L462" s="196"/>
      <c r="M462" s="195"/>
      <c r="N462" s="195"/>
      <c r="O462" s="194"/>
    </row>
    <row r="463" spans="1:15" hidden="1" x14ac:dyDescent="0.3">
      <c r="A463" s="31">
        <v>466</v>
      </c>
      <c r="B463" s="32">
        <v>466700700</v>
      </c>
      <c r="C463" s="33" t="s">
        <v>232</v>
      </c>
      <c r="D463" s="31">
        <v>700</v>
      </c>
      <c r="E463" s="33" t="s">
        <v>233</v>
      </c>
      <c r="F463" s="31">
        <v>700</v>
      </c>
      <c r="G463" s="33" t="s">
        <v>233</v>
      </c>
      <c r="H463" s="34">
        <v>0</v>
      </c>
      <c r="I463" s="35">
        <v>0</v>
      </c>
      <c r="J463" s="35">
        <v>0</v>
      </c>
      <c r="K463" s="194"/>
      <c r="L463" s="196"/>
      <c r="M463" s="195"/>
      <c r="N463" s="195"/>
      <c r="O463" s="194"/>
    </row>
    <row r="464" spans="1:15" hidden="1" x14ac:dyDescent="0.3">
      <c r="A464" s="31">
        <v>466</v>
      </c>
      <c r="B464" s="32">
        <v>466774089</v>
      </c>
      <c r="C464" s="33" t="s">
        <v>232</v>
      </c>
      <c r="D464" s="31">
        <v>774</v>
      </c>
      <c r="E464" s="33" t="s">
        <v>235</v>
      </c>
      <c r="F464" s="31">
        <v>89</v>
      </c>
      <c r="G464" s="33" t="s">
        <v>236</v>
      </c>
      <c r="H464" s="34">
        <v>0</v>
      </c>
      <c r="I464" s="35">
        <v>0</v>
      </c>
      <c r="J464" s="35">
        <v>0</v>
      </c>
      <c r="K464" s="194"/>
      <c r="L464" s="196"/>
      <c r="M464" s="195"/>
      <c r="N464" s="195"/>
      <c r="O464" s="194"/>
    </row>
    <row r="465" spans="1:15" hidden="1" x14ac:dyDescent="0.3">
      <c r="A465" s="31">
        <v>466</v>
      </c>
      <c r="B465" s="32">
        <v>466774221</v>
      </c>
      <c r="C465" s="33" t="s">
        <v>232</v>
      </c>
      <c r="D465" s="31">
        <v>774</v>
      </c>
      <c r="E465" s="33" t="s">
        <v>235</v>
      </c>
      <c r="F465" s="31">
        <v>221</v>
      </c>
      <c r="G465" s="33" t="s">
        <v>237</v>
      </c>
      <c r="H465" s="34">
        <v>0</v>
      </c>
      <c r="I465" s="35">
        <v>0</v>
      </c>
      <c r="J465" s="35">
        <v>0</v>
      </c>
      <c r="K465" s="194"/>
      <c r="L465" s="196"/>
      <c r="M465" s="195"/>
      <c r="N465" s="195"/>
      <c r="O465" s="194"/>
    </row>
    <row r="466" spans="1:15" hidden="1" x14ac:dyDescent="0.3">
      <c r="A466" s="31">
        <v>466</v>
      </c>
      <c r="B466" s="32">
        <v>466774296</v>
      </c>
      <c r="C466" s="33" t="s">
        <v>232</v>
      </c>
      <c r="D466" s="31">
        <v>774</v>
      </c>
      <c r="E466" s="33" t="s">
        <v>235</v>
      </c>
      <c r="F466" s="31">
        <v>296</v>
      </c>
      <c r="G466" s="33" t="s">
        <v>238</v>
      </c>
      <c r="H466" s="34">
        <v>0</v>
      </c>
      <c r="I466" s="35">
        <v>0</v>
      </c>
      <c r="J466" s="35">
        <v>0</v>
      </c>
      <c r="K466" s="194"/>
      <c r="L466" s="196"/>
      <c r="M466" s="195"/>
      <c r="N466" s="195"/>
      <c r="O466" s="194"/>
    </row>
    <row r="467" spans="1:15" hidden="1" x14ac:dyDescent="0.3">
      <c r="A467" s="31">
        <v>466</v>
      </c>
      <c r="B467" s="32">
        <v>466774774</v>
      </c>
      <c r="C467" s="33" t="s">
        <v>232</v>
      </c>
      <c r="D467" s="31">
        <v>774</v>
      </c>
      <c r="E467" s="33" t="s">
        <v>235</v>
      </c>
      <c r="F467" s="31">
        <v>774</v>
      </c>
      <c r="G467" s="33" t="s">
        <v>235</v>
      </c>
      <c r="H467" s="34">
        <v>0</v>
      </c>
      <c r="I467" s="35">
        <v>0</v>
      </c>
      <c r="J467" s="35">
        <v>-2.1271847183816135</v>
      </c>
      <c r="K467" s="194"/>
      <c r="L467" s="196"/>
      <c r="M467" s="195"/>
      <c r="N467" s="195"/>
      <c r="O467" s="194"/>
    </row>
    <row r="468" spans="1:15" hidden="1" x14ac:dyDescent="0.3">
      <c r="A468" s="31">
        <v>469</v>
      </c>
      <c r="B468" s="32">
        <v>469035035</v>
      </c>
      <c r="C468" s="33" t="s">
        <v>239</v>
      </c>
      <c r="D468" s="31">
        <v>35</v>
      </c>
      <c r="E468" s="33" t="s">
        <v>22</v>
      </c>
      <c r="F468" s="31">
        <v>35</v>
      </c>
      <c r="G468" s="33" t="s">
        <v>22</v>
      </c>
      <c r="H468" s="34">
        <v>0</v>
      </c>
      <c r="I468" s="35">
        <v>0</v>
      </c>
      <c r="J468" s="35">
        <v>0</v>
      </c>
      <c r="K468" s="194"/>
      <c r="L468" s="196"/>
      <c r="M468" s="195"/>
      <c r="N468" s="195"/>
      <c r="O468" s="194"/>
    </row>
    <row r="469" spans="1:15" hidden="1" x14ac:dyDescent="0.3">
      <c r="A469" s="31">
        <v>469</v>
      </c>
      <c r="B469" s="32">
        <v>469035044</v>
      </c>
      <c r="C469" s="33" t="s">
        <v>239</v>
      </c>
      <c r="D469" s="31">
        <v>35</v>
      </c>
      <c r="E469" s="33" t="s">
        <v>22</v>
      </c>
      <c r="F469" s="31">
        <v>44</v>
      </c>
      <c r="G469" s="33" t="s">
        <v>35</v>
      </c>
      <c r="H469" s="34">
        <v>0</v>
      </c>
      <c r="I469" s="35">
        <v>0</v>
      </c>
      <c r="J469" s="35">
        <v>0</v>
      </c>
      <c r="K469" s="194"/>
      <c r="L469" s="196"/>
      <c r="M469" s="195"/>
      <c r="N469" s="195"/>
      <c r="O469" s="194"/>
    </row>
    <row r="470" spans="1:15" hidden="1" x14ac:dyDescent="0.3">
      <c r="A470" s="31">
        <v>469</v>
      </c>
      <c r="B470" s="32">
        <v>469035050</v>
      </c>
      <c r="C470" s="33" t="s">
        <v>239</v>
      </c>
      <c r="D470" s="31">
        <v>35</v>
      </c>
      <c r="E470" s="33" t="s">
        <v>22</v>
      </c>
      <c r="F470" s="31">
        <v>50</v>
      </c>
      <c r="G470" s="33" t="s">
        <v>112</v>
      </c>
      <c r="H470" s="34">
        <v>0</v>
      </c>
      <c r="I470" s="35">
        <v>0</v>
      </c>
      <c r="J470" s="35">
        <v>0</v>
      </c>
      <c r="K470" s="194"/>
      <c r="L470" s="196"/>
      <c r="M470" s="195"/>
      <c r="N470" s="195"/>
      <c r="O470" s="194"/>
    </row>
    <row r="471" spans="1:15" hidden="1" x14ac:dyDescent="0.3">
      <c r="A471" s="31">
        <v>469</v>
      </c>
      <c r="B471" s="32">
        <v>469035073</v>
      </c>
      <c r="C471" s="33" t="s">
        <v>239</v>
      </c>
      <c r="D471" s="31">
        <v>35</v>
      </c>
      <c r="E471" s="33" t="s">
        <v>22</v>
      </c>
      <c r="F471" s="31">
        <v>73</v>
      </c>
      <c r="G471" s="33" t="s">
        <v>37</v>
      </c>
      <c r="H471" s="34">
        <v>0</v>
      </c>
      <c r="I471" s="35">
        <v>0</v>
      </c>
      <c r="J471" s="35">
        <v>0</v>
      </c>
      <c r="K471" s="194"/>
      <c r="L471" s="196"/>
      <c r="M471" s="195"/>
      <c r="N471" s="195"/>
      <c r="O471" s="194"/>
    </row>
    <row r="472" spans="1:15" hidden="1" x14ac:dyDescent="0.3">
      <c r="A472" s="31">
        <v>469</v>
      </c>
      <c r="B472" s="32">
        <v>469035093</v>
      </c>
      <c r="C472" s="33" t="s">
        <v>239</v>
      </c>
      <c r="D472" s="31">
        <v>35</v>
      </c>
      <c r="E472" s="33" t="s">
        <v>22</v>
      </c>
      <c r="F472" s="31">
        <v>93</v>
      </c>
      <c r="G472" s="33" t="s">
        <v>25</v>
      </c>
      <c r="H472" s="34">
        <v>0</v>
      </c>
      <c r="I472" s="35">
        <v>0</v>
      </c>
      <c r="J472" s="35">
        <v>0</v>
      </c>
      <c r="K472" s="194"/>
      <c r="L472" s="196"/>
      <c r="M472" s="195"/>
      <c r="N472" s="195"/>
      <c r="O472" s="194"/>
    </row>
    <row r="473" spans="1:15" hidden="1" x14ac:dyDescent="0.3">
      <c r="A473" s="31">
        <v>469</v>
      </c>
      <c r="B473" s="32">
        <v>469035163</v>
      </c>
      <c r="C473" s="33" t="s">
        <v>239</v>
      </c>
      <c r="D473" s="31">
        <v>35</v>
      </c>
      <c r="E473" s="33" t="s">
        <v>22</v>
      </c>
      <c r="F473" s="31">
        <v>163</v>
      </c>
      <c r="G473" s="33" t="s">
        <v>27</v>
      </c>
      <c r="H473" s="34">
        <v>0</v>
      </c>
      <c r="I473" s="35">
        <v>0</v>
      </c>
      <c r="J473" s="35">
        <v>0</v>
      </c>
      <c r="K473" s="194"/>
      <c r="L473" s="196"/>
      <c r="M473" s="195"/>
      <c r="N473" s="195"/>
      <c r="O473" s="194"/>
    </row>
    <row r="474" spans="1:15" hidden="1" x14ac:dyDescent="0.3">
      <c r="A474" s="31">
        <v>469</v>
      </c>
      <c r="B474" s="32">
        <v>469035165</v>
      </c>
      <c r="C474" s="33" t="s">
        <v>239</v>
      </c>
      <c r="D474" s="31">
        <v>35</v>
      </c>
      <c r="E474" s="33" t="s">
        <v>22</v>
      </c>
      <c r="F474" s="31">
        <v>165</v>
      </c>
      <c r="G474" s="33" t="s">
        <v>28</v>
      </c>
      <c r="H474" s="34">
        <v>0</v>
      </c>
      <c r="I474" s="35">
        <v>0</v>
      </c>
      <c r="J474" s="35">
        <v>0</v>
      </c>
      <c r="K474" s="194"/>
      <c r="L474" s="196"/>
      <c r="M474" s="195"/>
      <c r="N474" s="195"/>
      <c r="O474" s="194"/>
    </row>
    <row r="475" spans="1:15" hidden="1" x14ac:dyDescent="0.3">
      <c r="A475" s="31">
        <v>469</v>
      </c>
      <c r="B475" s="32">
        <v>469035189</v>
      </c>
      <c r="C475" s="33" t="s">
        <v>239</v>
      </c>
      <c r="D475" s="31">
        <v>35</v>
      </c>
      <c r="E475" s="33" t="s">
        <v>22</v>
      </c>
      <c r="F475" s="31">
        <v>189</v>
      </c>
      <c r="G475" s="33" t="s">
        <v>38</v>
      </c>
      <c r="H475" s="34">
        <v>0</v>
      </c>
      <c r="I475" s="35">
        <v>0</v>
      </c>
      <c r="J475" s="35">
        <v>0</v>
      </c>
      <c r="K475" s="194"/>
      <c r="L475" s="196"/>
      <c r="M475" s="195"/>
      <c r="N475" s="195"/>
      <c r="O475" s="194"/>
    </row>
    <row r="476" spans="1:15" hidden="1" x14ac:dyDescent="0.3">
      <c r="A476" s="31">
        <v>469</v>
      </c>
      <c r="B476" s="32">
        <v>469035243</v>
      </c>
      <c r="C476" s="33" t="s">
        <v>239</v>
      </c>
      <c r="D476" s="31">
        <v>35</v>
      </c>
      <c r="E476" s="33" t="s">
        <v>22</v>
      </c>
      <c r="F476" s="31">
        <v>243</v>
      </c>
      <c r="G476" s="33" t="s">
        <v>74</v>
      </c>
      <c r="H476" s="34">
        <v>0</v>
      </c>
      <c r="I476" s="35">
        <v>0</v>
      </c>
      <c r="J476" s="35">
        <v>0</v>
      </c>
      <c r="K476" s="194"/>
      <c r="L476" s="196"/>
      <c r="M476" s="195"/>
      <c r="N476" s="195"/>
      <c r="O476" s="194"/>
    </row>
    <row r="477" spans="1:15" hidden="1" x14ac:dyDescent="0.3">
      <c r="A477" s="31">
        <v>469</v>
      </c>
      <c r="B477" s="32">
        <v>469035244</v>
      </c>
      <c r="C477" s="33" t="s">
        <v>239</v>
      </c>
      <c r="D477" s="31">
        <v>35</v>
      </c>
      <c r="E477" s="33" t="s">
        <v>22</v>
      </c>
      <c r="F477" s="31">
        <v>244</v>
      </c>
      <c r="G477" s="33" t="s">
        <v>43</v>
      </c>
      <c r="H477" s="34">
        <v>0</v>
      </c>
      <c r="I477" s="35">
        <v>0</v>
      </c>
      <c r="J477" s="35">
        <v>0</v>
      </c>
      <c r="K477" s="194"/>
      <c r="L477" s="196"/>
      <c r="M477" s="195"/>
      <c r="N477" s="195"/>
      <c r="O477" s="194"/>
    </row>
    <row r="478" spans="1:15" hidden="1" x14ac:dyDescent="0.3">
      <c r="A478" s="31">
        <v>469</v>
      </c>
      <c r="B478" s="32">
        <v>469035285</v>
      </c>
      <c r="C478" s="33" t="s">
        <v>239</v>
      </c>
      <c r="D478" s="31">
        <v>35</v>
      </c>
      <c r="E478" s="33" t="s">
        <v>22</v>
      </c>
      <c r="F478" s="31">
        <v>285</v>
      </c>
      <c r="G478" s="33" t="s">
        <v>44</v>
      </c>
      <c r="H478" s="34">
        <v>0</v>
      </c>
      <c r="I478" s="35">
        <v>0</v>
      </c>
      <c r="J478" s="35">
        <v>0</v>
      </c>
      <c r="K478" s="194"/>
      <c r="L478" s="196"/>
      <c r="M478" s="195"/>
      <c r="N478" s="195"/>
      <c r="O478" s="194"/>
    </row>
    <row r="479" spans="1:15" hidden="1" x14ac:dyDescent="0.3">
      <c r="A479" s="31">
        <v>470</v>
      </c>
      <c r="B479" s="32">
        <v>470165009</v>
      </c>
      <c r="C479" s="33" t="s">
        <v>240</v>
      </c>
      <c r="D479" s="31">
        <v>165</v>
      </c>
      <c r="E479" s="33" t="s">
        <v>28</v>
      </c>
      <c r="F479" s="31">
        <v>9</v>
      </c>
      <c r="G479" s="33" t="s">
        <v>108</v>
      </c>
      <c r="H479" s="34">
        <v>0</v>
      </c>
      <c r="I479" s="35">
        <v>0</v>
      </c>
      <c r="J479" s="35">
        <v>0</v>
      </c>
      <c r="K479" s="194"/>
      <c r="L479" s="196"/>
      <c r="M479" s="195"/>
      <c r="N479" s="195"/>
      <c r="O479" s="194"/>
    </row>
    <row r="480" spans="1:15" hidden="1" x14ac:dyDescent="0.3">
      <c r="A480" s="31">
        <v>470</v>
      </c>
      <c r="B480" s="32">
        <v>470165035</v>
      </c>
      <c r="C480" s="33" t="s">
        <v>240</v>
      </c>
      <c r="D480" s="31">
        <v>165</v>
      </c>
      <c r="E480" s="33" t="s">
        <v>28</v>
      </c>
      <c r="F480" s="31">
        <v>35</v>
      </c>
      <c r="G480" s="33" t="s">
        <v>22</v>
      </c>
      <c r="H480" s="34">
        <v>0</v>
      </c>
      <c r="I480" s="35">
        <v>0</v>
      </c>
      <c r="J480" s="35">
        <v>0</v>
      </c>
      <c r="K480" s="194"/>
      <c r="L480" s="196"/>
      <c r="M480" s="195"/>
      <c r="N480" s="195"/>
      <c r="O480" s="194"/>
    </row>
    <row r="481" spans="1:15" hidden="1" x14ac:dyDescent="0.3">
      <c r="A481" s="31">
        <v>470</v>
      </c>
      <c r="B481" s="32">
        <v>470165048</v>
      </c>
      <c r="C481" s="33" t="s">
        <v>240</v>
      </c>
      <c r="D481" s="31">
        <v>165</v>
      </c>
      <c r="E481" s="33" t="s">
        <v>28</v>
      </c>
      <c r="F481" s="31">
        <v>48</v>
      </c>
      <c r="G481" s="33" t="s">
        <v>152</v>
      </c>
      <c r="H481" s="34">
        <v>0</v>
      </c>
      <c r="I481" s="35">
        <v>0</v>
      </c>
      <c r="J481" s="35">
        <v>0</v>
      </c>
      <c r="K481" s="194"/>
      <c r="L481" s="196"/>
      <c r="M481" s="195"/>
      <c r="N481" s="195"/>
      <c r="O481" s="194"/>
    </row>
    <row r="482" spans="1:15" hidden="1" x14ac:dyDescent="0.3">
      <c r="A482" s="31">
        <v>470</v>
      </c>
      <c r="B482" s="32">
        <v>470165057</v>
      </c>
      <c r="C482" s="33" t="s">
        <v>240</v>
      </c>
      <c r="D482" s="31">
        <v>165</v>
      </c>
      <c r="E482" s="33" t="s">
        <v>28</v>
      </c>
      <c r="F482" s="31">
        <v>57</v>
      </c>
      <c r="G482" s="33" t="s">
        <v>23</v>
      </c>
      <c r="H482" s="34">
        <v>0</v>
      </c>
      <c r="I482" s="35">
        <v>0</v>
      </c>
      <c r="J482" s="35">
        <v>0</v>
      </c>
      <c r="K482" s="194"/>
      <c r="L482" s="196"/>
      <c r="M482" s="195"/>
      <c r="N482" s="195"/>
      <c r="O482" s="194"/>
    </row>
    <row r="483" spans="1:15" hidden="1" x14ac:dyDescent="0.3">
      <c r="A483" s="31">
        <v>470</v>
      </c>
      <c r="B483" s="32">
        <v>470165071</v>
      </c>
      <c r="C483" s="33" t="s">
        <v>240</v>
      </c>
      <c r="D483" s="31">
        <v>165</v>
      </c>
      <c r="E483" s="33" t="s">
        <v>28</v>
      </c>
      <c r="F483" s="31">
        <v>71</v>
      </c>
      <c r="G483" s="33" t="s">
        <v>24</v>
      </c>
      <c r="H483" s="34">
        <v>0</v>
      </c>
      <c r="I483" s="35">
        <v>0</v>
      </c>
      <c r="J483" s="35">
        <v>0</v>
      </c>
      <c r="K483" s="194"/>
      <c r="L483" s="196"/>
      <c r="M483" s="195"/>
      <c r="N483" s="195"/>
      <c r="O483" s="194"/>
    </row>
    <row r="484" spans="1:15" hidden="1" x14ac:dyDescent="0.3">
      <c r="A484" s="31">
        <v>470</v>
      </c>
      <c r="B484" s="32">
        <v>470165093</v>
      </c>
      <c r="C484" s="33" t="s">
        <v>240</v>
      </c>
      <c r="D484" s="31">
        <v>165</v>
      </c>
      <c r="E484" s="33" t="s">
        <v>28</v>
      </c>
      <c r="F484" s="31">
        <v>93</v>
      </c>
      <c r="G484" s="33" t="s">
        <v>25</v>
      </c>
      <c r="H484" s="34">
        <v>0</v>
      </c>
      <c r="I484" s="35">
        <v>0</v>
      </c>
      <c r="J484" s="35">
        <v>-1</v>
      </c>
      <c r="K484" s="194"/>
      <c r="L484" s="196"/>
      <c r="M484" s="195"/>
      <c r="N484" s="195"/>
      <c r="O484" s="194"/>
    </row>
    <row r="485" spans="1:15" hidden="1" x14ac:dyDescent="0.3">
      <c r="A485" s="31">
        <v>470</v>
      </c>
      <c r="B485" s="32">
        <v>470165155</v>
      </c>
      <c r="C485" s="33" t="s">
        <v>240</v>
      </c>
      <c r="D485" s="31">
        <v>165</v>
      </c>
      <c r="E485" s="33" t="s">
        <v>28</v>
      </c>
      <c r="F485" s="31">
        <v>155</v>
      </c>
      <c r="G485" s="33" t="s">
        <v>26</v>
      </c>
      <c r="H485" s="34">
        <v>0</v>
      </c>
      <c r="I485" s="35">
        <v>0</v>
      </c>
      <c r="J485" s="35">
        <v>0</v>
      </c>
      <c r="K485" s="194"/>
      <c r="L485" s="196"/>
      <c r="M485" s="195"/>
      <c r="N485" s="195"/>
      <c r="O485" s="194"/>
    </row>
    <row r="486" spans="1:15" hidden="1" x14ac:dyDescent="0.3">
      <c r="A486" s="31">
        <v>470</v>
      </c>
      <c r="B486" s="32">
        <v>470165163</v>
      </c>
      <c r="C486" s="33" t="s">
        <v>240</v>
      </c>
      <c r="D486" s="31">
        <v>165</v>
      </c>
      <c r="E486" s="33" t="s">
        <v>28</v>
      </c>
      <c r="F486" s="31">
        <v>163</v>
      </c>
      <c r="G486" s="33" t="s">
        <v>27</v>
      </c>
      <c r="H486" s="34">
        <v>0</v>
      </c>
      <c r="I486" s="35">
        <v>0</v>
      </c>
      <c r="J486" s="35">
        <v>0</v>
      </c>
      <c r="K486" s="194"/>
      <c r="L486" s="196"/>
      <c r="M486" s="195"/>
      <c r="N486" s="195"/>
      <c r="O486" s="194"/>
    </row>
    <row r="487" spans="1:15" hidden="1" x14ac:dyDescent="0.3">
      <c r="A487" s="31">
        <v>470</v>
      </c>
      <c r="B487" s="32">
        <v>470165164</v>
      </c>
      <c r="C487" s="33" t="s">
        <v>240</v>
      </c>
      <c r="D487" s="31">
        <v>165</v>
      </c>
      <c r="E487" s="33" t="s">
        <v>28</v>
      </c>
      <c r="F487" s="31">
        <v>164</v>
      </c>
      <c r="G487" s="33" t="s">
        <v>116</v>
      </c>
      <c r="H487" s="34">
        <v>0</v>
      </c>
      <c r="I487" s="35">
        <v>0</v>
      </c>
      <c r="J487" s="35">
        <v>0</v>
      </c>
      <c r="K487" s="194"/>
      <c r="L487" s="196"/>
      <c r="M487" s="195"/>
      <c r="N487" s="195"/>
      <c r="O487" s="194"/>
    </row>
    <row r="488" spans="1:15" hidden="1" x14ac:dyDescent="0.3">
      <c r="A488" s="31">
        <v>470</v>
      </c>
      <c r="B488" s="32">
        <v>470165165</v>
      </c>
      <c r="C488" s="33" t="s">
        <v>240</v>
      </c>
      <c r="D488" s="31">
        <v>165</v>
      </c>
      <c r="E488" s="33" t="s">
        <v>28</v>
      </c>
      <c r="F488" s="31">
        <v>165</v>
      </c>
      <c r="G488" s="33" t="s">
        <v>28</v>
      </c>
      <c r="H488" s="34">
        <v>0</v>
      </c>
      <c r="I488" s="35">
        <v>0</v>
      </c>
      <c r="J488" s="35">
        <v>1</v>
      </c>
      <c r="K488" s="194"/>
      <c r="L488" s="196"/>
      <c r="M488" s="195"/>
      <c r="N488" s="195"/>
      <c r="O488" s="194"/>
    </row>
    <row r="489" spans="1:15" hidden="1" x14ac:dyDescent="0.3">
      <c r="A489" s="31">
        <v>470</v>
      </c>
      <c r="B489" s="32">
        <v>470165176</v>
      </c>
      <c r="C489" s="33" t="s">
        <v>240</v>
      </c>
      <c r="D489" s="31">
        <v>165</v>
      </c>
      <c r="E489" s="33" t="s">
        <v>28</v>
      </c>
      <c r="F489" s="31">
        <v>176</v>
      </c>
      <c r="G489" s="33" t="s">
        <v>29</v>
      </c>
      <c r="H489" s="34">
        <v>0</v>
      </c>
      <c r="I489" s="35">
        <v>0</v>
      </c>
      <c r="J489" s="35">
        <v>0</v>
      </c>
      <c r="K489" s="194"/>
      <c r="L489" s="196"/>
      <c r="M489" s="195"/>
      <c r="N489" s="195"/>
      <c r="O489" s="194"/>
    </row>
    <row r="490" spans="1:15" hidden="1" x14ac:dyDescent="0.3">
      <c r="A490" s="31">
        <v>470</v>
      </c>
      <c r="B490" s="32">
        <v>470165178</v>
      </c>
      <c r="C490" s="33" t="s">
        <v>240</v>
      </c>
      <c r="D490" s="31">
        <v>165</v>
      </c>
      <c r="E490" s="33" t="s">
        <v>28</v>
      </c>
      <c r="F490" s="31">
        <v>178</v>
      </c>
      <c r="G490" s="33" t="s">
        <v>241</v>
      </c>
      <c r="H490" s="34">
        <v>0</v>
      </c>
      <c r="I490" s="35">
        <v>0</v>
      </c>
      <c r="J490" s="35">
        <v>0</v>
      </c>
      <c r="K490" s="194"/>
      <c r="L490" s="196"/>
      <c r="M490" s="195"/>
      <c r="N490" s="195"/>
      <c r="O490" s="194"/>
    </row>
    <row r="491" spans="1:15" hidden="1" x14ac:dyDescent="0.3">
      <c r="A491" s="31">
        <v>470</v>
      </c>
      <c r="B491" s="32">
        <v>470165229</v>
      </c>
      <c r="C491" s="33" t="s">
        <v>240</v>
      </c>
      <c r="D491" s="31">
        <v>165</v>
      </c>
      <c r="E491" s="33" t="s">
        <v>28</v>
      </c>
      <c r="F491" s="31">
        <v>229</v>
      </c>
      <c r="G491" s="33" t="s">
        <v>113</v>
      </c>
      <c r="H491" s="34">
        <v>0</v>
      </c>
      <c r="I491" s="35">
        <v>0</v>
      </c>
      <c r="J491" s="35">
        <v>0</v>
      </c>
      <c r="K491" s="194"/>
      <c r="L491" s="196"/>
      <c r="M491" s="195"/>
      <c r="N491" s="195"/>
      <c r="O491" s="194"/>
    </row>
    <row r="492" spans="1:15" hidden="1" x14ac:dyDescent="0.3">
      <c r="A492" s="31">
        <v>470</v>
      </c>
      <c r="B492" s="32">
        <v>470165246</v>
      </c>
      <c r="C492" s="33" t="s">
        <v>240</v>
      </c>
      <c r="D492" s="31">
        <v>165</v>
      </c>
      <c r="E492" s="33" t="s">
        <v>28</v>
      </c>
      <c r="F492" s="31">
        <v>246</v>
      </c>
      <c r="G492" s="33" t="s">
        <v>242</v>
      </c>
      <c r="H492" s="34">
        <v>0</v>
      </c>
      <c r="I492" s="35">
        <v>0</v>
      </c>
      <c r="J492" s="35">
        <v>0</v>
      </c>
      <c r="K492" s="194"/>
      <c r="L492" s="196"/>
      <c r="M492" s="195"/>
      <c r="N492" s="195"/>
      <c r="O492" s="194"/>
    </row>
    <row r="493" spans="1:15" hidden="1" x14ac:dyDescent="0.3">
      <c r="A493" s="31">
        <v>470</v>
      </c>
      <c r="B493" s="32">
        <v>470165248</v>
      </c>
      <c r="C493" s="33" t="s">
        <v>240</v>
      </c>
      <c r="D493" s="31">
        <v>165</v>
      </c>
      <c r="E493" s="33" t="s">
        <v>28</v>
      </c>
      <c r="F493" s="31">
        <v>248</v>
      </c>
      <c r="G493" s="33" t="s">
        <v>30</v>
      </c>
      <c r="H493" s="34">
        <v>0</v>
      </c>
      <c r="I493" s="35">
        <v>0</v>
      </c>
      <c r="J493" s="35">
        <v>0</v>
      </c>
      <c r="K493" s="194"/>
      <c r="L493" s="196"/>
      <c r="M493" s="195"/>
      <c r="N493" s="195"/>
      <c r="O493" s="194"/>
    </row>
    <row r="494" spans="1:15" hidden="1" x14ac:dyDescent="0.3">
      <c r="A494" s="31">
        <v>470</v>
      </c>
      <c r="B494" s="32">
        <v>470165262</v>
      </c>
      <c r="C494" s="33" t="s">
        <v>240</v>
      </c>
      <c r="D494" s="31">
        <v>165</v>
      </c>
      <c r="E494" s="33" t="s">
        <v>28</v>
      </c>
      <c r="F494" s="31">
        <v>262</v>
      </c>
      <c r="G494" s="33" t="s">
        <v>31</v>
      </c>
      <c r="H494" s="34">
        <v>0</v>
      </c>
      <c r="I494" s="35">
        <v>0</v>
      </c>
      <c r="J494" s="35">
        <v>0</v>
      </c>
      <c r="K494" s="194"/>
      <c r="L494" s="196"/>
      <c r="M494" s="195"/>
      <c r="N494" s="195"/>
      <c r="O494" s="194"/>
    </row>
    <row r="495" spans="1:15" hidden="1" x14ac:dyDescent="0.3">
      <c r="A495" s="31">
        <v>470</v>
      </c>
      <c r="B495" s="32">
        <v>470165284</v>
      </c>
      <c r="C495" s="33" t="s">
        <v>240</v>
      </c>
      <c r="D495" s="31">
        <v>165</v>
      </c>
      <c r="E495" s="33" t="s">
        <v>28</v>
      </c>
      <c r="F495" s="31">
        <v>284</v>
      </c>
      <c r="G495" s="33" t="s">
        <v>163</v>
      </c>
      <c r="H495" s="34">
        <v>0</v>
      </c>
      <c r="I495" s="35">
        <v>0</v>
      </c>
      <c r="J495" s="35">
        <v>0</v>
      </c>
      <c r="K495" s="194"/>
      <c r="L495" s="196"/>
      <c r="M495" s="195"/>
      <c r="N495" s="195"/>
      <c r="O495" s="194"/>
    </row>
    <row r="496" spans="1:15" hidden="1" x14ac:dyDescent="0.3">
      <c r="A496" s="31">
        <v>470</v>
      </c>
      <c r="B496" s="32">
        <v>470165305</v>
      </c>
      <c r="C496" s="33" t="s">
        <v>240</v>
      </c>
      <c r="D496" s="31">
        <v>165</v>
      </c>
      <c r="E496" s="33" t="s">
        <v>28</v>
      </c>
      <c r="F496" s="31">
        <v>305</v>
      </c>
      <c r="G496" s="33" t="s">
        <v>75</v>
      </c>
      <c r="H496" s="34">
        <v>0</v>
      </c>
      <c r="I496" s="35">
        <v>0</v>
      </c>
      <c r="J496" s="35">
        <v>0</v>
      </c>
      <c r="K496" s="194"/>
      <c r="L496" s="196"/>
      <c r="M496" s="195"/>
      <c r="N496" s="195"/>
      <c r="O496" s="194"/>
    </row>
    <row r="497" spans="1:15" hidden="1" x14ac:dyDescent="0.3">
      <c r="A497" s="31">
        <v>470</v>
      </c>
      <c r="B497" s="32">
        <v>470165314</v>
      </c>
      <c r="C497" s="33" t="s">
        <v>240</v>
      </c>
      <c r="D497" s="31">
        <v>165</v>
      </c>
      <c r="E497" s="33" t="s">
        <v>28</v>
      </c>
      <c r="F497" s="31">
        <v>314</v>
      </c>
      <c r="G497" s="33" t="s">
        <v>46</v>
      </c>
      <c r="H497" s="34">
        <v>0</v>
      </c>
      <c r="I497" s="35">
        <v>0</v>
      </c>
      <c r="J497" s="35">
        <v>0</v>
      </c>
      <c r="K497" s="194"/>
      <c r="L497" s="196"/>
      <c r="M497" s="195"/>
      <c r="N497" s="195"/>
      <c r="O497" s="194"/>
    </row>
    <row r="498" spans="1:15" hidden="1" x14ac:dyDescent="0.3">
      <c r="A498" s="31">
        <v>470</v>
      </c>
      <c r="B498" s="32">
        <v>470165342</v>
      </c>
      <c r="C498" s="33" t="s">
        <v>240</v>
      </c>
      <c r="D498" s="31">
        <v>165</v>
      </c>
      <c r="E498" s="33" t="s">
        <v>28</v>
      </c>
      <c r="F498" s="31">
        <v>342</v>
      </c>
      <c r="G498" s="33" t="s">
        <v>228</v>
      </c>
      <c r="H498" s="34">
        <v>0</v>
      </c>
      <c r="I498" s="35">
        <v>0</v>
      </c>
      <c r="J498" s="35">
        <v>0</v>
      </c>
      <c r="K498" s="194"/>
      <c r="L498" s="196"/>
      <c r="M498" s="195"/>
      <c r="N498" s="195"/>
      <c r="O498" s="194"/>
    </row>
    <row r="499" spans="1:15" hidden="1" x14ac:dyDescent="0.3">
      <c r="A499" s="31">
        <v>470</v>
      </c>
      <c r="B499" s="32">
        <v>470165344</v>
      </c>
      <c r="C499" s="33" t="s">
        <v>240</v>
      </c>
      <c r="D499" s="31">
        <v>165</v>
      </c>
      <c r="E499" s="33" t="s">
        <v>28</v>
      </c>
      <c r="F499" s="31">
        <v>344</v>
      </c>
      <c r="G499" s="33" t="s">
        <v>243</v>
      </c>
      <c r="H499" s="34">
        <v>0</v>
      </c>
      <c r="I499" s="35">
        <v>0</v>
      </c>
      <c r="J499" s="35">
        <v>0</v>
      </c>
      <c r="K499" s="194"/>
      <c r="L499" s="196"/>
      <c r="M499" s="195"/>
      <c r="N499" s="195"/>
      <c r="O499" s="194"/>
    </row>
    <row r="500" spans="1:15" hidden="1" x14ac:dyDescent="0.3">
      <c r="A500" s="31">
        <v>470</v>
      </c>
      <c r="B500" s="32">
        <v>470165347</v>
      </c>
      <c r="C500" s="33" t="s">
        <v>240</v>
      </c>
      <c r="D500" s="31">
        <v>165</v>
      </c>
      <c r="E500" s="33" t="s">
        <v>28</v>
      </c>
      <c r="F500" s="31">
        <v>347</v>
      </c>
      <c r="G500" s="33" t="s">
        <v>106</v>
      </c>
      <c r="H500" s="34">
        <v>0</v>
      </c>
      <c r="I500" s="35">
        <v>0</v>
      </c>
      <c r="J500" s="35">
        <v>0</v>
      </c>
      <c r="K500" s="194"/>
      <c r="L500" s="196"/>
      <c r="M500" s="195"/>
      <c r="N500" s="195"/>
      <c r="O500" s="194"/>
    </row>
    <row r="501" spans="1:15" hidden="1" x14ac:dyDescent="0.3">
      <c r="A501" s="31">
        <v>474</v>
      </c>
      <c r="B501" s="32">
        <v>474097017</v>
      </c>
      <c r="C501" s="33" t="s">
        <v>244</v>
      </c>
      <c r="D501" s="31">
        <v>97</v>
      </c>
      <c r="E501" s="33" t="s">
        <v>245</v>
      </c>
      <c r="F501" s="31">
        <v>17</v>
      </c>
      <c r="G501" s="33" t="s">
        <v>177</v>
      </c>
      <c r="H501" s="34">
        <v>0</v>
      </c>
      <c r="I501" s="35">
        <v>0</v>
      </c>
      <c r="J501" s="35">
        <v>0</v>
      </c>
      <c r="K501" s="194"/>
      <c r="L501" s="196"/>
      <c r="M501" s="195"/>
      <c r="N501" s="195"/>
      <c r="O501" s="194"/>
    </row>
    <row r="502" spans="1:15" hidden="1" x14ac:dyDescent="0.3">
      <c r="A502" s="31">
        <v>474</v>
      </c>
      <c r="B502" s="32">
        <v>474097057</v>
      </c>
      <c r="C502" s="33" t="s">
        <v>244</v>
      </c>
      <c r="D502" s="31">
        <v>97</v>
      </c>
      <c r="E502" s="33" t="s">
        <v>245</v>
      </c>
      <c r="F502" s="31">
        <v>57</v>
      </c>
      <c r="G502" s="33" t="s">
        <v>23</v>
      </c>
      <c r="H502" s="34">
        <v>0</v>
      </c>
      <c r="I502" s="35">
        <v>0</v>
      </c>
      <c r="J502" s="35">
        <v>0</v>
      </c>
      <c r="K502" s="194"/>
      <c r="L502" s="196"/>
      <c r="M502" s="195"/>
      <c r="N502" s="195"/>
      <c r="O502" s="194"/>
    </row>
    <row r="503" spans="1:15" hidden="1" x14ac:dyDescent="0.3">
      <c r="A503" s="31">
        <v>474</v>
      </c>
      <c r="B503" s="32">
        <v>474097064</v>
      </c>
      <c r="C503" s="33" t="s">
        <v>244</v>
      </c>
      <c r="D503" s="31">
        <v>97</v>
      </c>
      <c r="E503" s="33" t="s">
        <v>245</v>
      </c>
      <c r="F503" s="31">
        <v>64</v>
      </c>
      <c r="G503" s="33" t="s">
        <v>121</v>
      </c>
      <c r="H503" s="34">
        <v>0</v>
      </c>
      <c r="I503" s="35">
        <v>0</v>
      </c>
      <c r="J503" s="35">
        <v>0</v>
      </c>
      <c r="K503" s="194"/>
      <c r="L503" s="196"/>
      <c r="M503" s="195"/>
      <c r="N503" s="195"/>
      <c r="O503" s="194"/>
    </row>
    <row r="504" spans="1:15" hidden="1" x14ac:dyDescent="0.3">
      <c r="A504" s="31">
        <v>474</v>
      </c>
      <c r="B504" s="32">
        <v>474097097</v>
      </c>
      <c r="C504" s="33" t="s">
        <v>244</v>
      </c>
      <c r="D504" s="31">
        <v>97</v>
      </c>
      <c r="E504" s="33" t="s">
        <v>245</v>
      </c>
      <c r="F504" s="31">
        <v>97</v>
      </c>
      <c r="G504" s="33" t="s">
        <v>245</v>
      </c>
      <c r="H504" s="34">
        <v>0</v>
      </c>
      <c r="I504" s="35">
        <v>0</v>
      </c>
      <c r="J504" s="35">
        <v>0</v>
      </c>
      <c r="K504" s="194"/>
      <c r="L504" s="196"/>
      <c r="M504" s="195"/>
      <c r="N504" s="195"/>
      <c r="O504" s="194"/>
    </row>
    <row r="505" spans="1:15" hidden="1" x14ac:dyDescent="0.3">
      <c r="A505" s="31">
        <v>474</v>
      </c>
      <c r="B505" s="32">
        <v>474097103</v>
      </c>
      <c r="C505" s="33" t="s">
        <v>244</v>
      </c>
      <c r="D505" s="31">
        <v>97</v>
      </c>
      <c r="E505" s="33" t="s">
        <v>245</v>
      </c>
      <c r="F505" s="31">
        <v>103</v>
      </c>
      <c r="G505" s="33" t="s">
        <v>246</v>
      </c>
      <c r="H505" s="34">
        <v>0</v>
      </c>
      <c r="I505" s="35">
        <v>0</v>
      </c>
      <c r="J505" s="35">
        <v>0</v>
      </c>
      <c r="K505" s="194"/>
      <c r="L505" s="196"/>
      <c r="M505" s="195"/>
      <c r="N505" s="195"/>
      <c r="O505" s="194"/>
    </row>
    <row r="506" spans="1:15" hidden="1" x14ac:dyDescent="0.3">
      <c r="A506" s="31">
        <v>474</v>
      </c>
      <c r="B506" s="32">
        <v>474097153</v>
      </c>
      <c r="C506" s="33" t="s">
        <v>244</v>
      </c>
      <c r="D506" s="31">
        <v>97</v>
      </c>
      <c r="E506" s="33" t="s">
        <v>245</v>
      </c>
      <c r="F506" s="31">
        <v>153</v>
      </c>
      <c r="G506" s="33" t="s">
        <v>124</v>
      </c>
      <c r="H506" s="34">
        <v>0</v>
      </c>
      <c r="I506" s="35">
        <v>0</v>
      </c>
      <c r="J506" s="35">
        <v>0</v>
      </c>
      <c r="K506" s="194"/>
      <c r="L506" s="196"/>
      <c r="M506" s="195"/>
      <c r="N506" s="195"/>
      <c r="O506" s="194"/>
    </row>
    <row r="507" spans="1:15" hidden="1" x14ac:dyDescent="0.3">
      <c r="A507" s="31">
        <v>474</v>
      </c>
      <c r="B507" s="32">
        <v>474097162</v>
      </c>
      <c r="C507" s="33" t="s">
        <v>244</v>
      </c>
      <c r="D507" s="31">
        <v>97</v>
      </c>
      <c r="E507" s="33" t="s">
        <v>245</v>
      </c>
      <c r="F507" s="31">
        <v>162</v>
      </c>
      <c r="G507" s="33" t="s">
        <v>179</v>
      </c>
      <c r="H507" s="34">
        <v>0</v>
      </c>
      <c r="I507" s="35">
        <v>0</v>
      </c>
      <c r="J507" s="35">
        <v>0</v>
      </c>
      <c r="K507" s="194"/>
      <c r="L507" s="196"/>
      <c r="M507" s="195"/>
      <c r="N507" s="195"/>
      <c r="O507" s="194"/>
    </row>
    <row r="508" spans="1:15" hidden="1" x14ac:dyDescent="0.3">
      <c r="A508" s="31">
        <v>474</v>
      </c>
      <c r="B508" s="32">
        <v>474097343</v>
      </c>
      <c r="C508" s="33" t="s">
        <v>244</v>
      </c>
      <c r="D508" s="31">
        <v>97</v>
      </c>
      <c r="E508" s="33" t="s">
        <v>245</v>
      </c>
      <c r="F508" s="31">
        <v>343</v>
      </c>
      <c r="G508" s="33" t="s">
        <v>247</v>
      </c>
      <c r="H508" s="34">
        <v>0</v>
      </c>
      <c r="I508" s="35">
        <v>0</v>
      </c>
      <c r="J508" s="35">
        <v>0</v>
      </c>
      <c r="K508" s="194"/>
      <c r="L508" s="196"/>
      <c r="M508" s="195"/>
      <c r="N508" s="195"/>
      <c r="O508" s="194"/>
    </row>
    <row r="509" spans="1:15" hidden="1" x14ac:dyDescent="0.3">
      <c r="A509" s="31">
        <v>474</v>
      </c>
      <c r="B509" s="32">
        <v>474097348</v>
      </c>
      <c r="C509" s="33" t="s">
        <v>244</v>
      </c>
      <c r="D509" s="31">
        <v>97</v>
      </c>
      <c r="E509" s="33" t="s">
        <v>245</v>
      </c>
      <c r="F509" s="31">
        <v>348</v>
      </c>
      <c r="G509" s="33" t="s">
        <v>132</v>
      </c>
      <c r="H509" s="34">
        <v>0</v>
      </c>
      <c r="I509" s="35">
        <v>0</v>
      </c>
      <c r="J509" s="35">
        <v>0</v>
      </c>
      <c r="K509" s="194"/>
      <c r="L509" s="196"/>
      <c r="M509" s="195"/>
      <c r="N509" s="195"/>
      <c r="O509" s="194"/>
    </row>
    <row r="510" spans="1:15" hidden="1" x14ac:dyDescent="0.3">
      <c r="A510" s="31">
        <v>474</v>
      </c>
      <c r="B510" s="32">
        <v>474097600</v>
      </c>
      <c r="C510" s="33" t="s">
        <v>244</v>
      </c>
      <c r="D510" s="31">
        <v>97</v>
      </c>
      <c r="E510" s="33" t="s">
        <v>245</v>
      </c>
      <c r="F510" s="31">
        <v>600</v>
      </c>
      <c r="G510" s="33" t="s">
        <v>157</v>
      </c>
      <c r="H510" s="34">
        <v>0</v>
      </c>
      <c r="I510" s="35">
        <v>0</v>
      </c>
      <c r="J510" s="35">
        <v>0</v>
      </c>
      <c r="K510" s="194"/>
      <c r="L510" s="196"/>
      <c r="M510" s="195"/>
      <c r="N510" s="195"/>
      <c r="O510" s="194"/>
    </row>
    <row r="511" spans="1:15" hidden="1" x14ac:dyDescent="0.3">
      <c r="A511" s="31">
        <v>474</v>
      </c>
      <c r="B511" s="32">
        <v>474097610</v>
      </c>
      <c r="C511" s="33" t="s">
        <v>244</v>
      </c>
      <c r="D511" s="31">
        <v>97</v>
      </c>
      <c r="E511" s="33" t="s">
        <v>245</v>
      </c>
      <c r="F511" s="31">
        <v>610</v>
      </c>
      <c r="G511" s="33" t="s">
        <v>158</v>
      </c>
      <c r="H511" s="34">
        <v>0</v>
      </c>
      <c r="I511" s="35">
        <v>0</v>
      </c>
      <c r="J511" s="35">
        <v>0</v>
      </c>
      <c r="K511" s="194"/>
      <c r="L511" s="196"/>
      <c r="M511" s="195"/>
      <c r="N511" s="195"/>
      <c r="O511" s="194"/>
    </row>
    <row r="512" spans="1:15" hidden="1" x14ac:dyDescent="0.3">
      <c r="A512" s="31">
        <v>474</v>
      </c>
      <c r="B512" s="32">
        <v>474097616</v>
      </c>
      <c r="C512" s="33" t="s">
        <v>244</v>
      </c>
      <c r="D512" s="31">
        <v>97</v>
      </c>
      <c r="E512" s="33" t="s">
        <v>245</v>
      </c>
      <c r="F512" s="31">
        <v>616</v>
      </c>
      <c r="G512" s="33" t="s">
        <v>133</v>
      </c>
      <c r="H512" s="34">
        <v>0</v>
      </c>
      <c r="I512" s="35">
        <v>0</v>
      </c>
      <c r="J512" s="35">
        <v>0</v>
      </c>
      <c r="K512" s="194"/>
      <c r="L512" s="196"/>
      <c r="M512" s="195"/>
      <c r="N512" s="195"/>
      <c r="O512" s="194"/>
    </row>
    <row r="513" spans="1:15" hidden="1" x14ac:dyDescent="0.3">
      <c r="A513" s="31">
        <v>474</v>
      </c>
      <c r="B513" s="32">
        <v>474097720</v>
      </c>
      <c r="C513" s="33" t="s">
        <v>244</v>
      </c>
      <c r="D513" s="31">
        <v>97</v>
      </c>
      <c r="E513" s="33" t="s">
        <v>245</v>
      </c>
      <c r="F513" s="31">
        <v>720</v>
      </c>
      <c r="G513" s="33" t="s">
        <v>60</v>
      </c>
      <c r="H513" s="34">
        <v>0</v>
      </c>
      <c r="I513" s="35">
        <v>0</v>
      </c>
      <c r="J513" s="35">
        <v>0</v>
      </c>
      <c r="K513" s="194"/>
      <c r="L513" s="196"/>
      <c r="M513" s="195"/>
      <c r="N513" s="195"/>
      <c r="O513" s="194"/>
    </row>
    <row r="514" spans="1:15" hidden="1" x14ac:dyDescent="0.3">
      <c r="A514" s="31">
        <v>474</v>
      </c>
      <c r="B514" s="32">
        <v>474097725</v>
      </c>
      <c r="C514" s="33" t="s">
        <v>244</v>
      </c>
      <c r="D514" s="31">
        <v>97</v>
      </c>
      <c r="E514" s="33" t="s">
        <v>245</v>
      </c>
      <c r="F514" s="31">
        <v>725</v>
      </c>
      <c r="G514" s="33" t="s">
        <v>136</v>
      </c>
      <c r="H514" s="34">
        <v>0</v>
      </c>
      <c r="I514" s="35">
        <v>0</v>
      </c>
      <c r="J514" s="35">
        <v>0</v>
      </c>
      <c r="K514" s="194"/>
      <c r="L514" s="196"/>
      <c r="M514" s="195"/>
      <c r="N514" s="195"/>
      <c r="O514" s="194"/>
    </row>
    <row r="515" spans="1:15" hidden="1" x14ac:dyDescent="0.3">
      <c r="A515" s="31">
        <v>474</v>
      </c>
      <c r="B515" s="32">
        <v>474097735</v>
      </c>
      <c r="C515" s="33" t="s">
        <v>244</v>
      </c>
      <c r="D515" s="31">
        <v>97</v>
      </c>
      <c r="E515" s="33" t="s">
        <v>245</v>
      </c>
      <c r="F515" s="31">
        <v>735</v>
      </c>
      <c r="G515" s="33" t="s">
        <v>138</v>
      </c>
      <c r="H515" s="34">
        <v>0</v>
      </c>
      <c r="I515" s="35">
        <v>0</v>
      </c>
      <c r="J515" s="35">
        <v>0</v>
      </c>
      <c r="K515" s="194"/>
      <c r="L515" s="196"/>
      <c r="M515" s="195"/>
      <c r="N515" s="195"/>
      <c r="O515" s="194"/>
    </row>
    <row r="516" spans="1:15" hidden="1" x14ac:dyDescent="0.3">
      <c r="A516" s="31">
        <v>474</v>
      </c>
      <c r="B516" s="32">
        <v>474097753</v>
      </c>
      <c r="C516" s="33" t="s">
        <v>244</v>
      </c>
      <c r="D516" s="31">
        <v>97</v>
      </c>
      <c r="E516" s="33" t="s">
        <v>245</v>
      </c>
      <c r="F516" s="31">
        <v>753</v>
      </c>
      <c r="G516" s="33" t="s">
        <v>248</v>
      </c>
      <c r="H516" s="34">
        <v>0</v>
      </c>
      <c r="I516" s="35">
        <v>0</v>
      </c>
      <c r="J516" s="35">
        <v>0</v>
      </c>
      <c r="K516" s="194"/>
      <c r="L516" s="196"/>
      <c r="M516" s="195"/>
      <c r="N516" s="195"/>
      <c r="O516" s="194"/>
    </row>
    <row r="517" spans="1:15" hidden="1" x14ac:dyDescent="0.3">
      <c r="A517" s="31">
        <v>474</v>
      </c>
      <c r="B517" s="32">
        <v>474097775</v>
      </c>
      <c r="C517" s="33" t="s">
        <v>244</v>
      </c>
      <c r="D517" s="31">
        <v>97</v>
      </c>
      <c r="E517" s="33" t="s">
        <v>245</v>
      </c>
      <c r="F517" s="31">
        <v>775</v>
      </c>
      <c r="G517" s="33" t="s">
        <v>77</v>
      </c>
      <c r="H517" s="34">
        <v>0</v>
      </c>
      <c r="I517" s="35">
        <v>0</v>
      </c>
      <c r="J517" s="35">
        <v>0</v>
      </c>
      <c r="K517" s="194"/>
      <c r="L517" s="196"/>
      <c r="M517" s="195"/>
      <c r="N517" s="195"/>
      <c r="O517" s="194"/>
    </row>
    <row r="518" spans="1:15" hidden="1" x14ac:dyDescent="0.3">
      <c r="A518" s="31">
        <v>478</v>
      </c>
      <c r="B518" s="32">
        <v>478352064</v>
      </c>
      <c r="C518" s="33" t="s">
        <v>249</v>
      </c>
      <c r="D518" s="31">
        <v>352</v>
      </c>
      <c r="E518" s="33" t="s">
        <v>198</v>
      </c>
      <c r="F518" s="31">
        <v>64</v>
      </c>
      <c r="G518" s="33" t="s">
        <v>121</v>
      </c>
      <c r="H518" s="34">
        <v>0</v>
      </c>
      <c r="I518" s="35">
        <v>0</v>
      </c>
      <c r="J518" s="35">
        <v>0</v>
      </c>
      <c r="K518" s="194"/>
      <c r="L518" s="196"/>
      <c r="M518" s="195"/>
      <c r="N518" s="195"/>
      <c r="O518" s="194"/>
    </row>
    <row r="519" spans="1:15" hidden="1" x14ac:dyDescent="0.3">
      <c r="A519" s="31">
        <v>478</v>
      </c>
      <c r="B519" s="32">
        <v>478352097</v>
      </c>
      <c r="C519" s="33" t="s">
        <v>249</v>
      </c>
      <c r="D519" s="31">
        <v>352</v>
      </c>
      <c r="E519" s="33" t="s">
        <v>198</v>
      </c>
      <c r="F519" s="31">
        <v>97</v>
      </c>
      <c r="G519" s="33" t="s">
        <v>245</v>
      </c>
      <c r="H519" s="34">
        <v>0</v>
      </c>
      <c r="I519" s="35">
        <v>0</v>
      </c>
      <c r="J519" s="35">
        <v>0</v>
      </c>
      <c r="K519" s="194"/>
      <c r="L519" s="196"/>
      <c r="M519" s="195"/>
      <c r="N519" s="195"/>
      <c r="O519" s="194"/>
    </row>
    <row r="520" spans="1:15" hidden="1" x14ac:dyDescent="0.3">
      <c r="A520" s="31">
        <v>478</v>
      </c>
      <c r="B520" s="32">
        <v>478352103</v>
      </c>
      <c r="C520" s="33" t="s">
        <v>249</v>
      </c>
      <c r="D520" s="31">
        <v>352</v>
      </c>
      <c r="E520" s="33" t="s">
        <v>198</v>
      </c>
      <c r="F520" s="31">
        <v>103</v>
      </c>
      <c r="G520" s="33" t="s">
        <v>246</v>
      </c>
      <c r="H520" s="34">
        <v>0</v>
      </c>
      <c r="I520" s="35">
        <v>0</v>
      </c>
      <c r="J520" s="35">
        <v>0</v>
      </c>
      <c r="K520" s="194"/>
      <c r="L520" s="196"/>
      <c r="M520" s="195"/>
      <c r="N520" s="195"/>
      <c r="O520" s="194"/>
    </row>
    <row r="521" spans="1:15" hidden="1" x14ac:dyDescent="0.3">
      <c r="A521" s="31">
        <v>478</v>
      </c>
      <c r="B521" s="32">
        <v>478352125</v>
      </c>
      <c r="C521" s="33" t="s">
        <v>249</v>
      </c>
      <c r="D521" s="31">
        <v>352</v>
      </c>
      <c r="E521" s="33" t="s">
        <v>198</v>
      </c>
      <c r="F521" s="31">
        <v>125</v>
      </c>
      <c r="G521" s="33" t="s">
        <v>154</v>
      </c>
      <c r="H521" s="34">
        <v>0</v>
      </c>
      <c r="I521" s="35">
        <v>0</v>
      </c>
      <c r="J521" s="35">
        <v>0</v>
      </c>
      <c r="K521" s="194"/>
      <c r="L521" s="196"/>
      <c r="M521" s="195"/>
      <c r="N521" s="195"/>
      <c r="O521" s="194"/>
    </row>
    <row r="522" spans="1:15" hidden="1" x14ac:dyDescent="0.3">
      <c r="A522" s="31">
        <v>478</v>
      </c>
      <c r="B522" s="32">
        <v>478352141</v>
      </c>
      <c r="C522" s="33" t="s">
        <v>249</v>
      </c>
      <c r="D522" s="31">
        <v>352</v>
      </c>
      <c r="E522" s="33" t="s">
        <v>198</v>
      </c>
      <c r="F522" s="31">
        <v>141</v>
      </c>
      <c r="G522" s="33" t="s">
        <v>123</v>
      </c>
      <c r="H522" s="34">
        <v>0</v>
      </c>
      <c r="I522" s="35">
        <v>0</v>
      </c>
      <c r="J522" s="35">
        <v>0</v>
      </c>
      <c r="K522" s="194"/>
      <c r="L522" s="196"/>
      <c r="M522" s="195"/>
      <c r="N522" s="195"/>
      <c r="O522" s="194"/>
    </row>
    <row r="523" spans="1:15" hidden="1" x14ac:dyDescent="0.3">
      <c r="A523" s="31">
        <v>478</v>
      </c>
      <c r="B523" s="32">
        <v>478352153</v>
      </c>
      <c r="C523" s="33" t="s">
        <v>249</v>
      </c>
      <c r="D523" s="31">
        <v>352</v>
      </c>
      <c r="E523" s="33" t="s">
        <v>198</v>
      </c>
      <c r="F523" s="31">
        <v>153</v>
      </c>
      <c r="G523" s="33" t="s">
        <v>124</v>
      </c>
      <c r="H523" s="34">
        <v>0</v>
      </c>
      <c r="I523" s="35">
        <v>0</v>
      </c>
      <c r="J523" s="35">
        <v>0</v>
      </c>
      <c r="K523" s="194"/>
      <c r="L523" s="196"/>
      <c r="M523" s="195"/>
      <c r="N523" s="195"/>
      <c r="O523" s="194"/>
    </row>
    <row r="524" spans="1:15" hidden="1" x14ac:dyDescent="0.3">
      <c r="A524" s="31">
        <v>478</v>
      </c>
      <c r="B524" s="32">
        <v>478352158</v>
      </c>
      <c r="C524" s="33" t="s">
        <v>249</v>
      </c>
      <c r="D524" s="31">
        <v>352</v>
      </c>
      <c r="E524" s="33" t="s">
        <v>198</v>
      </c>
      <c r="F524" s="31">
        <v>158</v>
      </c>
      <c r="G524" s="33" t="s">
        <v>125</v>
      </c>
      <c r="H524" s="34">
        <v>0</v>
      </c>
      <c r="I524" s="35">
        <v>0</v>
      </c>
      <c r="J524" s="35">
        <v>0</v>
      </c>
      <c r="K524" s="194"/>
      <c r="L524" s="196"/>
      <c r="M524" s="195"/>
      <c r="N524" s="195"/>
      <c r="O524" s="194"/>
    </row>
    <row r="525" spans="1:15" hidden="1" x14ac:dyDescent="0.3">
      <c r="A525" s="31">
        <v>478</v>
      </c>
      <c r="B525" s="32">
        <v>478352162</v>
      </c>
      <c r="C525" s="33" t="s">
        <v>249</v>
      </c>
      <c r="D525" s="31">
        <v>352</v>
      </c>
      <c r="E525" s="33" t="s">
        <v>198</v>
      </c>
      <c r="F525" s="31">
        <v>162</v>
      </c>
      <c r="G525" s="33" t="s">
        <v>179</v>
      </c>
      <c r="H525" s="34">
        <v>0</v>
      </c>
      <c r="I525" s="35">
        <v>0</v>
      </c>
      <c r="J525" s="35">
        <v>0</v>
      </c>
      <c r="K525" s="194"/>
      <c r="L525" s="196"/>
      <c r="M525" s="195"/>
      <c r="N525" s="195"/>
      <c r="O525" s="194"/>
    </row>
    <row r="526" spans="1:15" hidden="1" x14ac:dyDescent="0.3">
      <c r="A526" s="31">
        <v>478</v>
      </c>
      <c r="B526" s="32">
        <v>478352170</v>
      </c>
      <c r="C526" s="33" t="s">
        <v>249</v>
      </c>
      <c r="D526" s="31">
        <v>352</v>
      </c>
      <c r="E526" s="33" t="s">
        <v>198</v>
      </c>
      <c r="F526" s="31">
        <v>170</v>
      </c>
      <c r="G526" s="33" t="s">
        <v>87</v>
      </c>
      <c r="H526" s="34">
        <v>0</v>
      </c>
      <c r="I526" s="35">
        <v>0</v>
      </c>
      <c r="J526" s="35">
        <v>0</v>
      </c>
      <c r="K526" s="194"/>
      <c r="L526" s="196"/>
      <c r="M526" s="195"/>
      <c r="N526" s="195"/>
      <c r="O526" s="194"/>
    </row>
    <row r="527" spans="1:15" hidden="1" x14ac:dyDescent="0.3">
      <c r="A527" s="31">
        <v>478</v>
      </c>
      <c r="B527" s="32">
        <v>478352174</v>
      </c>
      <c r="C527" s="33" t="s">
        <v>249</v>
      </c>
      <c r="D527" s="31">
        <v>352</v>
      </c>
      <c r="E527" s="33" t="s">
        <v>198</v>
      </c>
      <c r="F527" s="31">
        <v>174</v>
      </c>
      <c r="G527" s="33" t="s">
        <v>126</v>
      </c>
      <c r="H527" s="34">
        <v>0</v>
      </c>
      <c r="I527" s="35">
        <v>0</v>
      </c>
      <c r="J527" s="35">
        <v>0</v>
      </c>
      <c r="K527" s="194"/>
      <c r="L527" s="196"/>
      <c r="M527" s="195"/>
      <c r="N527" s="195"/>
      <c r="O527" s="194"/>
    </row>
    <row r="528" spans="1:15" hidden="1" x14ac:dyDescent="0.3">
      <c r="A528" s="31">
        <v>478</v>
      </c>
      <c r="B528" s="32">
        <v>478352186</v>
      </c>
      <c r="C528" s="33" t="s">
        <v>249</v>
      </c>
      <c r="D528" s="31">
        <v>352</v>
      </c>
      <c r="E528" s="33" t="s">
        <v>198</v>
      </c>
      <c r="F528" s="31">
        <v>186</v>
      </c>
      <c r="G528" s="33" t="s">
        <v>180</v>
      </c>
      <c r="H528" s="34">
        <v>0</v>
      </c>
      <c r="I528" s="35">
        <v>0</v>
      </c>
      <c r="J528" s="35">
        <v>0</v>
      </c>
      <c r="K528" s="194"/>
      <c r="L528" s="196"/>
      <c r="M528" s="195"/>
      <c r="N528" s="195"/>
      <c r="O528" s="194"/>
    </row>
    <row r="529" spans="1:15" hidden="1" x14ac:dyDescent="0.3">
      <c r="A529" s="31">
        <v>478</v>
      </c>
      <c r="B529" s="32">
        <v>478352271</v>
      </c>
      <c r="C529" s="33" t="s">
        <v>249</v>
      </c>
      <c r="D529" s="31">
        <v>352</v>
      </c>
      <c r="E529" s="33" t="s">
        <v>198</v>
      </c>
      <c r="F529" s="31">
        <v>271</v>
      </c>
      <c r="G529" s="33" t="s">
        <v>129</v>
      </c>
      <c r="H529" s="34">
        <v>0</v>
      </c>
      <c r="I529" s="35">
        <v>0</v>
      </c>
      <c r="J529" s="35">
        <v>0</v>
      </c>
      <c r="K529" s="194"/>
      <c r="L529" s="196"/>
      <c r="M529" s="195"/>
      <c r="N529" s="195"/>
      <c r="O529" s="194"/>
    </row>
    <row r="530" spans="1:15" hidden="1" x14ac:dyDescent="0.3">
      <c r="A530" s="31">
        <v>478</v>
      </c>
      <c r="B530" s="32">
        <v>478352288</v>
      </c>
      <c r="C530" s="33" t="s">
        <v>249</v>
      </c>
      <c r="D530" s="31">
        <v>352</v>
      </c>
      <c r="E530" s="33" t="s">
        <v>198</v>
      </c>
      <c r="F530" s="31">
        <v>288</v>
      </c>
      <c r="G530" s="33" t="s">
        <v>91</v>
      </c>
      <c r="H530" s="34">
        <v>0</v>
      </c>
      <c r="I530" s="35">
        <v>0</v>
      </c>
      <c r="J530" s="35">
        <v>0</v>
      </c>
      <c r="K530" s="194"/>
      <c r="L530" s="196"/>
      <c r="M530" s="195"/>
      <c r="N530" s="195"/>
      <c r="O530" s="194"/>
    </row>
    <row r="531" spans="1:15" hidden="1" x14ac:dyDescent="0.3">
      <c r="A531" s="31">
        <v>478</v>
      </c>
      <c r="B531" s="32">
        <v>478352326</v>
      </c>
      <c r="C531" s="33" t="s">
        <v>249</v>
      </c>
      <c r="D531" s="31">
        <v>352</v>
      </c>
      <c r="E531" s="33" t="s">
        <v>198</v>
      </c>
      <c r="F531" s="31">
        <v>326</v>
      </c>
      <c r="G531" s="33" t="s">
        <v>156</v>
      </c>
      <c r="H531" s="34">
        <v>0</v>
      </c>
      <c r="I531" s="35">
        <v>0</v>
      </c>
      <c r="J531" s="35">
        <v>0</v>
      </c>
      <c r="K531" s="194"/>
      <c r="L531" s="196"/>
      <c r="M531" s="195"/>
      <c r="N531" s="195"/>
      <c r="O531" s="194"/>
    </row>
    <row r="532" spans="1:15" hidden="1" x14ac:dyDescent="0.3">
      <c r="A532" s="31">
        <v>478</v>
      </c>
      <c r="B532" s="32">
        <v>478352348</v>
      </c>
      <c r="C532" s="33" t="s">
        <v>249</v>
      </c>
      <c r="D532" s="31">
        <v>352</v>
      </c>
      <c r="E532" s="33" t="s">
        <v>198</v>
      </c>
      <c r="F532" s="31">
        <v>348</v>
      </c>
      <c r="G532" s="33" t="s">
        <v>132</v>
      </c>
      <c r="H532" s="34">
        <v>0</v>
      </c>
      <c r="I532" s="35">
        <v>0</v>
      </c>
      <c r="J532" s="35">
        <v>0</v>
      </c>
      <c r="K532" s="194"/>
      <c r="L532" s="196"/>
      <c r="M532" s="195"/>
      <c r="N532" s="195"/>
      <c r="O532" s="194"/>
    </row>
    <row r="533" spans="1:15" hidden="1" x14ac:dyDescent="0.3">
      <c r="A533" s="31">
        <v>478</v>
      </c>
      <c r="B533" s="32">
        <v>478352352</v>
      </c>
      <c r="C533" s="33" t="s">
        <v>249</v>
      </c>
      <c r="D533" s="31">
        <v>352</v>
      </c>
      <c r="E533" s="33" t="s">
        <v>198</v>
      </c>
      <c r="F533" s="31">
        <v>352</v>
      </c>
      <c r="G533" s="33" t="s">
        <v>198</v>
      </c>
      <c r="H533" s="34">
        <v>0</v>
      </c>
      <c r="I533" s="35">
        <v>0</v>
      </c>
      <c r="J533" s="35">
        <v>0</v>
      </c>
      <c r="K533" s="194"/>
      <c r="L533" s="196"/>
      <c r="M533" s="195"/>
      <c r="N533" s="195"/>
      <c r="O533" s="194"/>
    </row>
    <row r="534" spans="1:15" hidden="1" x14ac:dyDescent="0.3">
      <c r="A534" s="31">
        <v>478</v>
      </c>
      <c r="B534" s="32">
        <v>478352600</v>
      </c>
      <c r="C534" s="33" t="s">
        <v>249</v>
      </c>
      <c r="D534" s="31">
        <v>352</v>
      </c>
      <c r="E534" s="33" t="s">
        <v>198</v>
      </c>
      <c r="F534" s="31">
        <v>600</v>
      </c>
      <c r="G534" s="33" t="s">
        <v>157</v>
      </c>
      <c r="H534" s="34">
        <v>0</v>
      </c>
      <c r="I534" s="35">
        <v>0</v>
      </c>
      <c r="J534" s="35">
        <v>0</v>
      </c>
      <c r="K534" s="194"/>
      <c r="L534" s="196"/>
      <c r="M534" s="195"/>
      <c r="N534" s="195"/>
      <c r="O534" s="194"/>
    </row>
    <row r="535" spans="1:15" hidden="1" x14ac:dyDescent="0.3">
      <c r="A535" s="31">
        <v>478</v>
      </c>
      <c r="B535" s="32">
        <v>478352610</v>
      </c>
      <c r="C535" s="33" t="s">
        <v>249</v>
      </c>
      <c r="D535" s="31">
        <v>352</v>
      </c>
      <c r="E535" s="33" t="s">
        <v>198</v>
      </c>
      <c r="F535" s="31">
        <v>610</v>
      </c>
      <c r="G535" s="33" t="s">
        <v>158</v>
      </c>
      <c r="H535" s="34">
        <v>0</v>
      </c>
      <c r="I535" s="35">
        <v>0</v>
      </c>
      <c r="J535" s="35">
        <v>0</v>
      </c>
      <c r="K535" s="194"/>
      <c r="L535" s="196"/>
      <c r="M535" s="195"/>
      <c r="N535" s="195"/>
      <c r="O535" s="194"/>
    </row>
    <row r="536" spans="1:15" hidden="1" x14ac:dyDescent="0.3">
      <c r="A536" s="31">
        <v>478</v>
      </c>
      <c r="B536" s="32">
        <v>478352616</v>
      </c>
      <c r="C536" s="33" t="s">
        <v>249</v>
      </c>
      <c r="D536" s="31">
        <v>352</v>
      </c>
      <c r="E536" s="33" t="s">
        <v>198</v>
      </c>
      <c r="F536" s="31">
        <v>616</v>
      </c>
      <c r="G536" s="33" t="s">
        <v>133</v>
      </c>
      <c r="H536" s="34">
        <v>0</v>
      </c>
      <c r="I536" s="35">
        <v>0</v>
      </c>
      <c r="J536" s="35">
        <v>0</v>
      </c>
      <c r="K536" s="194"/>
      <c r="L536" s="196"/>
      <c r="M536" s="195"/>
      <c r="N536" s="195"/>
      <c r="O536" s="194"/>
    </row>
    <row r="537" spans="1:15" hidden="1" x14ac:dyDescent="0.3">
      <c r="A537" s="31">
        <v>478</v>
      </c>
      <c r="B537" s="32">
        <v>478352620</v>
      </c>
      <c r="C537" s="33" t="s">
        <v>249</v>
      </c>
      <c r="D537" s="31">
        <v>352</v>
      </c>
      <c r="E537" s="33" t="s">
        <v>198</v>
      </c>
      <c r="F537" s="31">
        <v>620</v>
      </c>
      <c r="G537" s="33" t="s">
        <v>134</v>
      </c>
      <c r="H537" s="34">
        <v>0</v>
      </c>
      <c r="I537" s="35">
        <v>0</v>
      </c>
      <c r="J537" s="35">
        <v>0</v>
      </c>
      <c r="K537" s="194"/>
      <c r="L537" s="196"/>
      <c r="M537" s="195"/>
      <c r="N537" s="195"/>
      <c r="O537" s="194"/>
    </row>
    <row r="538" spans="1:15" hidden="1" x14ac:dyDescent="0.3">
      <c r="A538" s="31">
        <v>478</v>
      </c>
      <c r="B538" s="32">
        <v>478352640</v>
      </c>
      <c r="C538" s="33" t="s">
        <v>249</v>
      </c>
      <c r="D538" s="31">
        <v>352</v>
      </c>
      <c r="E538" s="33" t="s">
        <v>198</v>
      </c>
      <c r="F538" s="31">
        <v>640</v>
      </c>
      <c r="G538" s="33" t="s">
        <v>250</v>
      </c>
      <c r="H538" s="34">
        <v>0</v>
      </c>
      <c r="I538" s="35">
        <v>0</v>
      </c>
      <c r="J538" s="35">
        <v>0</v>
      </c>
      <c r="K538" s="194"/>
      <c r="L538" s="196"/>
      <c r="M538" s="195"/>
      <c r="N538" s="195"/>
      <c r="O538" s="194"/>
    </row>
    <row r="539" spans="1:15" hidden="1" x14ac:dyDescent="0.3">
      <c r="A539" s="31">
        <v>478</v>
      </c>
      <c r="B539" s="32">
        <v>478352673</v>
      </c>
      <c r="C539" s="33" t="s">
        <v>249</v>
      </c>
      <c r="D539" s="31">
        <v>352</v>
      </c>
      <c r="E539" s="33" t="s">
        <v>198</v>
      </c>
      <c r="F539" s="31">
        <v>673</v>
      </c>
      <c r="G539" s="33" t="s">
        <v>159</v>
      </c>
      <c r="H539" s="34">
        <v>0</v>
      </c>
      <c r="I539" s="35">
        <v>0</v>
      </c>
      <c r="J539" s="35">
        <v>0</v>
      </c>
      <c r="K539" s="194"/>
      <c r="L539" s="196"/>
      <c r="M539" s="195"/>
      <c r="N539" s="195"/>
      <c r="O539" s="194"/>
    </row>
    <row r="540" spans="1:15" hidden="1" x14ac:dyDescent="0.3">
      <c r="A540" s="31">
        <v>478</v>
      </c>
      <c r="B540" s="32">
        <v>478352720</v>
      </c>
      <c r="C540" s="33" t="s">
        <v>249</v>
      </c>
      <c r="D540" s="31">
        <v>352</v>
      </c>
      <c r="E540" s="33" t="s">
        <v>198</v>
      </c>
      <c r="F540" s="31">
        <v>720</v>
      </c>
      <c r="G540" s="33" t="s">
        <v>60</v>
      </c>
      <c r="H540" s="34">
        <v>0</v>
      </c>
      <c r="I540" s="35">
        <v>0</v>
      </c>
      <c r="J540" s="35">
        <v>0</v>
      </c>
      <c r="K540" s="194"/>
      <c r="L540" s="196"/>
      <c r="M540" s="195"/>
      <c r="N540" s="195"/>
      <c r="O540" s="194"/>
    </row>
    <row r="541" spans="1:15" hidden="1" x14ac:dyDescent="0.3">
      <c r="A541" s="31">
        <v>478</v>
      </c>
      <c r="B541" s="32">
        <v>478352725</v>
      </c>
      <c r="C541" s="33" t="s">
        <v>249</v>
      </c>
      <c r="D541" s="31">
        <v>352</v>
      </c>
      <c r="E541" s="33" t="s">
        <v>198</v>
      </c>
      <c r="F541" s="31">
        <v>725</v>
      </c>
      <c r="G541" s="33" t="s">
        <v>136</v>
      </c>
      <c r="H541" s="34">
        <v>0</v>
      </c>
      <c r="I541" s="35">
        <v>0</v>
      </c>
      <c r="J541" s="35">
        <v>0</v>
      </c>
      <c r="K541" s="194"/>
      <c r="L541" s="196"/>
      <c r="M541" s="195"/>
      <c r="N541" s="195"/>
      <c r="O541" s="194"/>
    </row>
    <row r="542" spans="1:15" hidden="1" x14ac:dyDescent="0.3">
      <c r="A542" s="31">
        <v>478</v>
      </c>
      <c r="B542" s="32">
        <v>478352730</v>
      </c>
      <c r="C542" s="33" t="s">
        <v>249</v>
      </c>
      <c r="D542" s="31">
        <v>352</v>
      </c>
      <c r="E542" s="33" t="s">
        <v>198</v>
      </c>
      <c r="F542" s="31">
        <v>730</v>
      </c>
      <c r="G542" s="33" t="s">
        <v>137</v>
      </c>
      <c r="H542" s="34">
        <v>0</v>
      </c>
      <c r="I542" s="35">
        <v>0</v>
      </c>
      <c r="J542" s="35">
        <v>0</v>
      </c>
      <c r="K542" s="194"/>
      <c r="L542" s="196"/>
      <c r="M542" s="195"/>
      <c r="N542" s="195"/>
      <c r="O542" s="194"/>
    </row>
    <row r="543" spans="1:15" hidden="1" x14ac:dyDescent="0.3">
      <c r="A543" s="31">
        <v>478</v>
      </c>
      <c r="B543" s="32">
        <v>478352735</v>
      </c>
      <c r="C543" s="33" t="s">
        <v>249</v>
      </c>
      <c r="D543" s="31">
        <v>352</v>
      </c>
      <c r="E543" s="33" t="s">
        <v>198</v>
      </c>
      <c r="F543" s="31">
        <v>735</v>
      </c>
      <c r="G543" s="33" t="s">
        <v>138</v>
      </c>
      <c r="H543" s="34">
        <v>0</v>
      </c>
      <c r="I543" s="35">
        <v>0</v>
      </c>
      <c r="J543" s="35">
        <v>0</v>
      </c>
      <c r="K543" s="194"/>
      <c r="L543" s="196"/>
      <c r="M543" s="195"/>
      <c r="N543" s="195"/>
      <c r="O543" s="194"/>
    </row>
    <row r="544" spans="1:15" hidden="1" x14ac:dyDescent="0.3">
      <c r="A544" s="31">
        <v>478</v>
      </c>
      <c r="B544" s="32">
        <v>478352753</v>
      </c>
      <c r="C544" s="33" t="s">
        <v>249</v>
      </c>
      <c r="D544" s="31">
        <v>352</v>
      </c>
      <c r="E544" s="33" t="s">
        <v>198</v>
      </c>
      <c r="F544" s="31">
        <v>753</v>
      </c>
      <c r="G544" s="33" t="s">
        <v>248</v>
      </c>
      <c r="H544" s="34">
        <v>0</v>
      </c>
      <c r="I544" s="35">
        <v>0</v>
      </c>
      <c r="J544" s="35">
        <v>0</v>
      </c>
      <c r="K544" s="194"/>
      <c r="L544" s="196"/>
      <c r="M544" s="195"/>
      <c r="N544" s="195"/>
      <c r="O544" s="194"/>
    </row>
    <row r="545" spans="1:15" hidden="1" x14ac:dyDescent="0.3">
      <c r="A545" s="31">
        <v>478</v>
      </c>
      <c r="B545" s="32">
        <v>478352775</v>
      </c>
      <c r="C545" s="33" t="s">
        <v>249</v>
      </c>
      <c r="D545" s="31">
        <v>352</v>
      </c>
      <c r="E545" s="33" t="s">
        <v>198</v>
      </c>
      <c r="F545" s="31">
        <v>775</v>
      </c>
      <c r="G545" s="33" t="s">
        <v>77</v>
      </c>
      <c r="H545" s="34">
        <v>0</v>
      </c>
      <c r="I545" s="35">
        <v>0</v>
      </c>
      <c r="J545" s="35">
        <v>0</v>
      </c>
      <c r="K545" s="194"/>
      <c r="L545" s="196"/>
      <c r="M545" s="195"/>
      <c r="N545" s="195"/>
      <c r="O545" s="194"/>
    </row>
    <row r="546" spans="1:15" hidden="1" x14ac:dyDescent="0.3">
      <c r="A546" s="31">
        <v>479</v>
      </c>
      <c r="B546" s="32">
        <v>479278005</v>
      </c>
      <c r="C546" s="33" t="s">
        <v>251</v>
      </c>
      <c r="D546" s="31">
        <v>278</v>
      </c>
      <c r="E546" s="33" t="s">
        <v>212</v>
      </c>
      <c r="F546" s="31">
        <v>5</v>
      </c>
      <c r="G546" s="33" t="s">
        <v>219</v>
      </c>
      <c r="H546" s="34">
        <v>0</v>
      </c>
      <c r="I546" s="35">
        <v>0</v>
      </c>
      <c r="J546" s="35">
        <v>0</v>
      </c>
      <c r="K546" s="194"/>
      <c r="L546" s="196"/>
      <c r="M546" s="195"/>
      <c r="N546" s="195"/>
      <c r="O546" s="194"/>
    </row>
    <row r="547" spans="1:15" hidden="1" x14ac:dyDescent="0.3">
      <c r="A547" s="31">
        <v>479</v>
      </c>
      <c r="B547" s="32">
        <v>479278024</v>
      </c>
      <c r="C547" s="33" t="s">
        <v>251</v>
      </c>
      <c r="D547" s="31">
        <v>278</v>
      </c>
      <c r="E547" s="33" t="s">
        <v>212</v>
      </c>
      <c r="F547" s="31">
        <v>24</v>
      </c>
      <c r="G547" s="33" t="s">
        <v>252</v>
      </c>
      <c r="H547" s="34">
        <v>0</v>
      </c>
      <c r="I547" s="35">
        <v>0</v>
      </c>
      <c r="J547" s="35">
        <v>0</v>
      </c>
      <c r="K547" s="194"/>
      <c r="L547" s="196"/>
      <c r="M547" s="195"/>
      <c r="N547" s="195"/>
      <c r="O547" s="194"/>
    </row>
    <row r="548" spans="1:15" hidden="1" x14ac:dyDescent="0.3">
      <c r="A548" s="31">
        <v>479</v>
      </c>
      <c r="B548" s="32">
        <v>479278061</v>
      </c>
      <c r="C548" s="33" t="s">
        <v>251</v>
      </c>
      <c r="D548" s="31">
        <v>278</v>
      </c>
      <c r="E548" s="33" t="s">
        <v>212</v>
      </c>
      <c r="F548" s="31">
        <v>61</v>
      </c>
      <c r="G548" s="33" t="s">
        <v>170</v>
      </c>
      <c r="H548" s="34">
        <v>0</v>
      </c>
      <c r="I548" s="35">
        <v>0</v>
      </c>
      <c r="J548" s="35">
        <v>0</v>
      </c>
      <c r="K548" s="194"/>
      <c r="L548" s="196"/>
      <c r="M548" s="195"/>
      <c r="N548" s="195"/>
      <c r="O548" s="194"/>
    </row>
    <row r="549" spans="1:15" hidden="1" x14ac:dyDescent="0.3">
      <c r="A549" s="31">
        <v>479</v>
      </c>
      <c r="B549" s="32">
        <v>479278086</v>
      </c>
      <c r="C549" s="33" t="s">
        <v>251</v>
      </c>
      <c r="D549" s="31">
        <v>278</v>
      </c>
      <c r="E549" s="33" t="s">
        <v>212</v>
      </c>
      <c r="F549" s="31">
        <v>86</v>
      </c>
      <c r="G549" s="33" t="s">
        <v>207</v>
      </c>
      <c r="H549" s="34">
        <v>0</v>
      </c>
      <c r="I549" s="35">
        <v>0</v>
      </c>
      <c r="J549" s="35">
        <v>0</v>
      </c>
      <c r="K549" s="194"/>
      <c r="L549" s="196"/>
      <c r="M549" s="195"/>
      <c r="N549" s="195"/>
      <c r="O549" s="194"/>
    </row>
    <row r="550" spans="1:15" hidden="1" x14ac:dyDescent="0.3">
      <c r="A550" s="31">
        <v>479</v>
      </c>
      <c r="B550" s="32">
        <v>479278087</v>
      </c>
      <c r="C550" s="33" t="s">
        <v>251</v>
      </c>
      <c r="D550" s="31">
        <v>278</v>
      </c>
      <c r="E550" s="33" t="s">
        <v>212</v>
      </c>
      <c r="F550" s="31">
        <v>87</v>
      </c>
      <c r="G550" s="33" t="s">
        <v>171</v>
      </c>
      <c r="H550" s="34">
        <v>0</v>
      </c>
      <c r="I550" s="35">
        <v>0</v>
      </c>
      <c r="J550" s="35">
        <v>0</v>
      </c>
      <c r="K550" s="194"/>
      <c r="L550" s="196"/>
      <c r="M550" s="195"/>
      <c r="N550" s="195"/>
      <c r="O550" s="194"/>
    </row>
    <row r="551" spans="1:15" hidden="1" x14ac:dyDescent="0.3">
      <c r="A551" s="31">
        <v>479</v>
      </c>
      <c r="B551" s="32">
        <v>479278111</v>
      </c>
      <c r="C551" s="33" t="s">
        <v>251</v>
      </c>
      <c r="D551" s="31">
        <v>278</v>
      </c>
      <c r="E551" s="33" t="s">
        <v>212</v>
      </c>
      <c r="F551" s="31">
        <v>111</v>
      </c>
      <c r="G551" s="33" t="s">
        <v>253</v>
      </c>
      <c r="H551" s="34">
        <v>0</v>
      </c>
      <c r="I551" s="35">
        <v>0</v>
      </c>
      <c r="J551" s="35">
        <v>0</v>
      </c>
      <c r="K551" s="194"/>
      <c r="L551" s="196"/>
      <c r="M551" s="195"/>
      <c r="N551" s="195"/>
      <c r="O551" s="194"/>
    </row>
    <row r="552" spans="1:15" hidden="1" x14ac:dyDescent="0.3">
      <c r="A552" s="31">
        <v>479</v>
      </c>
      <c r="B552" s="32">
        <v>479278114</v>
      </c>
      <c r="C552" s="33" t="s">
        <v>251</v>
      </c>
      <c r="D552" s="31">
        <v>278</v>
      </c>
      <c r="E552" s="33" t="s">
        <v>212</v>
      </c>
      <c r="F552" s="31">
        <v>114</v>
      </c>
      <c r="G552" s="33" t="s">
        <v>51</v>
      </c>
      <c r="H552" s="34">
        <v>0</v>
      </c>
      <c r="I552" s="35">
        <v>0</v>
      </c>
      <c r="J552" s="35">
        <v>0</v>
      </c>
      <c r="K552" s="194"/>
      <c r="L552" s="196"/>
      <c r="M552" s="195"/>
      <c r="N552" s="195"/>
      <c r="O552" s="194"/>
    </row>
    <row r="553" spans="1:15" hidden="1" x14ac:dyDescent="0.3">
      <c r="A553" s="31">
        <v>479</v>
      </c>
      <c r="B553" s="32">
        <v>479278117</v>
      </c>
      <c r="C553" s="33" t="s">
        <v>251</v>
      </c>
      <c r="D553" s="31">
        <v>278</v>
      </c>
      <c r="E553" s="33" t="s">
        <v>212</v>
      </c>
      <c r="F553" s="31">
        <v>117</v>
      </c>
      <c r="G553" s="33" t="s">
        <v>53</v>
      </c>
      <c r="H553" s="34">
        <v>0</v>
      </c>
      <c r="I553" s="35">
        <v>0</v>
      </c>
      <c r="J553" s="35">
        <v>0</v>
      </c>
      <c r="K553" s="194"/>
      <c r="L553" s="196"/>
      <c r="M553" s="195"/>
      <c r="N553" s="195"/>
      <c r="O553" s="194"/>
    </row>
    <row r="554" spans="1:15" hidden="1" x14ac:dyDescent="0.3">
      <c r="A554" s="31">
        <v>479</v>
      </c>
      <c r="B554" s="32">
        <v>479278137</v>
      </c>
      <c r="C554" s="33" t="s">
        <v>251</v>
      </c>
      <c r="D554" s="31">
        <v>278</v>
      </c>
      <c r="E554" s="33" t="s">
        <v>212</v>
      </c>
      <c r="F554" s="31">
        <v>137</v>
      </c>
      <c r="G554" s="33" t="s">
        <v>210</v>
      </c>
      <c r="H554" s="34">
        <v>0</v>
      </c>
      <c r="I554" s="35">
        <v>0</v>
      </c>
      <c r="J554" s="35">
        <v>0</v>
      </c>
      <c r="K554" s="194"/>
      <c r="L554" s="196"/>
      <c r="M554" s="195"/>
      <c r="N554" s="195"/>
      <c r="O554" s="194"/>
    </row>
    <row r="555" spans="1:15" hidden="1" x14ac:dyDescent="0.3">
      <c r="A555" s="31">
        <v>479</v>
      </c>
      <c r="B555" s="32">
        <v>479278159</v>
      </c>
      <c r="C555" s="33" t="s">
        <v>251</v>
      </c>
      <c r="D555" s="31">
        <v>278</v>
      </c>
      <c r="E555" s="33" t="s">
        <v>212</v>
      </c>
      <c r="F555" s="31">
        <v>159</v>
      </c>
      <c r="G555" s="33" t="s">
        <v>172</v>
      </c>
      <c r="H555" s="34">
        <v>0</v>
      </c>
      <c r="I555" s="35">
        <v>0</v>
      </c>
      <c r="J555" s="35">
        <v>0</v>
      </c>
      <c r="K555" s="194"/>
      <c r="L555" s="196"/>
      <c r="M555" s="195"/>
      <c r="N555" s="195"/>
      <c r="O555" s="194"/>
    </row>
    <row r="556" spans="1:15" hidden="1" x14ac:dyDescent="0.3">
      <c r="A556" s="31">
        <v>479</v>
      </c>
      <c r="B556" s="32">
        <v>479278161</v>
      </c>
      <c r="C556" s="33" t="s">
        <v>251</v>
      </c>
      <c r="D556" s="31">
        <v>278</v>
      </c>
      <c r="E556" s="33" t="s">
        <v>212</v>
      </c>
      <c r="F556" s="31">
        <v>161</v>
      </c>
      <c r="G556" s="33" t="s">
        <v>173</v>
      </c>
      <c r="H556" s="34">
        <v>0</v>
      </c>
      <c r="I556" s="35">
        <v>0</v>
      </c>
      <c r="J556" s="35">
        <v>0</v>
      </c>
      <c r="K556" s="194"/>
      <c r="L556" s="196"/>
      <c r="M556" s="195"/>
      <c r="N556" s="195"/>
      <c r="O556" s="194"/>
    </row>
    <row r="557" spans="1:15" hidden="1" x14ac:dyDescent="0.3">
      <c r="A557" s="31">
        <v>479</v>
      </c>
      <c r="B557" s="32">
        <v>479278191</v>
      </c>
      <c r="C557" s="33" t="s">
        <v>251</v>
      </c>
      <c r="D557" s="31">
        <v>278</v>
      </c>
      <c r="E557" s="33" t="s">
        <v>212</v>
      </c>
      <c r="F557" s="31">
        <v>191</v>
      </c>
      <c r="G557" s="33" t="s">
        <v>254</v>
      </c>
      <c r="H557" s="34">
        <v>0</v>
      </c>
      <c r="I557" s="35">
        <v>0</v>
      </c>
      <c r="J557" s="35">
        <v>0</v>
      </c>
      <c r="K557" s="194"/>
      <c r="L557" s="196"/>
      <c r="M557" s="195"/>
      <c r="N557" s="195"/>
      <c r="O557" s="194"/>
    </row>
    <row r="558" spans="1:15" hidden="1" x14ac:dyDescent="0.3">
      <c r="A558" s="31">
        <v>479</v>
      </c>
      <c r="B558" s="32">
        <v>479278210</v>
      </c>
      <c r="C558" s="33" t="s">
        <v>251</v>
      </c>
      <c r="D558" s="31">
        <v>278</v>
      </c>
      <c r="E558" s="33" t="s">
        <v>212</v>
      </c>
      <c r="F558" s="31">
        <v>210</v>
      </c>
      <c r="G558" s="33" t="s">
        <v>54</v>
      </c>
      <c r="H558" s="34">
        <v>0</v>
      </c>
      <c r="I558" s="35">
        <v>0</v>
      </c>
      <c r="J558" s="35">
        <v>0</v>
      </c>
      <c r="K558" s="194"/>
      <c r="L558" s="196"/>
      <c r="M558" s="195"/>
      <c r="N558" s="195"/>
      <c r="O558" s="194"/>
    </row>
    <row r="559" spans="1:15" hidden="1" x14ac:dyDescent="0.3">
      <c r="A559" s="31">
        <v>479</v>
      </c>
      <c r="B559" s="32">
        <v>479278227</v>
      </c>
      <c r="C559" s="33" t="s">
        <v>251</v>
      </c>
      <c r="D559" s="31">
        <v>278</v>
      </c>
      <c r="E559" s="33" t="s">
        <v>212</v>
      </c>
      <c r="F559" s="31">
        <v>227</v>
      </c>
      <c r="G559" s="33" t="s">
        <v>255</v>
      </c>
      <c r="H559" s="34">
        <v>0</v>
      </c>
      <c r="I559" s="35">
        <v>0</v>
      </c>
      <c r="J559" s="35">
        <v>0</v>
      </c>
      <c r="K559" s="194"/>
      <c r="L559" s="196"/>
      <c r="M559" s="195"/>
      <c r="N559" s="195"/>
      <c r="O559" s="194"/>
    </row>
    <row r="560" spans="1:15" hidden="1" x14ac:dyDescent="0.3">
      <c r="A560" s="31">
        <v>479</v>
      </c>
      <c r="B560" s="32">
        <v>479278278</v>
      </c>
      <c r="C560" s="33" t="s">
        <v>251</v>
      </c>
      <c r="D560" s="31">
        <v>278</v>
      </c>
      <c r="E560" s="33" t="s">
        <v>212</v>
      </c>
      <c r="F560" s="31">
        <v>278</v>
      </c>
      <c r="G560" s="33" t="s">
        <v>212</v>
      </c>
      <c r="H560" s="34">
        <v>0</v>
      </c>
      <c r="I560" s="35">
        <v>0</v>
      </c>
      <c r="J560" s="35">
        <v>0</v>
      </c>
      <c r="K560" s="194"/>
      <c r="L560" s="196"/>
      <c r="M560" s="195"/>
      <c r="N560" s="195"/>
      <c r="O560" s="194"/>
    </row>
    <row r="561" spans="1:15" hidden="1" x14ac:dyDescent="0.3">
      <c r="A561" s="31">
        <v>479</v>
      </c>
      <c r="B561" s="32">
        <v>479278281</v>
      </c>
      <c r="C561" s="33" t="s">
        <v>251</v>
      </c>
      <c r="D561" s="31">
        <v>278</v>
      </c>
      <c r="E561" s="33" t="s">
        <v>212</v>
      </c>
      <c r="F561" s="31">
        <v>281</v>
      </c>
      <c r="G561" s="33" t="s">
        <v>169</v>
      </c>
      <c r="H561" s="34">
        <v>0</v>
      </c>
      <c r="I561" s="35">
        <v>0</v>
      </c>
      <c r="J561" s="35">
        <v>0</v>
      </c>
      <c r="K561" s="194"/>
      <c r="L561" s="196"/>
      <c r="M561" s="195"/>
      <c r="N561" s="195"/>
      <c r="O561" s="194"/>
    </row>
    <row r="562" spans="1:15" hidden="1" x14ac:dyDescent="0.3">
      <c r="A562" s="31">
        <v>479</v>
      </c>
      <c r="B562" s="32">
        <v>479278309</v>
      </c>
      <c r="C562" s="33" t="s">
        <v>251</v>
      </c>
      <c r="D562" s="31">
        <v>278</v>
      </c>
      <c r="E562" s="33" t="s">
        <v>212</v>
      </c>
      <c r="F562" s="31">
        <v>309</v>
      </c>
      <c r="G562" s="33" t="s">
        <v>256</v>
      </c>
      <c r="H562" s="34">
        <v>0</v>
      </c>
      <c r="I562" s="35">
        <v>0</v>
      </c>
      <c r="J562" s="35">
        <v>0</v>
      </c>
      <c r="K562" s="194"/>
      <c r="L562" s="196"/>
      <c r="M562" s="195"/>
      <c r="N562" s="195"/>
      <c r="O562" s="194"/>
    </row>
    <row r="563" spans="1:15" hidden="1" x14ac:dyDescent="0.3">
      <c r="A563" s="31">
        <v>479</v>
      </c>
      <c r="B563" s="32">
        <v>479278325</v>
      </c>
      <c r="C563" s="33" t="s">
        <v>251</v>
      </c>
      <c r="D563" s="31">
        <v>278</v>
      </c>
      <c r="E563" s="33" t="s">
        <v>212</v>
      </c>
      <c r="F563" s="31">
        <v>325</v>
      </c>
      <c r="G563" s="33" t="s">
        <v>220</v>
      </c>
      <c r="H563" s="34">
        <v>0</v>
      </c>
      <c r="I563" s="35">
        <v>0</v>
      </c>
      <c r="J563" s="35">
        <v>0</v>
      </c>
      <c r="K563" s="194"/>
      <c r="L563" s="196"/>
      <c r="M563" s="195"/>
      <c r="N563" s="195"/>
      <c r="O563" s="194"/>
    </row>
    <row r="564" spans="1:15" hidden="1" x14ac:dyDescent="0.3">
      <c r="A564" s="31">
        <v>479</v>
      </c>
      <c r="B564" s="32">
        <v>479278332</v>
      </c>
      <c r="C564" s="33" t="s">
        <v>251</v>
      </c>
      <c r="D564" s="31">
        <v>278</v>
      </c>
      <c r="E564" s="33" t="s">
        <v>212</v>
      </c>
      <c r="F564" s="31">
        <v>332</v>
      </c>
      <c r="G564" s="33" t="s">
        <v>221</v>
      </c>
      <c r="H564" s="34">
        <v>0</v>
      </c>
      <c r="I564" s="35">
        <v>0</v>
      </c>
      <c r="J564" s="35">
        <v>0</v>
      </c>
      <c r="K564" s="194"/>
      <c r="L564" s="196"/>
      <c r="M564" s="195"/>
      <c r="N564" s="195"/>
      <c r="O564" s="194"/>
    </row>
    <row r="565" spans="1:15" hidden="1" x14ac:dyDescent="0.3">
      <c r="A565" s="31">
        <v>479</v>
      </c>
      <c r="B565" s="32">
        <v>479278605</v>
      </c>
      <c r="C565" s="33" t="s">
        <v>251</v>
      </c>
      <c r="D565" s="31">
        <v>278</v>
      </c>
      <c r="E565" s="33" t="s">
        <v>212</v>
      </c>
      <c r="F565" s="31">
        <v>605</v>
      </c>
      <c r="G565" s="33" t="s">
        <v>216</v>
      </c>
      <c r="H565" s="34">
        <v>0</v>
      </c>
      <c r="I565" s="35">
        <v>0</v>
      </c>
      <c r="J565" s="35">
        <v>0</v>
      </c>
      <c r="K565" s="194"/>
      <c r="L565" s="196"/>
      <c r="M565" s="195"/>
      <c r="N565" s="195"/>
      <c r="O565" s="194"/>
    </row>
    <row r="566" spans="1:15" hidden="1" x14ac:dyDescent="0.3">
      <c r="A566" s="31">
        <v>479</v>
      </c>
      <c r="B566" s="32">
        <v>479278615</v>
      </c>
      <c r="C566" s="33" t="s">
        <v>251</v>
      </c>
      <c r="D566" s="31">
        <v>278</v>
      </c>
      <c r="E566" s="33" t="s">
        <v>212</v>
      </c>
      <c r="F566" s="31">
        <v>615</v>
      </c>
      <c r="G566" s="33" t="s">
        <v>257</v>
      </c>
      <c r="H566" s="34">
        <v>0</v>
      </c>
      <c r="I566" s="35">
        <v>0</v>
      </c>
      <c r="J566" s="35">
        <v>0</v>
      </c>
      <c r="K566" s="194"/>
      <c r="L566" s="196"/>
      <c r="M566" s="195"/>
      <c r="N566" s="195"/>
      <c r="O566" s="194"/>
    </row>
    <row r="567" spans="1:15" hidden="1" x14ac:dyDescent="0.3">
      <c r="A567" s="31">
        <v>479</v>
      </c>
      <c r="B567" s="32">
        <v>479278635</v>
      </c>
      <c r="C567" s="33" t="s">
        <v>251</v>
      </c>
      <c r="D567" s="31">
        <v>278</v>
      </c>
      <c r="E567" s="33" t="s">
        <v>212</v>
      </c>
      <c r="F567" s="31">
        <v>635</v>
      </c>
      <c r="G567" s="33" t="s">
        <v>70</v>
      </c>
      <c r="H567" s="34">
        <v>0</v>
      </c>
      <c r="I567" s="35">
        <v>0</v>
      </c>
      <c r="J567" s="35">
        <v>0</v>
      </c>
      <c r="K567" s="194"/>
      <c r="L567" s="196"/>
      <c r="M567" s="195"/>
      <c r="N567" s="195"/>
      <c r="O567" s="194"/>
    </row>
    <row r="568" spans="1:15" hidden="1" x14ac:dyDescent="0.3">
      <c r="A568" s="31">
        <v>479</v>
      </c>
      <c r="B568" s="32">
        <v>479278670</v>
      </c>
      <c r="C568" s="33" t="s">
        <v>251</v>
      </c>
      <c r="D568" s="31">
        <v>278</v>
      </c>
      <c r="E568" s="33" t="s">
        <v>212</v>
      </c>
      <c r="F568" s="31">
        <v>670</v>
      </c>
      <c r="G568" s="33" t="s">
        <v>56</v>
      </c>
      <c r="H568" s="34">
        <v>0</v>
      </c>
      <c r="I568" s="35">
        <v>0</v>
      </c>
      <c r="J568" s="35">
        <v>0</v>
      </c>
      <c r="K568" s="194"/>
      <c r="L568" s="196"/>
      <c r="M568" s="195"/>
      <c r="N568" s="195"/>
      <c r="O568" s="194"/>
    </row>
    <row r="569" spans="1:15" hidden="1" x14ac:dyDescent="0.3">
      <c r="A569" s="31">
        <v>479</v>
      </c>
      <c r="B569" s="32">
        <v>479278672</v>
      </c>
      <c r="C569" s="33" t="s">
        <v>251</v>
      </c>
      <c r="D569" s="31">
        <v>278</v>
      </c>
      <c r="E569" s="33" t="s">
        <v>212</v>
      </c>
      <c r="F569" s="31">
        <v>672</v>
      </c>
      <c r="G569" s="33" t="s">
        <v>258</v>
      </c>
      <c r="H569" s="34">
        <v>0</v>
      </c>
      <c r="I569" s="35">
        <v>0</v>
      </c>
      <c r="J569" s="35">
        <v>0</v>
      </c>
      <c r="K569" s="194"/>
      <c r="L569" s="196"/>
      <c r="M569" s="195"/>
      <c r="N569" s="195"/>
      <c r="O569" s="194"/>
    </row>
    <row r="570" spans="1:15" hidden="1" x14ac:dyDescent="0.3">
      <c r="A570" s="31">
        <v>479</v>
      </c>
      <c r="B570" s="32">
        <v>479278674</v>
      </c>
      <c r="C570" s="33" t="s">
        <v>251</v>
      </c>
      <c r="D570" s="31">
        <v>278</v>
      </c>
      <c r="E570" s="33" t="s">
        <v>212</v>
      </c>
      <c r="F570" s="31">
        <v>674</v>
      </c>
      <c r="G570" s="33" t="s">
        <v>57</v>
      </c>
      <c r="H570" s="34">
        <v>0</v>
      </c>
      <c r="I570" s="35">
        <v>0</v>
      </c>
      <c r="J570" s="35">
        <v>0</v>
      </c>
      <c r="K570" s="194"/>
      <c r="L570" s="196"/>
      <c r="M570" s="195"/>
      <c r="N570" s="195"/>
      <c r="O570" s="194"/>
    </row>
    <row r="571" spans="1:15" hidden="1" x14ac:dyDescent="0.3">
      <c r="A571" s="31">
        <v>479</v>
      </c>
      <c r="B571" s="32">
        <v>479278680</v>
      </c>
      <c r="C571" s="33" t="s">
        <v>251</v>
      </c>
      <c r="D571" s="31">
        <v>278</v>
      </c>
      <c r="E571" s="33" t="s">
        <v>212</v>
      </c>
      <c r="F571" s="31">
        <v>680</v>
      </c>
      <c r="G571" s="33" t="s">
        <v>174</v>
      </c>
      <c r="H571" s="34">
        <v>0</v>
      </c>
      <c r="I571" s="35">
        <v>0</v>
      </c>
      <c r="J571" s="35">
        <v>0</v>
      </c>
      <c r="K571" s="194"/>
      <c r="L571" s="196"/>
      <c r="M571" s="195"/>
      <c r="N571" s="195"/>
      <c r="O571" s="194"/>
    </row>
    <row r="572" spans="1:15" hidden="1" x14ac:dyDescent="0.3">
      <c r="A572" s="31">
        <v>479</v>
      </c>
      <c r="B572" s="32">
        <v>479278683</v>
      </c>
      <c r="C572" s="33" t="s">
        <v>251</v>
      </c>
      <c r="D572" s="31">
        <v>278</v>
      </c>
      <c r="E572" s="33" t="s">
        <v>212</v>
      </c>
      <c r="F572" s="31">
        <v>683</v>
      </c>
      <c r="G572" s="33" t="s">
        <v>58</v>
      </c>
      <c r="H572" s="34">
        <v>0</v>
      </c>
      <c r="I572" s="35">
        <v>0</v>
      </c>
      <c r="J572" s="35">
        <v>0</v>
      </c>
      <c r="K572" s="194"/>
      <c r="L572" s="196"/>
      <c r="M572" s="195"/>
      <c r="N572" s="195"/>
      <c r="O572" s="194"/>
    </row>
    <row r="573" spans="1:15" hidden="1" x14ac:dyDescent="0.3">
      <c r="A573" s="31">
        <v>479</v>
      </c>
      <c r="B573" s="32">
        <v>479278717</v>
      </c>
      <c r="C573" s="33" t="s">
        <v>251</v>
      </c>
      <c r="D573" s="31">
        <v>278</v>
      </c>
      <c r="E573" s="33" t="s">
        <v>212</v>
      </c>
      <c r="F573" s="31">
        <v>717</v>
      </c>
      <c r="G573" s="33" t="s">
        <v>59</v>
      </c>
      <c r="H573" s="34">
        <v>0</v>
      </c>
      <c r="I573" s="35">
        <v>0</v>
      </c>
      <c r="J573" s="35">
        <v>0</v>
      </c>
      <c r="K573" s="194"/>
      <c r="L573" s="196"/>
      <c r="M573" s="195"/>
      <c r="N573" s="195"/>
      <c r="O573" s="194"/>
    </row>
    <row r="574" spans="1:15" hidden="1" x14ac:dyDescent="0.3">
      <c r="A574" s="31">
        <v>479</v>
      </c>
      <c r="B574" s="32">
        <v>479278755</v>
      </c>
      <c r="C574" s="33" t="s">
        <v>251</v>
      </c>
      <c r="D574" s="31">
        <v>278</v>
      </c>
      <c r="E574" s="33" t="s">
        <v>212</v>
      </c>
      <c r="F574" s="31">
        <v>755</v>
      </c>
      <c r="G574" s="33" t="s">
        <v>62</v>
      </c>
      <c r="H574" s="34">
        <v>0</v>
      </c>
      <c r="I574" s="35">
        <v>0</v>
      </c>
      <c r="J574" s="35">
        <v>0</v>
      </c>
      <c r="K574" s="194"/>
      <c r="L574" s="196"/>
      <c r="M574" s="195"/>
      <c r="N574" s="195"/>
      <c r="O574" s="194"/>
    </row>
    <row r="575" spans="1:15" hidden="1" x14ac:dyDescent="0.3">
      <c r="A575" s="31">
        <v>479</v>
      </c>
      <c r="B575" s="32">
        <v>479278766</v>
      </c>
      <c r="C575" s="33" t="s">
        <v>251</v>
      </c>
      <c r="D575" s="31">
        <v>278</v>
      </c>
      <c r="E575" s="33" t="s">
        <v>212</v>
      </c>
      <c r="F575" s="31">
        <v>766</v>
      </c>
      <c r="G575" s="33" t="s">
        <v>259</v>
      </c>
      <c r="H575" s="34">
        <v>0</v>
      </c>
      <c r="I575" s="35">
        <v>0</v>
      </c>
      <c r="J575" s="35">
        <v>0</v>
      </c>
      <c r="K575" s="194"/>
      <c r="L575" s="196"/>
      <c r="M575" s="195"/>
      <c r="N575" s="195"/>
      <c r="O575" s="194"/>
    </row>
    <row r="576" spans="1:15" hidden="1" x14ac:dyDescent="0.3">
      <c r="A576" s="31">
        <v>481</v>
      </c>
      <c r="B576" s="32">
        <v>481035035</v>
      </c>
      <c r="C576" s="33" t="s">
        <v>260</v>
      </c>
      <c r="D576" s="31">
        <v>35</v>
      </c>
      <c r="E576" s="33" t="s">
        <v>22</v>
      </c>
      <c r="F576" s="31">
        <v>35</v>
      </c>
      <c r="G576" s="33" t="s">
        <v>22</v>
      </c>
      <c r="H576" s="34">
        <v>0</v>
      </c>
      <c r="I576" s="35">
        <v>0</v>
      </c>
      <c r="J576" s="35">
        <v>0</v>
      </c>
      <c r="K576" s="194"/>
      <c r="L576" s="196"/>
      <c r="M576" s="195"/>
      <c r="N576" s="195"/>
      <c r="O576" s="194"/>
    </row>
    <row r="577" spans="1:15" hidden="1" x14ac:dyDescent="0.3">
      <c r="A577" s="31">
        <v>481</v>
      </c>
      <c r="B577" s="32">
        <v>481035044</v>
      </c>
      <c r="C577" s="33" t="s">
        <v>260</v>
      </c>
      <c r="D577" s="31">
        <v>35</v>
      </c>
      <c r="E577" s="33" t="s">
        <v>22</v>
      </c>
      <c r="F577" s="31">
        <v>44</v>
      </c>
      <c r="G577" s="33" t="s">
        <v>35</v>
      </c>
      <c r="H577" s="34">
        <v>0</v>
      </c>
      <c r="I577" s="35">
        <v>0</v>
      </c>
      <c r="J577" s="35">
        <v>0</v>
      </c>
      <c r="K577" s="194"/>
      <c r="L577" s="196"/>
      <c r="M577" s="195"/>
      <c r="N577" s="195"/>
      <c r="O577" s="194"/>
    </row>
    <row r="578" spans="1:15" hidden="1" x14ac:dyDescent="0.3">
      <c r="A578" s="31">
        <v>481</v>
      </c>
      <c r="B578" s="32">
        <v>481035050</v>
      </c>
      <c r="C578" s="33" t="s">
        <v>260</v>
      </c>
      <c r="D578" s="31">
        <v>35</v>
      </c>
      <c r="E578" s="33" t="s">
        <v>22</v>
      </c>
      <c r="F578" s="31">
        <v>50</v>
      </c>
      <c r="G578" s="33" t="s">
        <v>112</v>
      </c>
      <c r="H578" s="34">
        <v>0</v>
      </c>
      <c r="I578" s="35">
        <v>0</v>
      </c>
      <c r="J578" s="35">
        <v>0</v>
      </c>
      <c r="K578" s="194"/>
      <c r="L578" s="196"/>
      <c r="M578" s="195"/>
      <c r="N578" s="195"/>
      <c r="O578" s="194"/>
    </row>
    <row r="579" spans="1:15" hidden="1" x14ac:dyDescent="0.3">
      <c r="A579" s="31">
        <v>481</v>
      </c>
      <c r="B579" s="32">
        <v>481035073</v>
      </c>
      <c r="C579" s="33" t="s">
        <v>260</v>
      </c>
      <c r="D579" s="31">
        <v>35</v>
      </c>
      <c r="E579" s="33" t="s">
        <v>22</v>
      </c>
      <c r="F579" s="31">
        <v>73</v>
      </c>
      <c r="G579" s="33" t="s">
        <v>37</v>
      </c>
      <c r="H579" s="34">
        <v>0</v>
      </c>
      <c r="I579" s="35">
        <v>0</v>
      </c>
      <c r="J579" s="35">
        <v>0</v>
      </c>
      <c r="K579" s="194"/>
      <c r="L579" s="196"/>
      <c r="M579" s="195"/>
      <c r="N579" s="195"/>
      <c r="O579" s="194"/>
    </row>
    <row r="580" spans="1:15" hidden="1" x14ac:dyDescent="0.3">
      <c r="A580" s="31">
        <v>481</v>
      </c>
      <c r="B580" s="32">
        <v>481035212</v>
      </c>
      <c r="C580" s="33" t="s">
        <v>260</v>
      </c>
      <c r="D580" s="31">
        <v>35</v>
      </c>
      <c r="E580" s="33" t="s">
        <v>22</v>
      </c>
      <c r="F580" s="31">
        <v>212</v>
      </c>
      <c r="G580" s="33" t="s">
        <v>41</v>
      </c>
      <c r="H580" s="34">
        <v>0</v>
      </c>
      <c r="I580" s="35">
        <v>0</v>
      </c>
      <c r="J580" s="35">
        <v>0</v>
      </c>
      <c r="K580" s="194"/>
      <c r="L580" s="196"/>
      <c r="M580" s="195"/>
      <c r="N580" s="195"/>
      <c r="O580" s="194"/>
    </row>
    <row r="581" spans="1:15" hidden="1" x14ac:dyDescent="0.3">
      <c r="A581" s="31">
        <v>481</v>
      </c>
      <c r="B581" s="32">
        <v>481035220</v>
      </c>
      <c r="C581" s="33" t="s">
        <v>260</v>
      </c>
      <c r="D581" s="31">
        <v>35</v>
      </c>
      <c r="E581" s="33" t="s">
        <v>22</v>
      </c>
      <c r="F581" s="31">
        <v>220</v>
      </c>
      <c r="G581" s="33" t="s">
        <v>42</v>
      </c>
      <c r="H581" s="34">
        <v>0</v>
      </c>
      <c r="I581" s="35">
        <v>0</v>
      </c>
      <c r="J581" s="35">
        <v>0</v>
      </c>
      <c r="K581" s="194"/>
      <c r="L581" s="196"/>
      <c r="M581" s="195"/>
      <c r="N581" s="195"/>
      <c r="O581" s="194"/>
    </row>
    <row r="582" spans="1:15" hidden="1" x14ac:dyDescent="0.3">
      <c r="A582" s="31">
        <v>481</v>
      </c>
      <c r="B582" s="32">
        <v>481035243</v>
      </c>
      <c r="C582" s="33" t="s">
        <v>260</v>
      </c>
      <c r="D582" s="31">
        <v>35</v>
      </c>
      <c r="E582" s="33" t="s">
        <v>22</v>
      </c>
      <c r="F582" s="31">
        <v>243</v>
      </c>
      <c r="G582" s="33" t="s">
        <v>74</v>
      </c>
      <c r="H582" s="34">
        <v>0</v>
      </c>
      <c r="I582" s="35">
        <v>0</v>
      </c>
      <c r="J582" s="35">
        <v>0</v>
      </c>
      <c r="K582" s="194"/>
      <c r="L582" s="196"/>
      <c r="M582" s="195"/>
      <c r="N582" s="195"/>
      <c r="O582" s="194"/>
    </row>
    <row r="583" spans="1:15" hidden="1" x14ac:dyDescent="0.3">
      <c r="A583" s="31">
        <v>481</v>
      </c>
      <c r="B583" s="32">
        <v>481035244</v>
      </c>
      <c r="C583" s="33" t="s">
        <v>260</v>
      </c>
      <c r="D583" s="31">
        <v>35</v>
      </c>
      <c r="E583" s="33" t="s">
        <v>22</v>
      </c>
      <c r="F583" s="31">
        <v>244</v>
      </c>
      <c r="G583" s="33" t="s">
        <v>43</v>
      </c>
      <c r="H583" s="34">
        <v>0</v>
      </c>
      <c r="I583" s="35">
        <v>0</v>
      </c>
      <c r="J583" s="35">
        <v>0</v>
      </c>
      <c r="K583" s="194"/>
      <c r="L583" s="196"/>
      <c r="M583" s="195"/>
      <c r="N583" s="195"/>
      <c r="O583" s="194"/>
    </row>
    <row r="584" spans="1:15" hidden="1" x14ac:dyDescent="0.3">
      <c r="A584" s="31">
        <v>481</v>
      </c>
      <c r="B584" s="32">
        <v>481035248</v>
      </c>
      <c r="C584" s="33" t="s">
        <v>260</v>
      </c>
      <c r="D584" s="31">
        <v>35</v>
      </c>
      <c r="E584" s="33" t="s">
        <v>22</v>
      </c>
      <c r="F584" s="31">
        <v>248</v>
      </c>
      <c r="G584" s="33" t="s">
        <v>30</v>
      </c>
      <c r="H584" s="34">
        <v>0</v>
      </c>
      <c r="I584" s="35">
        <v>0</v>
      </c>
      <c r="J584" s="35">
        <v>0</v>
      </c>
      <c r="K584" s="194"/>
      <c r="L584" s="196"/>
      <c r="M584" s="195"/>
      <c r="N584" s="195"/>
      <c r="O584" s="194"/>
    </row>
    <row r="585" spans="1:15" hidden="1" x14ac:dyDescent="0.3">
      <c r="A585" s="31">
        <v>481</v>
      </c>
      <c r="B585" s="32">
        <v>481035285</v>
      </c>
      <c r="C585" s="33" t="s">
        <v>260</v>
      </c>
      <c r="D585" s="31">
        <v>35</v>
      </c>
      <c r="E585" s="33" t="s">
        <v>22</v>
      </c>
      <c r="F585" s="31">
        <v>285</v>
      </c>
      <c r="G585" s="33" t="s">
        <v>44</v>
      </c>
      <c r="H585" s="34">
        <v>0</v>
      </c>
      <c r="I585" s="35">
        <v>0</v>
      </c>
      <c r="J585" s="35">
        <v>0</v>
      </c>
      <c r="K585" s="194"/>
      <c r="L585" s="196"/>
      <c r="M585" s="195"/>
      <c r="N585" s="195"/>
      <c r="O585" s="194"/>
    </row>
    <row r="586" spans="1:15" hidden="1" x14ac:dyDescent="0.3">
      <c r="A586" s="31">
        <v>481</v>
      </c>
      <c r="B586" s="32">
        <v>481035307</v>
      </c>
      <c r="C586" s="33" t="s">
        <v>260</v>
      </c>
      <c r="D586" s="31">
        <v>35</v>
      </c>
      <c r="E586" s="33" t="s">
        <v>22</v>
      </c>
      <c r="F586" s="31">
        <v>307</v>
      </c>
      <c r="G586" s="33" t="s">
        <v>76</v>
      </c>
      <c r="H586" s="34">
        <v>0</v>
      </c>
      <c r="I586" s="35">
        <v>0</v>
      </c>
      <c r="J586" s="35">
        <v>0</v>
      </c>
      <c r="K586" s="194"/>
      <c r="L586" s="196"/>
      <c r="M586" s="195"/>
      <c r="N586" s="195"/>
      <c r="O586" s="194"/>
    </row>
    <row r="587" spans="1:15" hidden="1" x14ac:dyDescent="0.3">
      <c r="A587" s="31">
        <v>481</v>
      </c>
      <c r="B587" s="32">
        <v>481035350</v>
      </c>
      <c r="C587" s="33" t="s">
        <v>260</v>
      </c>
      <c r="D587" s="31">
        <v>35</v>
      </c>
      <c r="E587" s="33" t="s">
        <v>22</v>
      </c>
      <c r="F587" s="31">
        <v>350</v>
      </c>
      <c r="G587" s="33" t="s">
        <v>197</v>
      </c>
      <c r="H587" s="34">
        <v>0</v>
      </c>
      <c r="I587" s="35">
        <v>0</v>
      </c>
      <c r="J587" s="35">
        <v>0</v>
      </c>
      <c r="K587" s="194"/>
      <c r="L587" s="196"/>
      <c r="M587" s="195"/>
      <c r="N587" s="195"/>
      <c r="O587" s="194"/>
    </row>
    <row r="588" spans="1:15" hidden="1" x14ac:dyDescent="0.3">
      <c r="A588" s="31">
        <v>481</v>
      </c>
      <c r="B588" s="32">
        <v>481035780</v>
      </c>
      <c r="C588" s="33" t="s">
        <v>260</v>
      </c>
      <c r="D588" s="31">
        <v>35</v>
      </c>
      <c r="E588" s="33" t="s">
        <v>22</v>
      </c>
      <c r="F588" s="31">
        <v>780</v>
      </c>
      <c r="G588" s="33" t="s">
        <v>261</v>
      </c>
      <c r="H588" s="34">
        <v>0</v>
      </c>
      <c r="I588" s="35">
        <v>0</v>
      </c>
      <c r="J588" s="35">
        <v>0</v>
      </c>
      <c r="K588" s="194"/>
      <c r="L588" s="196"/>
      <c r="M588" s="195"/>
      <c r="N588" s="195"/>
      <c r="O588" s="194"/>
    </row>
    <row r="589" spans="1:15" hidden="1" x14ac:dyDescent="0.3">
      <c r="A589" s="31">
        <v>482</v>
      </c>
      <c r="B589" s="32">
        <v>482204007</v>
      </c>
      <c r="C589" s="33" t="s">
        <v>262</v>
      </c>
      <c r="D589" s="31">
        <v>204</v>
      </c>
      <c r="E589" s="33" t="s">
        <v>263</v>
      </c>
      <c r="F589" s="31">
        <v>7</v>
      </c>
      <c r="G589" s="33" t="s">
        <v>224</v>
      </c>
      <c r="H589" s="34">
        <v>0</v>
      </c>
      <c r="I589" s="35">
        <v>0</v>
      </c>
      <c r="J589" s="35">
        <v>0</v>
      </c>
      <c r="K589" s="194"/>
      <c r="L589" s="196"/>
      <c r="M589" s="195"/>
      <c r="N589" s="195"/>
      <c r="O589" s="194"/>
    </row>
    <row r="590" spans="1:15" hidden="1" x14ac:dyDescent="0.3">
      <c r="A590" s="31">
        <v>482</v>
      </c>
      <c r="B590" s="32">
        <v>482204105</v>
      </c>
      <c r="C590" s="33" t="s">
        <v>262</v>
      </c>
      <c r="D590" s="31">
        <v>204</v>
      </c>
      <c r="E590" s="33" t="s">
        <v>263</v>
      </c>
      <c r="F590" s="31">
        <v>105</v>
      </c>
      <c r="G590" s="33" t="s">
        <v>264</v>
      </c>
      <c r="H590" s="34">
        <v>0</v>
      </c>
      <c r="I590" s="35">
        <v>0</v>
      </c>
      <c r="J590" s="35">
        <v>0</v>
      </c>
      <c r="K590" s="194"/>
      <c r="L590" s="196"/>
      <c r="M590" s="195"/>
      <c r="N590" s="195"/>
      <c r="O590" s="194"/>
    </row>
    <row r="591" spans="1:15" hidden="1" x14ac:dyDescent="0.3">
      <c r="A591" s="31">
        <v>482</v>
      </c>
      <c r="B591" s="32">
        <v>482204204</v>
      </c>
      <c r="C591" s="33" t="s">
        <v>262</v>
      </c>
      <c r="D591" s="31">
        <v>204</v>
      </c>
      <c r="E591" s="33" t="s">
        <v>263</v>
      </c>
      <c r="F591" s="31">
        <v>204</v>
      </c>
      <c r="G591" s="33" t="s">
        <v>263</v>
      </c>
      <c r="H591" s="34">
        <v>0</v>
      </c>
      <c r="I591" s="35">
        <v>0</v>
      </c>
      <c r="J591" s="35">
        <v>0</v>
      </c>
      <c r="K591" s="194"/>
      <c r="L591" s="196"/>
      <c r="M591" s="195"/>
      <c r="N591" s="195"/>
      <c r="O591" s="194"/>
    </row>
    <row r="592" spans="1:15" hidden="1" x14ac:dyDescent="0.3">
      <c r="A592" s="31">
        <v>482</v>
      </c>
      <c r="B592" s="32">
        <v>482204211</v>
      </c>
      <c r="C592" s="33" t="s">
        <v>262</v>
      </c>
      <c r="D592" s="31">
        <v>204</v>
      </c>
      <c r="E592" s="33" t="s">
        <v>263</v>
      </c>
      <c r="F592" s="31">
        <v>211</v>
      </c>
      <c r="G592" s="33" t="s">
        <v>80</v>
      </c>
      <c r="H592" s="34">
        <v>0</v>
      </c>
      <c r="I592" s="35">
        <v>0</v>
      </c>
      <c r="J592" s="35">
        <v>0</v>
      </c>
      <c r="K592" s="194"/>
      <c r="L592" s="196"/>
      <c r="M592" s="195"/>
      <c r="N592" s="195"/>
      <c r="O592" s="194"/>
    </row>
    <row r="593" spans="1:15" hidden="1" x14ac:dyDescent="0.3">
      <c r="A593" s="31">
        <v>482</v>
      </c>
      <c r="B593" s="32">
        <v>482204705</v>
      </c>
      <c r="C593" s="33" t="s">
        <v>262</v>
      </c>
      <c r="D593" s="31">
        <v>204</v>
      </c>
      <c r="E593" s="33" t="s">
        <v>263</v>
      </c>
      <c r="F593" s="31">
        <v>705</v>
      </c>
      <c r="G593" s="33" t="s">
        <v>550</v>
      </c>
      <c r="H593" s="34">
        <v>0</v>
      </c>
      <c r="I593" s="35">
        <v>0</v>
      </c>
      <c r="J593" s="35">
        <v>0</v>
      </c>
      <c r="K593" s="194"/>
      <c r="L593" s="196"/>
      <c r="M593" s="195"/>
      <c r="N593" s="195"/>
      <c r="O593" s="194"/>
    </row>
    <row r="594" spans="1:15" hidden="1" x14ac:dyDescent="0.3">
      <c r="A594" s="31">
        <v>482</v>
      </c>
      <c r="B594" s="32">
        <v>482204745</v>
      </c>
      <c r="C594" s="33" t="s">
        <v>262</v>
      </c>
      <c r="D594" s="31">
        <v>204</v>
      </c>
      <c r="E594" s="33" t="s">
        <v>263</v>
      </c>
      <c r="F594" s="31">
        <v>745</v>
      </c>
      <c r="G594" s="33" t="s">
        <v>225</v>
      </c>
      <c r="H594" s="34">
        <v>0</v>
      </c>
      <c r="I594" s="35">
        <v>0</v>
      </c>
      <c r="J594" s="35">
        <v>0</v>
      </c>
      <c r="K594" s="194"/>
      <c r="L594" s="196"/>
      <c r="M594" s="195"/>
      <c r="N594" s="195"/>
      <c r="O594" s="194"/>
    </row>
    <row r="595" spans="1:15" hidden="1" x14ac:dyDescent="0.3">
      <c r="A595" s="31">
        <v>482</v>
      </c>
      <c r="B595" s="32">
        <v>482204773</v>
      </c>
      <c r="C595" s="33" t="s">
        <v>262</v>
      </c>
      <c r="D595" s="31">
        <v>204</v>
      </c>
      <c r="E595" s="33" t="s">
        <v>263</v>
      </c>
      <c r="F595" s="31">
        <v>773</v>
      </c>
      <c r="G595" s="33" t="s">
        <v>265</v>
      </c>
      <c r="H595" s="34">
        <v>0</v>
      </c>
      <c r="I595" s="35">
        <v>0</v>
      </c>
      <c r="J595" s="35">
        <v>0</v>
      </c>
      <c r="K595" s="194"/>
      <c r="L595" s="196"/>
      <c r="M595" s="195"/>
      <c r="N595" s="195"/>
      <c r="O595" s="194"/>
    </row>
    <row r="596" spans="1:15" hidden="1" x14ac:dyDescent="0.3">
      <c r="A596" s="31">
        <v>483</v>
      </c>
      <c r="B596" s="32">
        <v>483239020</v>
      </c>
      <c r="C596" s="33" t="s">
        <v>266</v>
      </c>
      <c r="D596" s="31">
        <v>239</v>
      </c>
      <c r="E596" s="33" t="s">
        <v>267</v>
      </c>
      <c r="F596" s="31">
        <v>20</v>
      </c>
      <c r="G596" s="33" t="s">
        <v>142</v>
      </c>
      <c r="H596" s="34">
        <v>0</v>
      </c>
      <c r="I596" s="35">
        <v>0</v>
      </c>
      <c r="J596" s="35">
        <v>0</v>
      </c>
      <c r="K596" s="194"/>
      <c r="L596" s="196"/>
      <c r="M596" s="195"/>
      <c r="N596" s="195"/>
      <c r="O596" s="194"/>
    </row>
    <row r="597" spans="1:15" hidden="1" x14ac:dyDescent="0.3">
      <c r="A597" s="31">
        <v>483</v>
      </c>
      <c r="B597" s="32">
        <v>483239036</v>
      </c>
      <c r="C597" s="33" t="s">
        <v>266</v>
      </c>
      <c r="D597" s="31">
        <v>239</v>
      </c>
      <c r="E597" s="33" t="s">
        <v>267</v>
      </c>
      <c r="F597" s="31">
        <v>36</v>
      </c>
      <c r="G597" s="33" t="s">
        <v>143</v>
      </c>
      <c r="H597" s="34">
        <v>0</v>
      </c>
      <c r="I597" s="35">
        <v>0</v>
      </c>
      <c r="J597" s="35">
        <v>0</v>
      </c>
      <c r="K597" s="194"/>
      <c r="L597" s="196"/>
      <c r="M597" s="195"/>
      <c r="N597" s="195"/>
      <c r="O597" s="194"/>
    </row>
    <row r="598" spans="1:15" hidden="1" x14ac:dyDescent="0.3">
      <c r="A598" s="31">
        <v>483</v>
      </c>
      <c r="B598" s="32">
        <v>483239052</v>
      </c>
      <c r="C598" s="33" t="s">
        <v>266</v>
      </c>
      <c r="D598" s="31">
        <v>239</v>
      </c>
      <c r="E598" s="33" t="s">
        <v>267</v>
      </c>
      <c r="F598" s="31">
        <v>52</v>
      </c>
      <c r="G598" s="33" t="s">
        <v>268</v>
      </c>
      <c r="H598" s="34">
        <v>0</v>
      </c>
      <c r="I598" s="35">
        <v>0</v>
      </c>
      <c r="J598" s="35">
        <v>0</v>
      </c>
      <c r="K598" s="194"/>
      <c r="L598" s="196"/>
      <c r="M598" s="195"/>
      <c r="N598" s="195"/>
      <c r="O598" s="194"/>
    </row>
    <row r="599" spans="1:15" hidden="1" x14ac:dyDescent="0.3">
      <c r="A599" s="31">
        <v>483</v>
      </c>
      <c r="B599" s="32">
        <v>483239082</v>
      </c>
      <c r="C599" s="33" t="s">
        <v>266</v>
      </c>
      <c r="D599" s="31">
        <v>239</v>
      </c>
      <c r="E599" s="33" t="s">
        <v>267</v>
      </c>
      <c r="F599" s="31">
        <v>82</v>
      </c>
      <c r="G599" s="33" t="s">
        <v>269</v>
      </c>
      <c r="H599" s="34">
        <v>0</v>
      </c>
      <c r="I599" s="35">
        <v>0</v>
      </c>
      <c r="J599" s="35">
        <v>0</v>
      </c>
      <c r="K599" s="194"/>
      <c r="L599" s="196"/>
      <c r="M599" s="195"/>
      <c r="N599" s="195"/>
      <c r="O599" s="194"/>
    </row>
    <row r="600" spans="1:15" hidden="1" x14ac:dyDescent="0.3">
      <c r="A600" s="31">
        <v>483</v>
      </c>
      <c r="B600" s="32">
        <v>483239096</v>
      </c>
      <c r="C600" s="33" t="s">
        <v>266</v>
      </c>
      <c r="D600" s="31">
        <v>239</v>
      </c>
      <c r="E600" s="33" t="s">
        <v>267</v>
      </c>
      <c r="F600" s="31">
        <v>96</v>
      </c>
      <c r="G600" s="33" t="s">
        <v>234</v>
      </c>
      <c r="H600" s="34">
        <v>0</v>
      </c>
      <c r="I600" s="35">
        <v>0</v>
      </c>
      <c r="J600" s="35">
        <v>0</v>
      </c>
      <c r="K600" s="194"/>
      <c r="L600" s="196"/>
      <c r="M600" s="195"/>
      <c r="N600" s="195"/>
      <c r="O600" s="194"/>
    </row>
    <row r="601" spans="1:15" hidden="1" x14ac:dyDescent="0.3">
      <c r="A601" s="31">
        <v>483</v>
      </c>
      <c r="B601" s="32">
        <v>483239118</v>
      </c>
      <c r="C601" s="33" t="s">
        <v>266</v>
      </c>
      <c r="D601" s="31">
        <v>239</v>
      </c>
      <c r="E601" s="33" t="s">
        <v>267</v>
      </c>
      <c r="F601" s="31">
        <v>118</v>
      </c>
      <c r="G601" s="33" t="s">
        <v>270</v>
      </c>
      <c r="H601" s="34">
        <v>0</v>
      </c>
      <c r="I601" s="35">
        <v>0</v>
      </c>
      <c r="J601" s="35">
        <v>0</v>
      </c>
      <c r="K601" s="194"/>
      <c r="L601" s="196"/>
      <c r="M601" s="195"/>
      <c r="N601" s="195"/>
      <c r="O601" s="194"/>
    </row>
    <row r="602" spans="1:15" hidden="1" x14ac:dyDescent="0.3">
      <c r="A602" s="31">
        <v>483</v>
      </c>
      <c r="B602" s="32">
        <v>483239145</v>
      </c>
      <c r="C602" s="33" t="s">
        <v>266</v>
      </c>
      <c r="D602" s="31">
        <v>239</v>
      </c>
      <c r="E602" s="33" t="s">
        <v>267</v>
      </c>
      <c r="F602" s="31">
        <v>145</v>
      </c>
      <c r="G602" s="33" t="s">
        <v>271</v>
      </c>
      <c r="H602" s="34">
        <v>0</v>
      </c>
      <c r="I602" s="35">
        <v>0</v>
      </c>
      <c r="J602" s="35">
        <v>0</v>
      </c>
      <c r="K602" s="194"/>
      <c r="L602" s="196"/>
      <c r="M602" s="195"/>
      <c r="N602" s="195"/>
      <c r="O602" s="194"/>
    </row>
    <row r="603" spans="1:15" hidden="1" x14ac:dyDescent="0.3">
      <c r="A603" s="31">
        <v>483</v>
      </c>
      <c r="B603" s="32">
        <v>483239171</v>
      </c>
      <c r="C603" s="33" t="s">
        <v>266</v>
      </c>
      <c r="D603" s="31">
        <v>239</v>
      </c>
      <c r="E603" s="33" t="s">
        <v>267</v>
      </c>
      <c r="F603" s="31">
        <v>171</v>
      </c>
      <c r="G603" s="33" t="s">
        <v>272</v>
      </c>
      <c r="H603" s="34">
        <v>0</v>
      </c>
      <c r="I603" s="35">
        <v>0</v>
      </c>
      <c r="J603" s="35">
        <v>0</v>
      </c>
      <c r="K603" s="194"/>
      <c r="L603" s="196"/>
      <c r="M603" s="195"/>
      <c r="N603" s="195"/>
      <c r="O603" s="194"/>
    </row>
    <row r="604" spans="1:15" hidden="1" x14ac:dyDescent="0.3">
      <c r="A604" s="31">
        <v>483</v>
      </c>
      <c r="B604" s="32">
        <v>483239172</v>
      </c>
      <c r="C604" s="33" t="s">
        <v>266</v>
      </c>
      <c r="D604" s="31">
        <v>239</v>
      </c>
      <c r="E604" s="33" t="s">
        <v>267</v>
      </c>
      <c r="F604" s="31">
        <v>172</v>
      </c>
      <c r="G604" s="33" t="s">
        <v>144</v>
      </c>
      <c r="H604" s="34">
        <v>0</v>
      </c>
      <c r="I604" s="35">
        <v>0</v>
      </c>
      <c r="J604" s="35">
        <v>0</v>
      </c>
      <c r="K604" s="194"/>
      <c r="L604" s="196"/>
      <c r="M604" s="195"/>
      <c r="N604" s="195"/>
      <c r="O604" s="194"/>
    </row>
    <row r="605" spans="1:15" hidden="1" x14ac:dyDescent="0.3">
      <c r="A605" s="31">
        <v>483</v>
      </c>
      <c r="B605" s="32">
        <v>483239182</v>
      </c>
      <c r="C605" s="33" t="s">
        <v>266</v>
      </c>
      <c r="D605" s="31">
        <v>239</v>
      </c>
      <c r="E605" s="33" t="s">
        <v>267</v>
      </c>
      <c r="F605" s="31">
        <v>182</v>
      </c>
      <c r="G605" s="33" t="s">
        <v>273</v>
      </c>
      <c r="H605" s="34">
        <v>0</v>
      </c>
      <c r="I605" s="35">
        <v>0</v>
      </c>
      <c r="J605" s="35">
        <v>0</v>
      </c>
      <c r="K605" s="194"/>
      <c r="L605" s="196"/>
      <c r="M605" s="195"/>
      <c r="N605" s="195"/>
      <c r="O605" s="194"/>
    </row>
    <row r="606" spans="1:15" hidden="1" x14ac:dyDescent="0.3">
      <c r="A606" s="31">
        <v>483</v>
      </c>
      <c r="B606" s="32">
        <v>483239201</v>
      </c>
      <c r="C606" s="33" t="s">
        <v>266</v>
      </c>
      <c r="D606" s="31">
        <v>239</v>
      </c>
      <c r="E606" s="33" t="s">
        <v>267</v>
      </c>
      <c r="F606" s="31">
        <v>201</v>
      </c>
      <c r="G606" s="33" t="s">
        <v>17</v>
      </c>
      <c r="H606" s="34">
        <v>0</v>
      </c>
      <c r="I606" s="35">
        <v>0</v>
      </c>
      <c r="J606" s="35">
        <v>0</v>
      </c>
      <c r="K606" s="194"/>
      <c r="L606" s="196"/>
      <c r="M606" s="195"/>
      <c r="N606" s="195"/>
      <c r="O606" s="194"/>
    </row>
    <row r="607" spans="1:15" hidden="1" x14ac:dyDescent="0.3">
      <c r="A607" s="31">
        <v>483</v>
      </c>
      <c r="B607" s="32">
        <v>483239218</v>
      </c>
      <c r="C607" s="33" t="s">
        <v>266</v>
      </c>
      <c r="D607" s="31">
        <v>239</v>
      </c>
      <c r="E607" s="33" t="s">
        <v>267</v>
      </c>
      <c r="F607" s="31">
        <v>218</v>
      </c>
      <c r="G607" s="33" t="s">
        <v>193</v>
      </c>
      <c r="H607" s="34">
        <v>0</v>
      </c>
      <c r="I607" s="35">
        <v>0</v>
      </c>
      <c r="J607" s="35">
        <v>0</v>
      </c>
      <c r="K607" s="194"/>
      <c r="L607" s="196"/>
      <c r="M607" s="195"/>
      <c r="N607" s="195"/>
      <c r="O607" s="194"/>
    </row>
    <row r="608" spans="1:15" hidden="1" x14ac:dyDescent="0.3">
      <c r="A608" s="31">
        <v>483</v>
      </c>
      <c r="B608" s="32">
        <v>483239231</v>
      </c>
      <c r="C608" s="33" t="s">
        <v>266</v>
      </c>
      <c r="D608" s="31">
        <v>239</v>
      </c>
      <c r="E608" s="33" t="s">
        <v>267</v>
      </c>
      <c r="F608" s="31">
        <v>231</v>
      </c>
      <c r="G608" s="33" t="s">
        <v>274</v>
      </c>
      <c r="H608" s="34">
        <v>0</v>
      </c>
      <c r="I608" s="35">
        <v>0</v>
      </c>
      <c r="J608" s="35">
        <v>0</v>
      </c>
      <c r="K608" s="194"/>
      <c r="L608" s="196"/>
      <c r="M608" s="195"/>
      <c r="N608" s="195"/>
      <c r="O608" s="194"/>
    </row>
    <row r="609" spans="1:15" hidden="1" x14ac:dyDescent="0.3">
      <c r="A609" s="31">
        <v>483</v>
      </c>
      <c r="B609" s="32">
        <v>483239239</v>
      </c>
      <c r="C609" s="33" t="s">
        <v>266</v>
      </c>
      <c r="D609" s="31">
        <v>239</v>
      </c>
      <c r="E609" s="33" t="s">
        <v>267</v>
      </c>
      <c r="F609" s="31">
        <v>239</v>
      </c>
      <c r="G609" s="33" t="s">
        <v>267</v>
      </c>
      <c r="H609" s="34">
        <v>0</v>
      </c>
      <c r="I609" s="35">
        <v>0</v>
      </c>
      <c r="J609" s="35">
        <v>0</v>
      </c>
      <c r="K609" s="194"/>
      <c r="L609" s="196"/>
      <c r="M609" s="195"/>
      <c r="N609" s="195"/>
      <c r="O609" s="194"/>
    </row>
    <row r="610" spans="1:15" hidden="1" x14ac:dyDescent="0.3">
      <c r="A610" s="31">
        <v>483</v>
      </c>
      <c r="B610" s="32">
        <v>483239240</v>
      </c>
      <c r="C610" s="33" t="s">
        <v>266</v>
      </c>
      <c r="D610" s="31">
        <v>239</v>
      </c>
      <c r="E610" s="33" t="s">
        <v>267</v>
      </c>
      <c r="F610" s="31">
        <v>240</v>
      </c>
      <c r="G610" s="33" t="s">
        <v>275</v>
      </c>
      <c r="H610" s="34">
        <v>0</v>
      </c>
      <c r="I610" s="35">
        <v>0</v>
      </c>
      <c r="J610" s="35">
        <v>0</v>
      </c>
      <c r="K610" s="194"/>
      <c r="L610" s="196"/>
      <c r="M610" s="195"/>
      <c r="N610" s="195"/>
      <c r="O610" s="194"/>
    </row>
    <row r="611" spans="1:15" hidden="1" x14ac:dyDescent="0.3">
      <c r="A611" s="31">
        <v>483</v>
      </c>
      <c r="B611" s="32">
        <v>483239244</v>
      </c>
      <c r="C611" s="33" t="s">
        <v>266</v>
      </c>
      <c r="D611" s="31">
        <v>239</v>
      </c>
      <c r="E611" s="33" t="s">
        <v>267</v>
      </c>
      <c r="F611" s="31">
        <v>244</v>
      </c>
      <c r="G611" s="33" t="s">
        <v>43</v>
      </c>
      <c r="H611" s="34">
        <v>0</v>
      </c>
      <c r="I611" s="35">
        <v>0</v>
      </c>
      <c r="J611" s="35">
        <v>0</v>
      </c>
      <c r="K611" s="194"/>
      <c r="L611" s="196"/>
      <c r="M611" s="195"/>
      <c r="N611" s="195"/>
      <c r="O611" s="194"/>
    </row>
    <row r="612" spans="1:15" hidden="1" x14ac:dyDescent="0.3">
      <c r="A612" s="31">
        <v>483</v>
      </c>
      <c r="B612" s="32">
        <v>483239250</v>
      </c>
      <c r="C612" s="33" t="s">
        <v>266</v>
      </c>
      <c r="D612" s="31">
        <v>239</v>
      </c>
      <c r="E612" s="33" t="s">
        <v>267</v>
      </c>
      <c r="F612" s="31">
        <v>250</v>
      </c>
      <c r="G612" s="33" t="s">
        <v>276</v>
      </c>
      <c r="H612" s="34">
        <v>0</v>
      </c>
      <c r="I612" s="35">
        <v>0</v>
      </c>
      <c r="J612" s="35">
        <v>0</v>
      </c>
      <c r="K612" s="194"/>
      <c r="L612" s="196"/>
      <c r="M612" s="195"/>
      <c r="N612" s="195"/>
      <c r="O612" s="194"/>
    </row>
    <row r="613" spans="1:15" hidden="1" x14ac:dyDescent="0.3">
      <c r="A613" s="31">
        <v>483</v>
      </c>
      <c r="B613" s="32">
        <v>483239261</v>
      </c>
      <c r="C613" s="33" t="s">
        <v>266</v>
      </c>
      <c r="D613" s="31">
        <v>239</v>
      </c>
      <c r="E613" s="33" t="s">
        <v>267</v>
      </c>
      <c r="F613" s="31">
        <v>261</v>
      </c>
      <c r="G613" s="33" t="s">
        <v>146</v>
      </c>
      <c r="H613" s="34">
        <v>0</v>
      </c>
      <c r="I613" s="35">
        <v>0</v>
      </c>
      <c r="J613" s="35">
        <v>0</v>
      </c>
      <c r="K613" s="194"/>
      <c r="L613" s="196"/>
      <c r="M613" s="195"/>
      <c r="N613" s="195"/>
      <c r="O613" s="194"/>
    </row>
    <row r="614" spans="1:15" hidden="1" x14ac:dyDescent="0.3">
      <c r="A614" s="31">
        <v>483</v>
      </c>
      <c r="B614" s="32">
        <v>483239310</v>
      </c>
      <c r="C614" s="33" t="s">
        <v>266</v>
      </c>
      <c r="D614" s="31">
        <v>239</v>
      </c>
      <c r="E614" s="33" t="s">
        <v>267</v>
      </c>
      <c r="F614" s="31">
        <v>310</v>
      </c>
      <c r="G614" s="33" t="s">
        <v>277</v>
      </c>
      <c r="H614" s="34">
        <v>0</v>
      </c>
      <c r="I614" s="35">
        <v>0</v>
      </c>
      <c r="J614" s="35">
        <v>0</v>
      </c>
      <c r="K614" s="194"/>
      <c r="L614" s="196"/>
      <c r="M614" s="195"/>
      <c r="N614" s="195"/>
      <c r="O614" s="194"/>
    </row>
    <row r="615" spans="1:15" hidden="1" x14ac:dyDescent="0.3">
      <c r="A615" s="31">
        <v>483</v>
      </c>
      <c r="B615" s="32">
        <v>483239625</v>
      </c>
      <c r="C615" s="33" t="s">
        <v>266</v>
      </c>
      <c r="D615" s="31">
        <v>239</v>
      </c>
      <c r="E615" s="33" t="s">
        <v>267</v>
      </c>
      <c r="F615" s="31">
        <v>625</v>
      </c>
      <c r="G615" s="33" t="s">
        <v>49</v>
      </c>
      <c r="H615" s="34">
        <v>0</v>
      </c>
      <c r="I615" s="35">
        <v>0</v>
      </c>
      <c r="J615" s="35">
        <v>0</v>
      </c>
      <c r="K615" s="194"/>
      <c r="L615" s="196"/>
      <c r="M615" s="195"/>
      <c r="N615" s="195"/>
      <c r="O615" s="194"/>
    </row>
    <row r="616" spans="1:15" hidden="1" x14ac:dyDescent="0.3">
      <c r="A616" s="31">
        <v>483</v>
      </c>
      <c r="B616" s="32">
        <v>483239645</v>
      </c>
      <c r="C616" s="33" t="s">
        <v>266</v>
      </c>
      <c r="D616" s="31">
        <v>239</v>
      </c>
      <c r="E616" s="33" t="s">
        <v>267</v>
      </c>
      <c r="F616" s="31">
        <v>645</v>
      </c>
      <c r="G616" s="33" t="s">
        <v>148</v>
      </c>
      <c r="H616" s="34">
        <v>0</v>
      </c>
      <c r="I616" s="35">
        <v>0</v>
      </c>
      <c r="J616" s="35">
        <v>0</v>
      </c>
      <c r="K616" s="194"/>
      <c r="L616" s="196"/>
      <c r="M616" s="195"/>
      <c r="N616" s="195"/>
      <c r="O616" s="194"/>
    </row>
    <row r="617" spans="1:15" hidden="1" x14ac:dyDescent="0.3">
      <c r="A617" s="31">
        <v>483</v>
      </c>
      <c r="B617" s="32">
        <v>483239665</v>
      </c>
      <c r="C617" s="33" t="s">
        <v>266</v>
      </c>
      <c r="D617" s="31">
        <v>239</v>
      </c>
      <c r="E617" s="33" t="s">
        <v>267</v>
      </c>
      <c r="F617" s="31">
        <v>665</v>
      </c>
      <c r="G617" s="33" t="s">
        <v>278</v>
      </c>
      <c r="H617" s="34">
        <v>0</v>
      </c>
      <c r="I617" s="35">
        <v>0</v>
      </c>
      <c r="J617" s="35">
        <v>0</v>
      </c>
      <c r="K617" s="194"/>
      <c r="L617" s="196"/>
      <c r="M617" s="195"/>
      <c r="N617" s="195"/>
      <c r="O617" s="194"/>
    </row>
    <row r="618" spans="1:15" hidden="1" x14ac:dyDescent="0.3">
      <c r="A618" s="31">
        <v>483</v>
      </c>
      <c r="B618" s="32">
        <v>483239740</v>
      </c>
      <c r="C618" s="33" t="s">
        <v>266</v>
      </c>
      <c r="D618" s="31">
        <v>239</v>
      </c>
      <c r="E618" s="33" t="s">
        <v>267</v>
      </c>
      <c r="F618" s="31">
        <v>740</v>
      </c>
      <c r="G618" s="33" t="s">
        <v>305</v>
      </c>
      <c r="H618" s="34">
        <v>0</v>
      </c>
      <c r="I618" s="35">
        <v>0</v>
      </c>
      <c r="J618" s="35">
        <v>0</v>
      </c>
      <c r="K618" s="194"/>
      <c r="L618" s="196"/>
      <c r="M618" s="195"/>
      <c r="N618" s="195"/>
      <c r="O618" s="194"/>
    </row>
    <row r="619" spans="1:15" hidden="1" x14ac:dyDescent="0.3">
      <c r="A619" s="31">
        <v>483</v>
      </c>
      <c r="B619" s="32">
        <v>483239760</v>
      </c>
      <c r="C619" s="33" t="s">
        <v>266</v>
      </c>
      <c r="D619" s="31">
        <v>239</v>
      </c>
      <c r="E619" s="33" t="s">
        <v>267</v>
      </c>
      <c r="F619" s="31">
        <v>760</v>
      </c>
      <c r="G619" s="33" t="s">
        <v>279</v>
      </c>
      <c r="H619" s="34">
        <v>0</v>
      </c>
      <c r="I619" s="35">
        <v>0</v>
      </c>
      <c r="J619" s="35">
        <v>0</v>
      </c>
      <c r="K619" s="194"/>
      <c r="L619" s="196"/>
      <c r="M619" s="195"/>
      <c r="N619" s="195"/>
      <c r="O619" s="194"/>
    </row>
    <row r="620" spans="1:15" hidden="1" x14ac:dyDescent="0.3">
      <c r="A620" s="31">
        <v>484</v>
      </c>
      <c r="B620" s="32">
        <v>484035035</v>
      </c>
      <c r="C620" s="33" t="s">
        <v>280</v>
      </c>
      <c r="D620" s="31">
        <v>35</v>
      </c>
      <c r="E620" s="33" t="s">
        <v>22</v>
      </c>
      <c r="F620" s="31">
        <v>35</v>
      </c>
      <c r="G620" s="33" t="s">
        <v>22</v>
      </c>
      <c r="H620" s="34">
        <v>0</v>
      </c>
      <c r="I620" s="35">
        <v>0</v>
      </c>
      <c r="J620" s="35">
        <v>0</v>
      </c>
      <c r="K620" s="194"/>
      <c r="L620" s="196"/>
      <c r="M620" s="195"/>
      <c r="N620" s="195"/>
      <c r="O620" s="194"/>
    </row>
    <row r="621" spans="1:15" hidden="1" x14ac:dyDescent="0.3">
      <c r="A621" s="31">
        <v>484</v>
      </c>
      <c r="B621" s="32">
        <v>484035040</v>
      </c>
      <c r="C621" s="33" t="s">
        <v>280</v>
      </c>
      <c r="D621" s="31">
        <v>35</v>
      </c>
      <c r="E621" s="33" t="s">
        <v>22</v>
      </c>
      <c r="F621" s="31">
        <v>40</v>
      </c>
      <c r="G621" s="33" t="s">
        <v>95</v>
      </c>
      <c r="H621" s="34">
        <v>0</v>
      </c>
      <c r="I621" s="35">
        <v>0</v>
      </c>
      <c r="J621" s="35">
        <v>0</v>
      </c>
      <c r="K621" s="194"/>
      <c r="L621" s="196"/>
      <c r="M621" s="195"/>
      <c r="N621" s="195"/>
      <c r="O621" s="194"/>
    </row>
    <row r="622" spans="1:15" hidden="1" x14ac:dyDescent="0.3">
      <c r="A622" s="31">
        <v>484</v>
      </c>
      <c r="B622" s="32">
        <v>484035044</v>
      </c>
      <c r="C622" s="33" t="s">
        <v>280</v>
      </c>
      <c r="D622" s="31">
        <v>35</v>
      </c>
      <c r="E622" s="33" t="s">
        <v>22</v>
      </c>
      <c r="F622" s="31">
        <v>44</v>
      </c>
      <c r="G622" s="33" t="s">
        <v>35</v>
      </c>
      <c r="H622" s="34">
        <v>0</v>
      </c>
      <c r="I622" s="35">
        <v>0</v>
      </c>
      <c r="J622" s="35">
        <v>0</v>
      </c>
      <c r="K622" s="194"/>
      <c r="L622" s="196"/>
      <c r="M622" s="195"/>
      <c r="N622" s="195"/>
      <c r="O622" s="194"/>
    </row>
    <row r="623" spans="1:15" hidden="1" x14ac:dyDescent="0.3">
      <c r="A623" s="31">
        <v>484</v>
      </c>
      <c r="B623" s="32">
        <v>484035163</v>
      </c>
      <c r="C623" s="33" t="s">
        <v>280</v>
      </c>
      <c r="D623" s="31">
        <v>35</v>
      </c>
      <c r="E623" s="33" t="s">
        <v>22</v>
      </c>
      <c r="F623" s="31">
        <v>163</v>
      </c>
      <c r="G623" s="33" t="s">
        <v>27</v>
      </c>
      <c r="H623" s="34">
        <v>0</v>
      </c>
      <c r="I623" s="35">
        <v>0</v>
      </c>
      <c r="J623" s="35">
        <v>0</v>
      </c>
      <c r="K623" s="194"/>
      <c r="L623" s="196"/>
      <c r="M623" s="195"/>
      <c r="N623" s="195"/>
      <c r="O623" s="194"/>
    </row>
    <row r="624" spans="1:15" hidden="1" x14ac:dyDescent="0.3">
      <c r="A624" s="31">
        <v>484</v>
      </c>
      <c r="B624" s="32">
        <v>484035165</v>
      </c>
      <c r="C624" s="33" t="s">
        <v>280</v>
      </c>
      <c r="D624" s="31">
        <v>35</v>
      </c>
      <c r="E624" s="33" t="s">
        <v>22</v>
      </c>
      <c r="F624" s="31">
        <v>165</v>
      </c>
      <c r="G624" s="33" t="s">
        <v>28</v>
      </c>
      <c r="H624" s="34">
        <v>0</v>
      </c>
      <c r="I624" s="35">
        <v>0</v>
      </c>
      <c r="J624" s="35">
        <v>0</v>
      </c>
      <c r="K624" s="194"/>
      <c r="L624" s="196"/>
      <c r="M624" s="195"/>
      <c r="N624" s="195"/>
      <c r="O624" s="194"/>
    </row>
    <row r="625" spans="1:15" hidden="1" x14ac:dyDescent="0.3">
      <c r="A625" s="31">
        <v>484</v>
      </c>
      <c r="B625" s="32">
        <v>484035189</v>
      </c>
      <c r="C625" s="33" t="s">
        <v>280</v>
      </c>
      <c r="D625" s="31">
        <v>35</v>
      </c>
      <c r="E625" s="33" t="s">
        <v>22</v>
      </c>
      <c r="F625" s="31">
        <v>189</v>
      </c>
      <c r="G625" s="33" t="s">
        <v>38</v>
      </c>
      <c r="H625" s="34">
        <v>0</v>
      </c>
      <c r="I625" s="35">
        <v>0</v>
      </c>
      <c r="J625" s="35">
        <v>0</v>
      </c>
      <c r="K625" s="194"/>
      <c r="L625" s="196"/>
      <c r="M625" s="195"/>
      <c r="N625" s="195"/>
      <c r="O625" s="194"/>
    </row>
    <row r="626" spans="1:15" hidden="1" x14ac:dyDescent="0.3">
      <c r="A626" s="31">
        <v>484</v>
      </c>
      <c r="B626" s="32">
        <v>484035243</v>
      </c>
      <c r="C626" s="33" t="s">
        <v>280</v>
      </c>
      <c r="D626" s="31">
        <v>35</v>
      </c>
      <c r="E626" s="33" t="s">
        <v>22</v>
      </c>
      <c r="F626" s="31">
        <v>243</v>
      </c>
      <c r="G626" s="33" t="s">
        <v>74</v>
      </c>
      <c r="H626" s="34">
        <v>0</v>
      </c>
      <c r="I626" s="35">
        <v>0</v>
      </c>
      <c r="J626" s="35">
        <v>0</v>
      </c>
      <c r="K626" s="194"/>
      <c r="L626" s="196"/>
      <c r="M626" s="195"/>
      <c r="N626" s="195"/>
      <c r="O626" s="194"/>
    </row>
    <row r="627" spans="1:15" hidden="1" x14ac:dyDescent="0.3">
      <c r="A627" s="31">
        <v>484</v>
      </c>
      <c r="B627" s="32">
        <v>484035248</v>
      </c>
      <c r="C627" s="33" t="s">
        <v>280</v>
      </c>
      <c r="D627" s="31">
        <v>35</v>
      </c>
      <c r="E627" s="33" t="s">
        <v>22</v>
      </c>
      <c r="F627" s="31">
        <v>248</v>
      </c>
      <c r="G627" s="33" t="s">
        <v>30</v>
      </c>
      <c r="H627" s="34">
        <v>0</v>
      </c>
      <c r="I627" s="35">
        <v>0</v>
      </c>
      <c r="J627" s="35">
        <v>0</v>
      </c>
      <c r="K627" s="194"/>
      <c r="L627" s="196"/>
      <c r="M627" s="195"/>
      <c r="N627" s="195"/>
      <c r="O627" s="194"/>
    </row>
    <row r="628" spans="1:15" hidden="1" x14ac:dyDescent="0.3">
      <c r="A628" s="31">
        <v>485</v>
      </c>
      <c r="B628" s="32">
        <v>485258030</v>
      </c>
      <c r="C628" s="33" t="s">
        <v>281</v>
      </c>
      <c r="D628" s="31">
        <v>258</v>
      </c>
      <c r="E628" s="33" t="s">
        <v>97</v>
      </c>
      <c r="F628" s="31">
        <v>30</v>
      </c>
      <c r="G628" s="33" t="s">
        <v>115</v>
      </c>
      <c r="H628" s="34">
        <v>0</v>
      </c>
      <c r="I628" s="35">
        <v>0</v>
      </c>
      <c r="J628" s="35">
        <v>0</v>
      </c>
      <c r="K628" s="194"/>
      <c r="L628" s="196"/>
      <c r="M628" s="195"/>
      <c r="N628" s="195"/>
      <c r="O628" s="194"/>
    </row>
    <row r="629" spans="1:15" hidden="1" x14ac:dyDescent="0.3">
      <c r="A629" s="31">
        <v>485</v>
      </c>
      <c r="B629" s="32">
        <v>485258035</v>
      </c>
      <c r="C629" s="33" t="s">
        <v>281</v>
      </c>
      <c r="D629" s="31">
        <v>258</v>
      </c>
      <c r="E629" s="33" t="s">
        <v>97</v>
      </c>
      <c r="F629" s="31">
        <v>35</v>
      </c>
      <c r="G629" s="33" t="s">
        <v>22</v>
      </c>
      <c r="H629" s="34">
        <v>0</v>
      </c>
      <c r="I629" s="35">
        <v>0</v>
      </c>
      <c r="J629" s="35">
        <v>0</v>
      </c>
      <c r="K629" s="194"/>
      <c r="L629" s="196"/>
      <c r="M629" s="195"/>
      <c r="N629" s="195"/>
      <c r="O629" s="194"/>
    </row>
    <row r="630" spans="1:15" hidden="1" x14ac:dyDescent="0.3">
      <c r="A630" s="31">
        <v>485</v>
      </c>
      <c r="B630" s="32">
        <v>485258071</v>
      </c>
      <c r="C630" s="33" t="s">
        <v>281</v>
      </c>
      <c r="D630" s="31">
        <v>258</v>
      </c>
      <c r="E630" s="33" t="s">
        <v>97</v>
      </c>
      <c r="F630" s="31">
        <v>71</v>
      </c>
      <c r="G630" s="33" t="s">
        <v>24</v>
      </c>
      <c r="H630" s="34">
        <v>0</v>
      </c>
      <c r="I630" s="35">
        <v>0</v>
      </c>
      <c r="J630" s="35">
        <v>0</v>
      </c>
      <c r="K630" s="194"/>
      <c r="L630" s="196"/>
      <c r="M630" s="195"/>
      <c r="N630" s="195"/>
      <c r="O630" s="194"/>
    </row>
    <row r="631" spans="1:15" hidden="1" x14ac:dyDescent="0.3">
      <c r="A631" s="31">
        <v>485</v>
      </c>
      <c r="B631" s="32">
        <v>485258163</v>
      </c>
      <c r="C631" s="33" t="s">
        <v>281</v>
      </c>
      <c r="D631" s="31">
        <v>258</v>
      </c>
      <c r="E631" s="33" t="s">
        <v>97</v>
      </c>
      <c r="F631" s="31">
        <v>163</v>
      </c>
      <c r="G631" s="33" t="s">
        <v>27</v>
      </c>
      <c r="H631" s="34">
        <v>0</v>
      </c>
      <c r="I631" s="35">
        <v>0</v>
      </c>
      <c r="J631" s="35">
        <v>0</v>
      </c>
      <c r="K631" s="194"/>
      <c r="L631" s="196"/>
      <c r="M631" s="195"/>
      <c r="N631" s="195"/>
      <c r="O631" s="194"/>
    </row>
    <row r="632" spans="1:15" hidden="1" x14ac:dyDescent="0.3">
      <c r="A632" s="31">
        <v>485</v>
      </c>
      <c r="B632" s="32">
        <v>485258168</v>
      </c>
      <c r="C632" s="33" t="s">
        <v>281</v>
      </c>
      <c r="D632" s="31">
        <v>258</v>
      </c>
      <c r="E632" s="33" t="s">
        <v>97</v>
      </c>
      <c r="F632" s="31">
        <v>168</v>
      </c>
      <c r="G632" s="33" t="s">
        <v>117</v>
      </c>
      <c r="H632" s="34">
        <v>0</v>
      </c>
      <c r="I632" s="35">
        <v>0</v>
      </c>
      <c r="J632" s="35">
        <v>0</v>
      </c>
      <c r="K632" s="194"/>
      <c r="L632" s="196"/>
      <c r="M632" s="195"/>
      <c r="N632" s="195"/>
      <c r="O632" s="194"/>
    </row>
    <row r="633" spans="1:15" hidden="1" x14ac:dyDescent="0.3">
      <c r="A633" s="31">
        <v>485</v>
      </c>
      <c r="B633" s="32">
        <v>485258229</v>
      </c>
      <c r="C633" s="33" t="s">
        <v>281</v>
      </c>
      <c r="D633" s="31">
        <v>258</v>
      </c>
      <c r="E633" s="33" t="s">
        <v>97</v>
      </c>
      <c r="F633" s="31">
        <v>229</v>
      </c>
      <c r="G633" s="33" t="s">
        <v>113</v>
      </c>
      <c r="H633" s="34">
        <v>0</v>
      </c>
      <c r="I633" s="35">
        <v>0</v>
      </c>
      <c r="J633" s="35">
        <v>0</v>
      </c>
      <c r="K633" s="194"/>
      <c r="L633" s="196"/>
      <c r="M633" s="195"/>
      <c r="N633" s="195"/>
      <c r="O633" s="194"/>
    </row>
    <row r="634" spans="1:15" hidden="1" x14ac:dyDescent="0.3">
      <c r="A634" s="31">
        <v>485</v>
      </c>
      <c r="B634" s="32">
        <v>485258248</v>
      </c>
      <c r="C634" s="33" t="s">
        <v>281</v>
      </c>
      <c r="D634" s="31">
        <v>258</v>
      </c>
      <c r="E634" s="33" t="s">
        <v>97</v>
      </c>
      <c r="F634" s="31">
        <v>248</v>
      </c>
      <c r="G634" s="33" t="s">
        <v>30</v>
      </c>
      <c r="H634" s="34">
        <v>0</v>
      </c>
      <c r="I634" s="35">
        <v>0</v>
      </c>
      <c r="J634" s="35">
        <v>0</v>
      </c>
      <c r="K634" s="194"/>
      <c r="L634" s="196"/>
      <c r="M634" s="195"/>
      <c r="N634" s="195"/>
      <c r="O634" s="194"/>
    </row>
    <row r="635" spans="1:15" hidden="1" x14ac:dyDescent="0.3">
      <c r="A635" s="31">
        <v>485</v>
      </c>
      <c r="B635" s="32">
        <v>485258258</v>
      </c>
      <c r="C635" s="33" t="s">
        <v>281</v>
      </c>
      <c r="D635" s="31">
        <v>258</v>
      </c>
      <c r="E635" s="33" t="s">
        <v>97</v>
      </c>
      <c r="F635" s="31">
        <v>258</v>
      </c>
      <c r="G635" s="33" t="s">
        <v>97</v>
      </c>
      <c r="H635" s="34">
        <v>0</v>
      </c>
      <c r="I635" s="35">
        <v>0</v>
      </c>
      <c r="J635" s="35">
        <v>0</v>
      </c>
      <c r="K635" s="194"/>
      <c r="L635" s="196"/>
      <c r="M635" s="195"/>
      <c r="N635" s="195"/>
      <c r="O635" s="194"/>
    </row>
    <row r="636" spans="1:15" hidden="1" x14ac:dyDescent="0.3">
      <c r="A636" s="31">
        <v>485</v>
      </c>
      <c r="B636" s="32">
        <v>485258291</v>
      </c>
      <c r="C636" s="33" t="s">
        <v>281</v>
      </c>
      <c r="D636" s="31">
        <v>258</v>
      </c>
      <c r="E636" s="33" t="s">
        <v>97</v>
      </c>
      <c r="F636" s="31">
        <v>291</v>
      </c>
      <c r="G636" s="33" t="s">
        <v>118</v>
      </c>
      <c r="H636" s="34">
        <v>0</v>
      </c>
      <c r="I636" s="35">
        <v>0</v>
      </c>
      <c r="J636" s="35">
        <v>0</v>
      </c>
      <c r="K636" s="194"/>
      <c r="L636" s="196"/>
      <c r="M636" s="195"/>
      <c r="N636" s="195"/>
      <c r="O636" s="194"/>
    </row>
    <row r="637" spans="1:15" hidden="1" x14ac:dyDescent="0.3">
      <c r="A637" s="31">
        <v>485</v>
      </c>
      <c r="B637" s="32">
        <v>485258675</v>
      </c>
      <c r="C637" s="33" t="s">
        <v>281</v>
      </c>
      <c r="D637" s="31">
        <v>258</v>
      </c>
      <c r="E637" s="33" t="s">
        <v>97</v>
      </c>
      <c r="F637" s="31">
        <v>675</v>
      </c>
      <c r="G637" s="33" t="s">
        <v>282</v>
      </c>
      <c r="H637" s="34">
        <v>0</v>
      </c>
      <c r="I637" s="35">
        <v>0</v>
      </c>
      <c r="J637" s="35">
        <v>0</v>
      </c>
      <c r="K637" s="194"/>
      <c r="L637" s="196"/>
      <c r="M637" s="195"/>
      <c r="N637" s="195"/>
      <c r="O637" s="194"/>
    </row>
    <row r="638" spans="1:15" hidden="1" x14ac:dyDescent="0.3">
      <c r="A638" s="31">
        <v>485</v>
      </c>
      <c r="B638" s="32">
        <v>485258705</v>
      </c>
      <c r="C638" s="33" t="s">
        <v>281</v>
      </c>
      <c r="D638" s="31">
        <v>258</v>
      </c>
      <c r="E638" s="33" t="s">
        <v>97</v>
      </c>
      <c r="F638" s="31">
        <v>705</v>
      </c>
      <c r="G638" s="33" t="s">
        <v>550</v>
      </c>
      <c r="H638" s="34">
        <v>0</v>
      </c>
      <c r="I638" s="35">
        <v>0</v>
      </c>
      <c r="J638" s="35">
        <v>0</v>
      </c>
      <c r="K638" s="194"/>
      <c r="L638" s="196"/>
      <c r="M638" s="195"/>
      <c r="N638" s="195"/>
      <c r="O638" s="194"/>
    </row>
    <row r="639" spans="1:15" hidden="1" x14ac:dyDescent="0.3">
      <c r="A639" s="31">
        <v>486</v>
      </c>
      <c r="B639" s="32">
        <v>486348017</v>
      </c>
      <c r="C639" s="33" t="s">
        <v>283</v>
      </c>
      <c r="D639" s="31">
        <v>348</v>
      </c>
      <c r="E639" s="33" t="s">
        <v>132</v>
      </c>
      <c r="F639" s="31">
        <v>17</v>
      </c>
      <c r="G639" s="33" t="s">
        <v>177</v>
      </c>
      <c r="H639" s="34">
        <v>0</v>
      </c>
      <c r="I639" s="35">
        <v>0</v>
      </c>
      <c r="J639" s="35">
        <v>0</v>
      </c>
      <c r="K639" s="194"/>
      <c r="L639" s="196"/>
      <c r="M639" s="195"/>
      <c r="N639" s="195"/>
      <c r="O639" s="194"/>
    </row>
    <row r="640" spans="1:15" hidden="1" x14ac:dyDescent="0.3">
      <c r="A640" s="31">
        <v>486</v>
      </c>
      <c r="B640" s="32">
        <v>486348110</v>
      </c>
      <c r="C640" s="33" t="s">
        <v>283</v>
      </c>
      <c r="D640" s="31">
        <v>348</v>
      </c>
      <c r="E640" s="33" t="s">
        <v>132</v>
      </c>
      <c r="F640" s="31">
        <v>110</v>
      </c>
      <c r="G640" s="33" t="s">
        <v>122</v>
      </c>
      <c r="H640" s="34">
        <v>0</v>
      </c>
      <c r="I640" s="35">
        <v>0</v>
      </c>
      <c r="J640" s="35">
        <v>0</v>
      </c>
      <c r="K640" s="194"/>
      <c r="L640" s="196"/>
      <c r="M640" s="195"/>
      <c r="N640" s="195"/>
      <c r="O640" s="194"/>
    </row>
    <row r="641" spans="1:15" hidden="1" x14ac:dyDescent="0.3">
      <c r="A641" s="31">
        <v>486</v>
      </c>
      <c r="B641" s="32">
        <v>486348151</v>
      </c>
      <c r="C641" s="33" t="s">
        <v>283</v>
      </c>
      <c r="D641" s="31">
        <v>348</v>
      </c>
      <c r="E641" s="33" t="s">
        <v>132</v>
      </c>
      <c r="F641" s="31">
        <v>151</v>
      </c>
      <c r="G641" s="33" t="s">
        <v>178</v>
      </c>
      <c r="H641" s="34">
        <v>0</v>
      </c>
      <c r="I641" s="35">
        <v>0</v>
      </c>
      <c r="J641" s="35">
        <v>0</v>
      </c>
      <c r="K641" s="194"/>
      <c r="L641" s="196"/>
      <c r="M641" s="195"/>
      <c r="N641" s="195"/>
      <c r="O641" s="194"/>
    </row>
    <row r="642" spans="1:15" hidden="1" x14ac:dyDescent="0.3">
      <c r="A642" s="31">
        <v>486</v>
      </c>
      <c r="B642" s="32">
        <v>486348186</v>
      </c>
      <c r="C642" s="33" t="s">
        <v>283</v>
      </c>
      <c r="D642" s="31">
        <v>348</v>
      </c>
      <c r="E642" s="33" t="s">
        <v>132</v>
      </c>
      <c r="F642" s="31">
        <v>186</v>
      </c>
      <c r="G642" s="33" t="s">
        <v>180</v>
      </c>
      <c r="H642" s="34">
        <v>0</v>
      </c>
      <c r="I642" s="35">
        <v>0</v>
      </c>
      <c r="J642" s="35">
        <v>0</v>
      </c>
      <c r="K642" s="194"/>
      <c r="L642" s="196"/>
      <c r="M642" s="195"/>
      <c r="N642" s="195"/>
      <c r="O642" s="194"/>
    </row>
    <row r="643" spans="1:15" hidden="1" x14ac:dyDescent="0.3">
      <c r="A643" s="31">
        <v>486</v>
      </c>
      <c r="B643" s="32">
        <v>486348214</v>
      </c>
      <c r="C643" s="33" t="s">
        <v>283</v>
      </c>
      <c r="D643" s="31">
        <v>348</v>
      </c>
      <c r="E643" s="33" t="s">
        <v>132</v>
      </c>
      <c r="F643" s="31">
        <v>214</v>
      </c>
      <c r="G643" s="33" t="s">
        <v>203</v>
      </c>
      <c r="H643" s="34">
        <v>0</v>
      </c>
      <c r="I643" s="35">
        <v>0</v>
      </c>
      <c r="J643" s="35">
        <v>0</v>
      </c>
      <c r="K643" s="194"/>
      <c r="L643" s="196"/>
      <c r="M643" s="195"/>
      <c r="N643" s="195"/>
      <c r="O643" s="194"/>
    </row>
    <row r="644" spans="1:15" hidden="1" x14ac:dyDescent="0.3">
      <c r="A644" s="31">
        <v>486</v>
      </c>
      <c r="B644" s="32">
        <v>486348271</v>
      </c>
      <c r="C644" s="33" t="s">
        <v>283</v>
      </c>
      <c r="D644" s="31">
        <v>348</v>
      </c>
      <c r="E644" s="33" t="s">
        <v>132</v>
      </c>
      <c r="F644" s="31">
        <v>271</v>
      </c>
      <c r="G644" s="33" t="s">
        <v>129</v>
      </c>
      <c r="H644" s="34">
        <v>0</v>
      </c>
      <c r="I644" s="35">
        <v>0</v>
      </c>
      <c r="J644" s="35">
        <v>0</v>
      </c>
      <c r="K644" s="194"/>
      <c r="L644" s="196"/>
      <c r="M644" s="195"/>
      <c r="N644" s="195"/>
      <c r="O644" s="194"/>
    </row>
    <row r="645" spans="1:15" hidden="1" x14ac:dyDescent="0.3">
      <c r="A645" s="31">
        <v>486</v>
      </c>
      <c r="B645" s="32">
        <v>486348316</v>
      </c>
      <c r="C645" s="33" t="s">
        <v>283</v>
      </c>
      <c r="D645" s="31">
        <v>348</v>
      </c>
      <c r="E645" s="33" t="s">
        <v>132</v>
      </c>
      <c r="F645" s="31">
        <v>316</v>
      </c>
      <c r="G645" s="33" t="s">
        <v>182</v>
      </c>
      <c r="H645" s="34">
        <v>0</v>
      </c>
      <c r="I645" s="35">
        <v>0</v>
      </c>
      <c r="J645" s="35">
        <v>0</v>
      </c>
      <c r="K645" s="194"/>
      <c r="L645" s="196"/>
      <c r="M645" s="195"/>
      <c r="N645" s="195"/>
      <c r="O645" s="194"/>
    </row>
    <row r="646" spans="1:15" hidden="1" x14ac:dyDescent="0.3">
      <c r="A646" s="31">
        <v>486</v>
      </c>
      <c r="B646" s="32">
        <v>486348348</v>
      </c>
      <c r="C646" s="33" t="s">
        <v>283</v>
      </c>
      <c r="D646" s="31">
        <v>348</v>
      </c>
      <c r="E646" s="33" t="s">
        <v>132</v>
      </c>
      <c r="F646" s="31">
        <v>348</v>
      </c>
      <c r="G646" s="33" t="s">
        <v>132</v>
      </c>
      <c r="H646" s="34">
        <v>0</v>
      </c>
      <c r="I646" s="35">
        <v>0</v>
      </c>
      <c r="J646" s="35">
        <v>0</v>
      </c>
      <c r="K646" s="194"/>
      <c r="L646" s="196"/>
      <c r="M646" s="195"/>
      <c r="N646" s="195"/>
      <c r="O646" s="194"/>
    </row>
    <row r="647" spans="1:15" hidden="1" x14ac:dyDescent="0.3">
      <c r="A647" s="31">
        <v>486</v>
      </c>
      <c r="B647" s="32">
        <v>486348767</v>
      </c>
      <c r="C647" s="33" t="s">
        <v>283</v>
      </c>
      <c r="D647" s="31">
        <v>348</v>
      </c>
      <c r="E647" s="33" t="s">
        <v>132</v>
      </c>
      <c r="F647" s="31">
        <v>767</v>
      </c>
      <c r="G647" s="33" t="s">
        <v>184</v>
      </c>
      <c r="H647" s="34">
        <v>0</v>
      </c>
      <c r="I647" s="35">
        <v>0</v>
      </c>
      <c r="J647" s="35">
        <v>0</v>
      </c>
      <c r="K647" s="194"/>
      <c r="L647" s="196"/>
      <c r="M647" s="195"/>
      <c r="N647" s="195"/>
      <c r="O647" s="194"/>
    </row>
    <row r="648" spans="1:15" hidden="1" x14ac:dyDescent="0.3">
      <c r="A648" s="31">
        <v>486</v>
      </c>
      <c r="B648" s="32">
        <v>486348775</v>
      </c>
      <c r="C648" s="33" t="s">
        <v>283</v>
      </c>
      <c r="D648" s="31">
        <v>348</v>
      </c>
      <c r="E648" s="33" t="s">
        <v>132</v>
      </c>
      <c r="F648" s="31">
        <v>775</v>
      </c>
      <c r="G648" s="33" t="s">
        <v>77</v>
      </c>
      <c r="H648" s="34">
        <v>0</v>
      </c>
      <c r="I648" s="35">
        <v>0</v>
      </c>
      <c r="J648" s="35">
        <v>0</v>
      </c>
      <c r="K648" s="194"/>
      <c r="L648" s="196"/>
      <c r="M648" s="195"/>
      <c r="N648" s="195"/>
      <c r="O648" s="194"/>
    </row>
    <row r="649" spans="1:15" hidden="1" x14ac:dyDescent="0.3">
      <c r="A649" s="31">
        <v>487</v>
      </c>
      <c r="B649" s="32">
        <v>487049010</v>
      </c>
      <c r="C649" s="33" t="s">
        <v>284</v>
      </c>
      <c r="D649" s="31">
        <v>49</v>
      </c>
      <c r="E649" s="33" t="s">
        <v>96</v>
      </c>
      <c r="F649" s="31">
        <v>10</v>
      </c>
      <c r="G649" s="33" t="s">
        <v>99</v>
      </c>
      <c r="H649" s="34">
        <v>0</v>
      </c>
      <c r="I649" s="35">
        <v>0</v>
      </c>
      <c r="J649" s="35">
        <v>0</v>
      </c>
      <c r="K649" s="194"/>
      <c r="L649" s="196"/>
      <c r="M649" s="195"/>
      <c r="N649" s="195"/>
      <c r="O649" s="194"/>
    </row>
    <row r="650" spans="1:15" hidden="1" x14ac:dyDescent="0.3">
      <c r="A650" s="31">
        <v>487</v>
      </c>
      <c r="B650" s="32">
        <v>487049031</v>
      </c>
      <c r="C650" s="33" t="s">
        <v>284</v>
      </c>
      <c r="D650" s="31">
        <v>49</v>
      </c>
      <c r="E650" s="33" t="s">
        <v>96</v>
      </c>
      <c r="F650" s="31">
        <v>31</v>
      </c>
      <c r="G650" s="33" t="s">
        <v>101</v>
      </c>
      <c r="H650" s="34">
        <v>0</v>
      </c>
      <c r="I650" s="35">
        <v>0</v>
      </c>
      <c r="J650" s="35">
        <v>0</v>
      </c>
      <c r="K650" s="194"/>
      <c r="L650" s="196"/>
      <c r="M650" s="195"/>
      <c r="N650" s="195"/>
      <c r="O650" s="194"/>
    </row>
    <row r="651" spans="1:15" hidden="1" x14ac:dyDescent="0.3">
      <c r="A651" s="31">
        <v>487</v>
      </c>
      <c r="B651" s="32">
        <v>487049035</v>
      </c>
      <c r="C651" s="33" t="s">
        <v>284</v>
      </c>
      <c r="D651" s="31">
        <v>49</v>
      </c>
      <c r="E651" s="33" t="s">
        <v>96</v>
      </c>
      <c r="F651" s="31">
        <v>35</v>
      </c>
      <c r="G651" s="33" t="s">
        <v>22</v>
      </c>
      <c r="H651" s="34">
        <v>0</v>
      </c>
      <c r="I651" s="35">
        <v>0</v>
      </c>
      <c r="J651" s="35">
        <v>0</v>
      </c>
      <c r="K651" s="194"/>
      <c r="L651" s="196"/>
      <c r="M651" s="195"/>
      <c r="N651" s="195"/>
      <c r="O651" s="194"/>
    </row>
    <row r="652" spans="1:15" hidden="1" x14ac:dyDescent="0.3">
      <c r="A652" s="31">
        <v>487</v>
      </c>
      <c r="B652" s="32">
        <v>487049044</v>
      </c>
      <c r="C652" s="33" t="s">
        <v>284</v>
      </c>
      <c r="D652" s="31">
        <v>49</v>
      </c>
      <c r="E652" s="33" t="s">
        <v>96</v>
      </c>
      <c r="F652" s="31">
        <v>44</v>
      </c>
      <c r="G652" s="33" t="s">
        <v>35</v>
      </c>
      <c r="H652" s="34">
        <v>0</v>
      </c>
      <c r="I652" s="35">
        <v>0</v>
      </c>
      <c r="J652" s="35">
        <v>0</v>
      </c>
      <c r="K652" s="194"/>
      <c r="L652" s="196"/>
      <c r="M652" s="195"/>
      <c r="N652" s="195"/>
      <c r="O652" s="194"/>
    </row>
    <row r="653" spans="1:15" hidden="1" x14ac:dyDescent="0.3">
      <c r="A653" s="31">
        <v>487</v>
      </c>
      <c r="B653" s="32">
        <v>487049046</v>
      </c>
      <c r="C653" s="33" t="s">
        <v>284</v>
      </c>
      <c r="D653" s="31">
        <v>49</v>
      </c>
      <c r="E653" s="33" t="s">
        <v>96</v>
      </c>
      <c r="F653" s="31">
        <v>46</v>
      </c>
      <c r="G653" s="33" t="s">
        <v>36</v>
      </c>
      <c r="H653" s="34">
        <v>0</v>
      </c>
      <c r="I653" s="35">
        <v>0</v>
      </c>
      <c r="J653" s="35">
        <v>0</v>
      </c>
      <c r="K653" s="194"/>
      <c r="L653" s="196"/>
      <c r="M653" s="195"/>
      <c r="N653" s="195"/>
      <c r="O653" s="194"/>
    </row>
    <row r="654" spans="1:15" hidden="1" x14ac:dyDescent="0.3">
      <c r="A654" s="31">
        <v>487</v>
      </c>
      <c r="B654" s="32">
        <v>487049049</v>
      </c>
      <c r="C654" s="33" t="s">
        <v>284</v>
      </c>
      <c r="D654" s="31">
        <v>49</v>
      </c>
      <c r="E654" s="33" t="s">
        <v>96</v>
      </c>
      <c r="F654" s="31">
        <v>49</v>
      </c>
      <c r="G654" s="33" t="s">
        <v>96</v>
      </c>
      <c r="H654" s="34">
        <v>0</v>
      </c>
      <c r="I654" s="35">
        <v>0</v>
      </c>
      <c r="J654" s="35">
        <v>0</v>
      </c>
      <c r="K654" s="194"/>
      <c r="L654" s="196"/>
      <c r="M654" s="195"/>
      <c r="N654" s="195"/>
      <c r="O654" s="194"/>
    </row>
    <row r="655" spans="1:15" hidden="1" x14ac:dyDescent="0.3">
      <c r="A655" s="31">
        <v>487</v>
      </c>
      <c r="B655" s="32">
        <v>487049057</v>
      </c>
      <c r="C655" s="33" t="s">
        <v>284</v>
      </c>
      <c r="D655" s="31">
        <v>49</v>
      </c>
      <c r="E655" s="33" t="s">
        <v>96</v>
      </c>
      <c r="F655" s="31">
        <v>57</v>
      </c>
      <c r="G655" s="33" t="s">
        <v>23</v>
      </c>
      <c r="H655" s="34">
        <v>0</v>
      </c>
      <c r="I655" s="35">
        <v>0</v>
      </c>
      <c r="J655" s="35">
        <v>0</v>
      </c>
      <c r="K655" s="194"/>
      <c r="L655" s="196"/>
      <c r="M655" s="195"/>
      <c r="N655" s="195"/>
      <c r="O655" s="194"/>
    </row>
    <row r="656" spans="1:15" hidden="1" x14ac:dyDescent="0.3">
      <c r="A656" s="31">
        <v>487</v>
      </c>
      <c r="B656" s="32">
        <v>487049093</v>
      </c>
      <c r="C656" s="33" t="s">
        <v>284</v>
      </c>
      <c r="D656" s="31">
        <v>49</v>
      </c>
      <c r="E656" s="33" t="s">
        <v>96</v>
      </c>
      <c r="F656" s="31">
        <v>93</v>
      </c>
      <c r="G656" s="33" t="s">
        <v>25</v>
      </c>
      <c r="H656" s="34">
        <v>0</v>
      </c>
      <c r="I656" s="35">
        <v>0</v>
      </c>
      <c r="J656" s="35">
        <v>0</v>
      </c>
      <c r="K656" s="194"/>
      <c r="L656" s="196"/>
      <c r="M656" s="195"/>
      <c r="N656" s="195"/>
      <c r="O656" s="194"/>
    </row>
    <row r="657" spans="1:15" hidden="1" x14ac:dyDescent="0.3">
      <c r="A657" s="31">
        <v>487</v>
      </c>
      <c r="B657" s="32">
        <v>487049128</v>
      </c>
      <c r="C657" s="33" t="s">
        <v>284</v>
      </c>
      <c r="D657" s="31">
        <v>49</v>
      </c>
      <c r="E657" s="33" t="s">
        <v>96</v>
      </c>
      <c r="F657" s="31">
        <v>128</v>
      </c>
      <c r="G657" s="33" t="s">
        <v>110</v>
      </c>
      <c r="H657" s="34">
        <v>0</v>
      </c>
      <c r="I657" s="35">
        <v>0</v>
      </c>
      <c r="J657" s="35">
        <v>0</v>
      </c>
      <c r="K657" s="194"/>
      <c r="L657" s="196"/>
      <c r="M657" s="195"/>
      <c r="N657" s="195"/>
      <c r="O657" s="194"/>
    </row>
    <row r="658" spans="1:15" hidden="1" x14ac:dyDescent="0.3">
      <c r="A658" s="31">
        <v>487</v>
      </c>
      <c r="B658" s="32">
        <v>487049133</v>
      </c>
      <c r="C658" s="33" t="s">
        <v>284</v>
      </c>
      <c r="D658" s="31">
        <v>49</v>
      </c>
      <c r="E658" s="33" t="s">
        <v>96</v>
      </c>
      <c r="F658" s="31">
        <v>133</v>
      </c>
      <c r="G658" s="33" t="s">
        <v>73</v>
      </c>
      <c r="H658" s="34">
        <v>0</v>
      </c>
      <c r="I658" s="35">
        <v>0</v>
      </c>
      <c r="J658" s="35">
        <v>0</v>
      </c>
      <c r="K658" s="194"/>
      <c r="L658" s="196"/>
      <c r="M658" s="195"/>
      <c r="N658" s="195"/>
      <c r="O658" s="194"/>
    </row>
    <row r="659" spans="1:15" hidden="1" x14ac:dyDescent="0.3">
      <c r="A659" s="31">
        <v>487</v>
      </c>
      <c r="B659" s="32">
        <v>487049149</v>
      </c>
      <c r="C659" s="33" t="s">
        <v>284</v>
      </c>
      <c r="D659" s="31">
        <v>49</v>
      </c>
      <c r="E659" s="33" t="s">
        <v>96</v>
      </c>
      <c r="F659" s="31">
        <v>149</v>
      </c>
      <c r="G659" s="33" t="s">
        <v>103</v>
      </c>
      <c r="H659" s="34">
        <v>0</v>
      </c>
      <c r="I659" s="35">
        <v>0</v>
      </c>
      <c r="J659" s="35">
        <v>0</v>
      </c>
      <c r="K659" s="194"/>
      <c r="L659" s="196"/>
      <c r="M659" s="195"/>
      <c r="N659" s="195"/>
      <c r="O659" s="194"/>
    </row>
    <row r="660" spans="1:15" hidden="1" x14ac:dyDescent="0.3">
      <c r="A660" s="31">
        <v>487</v>
      </c>
      <c r="B660" s="32">
        <v>487049153</v>
      </c>
      <c r="C660" s="33" t="s">
        <v>284</v>
      </c>
      <c r="D660" s="31">
        <v>49</v>
      </c>
      <c r="E660" s="33" t="s">
        <v>96</v>
      </c>
      <c r="F660" s="31">
        <v>153</v>
      </c>
      <c r="G660" s="33" t="s">
        <v>124</v>
      </c>
      <c r="H660" s="34">
        <v>0</v>
      </c>
      <c r="I660" s="35">
        <v>0</v>
      </c>
      <c r="J660" s="35">
        <v>0</v>
      </c>
      <c r="K660" s="194"/>
      <c r="L660" s="196"/>
      <c r="M660" s="195"/>
      <c r="N660" s="195"/>
      <c r="O660" s="194"/>
    </row>
    <row r="661" spans="1:15" hidden="1" x14ac:dyDescent="0.3">
      <c r="A661" s="31">
        <v>487</v>
      </c>
      <c r="B661" s="32">
        <v>487049160</v>
      </c>
      <c r="C661" s="33" t="s">
        <v>284</v>
      </c>
      <c r="D661" s="31">
        <v>49</v>
      </c>
      <c r="E661" s="33" t="s">
        <v>96</v>
      </c>
      <c r="F661" s="31">
        <v>160</v>
      </c>
      <c r="G661" s="33" t="s">
        <v>104</v>
      </c>
      <c r="H661" s="34">
        <v>0</v>
      </c>
      <c r="I661" s="35">
        <v>0</v>
      </c>
      <c r="J661" s="35">
        <v>0</v>
      </c>
      <c r="K661" s="194"/>
      <c r="L661" s="196"/>
      <c r="M661" s="195"/>
      <c r="N661" s="195"/>
      <c r="O661" s="194"/>
    </row>
    <row r="662" spans="1:15" hidden="1" x14ac:dyDescent="0.3">
      <c r="A662" s="31">
        <v>487</v>
      </c>
      <c r="B662" s="32">
        <v>487049163</v>
      </c>
      <c r="C662" s="33" t="s">
        <v>284</v>
      </c>
      <c r="D662" s="31">
        <v>49</v>
      </c>
      <c r="E662" s="33" t="s">
        <v>96</v>
      </c>
      <c r="F662" s="31">
        <v>163</v>
      </c>
      <c r="G662" s="33" t="s">
        <v>27</v>
      </c>
      <c r="H662" s="34">
        <v>0</v>
      </c>
      <c r="I662" s="35">
        <v>0</v>
      </c>
      <c r="J662" s="35">
        <v>0</v>
      </c>
      <c r="K662" s="194"/>
      <c r="L662" s="196"/>
      <c r="M662" s="195"/>
      <c r="N662" s="195"/>
      <c r="O662" s="194"/>
    </row>
    <row r="663" spans="1:15" hidden="1" x14ac:dyDescent="0.3">
      <c r="A663" s="31">
        <v>487</v>
      </c>
      <c r="B663" s="32">
        <v>487049165</v>
      </c>
      <c r="C663" s="33" t="s">
        <v>284</v>
      </c>
      <c r="D663" s="31">
        <v>49</v>
      </c>
      <c r="E663" s="33" t="s">
        <v>96</v>
      </c>
      <c r="F663" s="31">
        <v>165</v>
      </c>
      <c r="G663" s="33" t="s">
        <v>28</v>
      </c>
      <c r="H663" s="34">
        <v>0</v>
      </c>
      <c r="I663" s="35">
        <v>0</v>
      </c>
      <c r="J663" s="35">
        <v>0</v>
      </c>
      <c r="K663" s="194"/>
      <c r="L663" s="196"/>
      <c r="M663" s="195"/>
      <c r="N663" s="195"/>
      <c r="O663" s="194"/>
    </row>
    <row r="664" spans="1:15" hidden="1" x14ac:dyDescent="0.3">
      <c r="A664" s="31">
        <v>487</v>
      </c>
      <c r="B664" s="32">
        <v>487049176</v>
      </c>
      <c r="C664" s="33" t="s">
        <v>284</v>
      </c>
      <c r="D664" s="31">
        <v>49</v>
      </c>
      <c r="E664" s="33" t="s">
        <v>96</v>
      </c>
      <c r="F664" s="31">
        <v>176</v>
      </c>
      <c r="G664" s="33" t="s">
        <v>29</v>
      </c>
      <c r="H664" s="34">
        <v>0</v>
      </c>
      <c r="I664" s="35">
        <v>0</v>
      </c>
      <c r="J664" s="35">
        <v>0</v>
      </c>
      <c r="K664" s="194"/>
      <c r="L664" s="196"/>
      <c r="M664" s="195"/>
      <c r="N664" s="195"/>
      <c r="O664" s="194"/>
    </row>
    <row r="665" spans="1:15" hidden="1" x14ac:dyDescent="0.3">
      <c r="A665" s="31">
        <v>487</v>
      </c>
      <c r="B665" s="32">
        <v>487049211</v>
      </c>
      <c r="C665" s="33" t="s">
        <v>284</v>
      </c>
      <c r="D665" s="31">
        <v>49</v>
      </c>
      <c r="E665" s="33" t="s">
        <v>96</v>
      </c>
      <c r="F665" s="31">
        <v>211</v>
      </c>
      <c r="G665" s="33" t="s">
        <v>80</v>
      </c>
      <c r="H665" s="34">
        <v>0</v>
      </c>
      <c r="I665" s="35">
        <v>0</v>
      </c>
      <c r="J665" s="35">
        <v>0</v>
      </c>
      <c r="K665" s="194"/>
      <c r="L665" s="196"/>
      <c r="M665" s="195"/>
      <c r="N665" s="195"/>
      <c r="O665" s="194"/>
    </row>
    <row r="666" spans="1:15" hidden="1" x14ac:dyDescent="0.3">
      <c r="A666" s="31">
        <v>487</v>
      </c>
      <c r="B666" s="32">
        <v>487049243</v>
      </c>
      <c r="C666" s="33" t="s">
        <v>284</v>
      </c>
      <c r="D666" s="31">
        <v>49</v>
      </c>
      <c r="E666" s="33" t="s">
        <v>96</v>
      </c>
      <c r="F666" s="31">
        <v>243</v>
      </c>
      <c r="G666" s="33" t="s">
        <v>74</v>
      </c>
      <c r="H666" s="34">
        <v>0</v>
      </c>
      <c r="I666" s="35">
        <v>0</v>
      </c>
      <c r="J666" s="35">
        <v>0</v>
      </c>
      <c r="K666" s="194"/>
      <c r="L666" s="196"/>
      <c r="M666" s="195"/>
      <c r="N666" s="195"/>
      <c r="O666" s="194"/>
    </row>
    <row r="667" spans="1:15" hidden="1" x14ac:dyDescent="0.3">
      <c r="A667" s="31">
        <v>487</v>
      </c>
      <c r="B667" s="32">
        <v>487049244</v>
      </c>
      <c r="C667" s="33" t="s">
        <v>284</v>
      </c>
      <c r="D667" s="31">
        <v>49</v>
      </c>
      <c r="E667" s="33" t="s">
        <v>96</v>
      </c>
      <c r="F667" s="31">
        <v>244</v>
      </c>
      <c r="G667" s="33" t="s">
        <v>43</v>
      </c>
      <c r="H667" s="34">
        <v>0</v>
      </c>
      <c r="I667" s="35">
        <v>0</v>
      </c>
      <c r="J667" s="35">
        <v>0</v>
      </c>
      <c r="K667" s="194"/>
      <c r="L667" s="196"/>
      <c r="M667" s="195"/>
      <c r="N667" s="195"/>
      <c r="O667" s="194"/>
    </row>
    <row r="668" spans="1:15" hidden="1" x14ac:dyDescent="0.3">
      <c r="A668" s="31">
        <v>487</v>
      </c>
      <c r="B668" s="32">
        <v>487049246</v>
      </c>
      <c r="C668" s="33" t="s">
        <v>284</v>
      </c>
      <c r="D668" s="31">
        <v>49</v>
      </c>
      <c r="E668" s="33" t="s">
        <v>96</v>
      </c>
      <c r="F668" s="31">
        <v>246</v>
      </c>
      <c r="G668" s="33" t="s">
        <v>242</v>
      </c>
      <c r="H668" s="34">
        <v>0</v>
      </c>
      <c r="I668" s="35">
        <v>0</v>
      </c>
      <c r="J668" s="35">
        <v>0</v>
      </c>
      <c r="K668" s="194"/>
      <c r="L668" s="196"/>
      <c r="M668" s="195"/>
      <c r="N668" s="195"/>
      <c r="O668" s="194"/>
    </row>
    <row r="669" spans="1:15" hidden="1" x14ac:dyDescent="0.3">
      <c r="A669" s="31">
        <v>487</v>
      </c>
      <c r="B669" s="32">
        <v>487049248</v>
      </c>
      <c r="C669" s="33" t="s">
        <v>284</v>
      </c>
      <c r="D669" s="31">
        <v>49</v>
      </c>
      <c r="E669" s="33" t="s">
        <v>96</v>
      </c>
      <c r="F669" s="31">
        <v>248</v>
      </c>
      <c r="G669" s="33" t="s">
        <v>30</v>
      </c>
      <c r="H669" s="34">
        <v>0</v>
      </c>
      <c r="I669" s="35">
        <v>0</v>
      </c>
      <c r="J669" s="35">
        <v>0</v>
      </c>
      <c r="K669" s="194"/>
      <c r="L669" s="196"/>
      <c r="M669" s="195"/>
      <c r="N669" s="195"/>
      <c r="O669" s="194"/>
    </row>
    <row r="670" spans="1:15" hidden="1" x14ac:dyDescent="0.3">
      <c r="A670" s="31">
        <v>487</v>
      </c>
      <c r="B670" s="32">
        <v>487049262</v>
      </c>
      <c r="C670" s="33" t="s">
        <v>284</v>
      </c>
      <c r="D670" s="31">
        <v>49</v>
      </c>
      <c r="E670" s="33" t="s">
        <v>96</v>
      </c>
      <c r="F670" s="31">
        <v>262</v>
      </c>
      <c r="G670" s="33" t="s">
        <v>31</v>
      </c>
      <c r="H670" s="34">
        <v>0</v>
      </c>
      <c r="I670" s="35">
        <v>0</v>
      </c>
      <c r="J670" s="35">
        <v>0</v>
      </c>
      <c r="K670" s="194"/>
      <c r="L670" s="196"/>
      <c r="M670" s="195"/>
      <c r="N670" s="195"/>
      <c r="O670" s="194"/>
    </row>
    <row r="671" spans="1:15" hidden="1" x14ac:dyDescent="0.3">
      <c r="A671" s="31">
        <v>487</v>
      </c>
      <c r="B671" s="32">
        <v>487049274</v>
      </c>
      <c r="C671" s="33" t="s">
        <v>284</v>
      </c>
      <c r="D671" s="31">
        <v>49</v>
      </c>
      <c r="E671" s="33" t="s">
        <v>96</v>
      </c>
      <c r="F671" s="31">
        <v>274</v>
      </c>
      <c r="G671" s="33" t="s">
        <v>81</v>
      </c>
      <c r="H671" s="34">
        <v>0</v>
      </c>
      <c r="I671" s="35">
        <v>0</v>
      </c>
      <c r="J671" s="35">
        <v>0</v>
      </c>
      <c r="K671" s="194"/>
      <c r="L671" s="196"/>
      <c r="M671" s="195"/>
      <c r="N671" s="195"/>
      <c r="O671" s="194"/>
    </row>
    <row r="672" spans="1:15" hidden="1" x14ac:dyDescent="0.3">
      <c r="A672" s="31">
        <v>487</v>
      </c>
      <c r="B672" s="32">
        <v>487049284</v>
      </c>
      <c r="C672" s="33" t="s">
        <v>284</v>
      </c>
      <c r="D672" s="31">
        <v>49</v>
      </c>
      <c r="E672" s="33" t="s">
        <v>96</v>
      </c>
      <c r="F672" s="31">
        <v>284</v>
      </c>
      <c r="G672" s="33" t="s">
        <v>163</v>
      </c>
      <c r="H672" s="34">
        <v>0</v>
      </c>
      <c r="I672" s="35">
        <v>0</v>
      </c>
      <c r="J672" s="35">
        <v>0</v>
      </c>
      <c r="K672" s="194"/>
      <c r="L672" s="196"/>
      <c r="M672" s="195"/>
      <c r="N672" s="195"/>
      <c r="O672" s="194"/>
    </row>
    <row r="673" spans="1:15" hidden="1" x14ac:dyDescent="0.3">
      <c r="A673" s="31">
        <v>487</v>
      </c>
      <c r="B673" s="32">
        <v>487049308</v>
      </c>
      <c r="C673" s="33" t="s">
        <v>284</v>
      </c>
      <c r="D673" s="31">
        <v>49</v>
      </c>
      <c r="E673" s="33" t="s">
        <v>96</v>
      </c>
      <c r="F673" s="31">
        <v>308</v>
      </c>
      <c r="G673" s="33" t="s">
        <v>32</v>
      </c>
      <c r="H673" s="34">
        <v>0</v>
      </c>
      <c r="I673" s="35">
        <v>0</v>
      </c>
      <c r="J673" s="35">
        <v>0</v>
      </c>
      <c r="K673" s="194"/>
      <c r="L673" s="196"/>
      <c r="M673" s="195"/>
      <c r="N673" s="195"/>
      <c r="O673" s="194"/>
    </row>
    <row r="674" spans="1:15" hidden="1" x14ac:dyDescent="0.3">
      <c r="A674" s="31">
        <v>487</v>
      </c>
      <c r="B674" s="32">
        <v>487049314</v>
      </c>
      <c r="C674" s="33" t="s">
        <v>284</v>
      </c>
      <c r="D674" s="31">
        <v>49</v>
      </c>
      <c r="E674" s="33" t="s">
        <v>96</v>
      </c>
      <c r="F674" s="31">
        <v>314</v>
      </c>
      <c r="G674" s="33" t="s">
        <v>46</v>
      </c>
      <c r="H674" s="34">
        <v>0</v>
      </c>
      <c r="I674" s="35">
        <v>0</v>
      </c>
      <c r="J674" s="35">
        <v>0</v>
      </c>
      <c r="K674" s="194"/>
      <c r="L674" s="196"/>
      <c r="M674" s="195"/>
      <c r="N674" s="195"/>
      <c r="O674" s="194"/>
    </row>
    <row r="675" spans="1:15" hidden="1" x14ac:dyDescent="0.3">
      <c r="A675" s="31">
        <v>487</v>
      </c>
      <c r="B675" s="32">
        <v>487049347</v>
      </c>
      <c r="C675" s="33" t="s">
        <v>284</v>
      </c>
      <c r="D675" s="31">
        <v>49</v>
      </c>
      <c r="E675" s="33" t="s">
        <v>96</v>
      </c>
      <c r="F675" s="31">
        <v>347</v>
      </c>
      <c r="G675" s="33" t="s">
        <v>106</v>
      </c>
      <c r="H675" s="34">
        <v>0</v>
      </c>
      <c r="I675" s="35">
        <v>0</v>
      </c>
      <c r="J675" s="35">
        <v>0</v>
      </c>
      <c r="K675" s="194"/>
      <c r="L675" s="196"/>
      <c r="M675" s="195"/>
      <c r="N675" s="195"/>
      <c r="O675" s="194"/>
    </row>
    <row r="676" spans="1:15" hidden="1" x14ac:dyDescent="0.3">
      <c r="A676" s="31">
        <v>487</v>
      </c>
      <c r="B676" s="32">
        <v>487274031</v>
      </c>
      <c r="C676" s="33" t="s">
        <v>284</v>
      </c>
      <c r="D676" s="31">
        <v>274</v>
      </c>
      <c r="E676" s="33" t="s">
        <v>81</v>
      </c>
      <c r="F676" s="31">
        <v>31</v>
      </c>
      <c r="G676" s="33" t="s">
        <v>101</v>
      </c>
      <c r="H676" s="34">
        <v>0</v>
      </c>
      <c r="I676" s="35">
        <v>0</v>
      </c>
      <c r="J676" s="35">
        <v>0</v>
      </c>
      <c r="K676" s="194"/>
      <c r="L676" s="196"/>
      <c r="M676" s="195"/>
      <c r="N676" s="195"/>
      <c r="O676" s="194"/>
    </row>
    <row r="677" spans="1:15" hidden="1" x14ac:dyDescent="0.3">
      <c r="A677" s="31">
        <v>487</v>
      </c>
      <c r="B677" s="32">
        <v>487274035</v>
      </c>
      <c r="C677" s="33" t="s">
        <v>284</v>
      </c>
      <c r="D677" s="31">
        <v>274</v>
      </c>
      <c r="E677" s="33" t="s">
        <v>81</v>
      </c>
      <c r="F677" s="31">
        <v>35</v>
      </c>
      <c r="G677" s="33" t="s">
        <v>22</v>
      </c>
      <c r="H677" s="34">
        <v>0</v>
      </c>
      <c r="I677" s="35">
        <v>0</v>
      </c>
      <c r="J677" s="35">
        <v>0</v>
      </c>
      <c r="K677" s="194"/>
      <c r="L677" s="196"/>
      <c r="M677" s="195"/>
      <c r="N677" s="195"/>
      <c r="O677" s="194"/>
    </row>
    <row r="678" spans="1:15" hidden="1" x14ac:dyDescent="0.3">
      <c r="A678" s="31">
        <v>487</v>
      </c>
      <c r="B678" s="32">
        <v>487274044</v>
      </c>
      <c r="C678" s="33" t="s">
        <v>284</v>
      </c>
      <c r="D678" s="31">
        <v>274</v>
      </c>
      <c r="E678" s="33" t="s">
        <v>81</v>
      </c>
      <c r="F678" s="31">
        <v>44</v>
      </c>
      <c r="G678" s="33" t="s">
        <v>35</v>
      </c>
      <c r="H678" s="34">
        <v>0</v>
      </c>
      <c r="I678" s="35">
        <v>0</v>
      </c>
      <c r="J678" s="35">
        <v>0</v>
      </c>
      <c r="K678" s="194"/>
      <c r="L678" s="196"/>
      <c r="M678" s="195"/>
      <c r="N678" s="195"/>
      <c r="O678" s="194"/>
    </row>
    <row r="679" spans="1:15" hidden="1" x14ac:dyDescent="0.3">
      <c r="A679" s="31">
        <v>487</v>
      </c>
      <c r="B679" s="32">
        <v>487274046</v>
      </c>
      <c r="C679" s="33" t="s">
        <v>284</v>
      </c>
      <c r="D679" s="31">
        <v>274</v>
      </c>
      <c r="E679" s="33" t="s">
        <v>81</v>
      </c>
      <c r="F679" s="31">
        <v>46</v>
      </c>
      <c r="G679" s="33" t="s">
        <v>36</v>
      </c>
      <c r="H679" s="34">
        <v>0</v>
      </c>
      <c r="I679" s="35">
        <v>0</v>
      </c>
      <c r="J679" s="35">
        <v>0</v>
      </c>
      <c r="K679" s="194"/>
      <c r="L679" s="196"/>
      <c r="M679" s="195"/>
      <c r="N679" s="195"/>
      <c r="O679" s="194"/>
    </row>
    <row r="680" spans="1:15" hidden="1" x14ac:dyDescent="0.3">
      <c r="A680" s="31">
        <v>487</v>
      </c>
      <c r="B680" s="32">
        <v>487274048</v>
      </c>
      <c r="C680" s="33" t="s">
        <v>284</v>
      </c>
      <c r="D680" s="31">
        <v>274</v>
      </c>
      <c r="E680" s="33" t="s">
        <v>81</v>
      </c>
      <c r="F680" s="31">
        <v>48</v>
      </c>
      <c r="G680" s="33" t="s">
        <v>152</v>
      </c>
      <c r="H680" s="34">
        <v>0</v>
      </c>
      <c r="I680" s="35">
        <v>0</v>
      </c>
      <c r="J680" s="35">
        <v>0</v>
      </c>
      <c r="K680" s="194"/>
      <c r="L680" s="196"/>
      <c r="M680" s="195"/>
      <c r="N680" s="195"/>
      <c r="O680" s="194"/>
    </row>
    <row r="681" spans="1:15" hidden="1" x14ac:dyDescent="0.3">
      <c r="A681" s="31">
        <v>487</v>
      </c>
      <c r="B681" s="32">
        <v>487274049</v>
      </c>
      <c r="C681" s="33" t="s">
        <v>284</v>
      </c>
      <c r="D681" s="31">
        <v>274</v>
      </c>
      <c r="E681" s="33" t="s">
        <v>81</v>
      </c>
      <c r="F681" s="31">
        <v>49</v>
      </c>
      <c r="G681" s="33" t="s">
        <v>96</v>
      </c>
      <c r="H681" s="34">
        <v>0</v>
      </c>
      <c r="I681" s="35">
        <v>0</v>
      </c>
      <c r="J681" s="35">
        <v>0</v>
      </c>
      <c r="K681" s="194"/>
      <c r="L681" s="196"/>
      <c r="M681" s="195"/>
      <c r="N681" s="195"/>
      <c r="O681" s="194"/>
    </row>
    <row r="682" spans="1:15" hidden="1" x14ac:dyDescent="0.3">
      <c r="A682" s="31">
        <v>487</v>
      </c>
      <c r="B682" s="32">
        <v>487274057</v>
      </c>
      <c r="C682" s="33" t="s">
        <v>284</v>
      </c>
      <c r="D682" s="31">
        <v>274</v>
      </c>
      <c r="E682" s="33" t="s">
        <v>81</v>
      </c>
      <c r="F682" s="31">
        <v>57</v>
      </c>
      <c r="G682" s="33" t="s">
        <v>23</v>
      </c>
      <c r="H682" s="34">
        <v>0</v>
      </c>
      <c r="I682" s="35">
        <v>0</v>
      </c>
      <c r="J682" s="35">
        <v>0</v>
      </c>
      <c r="K682" s="194"/>
      <c r="L682" s="196"/>
      <c r="M682" s="195"/>
      <c r="N682" s="195"/>
      <c r="O682" s="194"/>
    </row>
    <row r="683" spans="1:15" hidden="1" x14ac:dyDescent="0.3">
      <c r="A683" s="31">
        <v>487</v>
      </c>
      <c r="B683" s="32">
        <v>487274093</v>
      </c>
      <c r="C683" s="33" t="s">
        <v>284</v>
      </c>
      <c r="D683" s="31">
        <v>274</v>
      </c>
      <c r="E683" s="33" t="s">
        <v>81</v>
      </c>
      <c r="F683" s="31">
        <v>93</v>
      </c>
      <c r="G683" s="33" t="s">
        <v>25</v>
      </c>
      <c r="H683" s="34">
        <v>0</v>
      </c>
      <c r="I683" s="35">
        <v>0</v>
      </c>
      <c r="J683" s="35">
        <v>0</v>
      </c>
      <c r="K683" s="194"/>
      <c r="L683" s="196"/>
      <c r="M683" s="195"/>
      <c r="N683" s="195"/>
      <c r="O683" s="194"/>
    </row>
    <row r="684" spans="1:15" hidden="1" x14ac:dyDescent="0.3">
      <c r="A684" s="31">
        <v>487</v>
      </c>
      <c r="B684" s="32">
        <v>487274128</v>
      </c>
      <c r="C684" s="33" t="s">
        <v>284</v>
      </c>
      <c r="D684" s="31">
        <v>274</v>
      </c>
      <c r="E684" s="33" t="s">
        <v>81</v>
      </c>
      <c r="F684" s="31">
        <v>128</v>
      </c>
      <c r="G684" s="33" t="s">
        <v>110</v>
      </c>
      <c r="H684" s="34">
        <v>0</v>
      </c>
      <c r="I684" s="35">
        <v>0</v>
      </c>
      <c r="J684" s="35">
        <v>0</v>
      </c>
      <c r="K684" s="194"/>
      <c r="L684" s="196"/>
      <c r="M684" s="195"/>
      <c r="N684" s="195"/>
      <c r="O684" s="194"/>
    </row>
    <row r="685" spans="1:15" hidden="1" x14ac:dyDescent="0.3">
      <c r="A685" s="31">
        <v>487</v>
      </c>
      <c r="B685" s="32">
        <v>487274149</v>
      </c>
      <c r="C685" s="33" t="s">
        <v>284</v>
      </c>
      <c r="D685" s="31">
        <v>274</v>
      </c>
      <c r="E685" s="33" t="s">
        <v>81</v>
      </c>
      <c r="F685" s="31">
        <v>149</v>
      </c>
      <c r="G685" s="33" t="s">
        <v>103</v>
      </c>
      <c r="H685" s="34">
        <v>0</v>
      </c>
      <c r="I685" s="35">
        <v>0</v>
      </c>
      <c r="J685" s="35">
        <v>0</v>
      </c>
      <c r="K685" s="194"/>
      <c r="L685" s="196"/>
      <c r="M685" s="195"/>
      <c r="N685" s="195"/>
      <c r="O685" s="194"/>
    </row>
    <row r="686" spans="1:15" hidden="1" x14ac:dyDescent="0.3">
      <c r="A686" s="31">
        <v>487</v>
      </c>
      <c r="B686" s="32">
        <v>487274163</v>
      </c>
      <c r="C686" s="33" t="s">
        <v>284</v>
      </c>
      <c r="D686" s="31">
        <v>274</v>
      </c>
      <c r="E686" s="33" t="s">
        <v>81</v>
      </c>
      <c r="F686" s="31">
        <v>163</v>
      </c>
      <c r="G686" s="33" t="s">
        <v>27</v>
      </c>
      <c r="H686" s="34">
        <v>0</v>
      </c>
      <c r="I686" s="35">
        <v>0</v>
      </c>
      <c r="J686" s="35">
        <v>0</v>
      </c>
      <c r="K686" s="194"/>
      <c r="L686" s="196"/>
      <c r="M686" s="195"/>
      <c r="N686" s="195"/>
      <c r="O686" s="194"/>
    </row>
    <row r="687" spans="1:15" hidden="1" x14ac:dyDescent="0.3">
      <c r="A687" s="31">
        <v>487</v>
      </c>
      <c r="B687" s="32">
        <v>487274165</v>
      </c>
      <c r="C687" s="33" t="s">
        <v>284</v>
      </c>
      <c r="D687" s="31">
        <v>274</v>
      </c>
      <c r="E687" s="33" t="s">
        <v>81</v>
      </c>
      <c r="F687" s="31">
        <v>165</v>
      </c>
      <c r="G687" s="33" t="s">
        <v>28</v>
      </c>
      <c r="H687" s="34">
        <v>0</v>
      </c>
      <c r="I687" s="35">
        <v>0</v>
      </c>
      <c r="J687" s="35">
        <v>0</v>
      </c>
      <c r="K687" s="194"/>
      <c r="L687" s="196"/>
      <c r="M687" s="195"/>
      <c r="N687" s="195"/>
      <c r="O687" s="194"/>
    </row>
    <row r="688" spans="1:15" hidden="1" x14ac:dyDescent="0.3">
      <c r="A688" s="31">
        <v>487</v>
      </c>
      <c r="B688" s="32">
        <v>487274176</v>
      </c>
      <c r="C688" s="33" t="s">
        <v>284</v>
      </c>
      <c r="D688" s="31">
        <v>274</v>
      </c>
      <c r="E688" s="33" t="s">
        <v>81</v>
      </c>
      <c r="F688" s="31">
        <v>176</v>
      </c>
      <c r="G688" s="33" t="s">
        <v>29</v>
      </c>
      <c r="H688" s="34">
        <v>0</v>
      </c>
      <c r="I688" s="35">
        <v>0</v>
      </c>
      <c r="J688" s="35">
        <v>0</v>
      </c>
      <c r="K688" s="194"/>
      <c r="L688" s="196"/>
      <c r="M688" s="195"/>
      <c r="N688" s="195"/>
      <c r="O688" s="194"/>
    </row>
    <row r="689" spans="1:15" hidden="1" x14ac:dyDescent="0.3">
      <c r="A689" s="31">
        <v>487</v>
      </c>
      <c r="B689" s="32">
        <v>487274178</v>
      </c>
      <c r="C689" s="33" t="s">
        <v>284</v>
      </c>
      <c r="D689" s="31">
        <v>274</v>
      </c>
      <c r="E689" s="33" t="s">
        <v>81</v>
      </c>
      <c r="F689" s="31">
        <v>178</v>
      </c>
      <c r="G689" s="33" t="s">
        <v>241</v>
      </c>
      <c r="H689" s="34">
        <v>0</v>
      </c>
      <c r="I689" s="35">
        <v>0</v>
      </c>
      <c r="J689" s="35">
        <v>0</v>
      </c>
      <c r="K689" s="194"/>
      <c r="L689" s="196"/>
      <c r="M689" s="195"/>
      <c r="N689" s="195"/>
      <c r="O689" s="194"/>
    </row>
    <row r="690" spans="1:15" hidden="1" x14ac:dyDescent="0.3">
      <c r="A690" s="31">
        <v>487</v>
      </c>
      <c r="B690" s="32">
        <v>487274181</v>
      </c>
      <c r="C690" s="33" t="s">
        <v>284</v>
      </c>
      <c r="D690" s="31">
        <v>274</v>
      </c>
      <c r="E690" s="33" t="s">
        <v>81</v>
      </c>
      <c r="F690" s="31">
        <v>181</v>
      </c>
      <c r="G690" s="33" t="s">
        <v>105</v>
      </c>
      <c r="H690" s="34">
        <v>0</v>
      </c>
      <c r="I690" s="35">
        <v>0</v>
      </c>
      <c r="J690" s="35">
        <v>0</v>
      </c>
      <c r="K690" s="194"/>
      <c r="L690" s="196"/>
      <c r="M690" s="195"/>
      <c r="N690" s="195"/>
      <c r="O690" s="194"/>
    </row>
    <row r="691" spans="1:15" hidden="1" x14ac:dyDescent="0.3">
      <c r="A691" s="31">
        <v>487</v>
      </c>
      <c r="B691" s="32">
        <v>487274199</v>
      </c>
      <c r="C691" s="33" t="s">
        <v>284</v>
      </c>
      <c r="D691" s="31">
        <v>274</v>
      </c>
      <c r="E691" s="33" t="s">
        <v>81</v>
      </c>
      <c r="F691" s="31">
        <v>199</v>
      </c>
      <c r="G691" s="33" t="s">
        <v>162</v>
      </c>
      <c r="H691" s="34">
        <v>0</v>
      </c>
      <c r="I691" s="35">
        <v>0</v>
      </c>
      <c r="J691" s="35">
        <v>0</v>
      </c>
      <c r="K691" s="194"/>
      <c r="L691" s="196"/>
      <c r="M691" s="195"/>
      <c r="N691" s="195"/>
      <c r="O691" s="194"/>
    </row>
    <row r="692" spans="1:15" hidden="1" x14ac:dyDescent="0.3">
      <c r="A692" s="31">
        <v>487</v>
      </c>
      <c r="B692" s="32">
        <v>487274217</v>
      </c>
      <c r="C692" s="33" t="s">
        <v>284</v>
      </c>
      <c r="D692" s="31">
        <v>274</v>
      </c>
      <c r="E692" s="33" t="s">
        <v>81</v>
      </c>
      <c r="F692" s="31">
        <v>217</v>
      </c>
      <c r="G692" s="33" t="s">
        <v>285</v>
      </c>
      <c r="H692" s="34">
        <v>0</v>
      </c>
      <c r="I692" s="35">
        <v>0</v>
      </c>
      <c r="J692" s="35">
        <v>0</v>
      </c>
      <c r="K692" s="194"/>
      <c r="L692" s="196"/>
      <c r="M692" s="195"/>
      <c r="N692" s="195"/>
      <c r="O692" s="194"/>
    </row>
    <row r="693" spans="1:15" hidden="1" x14ac:dyDescent="0.3">
      <c r="A693" s="31">
        <v>487</v>
      </c>
      <c r="B693" s="32">
        <v>487274229</v>
      </c>
      <c r="C693" s="33" t="s">
        <v>284</v>
      </c>
      <c r="D693" s="31">
        <v>274</v>
      </c>
      <c r="E693" s="33" t="s">
        <v>81</v>
      </c>
      <c r="F693" s="31">
        <v>229</v>
      </c>
      <c r="G693" s="33" t="s">
        <v>113</v>
      </c>
      <c r="H693" s="34">
        <v>0</v>
      </c>
      <c r="I693" s="35">
        <v>0</v>
      </c>
      <c r="J693" s="35">
        <v>0</v>
      </c>
      <c r="K693" s="194"/>
      <c r="L693" s="196"/>
      <c r="M693" s="195"/>
      <c r="N693" s="195"/>
      <c r="O693" s="194"/>
    </row>
    <row r="694" spans="1:15" hidden="1" x14ac:dyDescent="0.3">
      <c r="A694" s="31">
        <v>487</v>
      </c>
      <c r="B694" s="32">
        <v>487274243</v>
      </c>
      <c r="C694" s="33" t="s">
        <v>284</v>
      </c>
      <c r="D694" s="31">
        <v>274</v>
      </c>
      <c r="E694" s="33" t="s">
        <v>81</v>
      </c>
      <c r="F694" s="31">
        <v>243</v>
      </c>
      <c r="G694" s="33" t="s">
        <v>74</v>
      </c>
      <c r="H694" s="34">
        <v>0</v>
      </c>
      <c r="I694" s="35">
        <v>0</v>
      </c>
      <c r="J694" s="35">
        <v>0</v>
      </c>
      <c r="K694" s="194"/>
      <c r="L694" s="196"/>
      <c r="M694" s="195"/>
      <c r="N694" s="195"/>
      <c r="O694" s="194"/>
    </row>
    <row r="695" spans="1:15" hidden="1" x14ac:dyDescent="0.3">
      <c r="A695" s="31">
        <v>487</v>
      </c>
      <c r="B695" s="32">
        <v>487274244</v>
      </c>
      <c r="C695" s="33" t="s">
        <v>284</v>
      </c>
      <c r="D695" s="31">
        <v>274</v>
      </c>
      <c r="E695" s="33" t="s">
        <v>81</v>
      </c>
      <c r="F695" s="31">
        <v>244</v>
      </c>
      <c r="G695" s="33" t="s">
        <v>43</v>
      </c>
      <c r="H695" s="34">
        <v>0</v>
      </c>
      <c r="I695" s="35">
        <v>0</v>
      </c>
      <c r="J695" s="35">
        <v>0</v>
      </c>
      <c r="K695" s="194"/>
      <c r="L695" s="196"/>
      <c r="M695" s="195"/>
      <c r="N695" s="195"/>
      <c r="O695" s="194"/>
    </row>
    <row r="696" spans="1:15" hidden="1" x14ac:dyDescent="0.3">
      <c r="A696" s="31">
        <v>487</v>
      </c>
      <c r="B696" s="32">
        <v>487274248</v>
      </c>
      <c r="C696" s="33" t="s">
        <v>284</v>
      </c>
      <c r="D696" s="31">
        <v>274</v>
      </c>
      <c r="E696" s="33" t="s">
        <v>81</v>
      </c>
      <c r="F696" s="31">
        <v>248</v>
      </c>
      <c r="G696" s="33" t="s">
        <v>30</v>
      </c>
      <c r="H696" s="34">
        <v>0</v>
      </c>
      <c r="I696" s="35">
        <v>0</v>
      </c>
      <c r="J696" s="35">
        <v>0</v>
      </c>
      <c r="K696" s="194"/>
      <c r="L696" s="196"/>
      <c r="M696" s="195"/>
      <c r="N696" s="195"/>
      <c r="O696" s="194"/>
    </row>
    <row r="697" spans="1:15" hidden="1" x14ac:dyDescent="0.3">
      <c r="A697" s="31">
        <v>487</v>
      </c>
      <c r="B697" s="32">
        <v>487274262</v>
      </c>
      <c r="C697" s="33" t="s">
        <v>284</v>
      </c>
      <c r="D697" s="31">
        <v>274</v>
      </c>
      <c r="E697" s="33" t="s">
        <v>81</v>
      </c>
      <c r="F697" s="31">
        <v>262</v>
      </c>
      <c r="G697" s="33" t="s">
        <v>31</v>
      </c>
      <c r="H697" s="34">
        <v>0</v>
      </c>
      <c r="I697" s="35">
        <v>0</v>
      </c>
      <c r="J697" s="35">
        <v>0</v>
      </c>
      <c r="K697" s="194"/>
      <c r="L697" s="196"/>
      <c r="M697" s="195"/>
      <c r="N697" s="195"/>
      <c r="O697" s="194"/>
    </row>
    <row r="698" spans="1:15" hidden="1" x14ac:dyDescent="0.3">
      <c r="A698" s="31">
        <v>487</v>
      </c>
      <c r="B698" s="32">
        <v>487274274</v>
      </c>
      <c r="C698" s="33" t="s">
        <v>284</v>
      </c>
      <c r="D698" s="31">
        <v>274</v>
      </c>
      <c r="E698" s="33" t="s">
        <v>81</v>
      </c>
      <c r="F698" s="31">
        <v>274</v>
      </c>
      <c r="G698" s="33" t="s">
        <v>81</v>
      </c>
      <c r="H698" s="34">
        <v>0</v>
      </c>
      <c r="I698" s="35">
        <v>0</v>
      </c>
      <c r="J698" s="35">
        <v>0</v>
      </c>
      <c r="K698" s="194"/>
      <c r="L698" s="196"/>
      <c r="M698" s="195"/>
      <c r="N698" s="195"/>
      <c r="O698" s="194"/>
    </row>
    <row r="699" spans="1:15" hidden="1" x14ac:dyDescent="0.3">
      <c r="A699" s="31">
        <v>487</v>
      </c>
      <c r="B699" s="32">
        <v>487274284</v>
      </c>
      <c r="C699" s="33" t="s">
        <v>284</v>
      </c>
      <c r="D699" s="31">
        <v>274</v>
      </c>
      <c r="E699" s="33" t="s">
        <v>81</v>
      </c>
      <c r="F699" s="31">
        <v>284</v>
      </c>
      <c r="G699" s="33" t="s">
        <v>163</v>
      </c>
      <c r="H699" s="34">
        <v>0</v>
      </c>
      <c r="I699" s="35">
        <v>0</v>
      </c>
      <c r="J699" s="35">
        <v>0</v>
      </c>
      <c r="K699" s="194"/>
      <c r="L699" s="196"/>
      <c r="M699" s="195"/>
      <c r="N699" s="195"/>
      <c r="O699" s="194"/>
    </row>
    <row r="700" spans="1:15" hidden="1" x14ac:dyDescent="0.3">
      <c r="A700" s="31">
        <v>487</v>
      </c>
      <c r="B700" s="32">
        <v>487274285</v>
      </c>
      <c r="C700" s="33" t="s">
        <v>284</v>
      </c>
      <c r="D700" s="31">
        <v>274</v>
      </c>
      <c r="E700" s="33" t="s">
        <v>81</v>
      </c>
      <c r="F700" s="31">
        <v>285</v>
      </c>
      <c r="G700" s="33" t="s">
        <v>44</v>
      </c>
      <c r="H700" s="34">
        <v>0</v>
      </c>
      <c r="I700" s="35">
        <v>0</v>
      </c>
      <c r="J700" s="35">
        <v>0</v>
      </c>
      <c r="K700" s="194"/>
      <c r="L700" s="196"/>
      <c r="M700" s="195"/>
      <c r="N700" s="195"/>
      <c r="O700" s="194"/>
    </row>
    <row r="701" spans="1:15" hidden="1" x14ac:dyDescent="0.3">
      <c r="A701" s="31">
        <v>487</v>
      </c>
      <c r="B701" s="32">
        <v>487274295</v>
      </c>
      <c r="C701" s="33" t="s">
        <v>284</v>
      </c>
      <c r="D701" s="31">
        <v>274</v>
      </c>
      <c r="E701" s="33" t="s">
        <v>81</v>
      </c>
      <c r="F701" s="31">
        <v>295</v>
      </c>
      <c r="G701" s="33" t="s">
        <v>155</v>
      </c>
      <c r="H701" s="34">
        <v>0</v>
      </c>
      <c r="I701" s="35">
        <v>0</v>
      </c>
      <c r="J701" s="35">
        <v>0</v>
      </c>
      <c r="K701" s="194"/>
      <c r="L701" s="196"/>
      <c r="M701" s="195"/>
      <c r="N701" s="195"/>
      <c r="O701" s="194"/>
    </row>
    <row r="702" spans="1:15" hidden="1" x14ac:dyDescent="0.3">
      <c r="A702" s="31">
        <v>487</v>
      </c>
      <c r="B702" s="32">
        <v>487274305</v>
      </c>
      <c r="C702" s="33" t="s">
        <v>284</v>
      </c>
      <c r="D702" s="31">
        <v>274</v>
      </c>
      <c r="E702" s="33" t="s">
        <v>81</v>
      </c>
      <c r="F702" s="31">
        <v>305</v>
      </c>
      <c r="G702" s="33" t="s">
        <v>75</v>
      </c>
      <c r="H702" s="34">
        <v>0</v>
      </c>
      <c r="I702" s="35">
        <v>0</v>
      </c>
      <c r="J702" s="35">
        <v>0</v>
      </c>
      <c r="K702" s="194"/>
      <c r="L702" s="196"/>
      <c r="M702" s="195"/>
      <c r="N702" s="195"/>
      <c r="O702" s="194"/>
    </row>
    <row r="703" spans="1:15" hidden="1" x14ac:dyDescent="0.3">
      <c r="A703" s="31">
        <v>487</v>
      </c>
      <c r="B703" s="32">
        <v>487274308</v>
      </c>
      <c r="C703" s="33" t="s">
        <v>284</v>
      </c>
      <c r="D703" s="31">
        <v>274</v>
      </c>
      <c r="E703" s="33" t="s">
        <v>81</v>
      </c>
      <c r="F703" s="31">
        <v>308</v>
      </c>
      <c r="G703" s="33" t="s">
        <v>32</v>
      </c>
      <c r="H703" s="34">
        <v>0</v>
      </c>
      <c r="I703" s="35">
        <v>0</v>
      </c>
      <c r="J703" s="35">
        <v>0</v>
      </c>
      <c r="K703" s="194"/>
      <c r="L703" s="196"/>
      <c r="M703" s="195"/>
      <c r="N703" s="195"/>
      <c r="O703" s="194"/>
    </row>
    <row r="704" spans="1:15" hidden="1" x14ac:dyDescent="0.3">
      <c r="A704" s="31">
        <v>487</v>
      </c>
      <c r="B704" s="32">
        <v>487274314</v>
      </c>
      <c r="C704" s="33" t="s">
        <v>284</v>
      </c>
      <c r="D704" s="31">
        <v>274</v>
      </c>
      <c r="E704" s="33" t="s">
        <v>81</v>
      </c>
      <c r="F704" s="31">
        <v>314</v>
      </c>
      <c r="G704" s="33" t="s">
        <v>46</v>
      </c>
      <c r="H704" s="34">
        <v>0</v>
      </c>
      <c r="I704" s="35">
        <v>0</v>
      </c>
      <c r="J704" s="35">
        <v>0</v>
      </c>
      <c r="K704" s="194"/>
      <c r="L704" s="196"/>
      <c r="M704" s="195"/>
      <c r="N704" s="195"/>
      <c r="O704" s="194"/>
    </row>
    <row r="705" spans="1:15" hidden="1" x14ac:dyDescent="0.3">
      <c r="A705" s="31">
        <v>487</v>
      </c>
      <c r="B705" s="32">
        <v>487274344</v>
      </c>
      <c r="C705" s="33" t="s">
        <v>284</v>
      </c>
      <c r="D705" s="31">
        <v>274</v>
      </c>
      <c r="E705" s="33" t="s">
        <v>81</v>
      </c>
      <c r="F705" s="31">
        <v>344</v>
      </c>
      <c r="G705" s="33" t="s">
        <v>243</v>
      </c>
      <c r="H705" s="34">
        <v>0</v>
      </c>
      <c r="I705" s="35">
        <v>0</v>
      </c>
      <c r="J705" s="35">
        <v>0</v>
      </c>
      <c r="K705" s="194"/>
      <c r="L705" s="196"/>
      <c r="M705" s="195"/>
      <c r="N705" s="195"/>
      <c r="O705" s="194"/>
    </row>
    <row r="706" spans="1:15" hidden="1" x14ac:dyDescent="0.3">
      <c r="A706" s="31">
        <v>487</v>
      </c>
      <c r="B706" s="32">
        <v>487274347</v>
      </c>
      <c r="C706" s="33" t="s">
        <v>284</v>
      </c>
      <c r="D706" s="31">
        <v>274</v>
      </c>
      <c r="E706" s="33" t="s">
        <v>81</v>
      </c>
      <c r="F706" s="31">
        <v>347</v>
      </c>
      <c r="G706" s="33" t="s">
        <v>106</v>
      </c>
      <c r="H706" s="34">
        <v>0</v>
      </c>
      <c r="I706" s="35">
        <v>0</v>
      </c>
      <c r="J706" s="35">
        <v>0</v>
      </c>
      <c r="K706" s="194"/>
      <c r="L706" s="196"/>
      <c r="M706" s="195"/>
      <c r="N706" s="195"/>
      <c r="O706" s="194"/>
    </row>
    <row r="707" spans="1:15" hidden="1" x14ac:dyDescent="0.3">
      <c r="A707" s="31">
        <v>488</v>
      </c>
      <c r="B707" s="32">
        <v>488219001</v>
      </c>
      <c r="C707" s="33" t="s">
        <v>286</v>
      </c>
      <c r="D707" s="31">
        <v>219</v>
      </c>
      <c r="E707" s="33" t="s">
        <v>287</v>
      </c>
      <c r="F707" s="31">
        <v>1</v>
      </c>
      <c r="G707" s="33" t="s">
        <v>161</v>
      </c>
      <c r="H707" s="34">
        <v>0</v>
      </c>
      <c r="I707" s="35">
        <v>0</v>
      </c>
      <c r="J707" s="35">
        <v>0</v>
      </c>
      <c r="K707" s="194"/>
      <c r="L707" s="196"/>
      <c r="M707" s="195"/>
      <c r="N707" s="195"/>
      <c r="O707" s="194"/>
    </row>
    <row r="708" spans="1:15" hidden="1" x14ac:dyDescent="0.3">
      <c r="A708" s="31">
        <v>488</v>
      </c>
      <c r="B708" s="32">
        <v>488219035</v>
      </c>
      <c r="C708" s="33" t="s">
        <v>286</v>
      </c>
      <c r="D708" s="31">
        <v>219</v>
      </c>
      <c r="E708" s="33" t="s">
        <v>287</v>
      </c>
      <c r="F708" s="31">
        <v>35</v>
      </c>
      <c r="G708" s="33" t="s">
        <v>22</v>
      </c>
      <c r="H708" s="34">
        <v>0</v>
      </c>
      <c r="I708" s="35">
        <v>0</v>
      </c>
      <c r="J708" s="35">
        <v>0</v>
      </c>
      <c r="K708" s="194"/>
      <c r="L708" s="196"/>
      <c r="M708" s="195"/>
      <c r="N708" s="195"/>
      <c r="O708" s="194"/>
    </row>
    <row r="709" spans="1:15" hidden="1" x14ac:dyDescent="0.3">
      <c r="A709" s="31">
        <v>488</v>
      </c>
      <c r="B709" s="32">
        <v>488219040</v>
      </c>
      <c r="C709" s="33" t="s">
        <v>286</v>
      </c>
      <c r="D709" s="31">
        <v>219</v>
      </c>
      <c r="E709" s="33" t="s">
        <v>287</v>
      </c>
      <c r="F709" s="31">
        <v>40</v>
      </c>
      <c r="G709" s="33" t="s">
        <v>95</v>
      </c>
      <c r="H709" s="34">
        <v>0</v>
      </c>
      <c r="I709" s="35">
        <v>0</v>
      </c>
      <c r="J709" s="35">
        <v>0</v>
      </c>
      <c r="K709" s="194"/>
      <c r="L709" s="196"/>
      <c r="M709" s="195"/>
      <c r="N709" s="195"/>
      <c r="O709" s="194"/>
    </row>
    <row r="710" spans="1:15" hidden="1" x14ac:dyDescent="0.3">
      <c r="A710" s="31">
        <v>488</v>
      </c>
      <c r="B710" s="32">
        <v>488219044</v>
      </c>
      <c r="C710" s="33" t="s">
        <v>286</v>
      </c>
      <c r="D710" s="31">
        <v>219</v>
      </c>
      <c r="E710" s="33" t="s">
        <v>287</v>
      </c>
      <c r="F710" s="31">
        <v>44</v>
      </c>
      <c r="G710" s="33" t="s">
        <v>35</v>
      </c>
      <c r="H710" s="34">
        <v>0</v>
      </c>
      <c r="I710" s="35">
        <v>0</v>
      </c>
      <c r="J710" s="35">
        <v>0</v>
      </c>
      <c r="K710" s="194"/>
      <c r="L710" s="196"/>
      <c r="M710" s="195"/>
      <c r="N710" s="195"/>
      <c r="O710" s="194"/>
    </row>
    <row r="711" spans="1:15" hidden="1" x14ac:dyDescent="0.3">
      <c r="A711" s="31">
        <v>488</v>
      </c>
      <c r="B711" s="32">
        <v>488219050</v>
      </c>
      <c r="C711" s="33" t="s">
        <v>286</v>
      </c>
      <c r="D711" s="31">
        <v>219</v>
      </c>
      <c r="E711" s="33" t="s">
        <v>287</v>
      </c>
      <c r="F711" s="31">
        <v>50</v>
      </c>
      <c r="G711" s="33" t="s">
        <v>112</v>
      </c>
      <c r="H711" s="34">
        <v>0</v>
      </c>
      <c r="I711" s="35">
        <v>0</v>
      </c>
      <c r="J711" s="35">
        <v>0</v>
      </c>
      <c r="K711" s="194"/>
      <c r="L711" s="196"/>
      <c r="M711" s="195"/>
      <c r="N711" s="195"/>
      <c r="O711" s="194"/>
    </row>
    <row r="712" spans="1:15" hidden="1" x14ac:dyDescent="0.3">
      <c r="A712" s="31">
        <v>488</v>
      </c>
      <c r="B712" s="32">
        <v>488219065</v>
      </c>
      <c r="C712" s="33" t="s">
        <v>286</v>
      </c>
      <c r="D712" s="31">
        <v>219</v>
      </c>
      <c r="E712" s="33" t="s">
        <v>287</v>
      </c>
      <c r="F712" s="31">
        <v>65</v>
      </c>
      <c r="G712" s="33" t="s">
        <v>288</v>
      </c>
      <c r="H712" s="34">
        <v>0</v>
      </c>
      <c r="I712" s="35">
        <v>0</v>
      </c>
      <c r="J712" s="35">
        <v>0</v>
      </c>
      <c r="K712" s="194"/>
      <c r="L712" s="196"/>
      <c r="M712" s="195"/>
      <c r="N712" s="195"/>
      <c r="O712" s="194"/>
    </row>
    <row r="713" spans="1:15" hidden="1" x14ac:dyDescent="0.3">
      <c r="A713" s="31">
        <v>488</v>
      </c>
      <c r="B713" s="32">
        <v>488219082</v>
      </c>
      <c r="C713" s="33" t="s">
        <v>286</v>
      </c>
      <c r="D713" s="31">
        <v>219</v>
      </c>
      <c r="E713" s="33" t="s">
        <v>287</v>
      </c>
      <c r="F713" s="31">
        <v>82</v>
      </c>
      <c r="G713" s="33" t="s">
        <v>269</v>
      </c>
      <c r="H713" s="34">
        <v>0</v>
      </c>
      <c r="I713" s="35">
        <v>0</v>
      </c>
      <c r="J713" s="35">
        <v>0</v>
      </c>
      <c r="K713" s="194"/>
      <c r="L713" s="196"/>
      <c r="M713" s="195"/>
      <c r="N713" s="195"/>
      <c r="O713" s="194"/>
    </row>
    <row r="714" spans="1:15" hidden="1" x14ac:dyDescent="0.3">
      <c r="A714" s="31">
        <v>488</v>
      </c>
      <c r="B714" s="32">
        <v>488219083</v>
      </c>
      <c r="C714" s="33" t="s">
        <v>286</v>
      </c>
      <c r="D714" s="31">
        <v>219</v>
      </c>
      <c r="E714" s="33" t="s">
        <v>287</v>
      </c>
      <c r="F714" s="31">
        <v>83</v>
      </c>
      <c r="G714" s="33" t="s">
        <v>189</v>
      </c>
      <c r="H714" s="34">
        <v>0</v>
      </c>
      <c r="I714" s="35">
        <v>0</v>
      </c>
      <c r="J714" s="35">
        <v>0</v>
      </c>
      <c r="K714" s="194"/>
      <c r="L714" s="196"/>
      <c r="M714" s="195"/>
      <c r="N714" s="195"/>
      <c r="O714" s="194"/>
    </row>
    <row r="715" spans="1:15" hidden="1" x14ac:dyDescent="0.3">
      <c r="A715" s="31">
        <v>488</v>
      </c>
      <c r="B715" s="32">
        <v>488219122</v>
      </c>
      <c r="C715" s="33" t="s">
        <v>286</v>
      </c>
      <c r="D715" s="31">
        <v>219</v>
      </c>
      <c r="E715" s="33" t="s">
        <v>287</v>
      </c>
      <c r="F715" s="31">
        <v>122</v>
      </c>
      <c r="G715" s="33" t="s">
        <v>289</v>
      </c>
      <c r="H715" s="34">
        <v>0</v>
      </c>
      <c r="I715" s="35">
        <v>0</v>
      </c>
      <c r="J715" s="35">
        <v>0</v>
      </c>
      <c r="K715" s="194"/>
      <c r="L715" s="196"/>
      <c r="M715" s="195"/>
      <c r="N715" s="195"/>
      <c r="O715" s="194"/>
    </row>
    <row r="716" spans="1:15" hidden="1" x14ac:dyDescent="0.3">
      <c r="A716" s="31">
        <v>488</v>
      </c>
      <c r="B716" s="32">
        <v>488219131</v>
      </c>
      <c r="C716" s="33" t="s">
        <v>286</v>
      </c>
      <c r="D716" s="31">
        <v>219</v>
      </c>
      <c r="E716" s="33" t="s">
        <v>287</v>
      </c>
      <c r="F716" s="31">
        <v>131</v>
      </c>
      <c r="G716" s="33" t="s">
        <v>290</v>
      </c>
      <c r="H716" s="34">
        <v>0</v>
      </c>
      <c r="I716" s="35">
        <v>0</v>
      </c>
      <c r="J716" s="35">
        <v>0</v>
      </c>
      <c r="K716" s="194"/>
      <c r="L716" s="196"/>
      <c r="M716" s="195"/>
      <c r="N716" s="195"/>
      <c r="O716" s="194"/>
    </row>
    <row r="717" spans="1:15" hidden="1" x14ac:dyDescent="0.3">
      <c r="A717" s="31">
        <v>488</v>
      </c>
      <c r="B717" s="32">
        <v>488219133</v>
      </c>
      <c r="C717" s="33" t="s">
        <v>286</v>
      </c>
      <c r="D717" s="31">
        <v>219</v>
      </c>
      <c r="E717" s="33" t="s">
        <v>287</v>
      </c>
      <c r="F717" s="31">
        <v>133</v>
      </c>
      <c r="G717" s="33" t="s">
        <v>73</v>
      </c>
      <c r="H717" s="34">
        <v>0</v>
      </c>
      <c r="I717" s="35">
        <v>0</v>
      </c>
      <c r="J717" s="35">
        <v>0</v>
      </c>
      <c r="K717" s="194"/>
      <c r="L717" s="196"/>
      <c r="M717" s="195"/>
      <c r="N717" s="195"/>
      <c r="O717" s="194"/>
    </row>
    <row r="718" spans="1:15" hidden="1" x14ac:dyDescent="0.3">
      <c r="A718" s="31">
        <v>488</v>
      </c>
      <c r="B718" s="32">
        <v>488219142</v>
      </c>
      <c r="C718" s="33" t="s">
        <v>286</v>
      </c>
      <c r="D718" s="31">
        <v>219</v>
      </c>
      <c r="E718" s="33" t="s">
        <v>287</v>
      </c>
      <c r="F718" s="31">
        <v>142</v>
      </c>
      <c r="G718" s="33" t="s">
        <v>291</v>
      </c>
      <c r="H718" s="34">
        <v>0</v>
      </c>
      <c r="I718" s="35">
        <v>0</v>
      </c>
      <c r="J718" s="35">
        <v>0</v>
      </c>
      <c r="K718" s="194"/>
      <c r="L718" s="196"/>
      <c r="M718" s="195"/>
      <c r="N718" s="195"/>
      <c r="O718" s="194"/>
    </row>
    <row r="719" spans="1:15" hidden="1" x14ac:dyDescent="0.3">
      <c r="A719" s="31">
        <v>488</v>
      </c>
      <c r="B719" s="32">
        <v>488219145</v>
      </c>
      <c r="C719" s="33" t="s">
        <v>286</v>
      </c>
      <c r="D719" s="31">
        <v>219</v>
      </c>
      <c r="E719" s="33" t="s">
        <v>287</v>
      </c>
      <c r="F719" s="31">
        <v>145</v>
      </c>
      <c r="G719" s="33" t="s">
        <v>271</v>
      </c>
      <c r="H719" s="34">
        <v>0</v>
      </c>
      <c r="I719" s="35">
        <v>0</v>
      </c>
      <c r="J719" s="35">
        <v>0</v>
      </c>
      <c r="K719" s="194"/>
      <c r="L719" s="196"/>
      <c r="M719" s="195"/>
      <c r="N719" s="195"/>
      <c r="O719" s="194"/>
    </row>
    <row r="720" spans="1:15" hidden="1" x14ac:dyDescent="0.3">
      <c r="A720" s="31">
        <v>488</v>
      </c>
      <c r="B720" s="32">
        <v>488219171</v>
      </c>
      <c r="C720" s="33" t="s">
        <v>286</v>
      </c>
      <c r="D720" s="31">
        <v>219</v>
      </c>
      <c r="E720" s="33" t="s">
        <v>287</v>
      </c>
      <c r="F720" s="31">
        <v>171</v>
      </c>
      <c r="G720" s="33" t="s">
        <v>272</v>
      </c>
      <c r="H720" s="34">
        <v>0</v>
      </c>
      <c r="I720" s="35">
        <v>0</v>
      </c>
      <c r="J720" s="35">
        <v>0</v>
      </c>
      <c r="K720" s="194"/>
      <c r="L720" s="196"/>
      <c r="M720" s="195"/>
      <c r="N720" s="195"/>
      <c r="O720" s="194"/>
    </row>
    <row r="721" spans="1:15" hidden="1" x14ac:dyDescent="0.3">
      <c r="A721" s="31">
        <v>488</v>
      </c>
      <c r="B721" s="32">
        <v>488219189</v>
      </c>
      <c r="C721" s="33" t="s">
        <v>286</v>
      </c>
      <c r="D721" s="31">
        <v>219</v>
      </c>
      <c r="E721" s="33" t="s">
        <v>287</v>
      </c>
      <c r="F721" s="31">
        <v>189</v>
      </c>
      <c r="G721" s="33" t="s">
        <v>38</v>
      </c>
      <c r="H721" s="34">
        <v>0</v>
      </c>
      <c r="I721" s="35">
        <v>0</v>
      </c>
      <c r="J721" s="35">
        <v>0</v>
      </c>
      <c r="K721" s="194"/>
      <c r="L721" s="196"/>
      <c r="M721" s="195"/>
      <c r="N721" s="195"/>
      <c r="O721" s="194"/>
    </row>
    <row r="722" spans="1:15" hidden="1" x14ac:dyDescent="0.3">
      <c r="A722" s="31">
        <v>488</v>
      </c>
      <c r="B722" s="32">
        <v>488219219</v>
      </c>
      <c r="C722" s="33" t="s">
        <v>286</v>
      </c>
      <c r="D722" s="31">
        <v>219</v>
      </c>
      <c r="E722" s="33" t="s">
        <v>287</v>
      </c>
      <c r="F722" s="31">
        <v>219</v>
      </c>
      <c r="G722" s="33" t="s">
        <v>287</v>
      </c>
      <c r="H722" s="34">
        <v>0</v>
      </c>
      <c r="I722" s="35">
        <v>0</v>
      </c>
      <c r="J722" s="35">
        <v>0</v>
      </c>
      <c r="K722" s="194"/>
      <c r="L722" s="196"/>
      <c r="M722" s="195"/>
      <c r="N722" s="195"/>
      <c r="O722" s="194"/>
    </row>
    <row r="723" spans="1:15" hidden="1" x14ac:dyDescent="0.3">
      <c r="A723" s="31">
        <v>488</v>
      </c>
      <c r="B723" s="32">
        <v>488219231</v>
      </c>
      <c r="C723" s="33" t="s">
        <v>286</v>
      </c>
      <c r="D723" s="31">
        <v>219</v>
      </c>
      <c r="E723" s="33" t="s">
        <v>287</v>
      </c>
      <c r="F723" s="31">
        <v>231</v>
      </c>
      <c r="G723" s="33" t="s">
        <v>274</v>
      </c>
      <c r="H723" s="34">
        <v>0</v>
      </c>
      <c r="I723" s="35">
        <v>0</v>
      </c>
      <c r="J723" s="35">
        <v>0</v>
      </c>
      <c r="K723" s="194"/>
      <c r="L723" s="196"/>
      <c r="M723" s="195"/>
      <c r="N723" s="195"/>
      <c r="O723" s="194"/>
    </row>
    <row r="724" spans="1:15" hidden="1" x14ac:dyDescent="0.3">
      <c r="A724" s="31">
        <v>488</v>
      </c>
      <c r="B724" s="32">
        <v>488219239</v>
      </c>
      <c r="C724" s="33" t="s">
        <v>286</v>
      </c>
      <c r="D724" s="31">
        <v>219</v>
      </c>
      <c r="E724" s="33" t="s">
        <v>287</v>
      </c>
      <c r="F724" s="31">
        <v>239</v>
      </c>
      <c r="G724" s="33" t="s">
        <v>267</v>
      </c>
      <c r="H724" s="34">
        <v>0</v>
      </c>
      <c r="I724" s="35">
        <v>0</v>
      </c>
      <c r="J724" s="35">
        <v>0</v>
      </c>
      <c r="K724" s="194"/>
      <c r="L724" s="196"/>
      <c r="M724" s="195"/>
      <c r="N724" s="195"/>
      <c r="O724" s="194"/>
    </row>
    <row r="725" spans="1:15" hidden="1" x14ac:dyDescent="0.3">
      <c r="A725" s="31">
        <v>488</v>
      </c>
      <c r="B725" s="32">
        <v>488219243</v>
      </c>
      <c r="C725" s="33" t="s">
        <v>286</v>
      </c>
      <c r="D725" s="31">
        <v>219</v>
      </c>
      <c r="E725" s="33" t="s">
        <v>287</v>
      </c>
      <c r="F725" s="31">
        <v>243</v>
      </c>
      <c r="G725" s="33" t="s">
        <v>74</v>
      </c>
      <c r="H725" s="34">
        <v>0</v>
      </c>
      <c r="I725" s="35">
        <v>0</v>
      </c>
      <c r="J725" s="35">
        <v>0</v>
      </c>
      <c r="K725" s="194"/>
      <c r="L725" s="196"/>
      <c r="M725" s="195"/>
      <c r="N725" s="195"/>
      <c r="O725" s="194"/>
    </row>
    <row r="726" spans="1:15" hidden="1" x14ac:dyDescent="0.3">
      <c r="A726" s="31">
        <v>488</v>
      </c>
      <c r="B726" s="32">
        <v>488219244</v>
      </c>
      <c r="C726" s="33" t="s">
        <v>286</v>
      </c>
      <c r="D726" s="31">
        <v>219</v>
      </c>
      <c r="E726" s="33" t="s">
        <v>287</v>
      </c>
      <c r="F726" s="31">
        <v>244</v>
      </c>
      <c r="G726" s="33" t="s">
        <v>43</v>
      </c>
      <c r="H726" s="34">
        <v>0</v>
      </c>
      <c r="I726" s="35">
        <v>0</v>
      </c>
      <c r="J726" s="35">
        <v>0</v>
      </c>
      <c r="K726" s="194"/>
      <c r="L726" s="196"/>
      <c r="M726" s="195"/>
      <c r="N726" s="195"/>
      <c r="O726" s="194"/>
    </row>
    <row r="727" spans="1:15" hidden="1" x14ac:dyDescent="0.3">
      <c r="A727" s="31">
        <v>488</v>
      </c>
      <c r="B727" s="32">
        <v>488219251</v>
      </c>
      <c r="C727" s="33" t="s">
        <v>286</v>
      </c>
      <c r="D727" s="31">
        <v>219</v>
      </c>
      <c r="E727" s="33" t="s">
        <v>287</v>
      </c>
      <c r="F727" s="31">
        <v>251</v>
      </c>
      <c r="G727" s="33" t="s">
        <v>292</v>
      </c>
      <c r="H727" s="34">
        <v>0</v>
      </c>
      <c r="I727" s="35">
        <v>0</v>
      </c>
      <c r="J727" s="35">
        <v>0</v>
      </c>
      <c r="K727" s="194"/>
      <c r="L727" s="196"/>
      <c r="M727" s="195"/>
      <c r="N727" s="195"/>
      <c r="O727" s="194"/>
    </row>
    <row r="728" spans="1:15" hidden="1" x14ac:dyDescent="0.3">
      <c r="A728" s="31">
        <v>488</v>
      </c>
      <c r="B728" s="32">
        <v>488219264</v>
      </c>
      <c r="C728" s="33" t="s">
        <v>286</v>
      </c>
      <c r="D728" s="31">
        <v>219</v>
      </c>
      <c r="E728" s="33" t="s">
        <v>287</v>
      </c>
      <c r="F728" s="31">
        <v>264</v>
      </c>
      <c r="G728" s="33" t="s">
        <v>293</v>
      </c>
      <c r="H728" s="34">
        <v>0</v>
      </c>
      <c r="I728" s="35">
        <v>0</v>
      </c>
      <c r="J728" s="35">
        <v>0</v>
      </c>
      <c r="K728" s="194"/>
      <c r="L728" s="196"/>
      <c r="M728" s="195"/>
      <c r="N728" s="195"/>
      <c r="O728" s="194"/>
    </row>
    <row r="729" spans="1:15" hidden="1" x14ac:dyDescent="0.3">
      <c r="A729" s="31">
        <v>488</v>
      </c>
      <c r="B729" s="32">
        <v>488219285</v>
      </c>
      <c r="C729" s="33" t="s">
        <v>286</v>
      </c>
      <c r="D729" s="31">
        <v>219</v>
      </c>
      <c r="E729" s="33" t="s">
        <v>287</v>
      </c>
      <c r="F729" s="31">
        <v>285</v>
      </c>
      <c r="G729" s="33" t="s">
        <v>44</v>
      </c>
      <c r="H729" s="34">
        <v>0</v>
      </c>
      <c r="I729" s="35">
        <v>0</v>
      </c>
      <c r="J729" s="35">
        <v>0</v>
      </c>
      <c r="K729" s="194"/>
      <c r="L729" s="196"/>
      <c r="M729" s="195"/>
      <c r="N729" s="195"/>
      <c r="O729" s="194"/>
    </row>
    <row r="730" spans="1:15" hidden="1" x14ac:dyDescent="0.3">
      <c r="A730" s="31">
        <v>488</v>
      </c>
      <c r="B730" s="32">
        <v>488219336</v>
      </c>
      <c r="C730" s="33" t="s">
        <v>286</v>
      </c>
      <c r="D730" s="31">
        <v>219</v>
      </c>
      <c r="E730" s="33" t="s">
        <v>287</v>
      </c>
      <c r="F730" s="31">
        <v>336</v>
      </c>
      <c r="G730" s="33" t="s">
        <v>48</v>
      </c>
      <c r="H730" s="34">
        <v>0</v>
      </c>
      <c r="I730" s="35">
        <v>0</v>
      </c>
      <c r="J730" s="35">
        <v>0</v>
      </c>
      <c r="K730" s="194"/>
      <c r="L730" s="196"/>
      <c r="M730" s="195"/>
      <c r="N730" s="195"/>
      <c r="O730" s="194"/>
    </row>
    <row r="731" spans="1:15" hidden="1" x14ac:dyDescent="0.3">
      <c r="A731" s="31">
        <v>488</v>
      </c>
      <c r="B731" s="32">
        <v>488219625</v>
      </c>
      <c r="C731" s="33" t="s">
        <v>286</v>
      </c>
      <c r="D731" s="31">
        <v>219</v>
      </c>
      <c r="E731" s="33" t="s">
        <v>287</v>
      </c>
      <c r="F731" s="31">
        <v>625</v>
      </c>
      <c r="G731" s="33" t="s">
        <v>49</v>
      </c>
      <c r="H731" s="34">
        <v>0</v>
      </c>
      <c r="I731" s="35">
        <v>0</v>
      </c>
      <c r="J731" s="35">
        <v>0</v>
      </c>
      <c r="K731" s="194"/>
      <c r="L731" s="196"/>
      <c r="M731" s="195"/>
      <c r="N731" s="195"/>
      <c r="O731" s="194"/>
    </row>
    <row r="732" spans="1:15" hidden="1" x14ac:dyDescent="0.3">
      <c r="A732" s="31">
        <v>488</v>
      </c>
      <c r="B732" s="32">
        <v>488219760</v>
      </c>
      <c r="C732" s="33" t="s">
        <v>286</v>
      </c>
      <c r="D732" s="31">
        <v>219</v>
      </c>
      <c r="E732" s="33" t="s">
        <v>287</v>
      </c>
      <c r="F732" s="31">
        <v>760</v>
      </c>
      <c r="G732" s="33" t="s">
        <v>279</v>
      </c>
      <c r="H732" s="34">
        <v>0</v>
      </c>
      <c r="I732" s="35">
        <v>0</v>
      </c>
      <c r="J732" s="35">
        <v>0</v>
      </c>
      <c r="K732" s="194"/>
      <c r="L732" s="196"/>
      <c r="M732" s="195"/>
      <c r="N732" s="195"/>
      <c r="O732" s="194"/>
    </row>
    <row r="733" spans="1:15" hidden="1" x14ac:dyDescent="0.3">
      <c r="A733" s="31">
        <v>488</v>
      </c>
      <c r="B733" s="32">
        <v>488219780</v>
      </c>
      <c r="C733" s="33" t="s">
        <v>286</v>
      </c>
      <c r="D733" s="31">
        <v>219</v>
      </c>
      <c r="E733" s="33" t="s">
        <v>287</v>
      </c>
      <c r="F733" s="31">
        <v>780</v>
      </c>
      <c r="G733" s="33" t="s">
        <v>261</v>
      </c>
      <c r="H733" s="34">
        <v>0</v>
      </c>
      <c r="I733" s="35">
        <v>0</v>
      </c>
      <c r="J733" s="35">
        <v>0</v>
      </c>
      <c r="K733" s="194"/>
      <c r="L733" s="196"/>
      <c r="M733" s="195"/>
      <c r="N733" s="195"/>
      <c r="O733" s="194"/>
    </row>
    <row r="734" spans="1:15" hidden="1" x14ac:dyDescent="0.3">
      <c r="A734" s="31">
        <v>489</v>
      </c>
      <c r="B734" s="32">
        <v>489020020</v>
      </c>
      <c r="C734" s="33" t="s">
        <v>294</v>
      </c>
      <c r="D734" s="31">
        <v>20</v>
      </c>
      <c r="E734" s="33" t="s">
        <v>142</v>
      </c>
      <c r="F734" s="31">
        <v>20</v>
      </c>
      <c r="G734" s="33" t="s">
        <v>142</v>
      </c>
      <c r="H734" s="34">
        <v>0</v>
      </c>
      <c r="I734" s="35">
        <v>0</v>
      </c>
      <c r="J734" s="35">
        <v>0</v>
      </c>
      <c r="K734" s="194"/>
      <c r="L734" s="196"/>
      <c r="M734" s="195"/>
      <c r="N734" s="195"/>
      <c r="O734" s="194"/>
    </row>
    <row r="735" spans="1:15" hidden="1" x14ac:dyDescent="0.3">
      <c r="A735" s="31">
        <v>489</v>
      </c>
      <c r="B735" s="32">
        <v>489020036</v>
      </c>
      <c r="C735" s="33" t="s">
        <v>294</v>
      </c>
      <c r="D735" s="31">
        <v>20</v>
      </c>
      <c r="E735" s="33" t="s">
        <v>142</v>
      </c>
      <c r="F735" s="31">
        <v>36</v>
      </c>
      <c r="G735" s="33" t="s">
        <v>143</v>
      </c>
      <c r="H735" s="34">
        <v>0</v>
      </c>
      <c r="I735" s="35">
        <v>0</v>
      </c>
      <c r="J735" s="35">
        <v>0</v>
      </c>
      <c r="K735" s="194"/>
      <c r="L735" s="196"/>
      <c r="M735" s="195"/>
      <c r="N735" s="195"/>
      <c r="O735" s="194"/>
    </row>
    <row r="736" spans="1:15" hidden="1" x14ac:dyDescent="0.3">
      <c r="A736" s="31">
        <v>489</v>
      </c>
      <c r="B736" s="32">
        <v>489020052</v>
      </c>
      <c r="C736" s="33" t="s">
        <v>294</v>
      </c>
      <c r="D736" s="31">
        <v>20</v>
      </c>
      <c r="E736" s="33" t="s">
        <v>142</v>
      </c>
      <c r="F736" s="31">
        <v>52</v>
      </c>
      <c r="G736" s="33" t="s">
        <v>268</v>
      </c>
      <c r="H736" s="34">
        <v>0</v>
      </c>
      <c r="I736" s="35">
        <v>0</v>
      </c>
      <c r="J736" s="35">
        <v>0</v>
      </c>
      <c r="K736" s="194"/>
      <c r="L736" s="196"/>
      <c r="M736" s="195"/>
      <c r="N736" s="195"/>
      <c r="O736" s="194"/>
    </row>
    <row r="737" spans="1:15" hidden="1" x14ac:dyDescent="0.3">
      <c r="A737" s="31">
        <v>489</v>
      </c>
      <c r="B737" s="32">
        <v>489020096</v>
      </c>
      <c r="C737" s="33" t="s">
        <v>294</v>
      </c>
      <c r="D737" s="31">
        <v>20</v>
      </c>
      <c r="E737" s="33" t="s">
        <v>142</v>
      </c>
      <c r="F737" s="31">
        <v>96</v>
      </c>
      <c r="G737" s="33" t="s">
        <v>234</v>
      </c>
      <c r="H737" s="34">
        <v>0</v>
      </c>
      <c r="I737" s="35">
        <v>0</v>
      </c>
      <c r="J737" s="35">
        <v>0</v>
      </c>
      <c r="K737" s="194"/>
      <c r="L737" s="196"/>
      <c r="M737" s="195"/>
      <c r="N737" s="195"/>
      <c r="O737" s="194"/>
    </row>
    <row r="738" spans="1:15" hidden="1" x14ac:dyDescent="0.3">
      <c r="A738" s="31">
        <v>489</v>
      </c>
      <c r="B738" s="32">
        <v>489020172</v>
      </c>
      <c r="C738" s="33" t="s">
        <v>294</v>
      </c>
      <c r="D738" s="31">
        <v>20</v>
      </c>
      <c r="E738" s="33" t="s">
        <v>142</v>
      </c>
      <c r="F738" s="31">
        <v>172</v>
      </c>
      <c r="G738" s="33" t="s">
        <v>144</v>
      </c>
      <c r="H738" s="34">
        <v>0</v>
      </c>
      <c r="I738" s="35">
        <v>0</v>
      </c>
      <c r="J738" s="35">
        <v>0</v>
      </c>
      <c r="K738" s="194"/>
      <c r="L738" s="196"/>
      <c r="M738" s="195"/>
      <c r="N738" s="195"/>
      <c r="O738" s="194"/>
    </row>
    <row r="739" spans="1:15" hidden="1" x14ac:dyDescent="0.3">
      <c r="A739" s="31">
        <v>489</v>
      </c>
      <c r="B739" s="32">
        <v>489020201</v>
      </c>
      <c r="C739" s="33" t="s">
        <v>294</v>
      </c>
      <c r="D739" s="31">
        <v>20</v>
      </c>
      <c r="E739" s="33" t="s">
        <v>142</v>
      </c>
      <c r="F739" s="31">
        <v>201</v>
      </c>
      <c r="G739" s="33" t="s">
        <v>17</v>
      </c>
      <c r="H739" s="34">
        <v>0</v>
      </c>
      <c r="I739" s="35">
        <v>0</v>
      </c>
      <c r="J739" s="35">
        <v>0</v>
      </c>
      <c r="K739" s="194"/>
      <c r="L739" s="196"/>
      <c r="M739" s="195"/>
      <c r="N739" s="195"/>
      <c r="O739" s="194"/>
    </row>
    <row r="740" spans="1:15" hidden="1" x14ac:dyDescent="0.3">
      <c r="A740" s="31">
        <v>489</v>
      </c>
      <c r="B740" s="32">
        <v>489020239</v>
      </c>
      <c r="C740" s="33" t="s">
        <v>294</v>
      </c>
      <c r="D740" s="31">
        <v>20</v>
      </c>
      <c r="E740" s="33" t="s">
        <v>142</v>
      </c>
      <c r="F740" s="31">
        <v>239</v>
      </c>
      <c r="G740" s="33" t="s">
        <v>267</v>
      </c>
      <c r="H740" s="34">
        <v>0</v>
      </c>
      <c r="I740" s="35">
        <v>0</v>
      </c>
      <c r="J740" s="35">
        <v>0</v>
      </c>
      <c r="K740" s="194"/>
      <c r="L740" s="196"/>
      <c r="M740" s="195"/>
      <c r="N740" s="195"/>
      <c r="O740" s="194"/>
    </row>
    <row r="741" spans="1:15" hidden="1" x14ac:dyDescent="0.3">
      <c r="A741" s="31">
        <v>489</v>
      </c>
      <c r="B741" s="32">
        <v>489020242</v>
      </c>
      <c r="C741" s="33" t="s">
        <v>294</v>
      </c>
      <c r="D741" s="31">
        <v>20</v>
      </c>
      <c r="E741" s="33" t="s">
        <v>142</v>
      </c>
      <c r="F741" s="31">
        <v>242</v>
      </c>
      <c r="G741" s="33" t="s">
        <v>145</v>
      </c>
      <c r="H741" s="34">
        <v>0</v>
      </c>
      <c r="I741" s="35">
        <v>0</v>
      </c>
      <c r="J741" s="35">
        <v>0</v>
      </c>
      <c r="K741" s="194"/>
      <c r="L741" s="196"/>
      <c r="M741" s="195"/>
      <c r="N741" s="195"/>
      <c r="O741" s="194"/>
    </row>
    <row r="742" spans="1:15" hidden="1" x14ac:dyDescent="0.3">
      <c r="A742" s="31">
        <v>489</v>
      </c>
      <c r="B742" s="32">
        <v>489020261</v>
      </c>
      <c r="C742" s="33" t="s">
        <v>294</v>
      </c>
      <c r="D742" s="31">
        <v>20</v>
      </c>
      <c r="E742" s="33" t="s">
        <v>142</v>
      </c>
      <c r="F742" s="31">
        <v>261</v>
      </c>
      <c r="G742" s="33" t="s">
        <v>146</v>
      </c>
      <c r="H742" s="34">
        <v>0</v>
      </c>
      <c r="I742" s="35">
        <v>0</v>
      </c>
      <c r="J742" s="35">
        <v>0</v>
      </c>
      <c r="K742" s="194"/>
      <c r="L742" s="196"/>
      <c r="M742" s="195"/>
      <c r="N742" s="195"/>
      <c r="O742" s="194"/>
    </row>
    <row r="743" spans="1:15" hidden="1" x14ac:dyDescent="0.3">
      <c r="A743" s="31">
        <v>489</v>
      </c>
      <c r="B743" s="32">
        <v>489020264</v>
      </c>
      <c r="C743" s="33" t="s">
        <v>294</v>
      </c>
      <c r="D743" s="31">
        <v>20</v>
      </c>
      <c r="E743" s="33" t="s">
        <v>142</v>
      </c>
      <c r="F743" s="31">
        <v>264</v>
      </c>
      <c r="G743" s="33" t="s">
        <v>293</v>
      </c>
      <c r="H743" s="34">
        <v>0</v>
      </c>
      <c r="I743" s="35">
        <v>0</v>
      </c>
      <c r="J743" s="35">
        <v>0</v>
      </c>
      <c r="K743" s="194"/>
      <c r="L743" s="196"/>
      <c r="M743" s="195"/>
      <c r="N743" s="195"/>
      <c r="O743" s="194"/>
    </row>
    <row r="744" spans="1:15" hidden="1" x14ac:dyDescent="0.3">
      <c r="A744" s="31">
        <v>489</v>
      </c>
      <c r="B744" s="32">
        <v>489020300</v>
      </c>
      <c r="C744" s="33" t="s">
        <v>294</v>
      </c>
      <c r="D744" s="31">
        <v>20</v>
      </c>
      <c r="E744" s="33" t="s">
        <v>142</v>
      </c>
      <c r="F744" s="31">
        <v>300</v>
      </c>
      <c r="G744" s="33" t="s">
        <v>147</v>
      </c>
      <c r="H744" s="34">
        <v>0</v>
      </c>
      <c r="I744" s="35">
        <v>0</v>
      </c>
      <c r="J744" s="35">
        <v>0</v>
      </c>
      <c r="K744" s="194"/>
      <c r="L744" s="196"/>
      <c r="M744" s="195"/>
      <c r="N744" s="195"/>
      <c r="O744" s="194"/>
    </row>
    <row r="745" spans="1:15" hidden="1" x14ac:dyDescent="0.3">
      <c r="A745" s="31">
        <v>489</v>
      </c>
      <c r="B745" s="32">
        <v>489020310</v>
      </c>
      <c r="C745" s="33" t="s">
        <v>294</v>
      </c>
      <c r="D745" s="31">
        <v>20</v>
      </c>
      <c r="E745" s="33" t="s">
        <v>142</v>
      </c>
      <c r="F745" s="31">
        <v>310</v>
      </c>
      <c r="G745" s="33" t="s">
        <v>277</v>
      </c>
      <c r="H745" s="34">
        <v>0</v>
      </c>
      <c r="I745" s="35">
        <v>0</v>
      </c>
      <c r="J745" s="35">
        <v>0</v>
      </c>
      <c r="K745" s="194"/>
      <c r="L745" s="196"/>
      <c r="M745" s="195"/>
      <c r="N745" s="195"/>
      <c r="O745" s="194"/>
    </row>
    <row r="746" spans="1:15" hidden="1" x14ac:dyDescent="0.3">
      <c r="A746" s="31">
        <v>489</v>
      </c>
      <c r="B746" s="32">
        <v>489020645</v>
      </c>
      <c r="C746" s="33" t="s">
        <v>294</v>
      </c>
      <c r="D746" s="31">
        <v>20</v>
      </c>
      <c r="E746" s="33" t="s">
        <v>142</v>
      </c>
      <c r="F746" s="31">
        <v>645</v>
      </c>
      <c r="G746" s="33" t="s">
        <v>148</v>
      </c>
      <c r="H746" s="34">
        <v>0</v>
      </c>
      <c r="I746" s="35">
        <v>0</v>
      </c>
      <c r="J746" s="35">
        <v>0</v>
      </c>
      <c r="K746" s="194"/>
      <c r="L746" s="196"/>
      <c r="M746" s="195"/>
      <c r="N746" s="195"/>
      <c r="O746" s="194"/>
    </row>
    <row r="747" spans="1:15" hidden="1" x14ac:dyDescent="0.3">
      <c r="A747" s="31">
        <v>489</v>
      </c>
      <c r="B747" s="32">
        <v>489020660</v>
      </c>
      <c r="C747" s="33" t="s">
        <v>294</v>
      </c>
      <c r="D747" s="31">
        <v>20</v>
      </c>
      <c r="E747" s="33" t="s">
        <v>142</v>
      </c>
      <c r="F747" s="31">
        <v>660</v>
      </c>
      <c r="G747" s="33" t="s">
        <v>149</v>
      </c>
      <c r="H747" s="34">
        <v>0</v>
      </c>
      <c r="I747" s="35">
        <v>0</v>
      </c>
      <c r="J747" s="35">
        <v>0</v>
      </c>
      <c r="K747" s="194"/>
      <c r="L747" s="196"/>
      <c r="M747" s="195"/>
      <c r="N747" s="195"/>
      <c r="O747" s="194"/>
    </row>
    <row r="748" spans="1:15" hidden="1" x14ac:dyDescent="0.3">
      <c r="A748" s="31">
        <v>489</v>
      </c>
      <c r="B748" s="32">
        <v>489020712</v>
      </c>
      <c r="C748" s="33" t="s">
        <v>294</v>
      </c>
      <c r="D748" s="31">
        <v>20</v>
      </c>
      <c r="E748" s="33" t="s">
        <v>142</v>
      </c>
      <c r="F748" s="31">
        <v>712</v>
      </c>
      <c r="G748" s="33" t="s">
        <v>141</v>
      </c>
      <c r="H748" s="34">
        <v>0</v>
      </c>
      <c r="I748" s="35">
        <v>0</v>
      </c>
      <c r="J748" s="35">
        <v>0</v>
      </c>
      <c r="K748" s="194"/>
      <c r="L748" s="196"/>
      <c r="M748" s="195"/>
      <c r="N748" s="195"/>
      <c r="O748" s="194"/>
    </row>
    <row r="749" spans="1:15" hidden="1" x14ac:dyDescent="0.3">
      <c r="A749" s="31">
        <v>491</v>
      </c>
      <c r="B749" s="32">
        <v>491095072</v>
      </c>
      <c r="C749" s="33" t="s">
        <v>295</v>
      </c>
      <c r="D749" s="31">
        <v>95</v>
      </c>
      <c r="E749" s="33" t="s">
        <v>296</v>
      </c>
      <c r="F749" s="31">
        <v>72</v>
      </c>
      <c r="G749" s="33" t="s">
        <v>18</v>
      </c>
      <c r="H749" s="34">
        <v>0</v>
      </c>
      <c r="I749" s="35">
        <v>0</v>
      </c>
      <c r="J749" s="35">
        <v>0</v>
      </c>
      <c r="K749" s="194"/>
      <c r="L749" s="196"/>
      <c r="M749" s="195"/>
      <c r="N749" s="195"/>
      <c r="O749" s="194"/>
    </row>
    <row r="750" spans="1:15" hidden="1" x14ac:dyDescent="0.3">
      <c r="A750" s="31">
        <v>491</v>
      </c>
      <c r="B750" s="32">
        <v>491095095</v>
      </c>
      <c r="C750" s="33" t="s">
        <v>295</v>
      </c>
      <c r="D750" s="31">
        <v>95</v>
      </c>
      <c r="E750" s="33" t="s">
        <v>296</v>
      </c>
      <c r="F750" s="31">
        <v>95</v>
      </c>
      <c r="G750" s="33" t="s">
        <v>296</v>
      </c>
      <c r="H750" s="34">
        <v>0</v>
      </c>
      <c r="I750" s="35">
        <v>0</v>
      </c>
      <c r="J750" s="35">
        <v>0</v>
      </c>
      <c r="K750" s="194"/>
      <c r="L750" s="196"/>
      <c r="M750" s="195"/>
      <c r="N750" s="195"/>
      <c r="O750" s="194"/>
    </row>
    <row r="751" spans="1:15" hidden="1" x14ac:dyDescent="0.3">
      <c r="A751" s="31">
        <v>491</v>
      </c>
      <c r="B751" s="32">
        <v>491095201</v>
      </c>
      <c r="C751" s="33" t="s">
        <v>295</v>
      </c>
      <c r="D751" s="31">
        <v>95</v>
      </c>
      <c r="E751" s="33" t="s">
        <v>296</v>
      </c>
      <c r="F751" s="31">
        <v>201</v>
      </c>
      <c r="G751" s="33" t="s">
        <v>17</v>
      </c>
      <c r="H751" s="34">
        <v>0</v>
      </c>
      <c r="I751" s="35">
        <v>0</v>
      </c>
      <c r="J751" s="35">
        <v>0</v>
      </c>
      <c r="K751" s="194"/>
      <c r="L751" s="196"/>
      <c r="M751" s="195"/>
      <c r="N751" s="195"/>
      <c r="O751" s="194"/>
    </row>
    <row r="752" spans="1:15" hidden="1" x14ac:dyDescent="0.3">
      <c r="A752" s="31">
        <v>491</v>
      </c>
      <c r="B752" s="32">
        <v>491095218</v>
      </c>
      <c r="C752" s="33" t="s">
        <v>295</v>
      </c>
      <c r="D752" s="31">
        <v>95</v>
      </c>
      <c r="E752" s="33" t="s">
        <v>296</v>
      </c>
      <c r="F752" s="31">
        <v>218</v>
      </c>
      <c r="G752" s="33" t="s">
        <v>193</v>
      </c>
      <c r="H752" s="34">
        <v>0</v>
      </c>
      <c r="I752" s="35">
        <v>0</v>
      </c>
      <c r="J752" s="35">
        <v>0</v>
      </c>
      <c r="K752" s="194"/>
      <c r="L752" s="196"/>
      <c r="M752" s="195"/>
      <c r="N752" s="195"/>
      <c r="O752" s="194"/>
    </row>
    <row r="753" spans="1:15" hidden="1" x14ac:dyDescent="0.3">
      <c r="A753" s="31">
        <v>491</v>
      </c>
      <c r="B753" s="32">
        <v>491095273</v>
      </c>
      <c r="C753" s="33" t="s">
        <v>295</v>
      </c>
      <c r="D753" s="31">
        <v>95</v>
      </c>
      <c r="E753" s="33" t="s">
        <v>296</v>
      </c>
      <c r="F753" s="31">
        <v>273</v>
      </c>
      <c r="G753" s="33" t="s">
        <v>297</v>
      </c>
      <c r="H753" s="34">
        <v>0</v>
      </c>
      <c r="I753" s="35">
        <v>0</v>
      </c>
      <c r="J753" s="35">
        <v>0</v>
      </c>
      <c r="K753" s="194"/>
      <c r="L753" s="196"/>
      <c r="M753" s="195"/>
      <c r="N753" s="195"/>
      <c r="O753" s="194"/>
    </row>
    <row r="754" spans="1:15" hidden="1" x14ac:dyDescent="0.3">
      <c r="A754" s="31">
        <v>491</v>
      </c>
      <c r="B754" s="32">
        <v>491095292</v>
      </c>
      <c r="C754" s="33" t="s">
        <v>295</v>
      </c>
      <c r="D754" s="31">
        <v>95</v>
      </c>
      <c r="E754" s="33" t="s">
        <v>296</v>
      </c>
      <c r="F754" s="31">
        <v>292</v>
      </c>
      <c r="G754" s="33" t="s">
        <v>298</v>
      </c>
      <c r="H754" s="34">
        <v>0</v>
      </c>
      <c r="I754" s="35">
        <v>0</v>
      </c>
      <c r="J754" s="35">
        <v>0</v>
      </c>
      <c r="K754" s="194"/>
      <c r="L754" s="196"/>
      <c r="M754" s="195"/>
      <c r="N754" s="195"/>
      <c r="O754" s="194"/>
    </row>
    <row r="755" spans="1:15" hidden="1" x14ac:dyDescent="0.3">
      <c r="A755" s="31">
        <v>491</v>
      </c>
      <c r="B755" s="32">
        <v>491095331</v>
      </c>
      <c r="C755" s="33" t="s">
        <v>295</v>
      </c>
      <c r="D755" s="31">
        <v>95</v>
      </c>
      <c r="E755" s="33" t="s">
        <v>296</v>
      </c>
      <c r="F755" s="31">
        <v>331</v>
      </c>
      <c r="G755" s="33" t="s">
        <v>20</v>
      </c>
      <c r="H755" s="34">
        <v>0</v>
      </c>
      <c r="I755" s="35">
        <v>0</v>
      </c>
      <c r="J755" s="35">
        <v>0</v>
      </c>
      <c r="K755" s="194"/>
      <c r="L755" s="196"/>
      <c r="M755" s="195"/>
      <c r="N755" s="195"/>
      <c r="O755" s="194"/>
    </row>
    <row r="756" spans="1:15" hidden="1" x14ac:dyDescent="0.3">
      <c r="A756" s="31">
        <v>491</v>
      </c>
      <c r="B756" s="32">
        <v>491095650</v>
      </c>
      <c r="C756" s="33" t="s">
        <v>295</v>
      </c>
      <c r="D756" s="31">
        <v>95</v>
      </c>
      <c r="E756" s="33" t="s">
        <v>296</v>
      </c>
      <c r="F756" s="31">
        <v>650</v>
      </c>
      <c r="G756" s="33" t="s">
        <v>199</v>
      </c>
      <c r="H756" s="34">
        <v>0</v>
      </c>
      <c r="I756" s="35">
        <v>0</v>
      </c>
      <c r="J756" s="35">
        <v>0</v>
      </c>
      <c r="K756" s="194"/>
      <c r="L756" s="196"/>
      <c r="M756" s="195"/>
      <c r="N756" s="195"/>
      <c r="O756" s="194"/>
    </row>
    <row r="757" spans="1:15" hidden="1" x14ac:dyDescent="0.3">
      <c r="A757" s="31">
        <v>491</v>
      </c>
      <c r="B757" s="32">
        <v>491095665</v>
      </c>
      <c r="C757" s="33" t="s">
        <v>295</v>
      </c>
      <c r="D757" s="31">
        <v>95</v>
      </c>
      <c r="E757" s="33" t="s">
        <v>296</v>
      </c>
      <c r="F757" s="31">
        <v>665</v>
      </c>
      <c r="G757" s="33" t="s">
        <v>278</v>
      </c>
      <c r="H757" s="34">
        <v>0</v>
      </c>
      <c r="I757" s="35">
        <v>0</v>
      </c>
      <c r="J757" s="35">
        <v>0</v>
      </c>
      <c r="K757" s="194"/>
      <c r="L757" s="196"/>
      <c r="M757" s="195"/>
      <c r="N757" s="195"/>
      <c r="O757" s="194"/>
    </row>
    <row r="758" spans="1:15" hidden="1" x14ac:dyDescent="0.3">
      <c r="A758" s="31">
        <v>491</v>
      </c>
      <c r="B758" s="32">
        <v>491095763</v>
      </c>
      <c r="C758" s="33" t="s">
        <v>295</v>
      </c>
      <c r="D758" s="31">
        <v>95</v>
      </c>
      <c r="E758" s="33" t="s">
        <v>296</v>
      </c>
      <c r="F758" s="31">
        <v>763</v>
      </c>
      <c r="G758" s="33" t="s">
        <v>299</v>
      </c>
      <c r="H758" s="34">
        <v>0</v>
      </c>
      <c r="I758" s="35">
        <v>0</v>
      </c>
      <c r="J758" s="35">
        <v>0</v>
      </c>
      <c r="K758" s="194"/>
      <c r="L758" s="196"/>
      <c r="M758" s="195"/>
      <c r="N758" s="195"/>
      <c r="O758" s="194"/>
    </row>
    <row r="759" spans="1:15" hidden="1" x14ac:dyDescent="0.3">
      <c r="A759" s="31">
        <v>492</v>
      </c>
      <c r="B759" s="32">
        <v>492281137</v>
      </c>
      <c r="C759" s="33" t="s">
        <v>300</v>
      </c>
      <c r="D759" s="31">
        <v>281</v>
      </c>
      <c r="E759" s="33" t="s">
        <v>169</v>
      </c>
      <c r="F759" s="31">
        <v>137</v>
      </c>
      <c r="G759" s="33" t="s">
        <v>210</v>
      </c>
      <c r="H759" s="34">
        <v>0</v>
      </c>
      <c r="I759" s="35">
        <v>0</v>
      </c>
      <c r="J759" s="35">
        <v>0</v>
      </c>
      <c r="K759" s="194"/>
      <c r="L759" s="196"/>
      <c r="M759" s="195"/>
      <c r="N759" s="195"/>
      <c r="O759" s="194"/>
    </row>
    <row r="760" spans="1:15" hidden="1" x14ac:dyDescent="0.3">
      <c r="A760" s="31">
        <v>492</v>
      </c>
      <c r="B760" s="32">
        <v>492281281</v>
      </c>
      <c r="C760" s="33" t="s">
        <v>300</v>
      </c>
      <c r="D760" s="31">
        <v>281</v>
      </c>
      <c r="E760" s="33" t="s">
        <v>169</v>
      </c>
      <c r="F760" s="31">
        <v>281</v>
      </c>
      <c r="G760" s="33" t="s">
        <v>169</v>
      </c>
      <c r="H760" s="34">
        <v>0</v>
      </c>
      <c r="I760" s="35">
        <v>0</v>
      </c>
      <c r="J760" s="35">
        <v>0</v>
      </c>
      <c r="K760" s="194"/>
      <c r="L760" s="196"/>
      <c r="M760" s="195"/>
      <c r="N760" s="195"/>
      <c r="O760" s="194"/>
    </row>
    <row r="761" spans="1:15" x14ac:dyDescent="0.3">
      <c r="A761" s="31">
        <v>493</v>
      </c>
      <c r="B761" s="32">
        <v>493093035</v>
      </c>
      <c r="C761" s="33" t="s">
        <v>301</v>
      </c>
      <c r="D761" s="31">
        <v>93</v>
      </c>
      <c r="E761" s="33" t="s">
        <v>25</v>
      </c>
      <c r="F761" s="31">
        <v>35</v>
      </c>
      <c r="G761" s="33" t="s">
        <v>22</v>
      </c>
      <c r="H761" s="34">
        <v>-2.4199999999999946</v>
      </c>
      <c r="I761" s="35">
        <v>0</v>
      </c>
      <c r="J761" s="35">
        <v>-15353</v>
      </c>
      <c r="K761" s="194"/>
      <c r="L761" s="196"/>
      <c r="M761" s="195"/>
      <c r="N761" s="195"/>
      <c r="O761" s="194"/>
    </row>
    <row r="762" spans="1:15" x14ac:dyDescent="0.3">
      <c r="A762" s="31">
        <v>493</v>
      </c>
      <c r="B762" s="32">
        <v>493093049</v>
      </c>
      <c r="C762" s="33" t="s">
        <v>301</v>
      </c>
      <c r="D762" s="31">
        <v>93</v>
      </c>
      <c r="E762" s="33" t="s">
        <v>25</v>
      </c>
      <c r="F762" s="31">
        <v>49</v>
      </c>
      <c r="G762" s="33" t="s">
        <v>96</v>
      </c>
      <c r="H762" s="34">
        <v>-0.86</v>
      </c>
      <c r="I762" s="35">
        <v>0</v>
      </c>
      <c r="J762" s="35">
        <v>-22406</v>
      </c>
      <c r="K762" s="194"/>
      <c r="L762" s="196"/>
      <c r="M762" s="195"/>
      <c r="N762" s="195"/>
      <c r="O762" s="194"/>
    </row>
    <row r="763" spans="1:15" x14ac:dyDescent="0.3">
      <c r="A763" s="31">
        <v>493</v>
      </c>
      <c r="B763" s="32">
        <v>493093057</v>
      </c>
      <c r="C763" s="33" t="s">
        <v>301</v>
      </c>
      <c r="D763" s="31">
        <v>93</v>
      </c>
      <c r="E763" s="33" t="s">
        <v>25</v>
      </c>
      <c r="F763" s="31">
        <v>57</v>
      </c>
      <c r="G763" s="33" t="s">
        <v>23</v>
      </c>
      <c r="H763" s="34">
        <v>-9.1299999999999528</v>
      </c>
      <c r="I763" s="35">
        <v>0</v>
      </c>
      <c r="J763" s="35">
        <v>-65521</v>
      </c>
      <c r="K763" s="194"/>
      <c r="L763" s="196"/>
      <c r="M763" s="195"/>
      <c r="N763" s="195"/>
      <c r="O763" s="194"/>
    </row>
    <row r="764" spans="1:15" x14ac:dyDescent="0.3">
      <c r="A764" s="31">
        <v>493</v>
      </c>
      <c r="B764" s="32">
        <v>493093093</v>
      </c>
      <c r="C764" s="33" t="s">
        <v>301</v>
      </c>
      <c r="D764" s="31">
        <v>93</v>
      </c>
      <c r="E764" s="33" t="s">
        <v>25</v>
      </c>
      <c r="F764" s="31">
        <v>93</v>
      </c>
      <c r="G764" s="33" t="s">
        <v>25</v>
      </c>
      <c r="H764" s="34">
        <v>-6.980000000000004</v>
      </c>
      <c r="I764" s="35">
        <v>0</v>
      </c>
      <c r="J764" s="35">
        <v>-57905</v>
      </c>
      <c r="K764" s="194"/>
      <c r="L764" s="196"/>
      <c r="M764" s="195"/>
      <c r="N764" s="195"/>
      <c r="O764" s="194"/>
    </row>
    <row r="765" spans="1:15" x14ac:dyDescent="0.3">
      <c r="A765" s="31">
        <v>493</v>
      </c>
      <c r="B765" s="32">
        <v>493093163</v>
      </c>
      <c r="C765" s="33" t="s">
        <v>301</v>
      </c>
      <c r="D765" s="31">
        <v>93</v>
      </c>
      <c r="E765" s="33" t="s">
        <v>25</v>
      </c>
      <c r="F765" s="31">
        <v>163</v>
      </c>
      <c r="G765" s="33" t="s">
        <v>27</v>
      </c>
      <c r="H765" s="34">
        <v>-0.67999999999999972</v>
      </c>
      <c r="I765" s="35">
        <v>0</v>
      </c>
      <c r="J765" s="35">
        <v>-5479</v>
      </c>
      <c r="K765" s="194"/>
      <c r="L765" s="196"/>
      <c r="M765" s="195"/>
      <c r="N765" s="195"/>
      <c r="O765" s="194"/>
    </row>
    <row r="766" spans="1:15" x14ac:dyDescent="0.3">
      <c r="A766" s="31">
        <v>493</v>
      </c>
      <c r="B766" s="32">
        <v>493093165</v>
      </c>
      <c r="C766" s="33" t="s">
        <v>301</v>
      </c>
      <c r="D766" s="31">
        <v>93</v>
      </c>
      <c r="E766" s="33" t="s">
        <v>25</v>
      </c>
      <c r="F766" s="31">
        <v>165</v>
      </c>
      <c r="G766" s="33" t="s">
        <v>28</v>
      </c>
      <c r="H766" s="34">
        <v>-2.9699999999999989</v>
      </c>
      <c r="I766" s="35">
        <v>0</v>
      </c>
      <c r="J766" s="35">
        <v>-33055</v>
      </c>
      <c r="K766" s="194"/>
      <c r="L766" s="196"/>
      <c r="M766" s="195"/>
      <c r="N766" s="195"/>
      <c r="O766" s="194"/>
    </row>
    <row r="767" spans="1:15" x14ac:dyDescent="0.3">
      <c r="A767" s="31">
        <v>493</v>
      </c>
      <c r="B767" s="32">
        <v>493093176</v>
      </c>
      <c r="C767" s="33" t="s">
        <v>301</v>
      </c>
      <c r="D767" s="31">
        <v>93</v>
      </c>
      <c r="E767" s="33" t="s">
        <v>25</v>
      </c>
      <c r="F767" s="31">
        <v>176</v>
      </c>
      <c r="G767" s="33" t="s">
        <v>29</v>
      </c>
      <c r="H767" s="34">
        <v>-0.81</v>
      </c>
      <c r="I767" s="35">
        <v>0</v>
      </c>
      <c r="J767" s="35">
        <v>-12153</v>
      </c>
      <c r="K767" s="194"/>
      <c r="L767" s="196"/>
      <c r="M767" s="195"/>
      <c r="N767" s="195"/>
      <c r="O767" s="194"/>
    </row>
    <row r="768" spans="1:15" x14ac:dyDescent="0.3">
      <c r="A768" s="31">
        <v>493</v>
      </c>
      <c r="B768" s="32">
        <v>493093248</v>
      </c>
      <c r="C768" s="33" t="s">
        <v>301</v>
      </c>
      <c r="D768" s="31">
        <v>93</v>
      </c>
      <c r="E768" s="33" t="s">
        <v>25</v>
      </c>
      <c r="F768" s="31">
        <v>248</v>
      </c>
      <c r="G768" s="33" t="s">
        <v>30</v>
      </c>
      <c r="H768" s="34">
        <v>-4.2800000000000029</v>
      </c>
      <c r="I768" s="35">
        <v>0</v>
      </c>
      <c r="J768" s="35">
        <v>-47491</v>
      </c>
      <c r="K768" s="194"/>
      <c r="L768" s="196"/>
      <c r="M768" s="195"/>
      <c r="N768" s="195"/>
      <c r="O768" s="194"/>
    </row>
    <row r="769" spans="1:15" x14ac:dyDescent="0.3">
      <c r="A769" s="31">
        <v>493</v>
      </c>
      <c r="B769" s="32">
        <v>493093262</v>
      </c>
      <c r="C769" s="33" t="s">
        <v>301</v>
      </c>
      <c r="D769" s="31">
        <v>93</v>
      </c>
      <c r="E769" s="33" t="s">
        <v>25</v>
      </c>
      <c r="F769" s="31">
        <v>262</v>
      </c>
      <c r="G769" s="33" t="s">
        <v>31</v>
      </c>
      <c r="H769" s="34">
        <v>0</v>
      </c>
      <c r="I769" s="35">
        <v>0</v>
      </c>
      <c r="J769" s="35">
        <v>709</v>
      </c>
      <c r="K769" s="194"/>
      <c r="L769" s="196"/>
      <c r="M769" s="195"/>
      <c r="N769" s="195"/>
      <c r="O769" s="194"/>
    </row>
    <row r="770" spans="1:15" x14ac:dyDescent="0.3">
      <c r="A770" s="31">
        <v>493</v>
      </c>
      <c r="B770" s="32">
        <v>493093274</v>
      </c>
      <c r="C770" s="33" t="s">
        <v>301</v>
      </c>
      <c r="D770" s="31">
        <v>93</v>
      </c>
      <c r="E770" s="33" t="s">
        <v>25</v>
      </c>
      <c r="F770" s="31">
        <v>274</v>
      </c>
      <c r="G770" s="33" t="s">
        <v>81</v>
      </c>
      <c r="H770" s="34">
        <v>0</v>
      </c>
      <c r="I770" s="35">
        <v>0</v>
      </c>
      <c r="J770" s="35">
        <v>706</v>
      </c>
      <c r="K770" s="194"/>
      <c r="L770" s="196"/>
      <c r="M770" s="195"/>
      <c r="N770" s="195"/>
      <c r="O770" s="194"/>
    </row>
    <row r="771" spans="1:15" hidden="1" x14ac:dyDescent="0.3">
      <c r="A771" s="31">
        <v>494</v>
      </c>
      <c r="B771" s="32">
        <v>494093035</v>
      </c>
      <c r="C771" s="33" t="s">
        <v>302</v>
      </c>
      <c r="D771" s="31">
        <v>93</v>
      </c>
      <c r="E771" s="33" t="s">
        <v>25</v>
      </c>
      <c r="F771" s="31">
        <v>35</v>
      </c>
      <c r="G771" s="33" t="s">
        <v>22</v>
      </c>
      <c r="H771" s="34">
        <v>0</v>
      </c>
      <c r="I771" s="35">
        <v>0</v>
      </c>
      <c r="J771" s="35">
        <v>0</v>
      </c>
      <c r="K771" s="194"/>
      <c r="L771" s="196"/>
      <c r="M771" s="195"/>
      <c r="N771" s="195"/>
      <c r="O771" s="194"/>
    </row>
    <row r="772" spans="1:15" hidden="1" x14ac:dyDescent="0.3">
      <c r="A772" s="31">
        <v>494</v>
      </c>
      <c r="B772" s="32">
        <v>494093049</v>
      </c>
      <c r="C772" s="33" t="s">
        <v>302</v>
      </c>
      <c r="D772" s="31">
        <v>93</v>
      </c>
      <c r="E772" s="33" t="s">
        <v>25</v>
      </c>
      <c r="F772" s="31">
        <v>49</v>
      </c>
      <c r="G772" s="33" t="s">
        <v>96</v>
      </c>
      <c r="H772" s="34">
        <v>0</v>
      </c>
      <c r="I772" s="35">
        <v>0</v>
      </c>
      <c r="J772" s="35">
        <v>0</v>
      </c>
      <c r="K772" s="194"/>
      <c r="L772" s="196"/>
      <c r="M772" s="195"/>
      <c r="N772" s="195"/>
      <c r="O772" s="194"/>
    </row>
    <row r="773" spans="1:15" hidden="1" x14ac:dyDescent="0.3">
      <c r="A773" s="31">
        <v>494</v>
      </c>
      <c r="B773" s="32">
        <v>494093056</v>
      </c>
      <c r="C773" s="33" t="s">
        <v>302</v>
      </c>
      <c r="D773" s="31">
        <v>93</v>
      </c>
      <c r="E773" s="33" t="s">
        <v>25</v>
      </c>
      <c r="F773" s="31">
        <v>56</v>
      </c>
      <c r="G773" s="33" t="s">
        <v>153</v>
      </c>
      <c r="H773" s="34">
        <v>0</v>
      </c>
      <c r="I773" s="35">
        <v>0</v>
      </c>
      <c r="J773" s="35">
        <v>0</v>
      </c>
      <c r="K773" s="194"/>
      <c r="L773" s="196"/>
      <c r="M773" s="195"/>
      <c r="N773" s="195"/>
      <c r="O773" s="194"/>
    </row>
    <row r="774" spans="1:15" hidden="1" x14ac:dyDescent="0.3">
      <c r="A774" s="31">
        <v>494</v>
      </c>
      <c r="B774" s="32">
        <v>494093057</v>
      </c>
      <c r="C774" s="33" t="s">
        <v>302</v>
      </c>
      <c r="D774" s="31">
        <v>93</v>
      </c>
      <c r="E774" s="33" t="s">
        <v>25</v>
      </c>
      <c r="F774" s="31">
        <v>57</v>
      </c>
      <c r="G774" s="33" t="s">
        <v>23</v>
      </c>
      <c r="H774" s="34">
        <v>0</v>
      </c>
      <c r="I774" s="35">
        <v>0</v>
      </c>
      <c r="J774" s="35">
        <v>0</v>
      </c>
      <c r="K774" s="194"/>
      <c r="L774" s="196"/>
      <c r="M774" s="195"/>
      <c r="N774" s="195"/>
      <c r="O774" s="194"/>
    </row>
    <row r="775" spans="1:15" hidden="1" x14ac:dyDescent="0.3">
      <c r="A775" s="31">
        <v>494</v>
      </c>
      <c r="B775" s="32">
        <v>494093071</v>
      </c>
      <c r="C775" s="33" t="s">
        <v>302</v>
      </c>
      <c r="D775" s="31">
        <v>93</v>
      </c>
      <c r="E775" s="33" t="s">
        <v>25</v>
      </c>
      <c r="F775" s="31">
        <v>71</v>
      </c>
      <c r="G775" s="33" t="s">
        <v>24</v>
      </c>
      <c r="H775" s="34">
        <v>0</v>
      </c>
      <c r="I775" s="35">
        <v>0</v>
      </c>
      <c r="J775" s="35">
        <v>0</v>
      </c>
      <c r="K775" s="194"/>
      <c r="L775" s="196"/>
      <c r="M775" s="195"/>
      <c r="N775" s="195"/>
      <c r="O775" s="194"/>
    </row>
    <row r="776" spans="1:15" hidden="1" x14ac:dyDescent="0.3">
      <c r="A776" s="31">
        <v>494</v>
      </c>
      <c r="B776" s="32">
        <v>494093093</v>
      </c>
      <c r="C776" s="33" t="s">
        <v>302</v>
      </c>
      <c r="D776" s="31">
        <v>93</v>
      </c>
      <c r="E776" s="33" t="s">
        <v>25</v>
      </c>
      <c r="F776" s="31">
        <v>93</v>
      </c>
      <c r="G776" s="33" t="s">
        <v>25</v>
      </c>
      <c r="H776" s="34">
        <v>0</v>
      </c>
      <c r="I776" s="35">
        <v>0</v>
      </c>
      <c r="J776" s="35">
        <v>0</v>
      </c>
      <c r="K776" s="194"/>
      <c r="L776" s="196"/>
      <c r="M776" s="195"/>
      <c r="N776" s="195"/>
      <c r="O776" s="194"/>
    </row>
    <row r="777" spans="1:15" hidden="1" x14ac:dyDescent="0.3">
      <c r="A777" s="31">
        <v>494</v>
      </c>
      <c r="B777" s="32">
        <v>494093128</v>
      </c>
      <c r="C777" s="33" t="s">
        <v>302</v>
      </c>
      <c r="D777" s="31">
        <v>93</v>
      </c>
      <c r="E777" s="33" t="s">
        <v>25</v>
      </c>
      <c r="F777" s="31">
        <v>128</v>
      </c>
      <c r="G777" s="33" t="s">
        <v>110</v>
      </c>
      <c r="H777" s="34">
        <v>0</v>
      </c>
      <c r="I777" s="35">
        <v>0</v>
      </c>
      <c r="J777" s="35">
        <v>0</v>
      </c>
      <c r="K777" s="194"/>
      <c r="L777" s="196"/>
      <c r="M777" s="195"/>
      <c r="N777" s="195"/>
      <c r="O777" s="194"/>
    </row>
    <row r="778" spans="1:15" hidden="1" x14ac:dyDescent="0.3">
      <c r="A778" s="31">
        <v>494</v>
      </c>
      <c r="B778" s="32">
        <v>494093149</v>
      </c>
      <c r="C778" s="33" t="s">
        <v>302</v>
      </c>
      <c r="D778" s="31">
        <v>93</v>
      </c>
      <c r="E778" s="33" t="s">
        <v>25</v>
      </c>
      <c r="F778" s="31">
        <v>149</v>
      </c>
      <c r="G778" s="33" t="s">
        <v>103</v>
      </c>
      <c r="H778" s="34">
        <v>0</v>
      </c>
      <c r="I778" s="35">
        <v>0</v>
      </c>
      <c r="J778" s="35">
        <v>0</v>
      </c>
      <c r="K778" s="194"/>
      <c r="L778" s="196"/>
      <c r="M778" s="195"/>
      <c r="N778" s="195"/>
      <c r="O778" s="194"/>
    </row>
    <row r="779" spans="1:15" hidden="1" x14ac:dyDescent="0.3">
      <c r="A779" s="31">
        <v>494</v>
      </c>
      <c r="B779" s="32">
        <v>494093163</v>
      </c>
      <c r="C779" s="33" t="s">
        <v>302</v>
      </c>
      <c r="D779" s="31">
        <v>93</v>
      </c>
      <c r="E779" s="33" t="s">
        <v>25</v>
      </c>
      <c r="F779" s="31">
        <v>163</v>
      </c>
      <c r="G779" s="33" t="s">
        <v>27</v>
      </c>
      <c r="H779" s="34">
        <v>0</v>
      </c>
      <c r="I779" s="35">
        <v>0</v>
      </c>
      <c r="J779" s="35">
        <v>0</v>
      </c>
      <c r="K779" s="194"/>
      <c r="L779" s="196"/>
      <c r="M779" s="195"/>
      <c r="N779" s="195"/>
      <c r="O779" s="194"/>
    </row>
    <row r="780" spans="1:15" hidden="1" x14ac:dyDescent="0.3">
      <c r="A780" s="31">
        <v>494</v>
      </c>
      <c r="B780" s="32">
        <v>494093165</v>
      </c>
      <c r="C780" s="33" t="s">
        <v>302</v>
      </c>
      <c r="D780" s="31">
        <v>93</v>
      </c>
      <c r="E780" s="33" t="s">
        <v>25</v>
      </c>
      <c r="F780" s="31">
        <v>165</v>
      </c>
      <c r="G780" s="33" t="s">
        <v>28</v>
      </c>
      <c r="H780" s="34">
        <v>0</v>
      </c>
      <c r="I780" s="35">
        <v>0</v>
      </c>
      <c r="J780" s="35">
        <v>-2</v>
      </c>
      <c r="K780" s="194"/>
      <c r="L780" s="196"/>
      <c r="M780" s="195"/>
      <c r="N780" s="195"/>
      <c r="O780" s="194"/>
    </row>
    <row r="781" spans="1:15" hidden="1" x14ac:dyDescent="0.3">
      <c r="A781" s="31">
        <v>494</v>
      </c>
      <c r="B781" s="32">
        <v>494093176</v>
      </c>
      <c r="C781" s="33" t="s">
        <v>302</v>
      </c>
      <c r="D781" s="31">
        <v>93</v>
      </c>
      <c r="E781" s="33" t="s">
        <v>25</v>
      </c>
      <c r="F781" s="31">
        <v>176</v>
      </c>
      <c r="G781" s="33" t="s">
        <v>29</v>
      </c>
      <c r="H781" s="34">
        <v>0</v>
      </c>
      <c r="I781" s="35">
        <v>0</v>
      </c>
      <c r="J781" s="35">
        <v>0</v>
      </c>
      <c r="K781" s="194"/>
      <c r="L781" s="196"/>
      <c r="M781" s="195"/>
      <c r="N781" s="195"/>
      <c r="O781" s="194"/>
    </row>
    <row r="782" spans="1:15" hidden="1" x14ac:dyDescent="0.3">
      <c r="A782" s="31">
        <v>494</v>
      </c>
      <c r="B782" s="32">
        <v>494093178</v>
      </c>
      <c r="C782" s="33" t="s">
        <v>302</v>
      </c>
      <c r="D782" s="31">
        <v>93</v>
      </c>
      <c r="E782" s="33" t="s">
        <v>25</v>
      </c>
      <c r="F782" s="31">
        <v>178</v>
      </c>
      <c r="G782" s="33" t="s">
        <v>241</v>
      </c>
      <c r="H782" s="34">
        <v>0</v>
      </c>
      <c r="I782" s="35">
        <v>0</v>
      </c>
      <c r="J782" s="35">
        <v>0</v>
      </c>
      <c r="K782" s="194"/>
      <c r="L782" s="196"/>
      <c r="M782" s="195"/>
      <c r="N782" s="195"/>
      <c r="O782" s="194"/>
    </row>
    <row r="783" spans="1:15" hidden="1" x14ac:dyDescent="0.3">
      <c r="A783" s="31">
        <v>494</v>
      </c>
      <c r="B783" s="32">
        <v>494093181</v>
      </c>
      <c r="C783" s="33" t="s">
        <v>302</v>
      </c>
      <c r="D783" s="31">
        <v>93</v>
      </c>
      <c r="E783" s="33" t="s">
        <v>25</v>
      </c>
      <c r="F783" s="31">
        <v>181</v>
      </c>
      <c r="G783" s="33" t="s">
        <v>105</v>
      </c>
      <c r="H783" s="34">
        <v>0</v>
      </c>
      <c r="I783" s="35">
        <v>0</v>
      </c>
      <c r="J783" s="35">
        <v>0</v>
      </c>
      <c r="K783" s="194"/>
      <c r="L783" s="196"/>
      <c r="M783" s="195"/>
      <c r="N783" s="195"/>
      <c r="O783" s="194"/>
    </row>
    <row r="784" spans="1:15" hidden="1" x14ac:dyDescent="0.3">
      <c r="A784" s="31">
        <v>494</v>
      </c>
      <c r="B784" s="32">
        <v>494093248</v>
      </c>
      <c r="C784" s="33" t="s">
        <v>302</v>
      </c>
      <c r="D784" s="31">
        <v>93</v>
      </c>
      <c r="E784" s="33" t="s">
        <v>25</v>
      </c>
      <c r="F784" s="31">
        <v>248</v>
      </c>
      <c r="G784" s="33" t="s">
        <v>30</v>
      </c>
      <c r="H784" s="34">
        <v>0</v>
      </c>
      <c r="I784" s="35">
        <v>0</v>
      </c>
      <c r="J784" s="35">
        <v>0</v>
      </c>
      <c r="K784" s="194"/>
      <c r="L784" s="196"/>
      <c r="M784" s="195"/>
      <c r="N784" s="195"/>
      <c r="O784" s="194"/>
    </row>
    <row r="785" spans="1:15" hidden="1" x14ac:dyDescent="0.3">
      <c r="A785" s="31">
        <v>494</v>
      </c>
      <c r="B785" s="32">
        <v>494093258</v>
      </c>
      <c r="C785" s="33" t="s">
        <v>302</v>
      </c>
      <c r="D785" s="31">
        <v>93</v>
      </c>
      <c r="E785" s="33" t="s">
        <v>25</v>
      </c>
      <c r="F785" s="31">
        <v>258</v>
      </c>
      <c r="G785" s="33" t="s">
        <v>97</v>
      </c>
      <c r="H785" s="34">
        <v>0</v>
      </c>
      <c r="I785" s="35">
        <v>0</v>
      </c>
      <c r="J785" s="35">
        <v>0</v>
      </c>
      <c r="K785" s="194"/>
      <c r="L785" s="196"/>
      <c r="M785" s="195"/>
      <c r="N785" s="195"/>
      <c r="O785" s="194"/>
    </row>
    <row r="786" spans="1:15" hidden="1" x14ac:dyDescent="0.3">
      <c r="A786" s="31">
        <v>494</v>
      </c>
      <c r="B786" s="32">
        <v>494093262</v>
      </c>
      <c r="C786" s="33" t="s">
        <v>302</v>
      </c>
      <c r="D786" s="31">
        <v>93</v>
      </c>
      <c r="E786" s="33" t="s">
        <v>25</v>
      </c>
      <c r="F786" s="31">
        <v>262</v>
      </c>
      <c r="G786" s="33" t="s">
        <v>31</v>
      </c>
      <c r="H786" s="34">
        <v>0</v>
      </c>
      <c r="I786" s="35">
        <v>0</v>
      </c>
      <c r="J786" s="35">
        <v>0</v>
      </c>
      <c r="K786" s="194"/>
      <c r="L786" s="196"/>
      <c r="M786" s="195"/>
      <c r="N786" s="195"/>
      <c r="O786" s="194"/>
    </row>
    <row r="787" spans="1:15" hidden="1" x14ac:dyDescent="0.3">
      <c r="A787" s="31">
        <v>494</v>
      </c>
      <c r="B787" s="32">
        <v>494093274</v>
      </c>
      <c r="C787" s="33" t="s">
        <v>302</v>
      </c>
      <c r="D787" s="31">
        <v>93</v>
      </c>
      <c r="E787" s="33" t="s">
        <v>25</v>
      </c>
      <c r="F787" s="31">
        <v>274</v>
      </c>
      <c r="G787" s="33" t="s">
        <v>81</v>
      </c>
      <c r="H787" s="34">
        <v>0</v>
      </c>
      <c r="I787" s="35">
        <v>0</v>
      </c>
      <c r="J787" s="35">
        <v>0</v>
      </c>
      <c r="K787" s="194"/>
      <c r="L787" s="196"/>
      <c r="M787" s="195"/>
      <c r="N787" s="195"/>
      <c r="O787" s="194"/>
    </row>
    <row r="788" spans="1:15" hidden="1" x14ac:dyDescent="0.3">
      <c r="A788" s="31">
        <v>494</v>
      </c>
      <c r="B788" s="32">
        <v>494093284</v>
      </c>
      <c r="C788" s="33" t="s">
        <v>302</v>
      </c>
      <c r="D788" s="31">
        <v>93</v>
      </c>
      <c r="E788" s="33" t="s">
        <v>25</v>
      </c>
      <c r="F788" s="31">
        <v>284</v>
      </c>
      <c r="G788" s="33" t="s">
        <v>163</v>
      </c>
      <c r="H788" s="34">
        <v>0</v>
      </c>
      <c r="I788" s="35">
        <v>0</v>
      </c>
      <c r="J788" s="35">
        <v>0</v>
      </c>
      <c r="K788" s="194"/>
      <c r="L788" s="196"/>
      <c r="M788" s="195"/>
      <c r="N788" s="195"/>
      <c r="O788" s="194"/>
    </row>
    <row r="789" spans="1:15" hidden="1" x14ac:dyDescent="0.3">
      <c r="A789" s="31">
        <v>494</v>
      </c>
      <c r="B789" s="32">
        <v>494093293</v>
      </c>
      <c r="C789" s="33" t="s">
        <v>302</v>
      </c>
      <c r="D789" s="31">
        <v>93</v>
      </c>
      <c r="E789" s="33" t="s">
        <v>25</v>
      </c>
      <c r="F789" s="31">
        <v>293</v>
      </c>
      <c r="G789" s="33" t="s">
        <v>45</v>
      </c>
      <c r="H789" s="34">
        <v>0</v>
      </c>
      <c r="I789" s="35">
        <v>0</v>
      </c>
      <c r="J789" s="35">
        <v>0</v>
      </c>
      <c r="K789" s="194"/>
      <c r="L789" s="196"/>
      <c r="M789" s="195"/>
      <c r="N789" s="195"/>
      <c r="O789" s="194"/>
    </row>
    <row r="790" spans="1:15" hidden="1" x14ac:dyDescent="0.3">
      <c r="A790" s="31">
        <v>496</v>
      </c>
      <c r="B790" s="32">
        <v>496201003</v>
      </c>
      <c r="C790" s="33" t="s">
        <v>304</v>
      </c>
      <c r="D790" s="31">
        <v>201</v>
      </c>
      <c r="E790" s="33" t="s">
        <v>17</v>
      </c>
      <c r="F790" s="31">
        <v>3</v>
      </c>
      <c r="G790" s="33" t="s">
        <v>367</v>
      </c>
      <c r="H790" s="34">
        <v>0</v>
      </c>
      <c r="I790" s="35">
        <v>0</v>
      </c>
      <c r="J790" s="35">
        <v>0</v>
      </c>
      <c r="K790" s="194"/>
      <c r="L790" s="196"/>
      <c r="M790" s="195"/>
      <c r="N790" s="195"/>
      <c r="O790" s="194"/>
    </row>
    <row r="791" spans="1:15" hidden="1" x14ac:dyDescent="0.3">
      <c r="A791" s="31">
        <v>496</v>
      </c>
      <c r="B791" s="32">
        <v>496201072</v>
      </c>
      <c r="C791" s="33" t="s">
        <v>304</v>
      </c>
      <c r="D791" s="31">
        <v>201</v>
      </c>
      <c r="E791" s="33" t="s">
        <v>17</v>
      </c>
      <c r="F791" s="31">
        <v>72</v>
      </c>
      <c r="G791" s="33" t="s">
        <v>18</v>
      </c>
      <c r="H791" s="34">
        <v>0</v>
      </c>
      <c r="I791" s="35">
        <v>0</v>
      </c>
      <c r="J791" s="35">
        <v>0</v>
      </c>
      <c r="K791" s="194"/>
      <c r="L791" s="196"/>
      <c r="M791" s="195"/>
      <c r="N791" s="195"/>
      <c r="O791" s="194"/>
    </row>
    <row r="792" spans="1:15" hidden="1" x14ac:dyDescent="0.3">
      <c r="A792" s="31">
        <v>496</v>
      </c>
      <c r="B792" s="32">
        <v>496201095</v>
      </c>
      <c r="C792" s="33" t="s">
        <v>304</v>
      </c>
      <c r="D792" s="31">
        <v>201</v>
      </c>
      <c r="E792" s="33" t="s">
        <v>17</v>
      </c>
      <c r="F792" s="31">
        <v>95</v>
      </c>
      <c r="G792" s="33" t="s">
        <v>296</v>
      </c>
      <c r="H792" s="34">
        <v>0</v>
      </c>
      <c r="I792" s="35">
        <v>0</v>
      </c>
      <c r="J792" s="35">
        <v>0</v>
      </c>
      <c r="K792" s="194"/>
      <c r="L792" s="196"/>
      <c r="M792" s="195"/>
      <c r="N792" s="195"/>
      <c r="O792" s="194"/>
    </row>
    <row r="793" spans="1:15" hidden="1" x14ac:dyDescent="0.3">
      <c r="A793" s="31">
        <v>496</v>
      </c>
      <c r="B793" s="32">
        <v>496201172</v>
      </c>
      <c r="C793" s="33" t="s">
        <v>304</v>
      </c>
      <c r="D793" s="31">
        <v>201</v>
      </c>
      <c r="E793" s="33" t="s">
        <v>17</v>
      </c>
      <c r="F793" s="31">
        <v>172</v>
      </c>
      <c r="G793" s="33" t="s">
        <v>144</v>
      </c>
      <c r="H793" s="34">
        <v>0</v>
      </c>
      <c r="I793" s="35">
        <v>0</v>
      </c>
      <c r="J793" s="35">
        <v>0</v>
      </c>
      <c r="K793" s="194"/>
      <c r="L793" s="196"/>
      <c r="M793" s="195"/>
      <c r="N793" s="195"/>
      <c r="O793" s="194"/>
    </row>
    <row r="794" spans="1:15" hidden="1" x14ac:dyDescent="0.3">
      <c r="A794" s="31">
        <v>496</v>
      </c>
      <c r="B794" s="32">
        <v>496201182</v>
      </c>
      <c r="C794" s="33" t="s">
        <v>304</v>
      </c>
      <c r="D794" s="31">
        <v>201</v>
      </c>
      <c r="E794" s="33" t="s">
        <v>17</v>
      </c>
      <c r="F794" s="31">
        <v>182</v>
      </c>
      <c r="G794" s="33" t="s">
        <v>273</v>
      </c>
      <c r="H794" s="34">
        <v>0</v>
      </c>
      <c r="I794" s="35">
        <v>0</v>
      </c>
      <c r="J794" s="35">
        <v>0</v>
      </c>
      <c r="K794" s="194"/>
      <c r="L794" s="196"/>
      <c r="M794" s="195"/>
      <c r="N794" s="195"/>
      <c r="O794" s="194"/>
    </row>
    <row r="795" spans="1:15" hidden="1" x14ac:dyDescent="0.3">
      <c r="A795" s="31">
        <v>496</v>
      </c>
      <c r="B795" s="32">
        <v>496201201</v>
      </c>
      <c r="C795" s="33" t="s">
        <v>304</v>
      </c>
      <c r="D795" s="31">
        <v>201</v>
      </c>
      <c r="E795" s="33" t="s">
        <v>17</v>
      </c>
      <c r="F795" s="31">
        <v>201</v>
      </c>
      <c r="G795" s="33" t="s">
        <v>17</v>
      </c>
      <c r="H795" s="34">
        <v>0</v>
      </c>
      <c r="I795" s="35">
        <v>-2096</v>
      </c>
      <c r="J795" s="35">
        <v>-2096</v>
      </c>
      <c r="K795" s="194"/>
      <c r="L795" s="196"/>
      <c r="M795" s="195"/>
      <c r="N795" s="195"/>
      <c r="O795" s="194"/>
    </row>
    <row r="796" spans="1:15" hidden="1" x14ac:dyDescent="0.3">
      <c r="A796" s="31">
        <v>496</v>
      </c>
      <c r="B796" s="32">
        <v>496201310</v>
      </c>
      <c r="C796" s="33" t="s">
        <v>304</v>
      </c>
      <c r="D796" s="31">
        <v>201</v>
      </c>
      <c r="E796" s="33" t="s">
        <v>17</v>
      </c>
      <c r="F796" s="31">
        <v>310</v>
      </c>
      <c r="G796" s="33" t="s">
        <v>277</v>
      </c>
      <c r="H796" s="34">
        <v>0</v>
      </c>
      <c r="I796" s="35">
        <v>0</v>
      </c>
      <c r="J796" s="35">
        <v>0</v>
      </c>
      <c r="K796" s="194"/>
      <c r="L796" s="196"/>
      <c r="M796" s="195"/>
      <c r="N796" s="195"/>
      <c r="O796" s="194"/>
    </row>
    <row r="797" spans="1:15" hidden="1" x14ac:dyDescent="0.3">
      <c r="A797" s="31">
        <v>496</v>
      </c>
      <c r="B797" s="32">
        <v>496201331</v>
      </c>
      <c r="C797" s="33" t="s">
        <v>304</v>
      </c>
      <c r="D797" s="31">
        <v>201</v>
      </c>
      <c r="E797" s="33" t="s">
        <v>17</v>
      </c>
      <c r="F797" s="31">
        <v>331</v>
      </c>
      <c r="G797" s="33" t="s">
        <v>20</v>
      </c>
      <c r="H797" s="34">
        <v>0</v>
      </c>
      <c r="I797" s="35">
        <v>0</v>
      </c>
      <c r="J797" s="35">
        <v>0</v>
      </c>
      <c r="K797" s="194"/>
      <c r="L797" s="196"/>
      <c r="M797" s="195"/>
      <c r="N797" s="195"/>
      <c r="O797" s="194"/>
    </row>
    <row r="798" spans="1:15" hidden="1" x14ac:dyDescent="0.3">
      <c r="A798" s="31">
        <v>496</v>
      </c>
      <c r="B798" s="32">
        <v>496201348</v>
      </c>
      <c r="C798" s="33" t="s">
        <v>304</v>
      </c>
      <c r="D798" s="31">
        <v>201</v>
      </c>
      <c r="E798" s="33" t="s">
        <v>17</v>
      </c>
      <c r="F798" s="31">
        <v>348</v>
      </c>
      <c r="G798" s="33" t="s">
        <v>132</v>
      </c>
      <c r="H798" s="34">
        <v>0</v>
      </c>
      <c r="I798" s="35">
        <v>0</v>
      </c>
      <c r="J798" s="35">
        <v>0</v>
      </c>
      <c r="K798" s="194"/>
      <c r="L798" s="196"/>
      <c r="M798" s="195"/>
      <c r="N798" s="195"/>
      <c r="O798" s="194"/>
    </row>
    <row r="799" spans="1:15" hidden="1" x14ac:dyDescent="0.3">
      <c r="A799" s="31">
        <v>496</v>
      </c>
      <c r="B799" s="32">
        <v>496201665</v>
      </c>
      <c r="C799" s="33" t="s">
        <v>304</v>
      </c>
      <c r="D799" s="31">
        <v>201</v>
      </c>
      <c r="E799" s="33" t="s">
        <v>17</v>
      </c>
      <c r="F799" s="31">
        <v>665</v>
      </c>
      <c r="G799" s="33" t="s">
        <v>278</v>
      </c>
      <c r="H799" s="34">
        <v>0</v>
      </c>
      <c r="I799" s="35">
        <v>0</v>
      </c>
      <c r="J799" s="35">
        <v>0</v>
      </c>
      <c r="K799" s="194"/>
      <c r="L799" s="196"/>
      <c r="M799" s="195"/>
      <c r="N799" s="195"/>
      <c r="O799" s="194"/>
    </row>
    <row r="800" spans="1:15" hidden="1" x14ac:dyDescent="0.3">
      <c r="A800" s="31">
        <v>496</v>
      </c>
      <c r="B800" s="32">
        <v>496201740</v>
      </c>
      <c r="C800" s="33" t="s">
        <v>304</v>
      </c>
      <c r="D800" s="31">
        <v>201</v>
      </c>
      <c r="E800" s="33" t="s">
        <v>17</v>
      </c>
      <c r="F800" s="31">
        <v>740</v>
      </c>
      <c r="G800" s="33" t="s">
        <v>305</v>
      </c>
      <c r="H800" s="34">
        <v>0</v>
      </c>
      <c r="I800" s="35">
        <v>0</v>
      </c>
      <c r="J800" s="35">
        <v>0</v>
      </c>
      <c r="K800" s="194"/>
      <c r="L800" s="196"/>
      <c r="M800" s="195"/>
      <c r="N800" s="195"/>
      <c r="O800" s="194"/>
    </row>
    <row r="801" spans="1:15" hidden="1" x14ac:dyDescent="0.3">
      <c r="A801" s="31">
        <v>497</v>
      </c>
      <c r="B801" s="32">
        <v>497117005</v>
      </c>
      <c r="C801" s="33" t="s">
        <v>306</v>
      </c>
      <c r="D801" s="31">
        <v>117</v>
      </c>
      <c r="E801" s="33" t="s">
        <v>53</v>
      </c>
      <c r="F801" s="31">
        <v>5</v>
      </c>
      <c r="G801" s="33" t="s">
        <v>219</v>
      </c>
      <c r="H801" s="34">
        <v>0</v>
      </c>
      <c r="I801" s="35">
        <v>0</v>
      </c>
      <c r="J801" s="35">
        <v>0</v>
      </c>
      <c r="K801" s="194"/>
      <c r="L801" s="196"/>
      <c r="M801" s="195"/>
      <c r="N801" s="195"/>
      <c r="O801" s="194"/>
    </row>
    <row r="802" spans="1:15" hidden="1" x14ac:dyDescent="0.3">
      <c r="A802" s="31">
        <v>497</v>
      </c>
      <c r="B802" s="32">
        <v>497117008</v>
      </c>
      <c r="C802" s="33" t="s">
        <v>306</v>
      </c>
      <c r="D802" s="31">
        <v>117</v>
      </c>
      <c r="E802" s="33" t="s">
        <v>53</v>
      </c>
      <c r="F802" s="31">
        <v>8</v>
      </c>
      <c r="G802" s="33" t="s">
        <v>208</v>
      </c>
      <c r="H802" s="34">
        <v>0.78000000000000114</v>
      </c>
      <c r="I802" s="35">
        <v>0</v>
      </c>
      <c r="J802" s="35">
        <v>15888</v>
      </c>
      <c r="K802" s="194"/>
      <c r="L802" s="196"/>
      <c r="M802" s="195"/>
      <c r="N802" s="195"/>
      <c r="O802" s="194"/>
    </row>
    <row r="803" spans="1:15" hidden="1" x14ac:dyDescent="0.3">
      <c r="A803" s="31">
        <v>497</v>
      </c>
      <c r="B803" s="32">
        <v>497117024</v>
      </c>
      <c r="C803" s="33" t="s">
        <v>306</v>
      </c>
      <c r="D803" s="31">
        <v>117</v>
      </c>
      <c r="E803" s="33" t="s">
        <v>53</v>
      </c>
      <c r="F803" s="31">
        <v>24</v>
      </c>
      <c r="G803" s="33" t="s">
        <v>252</v>
      </c>
      <c r="H803" s="34">
        <v>0</v>
      </c>
      <c r="I803" s="35">
        <v>0</v>
      </c>
      <c r="J803" s="35">
        <v>0</v>
      </c>
      <c r="K803" s="194"/>
      <c r="L803" s="196"/>
      <c r="M803" s="195"/>
      <c r="N803" s="195"/>
      <c r="O803" s="194"/>
    </row>
    <row r="804" spans="1:15" hidden="1" x14ac:dyDescent="0.3">
      <c r="A804" s="31">
        <v>497</v>
      </c>
      <c r="B804" s="32">
        <v>497117061</v>
      </c>
      <c r="C804" s="33" t="s">
        <v>306</v>
      </c>
      <c r="D804" s="31">
        <v>117</v>
      </c>
      <c r="E804" s="33" t="s">
        <v>53</v>
      </c>
      <c r="F804" s="31">
        <v>61</v>
      </c>
      <c r="G804" s="33" t="s">
        <v>170</v>
      </c>
      <c r="H804" s="34">
        <v>0</v>
      </c>
      <c r="I804" s="35">
        <v>0</v>
      </c>
      <c r="J804" s="35">
        <v>0</v>
      </c>
      <c r="K804" s="194"/>
      <c r="L804" s="196"/>
      <c r="M804" s="195"/>
      <c r="N804" s="195"/>
      <c r="O804" s="194"/>
    </row>
    <row r="805" spans="1:15" hidden="1" x14ac:dyDescent="0.3">
      <c r="A805" s="31">
        <v>497</v>
      </c>
      <c r="B805" s="32">
        <v>497117068</v>
      </c>
      <c r="C805" s="33" t="s">
        <v>306</v>
      </c>
      <c r="D805" s="31">
        <v>117</v>
      </c>
      <c r="E805" s="33" t="s">
        <v>53</v>
      </c>
      <c r="F805" s="31">
        <v>68</v>
      </c>
      <c r="G805" s="33" t="s">
        <v>307</v>
      </c>
      <c r="H805" s="34">
        <v>0</v>
      </c>
      <c r="I805" s="35">
        <v>0</v>
      </c>
      <c r="J805" s="35">
        <v>0</v>
      </c>
      <c r="K805" s="194"/>
      <c r="L805" s="196"/>
      <c r="M805" s="195"/>
      <c r="N805" s="195"/>
      <c r="O805" s="194"/>
    </row>
    <row r="806" spans="1:15" hidden="1" x14ac:dyDescent="0.3">
      <c r="A806" s="31">
        <v>497</v>
      </c>
      <c r="B806" s="32">
        <v>497117074</v>
      </c>
      <c r="C806" s="33" t="s">
        <v>306</v>
      </c>
      <c r="D806" s="31">
        <v>117</v>
      </c>
      <c r="E806" s="33" t="s">
        <v>53</v>
      </c>
      <c r="F806" s="31">
        <v>74</v>
      </c>
      <c r="G806" s="33" t="s">
        <v>308</v>
      </c>
      <c r="H806" s="34">
        <v>0</v>
      </c>
      <c r="I806" s="35">
        <v>0</v>
      </c>
      <c r="J806" s="35">
        <v>0</v>
      </c>
      <c r="K806" s="194"/>
      <c r="L806" s="196"/>
      <c r="M806" s="195"/>
      <c r="N806" s="195"/>
      <c r="O806" s="194"/>
    </row>
    <row r="807" spans="1:15" hidden="1" x14ac:dyDescent="0.3">
      <c r="A807" s="31">
        <v>497</v>
      </c>
      <c r="B807" s="32">
        <v>497117086</v>
      </c>
      <c r="C807" s="33" t="s">
        <v>306</v>
      </c>
      <c r="D807" s="31">
        <v>117</v>
      </c>
      <c r="E807" s="33" t="s">
        <v>53</v>
      </c>
      <c r="F807" s="31">
        <v>86</v>
      </c>
      <c r="G807" s="33" t="s">
        <v>207</v>
      </c>
      <c r="H807" s="34">
        <v>0</v>
      </c>
      <c r="I807" s="35">
        <v>0</v>
      </c>
      <c r="J807" s="35">
        <v>0</v>
      </c>
      <c r="K807" s="194"/>
      <c r="L807" s="196"/>
      <c r="M807" s="195"/>
      <c r="N807" s="195"/>
      <c r="O807" s="194"/>
    </row>
    <row r="808" spans="1:15" hidden="1" x14ac:dyDescent="0.3">
      <c r="A808" s="31">
        <v>497</v>
      </c>
      <c r="B808" s="32">
        <v>497117087</v>
      </c>
      <c r="C808" s="33" t="s">
        <v>306</v>
      </c>
      <c r="D808" s="31">
        <v>117</v>
      </c>
      <c r="E808" s="33" t="s">
        <v>53</v>
      </c>
      <c r="F808" s="31">
        <v>87</v>
      </c>
      <c r="G808" s="33" t="s">
        <v>171</v>
      </c>
      <c r="H808" s="34">
        <v>0</v>
      </c>
      <c r="I808" s="35">
        <v>0</v>
      </c>
      <c r="J808" s="35">
        <v>0</v>
      </c>
      <c r="K808" s="194"/>
      <c r="L808" s="196"/>
      <c r="M808" s="195"/>
      <c r="N808" s="195"/>
      <c r="O808" s="194"/>
    </row>
    <row r="809" spans="1:15" hidden="1" x14ac:dyDescent="0.3">
      <c r="A809" s="31">
        <v>497</v>
      </c>
      <c r="B809" s="32">
        <v>497117091</v>
      </c>
      <c r="C809" s="33" t="s">
        <v>306</v>
      </c>
      <c r="D809" s="31">
        <v>117</v>
      </c>
      <c r="E809" s="33" t="s">
        <v>53</v>
      </c>
      <c r="F809" s="31">
        <v>91</v>
      </c>
      <c r="G809" s="33" t="s">
        <v>52</v>
      </c>
      <c r="H809" s="34">
        <v>0</v>
      </c>
      <c r="I809" s="35">
        <v>0</v>
      </c>
      <c r="J809" s="35">
        <v>0</v>
      </c>
      <c r="K809" s="194"/>
      <c r="L809" s="196"/>
      <c r="M809" s="195"/>
      <c r="N809" s="195"/>
      <c r="O809" s="194"/>
    </row>
    <row r="810" spans="1:15" hidden="1" x14ac:dyDescent="0.3">
      <c r="A810" s="31">
        <v>497</v>
      </c>
      <c r="B810" s="32">
        <v>497117111</v>
      </c>
      <c r="C810" s="33" t="s">
        <v>306</v>
      </c>
      <c r="D810" s="31">
        <v>117</v>
      </c>
      <c r="E810" s="33" t="s">
        <v>53</v>
      </c>
      <c r="F810" s="31">
        <v>111</v>
      </c>
      <c r="G810" s="33" t="s">
        <v>253</v>
      </c>
      <c r="H810" s="34">
        <v>0</v>
      </c>
      <c r="I810" s="35">
        <v>0</v>
      </c>
      <c r="J810" s="35">
        <v>0</v>
      </c>
      <c r="K810" s="194"/>
      <c r="L810" s="196"/>
      <c r="M810" s="195"/>
      <c r="N810" s="195"/>
      <c r="O810" s="194"/>
    </row>
    <row r="811" spans="1:15" hidden="1" x14ac:dyDescent="0.3">
      <c r="A811" s="31">
        <v>497</v>
      </c>
      <c r="B811" s="32">
        <v>497117114</v>
      </c>
      <c r="C811" s="33" t="s">
        <v>306</v>
      </c>
      <c r="D811" s="31">
        <v>117</v>
      </c>
      <c r="E811" s="33" t="s">
        <v>53</v>
      </c>
      <c r="F811" s="31">
        <v>114</v>
      </c>
      <c r="G811" s="33" t="s">
        <v>51</v>
      </c>
      <c r="H811" s="34">
        <v>0</v>
      </c>
      <c r="I811" s="35">
        <v>0</v>
      </c>
      <c r="J811" s="35">
        <v>0</v>
      </c>
      <c r="K811" s="194"/>
      <c r="L811" s="196"/>
      <c r="M811" s="195"/>
      <c r="N811" s="195"/>
      <c r="O811" s="194"/>
    </row>
    <row r="812" spans="1:15" hidden="1" x14ac:dyDescent="0.3">
      <c r="A812" s="31">
        <v>497</v>
      </c>
      <c r="B812" s="32">
        <v>497117117</v>
      </c>
      <c r="C812" s="33" t="s">
        <v>306</v>
      </c>
      <c r="D812" s="31">
        <v>117</v>
      </c>
      <c r="E812" s="33" t="s">
        <v>53</v>
      </c>
      <c r="F812" s="31">
        <v>117</v>
      </c>
      <c r="G812" s="33" t="s">
        <v>53</v>
      </c>
      <c r="H812" s="34">
        <v>0</v>
      </c>
      <c r="I812" s="35">
        <v>0</v>
      </c>
      <c r="J812" s="35">
        <v>0</v>
      </c>
      <c r="K812" s="194"/>
      <c r="L812" s="196"/>
      <c r="M812" s="195"/>
      <c r="N812" s="195"/>
      <c r="O812" s="194"/>
    </row>
    <row r="813" spans="1:15" hidden="1" x14ac:dyDescent="0.3">
      <c r="A813" s="31">
        <v>497</v>
      </c>
      <c r="B813" s="32">
        <v>497117137</v>
      </c>
      <c r="C813" s="33" t="s">
        <v>306</v>
      </c>
      <c r="D813" s="31">
        <v>117</v>
      </c>
      <c r="E813" s="33" t="s">
        <v>53</v>
      </c>
      <c r="F813" s="31">
        <v>137</v>
      </c>
      <c r="G813" s="33" t="s">
        <v>210</v>
      </c>
      <c r="H813" s="34">
        <v>0</v>
      </c>
      <c r="I813" s="35">
        <v>0</v>
      </c>
      <c r="J813" s="35">
        <v>0</v>
      </c>
      <c r="K813" s="194"/>
      <c r="L813" s="196"/>
      <c r="M813" s="195"/>
      <c r="N813" s="195"/>
      <c r="O813" s="194"/>
    </row>
    <row r="814" spans="1:15" hidden="1" x14ac:dyDescent="0.3">
      <c r="A814" s="31">
        <v>497</v>
      </c>
      <c r="B814" s="32">
        <v>497117154</v>
      </c>
      <c r="C814" s="33" t="s">
        <v>306</v>
      </c>
      <c r="D814" s="31">
        <v>117</v>
      </c>
      <c r="E814" s="33" t="s">
        <v>53</v>
      </c>
      <c r="F814" s="31">
        <v>154</v>
      </c>
      <c r="G814" s="33" t="s">
        <v>309</v>
      </c>
      <c r="H814" s="34">
        <v>0</v>
      </c>
      <c r="I814" s="35">
        <v>0</v>
      </c>
      <c r="J814" s="35">
        <v>0</v>
      </c>
      <c r="K814" s="194"/>
      <c r="L814" s="196"/>
      <c r="M814" s="195"/>
      <c r="N814" s="195"/>
      <c r="O814" s="194"/>
    </row>
    <row r="815" spans="1:15" hidden="1" x14ac:dyDescent="0.3">
      <c r="A815" s="31">
        <v>497</v>
      </c>
      <c r="B815" s="32">
        <v>497117159</v>
      </c>
      <c r="C815" s="33" t="s">
        <v>306</v>
      </c>
      <c r="D815" s="31">
        <v>117</v>
      </c>
      <c r="E815" s="33" t="s">
        <v>53</v>
      </c>
      <c r="F815" s="31">
        <v>159</v>
      </c>
      <c r="G815" s="33" t="s">
        <v>172</v>
      </c>
      <c r="H815" s="34">
        <v>0</v>
      </c>
      <c r="I815" s="35">
        <v>0</v>
      </c>
      <c r="J815" s="35">
        <v>0</v>
      </c>
      <c r="K815" s="194"/>
      <c r="L815" s="196"/>
      <c r="M815" s="195"/>
      <c r="N815" s="195"/>
      <c r="O815" s="194"/>
    </row>
    <row r="816" spans="1:15" hidden="1" x14ac:dyDescent="0.3">
      <c r="A816" s="31">
        <v>497</v>
      </c>
      <c r="B816" s="32">
        <v>497117210</v>
      </c>
      <c r="C816" s="33" t="s">
        <v>306</v>
      </c>
      <c r="D816" s="31">
        <v>117</v>
      </c>
      <c r="E816" s="33" t="s">
        <v>53</v>
      </c>
      <c r="F816" s="31">
        <v>210</v>
      </c>
      <c r="G816" s="33" t="s">
        <v>54</v>
      </c>
      <c r="H816" s="34">
        <v>0</v>
      </c>
      <c r="I816" s="35">
        <v>0</v>
      </c>
      <c r="J816" s="35">
        <v>0</v>
      </c>
      <c r="K816" s="194"/>
      <c r="L816" s="196"/>
      <c r="M816" s="195"/>
      <c r="N816" s="195"/>
      <c r="O816" s="194"/>
    </row>
    <row r="817" spans="1:15" hidden="1" x14ac:dyDescent="0.3">
      <c r="A817" s="31">
        <v>497</v>
      </c>
      <c r="B817" s="32">
        <v>497117223</v>
      </c>
      <c r="C817" s="33" t="s">
        <v>306</v>
      </c>
      <c r="D817" s="31">
        <v>117</v>
      </c>
      <c r="E817" s="33" t="s">
        <v>53</v>
      </c>
      <c r="F817" s="31">
        <v>223</v>
      </c>
      <c r="G817" s="33" t="s">
        <v>310</v>
      </c>
      <c r="H817" s="34">
        <v>0</v>
      </c>
      <c r="I817" s="35">
        <v>0</v>
      </c>
      <c r="J817" s="35">
        <v>0</v>
      </c>
      <c r="K817" s="194"/>
      <c r="L817" s="196"/>
      <c r="M817" s="195"/>
      <c r="N817" s="195"/>
      <c r="O817" s="194"/>
    </row>
    <row r="818" spans="1:15" hidden="1" x14ac:dyDescent="0.3">
      <c r="A818" s="31">
        <v>497</v>
      </c>
      <c r="B818" s="32">
        <v>497117230</v>
      </c>
      <c r="C818" s="33" t="s">
        <v>306</v>
      </c>
      <c r="D818" s="31">
        <v>117</v>
      </c>
      <c r="E818" s="33" t="s">
        <v>53</v>
      </c>
      <c r="F818" s="31">
        <v>230</v>
      </c>
      <c r="G818" s="33" t="s">
        <v>311</v>
      </c>
      <c r="H818" s="34">
        <v>-0.78000000000000025</v>
      </c>
      <c r="I818" s="35">
        <v>0</v>
      </c>
      <c r="J818" s="35">
        <v>-17714</v>
      </c>
      <c r="K818" s="194"/>
      <c r="L818" s="196"/>
      <c r="M818" s="195"/>
      <c r="N818" s="195"/>
      <c r="O818" s="194"/>
    </row>
    <row r="819" spans="1:15" hidden="1" x14ac:dyDescent="0.3">
      <c r="A819" s="31">
        <v>497</v>
      </c>
      <c r="B819" s="32">
        <v>497117272</v>
      </c>
      <c r="C819" s="33" t="s">
        <v>306</v>
      </c>
      <c r="D819" s="31">
        <v>117</v>
      </c>
      <c r="E819" s="33" t="s">
        <v>53</v>
      </c>
      <c r="F819" s="31">
        <v>272</v>
      </c>
      <c r="G819" s="33" t="s">
        <v>312</v>
      </c>
      <c r="H819" s="34">
        <v>0</v>
      </c>
      <c r="I819" s="35">
        <v>0</v>
      </c>
      <c r="J819" s="35">
        <v>0</v>
      </c>
      <c r="K819" s="194"/>
      <c r="L819" s="196"/>
      <c r="M819" s="195"/>
      <c r="N819" s="195"/>
      <c r="O819" s="194"/>
    </row>
    <row r="820" spans="1:15" hidden="1" x14ac:dyDescent="0.3">
      <c r="A820" s="31">
        <v>497</v>
      </c>
      <c r="B820" s="32">
        <v>497117278</v>
      </c>
      <c r="C820" s="33" t="s">
        <v>306</v>
      </c>
      <c r="D820" s="31">
        <v>117</v>
      </c>
      <c r="E820" s="33" t="s">
        <v>53</v>
      </c>
      <c r="F820" s="31">
        <v>278</v>
      </c>
      <c r="G820" s="33" t="s">
        <v>212</v>
      </c>
      <c r="H820" s="34">
        <v>0</v>
      </c>
      <c r="I820" s="35">
        <v>0</v>
      </c>
      <c r="J820" s="35">
        <v>0</v>
      </c>
      <c r="K820" s="194"/>
      <c r="L820" s="196"/>
      <c r="M820" s="195"/>
      <c r="N820" s="195"/>
      <c r="O820" s="194"/>
    </row>
    <row r="821" spans="1:15" hidden="1" x14ac:dyDescent="0.3">
      <c r="A821" s="31">
        <v>497</v>
      </c>
      <c r="B821" s="32">
        <v>497117281</v>
      </c>
      <c r="C821" s="33" t="s">
        <v>306</v>
      </c>
      <c r="D821" s="31">
        <v>117</v>
      </c>
      <c r="E821" s="33" t="s">
        <v>53</v>
      </c>
      <c r="F821" s="31">
        <v>281</v>
      </c>
      <c r="G821" s="33" t="s">
        <v>169</v>
      </c>
      <c r="H821" s="34">
        <v>0</v>
      </c>
      <c r="I821" s="35">
        <v>0</v>
      </c>
      <c r="J821" s="35">
        <v>0</v>
      </c>
      <c r="K821" s="194"/>
      <c r="L821" s="196"/>
      <c r="M821" s="195"/>
      <c r="N821" s="195"/>
      <c r="O821" s="194"/>
    </row>
    <row r="822" spans="1:15" hidden="1" x14ac:dyDescent="0.3">
      <c r="A822" s="31">
        <v>497</v>
      </c>
      <c r="B822" s="32">
        <v>497117289</v>
      </c>
      <c r="C822" s="33" t="s">
        <v>306</v>
      </c>
      <c r="D822" s="31">
        <v>117</v>
      </c>
      <c r="E822" s="33" t="s">
        <v>53</v>
      </c>
      <c r="F822" s="31">
        <v>289</v>
      </c>
      <c r="G822" s="33" t="s">
        <v>313</v>
      </c>
      <c r="H822" s="34">
        <v>0</v>
      </c>
      <c r="I822" s="35">
        <v>0</v>
      </c>
      <c r="J822" s="35">
        <v>0</v>
      </c>
      <c r="K822" s="194"/>
      <c r="L822" s="196"/>
      <c r="M822" s="195"/>
      <c r="N822" s="195"/>
      <c r="O822" s="194"/>
    </row>
    <row r="823" spans="1:15" hidden="1" x14ac:dyDescent="0.3">
      <c r="A823" s="31">
        <v>497</v>
      </c>
      <c r="B823" s="32">
        <v>497117325</v>
      </c>
      <c r="C823" s="33" t="s">
        <v>306</v>
      </c>
      <c r="D823" s="31">
        <v>117</v>
      </c>
      <c r="E823" s="33" t="s">
        <v>53</v>
      </c>
      <c r="F823" s="31">
        <v>325</v>
      </c>
      <c r="G823" s="33" t="s">
        <v>220</v>
      </c>
      <c r="H823" s="34">
        <v>0</v>
      </c>
      <c r="I823" s="35">
        <v>0</v>
      </c>
      <c r="J823" s="35">
        <v>0</v>
      </c>
      <c r="K823" s="194"/>
      <c r="L823" s="196"/>
      <c r="M823" s="195"/>
      <c r="N823" s="195"/>
      <c r="O823" s="194"/>
    </row>
    <row r="824" spans="1:15" hidden="1" x14ac:dyDescent="0.3">
      <c r="A824" s="31">
        <v>497</v>
      </c>
      <c r="B824" s="32">
        <v>497117327</v>
      </c>
      <c r="C824" s="33" t="s">
        <v>306</v>
      </c>
      <c r="D824" s="31">
        <v>117</v>
      </c>
      <c r="E824" s="33" t="s">
        <v>53</v>
      </c>
      <c r="F824" s="31">
        <v>327</v>
      </c>
      <c r="G824" s="33" t="s">
        <v>213</v>
      </c>
      <c r="H824" s="34">
        <v>0</v>
      </c>
      <c r="I824" s="35">
        <v>0</v>
      </c>
      <c r="J824" s="35">
        <v>0</v>
      </c>
      <c r="K824" s="194"/>
      <c r="L824" s="196"/>
      <c r="M824" s="195"/>
      <c r="N824" s="195"/>
      <c r="O824" s="194"/>
    </row>
    <row r="825" spans="1:15" hidden="1" x14ac:dyDescent="0.3">
      <c r="A825" s="31">
        <v>497</v>
      </c>
      <c r="B825" s="32">
        <v>497117332</v>
      </c>
      <c r="C825" s="33" t="s">
        <v>306</v>
      </c>
      <c r="D825" s="31">
        <v>117</v>
      </c>
      <c r="E825" s="33" t="s">
        <v>53</v>
      </c>
      <c r="F825" s="31">
        <v>332</v>
      </c>
      <c r="G825" s="33" t="s">
        <v>221</v>
      </c>
      <c r="H825" s="34">
        <v>0</v>
      </c>
      <c r="I825" s="35">
        <v>0</v>
      </c>
      <c r="J825" s="35">
        <v>0</v>
      </c>
      <c r="K825" s="194"/>
      <c r="L825" s="196"/>
      <c r="M825" s="195"/>
      <c r="N825" s="195"/>
      <c r="O825" s="194"/>
    </row>
    <row r="826" spans="1:15" hidden="1" x14ac:dyDescent="0.3">
      <c r="A826" s="31">
        <v>497</v>
      </c>
      <c r="B826" s="32">
        <v>497117340</v>
      </c>
      <c r="C826" s="33" t="s">
        <v>306</v>
      </c>
      <c r="D826" s="31">
        <v>117</v>
      </c>
      <c r="E826" s="33" t="s">
        <v>53</v>
      </c>
      <c r="F826" s="31">
        <v>340</v>
      </c>
      <c r="G826" s="33" t="s">
        <v>215</v>
      </c>
      <c r="H826" s="34">
        <v>0</v>
      </c>
      <c r="I826" s="35">
        <v>0</v>
      </c>
      <c r="J826" s="35">
        <v>0</v>
      </c>
      <c r="K826" s="194"/>
      <c r="L826" s="196"/>
      <c r="M826" s="195"/>
      <c r="N826" s="195"/>
      <c r="O826" s="194"/>
    </row>
    <row r="827" spans="1:15" hidden="1" x14ac:dyDescent="0.3">
      <c r="A827" s="31">
        <v>497</v>
      </c>
      <c r="B827" s="32">
        <v>497117605</v>
      </c>
      <c r="C827" s="33" t="s">
        <v>306</v>
      </c>
      <c r="D827" s="31">
        <v>117</v>
      </c>
      <c r="E827" s="33" t="s">
        <v>53</v>
      </c>
      <c r="F827" s="31">
        <v>605</v>
      </c>
      <c r="G827" s="33" t="s">
        <v>216</v>
      </c>
      <c r="H827" s="34">
        <v>0</v>
      </c>
      <c r="I827" s="35">
        <v>0</v>
      </c>
      <c r="J827" s="35">
        <v>0</v>
      </c>
      <c r="K827" s="194"/>
      <c r="L827" s="196"/>
      <c r="M827" s="195"/>
      <c r="N827" s="195"/>
      <c r="O827" s="194"/>
    </row>
    <row r="828" spans="1:15" hidden="1" x14ac:dyDescent="0.3">
      <c r="A828" s="31">
        <v>497</v>
      </c>
      <c r="B828" s="32">
        <v>497117670</v>
      </c>
      <c r="C828" s="33" t="s">
        <v>306</v>
      </c>
      <c r="D828" s="31">
        <v>117</v>
      </c>
      <c r="E828" s="33" t="s">
        <v>53</v>
      </c>
      <c r="F828" s="31">
        <v>670</v>
      </c>
      <c r="G828" s="33" t="s">
        <v>56</v>
      </c>
      <c r="H828" s="34">
        <v>0</v>
      </c>
      <c r="I828" s="35">
        <v>0</v>
      </c>
      <c r="J828" s="35">
        <v>0</v>
      </c>
      <c r="K828" s="194"/>
      <c r="L828" s="196"/>
      <c r="M828" s="195"/>
      <c r="N828" s="195"/>
      <c r="O828" s="194"/>
    </row>
    <row r="829" spans="1:15" hidden="1" x14ac:dyDescent="0.3">
      <c r="A829" s="31">
        <v>497</v>
      </c>
      <c r="B829" s="32">
        <v>497117674</v>
      </c>
      <c r="C829" s="33" t="s">
        <v>306</v>
      </c>
      <c r="D829" s="31">
        <v>117</v>
      </c>
      <c r="E829" s="33" t="s">
        <v>53</v>
      </c>
      <c r="F829" s="31">
        <v>674</v>
      </c>
      <c r="G829" s="33" t="s">
        <v>57</v>
      </c>
      <c r="H829" s="34">
        <v>0</v>
      </c>
      <c r="I829" s="35">
        <v>0</v>
      </c>
      <c r="J829" s="35">
        <v>0</v>
      </c>
      <c r="K829" s="194"/>
      <c r="L829" s="196"/>
      <c r="M829" s="195"/>
      <c r="N829" s="195"/>
      <c r="O829" s="194"/>
    </row>
    <row r="830" spans="1:15" hidden="1" x14ac:dyDescent="0.3">
      <c r="A830" s="31">
        <v>497</v>
      </c>
      <c r="B830" s="32">
        <v>497117680</v>
      </c>
      <c r="C830" s="33" t="s">
        <v>306</v>
      </c>
      <c r="D830" s="31">
        <v>117</v>
      </c>
      <c r="E830" s="33" t="s">
        <v>53</v>
      </c>
      <c r="F830" s="31">
        <v>680</v>
      </c>
      <c r="G830" s="33" t="s">
        <v>174</v>
      </c>
      <c r="H830" s="34">
        <v>0</v>
      </c>
      <c r="I830" s="35">
        <v>0</v>
      </c>
      <c r="J830" s="35">
        <v>0</v>
      </c>
      <c r="K830" s="194"/>
      <c r="L830" s="196"/>
      <c r="M830" s="195"/>
      <c r="N830" s="195"/>
      <c r="O830" s="194"/>
    </row>
    <row r="831" spans="1:15" hidden="1" x14ac:dyDescent="0.3">
      <c r="A831" s="31">
        <v>497</v>
      </c>
      <c r="B831" s="32">
        <v>497117683</v>
      </c>
      <c r="C831" s="33" t="s">
        <v>306</v>
      </c>
      <c r="D831" s="31">
        <v>117</v>
      </c>
      <c r="E831" s="33" t="s">
        <v>53</v>
      </c>
      <c r="F831" s="31">
        <v>683</v>
      </c>
      <c r="G831" s="33" t="s">
        <v>58</v>
      </c>
      <c r="H831" s="34">
        <v>0</v>
      </c>
      <c r="I831" s="35">
        <v>0</v>
      </c>
      <c r="J831" s="35">
        <v>0</v>
      </c>
      <c r="K831" s="194"/>
      <c r="L831" s="196"/>
      <c r="M831" s="195"/>
      <c r="N831" s="195"/>
      <c r="O831" s="194"/>
    </row>
    <row r="832" spans="1:15" hidden="1" x14ac:dyDescent="0.3">
      <c r="A832" s="31">
        <v>497</v>
      </c>
      <c r="B832" s="32">
        <v>497117728</v>
      </c>
      <c r="C832" s="33" t="s">
        <v>306</v>
      </c>
      <c r="D832" s="31">
        <v>117</v>
      </c>
      <c r="E832" s="33" t="s">
        <v>53</v>
      </c>
      <c r="F832" s="31">
        <v>728</v>
      </c>
      <c r="G832" s="33" t="s">
        <v>314</v>
      </c>
      <c r="H832" s="34">
        <v>0</v>
      </c>
      <c r="I832" s="35">
        <v>0</v>
      </c>
      <c r="J832" s="35">
        <v>0</v>
      </c>
      <c r="K832" s="194"/>
      <c r="L832" s="196"/>
      <c r="M832" s="195"/>
      <c r="N832" s="195"/>
      <c r="O832" s="194"/>
    </row>
    <row r="833" spans="1:15" hidden="1" x14ac:dyDescent="0.3">
      <c r="A833" s="31">
        <v>497</v>
      </c>
      <c r="B833" s="32">
        <v>497117755</v>
      </c>
      <c r="C833" s="33" t="s">
        <v>306</v>
      </c>
      <c r="D833" s="31">
        <v>117</v>
      </c>
      <c r="E833" s="33" t="s">
        <v>53</v>
      </c>
      <c r="F833" s="31">
        <v>755</v>
      </c>
      <c r="G833" s="33" t="s">
        <v>62</v>
      </c>
      <c r="H833" s="34">
        <v>0</v>
      </c>
      <c r="I833" s="35">
        <v>0</v>
      </c>
      <c r="J833" s="35">
        <v>0</v>
      </c>
      <c r="K833" s="194"/>
      <c r="L833" s="196"/>
      <c r="M833" s="195"/>
      <c r="N833" s="195"/>
      <c r="O833" s="194"/>
    </row>
    <row r="834" spans="1:15" hidden="1" x14ac:dyDescent="0.3">
      <c r="A834" s="31">
        <v>497</v>
      </c>
      <c r="B834" s="32">
        <v>497117766</v>
      </c>
      <c r="C834" s="33" t="s">
        <v>306</v>
      </c>
      <c r="D834" s="31">
        <v>117</v>
      </c>
      <c r="E834" s="33" t="s">
        <v>53</v>
      </c>
      <c r="F834" s="31">
        <v>766</v>
      </c>
      <c r="G834" s="33" t="s">
        <v>259</v>
      </c>
      <c r="H834" s="34">
        <v>0</v>
      </c>
      <c r="I834" s="35">
        <v>0</v>
      </c>
      <c r="J834" s="35">
        <v>0</v>
      </c>
      <c r="K834" s="194"/>
      <c r="L834" s="196"/>
      <c r="M834" s="195"/>
      <c r="N834" s="195"/>
      <c r="O834" s="194"/>
    </row>
    <row r="835" spans="1:15" hidden="1" x14ac:dyDescent="0.3">
      <c r="A835" s="31">
        <v>498</v>
      </c>
      <c r="B835" s="32">
        <v>498281281</v>
      </c>
      <c r="C835" s="33" t="s">
        <v>315</v>
      </c>
      <c r="D835" s="31">
        <v>281</v>
      </c>
      <c r="E835" s="33" t="s">
        <v>169</v>
      </c>
      <c r="F835" s="31">
        <v>281</v>
      </c>
      <c r="G835" s="33" t="s">
        <v>169</v>
      </c>
      <c r="H835" s="34">
        <v>0</v>
      </c>
      <c r="I835" s="35">
        <v>0</v>
      </c>
      <c r="J835" s="35">
        <v>0</v>
      </c>
      <c r="K835" s="194"/>
      <c r="L835" s="196"/>
      <c r="M835" s="195"/>
      <c r="N835" s="195"/>
      <c r="O835" s="194"/>
    </row>
    <row r="836" spans="1:15" hidden="1" x14ac:dyDescent="0.3">
      <c r="A836" s="31">
        <v>499</v>
      </c>
      <c r="B836" s="32">
        <v>499061005</v>
      </c>
      <c r="C836" s="33" t="s">
        <v>316</v>
      </c>
      <c r="D836" s="31">
        <v>61</v>
      </c>
      <c r="E836" s="33" t="s">
        <v>170</v>
      </c>
      <c r="F836" s="31">
        <v>5</v>
      </c>
      <c r="G836" s="33" t="s">
        <v>219</v>
      </c>
      <c r="H836" s="34">
        <v>0</v>
      </c>
      <c r="I836" s="35">
        <v>0</v>
      </c>
      <c r="J836" s="35">
        <v>0</v>
      </c>
      <c r="K836" s="194"/>
      <c r="L836" s="196"/>
      <c r="M836" s="195"/>
      <c r="N836" s="195"/>
      <c r="O836" s="194"/>
    </row>
    <row r="837" spans="1:15" hidden="1" x14ac:dyDescent="0.3">
      <c r="A837" s="31">
        <v>499</v>
      </c>
      <c r="B837" s="32">
        <v>499061061</v>
      </c>
      <c r="C837" s="33" t="s">
        <v>316</v>
      </c>
      <c r="D837" s="31">
        <v>61</v>
      </c>
      <c r="E837" s="33" t="s">
        <v>170</v>
      </c>
      <c r="F837" s="31">
        <v>61</v>
      </c>
      <c r="G837" s="33" t="s">
        <v>170</v>
      </c>
      <c r="H837" s="34">
        <v>0</v>
      </c>
      <c r="I837" s="35">
        <v>0</v>
      </c>
      <c r="J837" s="35">
        <v>0</v>
      </c>
      <c r="K837" s="194"/>
      <c r="L837" s="196"/>
      <c r="M837" s="195"/>
      <c r="N837" s="195"/>
      <c r="O837" s="194"/>
    </row>
    <row r="838" spans="1:15" hidden="1" x14ac:dyDescent="0.3">
      <c r="A838" s="31">
        <v>499</v>
      </c>
      <c r="B838" s="32">
        <v>499061111</v>
      </c>
      <c r="C838" s="33" t="s">
        <v>316</v>
      </c>
      <c r="D838" s="31">
        <v>61</v>
      </c>
      <c r="E838" s="33" t="s">
        <v>170</v>
      </c>
      <c r="F838" s="31">
        <v>111</v>
      </c>
      <c r="G838" s="33" t="s">
        <v>253</v>
      </c>
      <c r="H838" s="34">
        <v>0</v>
      </c>
      <c r="I838" s="35">
        <v>0</v>
      </c>
      <c r="J838" s="35">
        <v>0</v>
      </c>
      <c r="K838" s="194"/>
      <c r="L838" s="196"/>
      <c r="M838" s="195"/>
      <c r="N838" s="195"/>
      <c r="O838" s="194"/>
    </row>
    <row r="839" spans="1:15" hidden="1" x14ac:dyDescent="0.3">
      <c r="A839" s="31">
        <v>499</v>
      </c>
      <c r="B839" s="32">
        <v>499061137</v>
      </c>
      <c r="C839" s="33" t="s">
        <v>316</v>
      </c>
      <c r="D839" s="31">
        <v>61</v>
      </c>
      <c r="E839" s="33" t="s">
        <v>170</v>
      </c>
      <c r="F839" s="31">
        <v>137</v>
      </c>
      <c r="G839" s="33" t="s">
        <v>210</v>
      </c>
      <c r="H839" s="34">
        <v>0</v>
      </c>
      <c r="I839" s="35">
        <v>0</v>
      </c>
      <c r="J839" s="35">
        <v>0</v>
      </c>
      <c r="K839" s="194"/>
      <c r="L839" s="196"/>
      <c r="M839" s="195"/>
      <c r="N839" s="195"/>
      <c r="O839" s="194"/>
    </row>
    <row r="840" spans="1:15" hidden="1" x14ac:dyDescent="0.3">
      <c r="A840" s="31">
        <v>499</v>
      </c>
      <c r="B840" s="32">
        <v>499061161</v>
      </c>
      <c r="C840" s="33" t="s">
        <v>316</v>
      </c>
      <c r="D840" s="31">
        <v>61</v>
      </c>
      <c r="E840" s="33" t="s">
        <v>170</v>
      </c>
      <c r="F840" s="31">
        <v>161</v>
      </c>
      <c r="G840" s="33" t="s">
        <v>173</v>
      </c>
      <c r="H840" s="34">
        <v>0</v>
      </c>
      <c r="I840" s="35">
        <v>0</v>
      </c>
      <c r="J840" s="35">
        <v>0</v>
      </c>
      <c r="K840" s="194"/>
      <c r="L840" s="196"/>
      <c r="M840" s="195"/>
      <c r="N840" s="195"/>
      <c r="O840" s="194"/>
    </row>
    <row r="841" spans="1:15" hidden="1" x14ac:dyDescent="0.3">
      <c r="A841" s="31">
        <v>499</v>
      </c>
      <c r="B841" s="32">
        <v>499061210</v>
      </c>
      <c r="C841" s="33" t="s">
        <v>316</v>
      </c>
      <c r="D841" s="31">
        <v>61</v>
      </c>
      <c r="E841" s="33" t="s">
        <v>170</v>
      </c>
      <c r="F841" s="31">
        <v>210</v>
      </c>
      <c r="G841" s="33" t="s">
        <v>54</v>
      </c>
      <c r="H841" s="34">
        <v>0</v>
      </c>
      <c r="I841" s="35">
        <v>0</v>
      </c>
      <c r="J841" s="35">
        <v>0</v>
      </c>
      <c r="K841" s="194"/>
      <c r="L841" s="196"/>
      <c r="M841" s="195"/>
      <c r="N841" s="195"/>
      <c r="O841" s="194"/>
    </row>
    <row r="842" spans="1:15" hidden="1" x14ac:dyDescent="0.3">
      <c r="A842" s="31">
        <v>499</v>
      </c>
      <c r="B842" s="32">
        <v>499061227</v>
      </c>
      <c r="C842" s="33" t="s">
        <v>316</v>
      </c>
      <c r="D842" s="31">
        <v>61</v>
      </c>
      <c r="E842" s="33" t="s">
        <v>170</v>
      </c>
      <c r="F842" s="31">
        <v>227</v>
      </c>
      <c r="G842" s="33" t="s">
        <v>255</v>
      </c>
      <c r="H842" s="34">
        <v>0</v>
      </c>
      <c r="I842" s="35">
        <v>0</v>
      </c>
      <c r="J842" s="35">
        <v>0</v>
      </c>
      <c r="K842" s="194"/>
      <c r="L842" s="196"/>
      <c r="M842" s="195"/>
      <c r="N842" s="195"/>
      <c r="O842" s="194"/>
    </row>
    <row r="843" spans="1:15" hidden="1" x14ac:dyDescent="0.3">
      <c r="A843" s="31">
        <v>499</v>
      </c>
      <c r="B843" s="32">
        <v>499061281</v>
      </c>
      <c r="C843" s="33" t="s">
        <v>316</v>
      </c>
      <c r="D843" s="31">
        <v>61</v>
      </c>
      <c r="E843" s="33" t="s">
        <v>170</v>
      </c>
      <c r="F843" s="31">
        <v>281</v>
      </c>
      <c r="G843" s="33" t="s">
        <v>169</v>
      </c>
      <c r="H843" s="34">
        <v>0</v>
      </c>
      <c r="I843" s="35">
        <v>0</v>
      </c>
      <c r="J843" s="35">
        <v>0</v>
      </c>
      <c r="K843" s="194"/>
      <c r="L843" s="196"/>
      <c r="M843" s="195"/>
      <c r="N843" s="195"/>
      <c r="O843" s="194"/>
    </row>
    <row r="844" spans="1:15" hidden="1" x14ac:dyDescent="0.3">
      <c r="A844" s="31">
        <v>499</v>
      </c>
      <c r="B844" s="32">
        <v>499061332</v>
      </c>
      <c r="C844" s="33" t="s">
        <v>316</v>
      </c>
      <c r="D844" s="31">
        <v>61</v>
      </c>
      <c r="E844" s="33" t="s">
        <v>170</v>
      </c>
      <c r="F844" s="31">
        <v>332</v>
      </c>
      <c r="G844" s="33" t="s">
        <v>221</v>
      </c>
      <c r="H844" s="34">
        <v>0</v>
      </c>
      <c r="I844" s="35">
        <v>0</v>
      </c>
      <c r="J844" s="35">
        <v>0</v>
      </c>
      <c r="K844" s="194"/>
      <c r="L844" s="196"/>
      <c r="M844" s="195"/>
      <c r="N844" s="195"/>
      <c r="O844" s="194"/>
    </row>
    <row r="845" spans="1:15" hidden="1" x14ac:dyDescent="0.3">
      <c r="A845" s="31">
        <v>3501</v>
      </c>
      <c r="B845" s="32">
        <v>3501137061</v>
      </c>
      <c r="C845" s="33" t="s">
        <v>317</v>
      </c>
      <c r="D845" s="31">
        <v>137</v>
      </c>
      <c r="E845" s="33" t="s">
        <v>210</v>
      </c>
      <c r="F845" s="31">
        <v>61</v>
      </c>
      <c r="G845" s="33" t="s">
        <v>170</v>
      </c>
      <c r="H845" s="34">
        <v>0</v>
      </c>
      <c r="I845" s="35">
        <v>0</v>
      </c>
      <c r="J845" s="35">
        <v>0</v>
      </c>
      <c r="K845" s="194"/>
      <c r="L845" s="196"/>
      <c r="M845" s="195"/>
      <c r="N845" s="195"/>
      <c r="O845" s="194"/>
    </row>
    <row r="846" spans="1:15" hidden="1" x14ac:dyDescent="0.3">
      <c r="A846" s="31">
        <v>3501</v>
      </c>
      <c r="B846" s="32">
        <v>3501137086</v>
      </c>
      <c r="C846" s="33" t="s">
        <v>317</v>
      </c>
      <c r="D846" s="31">
        <v>137</v>
      </c>
      <c r="E846" s="33" t="s">
        <v>210</v>
      </c>
      <c r="F846" s="31">
        <v>86</v>
      </c>
      <c r="G846" s="33" t="s">
        <v>207</v>
      </c>
      <c r="H846" s="34">
        <v>0</v>
      </c>
      <c r="I846" s="35">
        <v>0</v>
      </c>
      <c r="J846" s="35">
        <v>0</v>
      </c>
      <c r="K846" s="194"/>
      <c r="L846" s="196"/>
      <c r="M846" s="195"/>
      <c r="N846" s="195"/>
      <c r="O846" s="194"/>
    </row>
    <row r="847" spans="1:15" hidden="1" x14ac:dyDescent="0.3">
      <c r="A847" s="31">
        <v>3501</v>
      </c>
      <c r="B847" s="32">
        <v>3501137127</v>
      </c>
      <c r="C847" s="33" t="s">
        <v>317</v>
      </c>
      <c r="D847" s="31">
        <v>137</v>
      </c>
      <c r="E847" s="33" t="s">
        <v>210</v>
      </c>
      <c r="F847" s="31">
        <v>127</v>
      </c>
      <c r="G847" s="33" t="s">
        <v>209</v>
      </c>
      <c r="H847" s="34">
        <v>0</v>
      </c>
      <c r="I847" s="35">
        <v>0</v>
      </c>
      <c r="J847" s="35">
        <v>0</v>
      </c>
      <c r="K847" s="194"/>
      <c r="L847" s="196"/>
      <c r="M847" s="195"/>
      <c r="N847" s="195"/>
      <c r="O847" s="194"/>
    </row>
    <row r="848" spans="1:15" hidden="1" x14ac:dyDescent="0.3">
      <c r="A848" s="31">
        <v>3501</v>
      </c>
      <c r="B848" s="32">
        <v>3501137137</v>
      </c>
      <c r="C848" s="33" t="s">
        <v>317</v>
      </c>
      <c r="D848" s="31">
        <v>137</v>
      </c>
      <c r="E848" s="33" t="s">
        <v>210</v>
      </c>
      <c r="F848" s="31">
        <v>137</v>
      </c>
      <c r="G848" s="33" t="s">
        <v>210</v>
      </c>
      <c r="H848" s="34">
        <v>0</v>
      </c>
      <c r="I848" s="35">
        <v>0</v>
      </c>
      <c r="J848" s="35">
        <v>0</v>
      </c>
      <c r="K848" s="194"/>
      <c r="L848" s="196"/>
      <c r="M848" s="195"/>
      <c r="N848" s="195"/>
      <c r="O848" s="194"/>
    </row>
    <row r="849" spans="1:15" hidden="1" x14ac:dyDescent="0.3">
      <c r="A849" s="31">
        <v>3501</v>
      </c>
      <c r="B849" s="32">
        <v>3501137161</v>
      </c>
      <c r="C849" s="33" t="s">
        <v>317</v>
      </c>
      <c r="D849" s="31">
        <v>137</v>
      </c>
      <c r="E849" s="33" t="s">
        <v>210</v>
      </c>
      <c r="F849" s="31">
        <v>161</v>
      </c>
      <c r="G849" s="33" t="s">
        <v>173</v>
      </c>
      <c r="H849" s="34">
        <v>0</v>
      </c>
      <c r="I849" s="35">
        <v>0</v>
      </c>
      <c r="J849" s="35">
        <v>0</v>
      </c>
      <c r="K849" s="194"/>
      <c r="L849" s="196"/>
      <c r="M849" s="195"/>
      <c r="N849" s="195"/>
      <c r="O849" s="194"/>
    </row>
    <row r="850" spans="1:15" hidden="1" x14ac:dyDescent="0.3">
      <c r="A850" s="31">
        <v>3501</v>
      </c>
      <c r="B850" s="32">
        <v>3501137210</v>
      </c>
      <c r="C850" s="33" t="s">
        <v>317</v>
      </c>
      <c r="D850" s="31">
        <v>137</v>
      </c>
      <c r="E850" s="33" t="s">
        <v>210</v>
      </c>
      <c r="F850" s="31">
        <v>210</v>
      </c>
      <c r="G850" s="33" t="s">
        <v>54</v>
      </c>
      <c r="H850" s="34">
        <v>0</v>
      </c>
      <c r="I850" s="35">
        <v>0</v>
      </c>
      <c r="J850" s="35">
        <v>0</v>
      </c>
      <c r="K850" s="194"/>
      <c r="L850" s="196"/>
      <c r="M850" s="195"/>
      <c r="N850" s="195"/>
      <c r="O850" s="194"/>
    </row>
    <row r="851" spans="1:15" hidden="1" x14ac:dyDescent="0.3">
      <c r="A851" s="31">
        <v>3501</v>
      </c>
      <c r="B851" s="32">
        <v>3501137278</v>
      </c>
      <c r="C851" s="33" t="s">
        <v>317</v>
      </c>
      <c r="D851" s="31">
        <v>137</v>
      </c>
      <c r="E851" s="33" t="s">
        <v>210</v>
      </c>
      <c r="F851" s="31">
        <v>278</v>
      </c>
      <c r="G851" s="33" t="s">
        <v>212</v>
      </c>
      <c r="H851" s="34">
        <v>0</v>
      </c>
      <c r="I851" s="35">
        <v>0</v>
      </c>
      <c r="J851" s="35">
        <v>0</v>
      </c>
      <c r="K851" s="194"/>
      <c r="L851" s="196"/>
      <c r="M851" s="195"/>
      <c r="N851" s="195"/>
      <c r="O851" s="194"/>
    </row>
    <row r="852" spans="1:15" hidden="1" x14ac:dyDescent="0.3">
      <c r="A852" s="31">
        <v>3501</v>
      </c>
      <c r="B852" s="32">
        <v>3501137281</v>
      </c>
      <c r="C852" s="33" t="s">
        <v>317</v>
      </c>
      <c r="D852" s="31">
        <v>137</v>
      </c>
      <c r="E852" s="33" t="s">
        <v>210</v>
      </c>
      <c r="F852" s="31">
        <v>281</v>
      </c>
      <c r="G852" s="33" t="s">
        <v>169</v>
      </c>
      <c r="H852" s="34">
        <v>0</v>
      </c>
      <c r="I852" s="35">
        <v>0</v>
      </c>
      <c r="J852" s="35">
        <v>0</v>
      </c>
      <c r="K852" s="194"/>
      <c r="L852" s="196"/>
      <c r="M852" s="195"/>
      <c r="N852" s="195"/>
      <c r="O852" s="194"/>
    </row>
    <row r="853" spans="1:15" hidden="1" x14ac:dyDescent="0.3">
      <c r="A853" s="31">
        <v>3501</v>
      </c>
      <c r="B853" s="32">
        <v>3501137325</v>
      </c>
      <c r="C853" s="33" t="s">
        <v>317</v>
      </c>
      <c r="D853" s="31">
        <v>137</v>
      </c>
      <c r="E853" s="33" t="s">
        <v>210</v>
      </c>
      <c r="F853" s="31">
        <v>325</v>
      </c>
      <c r="G853" s="33" t="s">
        <v>220</v>
      </c>
      <c r="H853" s="34">
        <v>0</v>
      </c>
      <c r="I853" s="35">
        <v>0</v>
      </c>
      <c r="J853" s="35">
        <v>0</v>
      </c>
      <c r="K853" s="194"/>
      <c r="L853" s="196"/>
      <c r="M853" s="195"/>
      <c r="N853" s="195"/>
      <c r="O853" s="194"/>
    </row>
    <row r="854" spans="1:15" hidden="1" x14ac:dyDescent="0.3">
      <c r="A854" s="31">
        <v>3501</v>
      </c>
      <c r="B854" s="32">
        <v>3501137332</v>
      </c>
      <c r="C854" s="33" t="s">
        <v>317</v>
      </c>
      <c r="D854" s="31">
        <v>137</v>
      </c>
      <c r="E854" s="33" t="s">
        <v>210</v>
      </c>
      <c r="F854" s="31">
        <v>332</v>
      </c>
      <c r="G854" s="33" t="s">
        <v>221</v>
      </c>
      <c r="H854" s="34">
        <v>0</v>
      </c>
      <c r="I854" s="35">
        <v>0</v>
      </c>
      <c r="J854" s="35">
        <v>0</v>
      </c>
      <c r="K854" s="194"/>
      <c r="L854" s="196"/>
      <c r="M854" s="195"/>
      <c r="N854" s="195"/>
      <c r="O854" s="194"/>
    </row>
    <row r="855" spans="1:15" hidden="1" x14ac:dyDescent="0.3">
      <c r="A855" s="31">
        <v>3502</v>
      </c>
      <c r="B855" s="32">
        <v>3502281061</v>
      </c>
      <c r="C855" s="33" t="s">
        <v>318</v>
      </c>
      <c r="D855" s="31">
        <v>281</v>
      </c>
      <c r="E855" s="33" t="s">
        <v>169</v>
      </c>
      <c r="F855" s="31">
        <v>61</v>
      </c>
      <c r="G855" s="33" t="s">
        <v>170</v>
      </c>
      <c r="H855" s="34">
        <v>0</v>
      </c>
      <c r="I855" s="35">
        <v>0</v>
      </c>
      <c r="J855" s="35">
        <v>0</v>
      </c>
      <c r="K855" s="194"/>
      <c r="L855" s="196"/>
      <c r="M855" s="195"/>
      <c r="N855" s="195"/>
      <c r="O855" s="194"/>
    </row>
    <row r="856" spans="1:15" hidden="1" x14ac:dyDescent="0.3">
      <c r="A856" s="31">
        <v>3502</v>
      </c>
      <c r="B856" s="32">
        <v>3502281137</v>
      </c>
      <c r="C856" s="33" t="s">
        <v>318</v>
      </c>
      <c r="D856" s="31">
        <v>281</v>
      </c>
      <c r="E856" s="33" t="s">
        <v>169</v>
      </c>
      <c r="F856" s="31">
        <v>137</v>
      </c>
      <c r="G856" s="33" t="s">
        <v>210</v>
      </c>
      <c r="H856" s="34">
        <v>0</v>
      </c>
      <c r="I856" s="35">
        <v>0</v>
      </c>
      <c r="J856" s="35">
        <v>0</v>
      </c>
      <c r="K856" s="194"/>
      <c r="L856" s="196"/>
      <c r="M856" s="195"/>
      <c r="N856" s="195"/>
      <c r="O856" s="194"/>
    </row>
    <row r="857" spans="1:15" hidden="1" x14ac:dyDescent="0.3">
      <c r="A857" s="31">
        <v>3502</v>
      </c>
      <c r="B857" s="32">
        <v>3502281281</v>
      </c>
      <c r="C857" s="33" t="s">
        <v>318</v>
      </c>
      <c r="D857" s="31">
        <v>281</v>
      </c>
      <c r="E857" s="33" t="s">
        <v>169</v>
      </c>
      <c r="F857" s="31">
        <v>281</v>
      </c>
      <c r="G857" s="33" t="s">
        <v>169</v>
      </c>
      <c r="H857" s="34">
        <v>0</v>
      </c>
      <c r="I857" s="35">
        <v>0</v>
      </c>
      <c r="J857" s="35">
        <v>0</v>
      </c>
      <c r="K857" s="194"/>
      <c r="L857" s="196"/>
      <c r="M857" s="195"/>
      <c r="N857" s="195"/>
      <c r="O857" s="194"/>
    </row>
    <row r="858" spans="1:15" hidden="1" x14ac:dyDescent="0.3">
      <c r="A858" s="31">
        <v>3503</v>
      </c>
      <c r="B858" s="32">
        <v>3503160031</v>
      </c>
      <c r="C858" s="33" t="s">
        <v>319</v>
      </c>
      <c r="D858" s="31">
        <v>160</v>
      </c>
      <c r="E858" s="33" t="s">
        <v>104</v>
      </c>
      <c r="F858" s="31">
        <v>31</v>
      </c>
      <c r="G858" s="33" t="s">
        <v>101</v>
      </c>
      <c r="H858" s="34">
        <v>0</v>
      </c>
      <c r="I858" s="35">
        <v>0</v>
      </c>
      <c r="J858" s="35">
        <v>0</v>
      </c>
      <c r="K858" s="194"/>
      <c r="L858" s="196"/>
      <c r="M858" s="195"/>
      <c r="N858" s="195"/>
      <c r="O858" s="194"/>
    </row>
    <row r="859" spans="1:15" hidden="1" x14ac:dyDescent="0.3">
      <c r="A859" s="31">
        <v>3503</v>
      </c>
      <c r="B859" s="32">
        <v>3503160044</v>
      </c>
      <c r="C859" s="33" t="s">
        <v>319</v>
      </c>
      <c r="D859" s="31">
        <v>160</v>
      </c>
      <c r="E859" s="33" t="s">
        <v>104</v>
      </c>
      <c r="F859" s="31">
        <v>44</v>
      </c>
      <c r="G859" s="33" t="s">
        <v>35</v>
      </c>
      <c r="H859" s="34">
        <v>0</v>
      </c>
      <c r="I859" s="35">
        <v>0</v>
      </c>
      <c r="J859" s="35">
        <v>0</v>
      </c>
      <c r="K859" s="194"/>
      <c r="L859" s="196"/>
      <c r="M859" s="195"/>
      <c r="N859" s="195"/>
      <c r="O859" s="194"/>
    </row>
    <row r="860" spans="1:15" hidden="1" x14ac:dyDescent="0.3">
      <c r="A860" s="31">
        <v>3503</v>
      </c>
      <c r="B860" s="32">
        <v>3503160048</v>
      </c>
      <c r="C860" s="33" t="s">
        <v>319</v>
      </c>
      <c r="D860" s="31">
        <v>160</v>
      </c>
      <c r="E860" s="33" t="s">
        <v>104</v>
      </c>
      <c r="F860" s="31">
        <v>48</v>
      </c>
      <c r="G860" s="33" t="s">
        <v>152</v>
      </c>
      <c r="H860" s="34">
        <v>0</v>
      </c>
      <c r="I860" s="35">
        <v>0</v>
      </c>
      <c r="J860" s="35">
        <v>0</v>
      </c>
      <c r="K860" s="194"/>
      <c r="L860" s="196"/>
      <c r="M860" s="195"/>
      <c r="N860" s="195"/>
      <c r="O860" s="194"/>
    </row>
    <row r="861" spans="1:15" hidden="1" x14ac:dyDescent="0.3">
      <c r="A861" s="31">
        <v>3503</v>
      </c>
      <c r="B861" s="32">
        <v>3503160056</v>
      </c>
      <c r="C861" s="33" t="s">
        <v>319</v>
      </c>
      <c r="D861" s="31">
        <v>160</v>
      </c>
      <c r="E861" s="33" t="s">
        <v>104</v>
      </c>
      <c r="F861" s="31">
        <v>56</v>
      </c>
      <c r="G861" s="33" t="s">
        <v>153</v>
      </c>
      <c r="H861" s="34">
        <v>0</v>
      </c>
      <c r="I861" s="35">
        <v>0</v>
      </c>
      <c r="J861" s="35">
        <v>0</v>
      </c>
      <c r="K861" s="194"/>
      <c r="L861" s="196"/>
      <c r="M861" s="195"/>
      <c r="N861" s="195"/>
      <c r="O861" s="194"/>
    </row>
    <row r="862" spans="1:15" hidden="1" x14ac:dyDescent="0.3">
      <c r="A862" s="31">
        <v>3503</v>
      </c>
      <c r="B862" s="32">
        <v>3503160079</v>
      </c>
      <c r="C862" s="33" t="s">
        <v>319</v>
      </c>
      <c r="D862" s="31">
        <v>160</v>
      </c>
      <c r="E862" s="33" t="s">
        <v>104</v>
      </c>
      <c r="F862" s="31">
        <v>79</v>
      </c>
      <c r="G862" s="33" t="s">
        <v>109</v>
      </c>
      <c r="H862" s="34">
        <v>0</v>
      </c>
      <c r="I862" s="35">
        <v>0</v>
      </c>
      <c r="J862" s="35">
        <v>0</v>
      </c>
      <c r="K862" s="194"/>
      <c r="L862" s="196"/>
      <c r="M862" s="195"/>
      <c r="N862" s="195"/>
      <c r="O862" s="194"/>
    </row>
    <row r="863" spans="1:15" hidden="1" x14ac:dyDescent="0.3">
      <c r="A863" s="31">
        <v>3503</v>
      </c>
      <c r="B863" s="32">
        <v>3503160149</v>
      </c>
      <c r="C863" s="33" t="s">
        <v>319</v>
      </c>
      <c r="D863" s="31">
        <v>160</v>
      </c>
      <c r="E863" s="33" t="s">
        <v>104</v>
      </c>
      <c r="F863" s="31">
        <v>149</v>
      </c>
      <c r="G863" s="33" t="s">
        <v>103</v>
      </c>
      <c r="H863" s="34">
        <v>0</v>
      </c>
      <c r="I863" s="35">
        <v>0</v>
      </c>
      <c r="J863" s="35">
        <v>0</v>
      </c>
      <c r="K863" s="194"/>
      <c r="L863" s="196"/>
      <c r="M863" s="195"/>
      <c r="N863" s="195"/>
      <c r="O863" s="194"/>
    </row>
    <row r="864" spans="1:15" hidden="1" x14ac:dyDescent="0.3">
      <c r="A864" s="31">
        <v>3503</v>
      </c>
      <c r="B864" s="32">
        <v>3503160160</v>
      </c>
      <c r="C864" s="33" t="s">
        <v>319</v>
      </c>
      <c r="D864" s="31">
        <v>160</v>
      </c>
      <c r="E864" s="33" t="s">
        <v>104</v>
      </c>
      <c r="F864" s="31">
        <v>160</v>
      </c>
      <c r="G864" s="33" t="s">
        <v>104</v>
      </c>
      <c r="H864" s="34">
        <v>0</v>
      </c>
      <c r="I864" s="35">
        <v>0</v>
      </c>
      <c r="J864" s="35">
        <v>0</v>
      </c>
      <c r="K864" s="194"/>
      <c r="L864" s="196"/>
      <c r="M864" s="195"/>
      <c r="N864" s="195"/>
      <c r="O864" s="194"/>
    </row>
    <row r="865" spans="1:15" hidden="1" x14ac:dyDescent="0.3">
      <c r="A865" s="31">
        <v>3503</v>
      </c>
      <c r="B865" s="32">
        <v>3503160229</v>
      </c>
      <c r="C865" s="33" t="s">
        <v>319</v>
      </c>
      <c r="D865" s="31">
        <v>160</v>
      </c>
      <c r="E865" s="33" t="s">
        <v>104</v>
      </c>
      <c r="F865" s="31">
        <v>229</v>
      </c>
      <c r="G865" s="33" t="s">
        <v>113</v>
      </c>
      <c r="H865" s="34">
        <v>0</v>
      </c>
      <c r="I865" s="35">
        <v>0</v>
      </c>
      <c r="J865" s="35">
        <v>0</v>
      </c>
      <c r="K865" s="194"/>
      <c r="L865" s="196"/>
      <c r="M865" s="195"/>
      <c r="N865" s="195"/>
      <c r="O865" s="194"/>
    </row>
    <row r="866" spans="1:15" hidden="1" x14ac:dyDescent="0.3">
      <c r="A866" s="31">
        <v>3503</v>
      </c>
      <c r="B866" s="32">
        <v>3503160295</v>
      </c>
      <c r="C866" s="33" t="s">
        <v>319</v>
      </c>
      <c r="D866" s="31">
        <v>160</v>
      </c>
      <c r="E866" s="33" t="s">
        <v>104</v>
      </c>
      <c r="F866" s="31">
        <v>295</v>
      </c>
      <c r="G866" s="33" t="s">
        <v>155</v>
      </c>
      <c r="H866" s="34">
        <v>0</v>
      </c>
      <c r="I866" s="35">
        <v>0</v>
      </c>
      <c r="J866" s="35">
        <v>0</v>
      </c>
      <c r="K866" s="194"/>
      <c r="L866" s="196"/>
      <c r="M866" s="195"/>
      <c r="N866" s="195"/>
      <c r="O866" s="194"/>
    </row>
    <row r="867" spans="1:15" hidden="1" x14ac:dyDescent="0.3">
      <c r="A867" s="31">
        <v>3503</v>
      </c>
      <c r="B867" s="32">
        <v>3503160301</v>
      </c>
      <c r="C867" s="33" t="s">
        <v>319</v>
      </c>
      <c r="D867" s="31">
        <v>160</v>
      </c>
      <c r="E867" s="33" t="s">
        <v>104</v>
      </c>
      <c r="F867" s="31">
        <v>301</v>
      </c>
      <c r="G867" s="33" t="s">
        <v>151</v>
      </c>
      <c r="H867" s="34">
        <v>0</v>
      </c>
      <c r="I867" s="35">
        <v>0</v>
      </c>
      <c r="J867" s="35">
        <v>0</v>
      </c>
      <c r="K867" s="194"/>
      <c r="L867" s="196"/>
      <c r="M867" s="195"/>
      <c r="N867" s="195"/>
      <c r="O867" s="194"/>
    </row>
    <row r="868" spans="1:15" hidden="1" x14ac:dyDescent="0.3">
      <c r="A868" s="31">
        <v>3503</v>
      </c>
      <c r="B868" s="32">
        <v>3503160673</v>
      </c>
      <c r="C868" s="33" t="s">
        <v>319</v>
      </c>
      <c r="D868" s="31">
        <v>160</v>
      </c>
      <c r="E868" s="33" t="s">
        <v>104</v>
      </c>
      <c r="F868" s="31">
        <v>673</v>
      </c>
      <c r="G868" s="33" t="s">
        <v>159</v>
      </c>
      <c r="H868" s="34">
        <v>0</v>
      </c>
      <c r="I868" s="35">
        <v>0</v>
      </c>
      <c r="J868" s="35">
        <v>0</v>
      </c>
      <c r="K868" s="194"/>
      <c r="L868" s="196"/>
      <c r="M868" s="195"/>
      <c r="N868" s="195"/>
      <c r="O868" s="194"/>
    </row>
    <row r="869" spans="1:15" hidden="1" x14ac:dyDescent="0.3">
      <c r="A869" s="31">
        <v>3503</v>
      </c>
      <c r="B869" s="32">
        <v>3503160735</v>
      </c>
      <c r="C869" s="33" t="s">
        <v>319</v>
      </c>
      <c r="D869" s="31">
        <v>160</v>
      </c>
      <c r="E869" s="33" t="s">
        <v>104</v>
      </c>
      <c r="F869" s="31">
        <v>735</v>
      </c>
      <c r="G869" s="33" t="s">
        <v>138</v>
      </c>
      <c r="H869" s="34">
        <v>0</v>
      </c>
      <c r="I869" s="35">
        <v>0</v>
      </c>
      <c r="J869" s="35">
        <v>0</v>
      </c>
      <c r="K869" s="194"/>
      <c r="L869" s="196"/>
      <c r="M869" s="195"/>
      <c r="N869" s="195"/>
      <c r="O869" s="194"/>
    </row>
    <row r="870" spans="1:15" hidden="1" x14ac:dyDescent="0.3">
      <c r="A870" s="31">
        <v>3504</v>
      </c>
      <c r="B870" s="32">
        <v>3504035035</v>
      </c>
      <c r="C870" s="33" t="s">
        <v>320</v>
      </c>
      <c r="D870" s="31">
        <v>35</v>
      </c>
      <c r="E870" s="33" t="s">
        <v>22</v>
      </c>
      <c r="F870" s="31">
        <v>35</v>
      </c>
      <c r="G870" s="33" t="s">
        <v>22</v>
      </c>
      <c r="H870" s="34">
        <v>0</v>
      </c>
      <c r="I870" s="35">
        <v>0</v>
      </c>
      <c r="J870" s="35">
        <v>0</v>
      </c>
      <c r="K870" s="194"/>
      <c r="L870" s="196"/>
      <c r="M870" s="195"/>
      <c r="N870" s="195"/>
      <c r="O870" s="194"/>
    </row>
    <row r="871" spans="1:15" hidden="1" x14ac:dyDescent="0.3">
      <c r="A871" s="31">
        <v>3504</v>
      </c>
      <c r="B871" s="32">
        <v>3504035044</v>
      </c>
      <c r="C871" s="33" t="s">
        <v>320</v>
      </c>
      <c r="D871" s="31">
        <v>35</v>
      </c>
      <c r="E871" s="33" t="s">
        <v>22</v>
      </c>
      <c r="F871" s="31">
        <v>44</v>
      </c>
      <c r="G871" s="33" t="s">
        <v>35</v>
      </c>
      <c r="H871" s="34">
        <v>0</v>
      </c>
      <c r="I871" s="35">
        <v>0</v>
      </c>
      <c r="J871" s="35">
        <v>0</v>
      </c>
      <c r="K871" s="194"/>
      <c r="L871" s="196"/>
      <c r="M871" s="195"/>
      <c r="N871" s="195"/>
      <c r="O871" s="194"/>
    </row>
    <row r="872" spans="1:15" hidden="1" x14ac:dyDescent="0.3">
      <c r="A872" s="31">
        <v>3504</v>
      </c>
      <c r="B872" s="32">
        <v>3504035057</v>
      </c>
      <c r="C872" s="33" t="s">
        <v>320</v>
      </c>
      <c r="D872" s="31">
        <v>35</v>
      </c>
      <c r="E872" s="33" t="s">
        <v>22</v>
      </c>
      <c r="F872" s="31">
        <v>57</v>
      </c>
      <c r="G872" s="33" t="s">
        <v>23</v>
      </c>
      <c r="H872" s="34">
        <v>0</v>
      </c>
      <c r="I872" s="35">
        <v>0</v>
      </c>
      <c r="J872" s="35">
        <v>0</v>
      </c>
      <c r="K872" s="194"/>
      <c r="L872" s="196"/>
      <c r="M872" s="195"/>
      <c r="N872" s="195"/>
      <c r="O872" s="194"/>
    </row>
    <row r="873" spans="1:15" hidden="1" x14ac:dyDescent="0.3">
      <c r="A873" s="31">
        <v>3504</v>
      </c>
      <c r="B873" s="32">
        <v>3504035088</v>
      </c>
      <c r="C873" s="33" t="s">
        <v>320</v>
      </c>
      <c r="D873" s="31">
        <v>35</v>
      </c>
      <c r="E873" s="33" t="s">
        <v>22</v>
      </c>
      <c r="F873" s="31">
        <v>88</v>
      </c>
      <c r="G873" s="33" t="s">
        <v>190</v>
      </c>
      <c r="H873" s="34">
        <v>0</v>
      </c>
      <c r="I873" s="35">
        <v>0</v>
      </c>
      <c r="J873" s="35">
        <v>0</v>
      </c>
      <c r="K873" s="194"/>
      <c r="L873" s="196"/>
      <c r="M873" s="195"/>
      <c r="N873" s="195"/>
      <c r="O873" s="194"/>
    </row>
    <row r="874" spans="1:15" hidden="1" x14ac:dyDescent="0.3">
      <c r="A874" s="31">
        <v>3504</v>
      </c>
      <c r="B874" s="32">
        <v>3504035163</v>
      </c>
      <c r="C874" s="33" t="s">
        <v>320</v>
      </c>
      <c r="D874" s="31">
        <v>35</v>
      </c>
      <c r="E874" s="33" t="s">
        <v>22</v>
      </c>
      <c r="F874" s="31">
        <v>163</v>
      </c>
      <c r="G874" s="33" t="s">
        <v>27</v>
      </c>
      <c r="H874" s="34">
        <v>0</v>
      </c>
      <c r="I874" s="35">
        <v>0</v>
      </c>
      <c r="J874" s="35">
        <v>0</v>
      </c>
      <c r="K874" s="194"/>
      <c r="L874" s="196"/>
      <c r="M874" s="195"/>
      <c r="N874" s="195"/>
      <c r="O874" s="194"/>
    </row>
    <row r="875" spans="1:15" hidden="1" x14ac:dyDescent="0.3">
      <c r="A875" s="31">
        <v>3504</v>
      </c>
      <c r="B875" s="32">
        <v>3504035189</v>
      </c>
      <c r="C875" s="33" t="s">
        <v>320</v>
      </c>
      <c r="D875" s="31">
        <v>35</v>
      </c>
      <c r="E875" s="33" t="s">
        <v>22</v>
      </c>
      <c r="F875" s="31">
        <v>189</v>
      </c>
      <c r="G875" s="33" t="s">
        <v>38</v>
      </c>
      <c r="H875" s="34">
        <v>0</v>
      </c>
      <c r="I875" s="35">
        <v>0</v>
      </c>
      <c r="J875" s="35">
        <v>0</v>
      </c>
      <c r="K875" s="194"/>
      <c r="L875" s="196"/>
      <c r="M875" s="195"/>
      <c r="N875" s="195"/>
      <c r="O875" s="194"/>
    </row>
    <row r="876" spans="1:15" hidden="1" x14ac:dyDescent="0.3">
      <c r="A876" s="31">
        <v>3504</v>
      </c>
      <c r="B876" s="32">
        <v>3504035308</v>
      </c>
      <c r="C876" s="33" t="s">
        <v>320</v>
      </c>
      <c r="D876" s="31">
        <v>35</v>
      </c>
      <c r="E876" s="33" t="s">
        <v>22</v>
      </c>
      <c r="F876" s="31">
        <v>308</v>
      </c>
      <c r="G876" s="33" t="s">
        <v>32</v>
      </c>
      <c r="H876" s="34">
        <v>0</v>
      </c>
      <c r="I876" s="35">
        <v>0</v>
      </c>
      <c r="J876" s="35">
        <v>0</v>
      </c>
      <c r="K876" s="194"/>
      <c r="L876" s="196"/>
      <c r="M876" s="195"/>
      <c r="N876" s="195"/>
      <c r="O876" s="194"/>
    </row>
    <row r="877" spans="1:15" hidden="1" x14ac:dyDescent="0.3">
      <c r="A877" s="31">
        <v>3506</v>
      </c>
      <c r="B877" s="32">
        <v>3506262035</v>
      </c>
      <c r="C877" s="33" t="s">
        <v>321</v>
      </c>
      <c r="D877" s="31">
        <v>262</v>
      </c>
      <c r="E877" s="33" t="s">
        <v>31</v>
      </c>
      <c r="F877" s="31">
        <v>35</v>
      </c>
      <c r="G877" s="33" t="s">
        <v>22</v>
      </c>
      <c r="H877" s="34">
        <v>0</v>
      </c>
      <c r="I877" s="35">
        <v>0</v>
      </c>
      <c r="J877" s="35">
        <v>0</v>
      </c>
      <c r="K877" s="194"/>
      <c r="L877" s="196"/>
      <c r="M877" s="195"/>
      <c r="N877" s="195"/>
      <c r="O877" s="194"/>
    </row>
    <row r="878" spans="1:15" hidden="1" x14ac:dyDescent="0.3">
      <c r="A878" s="31">
        <v>3506</v>
      </c>
      <c r="B878" s="32">
        <v>3506262049</v>
      </c>
      <c r="C878" s="33" t="s">
        <v>321</v>
      </c>
      <c r="D878" s="31">
        <v>262</v>
      </c>
      <c r="E878" s="33" t="s">
        <v>31</v>
      </c>
      <c r="F878" s="31">
        <v>49</v>
      </c>
      <c r="G878" s="33" t="s">
        <v>96</v>
      </c>
      <c r="H878" s="34">
        <v>0</v>
      </c>
      <c r="I878" s="35">
        <v>0</v>
      </c>
      <c r="J878" s="35">
        <v>0</v>
      </c>
      <c r="K878" s="194"/>
      <c r="L878" s="196"/>
      <c r="M878" s="195"/>
      <c r="N878" s="195"/>
      <c r="O878" s="194"/>
    </row>
    <row r="879" spans="1:15" hidden="1" x14ac:dyDescent="0.3">
      <c r="A879" s="31">
        <v>3506</v>
      </c>
      <c r="B879" s="32">
        <v>3506262057</v>
      </c>
      <c r="C879" s="33" t="s">
        <v>321</v>
      </c>
      <c r="D879" s="31">
        <v>262</v>
      </c>
      <c r="E879" s="33" t="s">
        <v>31</v>
      </c>
      <c r="F879" s="31">
        <v>57</v>
      </c>
      <c r="G879" s="33" t="s">
        <v>23</v>
      </c>
      <c r="H879" s="34">
        <v>0</v>
      </c>
      <c r="I879" s="35">
        <v>0</v>
      </c>
      <c r="J879" s="35">
        <v>0</v>
      </c>
      <c r="K879" s="194"/>
      <c r="L879" s="196"/>
      <c r="M879" s="195"/>
      <c r="N879" s="195"/>
      <c r="O879" s="194"/>
    </row>
    <row r="880" spans="1:15" hidden="1" x14ac:dyDescent="0.3">
      <c r="A880" s="31">
        <v>3506</v>
      </c>
      <c r="B880" s="32">
        <v>3506262071</v>
      </c>
      <c r="C880" s="33" t="s">
        <v>321</v>
      </c>
      <c r="D880" s="31">
        <v>262</v>
      </c>
      <c r="E880" s="33" t="s">
        <v>31</v>
      </c>
      <c r="F880" s="31">
        <v>71</v>
      </c>
      <c r="G880" s="33" t="s">
        <v>24</v>
      </c>
      <c r="H880" s="34">
        <v>0</v>
      </c>
      <c r="I880" s="35">
        <v>0</v>
      </c>
      <c r="J880" s="35">
        <v>0</v>
      </c>
      <c r="K880" s="194"/>
      <c r="L880" s="196"/>
      <c r="M880" s="195"/>
      <c r="N880" s="195"/>
      <c r="O880" s="194"/>
    </row>
    <row r="881" spans="1:15" hidden="1" x14ac:dyDescent="0.3">
      <c r="A881" s="31">
        <v>3506</v>
      </c>
      <c r="B881" s="32">
        <v>3506262093</v>
      </c>
      <c r="C881" s="33" t="s">
        <v>321</v>
      </c>
      <c r="D881" s="31">
        <v>262</v>
      </c>
      <c r="E881" s="33" t="s">
        <v>31</v>
      </c>
      <c r="F881" s="31">
        <v>93</v>
      </c>
      <c r="G881" s="33" t="s">
        <v>25</v>
      </c>
      <c r="H881" s="34">
        <v>0</v>
      </c>
      <c r="I881" s="35">
        <v>0</v>
      </c>
      <c r="J881" s="35">
        <v>0</v>
      </c>
      <c r="K881" s="194"/>
      <c r="L881" s="196"/>
      <c r="M881" s="195"/>
      <c r="N881" s="195"/>
      <c r="O881" s="194"/>
    </row>
    <row r="882" spans="1:15" hidden="1" x14ac:dyDescent="0.3">
      <c r="A882" s="31">
        <v>3506</v>
      </c>
      <c r="B882" s="32">
        <v>3506262105</v>
      </c>
      <c r="C882" s="33" t="s">
        <v>321</v>
      </c>
      <c r="D882" s="31">
        <v>262</v>
      </c>
      <c r="E882" s="33" t="s">
        <v>31</v>
      </c>
      <c r="F882" s="31">
        <v>105</v>
      </c>
      <c r="G882" s="33" t="s">
        <v>264</v>
      </c>
      <c r="H882" s="34">
        <v>0</v>
      </c>
      <c r="I882" s="35">
        <v>0</v>
      </c>
      <c r="J882" s="35">
        <v>0</v>
      </c>
      <c r="K882" s="194"/>
      <c r="L882" s="196"/>
      <c r="M882" s="195"/>
      <c r="N882" s="195"/>
      <c r="O882" s="194"/>
    </row>
    <row r="883" spans="1:15" hidden="1" x14ac:dyDescent="0.3">
      <c r="A883" s="31">
        <v>3506</v>
      </c>
      <c r="B883" s="32">
        <v>3506262128</v>
      </c>
      <c r="C883" s="33" t="s">
        <v>321</v>
      </c>
      <c r="D883" s="31">
        <v>262</v>
      </c>
      <c r="E883" s="33" t="s">
        <v>31</v>
      </c>
      <c r="F883" s="31">
        <v>128</v>
      </c>
      <c r="G883" s="33" t="s">
        <v>110</v>
      </c>
      <c r="H883" s="34">
        <v>0</v>
      </c>
      <c r="I883" s="35">
        <v>0</v>
      </c>
      <c r="J883" s="35">
        <v>0</v>
      </c>
      <c r="K883" s="194"/>
      <c r="L883" s="196"/>
      <c r="M883" s="195"/>
      <c r="N883" s="195"/>
      <c r="O883" s="194"/>
    </row>
    <row r="884" spans="1:15" hidden="1" x14ac:dyDescent="0.3">
      <c r="A884" s="31">
        <v>3506</v>
      </c>
      <c r="B884" s="32">
        <v>3506262149</v>
      </c>
      <c r="C884" s="33" t="s">
        <v>321</v>
      </c>
      <c r="D884" s="31">
        <v>262</v>
      </c>
      <c r="E884" s="33" t="s">
        <v>31</v>
      </c>
      <c r="F884" s="31">
        <v>149</v>
      </c>
      <c r="G884" s="33" t="s">
        <v>103</v>
      </c>
      <c r="H884" s="34">
        <v>0</v>
      </c>
      <c r="I884" s="35">
        <v>0</v>
      </c>
      <c r="J884" s="35">
        <v>0</v>
      </c>
      <c r="K884" s="194"/>
      <c r="L884" s="196"/>
      <c r="M884" s="195"/>
      <c r="N884" s="195"/>
      <c r="O884" s="194"/>
    </row>
    <row r="885" spans="1:15" hidden="1" x14ac:dyDescent="0.3">
      <c r="A885" s="31">
        <v>3506</v>
      </c>
      <c r="B885" s="32">
        <v>3506262163</v>
      </c>
      <c r="C885" s="33" t="s">
        <v>321</v>
      </c>
      <c r="D885" s="31">
        <v>262</v>
      </c>
      <c r="E885" s="33" t="s">
        <v>31</v>
      </c>
      <c r="F885" s="31">
        <v>163</v>
      </c>
      <c r="G885" s="33" t="s">
        <v>27</v>
      </c>
      <c r="H885" s="34">
        <v>0</v>
      </c>
      <c r="I885" s="35">
        <v>0</v>
      </c>
      <c r="J885" s="35">
        <v>0</v>
      </c>
      <c r="K885" s="194"/>
      <c r="L885" s="196"/>
      <c r="M885" s="195"/>
      <c r="N885" s="195"/>
      <c r="O885" s="194"/>
    </row>
    <row r="886" spans="1:15" hidden="1" x14ac:dyDescent="0.3">
      <c r="A886" s="31">
        <v>3506</v>
      </c>
      <c r="B886" s="32">
        <v>3506262164</v>
      </c>
      <c r="C886" s="33" t="s">
        <v>321</v>
      </c>
      <c r="D886" s="31">
        <v>262</v>
      </c>
      <c r="E886" s="33" t="s">
        <v>31</v>
      </c>
      <c r="F886" s="31">
        <v>164</v>
      </c>
      <c r="G886" s="33" t="s">
        <v>116</v>
      </c>
      <c r="H886" s="34">
        <v>0</v>
      </c>
      <c r="I886" s="35">
        <v>0</v>
      </c>
      <c r="J886" s="35">
        <v>0</v>
      </c>
      <c r="K886" s="194"/>
      <c r="L886" s="196"/>
      <c r="M886" s="195"/>
      <c r="N886" s="195"/>
      <c r="O886" s="194"/>
    </row>
    <row r="887" spans="1:15" hidden="1" x14ac:dyDescent="0.3">
      <c r="A887" s="31">
        <v>3506</v>
      </c>
      <c r="B887" s="32">
        <v>3506262165</v>
      </c>
      <c r="C887" s="33" t="s">
        <v>321</v>
      </c>
      <c r="D887" s="31">
        <v>262</v>
      </c>
      <c r="E887" s="33" t="s">
        <v>31</v>
      </c>
      <c r="F887" s="31">
        <v>165</v>
      </c>
      <c r="G887" s="33" t="s">
        <v>28</v>
      </c>
      <c r="H887" s="34">
        <v>0</v>
      </c>
      <c r="I887" s="35">
        <v>0</v>
      </c>
      <c r="J887" s="35">
        <v>0</v>
      </c>
      <c r="K887" s="194"/>
      <c r="L887" s="196"/>
      <c r="M887" s="195"/>
      <c r="N887" s="195"/>
      <c r="O887" s="194"/>
    </row>
    <row r="888" spans="1:15" hidden="1" x14ac:dyDescent="0.3">
      <c r="A888" s="31">
        <v>3506</v>
      </c>
      <c r="B888" s="32">
        <v>3506262176</v>
      </c>
      <c r="C888" s="33" t="s">
        <v>321</v>
      </c>
      <c r="D888" s="31">
        <v>262</v>
      </c>
      <c r="E888" s="33" t="s">
        <v>31</v>
      </c>
      <c r="F888" s="31">
        <v>176</v>
      </c>
      <c r="G888" s="33" t="s">
        <v>29</v>
      </c>
      <c r="H888" s="34">
        <v>0</v>
      </c>
      <c r="I888" s="35">
        <v>0</v>
      </c>
      <c r="J888" s="35">
        <v>0</v>
      </c>
      <c r="K888" s="194"/>
      <c r="L888" s="196"/>
      <c r="M888" s="195"/>
      <c r="N888" s="195"/>
      <c r="O888" s="194"/>
    </row>
    <row r="889" spans="1:15" hidden="1" x14ac:dyDescent="0.3">
      <c r="A889" s="31">
        <v>3506</v>
      </c>
      <c r="B889" s="32">
        <v>3506262178</v>
      </c>
      <c r="C889" s="33" t="s">
        <v>321</v>
      </c>
      <c r="D889" s="31">
        <v>262</v>
      </c>
      <c r="E889" s="33" t="s">
        <v>31</v>
      </c>
      <c r="F889" s="31">
        <v>178</v>
      </c>
      <c r="G889" s="33" t="s">
        <v>241</v>
      </c>
      <c r="H889" s="34">
        <v>0</v>
      </c>
      <c r="I889" s="35">
        <v>0</v>
      </c>
      <c r="J889" s="35">
        <v>0</v>
      </c>
      <c r="K889" s="194"/>
      <c r="L889" s="196"/>
      <c r="M889" s="195"/>
      <c r="N889" s="195"/>
      <c r="O889" s="194"/>
    </row>
    <row r="890" spans="1:15" hidden="1" x14ac:dyDescent="0.3">
      <c r="A890" s="31">
        <v>3506</v>
      </c>
      <c r="B890" s="32">
        <v>3506262229</v>
      </c>
      <c r="C890" s="33" t="s">
        <v>321</v>
      </c>
      <c r="D890" s="31">
        <v>262</v>
      </c>
      <c r="E890" s="33" t="s">
        <v>31</v>
      </c>
      <c r="F890" s="31">
        <v>229</v>
      </c>
      <c r="G890" s="33" t="s">
        <v>113</v>
      </c>
      <c r="H890" s="34">
        <v>0</v>
      </c>
      <c r="I890" s="35">
        <v>0</v>
      </c>
      <c r="J890" s="35">
        <v>0</v>
      </c>
      <c r="K890" s="194"/>
      <c r="L890" s="196"/>
      <c r="M890" s="195"/>
      <c r="N890" s="195"/>
      <c r="O890" s="194"/>
    </row>
    <row r="891" spans="1:15" hidden="1" x14ac:dyDescent="0.3">
      <c r="A891" s="31">
        <v>3506</v>
      </c>
      <c r="B891" s="32">
        <v>3506262248</v>
      </c>
      <c r="C891" s="33" t="s">
        <v>321</v>
      </c>
      <c r="D891" s="31">
        <v>262</v>
      </c>
      <c r="E891" s="33" t="s">
        <v>31</v>
      </c>
      <c r="F891" s="31">
        <v>248</v>
      </c>
      <c r="G891" s="33" t="s">
        <v>30</v>
      </c>
      <c r="H891" s="34">
        <v>0</v>
      </c>
      <c r="I891" s="35">
        <v>0</v>
      </c>
      <c r="J891" s="35">
        <v>0</v>
      </c>
      <c r="K891" s="194"/>
      <c r="L891" s="196"/>
      <c r="M891" s="195"/>
      <c r="N891" s="195"/>
      <c r="O891" s="194"/>
    </row>
    <row r="892" spans="1:15" hidden="1" x14ac:dyDescent="0.3">
      <c r="A892" s="31">
        <v>3506</v>
      </c>
      <c r="B892" s="32">
        <v>3506262258</v>
      </c>
      <c r="C892" s="33" t="s">
        <v>321</v>
      </c>
      <c r="D892" s="31">
        <v>262</v>
      </c>
      <c r="E892" s="33" t="s">
        <v>31</v>
      </c>
      <c r="F892" s="31">
        <v>258</v>
      </c>
      <c r="G892" s="33" t="s">
        <v>97</v>
      </c>
      <c r="H892" s="34">
        <v>0</v>
      </c>
      <c r="I892" s="35">
        <v>0</v>
      </c>
      <c r="J892" s="35">
        <v>0</v>
      </c>
      <c r="K892" s="194"/>
      <c r="L892" s="196"/>
      <c r="M892" s="195"/>
      <c r="N892" s="195"/>
      <c r="O892" s="194"/>
    </row>
    <row r="893" spans="1:15" hidden="1" x14ac:dyDescent="0.3">
      <c r="A893" s="31">
        <v>3506</v>
      </c>
      <c r="B893" s="32">
        <v>3506262262</v>
      </c>
      <c r="C893" s="33" t="s">
        <v>321</v>
      </c>
      <c r="D893" s="31">
        <v>262</v>
      </c>
      <c r="E893" s="33" t="s">
        <v>31</v>
      </c>
      <c r="F893" s="31">
        <v>262</v>
      </c>
      <c r="G893" s="33" t="s">
        <v>31</v>
      </c>
      <c r="H893" s="34">
        <v>0</v>
      </c>
      <c r="I893" s="35">
        <v>0</v>
      </c>
      <c r="J893" s="35">
        <v>0</v>
      </c>
      <c r="K893" s="194"/>
      <c r="L893" s="196"/>
      <c r="M893" s="195"/>
      <c r="N893" s="195"/>
      <c r="O893" s="194"/>
    </row>
    <row r="894" spans="1:15" hidden="1" x14ac:dyDescent="0.3">
      <c r="A894" s="31">
        <v>3506</v>
      </c>
      <c r="B894" s="32">
        <v>3506262274</v>
      </c>
      <c r="C894" s="33" t="s">
        <v>321</v>
      </c>
      <c r="D894" s="31">
        <v>262</v>
      </c>
      <c r="E894" s="33" t="s">
        <v>31</v>
      </c>
      <c r="F894" s="31">
        <v>274</v>
      </c>
      <c r="G894" s="33" t="s">
        <v>81</v>
      </c>
      <c r="H894" s="34">
        <v>0</v>
      </c>
      <c r="I894" s="35">
        <v>0</v>
      </c>
      <c r="J894" s="35">
        <v>0</v>
      </c>
      <c r="K894" s="194"/>
      <c r="L894" s="196"/>
      <c r="M894" s="195"/>
      <c r="N894" s="195"/>
      <c r="O894" s="194"/>
    </row>
    <row r="895" spans="1:15" hidden="1" x14ac:dyDescent="0.3">
      <c r="A895" s="31">
        <v>3506</v>
      </c>
      <c r="B895" s="32">
        <v>3506262284</v>
      </c>
      <c r="C895" s="33" t="s">
        <v>321</v>
      </c>
      <c r="D895" s="31">
        <v>262</v>
      </c>
      <c r="E895" s="33" t="s">
        <v>31</v>
      </c>
      <c r="F895" s="31">
        <v>284</v>
      </c>
      <c r="G895" s="33" t="s">
        <v>163</v>
      </c>
      <c r="H895" s="34">
        <v>0</v>
      </c>
      <c r="I895" s="35">
        <v>0</v>
      </c>
      <c r="J895" s="35">
        <v>0</v>
      </c>
      <c r="K895" s="194"/>
      <c r="L895" s="196"/>
      <c r="M895" s="195"/>
      <c r="N895" s="195"/>
      <c r="O895" s="194"/>
    </row>
    <row r="896" spans="1:15" hidden="1" x14ac:dyDescent="0.3">
      <c r="A896" s="31">
        <v>3506</v>
      </c>
      <c r="B896" s="32">
        <v>3506262295</v>
      </c>
      <c r="C896" s="33" t="s">
        <v>321</v>
      </c>
      <c r="D896" s="31">
        <v>262</v>
      </c>
      <c r="E896" s="33" t="s">
        <v>31</v>
      </c>
      <c r="F896" s="31">
        <v>295</v>
      </c>
      <c r="G896" s="33" t="s">
        <v>155</v>
      </c>
      <c r="H896" s="34">
        <v>0</v>
      </c>
      <c r="I896" s="35">
        <v>0</v>
      </c>
      <c r="J896" s="35">
        <v>0</v>
      </c>
      <c r="K896" s="194"/>
      <c r="L896" s="196"/>
      <c r="M896" s="195"/>
      <c r="N896" s="195"/>
      <c r="O896" s="194"/>
    </row>
    <row r="897" spans="1:15" hidden="1" x14ac:dyDescent="0.3">
      <c r="A897" s="31">
        <v>3506</v>
      </c>
      <c r="B897" s="32">
        <v>3506262305</v>
      </c>
      <c r="C897" s="33" t="s">
        <v>321</v>
      </c>
      <c r="D897" s="31">
        <v>262</v>
      </c>
      <c r="E897" s="33" t="s">
        <v>31</v>
      </c>
      <c r="F897" s="31">
        <v>305</v>
      </c>
      <c r="G897" s="33" t="s">
        <v>75</v>
      </c>
      <c r="H897" s="34">
        <v>0</v>
      </c>
      <c r="I897" s="35">
        <v>0</v>
      </c>
      <c r="J897" s="35">
        <v>0</v>
      </c>
      <c r="K897" s="194"/>
      <c r="L897" s="196"/>
      <c r="M897" s="195"/>
      <c r="N897" s="195"/>
      <c r="O897" s="194"/>
    </row>
    <row r="898" spans="1:15" hidden="1" x14ac:dyDescent="0.3">
      <c r="A898" s="31">
        <v>3506</v>
      </c>
      <c r="B898" s="32">
        <v>3506262346</v>
      </c>
      <c r="C898" s="33" t="s">
        <v>321</v>
      </c>
      <c r="D898" s="31">
        <v>262</v>
      </c>
      <c r="E898" s="33" t="s">
        <v>31</v>
      </c>
      <c r="F898" s="31">
        <v>346</v>
      </c>
      <c r="G898" s="33" t="s">
        <v>33</v>
      </c>
      <c r="H898" s="34">
        <v>0</v>
      </c>
      <c r="I898" s="35">
        <v>0</v>
      </c>
      <c r="J898" s="35">
        <v>0</v>
      </c>
      <c r="K898" s="194"/>
      <c r="L898" s="196"/>
      <c r="M898" s="195"/>
      <c r="N898" s="195"/>
      <c r="O898" s="194"/>
    </row>
    <row r="899" spans="1:15" hidden="1" x14ac:dyDescent="0.3">
      <c r="A899" s="31">
        <v>3506</v>
      </c>
      <c r="B899" s="32">
        <v>3506262347</v>
      </c>
      <c r="C899" s="33" t="s">
        <v>321</v>
      </c>
      <c r="D899" s="31">
        <v>262</v>
      </c>
      <c r="E899" s="33" t="s">
        <v>31</v>
      </c>
      <c r="F899" s="31">
        <v>347</v>
      </c>
      <c r="G899" s="33" t="s">
        <v>106</v>
      </c>
      <c r="H899" s="34">
        <v>0</v>
      </c>
      <c r="I899" s="35">
        <v>0</v>
      </c>
      <c r="J899" s="35">
        <v>0</v>
      </c>
      <c r="K899" s="194"/>
      <c r="L899" s="196"/>
      <c r="M899" s="195"/>
      <c r="N899" s="195"/>
      <c r="O899" s="194"/>
    </row>
    <row r="900" spans="1:15" hidden="1" x14ac:dyDescent="0.3">
      <c r="A900" s="31">
        <v>3507</v>
      </c>
      <c r="B900" s="32">
        <v>3507201072</v>
      </c>
      <c r="C900" s="33" t="s">
        <v>322</v>
      </c>
      <c r="D900" s="31">
        <v>201</v>
      </c>
      <c r="E900" s="33" t="s">
        <v>17</v>
      </c>
      <c r="F900" s="31">
        <v>72</v>
      </c>
      <c r="G900" s="33" t="s">
        <v>18</v>
      </c>
      <c r="H900" s="34">
        <v>0</v>
      </c>
      <c r="I900" s="35">
        <v>0</v>
      </c>
      <c r="J900" s="35">
        <v>0</v>
      </c>
      <c r="K900" s="194"/>
      <c r="L900" s="196"/>
      <c r="M900" s="195"/>
      <c r="N900" s="195"/>
      <c r="O900" s="194"/>
    </row>
    <row r="901" spans="1:15" hidden="1" x14ac:dyDescent="0.3">
      <c r="A901" s="31">
        <v>3507</v>
      </c>
      <c r="B901" s="32">
        <v>3507201095</v>
      </c>
      <c r="C901" s="33" t="s">
        <v>322</v>
      </c>
      <c r="D901" s="31">
        <v>201</v>
      </c>
      <c r="E901" s="33" t="s">
        <v>17</v>
      </c>
      <c r="F901" s="31">
        <v>95</v>
      </c>
      <c r="G901" s="33" t="s">
        <v>296</v>
      </c>
      <c r="H901" s="34">
        <v>0</v>
      </c>
      <c r="I901" s="35">
        <v>0</v>
      </c>
      <c r="J901" s="35">
        <v>0</v>
      </c>
      <c r="K901" s="194"/>
      <c r="L901" s="196"/>
      <c r="M901" s="195"/>
      <c r="N901" s="195"/>
      <c r="O901" s="194"/>
    </row>
    <row r="902" spans="1:15" hidden="1" x14ac:dyDescent="0.3">
      <c r="A902" s="31">
        <v>3507</v>
      </c>
      <c r="B902" s="32">
        <v>3507201201</v>
      </c>
      <c r="C902" s="33" t="s">
        <v>322</v>
      </c>
      <c r="D902" s="31">
        <v>201</v>
      </c>
      <c r="E902" s="33" t="s">
        <v>17</v>
      </c>
      <c r="F902" s="31">
        <v>201</v>
      </c>
      <c r="G902" s="33" t="s">
        <v>17</v>
      </c>
      <c r="H902" s="34">
        <v>0</v>
      </c>
      <c r="I902" s="35">
        <v>0</v>
      </c>
      <c r="J902" s="35">
        <v>0</v>
      </c>
      <c r="K902" s="194"/>
      <c r="L902" s="196"/>
      <c r="M902" s="195"/>
      <c r="N902" s="195"/>
      <c r="O902" s="194"/>
    </row>
    <row r="903" spans="1:15" hidden="1" x14ac:dyDescent="0.3">
      <c r="A903" s="31">
        <v>3507</v>
      </c>
      <c r="B903" s="32">
        <v>3507201310</v>
      </c>
      <c r="C903" s="33" t="s">
        <v>322</v>
      </c>
      <c r="D903" s="31">
        <v>201</v>
      </c>
      <c r="E903" s="33" t="s">
        <v>17</v>
      </c>
      <c r="F903" s="31">
        <v>310</v>
      </c>
      <c r="G903" s="33" t="s">
        <v>277</v>
      </c>
      <c r="H903" s="34">
        <v>0</v>
      </c>
      <c r="I903" s="35">
        <v>0</v>
      </c>
      <c r="J903" s="35">
        <v>0</v>
      </c>
      <c r="K903" s="194"/>
      <c r="L903" s="196"/>
      <c r="M903" s="195"/>
      <c r="N903" s="195"/>
      <c r="O903" s="194"/>
    </row>
    <row r="904" spans="1:15" hidden="1" x14ac:dyDescent="0.3">
      <c r="A904" s="31">
        <v>3507</v>
      </c>
      <c r="B904" s="32">
        <v>3507201740</v>
      </c>
      <c r="C904" s="33" t="s">
        <v>322</v>
      </c>
      <c r="D904" s="31">
        <v>201</v>
      </c>
      <c r="E904" s="33" t="s">
        <v>17</v>
      </c>
      <c r="F904" s="31">
        <v>740</v>
      </c>
      <c r="G904" s="33" t="s">
        <v>305</v>
      </c>
      <c r="H904" s="34">
        <v>0</v>
      </c>
      <c r="I904" s="35">
        <v>0</v>
      </c>
      <c r="J904" s="35">
        <v>0</v>
      </c>
      <c r="K904" s="194"/>
      <c r="L904" s="196"/>
      <c r="M904" s="195"/>
      <c r="N904" s="195"/>
      <c r="O904" s="194"/>
    </row>
    <row r="905" spans="1:15" hidden="1" x14ac:dyDescent="0.3">
      <c r="A905" s="31">
        <v>3508</v>
      </c>
      <c r="B905" s="32">
        <v>3508281061</v>
      </c>
      <c r="C905" s="33" t="s">
        <v>323</v>
      </c>
      <c r="D905" s="31">
        <v>281</v>
      </c>
      <c r="E905" s="33" t="s">
        <v>169</v>
      </c>
      <c r="F905" s="31">
        <v>61</v>
      </c>
      <c r="G905" s="33" t="s">
        <v>170</v>
      </c>
      <c r="H905" s="34">
        <v>0</v>
      </c>
      <c r="I905" s="35">
        <v>0</v>
      </c>
      <c r="J905" s="35">
        <v>0</v>
      </c>
      <c r="K905" s="194"/>
      <c r="L905" s="196"/>
      <c r="M905" s="195"/>
      <c r="N905" s="195"/>
      <c r="O905" s="194"/>
    </row>
    <row r="906" spans="1:15" hidden="1" x14ac:dyDescent="0.3">
      <c r="A906" s="31">
        <v>3508</v>
      </c>
      <c r="B906" s="32">
        <v>3508281137</v>
      </c>
      <c r="C906" s="33" t="s">
        <v>323</v>
      </c>
      <c r="D906" s="31">
        <v>281</v>
      </c>
      <c r="E906" s="33" t="s">
        <v>169</v>
      </c>
      <c r="F906" s="31">
        <v>137</v>
      </c>
      <c r="G906" s="33" t="s">
        <v>210</v>
      </c>
      <c r="H906" s="34">
        <v>0</v>
      </c>
      <c r="I906" s="35">
        <v>0</v>
      </c>
      <c r="J906" s="35">
        <v>0</v>
      </c>
      <c r="K906" s="194"/>
      <c r="L906" s="196"/>
      <c r="M906" s="195"/>
      <c r="N906" s="195"/>
      <c r="O906" s="194"/>
    </row>
    <row r="907" spans="1:15" hidden="1" x14ac:dyDescent="0.3">
      <c r="A907" s="31">
        <v>3508</v>
      </c>
      <c r="B907" s="32">
        <v>3508281281</v>
      </c>
      <c r="C907" s="33" t="s">
        <v>323</v>
      </c>
      <c r="D907" s="31">
        <v>281</v>
      </c>
      <c r="E907" s="33" t="s">
        <v>169</v>
      </c>
      <c r="F907" s="31">
        <v>281</v>
      </c>
      <c r="G907" s="33" t="s">
        <v>169</v>
      </c>
      <c r="H907" s="34">
        <v>0</v>
      </c>
      <c r="I907" s="35">
        <v>0</v>
      </c>
      <c r="J907" s="35">
        <v>0</v>
      </c>
      <c r="K907" s="194"/>
      <c r="L907" s="196"/>
      <c r="M907" s="195"/>
      <c r="N907" s="195"/>
      <c r="O907" s="194"/>
    </row>
    <row r="908" spans="1:15" hidden="1" x14ac:dyDescent="0.3">
      <c r="A908" s="31">
        <v>3508</v>
      </c>
      <c r="B908" s="32">
        <v>3508281332</v>
      </c>
      <c r="C908" s="33" t="s">
        <v>323</v>
      </c>
      <c r="D908" s="31">
        <v>281</v>
      </c>
      <c r="E908" s="33" t="s">
        <v>169</v>
      </c>
      <c r="F908" s="31">
        <v>332</v>
      </c>
      <c r="G908" s="33" t="s">
        <v>221</v>
      </c>
      <c r="H908" s="34">
        <v>0</v>
      </c>
      <c r="I908" s="35">
        <v>0</v>
      </c>
      <c r="J908" s="35">
        <v>0</v>
      </c>
      <c r="K908" s="194"/>
      <c r="L908" s="196"/>
      <c r="M908" s="195"/>
      <c r="N908" s="195"/>
      <c r="O908" s="194"/>
    </row>
    <row r="909" spans="1:15" hidden="1" x14ac:dyDescent="0.3">
      <c r="A909" s="31">
        <v>3509</v>
      </c>
      <c r="B909" s="32">
        <v>3509095095</v>
      </c>
      <c r="C909" s="33" t="s">
        <v>324</v>
      </c>
      <c r="D909" s="31">
        <v>95</v>
      </c>
      <c r="E909" s="33" t="s">
        <v>296</v>
      </c>
      <c r="F909" s="31">
        <v>95</v>
      </c>
      <c r="G909" s="33" t="s">
        <v>296</v>
      </c>
      <c r="H909" s="34">
        <v>0</v>
      </c>
      <c r="I909" s="35">
        <v>0</v>
      </c>
      <c r="J909" s="35">
        <v>0</v>
      </c>
      <c r="K909" s="194"/>
      <c r="L909" s="196"/>
      <c r="M909" s="195"/>
      <c r="N909" s="195"/>
      <c r="O909" s="194"/>
    </row>
    <row r="910" spans="1:15" hidden="1" x14ac:dyDescent="0.3">
      <c r="A910" s="31">
        <v>3509</v>
      </c>
      <c r="B910" s="32">
        <v>3509095167</v>
      </c>
      <c r="C910" s="33" t="s">
        <v>324</v>
      </c>
      <c r="D910" s="31">
        <v>95</v>
      </c>
      <c r="E910" s="33" t="s">
        <v>296</v>
      </c>
      <c r="F910" s="31">
        <v>167</v>
      </c>
      <c r="G910" s="33" t="s">
        <v>191</v>
      </c>
      <c r="H910" s="34">
        <v>0</v>
      </c>
      <c r="I910" s="35">
        <v>0</v>
      </c>
      <c r="J910" s="35">
        <v>0</v>
      </c>
      <c r="K910" s="194"/>
      <c r="L910" s="196"/>
      <c r="M910" s="195"/>
      <c r="N910" s="195"/>
      <c r="O910" s="194"/>
    </row>
    <row r="911" spans="1:15" hidden="1" x14ac:dyDescent="0.3">
      <c r="A911" s="31">
        <v>3509</v>
      </c>
      <c r="B911" s="32">
        <v>3509095331</v>
      </c>
      <c r="C911" s="33" t="s">
        <v>324</v>
      </c>
      <c r="D911" s="31">
        <v>95</v>
      </c>
      <c r="E911" s="33" t="s">
        <v>296</v>
      </c>
      <c r="F911" s="31">
        <v>331</v>
      </c>
      <c r="G911" s="33" t="s">
        <v>20</v>
      </c>
      <c r="H911" s="34">
        <v>0</v>
      </c>
      <c r="I911" s="35">
        <v>0</v>
      </c>
      <c r="J911" s="35">
        <v>0</v>
      </c>
      <c r="K911" s="194"/>
      <c r="L911" s="196"/>
      <c r="M911" s="195"/>
      <c r="N911" s="195"/>
      <c r="O911" s="194"/>
    </row>
    <row r="912" spans="1:15" hidden="1" x14ac:dyDescent="0.3">
      <c r="A912" s="31">
        <v>3509</v>
      </c>
      <c r="B912" s="32">
        <v>3509095763</v>
      </c>
      <c r="C912" s="33" t="s">
        <v>324</v>
      </c>
      <c r="D912" s="31">
        <v>95</v>
      </c>
      <c r="E912" s="33" t="s">
        <v>296</v>
      </c>
      <c r="F912" s="31">
        <v>763</v>
      </c>
      <c r="G912" s="33" t="s">
        <v>299</v>
      </c>
      <c r="H912" s="34">
        <v>0</v>
      </c>
      <c r="I912" s="35">
        <v>0</v>
      </c>
      <c r="J912" s="35">
        <v>0</v>
      </c>
      <c r="K912" s="194"/>
      <c r="L912" s="196"/>
      <c r="M912" s="195"/>
      <c r="N912" s="195"/>
      <c r="O912" s="194"/>
    </row>
    <row r="913" spans="1:19" hidden="1" x14ac:dyDescent="0.3">
      <c r="A913" s="31">
        <v>3510</v>
      </c>
      <c r="B913" s="32">
        <v>3510281005</v>
      </c>
      <c r="C913" s="33" t="s">
        <v>325</v>
      </c>
      <c r="D913" s="31">
        <v>281</v>
      </c>
      <c r="E913" s="33" t="s">
        <v>169</v>
      </c>
      <c r="F913" s="31">
        <v>5</v>
      </c>
      <c r="G913" s="33" t="s">
        <v>219</v>
      </c>
      <c r="H913" s="34">
        <v>0</v>
      </c>
      <c r="I913" s="35">
        <v>0</v>
      </c>
      <c r="J913" s="35">
        <v>0</v>
      </c>
      <c r="K913" s="194"/>
      <c r="L913" s="196"/>
      <c r="M913" s="195"/>
      <c r="N913" s="195"/>
      <c r="O913" s="194"/>
    </row>
    <row r="914" spans="1:19" hidden="1" x14ac:dyDescent="0.3">
      <c r="A914" s="31">
        <v>3510</v>
      </c>
      <c r="B914" s="32">
        <v>3510281061</v>
      </c>
      <c r="C914" s="33" t="s">
        <v>325</v>
      </c>
      <c r="D914" s="31">
        <v>281</v>
      </c>
      <c r="E914" s="33" t="s">
        <v>169</v>
      </c>
      <c r="F914" s="31">
        <v>61</v>
      </c>
      <c r="G914" s="33" t="s">
        <v>170</v>
      </c>
      <c r="H914" s="34">
        <v>0</v>
      </c>
      <c r="I914" s="35">
        <v>0</v>
      </c>
      <c r="J914" s="35">
        <v>0</v>
      </c>
      <c r="K914" s="194"/>
      <c r="L914" s="196"/>
      <c r="M914" s="195"/>
      <c r="N914" s="195"/>
      <c r="O914" s="194"/>
    </row>
    <row r="915" spans="1:19" hidden="1" x14ac:dyDescent="0.3">
      <c r="A915" s="31">
        <v>3510</v>
      </c>
      <c r="B915" s="32">
        <v>3510281210</v>
      </c>
      <c r="C915" s="33" t="s">
        <v>325</v>
      </c>
      <c r="D915" s="31">
        <v>281</v>
      </c>
      <c r="E915" s="33" t="s">
        <v>169</v>
      </c>
      <c r="F915" s="31">
        <v>210</v>
      </c>
      <c r="G915" s="33" t="s">
        <v>54</v>
      </c>
      <c r="H915" s="34">
        <v>0</v>
      </c>
      <c r="I915" s="35">
        <v>0</v>
      </c>
      <c r="J915" s="35">
        <v>0</v>
      </c>
      <c r="K915" s="194"/>
      <c r="L915" s="196"/>
      <c r="M915" s="195"/>
      <c r="N915" s="195"/>
      <c r="O915" s="194"/>
    </row>
    <row r="916" spans="1:19" hidden="1" x14ac:dyDescent="0.3">
      <c r="A916" s="31">
        <v>3510</v>
      </c>
      <c r="B916" s="32">
        <v>3510281281</v>
      </c>
      <c r="C916" s="33" t="s">
        <v>325</v>
      </c>
      <c r="D916" s="31">
        <v>281</v>
      </c>
      <c r="E916" s="33" t="s">
        <v>169</v>
      </c>
      <c r="F916" s="31">
        <v>281</v>
      </c>
      <c r="G916" s="33" t="s">
        <v>169</v>
      </c>
      <c r="H916" s="34">
        <v>3.589999999999975</v>
      </c>
      <c r="I916" s="35">
        <v>0</v>
      </c>
      <c r="J916" s="35">
        <v>46392</v>
      </c>
      <c r="K916" s="194"/>
      <c r="L916" s="196"/>
      <c r="M916" s="195"/>
      <c r="N916" s="195"/>
      <c r="O916" s="194"/>
    </row>
    <row r="917" spans="1:19" hidden="1" x14ac:dyDescent="0.3">
      <c r="A917" s="31">
        <v>3510</v>
      </c>
      <c r="B917" s="32">
        <v>3510281293</v>
      </c>
      <c r="C917" s="33" t="s">
        <v>325</v>
      </c>
      <c r="D917" s="31">
        <v>281</v>
      </c>
      <c r="E917" s="33" t="s">
        <v>169</v>
      </c>
      <c r="F917" s="31">
        <v>293</v>
      </c>
      <c r="G917" s="33" t="s">
        <v>45</v>
      </c>
      <c r="H917" s="34">
        <v>0</v>
      </c>
      <c r="I917" s="35">
        <v>0</v>
      </c>
      <c r="J917" s="35">
        <v>0</v>
      </c>
      <c r="K917" s="194"/>
      <c r="L917" s="196"/>
      <c r="M917" s="195"/>
      <c r="N917" s="195"/>
      <c r="O917" s="194"/>
    </row>
    <row r="918" spans="1:19" hidden="1" x14ac:dyDescent="0.3">
      <c r="A918" s="31">
        <v>3510</v>
      </c>
      <c r="B918" s="32">
        <v>3510281332</v>
      </c>
      <c r="C918" s="33" t="s">
        <v>325</v>
      </c>
      <c r="D918" s="31">
        <v>281</v>
      </c>
      <c r="E918" s="33" t="s">
        <v>169</v>
      </c>
      <c r="F918" s="31">
        <v>332</v>
      </c>
      <c r="G918" s="33" t="s">
        <v>221</v>
      </c>
      <c r="H918" s="34">
        <v>0</v>
      </c>
      <c r="I918" s="35">
        <v>0</v>
      </c>
      <c r="J918" s="35">
        <v>0</v>
      </c>
      <c r="K918" s="194"/>
      <c r="L918" s="196"/>
      <c r="M918" s="195"/>
      <c r="N918" s="195"/>
      <c r="O918" s="194"/>
    </row>
    <row r="919" spans="1:19" hidden="1" x14ac:dyDescent="0.3">
      <c r="A919" s="31">
        <v>3513</v>
      </c>
      <c r="B919" s="32">
        <v>3513044044</v>
      </c>
      <c r="C919" s="33" t="s">
        <v>326</v>
      </c>
      <c r="D919" s="31">
        <v>44</v>
      </c>
      <c r="E919" s="33" t="s">
        <v>35</v>
      </c>
      <c r="F919" s="31">
        <v>44</v>
      </c>
      <c r="G919" s="33" t="s">
        <v>35</v>
      </c>
      <c r="H919" s="34">
        <v>0</v>
      </c>
      <c r="I919" s="35">
        <v>0</v>
      </c>
      <c r="J919" s="35">
        <v>0</v>
      </c>
      <c r="K919" s="194"/>
      <c r="L919" s="196"/>
      <c r="M919" s="195"/>
      <c r="N919" s="195"/>
      <c r="O919" s="194"/>
    </row>
    <row r="920" spans="1:19" hidden="1" x14ac:dyDescent="0.3">
      <c r="A920" s="31">
        <v>3513</v>
      </c>
      <c r="B920" s="32">
        <v>3513044244</v>
      </c>
      <c r="C920" s="33" t="s">
        <v>326</v>
      </c>
      <c r="D920" s="31">
        <v>44</v>
      </c>
      <c r="E920" s="33" t="s">
        <v>35</v>
      </c>
      <c r="F920" s="31">
        <v>244</v>
      </c>
      <c r="G920" s="33" t="s">
        <v>43</v>
      </c>
      <c r="H920" s="34">
        <v>0</v>
      </c>
      <c r="I920" s="35">
        <v>0</v>
      </c>
      <c r="J920" s="35">
        <v>0</v>
      </c>
      <c r="K920" s="194"/>
      <c r="L920" s="196"/>
      <c r="M920" s="195"/>
      <c r="N920" s="195"/>
      <c r="O920" s="194"/>
    </row>
    <row r="921" spans="1:19" hidden="1" x14ac:dyDescent="0.3">
      <c r="A921" s="31">
        <v>3513</v>
      </c>
      <c r="B921" s="32">
        <v>3513044251</v>
      </c>
      <c r="C921" s="33" t="s">
        <v>326</v>
      </c>
      <c r="D921" s="31">
        <v>44</v>
      </c>
      <c r="E921" s="33" t="s">
        <v>35</v>
      </c>
      <c r="F921" s="31">
        <v>251</v>
      </c>
      <c r="G921" s="33" t="s">
        <v>292</v>
      </c>
      <c r="H921" s="34">
        <v>0</v>
      </c>
      <c r="I921" s="35">
        <v>0</v>
      </c>
      <c r="J921" s="35">
        <v>0</v>
      </c>
      <c r="K921" s="194"/>
      <c r="L921" s="196"/>
      <c r="M921" s="195"/>
      <c r="N921" s="195"/>
      <c r="O921" s="194"/>
    </row>
    <row r="922" spans="1:19" hidden="1" x14ac:dyDescent="0.3">
      <c r="A922" s="31">
        <v>3513</v>
      </c>
      <c r="B922" s="32">
        <v>3513044285</v>
      </c>
      <c r="C922" s="33" t="s">
        <v>326</v>
      </c>
      <c r="D922" s="31">
        <v>44</v>
      </c>
      <c r="E922" s="33" t="s">
        <v>35</v>
      </c>
      <c r="F922" s="31">
        <v>285</v>
      </c>
      <c r="G922" s="33" t="s">
        <v>44</v>
      </c>
      <c r="H922" s="34">
        <v>0</v>
      </c>
      <c r="I922" s="35">
        <v>0</v>
      </c>
      <c r="J922" s="35">
        <v>0</v>
      </c>
      <c r="K922" s="194"/>
      <c r="L922" s="196"/>
      <c r="M922" s="195"/>
      <c r="N922" s="195"/>
      <c r="O922" s="194"/>
      <c r="S922" s="197"/>
    </row>
    <row r="923" spans="1:19" hidden="1" x14ac:dyDescent="0.3">
      <c r="A923" s="31">
        <v>3513</v>
      </c>
      <c r="B923" s="32">
        <v>3513044293</v>
      </c>
      <c r="C923" s="33" t="s">
        <v>326</v>
      </c>
      <c r="D923" s="31">
        <v>44</v>
      </c>
      <c r="E923" s="33" t="s">
        <v>35</v>
      </c>
      <c r="F923" s="31">
        <v>293</v>
      </c>
      <c r="G923" s="33" t="s">
        <v>45</v>
      </c>
      <c r="H923" s="34">
        <v>0</v>
      </c>
      <c r="I923" s="35">
        <v>0</v>
      </c>
      <c r="J923" s="35">
        <v>0</v>
      </c>
      <c r="K923" s="194"/>
      <c r="L923" s="196"/>
      <c r="M923" s="195"/>
      <c r="N923" s="195"/>
      <c r="O923" s="194"/>
    </row>
    <row r="924" spans="1:19" hidden="1" x14ac:dyDescent="0.3">
      <c r="A924" s="31">
        <v>3514</v>
      </c>
      <c r="B924" s="32">
        <v>3514281061</v>
      </c>
      <c r="C924" s="33" t="s">
        <v>327</v>
      </c>
      <c r="D924" s="31">
        <v>281</v>
      </c>
      <c r="E924" s="33" t="s">
        <v>169</v>
      </c>
      <c r="F924" s="31">
        <v>61</v>
      </c>
      <c r="G924" s="33" t="s">
        <v>170</v>
      </c>
      <c r="H924" s="34">
        <v>0</v>
      </c>
      <c r="I924" s="35">
        <v>0</v>
      </c>
      <c r="J924" s="35">
        <v>0</v>
      </c>
      <c r="K924" s="194"/>
      <c r="L924" s="196"/>
      <c r="M924" s="195"/>
      <c r="N924" s="195"/>
      <c r="O924" s="194"/>
    </row>
    <row r="925" spans="1:19" hidden="1" x14ac:dyDescent="0.3">
      <c r="A925" s="31">
        <v>3514</v>
      </c>
      <c r="B925" s="32">
        <v>3514281281</v>
      </c>
      <c r="C925" s="33" t="s">
        <v>327</v>
      </c>
      <c r="D925" s="31">
        <v>281</v>
      </c>
      <c r="E925" s="33" t="s">
        <v>169</v>
      </c>
      <c r="F925" s="31">
        <v>281</v>
      </c>
      <c r="G925" s="33" t="s">
        <v>169</v>
      </c>
      <c r="H925" s="34">
        <v>0</v>
      </c>
      <c r="I925" s="35">
        <v>0</v>
      </c>
      <c r="J925" s="35">
        <v>0</v>
      </c>
      <c r="K925" s="194"/>
      <c r="L925" s="196"/>
      <c r="M925" s="195"/>
      <c r="N925" s="195"/>
      <c r="O925" s="194"/>
    </row>
    <row r="926" spans="1:19" hidden="1" x14ac:dyDescent="0.3">
      <c r="A926" s="31">
        <v>3515</v>
      </c>
      <c r="B926" s="32">
        <v>3515287043</v>
      </c>
      <c r="C926" s="33" t="s">
        <v>328</v>
      </c>
      <c r="D926" s="31">
        <v>287</v>
      </c>
      <c r="E926" s="33" t="s">
        <v>329</v>
      </c>
      <c r="F926" s="31">
        <v>43</v>
      </c>
      <c r="G926" s="33" t="s">
        <v>330</v>
      </c>
      <c r="H926" s="34">
        <v>0</v>
      </c>
      <c r="I926" s="35">
        <v>0</v>
      </c>
      <c r="J926" s="35">
        <v>0</v>
      </c>
      <c r="K926" s="194"/>
      <c r="L926" s="196"/>
      <c r="M926" s="195"/>
      <c r="N926" s="195"/>
      <c r="O926" s="194"/>
    </row>
    <row r="927" spans="1:19" hidden="1" x14ac:dyDescent="0.3">
      <c r="A927" s="31">
        <v>3515</v>
      </c>
      <c r="B927" s="32">
        <v>3515287045</v>
      </c>
      <c r="C927" s="33" t="s">
        <v>328</v>
      </c>
      <c r="D927" s="31">
        <v>287</v>
      </c>
      <c r="E927" s="33" t="s">
        <v>329</v>
      </c>
      <c r="F927" s="31">
        <v>45</v>
      </c>
      <c r="G927" s="33" t="s">
        <v>331</v>
      </c>
      <c r="H927" s="34">
        <v>0</v>
      </c>
      <c r="I927" s="35">
        <v>0</v>
      </c>
      <c r="J927" s="35">
        <v>0</v>
      </c>
      <c r="K927" s="194"/>
      <c r="L927" s="196"/>
      <c r="M927" s="195"/>
      <c r="N927" s="195"/>
      <c r="O927" s="194"/>
    </row>
    <row r="928" spans="1:19" hidden="1" x14ac:dyDescent="0.3">
      <c r="A928" s="31">
        <v>3515</v>
      </c>
      <c r="B928" s="32">
        <v>3515287135</v>
      </c>
      <c r="C928" s="33" t="s">
        <v>328</v>
      </c>
      <c r="D928" s="31">
        <v>287</v>
      </c>
      <c r="E928" s="33" t="s">
        <v>329</v>
      </c>
      <c r="F928" s="31">
        <v>135</v>
      </c>
      <c r="G928" s="33" t="s">
        <v>332</v>
      </c>
      <c r="H928" s="34">
        <v>0</v>
      </c>
      <c r="I928" s="35">
        <v>0</v>
      </c>
      <c r="J928" s="35">
        <v>0</v>
      </c>
      <c r="K928" s="194"/>
      <c r="L928" s="196"/>
      <c r="M928" s="195"/>
      <c r="N928" s="195"/>
      <c r="O928" s="194"/>
    </row>
    <row r="929" spans="1:15" hidden="1" x14ac:dyDescent="0.3">
      <c r="A929" s="31">
        <v>3515</v>
      </c>
      <c r="B929" s="32">
        <v>3515287191</v>
      </c>
      <c r="C929" s="33" t="s">
        <v>328</v>
      </c>
      <c r="D929" s="31">
        <v>287</v>
      </c>
      <c r="E929" s="33" t="s">
        <v>329</v>
      </c>
      <c r="F929" s="31">
        <v>191</v>
      </c>
      <c r="G929" s="33" t="s">
        <v>254</v>
      </c>
      <c r="H929" s="34">
        <v>0</v>
      </c>
      <c r="I929" s="35">
        <v>0</v>
      </c>
      <c r="J929" s="35">
        <v>0</v>
      </c>
      <c r="K929" s="194"/>
      <c r="L929" s="196"/>
      <c r="M929" s="195"/>
      <c r="N929" s="195"/>
      <c r="O929" s="194"/>
    </row>
    <row r="930" spans="1:15" hidden="1" x14ac:dyDescent="0.3">
      <c r="A930" s="31">
        <v>3515</v>
      </c>
      <c r="B930" s="32">
        <v>3515287215</v>
      </c>
      <c r="C930" s="33" t="s">
        <v>328</v>
      </c>
      <c r="D930" s="31">
        <v>287</v>
      </c>
      <c r="E930" s="33" t="s">
        <v>329</v>
      </c>
      <c r="F930" s="31">
        <v>215</v>
      </c>
      <c r="G930" s="33" t="s">
        <v>333</v>
      </c>
      <c r="H930" s="34">
        <v>0</v>
      </c>
      <c r="I930" s="35">
        <v>0</v>
      </c>
      <c r="J930" s="35">
        <v>0</v>
      </c>
      <c r="K930" s="194"/>
      <c r="L930" s="196"/>
      <c r="M930" s="195"/>
      <c r="N930" s="195"/>
      <c r="O930" s="194"/>
    </row>
    <row r="931" spans="1:15" hidden="1" x14ac:dyDescent="0.3">
      <c r="A931" s="31">
        <v>3515</v>
      </c>
      <c r="B931" s="32">
        <v>3515287227</v>
      </c>
      <c r="C931" s="33" t="s">
        <v>328</v>
      </c>
      <c r="D931" s="31">
        <v>287</v>
      </c>
      <c r="E931" s="33" t="s">
        <v>329</v>
      </c>
      <c r="F931" s="31">
        <v>227</v>
      </c>
      <c r="G931" s="33" t="s">
        <v>255</v>
      </c>
      <c r="H931" s="34">
        <v>0</v>
      </c>
      <c r="I931" s="35">
        <v>0</v>
      </c>
      <c r="J931" s="35">
        <v>0</v>
      </c>
      <c r="K931" s="194"/>
      <c r="L931" s="196"/>
      <c r="M931" s="195"/>
      <c r="N931" s="195"/>
      <c r="O931" s="194"/>
    </row>
    <row r="932" spans="1:15" hidden="1" x14ac:dyDescent="0.3">
      <c r="A932" s="31">
        <v>3515</v>
      </c>
      <c r="B932" s="32">
        <v>3515287277</v>
      </c>
      <c r="C932" s="33" t="s">
        <v>328</v>
      </c>
      <c r="D932" s="31">
        <v>287</v>
      </c>
      <c r="E932" s="33" t="s">
        <v>329</v>
      </c>
      <c r="F932" s="31">
        <v>277</v>
      </c>
      <c r="G932" s="33" t="s">
        <v>334</v>
      </c>
      <c r="H932" s="34">
        <v>0</v>
      </c>
      <c r="I932" s="35">
        <v>0</v>
      </c>
      <c r="J932" s="35">
        <v>0</v>
      </c>
      <c r="K932" s="194"/>
      <c r="L932" s="196"/>
      <c r="M932" s="195"/>
      <c r="N932" s="195"/>
      <c r="O932" s="194"/>
    </row>
    <row r="933" spans="1:15" hidden="1" x14ac:dyDescent="0.3">
      <c r="A933" s="31">
        <v>3515</v>
      </c>
      <c r="B933" s="32">
        <v>3515287287</v>
      </c>
      <c r="C933" s="33" t="s">
        <v>328</v>
      </c>
      <c r="D933" s="31">
        <v>287</v>
      </c>
      <c r="E933" s="33" t="s">
        <v>329</v>
      </c>
      <c r="F933" s="31">
        <v>287</v>
      </c>
      <c r="G933" s="33" t="s">
        <v>329</v>
      </c>
      <c r="H933" s="34">
        <v>0</v>
      </c>
      <c r="I933" s="35">
        <v>0</v>
      </c>
      <c r="J933" s="35">
        <v>0</v>
      </c>
      <c r="K933" s="194"/>
      <c r="L933" s="196"/>
      <c r="M933" s="195"/>
      <c r="N933" s="195"/>
      <c r="O933" s="194"/>
    </row>
    <row r="934" spans="1:15" hidden="1" x14ac:dyDescent="0.3">
      <c r="A934" s="31">
        <v>3515</v>
      </c>
      <c r="B934" s="32">
        <v>3515287306</v>
      </c>
      <c r="C934" s="33" t="s">
        <v>328</v>
      </c>
      <c r="D934" s="31">
        <v>287</v>
      </c>
      <c r="E934" s="33" t="s">
        <v>329</v>
      </c>
      <c r="F934" s="31">
        <v>306</v>
      </c>
      <c r="G934" s="33" t="s">
        <v>335</v>
      </c>
      <c r="H934" s="34">
        <v>0</v>
      </c>
      <c r="I934" s="35">
        <v>0</v>
      </c>
      <c r="J934" s="35">
        <v>0</v>
      </c>
      <c r="K934" s="194"/>
      <c r="L934" s="196"/>
      <c r="M934" s="195"/>
      <c r="N934" s="195"/>
      <c r="O934" s="194"/>
    </row>
    <row r="935" spans="1:15" hidden="1" x14ac:dyDescent="0.3">
      <c r="A935" s="31">
        <v>3515</v>
      </c>
      <c r="B935" s="32">
        <v>3515287316</v>
      </c>
      <c r="C935" s="33" t="s">
        <v>328</v>
      </c>
      <c r="D935" s="31">
        <v>287</v>
      </c>
      <c r="E935" s="33" t="s">
        <v>329</v>
      </c>
      <c r="F935" s="31">
        <v>316</v>
      </c>
      <c r="G935" s="33" t="s">
        <v>182</v>
      </c>
      <c r="H935" s="34">
        <v>0</v>
      </c>
      <c r="I935" s="35">
        <v>0</v>
      </c>
      <c r="J935" s="35">
        <v>0</v>
      </c>
      <c r="K935" s="194"/>
      <c r="L935" s="196"/>
      <c r="M935" s="195"/>
      <c r="N935" s="195"/>
      <c r="O935" s="194"/>
    </row>
    <row r="936" spans="1:15" hidden="1" x14ac:dyDescent="0.3">
      <c r="A936" s="31">
        <v>3515</v>
      </c>
      <c r="B936" s="32">
        <v>3515287658</v>
      </c>
      <c r="C936" s="33" t="s">
        <v>328</v>
      </c>
      <c r="D936" s="31">
        <v>287</v>
      </c>
      <c r="E936" s="33" t="s">
        <v>329</v>
      </c>
      <c r="F936" s="31">
        <v>658</v>
      </c>
      <c r="G936" s="33" t="s">
        <v>183</v>
      </c>
      <c r="H936" s="34">
        <v>0</v>
      </c>
      <c r="I936" s="35">
        <v>0</v>
      </c>
      <c r="J936" s="35">
        <v>0</v>
      </c>
      <c r="K936" s="194"/>
      <c r="L936" s="196"/>
      <c r="M936" s="195"/>
      <c r="N936" s="195"/>
      <c r="O936" s="194"/>
    </row>
    <row r="937" spans="1:15" hidden="1" x14ac:dyDescent="0.3">
      <c r="A937" s="31">
        <v>3515</v>
      </c>
      <c r="B937" s="32">
        <v>3515287767</v>
      </c>
      <c r="C937" s="33" t="s">
        <v>328</v>
      </c>
      <c r="D937" s="31">
        <v>287</v>
      </c>
      <c r="E937" s="33" t="s">
        <v>329</v>
      </c>
      <c r="F937" s="31">
        <v>767</v>
      </c>
      <c r="G937" s="33" t="s">
        <v>184</v>
      </c>
      <c r="H937" s="34">
        <v>0</v>
      </c>
      <c r="I937" s="35">
        <v>0</v>
      </c>
      <c r="J937" s="35">
        <v>0</v>
      </c>
      <c r="K937" s="194"/>
      <c r="L937" s="196"/>
      <c r="M937" s="195"/>
      <c r="N937" s="195"/>
      <c r="O937" s="194"/>
    </row>
    <row r="938" spans="1:15" hidden="1" x14ac:dyDescent="0.3">
      <c r="A938" s="31">
        <v>3515</v>
      </c>
      <c r="B938" s="32">
        <v>3515287778</v>
      </c>
      <c r="C938" s="33" t="s">
        <v>328</v>
      </c>
      <c r="D938" s="31">
        <v>287</v>
      </c>
      <c r="E938" s="33" t="s">
        <v>329</v>
      </c>
      <c r="F938" s="31">
        <v>778</v>
      </c>
      <c r="G938" s="33" t="s">
        <v>368</v>
      </c>
      <c r="H938" s="34">
        <v>0</v>
      </c>
      <c r="I938" s="35">
        <v>0</v>
      </c>
      <c r="J938" s="35">
        <v>0</v>
      </c>
      <c r="K938" s="194"/>
      <c r="L938" s="196"/>
      <c r="M938" s="195"/>
      <c r="N938" s="195"/>
      <c r="O938" s="194"/>
    </row>
    <row r="939" spans="1:15" hidden="1" x14ac:dyDescent="0.3">
      <c r="A939" s="31"/>
      <c r="B939" s="32"/>
      <c r="C939" s="33"/>
      <c r="D939" s="31"/>
      <c r="E939" s="33"/>
      <c r="F939" s="31"/>
      <c r="G939" s="33"/>
      <c r="H939" s="34"/>
      <c r="I939" s="35"/>
      <c r="J939" s="35"/>
    </row>
    <row r="940" spans="1:15" x14ac:dyDescent="0.3">
      <c r="A940" s="193">
        <v>9999</v>
      </c>
      <c r="B940" s="192" t="s">
        <v>618</v>
      </c>
      <c r="C940" s="192"/>
      <c r="D940" s="192"/>
      <c r="E940" s="192"/>
      <c r="F940" s="192"/>
      <c r="G940" s="192"/>
      <c r="H940" s="191">
        <f>SUBTOTAL(9,H58:H938)</f>
        <v>-28.129999999999953</v>
      </c>
      <c r="I940" s="190">
        <f>SUBTOTAL(9,I58:I938)</f>
        <v>0</v>
      </c>
      <c r="J940" s="190">
        <f>SUBTOTAL(9,J58:J938)</f>
        <v>-257948</v>
      </c>
    </row>
  </sheetData>
  <autoFilter ref="A9:O938" xr:uid="{5B190BE9-E905-4622-8B14-12DB93D09035}">
    <filterColumn colId="0">
      <filters>
        <filter val="493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0.59999389629810485"/>
  </sheetPr>
  <dimension ref="A1:M873"/>
  <sheetViews>
    <sheetView showGridLines="0" zoomScale="90" zoomScaleNormal="9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4.4" x14ac:dyDescent="0.3"/>
  <cols>
    <col min="1" max="1" width="6.5546875" customWidth="1"/>
    <col min="2" max="2" width="13.5546875" customWidth="1"/>
    <col min="3" max="3" width="35.44140625" customWidth="1"/>
    <col min="4" max="4" width="8" customWidth="1"/>
    <col min="5" max="5" width="16.88671875" customWidth="1"/>
    <col min="6" max="6" width="8.33203125" customWidth="1"/>
    <col min="7" max="7" width="22.6640625" customWidth="1"/>
    <col min="10" max="10" width="1" customWidth="1"/>
    <col min="11" max="12" width="13.33203125" customWidth="1"/>
  </cols>
  <sheetData>
    <row r="1" spans="1:13" ht="28.8" x14ac:dyDescent="0.3">
      <c r="A1" s="1" t="s">
        <v>0</v>
      </c>
      <c r="B1" s="2"/>
      <c r="C1" s="3"/>
      <c r="D1" s="2"/>
      <c r="E1" s="2"/>
      <c r="F1" s="2"/>
      <c r="G1" s="3"/>
      <c r="H1" s="3"/>
      <c r="I1" s="3"/>
      <c r="J1" s="3"/>
      <c r="K1" s="3"/>
      <c r="L1" s="3"/>
    </row>
    <row r="2" spans="1:13" ht="21" x14ac:dyDescent="0.3">
      <c r="A2" s="54" t="s">
        <v>370</v>
      </c>
      <c r="B2" s="2"/>
      <c r="C2" s="3"/>
      <c r="D2" s="2"/>
      <c r="E2" s="2"/>
      <c r="F2" s="2"/>
      <c r="G2" s="3"/>
      <c r="H2" s="3"/>
      <c r="I2" s="3"/>
      <c r="J2" s="3"/>
      <c r="K2" s="3"/>
      <c r="L2" s="3"/>
    </row>
    <row r="3" spans="1:13" ht="21" x14ac:dyDescent="0.3">
      <c r="A3" s="4" t="s">
        <v>1</v>
      </c>
      <c r="B3" s="5"/>
      <c r="C3" s="6"/>
      <c r="D3" s="5"/>
      <c r="E3" s="5"/>
      <c r="F3" s="5"/>
      <c r="G3" s="6"/>
      <c r="H3" s="6"/>
      <c r="I3" s="6"/>
      <c r="J3" s="6"/>
      <c r="K3" s="6"/>
      <c r="L3" s="6"/>
    </row>
    <row r="4" spans="1:13" x14ac:dyDescent="0.3">
      <c r="A4" s="3" t="s">
        <v>2</v>
      </c>
      <c r="B4" s="2"/>
      <c r="C4" s="3"/>
      <c r="D4" s="2"/>
      <c r="E4" s="2"/>
      <c r="F4" s="2"/>
      <c r="G4" s="3"/>
      <c r="H4" s="3"/>
      <c r="I4" s="3"/>
      <c r="J4" s="3"/>
      <c r="K4" s="3"/>
      <c r="L4" s="3"/>
    </row>
    <row r="5" spans="1:13" x14ac:dyDescent="0.3">
      <c r="A5" s="3" t="s">
        <v>3</v>
      </c>
      <c r="B5" s="2"/>
      <c r="C5" s="3"/>
      <c r="D5" s="2"/>
      <c r="E5" s="2"/>
      <c r="F5" s="2"/>
      <c r="G5" s="3"/>
      <c r="H5" s="3"/>
      <c r="I5" s="3"/>
      <c r="J5" s="3"/>
      <c r="K5" s="3"/>
      <c r="L5" s="3"/>
    </row>
    <row r="6" spans="1:13" x14ac:dyDescent="0.3">
      <c r="A6" s="3"/>
      <c r="B6" s="2"/>
      <c r="C6" s="3"/>
      <c r="D6" s="2"/>
      <c r="E6" s="2"/>
      <c r="F6" s="2"/>
      <c r="G6" s="3"/>
      <c r="H6" s="3"/>
      <c r="I6" s="3"/>
      <c r="J6" s="3"/>
      <c r="K6" s="3"/>
      <c r="L6" s="3"/>
    </row>
    <row r="7" spans="1:13" x14ac:dyDescent="0.3">
      <c r="A7" s="3"/>
      <c r="B7" s="2"/>
      <c r="C7" s="3"/>
      <c r="D7" s="2"/>
      <c r="E7" s="2"/>
      <c r="F7" s="2"/>
      <c r="G7" s="3"/>
      <c r="H7" s="3"/>
      <c r="I7" s="3"/>
      <c r="J7" s="3"/>
      <c r="K7" s="3"/>
      <c r="L7" s="3"/>
    </row>
    <row r="8" spans="1:13" ht="57.6" x14ac:dyDescent="0.3">
      <c r="A8" s="7" t="s">
        <v>4</v>
      </c>
      <c r="B8" s="8" t="s">
        <v>5</v>
      </c>
      <c r="C8" s="8" t="s">
        <v>6</v>
      </c>
      <c r="D8" s="8" t="s">
        <v>7</v>
      </c>
      <c r="E8" s="8" t="s">
        <v>8</v>
      </c>
      <c r="F8" s="8" t="s">
        <v>9</v>
      </c>
      <c r="G8" s="8" t="s">
        <v>10</v>
      </c>
      <c r="H8" s="9" t="s">
        <v>11</v>
      </c>
      <c r="I8" s="10" t="s">
        <v>12</v>
      </c>
      <c r="J8" s="2"/>
      <c r="K8" s="11" t="s">
        <v>13</v>
      </c>
      <c r="L8" s="11" t="s">
        <v>14</v>
      </c>
    </row>
    <row r="9" spans="1:13" x14ac:dyDescent="0.3">
      <c r="A9" s="12" t="s">
        <v>15</v>
      </c>
      <c r="B9" s="13" t="s">
        <v>15</v>
      </c>
      <c r="C9" s="13" t="s">
        <v>15</v>
      </c>
      <c r="D9" s="13" t="s">
        <v>15</v>
      </c>
      <c r="E9" s="13" t="s">
        <v>15</v>
      </c>
      <c r="F9" s="13" t="s">
        <v>15</v>
      </c>
      <c r="G9" s="13" t="s">
        <v>15</v>
      </c>
      <c r="H9" s="13" t="s">
        <v>15</v>
      </c>
      <c r="I9" s="14" t="s">
        <v>15</v>
      </c>
      <c r="J9" s="2" t="s">
        <v>15</v>
      </c>
      <c r="K9" s="15" t="s">
        <v>15</v>
      </c>
      <c r="L9" s="15" t="s">
        <v>15</v>
      </c>
      <c r="M9" t="s">
        <v>15</v>
      </c>
    </row>
    <row r="10" spans="1:13" x14ac:dyDescent="0.3">
      <c r="A10" s="2">
        <v>409</v>
      </c>
      <c r="B10" s="2">
        <v>409201072</v>
      </c>
      <c r="C10" s="3" t="s">
        <v>16</v>
      </c>
      <c r="D10" s="2">
        <v>201</v>
      </c>
      <c r="E10" s="16" t="s">
        <v>17</v>
      </c>
      <c r="F10" s="2">
        <v>72</v>
      </c>
      <c r="G10" s="3" t="s">
        <v>18</v>
      </c>
      <c r="H10" s="17">
        <v>10714</v>
      </c>
      <c r="I10" s="17">
        <v>893</v>
      </c>
      <c r="J10" s="3"/>
      <c r="K10" s="17">
        <v>289.04864122271647</v>
      </c>
      <c r="L10" s="17">
        <v>2179.2508552679392</v>
      </c>
    </row>
    <row r="11" spans="1:13" x14ac:dyDescent="0.3">
      <c r="A11" s="2">
        <v>409</v>
      </c>
      <c r="B11" s="2">
        <v>409201094</v>
      </c>
      <c r="C11" s="3" t="s">
        <v>16</v>
      </c>
      <c r="D11" s="2">
        <v>201</v>
      </c>
      <c r="E11" s="16" t="s">
        <v>17</v>
      </c>
      <c r="F11" s="2">
        <v>94</v>
      </c>
      <c r="G11" s="3" t="s">
        <v>19</v>
      </c>
      <c r="H11" s="17">
        <v>12703</v>
      </c>
      <c r="I11" s="17">
        <v>893</v>
      </c>
      <c r="J11" s="3"/>
      <c r="K11" s="17">
        <v>348.96820355669843</v>
      </c>
      <c r="L11" s="17">
        <v>1827.0662336646383</v>
      </c>
    </row>
    <row r="12" spans="1:13" x14ac:dyDescent="0.3">
      <c r="A12" s="2">
        <v>409</v>
      </c>
      <c r="B12" s="2">
        <v>409201201</v>
      </c>
      <c r="C12" s="3" t="s">
        <v>16</v>
      </c>
      <c r="D12" s="2">
        <v>201</v>
      </c>
      <c r="E12" s="16" t="s">
        <v>17</v>
      </c>
      <c r="F12" s="2">
        <v>201</v>
      </c>
      <c r="G12" s="3" t="s">
        <v>17</v>
      </c>
      <c r="H12" s="17">
        <v>11615</v>
      </c>
      <c r="I12" s="17">
        <v>893</v>
      </c>
      <c r="J12" s="3"/>
      <c r="K12" s="17">
        <v>0</v>
      </c>
      <c r="L12" s="17">
        <v>639.21709967712013</v>
      </c>
    </row>
    <row r="13" spans="1:13" x14ac:dyDescent="0.3">
      <c r="A13" s="2">
        <v>409</v>
      </c>
      <c r="B13" s="2">
        <v>409201331</v>
      </c>
      <c r="C13" s="3" t="s">
        <v>16</v>
      </c>
      <c r="D13" s="2">
        <v>201</v>
      </c>
      <c r="E13" s="16" t="s">
        <v>17</v>
      </c>
      <c r="F13" s="2">
        <v>331</v>
      </c>
      <c r="G13" s="3" t="s">
        <v>20</v>
      </c>
      <c r="H13" s="17">
        <v>8551</v>
      </c>
      <c r="I13" s="17">
        <v>893</v>
      </c>
      <c r="J13" s="3"/>
      <c r="K13" s="17">
        <v>155.82639751924944</v>
      </c>
      <c r="L13" s="17">
        <v>2564.8541188475556</v>
      </c>
    </row>
    <row r="14" spans="1:13" x14ac:dyDescent="0.3">
      <c r="A14" s="2">
        <v>410</v>
      </c>
      <c r="B14" s="2">
        <v>410035035</v>
      </c>
      <c r="C14" s="3" t="s">
        <v>21</v>
      </c>
      <c r="D14" s="2">
        <v>35</v>
      </c>
      <c r="E14" s="16" t="s">
        <v>22</v>
      </c>
      <c r="F14" s="2">
        <v>35</v>
      </c>
      <c r="G14" s="3" t="s">
        <v>22</v>
      </c>
      <c r="H14" s="17">
        <v>12400</v>
      </c>
      <c r="I14" s="17">
        <v>893</v>
      </c>
      <c r="J14" s="3"/>
      <c r="K14" s="17">
        <v>1204.4101367269122</v>
      </c>
      <c r="L14" s="17">
        <v>3664.2140558205101</v>
      </c>
    </row>
    <row r="15" spans="1:13" x14ac:dyDescent="0.3">
      <c r="A15" s="2">
        <v>410</v>
      </c>
      <c r="B15" s="2">
        <v>410035057</v>
      </c>
      <c r="C15" s="3" t="s">
        <v>21</v>
      </c>
      <c r="D15" s="2">
        <v>35</v>
      </c>
      <c r="E15" s="16" t="s">
        <v>22</v>
      </c>
      <c r="F15" s="2">
        <v>57</v>
      </c>
      <c r="G15" s="3" t="s">
        <v>23</v>
      </c>
      <c r="H15" s="17">
        <v>12628</v>
      </c>
      <c r="I15" s="17">
        <v>893</v>
      </c>
      <c r="J15" s="3"/>
      <c r="K15" s="17">
        <v>0</v>
      </c>
      <c r="L15" s="17">
        <v>665.32645306659288</v>
      </c>
    </row>
    <row r="16" spans="1:13" x14ac:dyDescent="0.3">
      <c r="A16" s="2">
        <v>410</v>
      </c>
      <c r="B16" s="2">
        <v>410035071</v>
      </c>
      <c r="C16" s="3" t="s">
        <v>21</v>
      </c>
      <c r="D16" s="2">
        <v>35</v>
      </c>
      <c r="E16" s="16" t="s">
        <v>22</v>
      </c>
      <c r="F16" s="2">
        <v>71</v>
      </c>
      <c r="G16" s="3" t="s">
        <v>24</v>
      </c>
      <c r="H16" s="17">
        <v>13177</v>
      </c>
      <c r="I16" s="17">
        <v>893</v>
      </c>
      <c r="J16" s="3"/>
      <c r="K16" s="17">
        <v>3341.7497757439451</v>
      </c>
      <c r="L16" s="17">
        <v>5231.7539949383427</v>
      </c>
    </row>
    <row r="17" spans="1:12" x14ac:dyDescent="0.3">
      <c r="A17" s="2">
        <v>410</v>
      </c>
      <c r="B17" s="2">
        <v>410035093</v>
      </c>
      <c r="C17" s="3" t="s">
        <v>21</v>
      </c>
      <c r="D17" s="2">
        <v>35</v>
      </c>
      <c r="E17" s="16" t="s">
        <v>22</v>
      </c>
      <c r="F17" s="2">
        <v>93</v>
      </c>
      <c r="G17" s="3" t="s">
        <v>25</v>
      </c>
      <c r="H17" s="17">
        <v>11561</v>
      </c>
      <c r="I17" s="17">
        <v>893</v>
      </c>
      <c r="J17" s="3"/>
      <c r="K17" s="17">
        <v>0</v>
      </c>
      <c r="L17" s="17">
        <v>514.38548975780759</v>
      </c>
    </row>
    <row r="18" spans="1:12" x14ac:dyDescent="0.3">
      <c r="A18" s="2">
        <v>410</v>
      </c>
      <c r="B18" s="2">
        <v>410035155</v>
      </c>
      <c r="C18" s="3" t="s">
        <v>21</v>
      </c>
      <c r="D18" s="2">
        <v>35</v>
      </c>
      <c r="E18" s="16" t="s">
        <v>22</v>
      </c>
      <c r="F18" s="2">
        <v>155</v>
      </c>
      <c r="G18" s="3" t="s">
        <v>26</v>
      </c>
      <c r="H18" s="17">
        <v>10755</v>
      </c>
      <c r="I18" s="17">
        <v>893</v>
      </c>
      <c r="J18" s="3"/>
      <c r="K18" s="17">
        <v>6503.7788549249453</v>
      </c>
      <c r="L18" s="17">
        <v>7702.1988471451514</v>
      </c>
    </row>
    <row r="19" spans="1:12" x14ac:dyDescent="0.3">
      <c r="A19" s="2">
        <v>410</v>
      </c>
      <c r="B19" s="2">
        <v>410035163</v>
      </c>
      <c r="C19" s="3" t="s">
        <v>21</v>
      </c>
      <c r="D19" s="2">
        <v>35</v>
      </c>
      <c r="E19" s="16" t="s">
        <v>22</v>
      </c>
      <c r="F19" s="2">
        <v>163</v>
      </c>
      <c r="G19" s="3" t="s">
        <v>27</v>
      </c>
      <c r="H19" s="17">
        <v>10755</v>
      </c>
      <c r="I19" s="17">
        <v>893</v>
      </c>
      <c r="J19" s="3"/>
      <c r="K19" s="17">
        <v>0</v>
      </c>
      <c r="L19" s="17">
        <v>682.92254998711542</v>
      </c>
    </row>
    <row r="20" spans="1:12" x14ac:dyDescent="0.3">
      <c r="A20" s="2">
        <v>410</v>
      </c>
      <c r="B20" s="2">
        <v>410035165</v>
      </c>
      <c r="C20" s="3" t="s">
        <v>21</v>
      </c>
      <c r="D20" s="2">
        <v>35</v>
      </c>
      <c r="E20" s="16" t="s">
        <v>22</v>
      </c>
      <c r="F20" s="2">
        <v>165</v>
      </c>
      <c r="G20" s="3" t="s">
        <v>28</v>
      </c>
      <c r="H20" s="17">
        <v>10141</v>
      </c>
      <c r="I20" s="17">
        <v>893</v>
      </c>
      <c r="J20" s="3"/>
      <c r="K20" s="17">
        <v>0</v>
      </c>
      <c r="L20" s="17">
        <v>829.25356409712003</v>
      </c>
    </row>
    <row r="21" spans="1:12" x14ac:dyDescent="0.3">
      <c r="A21" s="2">
        <v>410</v>
      </c>
      <c r="B21" s="2">
        <v>410035176</v>
      </c>
      <c r="C21" s="3" t="s">
        <v>21</v>
      </c>
      <c r="D21" s="2">
        <v>35</v>
      </c>
      <c r="E21" s="16" t="s">
        <v>22</v>
      </c>
      <c r="F21" s="2">
        <v>176</v>
      </c>
      <c r="G21" s="3" t="s">
        <v>29</v>
      </c>
      <c r="H21" s="17">
        <v>15021</v>
      </c>
      <c r="I21" s="17">
        <v>893</v>
      </c>
      <c r="J21" s="3"/>
      <c r="K21" s="17">
        <v>1922.5708419500625</v>
      </c>
      <c r="L21" s="17">
        <v>4892.0198018499759</v>
      </c>
    </row>
    <row r="22" spans="1:12" x14ac:dyDescent="0.3">
      <c r="A22" s="2">
        <v>410</v>
      </c>
      <c r="B22" s="2">
        <v>410035248</v>
      </c>
      <c r="C22" s="3" t="s">
        <v>21</v>
      </c>
      <c r="D22" s="2">
        <v>35</v>
      </c>
      <c r="E22" s="16" t="s">
        <v>22</v>
      </c>
      <c r="F22" s="2">
        <v>248</v>
      </c>
      <c r="G22" s="3" t="s">
        <v>30</v>
      </c>
      <c r="H22" s="17">
        <v>11373</v>
      </c>
      <c r="I22" s="17">
        <v>893</v>
      </c>
      <c r="J22" s="3"/>
      <c r="K22" s="17">
        <v>0</v>
      </c>
      <c r="L22" s="17">
        <v>1233.8135958248931</v>
      </c>
    </row>
    <row r="23" spans="1:12" x14ac:dyDescent="0.3">
      <c r="A23" s="2">
        <v>410</v>
      </c>
      <c r="B23" s="2">
        <v>410035262</v>
      </c>
      <c r="C23" s="3" t="s">
        <v>21</v>
      </c>
      <c r="D23" s="2">
        <v>35</v>
      </c>
      <c r="E23" s="16" t="s">
        <v>22</v>
      </c>
      <c r="F23" s="2">
        <v>262</v>
      </c>
      <c r="G23" s="3" t="s">
        <v>31</v>
      </c>
      <c r="H23" s="17">
        <v>11520</v>
      </c>
      <c r="I23" s="17">
        <v>893</v>
      </c>
      <c r="J23" s="3"/>
      <c r="K23" s="17">
        <v>1461.8283064286188</v>
      </c>
      <c r="L23" s="17">
        <v>4291.0714687036743</v>
      </c>
    </row>
    <row r="24" spans="1:12" x14ac:dyDescent="0.3">
      <c r="A24" s="2">
        <v>410</v>
      </c>
      <c r="B24" s="2">
        <v>410035308</v>
      </c>
      <c r="C24" s="3" t="s">
        <v>21</v>
      </c>
      <c r="D24" s="2">
        <v>35</v>
      </c>
      <c r="E24" s="16" t="s">
        <v>22</v>
      </c>
      <c r="F24" s="2">
        <v>308</v>
      </c>
      <c r="G24" s="3" t="s">
        <v>32</v>
      </c>
      <c r="H24" s="17">
        <v>15021</v>
      </c>
      <c r="I24" s="17">
        <v>893</v>
      </c>
      <c r="J24" s="3"/>
      <c r="K24" s="17">
        <v>7423.7129520257731</v>
      </c>
      <c r="L24" s="17">
        <v>9717.7477544473622</v>
      </c>
    </row>
    <row r="25" spans="1:12" x14ac:dyDescent="0.3">
      <c r="A25" s="2">
        <v>410</v>
      </c>
      <c r="B25" s="2">
        <v>410035346</v>
      </c>
      <c r="C25" s="3" t="s">
        <v>21</v>
      </c>
      <c r="D25" s="2">
        <v>35</v>
      </c>
      <c r="E25" s="16" t="s">
        <v>22</v>
      </c>
      <c r="F25" s="2">
        <v>346</v>
      </c>
      <c r="G25" s="3" t="s">
        <v>33</v>
      </c>
      <c r="H25" s="17">
        <v>11813</v>
      </c>
      <c r="I25" s="17">
        <v>893</v>
      </c>
      <c r="J25" s="3"/>
      <c r="K25" s="17">
        <v>229.03650017547807</v>
      </c>
      <c r="L25" s="17">
        <v>2301.7985386358268</v>
      </c>
    </row>
    <row r="26" spans="1:12" x14ac:dyDescent="0.3">
      <c r="A26" s="2">
        <v>410</v>
      </c>
      <c r="B26" s="2">
        <v>410057035</v>
      </c>
      <c r="C26" s="3" t="s">
        <v>21</v>
      </c>
      <c r="D26" s="2">
        <v>57</v>
      </c>
      <c r="E26" s="16" t="s">
        <v>23</v>
      </c>
      <c r="F26" s="2">
        <v>35</v>
      </c>
      <c r="G26" s="3" t="s">
        <v>22</v>
      </c>
      <c r="H26" s="17">
        <v>12857</v>
      </c>
      <c r="I26" s="17">
        <v>893</v>
      </c>
      <c r="J26" s="3"/>
      <c r="K26" s="17">
        <v>1248.7984780562838</v>
      </c>
      <c r="L26" s="17">
        <v>3799.2580738455072</v>
      </c>
    </row>
    <row r="27" spans="1:12" x14ac:dyDescent="0.3">
      <c r="A27" s="2">
        <v>410</v>
      </c>
      <c r="B27" s="2">
        <v>410057057</v>
      </c>
      <c r="C27" s="3" t="s">
        <v>21</v>
      </c>
      <c r="D27" s="2">
        <v>57</v>
      </c>
      <c r="E27" s="16" t="s">
        <v>23</v>
      </c>
      <c r="F27" s="2">
        <v>57</v>
      </c>
      <c r="G27" s="3" t="s">
        <v>23</v>
      </c>
      <c r="H27" s="17">
        <v>11501</v>
      </c>
      <c r="I27" s="17">
        <v>893</v>
      </c>
      <c r="J27" s="3"/>
      <c r="K27" s="17">
        <v>0</v>
      </c>
      <c r="L27" s="17">
        <v>605.94864877406326</v>
      </c>
    </row>
    <row r="28" spans="1:12" x14ac:dyDescent="0.3">
      <c r="A28" s="2">
        <v>410</v>
      </c>
      <c r="B28" s="2">
        <v>410057093</v>
      </c>
      <c r="C28" s="3" t="s">
        <v>21</v>
      </c>
      <c r="D28" s="2">
        <v>57</v>
      </c>
      <c r="E28" s="16" t="s">
        <v>23</v>
      </c>
      <c r="F28" s="2">
        <v>93</v>
      </c>
      <c r="G28" s="3" t="s">
        <v>25</v>
      </c>
      <c r="H28" s="17">
        <v>13339</v>
      </c>
      <c r="I28" s="17">
        <v>893</v>
      </c>
      <c r="J28" s="3"/>
      <c r="K28" s="17">
        <v>0</v>
      </c>
      <c r="L28" s="17">
        <v>593.49433854159724</v>
      </c>
    </row>
    <row r="29" spans="1:12" x14ac:dyDescent="0.3">
      <c r="A29" s="2">
        <v>410</v>
      </c>
      <c r="B29" s="2">
        <v>410057163</v>
      </c>
      <c r="C29" s="3" t="s">
        <v>21</v>
      </c>
      <c r="D29" s="2">
        <v>57</v>
      </c>
      <c r="E29" s="16" t="s">
        <v>23</v>
      </c>
      <c r="F29" s="2">
        <v>163</v>
      </c>
      <c r="G29" s="3" t="s">
        <v>27</v>
      </c>
      <c r="H29" s="17">
        <v>10663</v>
      </c>
      <c r="I29" s="17">
        <v>893</v>
      </c>
      <c r="J29" s="3"/>
      <c r="K29" s="17">
        <v>0</v>
      </c>
      <c r="L29" s="17">
        <v>677.08072064273438</v>
      </c>
    </row>
    <row r="30" spans="1:12" x14ac:dyDescent="0.3">
      <c r="A30" s="2">
        <v>410</v>
      </c>
      <c r="B30" s="2">
        <v>410057176</v>
      </c>
      <c r="C30" s="3" t="s">
        <v>21</v>
      </c>
      <c r="D30" s="2">
        <v>57</v>
      </c>
      <c r="E30" s="16" t="s">
        <v>23</v>
      </c>
      <c r="F30" s="2">
        <v>176</v>
      </c>
      <c r="G30" s="3" t="s">
        <v>29</v>
      </c>
      <c r="H30" s="17">
        <v>12894</v>
      </c>
      <c r="I30" s="17">
        <v>893</v>
      </c>
      <c r="J30" s="3"/>
      <c r="K30" s="17">
        <v>1650.3314317358436</v>
      </c>
      <c r="L30" s="17">
        <v>4199.3011999902519</v>
      </c>
    </row>
    <row r="31" spans="1:12" x14ac:dyDescent="0.3">
      <c r="A31" s="2">
        <v>410</v>
      </c>
      <c r="B31" s="2">
        <v>410057248</v>
      </c>
      <c r="C31" s="3" t="s">
        <v>21</v>
      </c>
      <c r="D31" s="2">
        <v>57</v>
      </c>
      <c r="E31" s="16" t="s">
        <v>23</v>
      </c>
      <c r="F31" s="2">
        <v>248</v>
      </c>
      <c r="G31" s="3" t="s">
        <v>30</v>
      </c>
      <c r="H31" s="17">
        <v>8912</v>
      </c>
      <c r="I31" s="17">
        <v>893</v>
      </c>
      <c r="J31" s="3"/>
      <c r="K31" s="17">
        <v>0</v>
      </c>
      <c r="L31" s="17">
        <v>966.82904827147104</v>
      </c>
    </row>
    <row r="32" spans="1:12" x14ac:dyDescent="0.3">
      <c r="A32" s="2">
        <v>410</v>
      </c>
      <c r="B32" s="2">
        <v>410057262</v>
      </c>
      <c r="C32" s="3" t="s">
        <v>21</v>
      </c>
      <c r="D32" s="2">
        <v>57</v>
      </c>
      <c r="E32" s="16" t="s">
        <v>23</v>
      </c>
      <c r="F32" s="2">
        <v>262</v>
      </c>
      <c r="G32" s="3" t="s">
        <v>31</v>
      </c>
      <c r="H32" s="17">
        <v>8611</v>
      </c>
      <c r="I32" s="17">
        <v>893</v>
      </c>
      <c r="J32" s="3"/>
      <c r="K32" s="17">
        <v>1092.6912800917398</v>
      </c>
      <c r="L32" s="17">
        <v>3207.5014250874428</v>
      </c>
    </row>
    <row r="33" spans="1:12" x14ac:dyDescent="0.3">
      <c r="A33" s="2">
        <v>410</v>
      </c>
      <c r="B33" s="2">
        <v>410057308</v>
      </c>
      <c r="C33" s="3" t="s">
        <v>21</v>
      </c>
      <c r="D33" s="2">
        <v>57</v>
      </c>
      <c r="E33" s="16" t="s">
        <v>23</v>
      </c>
      <c r="F33" s="2">
        <v>308</v>
      </c>
      <c r="G33" s="3" t="s">
        <v>32</v>
      </c>
      <c r="H33" s="17">
        <v>12715</v>
      </c>
      <c r="I33" s="17">
        <v>893</v>
      </c>
      <c r="J33" s="3"/>
      <c r="K33" s="17">
        <v>6284.0363614278504</v>
      </c>
      <c r="L33" s="17">
        <v>8225.8945940881567</v>
      </c>
    </row>
    <row r="34" spans="1:12" x14ac:dyDescent="0.3">
      <c r="A34" s="2">
        <v>412</v>
      </c>
      <c r="B34" s="2">
        <v>412035035</v>
      </c>
      <c r="C34" s="3" t="s">
        <v>34</v>
      </c>
      <c r="D34" s="2">
        <v>35</v>
      </c>
      <c r="E34" s="16" t="s">
        <v>22</v>
      </c>
      <c r="F34" s="2">
        <v>35</v>
      </c>
      <c r="G34" s="3" t="s">
        <v>22</v>
      </c>
      <c r="H34" s="17">
        <v>12035</v>
      </c>
      <c r="I34" s="17">
        <v>893</v>
      </c>
      <c r="J34" s="3"/>
      <c r="K34" s="17">
        <v>1168.9577415732565</v>
      </c>
      <c r="L34" s="17">
        <v>3556.3561420806327</v>
      </c>
    </row>
    <row r="35" spans="1:12" x14ac:dyDescent="0.3">
      <c r="A35" s="2">
        <v>412</v>
      </c>
      <c r="B35" s="2">
        <v>412035044</v>
      </c>
      <c r="C35" s="3" t="s">
        <v>34</v>
      </c>
      <c r="D35" s="2">
        <v>35</v>
      </c>
      <c r="E35" s="16" t="s">
        <v>22</v>
      </c>
      <c r="F35" s="2">
        <v>44</v>
      </c>
      <c r="G35" s="3" t="s">
        <v>35</v>
      </c>
      <c r="H35" s="17">
        <v>9742</v>
      </c>
      <c r="I35" s="17">
        <v>893</v>
      </c>
      <c r="J35" s="3"/>
      <c r="K35" s="17">
        <v>0</v>
      </c>
      <c r="L35" s="17">
        <v>641.6859793971762</v>
      </c>
    </row>
    <row r="36" spans="1:12" x14ac:dyDescent="0.3">
      <c r="A36" s="2">
        <v>412</v>
      </c>
      <c r="B36" s="2">
        <v>412035046</v>
      </c>
      <c r="C36" s="3" t="s">
        <v>34</v>
      </c>
      <c r="D36" s="2">
        <v>35</v>
      </c>
      <c r="E36" s="16" t="s">
        <v>22</v>
      </c>
      <c r="F36" s="2">
        <v>46</v>
      </c>
      <c r="G36" s="3" t="s">
        <v>36</v>
      </c>
      <c r="H36" s="17">
        <v>11415</v>
      </c>
      <c r="I36" s="17">
        <v>893</v>
      </c>
      <c r="J36" s="3"/>
      <c r="K36" s="17">
        <v>6080.0279803221929</v>
      </c>
      <c r="L36" s="17">
        <v>8371.1888845022368</v>
      </c>
    </row>
    <row r="37" spans="1:12" x14ac:dyDescent="0.3">
      <c r="A37" s="2">
        <v>412</v>
      </c>
      <c r="B37" s="2">
        <v>412035057</v>
      </c>
      <c r="C37" s="3" t="s">
        <v>34</v>
      </c>
      <c r="D37" s="2">
        <v>35</v>
      </c>
      <c r="E37" s="16" t="s">
        <v>22</v>
      </c>
      <c r="F37" s="2">
        <v>57</v>
      </c>
      <c r="G37" s="3" t="s">
        <v>23</v>
      </c>
      <c r="H37" s="17">
        <v>15021</v>
      </c>
      <c r="I37" s="17">
        <v>893</v>
      </c>
      <c r="J37" s="3"/>
      <c r="K37" s="17">
        <v>0</v>
      </c>
      <c r="L37" s="17">
        <v>791.40549980307878</v>
      </c>
    </row>
    <row r="38" spans="1:12" x14ac:dyDescent="0.3">
      <c r="A38" s="2">
        <v>412</v>
      </c>
      <c r="B38" s="2">
        <v>412035073</v>
      </c>
      <c r="C38" s="3" t="s">
        <v>34</v>
      </c>
      <c r="D38" s="2">
        <v>35</v>
      </c>
      <c r="E38" s="16" t="s">
        <v>22</v>
      </c>
      <c r="F38" s="2">
        <v>73</v>
      </c>
      <c r="G38" s="3" t="s">
        <v>37</v>
      </c>
      <c r="H38" s="17">
        <v>15021</v>
      </c>
      <c r="I38" s="17">
        <v>893</v>
      </c>
      <c r="J38" s="3"/>
      <c r="K38" s="17">
        <v>6557.6129375267483</v>
      </c>
      <c r="L38" s="17">
        <v>10627.65195550321</v>
      </c>
    </row>
    <row r="39" spans="1:12" x14ac:dyDescent="0.3">
      <c r="A39" s="2">
        <v>412</v>
      </c>
      <c r="B39" s="2">
        <v>412035165</v>
      </c>
      <c r="C39" s="3" t="s">
        <v>34</v>
      </c>
      <c r="D39" s="2">
        <v>35</v>
      </c>
      <c r="E39" s="16" t="s">
        <v>22</v>
      </c>
      <c r="F39" s="2">
        <v>165</v>
      </c>
      <c r="G39" s="3" t="s">
        <v>28</v>
      </c>
      <c r="H39" s="17">
        <v>15021</v>
      </c>
      <c r="I39" s="17">
        <v>893</v>
      </c>
      <c r="J39" s="3"/>
      <c r="K39" s="17">
        <v>0</v>
      </c>
      <c r="L39" s="17">
        <v>1228.3027104134526</v>
      </c>
    </row>
    <row r="40" spans="1:12" x14ac:dyDescent="0.3">
      <c r="A40" s="2">
        <v>412</v>
      </c>
      <c r="B40" s="2">
        <v>412035189</v>
      </c>
      <c r="C40" s="3" t="s">
        <v>34</v>
      </c>
      <c r="D40" s="2">
        <v>35</v>
      </c>
      <c r="E40" s="16" t="s">
        <v>22</v>
      </c>
      <c r="F40" s="2">
        <v>189</v>
      </c>
      <c r="G40" s="3" t="s">
        <v>38</v>
      </c>
      <c r="H40" s="17">
        <v>9834</v>
      </c>
      <c r="I40" s="17">
        <v>893</v>
      </c>
      <c r="J40" s="3"/>
      <c r="K40" s="17">
        <v>1531.5006083147055</v>
      </c>
      <c r="L40" s="17">
        <v>3621.1207337492997</v>
      </c>
    </row>
    <row r="41" spans="1:12" x14ac:dyDescent="0.3">
      <c r="A41" s="2">
        <v>412</v>
      </c>
      <c r="B41" s="2">
        <v>412035198</v>
      </c>
      <c r="C41" s="3" t="s">
        <v>34</v>
      </c>
      <c r="D41" s="2">
        <v>35</v>
      </c>
      <c r="E41" s="16" t="s">
        <v>22</v>
      </c>
      <c r="F41" s="2">
        <v>198</v>
      </c>
      <c r="G41" s="3" t="s">
        <v>39</v>
      </c>
      <c r="H41" s="17">
        <v>13177</v>
      </c>
      <c r="I41" s="17">
        <v>893</v>
      </c>
      <c r="J41" s="3"/>
      <c r="K41" s="17">
        <v>2564.9896785911787</v>
      </c>
      <c r="L41" s="17">
        <v>4272.870123064673</v>
      </c>
    </row>
    <row r="42" spans="1:12" x14ac:dyDescent="0.3">
      <c r="A42" s="2">
        <v>412</v>
      </c>
      <c r="B42" s="2">
        <v>412035207</v>
      </c>
      <c r="C42" s="3" t="s">
        <v>34</v>
      </c>
      <c r="D42" s="2">
        <v>35</v>
      </c>
      <c r="E42" s="16" t="s">
        <v>22</v>
      </c>
      <c r="F42" s="2">
        <v>207</v>
      </c>
      <c r="G42" s="3" t="s">
        <v>40</v>
      </c>
      <c r="H42" s="17">
        <v>11415</v>
      </c>
      <c r="I42" s="17">
        <v>893</v>
      </c>
      <c r="J42" s="3"/>
      <c r="K42" s="17">
        <v>5012.5776077628689</v>
      </c>
      <c r="L42" s="17">
        <v>7662.61844488305</v>
      </c>
    </row>
    <row r="43" spans="1:12" x14ac:dyDescent="0.3">
      <c r="A43" s="2">
        <v>412</v>
      </c>
      <c r="B43" s="2">
        <v>412035212</v>
      </c>
      <c r="C43" s="3" t="s">
        <v>34</v>
      </c>
      <c r="D43" s="2">
        <v>35</v>
      </c>
      <c r="E43" s="16" t="s">
        <v>22</v>
      </c>
      <c r="F43" s="2">
        <v>212</v>
      </c>
      <c r="G43" s="3" t="s">
        <v>41</v>
      </c>
      <c r="H43" s="17">
        <v>15021</v>
      </c>
      <c r="I43" s="17">
        <v>893</v>
      </c>
      <c r="J43" s="3"/>
      <c r="K43" s="17">
        <v>754.72027018033623</v>
      </c>
      <c r="L43" s="17">
        <v>2101.2445906113426</v>
      </c>
    </row>
    <row r="44" spans="1:12" x14ac:dyDescent="0.3">
      <c r="A44" s="2">
        <v>412</v>
      </c>
      <c r="B44" s="2">
        <v>412035220</v>
      </c>
      <c r="C44" s="3" t="s">
        <v>34</v>
      </c>
      <c r="D44" s="2">
        <v>35</v>
      </c>
      <c r="E44" s="16" t="s">
        <v>22</v>
      </c>
      <c r="F44" s="2">
        <v>220</v>
      </c>
      <c r="G44" s="3" t="s">
        <v>42</v>
      </c>
      <c r="H44" s="17">
        <v>12888</v>
      </c>
      <c r="I44" s="17">
        <v>893</v>
      </c>
      <c r="J44" s="3"/>
      <c r="K44" s="17">
        <v>2455.311812439073</v>
      </c>
      <c r="L44" s="17">
        <v>4587.1651512430981</v>
      </c>
    </row>
    <row r="45" spans="1:12" x14ac:dyDescent="0.3">
      <c r="A45" s="2">
        <v>412</v>
      </c>
      <c r="B45" s="2">
        <v>412035244</v>
      </c>
      <c r="C45" s="3" t="s">
        <v>34</v>
      </c>
      <c r="D45" s="2">
        <v>35</v>
      </c>
      <c r="E45" s="16" t="s">
        <v>22</v>
      </c>
      <c r="F45" s="2">
        <v>244</v>
      </c>
      <c r="G45" s="3" t="s">
        <v>43</v>
      </c>
      <c r="H45" s="17">
        <v>11911</v>
      </c>
      <c r="I45" s="17">
        <v>893</v>
      </c>
      <c r="J45" s="3"/>
      <c r="K45" s="17">
        <v>872.84428786244098</v>
      </c>
      <c r="L45" s="17">
        <v>4142.1499122914356</v>
      </c>
    </row>
    <row r="46" spans="1:12" x14ac:dyDescent="0.3">
      <c r="A46" s="2">
        <v>412</v>
      </c>
      <c r="B46" s="2">
        <v>412035285</v>
      </c>
      <c r="C46" s="3" t="s">
        <v>34</v>
      </c>
      <c r="D46" s="2">
        <v>35</v>
      </c>
      <c r="E46" s="16" t="s">
        <v>22</v>
      </c>
      <c r="F46" s="2">
        <v>285</v>
      </c>
      <c r="G46" s="3" t="s">
        <v>44</v>
      </c>
      <c r="H46" s="17">
        <v>9755</v>
      </c>
      <c r="I46" s="17">
        <v>893</v>
      </c>
      <c r="J46" s="3"/>
      <c r="K46" s="17">
        <v>775.41867267677844</v>
      </c>
      <c r="L46" s="17">
        <v>2898.9105239277796</v>
      </c>
    </row>
    <row r="47" spans="1:12" x14ac:dyDescent="0.3">
      <c r="A47" s="2">
        <v>412</v>
      </c>
      <c r="B47" s="2">
        <v>412035293</v>
      </c>
      <c r="C47" s="3" t="s">
        <v>34</v>
      </c>
      <c r="D47" s="2">
        <v>35</v>
      </c>
      <c r="E47" s="16" t="s">
        <v>22</v>
      </c>
      <c r="F47" s="2">
        <v>293</v>
      </c>
      <c r="G47" s="3" t="s">
        <v>45</v>
      </c>
      <c r="H47" s="17">
        <v>8912</v>
      </c>
      <c r="I47" s="17">
        <v>893</v>
      </c>
      <c r="J47" s="3"/>
      <c r="K47" s="17">
        <v>0</v>
      </c>
      <c r="L47" s="17">
        <v>541.3618880779959</v>
      </c>
    </row>
    <row r="48" spans="1:12" x14ac:dyDescent="0.3">
      <c r="A48" s="2">
        <v>412</v>
      </c>
      <c r="B48" s="2">
        <v>412035314</v>
      </c>
      <c r="C48" s="3" t="s">
        <v>34</v>
      </c>
      <c r="D48" s="2">
        <v>35</v>
      </c>
      <c r="E48" s="16" t="s">
        <v>22</v>
      </c>
      <c r="F48" s="2">
        <v>314</v>
      </c>
      <c r="G48" s="3" t="s">
        <v>46</v>
      </c>
      <c r="H48" s="17">
        <v>10755</v>
      </c>
      <c r="I48" s="17">
        <v>893</v>
      </c>
      <c r="J48" s="3"/>
      <c r="K48" s="17">
        <v>4426.7267126121842</v>
      </c>
      <c r="L48" s="17">
        <v>8530.2574454473979</v>
      </c>
    </row>
    <row r="49" spans="1:12" x14ac:dyDescent="0.3">
      <c r="A49" s="2">
        <v>412</v>
      </c>
      <c r="B49" s="2">
        <v>412035335</v>
      </c>
      <c r="C49" s="3" t="s">
        <v>34</v>
      </c>
      <c r="D49" s="2">
        <v>35</v>
      </c>
      <c r="E49" s="16" t="s">
        <v>22</v>
      </c>
      <c r="F49" s="2">
        <v>335</v>
      </c>
      <c r="G49" s="3" t="s">
        <v>47</v>
      </c>
      <c r="H49" s="17">
        <v>10755</v>
      </c>
      <c r="I49" s="17">
        <v>893</v>
      </c>
      <c r="J49" s="3"/>
      <c r="K49" s="17">
        <v>4096.6799384978258</v>
      </c>
      <c r="L49" s="17">
        <v>6851.5939874225514</v>
      </c>
    </row>
    <row r="50" spans="1:12" x14ac:dyDescent="0.3">
      <c r="A50" s="2">
        <v>412</v>
      </c>
      <c r="B50" s="2">
        <v>412035336</v>
      </c>
      <c r="C50" s="3" t="s">
        <v>34</v>
      </c>
      <c r="D50" s="2">
        <v>35</v>
      </c>
      <c r="E50" s="16" t="s">
        <v>22</v>
      </c>
      <c r="F50" s="2">
        <v>336</v>
      </c>
      <c r="G50" s="3" t="s">
        <v>48</v>
      </c>
      <c r="H50" s="17">
        <v>10755</v>
      </c>
      <c r="I50" s="17">
        <v>893</v>
      </c>
      <c r="J50" s="3"/>
      <c r="K50" s="17">
        <v>0</v>
      </c>
      <c r="L50" s="17">
        <v>1434.4552842016019</v>
      </c>
    </row>
    <row r="51" spans="1:12" x14ac:dyDescent="0.3">
      <c r="A51" s="2">
        <v>412</v>
      </c>
      <c r="B51" s="2">
        <v>412035625</v>
      </c>
      <c r="C51" s="3" t="s">
        <v>34</v>
      </c>
      <c r="D51" s="2">
        <v>35</v>
      </c>
      <c r="E51" s="16" t="s">
        <v>22</v>
      </c>
      <c r="F51" s="2">
        <v>625</v>
      </c>
      <c r="G51" s="3" t="s">
        <v>49</v>
      </c>
      <c r="H51" s="17">
        <v>10755</v>
      </c>
      <c r="I51" s="17">
        <v>893</v>
      </c>
      <c r="J51" s="3"/>
      <c r="K51" s="17">
        <v>662.78077098627909</v>
      </c>
      <c r="L51" s="17">
        <v>2014.1411634538472</v>
      </c>
    </row>
    <row r="52" spans="1:12" x14ac:dyDescent="0.3">
      <c r="A52" s="2">
        <v>413</v>
      </c>
      <c r="B52" s="2">
        <v>413114091</v>
      </c>
      <c r="C52" s="3" t="s">
        <v>50</v>
      </c>
      <c r="D52" s="2">
        <v>114</v>
      </c>
      <c r="E52" s="16" t="s">
        <v>51</v>
      </c>
      <c r="F52" s="2">
        <v>91</v>
      </c>
      <c r="G52" s="3" t="s">
        <v>52</v>
      </c>
      <c r="H52" s="17">
        <v>12092</v>
      </c>
      <c r="I52" s="17">
        <v>893</v>
      </c>
      <c r="J52" s="3"/>
      <c r="K52" s="17">
        <v>5652.2836919450674</v>
      </c>
      <c r="L52" s="17">
        <v>13221.679760682033</v>
      </c>
    </row>
    <row r="53" spans="1:12" x14ac:dyDescent="0.3">
      <c r="A53" s="2">
        <v>413</v>
      </c>
      <c r="B53" s="2">
        <v>413114114</v>
      </c>
      <c r="C53" s="3" t="s">
        <v>50</v>
      </c>
      <c r="D53" s="2">
        <v>114</v>
      </c>
      <c r="E53" s="16" t="s">
        <v>51</v>
      </c>
      <c r="F53" s="2">
        <v>114</v>
      </c>
      <c r="G53" s="3" t="s">
        <v>51</v>
      </c>
      <c r="H53" s="17">
        <v>11216</v>
      </c>
      <c r="I53" s="17">
        <v>893</v>
      </c>
      <c r="J53" s="3"/>
      <c r="K53" s="17">
        <v>1487.038277428197</v>
      </c>
      <c r="L53" s="17">
        <v>2825.3287094010702</v>
      </c>
    </row>
    <row r="54" spans="1:12" x14ac:dyDescent="0.3">
      <c r="A54" s="2">
        <v>413</v>
      </c>
      <c r="B54" s="2">
        <v>413114117</v>
      </c>
      <c r="C54" s="3" t="s">
        <v>50</v>
      </c>
      <c r="D54" s="2">
        <v>114</v>
      </c>
      <c r="E54" s="16" t="s">
        <v>51</v>
      </c>
      <c r="F54" s="2">
        <v>117</v>
      </c>
      <c r="G54" s="3" t="s">
        <v>53</v>
      </c>
      <c r="H54" s="17">
        <v>14082</v>
      </c>
      <c r="I54" s="17">
        <v>893</v>
      </c>
      <c r="J54" s="3"/>
      <c r="K54" s="17">
        <v>1504.3531362543981</v>
      </c>
      <c r="L54" s="17">
        <v>6142.0055436332186</v>
      </c>
    </row>
    <row r="55" spans="1:12" x14ac:dyDescent="0.3">
      <c r="A55" s="2">
        <v>413</v>
      </c>
      <c r="B55" s="2">
        <v>413114210</v>
      </c>
      <c r="C55" s="3" t="s">
        <v>50</v>
      </c>
      <c r="D55" s="2">
        <v>114</v>
      </c>
      <c r="E55" s="16" t="s">
        <v>51</v>
      </c>
      <c r="F55" s="2">
        <v>210</v>
      </c>
      <c r="G55" s="3" t="s">
        <v>54</v>
      </c>
      <c r="H55" s="17">
        <v>9528</v>
      </c>
      <c r="I55" s="17">
        <v>893</v>
      </c>
      <c r="J55" s="3"/>
      <c r="K55" s="17">
        <v>1003.2055890420961</v>
      </c>
      <c r="L55" s="17">
        <v>3059.8672047610216</v>
      </c>
    </row>
    <row r="56" spans="1:12" x14ac:dyDescent="0.3">
      <c r="A56" s="2">
        <v>413</v>
      </c>
      <c r="B56" s="2">
        <v>413114253</v>
      </c>
      <c r="C56" s="3" t="s">
        <v>50</v>
      </c>
      <c r="D56" s="2">
        <v>114</v>
      </c>
      <c r="E56" s="16" t="s">
        <v>51</v>
      </c>
      <c r="F56" s="2">
        <v>253</v>
      </c>
      <c r="G56" s="3" t="s">
        <v>55</v>
      </c>
      <c r="H56" s="17">
        <v>10102</v>
      </c>
      <c r="I56" s="17">
        <v>893</v>
      </c>
      <c r="J56" s="3"/>
      <c r="K56" s="17">
        <v>15984.317345199401</v>
      </c>
      <c r="L56" s="17">
        <v>23910.774350812841</v>
      </c>
    </row>
    <row r="57" spans="1:12" x14ac:dyDescent="0.3">
      <c r="A57" s="2">
        <v>413</v>
      </c>
      <c r="B57" s="2">
        <v>413114670</v>
      </c>
      <c r="C57" s="3" t="s">
        <v>50</v>
      </c>
      <c r="D57" s="2">
        <v>114</v>
      </c>
      <c r="E57" s="16" t="s">
        <v>51</v>
      </c>
      <c r="F57" s="2">
        <v>670</v>
      </c>
      <c r="G57" s="3" t="s">
        <v>56</v>
      </c>
      <c r="H57" s="17">
        <v>9437</v>
      </c>
      <c r="I57" s="17">
        <v>893</v>
      </c>
      <c r="J57" s="3"/>
      <c r="K57" s="17">
        <v>4082.21366919711</v>
      </c>
      <c r="L57" s="17">
        <v>7273.5533773070747</v>
      </c>
    </row>
    <row r="58" spans="1:12" x14ac:dyDescent="0.3">
      <c r="A58" s="2">
        <v>413</v>
      </c>
      <c r="B58" s="2">
        <v>413114674</v>
      </c>
      <c r="C58" s="3" t="s">
        <v>50</v>
      </c>
      <c r="D58" s="2">
        <v>114</v>
      </c>
      <c r="E58" s="16" t="s">
        <v>51</v>
      </c>
      <c r="F58" s="2">
        <v>674</v>
      </c>
      <c r="G58" s="3" t="s">
        <v>57</v>
      </c>
      <c r="H58" s="17">
        <v>10982</v>
      </c>
      <c r="I58" s="17">
        <v>893</v>
      </c>
      <c r="J58" s="3"/>
      <c r="K58" s="17">
        <v>3539.5876057026489</v>
      </c>
      <c r="L58" s="17">
        <v>5145.9061808391125</v>
      </c>
    </row>
    <row r="59" spans="1:12" x14ac:dyDescent="0.3">
      <c r="A59" s="2">
        <v>413</v>
      </c>
      <c r="B59" s="2">
        <v>413114683</v>
      </c>
      <c r="C59" s="3" t="s">
        <v>50</v>
      </c>
      <c r="D59" s="2">
        <v>114</v>
      </c>
      <c r="E59" s="16" t="s">
        <v>51</v>
      </c>
      <c r="F59" s="2">
        <v>683</v>
      </c>
      <c r="G59" s="3" t="s">
        <v>58</v>
      </c>
      <c r="H59" s="17">
        <v>9671</v>
      </c>
      <c r="I59" s="17">
        <v>893</v>
      </c>
      <c r="J59" s="3"/>
      <c r="K59" s="17">
        <v>2817.1073141906509</v>
      </c>
      <c r="L59" s="17">
        <v>5842.7684651971213</v>
      </c>
    </row>
    <row r="60" spans="1:12" x14ac:dyDescent="0.3">
      <c r="A60" s="2">
        <v>413</v>
      </c>
      <c r="B60" s="2">
        <v>413114717</v>
      </c>
      <c r="C60" s="3" t="s">
        <v>50</v>
      </c>
      <c r="D60" s="2">
        <v>114</v>
      </c>
      <c r="E60" s="16" t="s">
        <v>51</v>
      </c>
      <c r="F60" s="2">
        <v>717</v>
      </c>
      <c r="G60" s="3" t="s">
        <v>59</v>
      </c>
      <c r="H60" s="17">
        <v>11312</v>
      </c>
      <c r="I60" s="17">
        <v>893</v>
      </c>
      <c r="J60" s="3"/>
      <c r="K60" s="17">
        <v>3866.3939602058908</v>
      </c>
      <c r="L60" s="17">
        <v>6697.499186155841</v>
      </c>
    </row>
    <row r="61" spans="1:12" x14ac:dyDescent="0.3">
      <c r="A61" s="2">
        <v>413</v>
      </c>
      <c r="B61" s="2">
        <v>413114720</v>
      </c>
      <c r="C61" s="3" t="s">
        <v>50</v>
      </c>
      <c r="D61" s="2">
        <v>114</v>
      </c>
      <c r="E61" s="16" t="s">
        <v>51</v>
      </c>
      <c r="F61" s="2">
        <v>720</v>
      </c>
      <c r="G61" s="3" t="s">
        <v>60</v>
      </c>
      <c r="H61" s="17">
        <v>10102</v>
      </c>
      <c r="I61" s="17">
        <v>893</v>
      </c>
      <c r="J61" s="3"/>
      <c r="K61" s="17">
        <v>1092.0234552991369</v>
      </c>
      <c r="L61" s="17">
        <v>2835.7607620824037</v>
      </c>
    </row>
    <row r="62" spans="1:12" x14ac:dyDescent="0.3">
      <c r="A62" s="2">
        <v>413</v>
      </c>
      <c r="B62" s="2">
        <v>413114750</v>
      </c>
      <c r="C62" s="3" t="s">
        <v>50</v>
      </c>
      <c r="D62" s="2">
        <v>114</v>
      </c>
      <c r="E62" s="16" t="s">
        <v>51</v>
      </c>
      <c r="F62" s="2">
        <v>750</v>
      </c>
      <c r="G62" s="3" t="s">
        <v>61</v>
      </c>
      <c r="H62" s="17">
        <v>10685</v>
      </c>
      <c r="I62" s="17">
        <v>893</v>
      </c>
      <c r="J62" s="3"/>
      <c r="K62" s="17">
        <v>4405.7328506172998</v>
      </c>
      <c r="L62" s="17">
        <v>7123.4622395048464</v>
      </c>
    </row>
    <row r="63" spans="1:12" x14ac:dyDescent="0.3">
      <c r="A63" s="2">
        <v>413</v>
      </c>
      <c r="B63" s="2">
        <v>413114755</v>
      </c>
      <c r="C63" s="3" t="s">
        <v>50</v>
      </c>
      <c r="D63" s="2">
        <v>114</v>
      </c>
      <c r="E63" s="16" t="s">
        <v>51</v>
      </c>
      <c r="F63" s="2">
        <v>755</v>
      </c>
      <c r="G63" s="3" t="s">
        <v>62</v>
      </c>
      <c r="H63" s="17">
        <v>11545</v>
      </c>
      <c r="I63" s="17">
        <v>893</v>
      </c>
      <c r="J63" s="3"/>
      <c r="K63" s="17">
        <v>1794.085025517119</v>
      </c>
      <c r="L63" s="17">
        <v>4428.6738540118004</v>
      </c>
    </row>
    <row r="64" spans="1:12" x14ac:dyDescent="0.3">
      <c r="A64" s="2">
        <v>414</v>
      </c>
      <c r="B64" s="2">
        <v>414603063</v>
      </c>
      <c r="C64" s="3" t="s">
        <v>63</v>
      </c>
      <c r="D64" s="2">
        <v>603</v>
      </c>
      <c r="E64" s="16" t="s">
        <v>64</v>
      </c>
      <c r="F64" s="2">
        <v>63</v>
      </c>
      <c r="G64" s="3" t="s">
        <v>65</v>
      </c>
      <c r="H64" s="17">
        <v>8809</v>
      </c>
      <c r="I64" s="17">
        <v>893</v>
      </c>
      <c r="J64" s="3"/>
      <c r="K64" s="17">
        <v>2.3669206475733517</v>
      </c>
      <c r="L64" s="17">
        <v>4407.3453011845195</v>
      </c>
    </row>
    <row r="65" spans="1:12" x14ac:dyDescent="0.3">
      <c r="A65" s="2">
        <v>414</v>
      </c>
      <c r="B65" s="2">
        <v>414603209</v>
      </c>
      <c r="C65" s="3" t="s">
        <v>63</v>
      </c>
      <c r="D65" s="2">
        <v>603</v>
      </c>
      <c r="E65" s="16" t="s">
        <v>64</v>
      </c>
      <c r="F65" s="2">
        <v>209</v>
      </c>
      <c r="G65" s="3" t="s">
        <v>66</v>
      </c>
      <c r="H65" s="17">
        <v>11438</v>
      </c>
      <c r="I65" s="17">
        <v>893</v>
      </c>
      <c r="J65" s="3"/>
      <c r="K65" s="17">
        <v>1731.5774986684046</v>
      </c>
      <c r="L65" s="17">
        <v>4033.9258136605331</v>
      </c>
    </row>
    <row r="66" spans="1:12" x14ac:dyDescent="0.3">
      <c r="A66" s="2">
        <v>414</v>
      </c>
      <c r="B66" s="2">
        <v>414603236</v>
      </c>
      <c r="C66" s="3" t="s">
        <v>63</v>
      </c>
      <c r="D66" s="2">
        <v>603</v>
      </c>
      <c r="E66" s="16" t="s">
        <v>64</v>
      </c>
      <c r="F66" s="2">
        <v>236</v>
      </c>
      <c r="G66" s="3" t="s">
        <v>67</v>
      </c>
      <c r="H66" s="17">
        <v>11238</v>
      </c>
      <c r="I66" s="17">
        <v>893</v>
      </c>
      <c r="J66" s="3"/>
      <c r="K66" s="17">
        <v>528.58924208110511</v>
      </c>
      <c r="L66" s="17">
        <v>2105.4397332247809</v>
      </c>
    </row>
    <row r="67" spans="1:12" x14ac:dyDescent="0.3">
      <c r="A67" s="2">
        <v>414</v>
      </c>
      <c r="B67" s="2">
        <v>414603249</v>
      </c>
      <c r="C67" s="3" t="s">
        <v>63</v>
      </c>
      <c r="D67" s="2">
        <v>603</v>
      </c>
      <c r="E67" s="16" t="s">
        <v>64</v>
      </c>
      <c r="F67" s="2">
        <v>249</v>
      </c>
      <c r="G67" s="3" t="s">
        <v>68</v>
      </c>
      <c r="H67" s="17">
        <v>12358</v>
      </c>
      <c r="I67" s="17">
        <v>893</v>
      </c>
      <c r="J67" s="3"/>
      <c r="K67" s="17">
        <v>5888.5336600269839</v>
      </c>
      <c r="L67" s="17">
        <v>21965.601585493008</v>
      </c>
    </row>
    <row r="68" spans="1:12" x14ac:dyDescent="0.3">
      <c r="A68" s="2">
        <v>414</v>
      </c>
      <c r="B68" s="2">
        <v>414603263</v>
      </c>
      <c r="C68" s="3" t="s">
        <v>63</v>
      </c>
      <c r="D68" s="2">
        <v>603</v>
      </c>
      <c r="E68" s="16" t="s">
        <v>64</v>
      </c>
      <c r="F68" s="2">
        <v>263</v>
      </c>
      <c r="G68" s="3" t="s">
        <v>69</v>
      </c>
      <c r="H68" s="17">
        <v>10161</v>
      </c>
      <c r="I68" s="17">
        <v>893</v>
      </c>
      <c r="J68" s="3"/>
      <c r="K68" s="17">
        <v>2214.1573196659447</v>
      </c>
      <c r="L68" s="17">
        <v>7050.4293060477976</v>
      </c>
    </row>
    <row r="69" spans="1:12" x14ac:dyDescent="0.3">
      <c r="A69" s="2">
        <v>414</v>
      </c>
      <c r="B69" s="2">
        <v>414603603</v>
      </c>
      <c r="C69" s="3" t="s">
        <v>63</v>
      </c>
      <c r="D69" s="2">
        <v>603</v>
      </c>
      <c r="E69" s="16" t="s">
        <v>64</v>
      </c>
      <c r="F69" s="2">
        <v>603</v>
      </c>
      <c r="G69" s="3" t="s">
        <v>64</v>
      </c>
      <c r="H69" s="17">
        <v>10699</v>
      </c>
      <c r="I69" s="17">
        <v>893</v>
      </c>
      <c r="J69" s="3"/>
      <c r="K69" s="17">
        <v>768.47921574616339</v>
      </c>
      <c r="L69" s="17">
        <v>1860.5126958537621</v>
      </c>
    </row>
    <row r="70" spans="1:12" x14ac:dyDescent="0.3">
      <c r="A70" s="2">
        <v>414</v>
      </c>
      <c r="B70" s="2">
        <v>414603635</v>
      </c>
      <c r="C70" s="3" t="s">
        <v>63</v>
      </c>
      <c r="D70" s="2">
        <v>603</v>
      </c>
      <c r="E70" s="16" t="s">
        <v>64</v>
      </c>
      <c r="F70" s="2">
        <v>635</v>
      </c>
      <c r="G70" s="3" t="s">
        <v>70</v>
      </c>
      <c r="H70" s="17">
        <v>10369</v>
      </c>
      <c r="I70" s="17">
        <v>893</v>
      </c>
      <c r="J70" s="3"/>
      <c r="K70" s="17">
        <v>1927.4059550481052</v>
      </c>
      <c r="L70" s="17">
        <v>5462.2689238557741</v>
      </c>
    </row>
    <row r="71" spans="1:12" x14ac:dyDescent="0.3">
      <c r="A71" s="2">
        <v>414</v>
      </c>
      <c r="B71" s="2">
        <v>414603715</v>
      </c>
      <c r="C71" s="3" t="s">
        <v>63</v>
      </c>
      <c r="D71" s="2">
        <v>603</v>
      </c>
      <c r="E71" s="16" t="s">
        <v>64</v>
      </c>
      <c r="F71" s="2">
        <v>715</v>
      </c>
      <c r="G71" s="3" t="s">
        <v>71</v>
      </c>
      <c r="H71" s="17">
        <v>10164</v>
      </c>
      <c r="I71" s="17">
        <v>893</v>
      </c>
      <c r="J71" s="3"/>
      <c r="K71" s="17">
        <v>6525.5319292679887</v>
      </c>
      <c r="L71" s="17">
        <v>10139.404917001302</v>
      </c>
    </row>
    <row r="72" spans="1:12" x14ac:dyDescent="0.3">
      <c r="A72" s="2">
        <v>416</v>
      </c>
      <c r="B72" s="2">
        <v>416035035</v>
      </c>
      <c r="C72" s="3" t="s">
        <v>72</v>
      </c>
      <c r="D72" s="2">
        <v>35</v>
      </c>
      <c r="E72" s="16" t="s">
        <v>22</v>
      </c>
      <c r="F72" s="2">
        <v>35</v>
      </c>
      <c r="G72" s="3" t="s">
        <v>22</v>
      </c>
      <c r="H72" s="17">
        <v>12539</v>
      </c>
      <c r="I72" s="17">
        <v>893</v>
      </c>
      <c r="J72" s="3"/>
      <c r="K72" s="17">
        <v>1217.911185840223</v>
      </c>
      <c r="L72" s="17">
        <v>3705.2887133817239</v>
      </c>
    </row>
    <row r="73" spans="1:12" x14ac:dyDescent="0.3">
      <c r="A73" s="2">
        <v>416</v>
      </c>
      <c r="B73" s="2">
        <v>416035044</v>
      </c>
      <c r="C73" s="3" t="s">
        <v>72</v>
      </c>
      <c r="D73" s="2">
        <v>35</v>
      </c>
      <c r="E73" s="16" t="s">
        <v>22</v>
      </c>
      <c r="F73" s="2">
        <v>44</v>
      </c>
      <c r="G73" s="3" t="s">
        <v>35</v>
      </c>
      <c r="H73" s="17">
        <v>11966</v>
      </c>
      <c r="I73" s="17">
        <v>893</v>
      </c>
      <c r="J73" s="3"/>
      <c r="K73" s="17">
        <v>0</v>
      </c>
      <c r="L73" s="17">
        <v>788.17639390952718</v>
      </c>
    </row>
    <row r="74" spans="1:12" x14ac:dyDescent="0.3">
      <c r="A74" s="2">
        <v>416</v>
      </c>
      <c r="B74" s="2">
        <v>416035073</v>
      </c>
      <c r="C74" s="3" t="s">
        <v>72</v>
      </c>
      <c r="D74" s="2">
        <v>35</v>
      </c>
      <c r="E74" s="16" t="s">
        <v>22</v>
      </c>
      <c r="F74" s="2">
        <v>73</v>
      </c>
      <c r="G74" s="3" t="s">
        <v>37</v>
      </c>
      <c r="H74" s="17">
        <v>10755</v>
      </c>
      <c r="I74" s="17">
        <v>893</v>
      </c>
      <c r="J74" s="3"/>
      <c r="K74" s="17">
        <v>4695.2351470008762</v>
      </c>
      <c r="L74" s="17">
        <v>7609.3733294345948</v>
      </c>
    </row>
    <row r="75" spans="1:12" x14ac:dyDescent="0.3">
      <c r="A75" s="2">
        <v>416</v>
      </c>
      <c r="B75" s="2">
        <v>416035133</v>
      </c>
      <c r="C75" s="3" t="s">
        <v>72</v>
      </c>
      <c r="D75" s="2">
        <v>35</v>
      </c>
      <c r="E75" s="16" t="s">
        <v>22</v>
      </c>
      <c r="F75" s="2">
        <v>133</v>
      </c>
      <c r="G75" s="3" t="s">
        <v>73</v>
      </c>
      <c r="H75" s="17">
        <v>15680</v>
      </c>
      <c r="I75" s="17">
        <v>893</v>
      </c>
      <c r="J75" s="3"/>
      <c r="K75" s="17">
        <v>2192.0814103566008</v>
      </c>
      <c r="L75" s="17">
        <v>4187.854800509569</v>
      </c>
    </row>
    <row r="76" spans="1:12" x14ac:dyDescent="0.3">
      <c r="A76" s="2">
        <v>416</v>
      </c>
      <c r="B76" s="2">
        <v>416035189</v>
      </c>
      <c r="C76" s="3" t="s">
        <v>72</v>
      </c>
      <c r="D76" s="2">
        <v>35</v>
      </c>
      <c r="E76" s="16" t="s">
        <v>22</v>
      </c>
      <c r="F76" s="2">
        <v>189</v>
      </c>
      <c r="G76" s="3" t="s">
        <v>38</v>
      </c>
      <c r="H76" s="17">
        <v>15021</v>
      </c>
      <c r="I76" s="17">
        <v>893</v>
      </c>
      <c r="J76" s="3"/>
      <c r="K76" s="17">
        <v>2339.2994343598948</v>
      </c>
      <c r="L76" s="17">
        <v>5531.1017431002874</v>
      </c>
    </row>
    <row r="77" spans="1:12" x14ac:dyDescent="0.3">
      <c r="A77" s="2">
        <v>416</v>
      </c>
      <c r="B77" s="2">
        <v>416035243</v>
      </c>
      <c r="C77" s="3" t="s">
        <v>72</v>
      </c>
      <c r="D77" s="2">
        <v>35</v>
      </c>
      <c r="E77" s="16" t="s">
        <v>22</v>
      </c>
      <c r="F77" s="2">
        <v>243</v>
      </c>
      <c r="G77" s="3" t="s">
        <v>74</v>
      </c>
      <c r="H77" s="17">
        <v>10755</v>
      </c>
      <c r="I77" s="17">
        <v>893</v>
      </c>
      <c r="J77" s="3"/>
      <c r="K77" s="17">
        <v>1544.2649576937256</v>
      </c>
      <c r="L77" s="17">
        <v>2638.0356529872497</v>
      </c>
    </row>
    <row r="78" spans="1:12" x14ac:dyDescent="0.3">
      <c r="A78" s="2">
        <v>416</v>
      </c>
      <c r="B78" s="2">
        <v>416035244</v>
      </c>
      <c r="C78" s="3" t="s">
        <v>72</v>
      </c>
      <c r="D78" s="2">
        <v>35</v>
      </c>
      <c r="E78" s="16" t="s">
        <v>22</v>
      </c>
      <c r="F78" s="2">
        <v>244</v>
      </c>
      <c r="G78" s="3" t="s">
        <v>43</v>
      </c>
      <c r="H78" s="17">
        <v>11944</v>
      </c>
      <c r="I78" s="17">
        <v>893</v>
      </c>
      <c r="J78" s="3"/>
      <c r="K78" s="17">
        <v>875.26254506162331</v>
      </c>
      <c r="L78" s="17">
        <v>4153.6259384106215</v>
      </c>
    </row>
    <row r="79" spans="1:12" x14ac:dyDescent="0.3">
      <c r="A79" s="2">
        <v>416</v>
      </c>
      <c r="B79" s="2">
        <v>416035285</v>
      </c>
      <c r="C79" s="3" t="s">
        <v>72</v>
      </c>
      <c r="D79" s="2">
        <v>35</v>
      </c>
      <c r="E79" s="16" t="s">
        <v>22</v>
      </c>
      <c r="F79" s="2">
        <v>285</v>
      </c>
      <c r="G79" s="3" t="s">
        <v>44</v>
      </c>
      <c r="H79" s="17">
        <v>10755</v>
      </c>
      <c r="I79" s="17">
        <v>893</v>
      </c>
      <c r="J79" s="3"/>
      <c r="K79" s="17">
        <v>854.9080291787559</v>
      </c>
      <c r="L79" s="17">
        <v>3196.0822844534359</v>
      </c>
    </row>
    <row r="80" spans="1:12" x14ac:dyDescent="0.3">
      <c r="A80" s="2">
        <v>416</v>
      </c>
      <c r="B80" s="2">
        <v>416035305</v>
      </c>
      <c r="C80" s="3" t="s">
        <v>72</v>
      </c>
      <c r="D80" s="2">
        <v>35</v>
      </c>
      <c r="E80" s="16" t="s">
        <v>22</v>
      </c>
      <c r="F80" s="2">
        <v>305</v>
      </c>
      <c r="G80" s="3" t="s">
        <v>75</v>
      </c>
      <c r="H80" s="17">
        <v>14099</v>
      </c>
      <c r="I80" s="17">
        <v>893</v>
      </c>
      <c r="J80" s="3"/>
      <c r="K80" s="17">
        <v>1514.2446722676341</v>
      </c>
      <c r="L80" s="17">
        <v>4575.3909639302765</v>
      </c>
    </row>
    <row r="81" spans="1:12" x14ac:dyDescent="0.3">
      <c r="A81" s="2">
        <v>416</v>
      </c>
      <c r="B81" s="2">
        <v>416035307</v>
      </c>
      <c r="C81" s="3" t="s">
        <v>72</v>
      </c>
      <c r="D81" s="2">
        <v>35</v>
      </c>
      <c r="E81" s="16" t="s">
        <v>22</v>
      </c>
      <c r="F81" s="2">
        <v>307</v>
      </c>
      <c r="G81" s="3" t="s">
        <v>76</v>
      </c>
      <c r="H81" s="17">
        <v>10755</v>
      </c>
      <c r="I81" s="17">
        <v>893</v>
      </c>
      <c r="J81" s="3"/>
      <c r="K81" s="17">
        <v>1151.0787095364012</v>
      </c>
      <c r="L81" s="17">
        <v>3694.3718331583786</v>
      </c>
    </row>
    <row r="82" spans="1:12" x14ac:dyDescent="0.3">
      <c r="A82" s="2">
        <v>416</v>
      </c>
      <c r="B82" s="2">
        <v>416035775</v>
      </c>
      <c r="C82" s="3" t="s">
        <v>72</v>
      </c>
      <c r="D82" s="2">
        <v>35</v>
      </c>
      <c r="E82" s="16" t="s">
        <v>22</v>
      </c>
      <c r="F82" s="2">
        <v>775</v>
      </c>
      <c r="G82" s="3" t="s">
        <v>77</v>
      </c>
      <c r="H82" s="17">
        <v>13177</v>
      </c>
      <c r="I82" s="17">
        <v>893</v>
      </c>
      <c r="J82" s="3"/>
      <c r="K82" s="17">
        <v>1016.6304861578083</v>
      </c>
      <c r="L82" s="17">
        <v>2381.6927495555392</v>
      </c>
    </row>
    <row r="83" spans="1:12" x14ac:dyDescent="0.3">
      <c r="A83" s="2">
        <v>417</v>
      </c>
      <c r="B83" s="2">
        <v>417035035</v>
      </c>
      <c r="C83" s="3" t="s">
        <v>78</v>
      </c>
      <c r="D83" s="2">
        <v>35</v>
      </c>
      <c r="E83" s="16" t="s">
        <v>22</v>
      </c>
      <c r="F83" s="2">
        <v>35</v>
      </c>
      <c r="G83" s="3" t="s">
        <v>22</v>
      </c>
      <c r="H83" s="17">
        <v>12439</v>
      </c>
      <c r="I83" s="17">
        <v>893</v>
      </c>
      <c r="J83" s="3"/>
      <c r="K83" s="17">
        <v>1208.1982008666182</v>
      </c>
      <c r="L83" s="17">
        <v>3675.7386000283332</v>
      </c>
    </row>
    <row r="84" spans="1:12" x14ac:dyDescent="0.3">
      <c r="A84" s="2">
        <v>417</v>
      </c>
      <c r="B84" s="2">
        <v>417035100</v>
      </c>
      <c r="C84" s="3" t="s">
        <v>78</v>
      </c>
      <c r="D84" s="2">
        <v>35</v>
      </c>
      <c r="E84" s="16" t="s">
        <v>22</v>
      </c>
      <c r="F84" s="2">
        <v>100</v>
      </c>
      <c r="G84" s="3" t="s">
        <v>79</v>
      </c>
      <c r="H84" s="17">
        <v>13534</v>
      </c>
      <c r="I84" s="17">
        <v>893</v>
      </c>
      <c r="J84" s="3"/>
      <c r="K84" s="17">
        <v>4689.2916314334761</v>
      </c>
      <c r="L84" s="17">
        <v>6690.7547708733546</v>
      </c>
    </row>
    <row r="85" spans="1:12" x14ac:dyDescent="0.3">
      <c r="A85" s="2">
        <v>417</v>
      </c>
      <c r="B85" s="2">
        <v>417035133</v>
      </c>
      <c r="C85" s="3" t="s">
        <v>78</v>
      </c>
      <c r="D85" s="2">
        <v>35</v>
      </c>
      <c r="E85" s="16" t="s">
        <v>22</v>
      </c>
      <c r="F85" s="2">
        <v>133</v>
      </c>
      <c r="G85" s="3" t="s">
        <v>73</v>
      </c>
      <c r="H85" s="17">
        <v>9285</v>
      </c>
      <c r="I85" s="17">
        <v>893</v>
      </c>
      <c r="J85" s="3"/>
      <c r="K85" s="17">
        <v>1298.0533096403724</v>
      </c>
      <c r="L85" s="17">
        <v>2479.8617233884779</v>
      </c>
    </row>
    <row r="86" spans="1:12" x14ac:dyDescent="0.3">
      <c r="A86" s="2">
        <v>417</v>
      </c>
      <c r="B86" s="2">
        <v>417035211</v>
      </c>
      <c r="C86" s="3" t="s">
        <v>78</v>
      </c>
      <c r="D86" s="2">
        <v>35</v>
      </c>
      <c r="E86" s="16" t="s">
        <v>22</v>
      </c>
      <c r="F86" s="2">
        <v>211</v>
      </c>
      <c r="G86" s="3" t="s">
        <v>80</v>
      </c>
      <c r="H86" s="17">
        <v>13501</v>
      </c>
      <c r="I86" s="17">
        <v>893</v>
      </c>
      <c r="J86" s="3"/>
      <c r="K86" s="17">
        <v>1571.8724842089741</v>
      </c>
      <c r="L86" s="17">
        <v>2675.7658715461021</v>
      </c>
    </row>
    <row r="87" spans="1:12" x14ac:dyDescent="0.3">
      <c r="A87" s="2">
        <v>417</v>
      </c>
      <c r="B87" s="2">
        <v>417035243</v>
      </c>
      <c r="C87" s="3" t="s">
        <v>78</v>
      </c>
      <c r="D87" s="2">
        <v>35</v>
      </c>
      <c r="E87" s="16" t="s">
        <v>22</v>
      </c>
      <c r="F87" s="2">
        <v>243</v>
      </c>
      <c r="G87" s="3" t="s">
        <v>74</v>
      </c>
      <c r="H87" s="17">
        <v>9285</v>
      </c>
      <c r="I87" s="17">
        <v>893</v>
      </c>
      <c r="J87" s="3"/>
      <c r="K87" s="17">
        <v>1333.1938756100644</v>
      </c>
      <c r="L87" s="17">
        <v>2277.4673210587262</v>
      </c>
    </row>
    <row r="88" spans="1:12" x14ac:dyDescent="0.3">
      <c r="A88" s="2">
        <v>417</v>
      </c>
      <c r="B88" s="2">
        <v>417035244</v>
      </c>
      <c r="C88" s="3" t="s">
        <v>78</v>
      </c>
      <c r="D88" s="2">
        <v>35</v>
      </c>
      <c r="E88" s="16" t="s">
        <v>22</v>
      </c>
      <c r="F88" s="2">
        <v>244</v>
      </c>
      <c r="G88" s="3" t="s">
        <v>43</v>
      </c>
      <c r="H88" s="17">
        <v>12838</v>
      </c>
      <c r="I88" s="17">
        <v>893</v>
      </c>
      <c r="J88" s="3"/>
      <c r="K88" s="17">
        <v>940.77533100310757</v>
      </c>
      <c r="L88" s="17">
        <v>4464.5219187303701</v>
      </c>
    </row>
    <row r="89" spans="1:12" x14ac:dyDescent="0.3">
      <c r="A89" s="2">
        <v>417</v>
      </c>
      <c r="B89" s="2">
        <v>417035274</v>
      </c>
      <c r="C89" s="3" t="s">
        <v>78</v>
      </c>
      <c r="D89" s="2">
        <v>35</v>
      </c>
      <c r="E89" s="16" t="s">
        <v>22</v>
      </c>
      <c r="F89" s="2">
        <v>274</v>
      </c>
      <c r="G89" s="3" t="s">
        <v>81</v>
      </c>
      <c r="H89" s="17">
        <v>9285</v>
      </c>
      <c r="I89" s="17">
        <v>893</v>
      </c>
      <c r="J89" s="3"/>
      <c r="K89" s="17">
        <v>2053.2450077736812</v>
      </c>
      <c r="L89" s="17">
        <v>4269.3087222506019</v>
      </c>
    </row>
    <row r="90" spans="1:12" x14ac:dyDescent="0.3">
      <c r="A90" s="2">
        <v>417</v>
      </c>
      <c r="B90" s="2">
        <v>417035293</v>
      </c>
      <c r="C90" s="3" t="s">
        <v>78</v>
      </c>
      <c r="D90" s="2">
        <v>35</v>
      </c>
      <c r="E90" s="16" t="s">
        <v>22</v>
      </c>
      <c r="F90" s="2">
        <v>293</v>
      </c>
      <c r="G90" s="3" t="s">
        <v>45</v>
      </c>
      <c r="H90" s="17">
        <v>8357</v>
      </c>
      <c r="I90" s="17">
        <v>893</v>
      </c>
      <c r="J90" s="3"/>
      <c r="K90" s="17">
        <v>0</v>
      </c>
      <c r="L90" s="17">
        <v>507.64826062251086</v>
      </c>
    </row>
    <row r="91" spans="1:12" x14ac:dyDescent="0.3">
      <c r="A91" s="2">
        <v>418</v>
      </c>
      <c r="B91" s="2">
        <v>418100014</v>
      </c>
      <c r="C91" s="3" t="s">
        <v>82</v>
      </c>
      <c r="D91" s="2">
        <v>100</v>
      </c>
      <c r="E91" s="16" t="s">
        <v>79</v>
      </c>
      <c r="F91" s="2">
        <v>14</v>
      </c>
      <c r="G91" s="3" t="s">
        <v>83</v>
      </c>
      <c r="H91" s="17">
        <v>9308</v>
      </c>
      <c r="I91" s="17">
        <v>893</v>
      </c>
      <c r="J91" s="3"/>
      <c r="K91" s="17">
        <v>1893.3208904370622</v>
      </c>
      <c r="L91" s="17">
        <v>2973.7218152839396</v>
      </c>
    </row>
    <row r="92" spans="1:12" x14ac:dyDescent="0.3">
      <c r="A92" s="2">
        <v>418</v>
      </c>
      <c r="B92" s="2">
        <v>418100035</v>
      </c>
      <c r="C92" s="3" t="s">
        <v>82</v>
      </c>
      <c r="D92" s="2">
        <v>100</v>
      </c>
      <c r="E92" s="16" t="s">
        <v>79</v>
      </c>
      <c r="F92" s="2">
        <v>35</v>
      </c>
      <c r="G92" s="3" t="s">
        <v>22</v>
      </c>
      <c r="H92" s="17">
        <v>8713</v>
      </c>
      <c r="I92" s="17">
        <v>893</v>
      </c>
      <c r="J92" s="3"/>
      <c r="K92" s="17">
        <v>846.29238075012836</v>
      </c>
      <c r="L92" s="17">
        <v>2574.7013764809763</v>
      </c>
    </row>
    <row r="93" spans="1:12" x14ac:dyDescent="0.3">
      <c r="A93" s="2">
        <v>418</v>
      </c>
      <c r="B93" s="2">
        <v>418100100</v>
      </c>
      <c r="C93" s="3" t="s">
        <v>82</v>
      </c>
      <c r="D93" s="2">
        <v>100</v>
      </c>
      <c r="E93" s="16" t="s">
        <v>79</v>
      </c>
      <c r="F93" s="2">
        <v>100</v>
      </c>
      <c r="G93" s="3" t="s">
        <v>79</v>
      </c>
      <c r="H93" s="17">
        <v>9830</v>
      </c>
      <c r="I93" s="17">
        <v>893</v>
      </c>
      <c r="J93" s="3"/>
      <c r="K93" s="17">
        <v>3405.9211420859374</v>
      </c>
      <c r="L93" s="17">
        <v>4859.6216490087991</v>
      </c>
    </row>
    <row r="94" spans="1:12" x14ac:dyDescent="0.3">
      <c r="A94" s="2">
        <v>418</v>
      </c>
      <c r="B94" s="2">
        <v>418100101</v>
      </c>
      <c r="C94" s="3" t="s">
        <v>82</v>
      </c>
      <c r="D94" s="2">
        <v>100</v>
      </c>
      <c r="E94" s="16" t="s">
        <v>79</v>
      </c>
      <c r="F94" s="2">
        <v>101</v>
      </c>
      <c r="G94" s="3" t="s">
        <v>84</v>
      </c>
      <c r="H94" s="17">
        <v>8713</v>
      </c>
      <c r="I94" s="17">
        <v>893</v>
      </c>
      <c r="J94" s="3"/>
      <c r="K94" s="17">
        <v>268.36614792812361</v>
      </c>
      <c r="L94" s="17">
        <v>1703.2298072777558</v>
      </c>
    </row>
    <row r="95" spans="1:12" x14ac:dyDescent="0.3">
      <c r="A95" s="2">
        <v>418</v>
      </c>
      <c r="B95" s="2">
        <v>418100136</v>
      </c>
      <c r="C95" s="3" t="s">
        <v>82</v>
      </c>
      <c r="D95" s="2">
        <v>100</v>
      </c>
      <c r="E95" s="16" t="s">
        <v>79</v>
      </c>
      <c r="F95" s="2">
        <v>136</v>
      </c>
      <c r="G95" s="3" t="s">
        <v>85</v>
      </c>
      <c r="H95" s="17">
        <v>9924</v>
      </c>
      <c r="I95" s="17">
        <v>893</v>
      </c>
      <c r="J95" s="3"/>
      <c r="K95" s="17">
        <v>1843.4823652039795</v>
      </c>
      <c r="L95" s="17">
        <v>3496.7703049995616</v>
      </c>
    </row>
    <row r="96" spans="1:12" x14ac:dyDescent="0.3">
      <c r="A96" s="2">
        <v>418</v>
      </c>
      <c r="B96" s="2">
        <v>418100139</v>
      </c>
      <c r="C96" s="3" t="s">
        <v>82</v>
      </c>
      <c r="D96" s="2">
        <v>100</v>
      </c>
      <c r="E96" s="16" t="s">
        <v>79</v>
      </c>
      <c r="F96" s="2">
        <v>139</v>
      </c>
      <c r="G96" s="3" t="s">
        <v>86</v>
      </c>
      <c r="H96" s="17">
        <v>8713</v>
      </c>
      <c r="I96" s="17">
        <v>893</v>
      </c>
      <c r="J96" s="3"/>
      <c r="K96" s="17">
        <v>1797.6796990161311</v>
      </c>
      <c r="L96" s="17">
        <v>2982.8949393515704</v>
      </c>
    </row>
    <row r="97" spans="1:12" x14ac:dyDescent="0.3">
      <c r="A97" s="2">
        <v>418</v>
      </c>
      <c r="B97" s="2">
        <v>418100170</v>
      </c>
      <c r="C97" s="3" t="s">
        <v>82</v>
      </c>
      <c r="D97" s="2">
        <v>100</v>
      </c>
      <c r="E97" s="16" t="s">
        <v>79</v>
      </c>
      <c r="F97" s="2">
        <v>170</v>
      </c>
      <c r="G97" s="3" t="s">
        <v>87</v>
      </c>
      <c r="H97" s="17">
        <v>10058</v>
      </c>
      <c r="I97" s="17">
        <v>893</v>
      </c>
      <c r="J97" s="3"/>
      <c r="K97" s="17">
        <v>2169.8204217905641</v>
      </c>
      <c r="L97" s="17">
        <v>3701.4860598021769</v>
      </c>
    </row>
    <row r="98" spans="1:12" x14ac:dyDescent="0.3">
      <c r="A98" s="2">
        <v>418</v>
      </c>
      <c r="B98" s="2">
        <v>418100185</v>
      </c>
      <c r="C98" s="3" t="s">
        <v>82</v>
      </c>
      <c r="D98" s="2">
        <v>100</v>
      </c>
      <c r="E98" s="16" t="s">
        <v>79</v>
      </c>
      <c r="F98" s="2">
        <v>185</v>
      </c>
      <c r="G98" s="3" t="s">
        <v>88</v>
      </c>
      <c r="H98" s="17">
        <v>10793</v>
      </c>
      <c r="I98" s="17">
        <v>893</v>
      </c>
      <c r="J98" s="3"/>
      <c r="K98" s="17">
        <v>842.4982266562838</v>
      </c>
      <c r="L98" s="17">
        <v>1777.0283735934772</v>
      </c>
    </row>
    <row r="99" spans="1:12" x14ac:dyDescent="0.3">
      <c r="A99" s="2">
        <v>418</v>
      </c>
      <c r="B99" s="2">
        <v>418100187</v>
      </c>
      <c r="C99" s="3" t="s">
        <v>82</v>
      </c>
      <c r="D99" s="2">
        <v>100</v>
      </c>
      <c r="E99" s="16" t="s">
        <v>79</v>
      </c>
      <c r="F99" s="2">
        <v>187</v>
      </c>
      <c r="G99" s="3" t="s">
        <v>89</v>
      </c>
      <c r="H99" s="17">
        <v>8713</v>
      </c>
      <c r="I99" s="17">
        <v>893</v>
      </c>
      <c r="J99" s="3"/>
      <c r="K99" s="17">
        <v>884.07725761059373</v>
      </c>
      <c r="L99" s="17">
        <v>3360.8762782162557</v>
      </c>
    </row>
    <row r="100" spans="1:12" x14ac:dyDescent="0.3">
      <c r="A100" s="2">
        <v>418</v>
      </c>
      <c r="B100" s="2">
        <v>418100198</v>
      </c>
      <c r="C100" s="3" t="s">
        <v>82</v>
      </c>
      <c r="D100" s="2">
        <v>100</v>
      </c>
      <c r="E100" s="16" t="s">
        <v>79</v>
      </c>
      <c r="F100" s="2">
        <v>198</v>
      </c>
      <c r="G100" s="3" t="s">
        <v>39</v>
      </c>
      <c r="H100" s="17">
        <v>8993</v>
      </c>
      <c r="I100" s="17">
        <v>893</v>
      </c>
      <c r="J100" s="3"/>
      <c r="K100" s="17">
        <v>1750.5465720247757</v>
      </c>
      <c r="L100" s="17">
        <v>2916.135768135433</v>
      </c>
    </row>
    <row r="101" spans="1:12" x14ac:dyDescent="0.3">
      <c r="A101" s="2">
        <v>418</v>
      </c>
      <c r="B101" s="2">
        <v>418100276</v>
      </c>
      <c r="C101" s="3" t="s">
        <v>82</v>
      </c>
      <c r="D101" s="2">
        <v>100</v>
      </c>
      <c r="E101" s="16" t="s">
        <v>79</v>
      </c>
      <c r="F101" s="2">
        <v>276</v>
      </c>
      <c r="G101" s="3" t="s">
        <v>90</v>
      </c>
      <c r="H101" s="17">
        <v>8713</v>
      </c>
      <c r="I101" s="17">
        <v>893</v>
      </c>
      <c r="J101" s="3"/>
      <c r="K101" s="17">
        <v>3484.837124703361</v>
      </c>
      <c r="L101" s="17">
        <v>7947.9724160079531</v>
      </c>
    </row>
    <row r="102" spans="1:12" x14ac:dyDescent="0.3">
      <c r="A102" s="2">
        <v>418</v>
      </c>
      <c r="B102" s="2">
        <v>418100288</v>
      </c>
      <c r="C102" s="3" t="s">
        <v>82</v>
      </c>
      <c r="D102" s="2">
        <v>100</v>
      </c>
      <c r="E102" s="16" t="s">
        <v>79</v>
      </c>
      <c r="F102" s="2">
        <v>288</v>
      </c>
      <c r="G102" s="3" t="s">
        <v>91</v>
      </c>
      <c r="H102" s="17">
        <v>8713</v>
      </c>
      <c r="I102" s="17">
        <v>893</v>
      </c>
      <c r="J102" s="3"/>
      <c r="K102" s="17">
        <v>2334.6077160295754</v>
      </c>
      <c r="L102" s="17">
        <v>4913.8472611629513</v>
      </c>
    </row>
    <row r="103" spans="1:12" x14ac:dyDescent="0.3">
      <c r="A103" s="2">
        <v>418</v>
      </c>
      <c r="B103" s="2">
        <v>418100321</v>
      </c>
      <c r="C103" s="3" t="s">
        <v>82</v>
      </c>
      <c r="D103" s="2">
        <v>100</v>
      </c>
      <c r="E103" s="16" t="s">
        <v>79</v>
      </c>
      <c r="F103" s="2">
        <v>321</v>
      </c>
      <c r="G103" s="3" t="s">
        <v>92</v>
      </c>
      <c r="H103" s="17">
        <v>8713</v>
      </c>
      <c r="I103" s="17">
        <v>893</v>
      </c>
      <c r="J103" s="3"/>
      <c r="K103" s="17">
        <v>4039.3580692828018</v>
      </c>
      <c r="L103" s="17">
        <v>4787.9426626451914</v>
      </c>
    </row>
    <row r="104" spans="1:12" x14ac:dyDescent="0.3">
      <c r="A104" s="2">
        <v>418</v>
      </c>
      <c r="B104" s="2">
        <v>418100710</v>
      </c>
      <c r="C104" s="3" t="s">
        <v>82</v>
      </c>
      <c r="D104" s="2">
        <v>100</v>
      </c>
      <c r="E104" s="16" t="s">
        <v>79</v>
      </c>
      <c r="F104" s="2">
        <v>710</v>
      </c>
      <c r="G104" s="3" t="s">
        <v>93</v>
      </c>
      <c r="H104" s="17">
        <v>8713</v>
      </c>
      <c r="I104" s="17">
        <v>893</v>
      </c>
      <c r="J104" s="3"/>
      <c r="K104" s="17">
        <v>1104.2978940213052</v>
      </c>
      <c r="L104" s="17">
        <v>4082.8101529636042</v>
      </c>
    </row>
    <row r="105" spans="1:12" x14ac:dyDescent="0.3">
      <c r="A105" s="2">
        <v>419</v>
      </c>
      <c r="B105" s="2">
        <v>419035035</v>
      </c>
      <c r="C105" s="3" t="s">
        <v>94</v>
      </c>
      <c r="D105" s="2">
        <v>35</v>
      </c>
      <c r="E105" s="16" t="s">
        <v>22</v>
      </c>
      <c r="F105" s="2">
        <v>35</v>
      </c>
      <c r="G105" s="3" t="s">
        <v>22</v>
      </c>
      <c r="H105" s="17">
        <v>11844</v>
      </c>
      <c r="I105" s="17">
        <v>893</v>
      </c>
      <c r="J105" s="3"/>
      <c r="K105" s="17">
        <v>1150.405940273673</v>
      </c>
      <c r="L105" s="17">
        <v>3499.9154255756548</v>
      </c>
    </row>
    <row r="106" spans="1:12" x14ac:dyDescent="0.3">
      <c r="A106" s="2">
        <v>419</v>
      </c>
      <c r="B106" s="2">
        <v>419035040</v>
      </c>
      <c r="C106" s="3" t="s">
        <v>94</v>
      </c>
      <c r="D106" s="2">
        <v>35</v>
      </c>
      <c r="E106" s="16" t="s">
        <v>22</v>
      </c>
      <c r="F106" s="2">
        <v>40</v>
      </c>
      <c r="G106" s="3" t="s">
        <v>95</v>
      </c>
      <c r="H106" s="17">
        <v>13177</v>
      </c>
      <c r="I106" s="17">
        <v>893</v>
      </c>
      <c r="J106" s="3"/>
      <c r="K106" s="17">
        <v>1424.6400658061175</v>
      </c>
      <c r="L106" s="17">
        <v>3390.2386584920278</v>
      </c>
    </row>
    <row r="107" spans="1:12" x14ac:dyDescent="0.3">
      <c r="A107" s="2">
        <v>419</v>
      </c>
      <c r="B107" s="2">
        <v>419035044</v>
      </c>
      <c r="C107" s="3" t="s">
        <v>94</v>
      </c>
      <c r="D107" s="2">
        <v>35</v>
      </c>
      <c r="E107" s="16" t="s">
        <v>22</v>
      </c>
      <c r="F107" s="2">
        <v>44</v>
      </c>
      <c r="G107" s="3" t="s">
        <v>35</v>
      </c>
      <c r="H107" s="17">
        <v>10291</v>
      </c>
      <c r="I107" s="17">
        <v>893</v>
      </c>
      <c r="J107" s="3"/>
      <c r="K107" s="17">
        <v>0</v>
      </c>
      <c r="L107" s="17">
        <v>677.84750708030697</v>
      </c>
    </row>
    <row r="108" spans="1:12" x14ac:dyDescent="0.3">
      <c r="A108" s="2">
        <v>419</v>
      </c>
      <c r="B108" s="2">
        <v>419035049</v>
      </c>
      <c r="C108" s="3" t="s">
        <v>94</v>
      </c>
      <c r="D108" s="2">
        <v>35</v>
      </c>
      <c r="E108" s="16" t="s">
        <v>22</v>
      </c>
      <c r="F108" s="2">
        <v>49</v>
      </c>
      <c r="G108" s="3" t="s">
        <v>96</v>
      </c>
      <c r="H108" s="17">
        <v>13177</v>
      </c>
      <c r="I108" s="17">
        <v>893</v>
      </c>
      <c r="J108" s="3"/>
      <c r="K108" s="17">
        <v>13821.69331250793</v>
      </c>
      <c r="L108" s="17">
        <v>16301.158009971801</v>
      </c>
    </row>
    <row r="109" spans="1:12" x14ac:dyDescent="0.3">
      <c r="A109" s="2">
        <v>419</v>
      </c>
      <c r="B109" s="2">
        <v>419035093</v>
      </c>
      <c r="C109" s="3" t="s">
        <v>94</v>
      </c>
      <c r="D109" s="2">
        <v>35</v>
      </c>
      <c r="E109" s="16" t="s">
        <v>22</v>
      </c>
      <c r="F109" s="2">
        <v>93</v>
      </c>
      <c r="G109" s="3" t="s">
        <v>25</v>
      </c>
      <c r="H109" s="17">
        <v>11044</v>
      </c>
      <c r="I109" s="17">
        <v>893</v>
      </c>
      <c r="J109" s="3"/>
      <c r="K109" s="17">
        <v>0</v>
      </c>
      <c r="L109" s="17">
        <v>491.38252304171147</v>
      </c>
    </row>
    <row r="110" spans="1:12" x14ac:dyDescent="0.3">
      <c r="A110" s="2">
        <v>419</v>
      </c>
      <c r="B110" s="2">
        <v>419035163</v>
      </c>
      <c r="C110" s="3" t="s">
        <v>94</v>
      </c>
      <c r="D110" s="2">
        <v>35</v>
      </c>
      <c r="E110" s="16" t="s">
        <v>22</v>
      </c>
      <c r="F110" s="2">
        <v>163</v>
      </c>
      <c r="G110" s="3" t="s">
        <v>27</v>
      </c>
      <c r="H110" s="17">
        <v>8912</v>
      </c>
      <c r="I110" s="17">
        <v>893</v>
      </c>
      <c r="J110" s="3"/>
      <c r="K110" s="17">
        <v>0</v>
      </c>
      <c r="L110" s="17">
        <v>565.8954686643574</v>
      </c>
    </row>
    <row r="111" spans="1:12" x14ac:dyDescent="0.3">
      <c r="A111" s="2">
        <v>419</v>
      </c>
      <c r="B111" s="2">
        <v>419035243</v>
      </c>
      <c r="C111" s="3" t="s">
        <v>94</v>
      </c>
      <c r="D111" s="2">
        <v>35</v>
      </c>
      <c r="E111" s="16" t="s">
        <v>22</v>
      </c>
      <c r="F111" s="2">
        <v>243</v>
      </c>
      <c r="G111" s="3" t="s">
        <v>74</v>
      </c>
      <c r="H111" s="17">
        <v>12111</v>
      </c>
      <c r="I111" s="17">
        <v>893</v>
      </c>
      <c r="J111" s="3"/>
      <c r="K111" s="17">
        <v>1738.9672619831435</v>
      </c>
      <c r="L111" s="17">
        <v>2970.6415428478449</v>
      </c>
    </row>
    <row r="112" spans="1:12" x14ac:dyDescent="0.3">
      <c r="A112" s="2">
        <v>419</v>
      </c>
      <c r="B112" s="2">
        <v>419035244</v>
      </c>
      <c r="C112" s="3" t="s">
        <v>94</v>
      </c>
      <c r="D112" s="2">
        <v>35</v>
      </c>
      <c r="E112" s="16" t="s">
        <v>22</v>
      </c>
      <c r="F112" s="2">
        <v>244</v>
      </c>
      <c r="G112" s="3" t="s">
        <v>43</v>
      </c>
      <c r="H112" s="17">
        <v>12111</v>
      </c>
      <c r="I112" s="17">
        <v>893</v>
      </c>
      <c r="J112" s="3"/>
      <c r="K112" s="17">
        <v>887.50039209990973</v>
      </c>
      <c r="L112" s="17">
        <v>4211.7015857410443</v>
      </c>
    </row>
    <row r="113" spans="1:12" x14ac:dyDescent="0.3">
      <c r="A113" s="2">
        <v>419</v>
      </c>
      <c r="B113" s="2">
        <v>419035258</v>
      </c>
      <c r="C113" s="3" t="s">
        <v>94</v>
      </c>
      <c r="D113" s="2">
        <v>35</v>
      </c>
      <c r="E113" s="16" t="s">
        <v>22</v>
      </c>
      <c r="F113" s="2">
        <v>258</v>
      </c>
      <c r="G113" s="3" t="s">
        <v>97</v>
      </c>
      <c r="H113" s="17">
        <v>8912</v>
      </c>
      <c r="I113" s="17">
        <v>893</v>
      </c>
      <c r="J113" s="3"/>
      <c r="K113" s="17">
        <v>1247.9486795778648</v>
      </c>
      <c r="L113" s="17">
        <v>3487.4921654794616</v>
      </c>
    </row>
    <row r="114" spans="1:12" x14ac:dyDescent="0.3">
      <c r="A114" s="2">
        <v>419</v>
      </c>
      <c r="B114" s="2">
        <v>419035274</v>
      </c>
      <c r="C114" s="3" t="s">
        <v>94</v>
      </c>
      <c r="D114" s="2">
        <v>35</v>
      </c>
      <c r="E114" s="16" t="s">
        <v>22</v>
      </c>
      <c r="F114" s="2">
        <v>274</v>
      </c>
      <c r="G114" s="3" t="s">
        <v>81</v>
      </c>
      <c r="H114" s="17">
        <v>13177</v>
      </c>
      <c r="I114" s="17">
        <v>893</v>
      </c>
      <c r="J114" s="3"/>
      <c r="K114" s="17">
        <v>2913.9051661210342</v>
      </c>
      <c r="L114" s="17">
        <v>6058.8778710927472</v>
      </c>
    </row>
    <row r="115" spans="1:12" x14ac:dyDescent="0.3">
      <c r="A115" s="2">
        <v>419</v>
      </c>
      <c r="B115" s="2">
        <v>419035285</v>
      </c>
      <c r="C115" s="3" t="s">
        <v>94</v>
      </c>
      <c r="D115" s="2">
        <v>35</v>
      </c>
      <c r="E115" s="16" t="s">
        <v>22</v>
      </c>
      <c r="F115" s="2">
        <v>285</v>
      </c>
      <c r="G115" s="3" t="s">
        <v>44</v>
      </c>
      <c r="H115" s="17">
        <v>13177</v>
      </c>
      <c r="I115" s="17">
        <v>893</v>
      </c>
      <c r="J115" s="3"/>
      <c r="K115" s="17">
        <v>1047.4312506265414</v>
      </c>
      <c r="L115" s="17">
        <v>3915.8322884465742</v>
      </c>
    </row>
    <row r="116" spans="1:12" x14ac:dyDescent="0.3">
      <c r="A116" s="2">
        <v>420</v>
      </c>
      <c r="B116" s="2">
        <v>420049010</v>
      </c>
      <c r="C116" s="3" t="s">
        <v>98</v>
      </c>
      <c r="D116" s="2">
        <v>49</v>
      </c>
      <c r="E116" s="16" t="s">
        <v>96</v>
      </c>
      <c r="F116" s="2">
        <v>10</v>
      </c>
      <c r="G116" s="3" t="s">
        <v>99</v>
      </c>
      <c r="H116" s="17">
        <v>9092</v>
      </c>
      <c r="I116" s="17">
        <v>893</v>
      </c>
      <c r="J116" s="3"/>
      <c r="K116" s="17">
        <v>1603.3435361746124</v>
      </c>
      <c r="L116" s="17">
        <v>2718.6480641307826</v>
      </c>
    </row>
    <row r="117" spans="1:12" x14ac:dyDescent="0.3">
      <c r="A117" s="2">
        <v>420</v>
      </c>
      <c r="B117" s="2">
        <v>420049026</v>
      </c>
      <c r="C117" s="3" t="s">
        <v>98</v>
      </c>
      <c r="D117" s="2">
        <v>49</v>
      </c>
      <c r="E117" s="16" t="s">
        <v>96</v>
      </c>
      <c r="F117" s="2">
        <v>26</v>
      </c>
      <c r="G117" s="3" t="s">
        <v>100</v>
      </c>
      <c r="H117" s="17">
        <v>11381</v>
      </c>
      <c r="I117" s="17">
        <v>893</v>
      </c>
      <c r="J117" s="3"/>
      <c r="K117" s="17">
        <v>1625.7933519953585</v>
      </c>
      <c r="L117" s="17">
        <v>3121.0692760260081</v>
      </c>
    </row>
    <row r="118" spans="1:12" x14ac:dyDescent="0.3">
      <c r="A118" s="2">
        <v>420</v>
      </c>
      <c r="B118" s="2">
        <v>420049031</v>
      </c>
      <c r="C118" s="3" t="s">
        <v>98</v>
      </c>
      <c r="D118" s="2">
        <v>49</v>
      </c>
      <c r="E118" s="16" t="s">
        <v>96</v>
      </c>
      <c r="F118" s="2">
        <v>31</v>
      </c>
      <c r="G118" s="3" t="s">
        <v>101</v>
      </c>
      <c r="H118" s="17">
        <v>9407</v>
      </c>
      <c r="I118" s="17">
        <v>893</v>
      </c>
      <c r="J118" s="3"/>
      <c r="K118" s="17">
        <v>1564.0878453444984</v>
      </c>
      <c r="L118" s="17">
        <v>4018.9099648883057</v>
      </c>
    </row>
    <row r="119" spans="1:12" x14ac:dyDescent="0.3">
      <c r="A119" s="2">
        <v>420</v>
      </c>
      <c r="B119" s="2">
        <v>420049035</v>
      </c>
      <c r="C119" s="3" t="s">
        <v>98</v>
      </c>
      <c r="D119" s="2">
        <v>49</v>
      </c>
      <c r="E119" s="16" t="s">
        <v>96</v>
      </c>
      <c r="F119" s="2">
        <v>35</v>
      </c>
      <c r="G119" s="3" t="s">
        <v>22</v>
      </c>
      <c r="H119" s="17">
        <v>11919</v>
      </c>
      <c r="I119" s="17">
        <v>893</v>
      </c>
      <c r="J119" s="3"/>
      <c r="K119" s="17">
        <v>1157.6906790038774</v>
      </c>
      <c r="L119" s="17">
        <v>3522.0780105906997</v>
      </c>
    </row>
    <row r="120" spans="1:12" x14ac:dyDescent="0.3">
      <c r="A120" s="2">
        <v>420</v>
      </c>
      <c r="B120" s="2">
        <v>420049044</v>
      </c>
      <c r="C120" s="3" t="s">
        <v>98</v>
      </c>
      <c r="D120" s="2">
        <v>49</v>
      </c>
      <c r="E120" s="16" t="s">
        <v>96</v>
      </c>
      <c r="F120" s="2">
        <v>44</v>
      </c>
      <c r="G120" s="3" t="s">
        <v>35</v>
      </c>
      <c r="H120" s="17">
        <v>12672</v>
      </c>
      <c r="I120" s="17">
        <v>893</v>
      </c>
      <c r="J120" s="3"/>
      <c r="K120" s="17">
        <v>0</v>
      </c>
      <c r="L120" s="17">
        <v>834.67919635814178</v>
      </c>
    </row>
    <row r="121" spans="1:12" x14ac:dyDescent="0.3">
      <c r="A121" s="2">
        <v>420</v>
      </c>
      <c r="B121" s="2">
        <v>420049049</v>
      </c>
      <c r="C121" s="3" t="s">
        <v>98</v>
      </c>
      <c r="D121" s="2">
        <v>49</v>
      </c>
      <c r="E121" s="16" t="s">
        <v>96</v>
      </c>
      <c r="F121" s="2">
        <v>49</v>
      </c>
      <c r="G121" s="3" t="s">
        <v>96</v>
      </c>
      <c r="H121" s="17">
        <v>12532</v>
      </c>
      <c r="I121" s="17">
        <v>893</v>
      </c>
      <c r="J121" s="3"/>
      <c r="K121" s="17">
        <v>13145.136267158639</v>
      </c>
      <c r="L121" s="17">
        <v>15503.233830231966</v>
      </c>
    </row>
    <row r="122" spans="1:12" x14ac:dyDescent="0.3">
      <c r="A122" s="2">
        <v>420</v>
      </c>
      <c r="B122" s="2">
        <v>420049057</v>
      </c>
      <c r="C122" s="3" t="s">
        <v>98</v>
      </c>
      <c r="D122" s="2">
        <v>49</v>
      </c>
      <c r="E122" s="16" t="s">
        <v>96</v>
      </c>
      <c r="F122" s="2">
        <v>57</v>
      </c>
      <c r="G122" s="3" t="s">
        <v>23</v>
      </c>
      <c r="H122" s="17">
        <v>11880</v>
      </c>
      <c r="I122" s="17">
        <v>893</v>
      </c>
      <c r="J122" s="3"/>
      <c r="K122" s="17">
        <v>0</v>
      </c>
      <c r="L122" s="17">
        <v>625.91687222292603</v>
      </c>
    </row>
    <row r="123" spans="1:12" x14ac:dyDescent="0.3">
      <c r="A123" s="2">
        <v>420</v>
      </c>
      <c r="B123" s="2">
        <v>420049067</v>
      </c>
      <c r="C123" s="3" t="s">
        <v>98</v>
      </c>
      <c r="D123" s="2">
        <v>49</v>
      </c>
      <c r="E123" s="16" t="s">
        <v>96</v>
      </c>
      <c r="F123" s="2">
        <v>67</v>
      </c>
      <c r="G123" s="3" t="s">
        <v>102</v>
      </c>
      <c r="H123" s="17">
        <v>9358</v>
      </c>
      <c r="I123" s="17">
        <v>893</v>
      </c>
      <c r="J123" s="3"/>
      <c r="K123" s="17">
        <v>7115.0111075662862</v>
      </c>
      <c r="L123" s="17">
        <v>9024.266120179469</v>
      </c>
    </row>
    <row r="124" spans="1:12" x14ac:dyDescent="0.3">
      <c r="A124" s="2">
        <v>420</v>
      </c>
      <c r="B124" s="2">
        <v>420049093</v>
      </c>
      <c r="C124" s="3" t="s">
        <v>98</v>
      </c>
      <c r="D124" s="2">
        <v>49</v>
      </c>
      <c r="E124" s="16" t="s">
        <v>96</v>
      </c>
      <c r="F124" s="2">
        <v>93</v>
      </c>
      <c r="G124" s="3" t="s">
        <v>25</v>
      </c>
      <c r="H124" s="17">
        <v>12063</v>
      </c>
      <c r="I124" s="17">
        <v>893</v>
      </c>
      <c r="J124" s="3"/>
      <c r="K124" s="17">
        <v>0</v>
      </c>
      <c r="L124" s="17">
        <v>536.72105898697737</v>
      </c>
    </row>
    <row r="125" spans="1:12" x14ac:dyDescent="0.3">
      <c r="A125" s="2">
        <v>420</v>
      </c>
      <c r="B125" s="2">
        <v>420049149</v>
      </c>
      <c r="C125" s="3" t="s">
        <v>98</v>
      </c>
      <c r="D125" s="2">
        <v>49</v>
      </c>
      <c r="E125" s="16" t="s">
        <v>96</v>
      </c>
      <c r="F125" s="2">
        <v>149</v>
      </c>
      <c r="G125" s="3" t="s">
        <v>103</v>
      </c>
      <c r="H125" s="17">
        <v>9028</v>
      </c>
      <c r="I125" s="17">
        <v>893</v>
      </c>
      <c r="J125" s="3"/>
      <c r="K125" s="17">
        <v>0</v>
      </c>
      <c r="L125" s="17">
        <v>198.08160927369499</v>
      </c>
    </row>
    <row r="126" spans="1:12" x14ac:dyDescent="0.3">
      <c r="A126" s="2">
        <v>420</v>
      </c>
      <c r="B126" s="2">
        <v>420049160</v>
      </c>
      <c r="C126" s="3" t="s">
        <v>98</v>
      </c>
      <c r="D126" s="2">
        <v>49</v>
      </c>
      <c r="E126" s="16" t="s">
        <v>96</v>
      </c>
      <c r="F126" s="2">
        <v>160</v>
      </c>
      <c r="G126" s="3" t="s">
        <v>104</v>
      </c>
      <c r="H126" s="17">
        <v>9407</v>
      </c>
      <c r="I126" s="17">
        <v>893</v>
      </c>
      <c r="J126" s="3"/>
      <c r="K126" s="17">
        <v>0</v>
      </c>
      <c r="L126" s="17">
        <v>411.80547557341015</v>
      </c>
    </row>
    <row r="127" spans="1:12" x14ac:dyDescent="0.3">
      <c r="A127" s="2">
        <v>420</v>
      </c>
      <c r="B127" s="2">
        <v>420049163</v>
      </c>
      <c r="C127" s="3" t="s">
        <v>98</v>
      </c>
      <c r="D127" s="2">
        <v>49</v>
      </c>
      <c r="E127" s="16" t="s">
        <v>96</v>
      </c>
      <c r="F127" s="2">
        <v>163</v>
      </c>
      <c r="G127" s="3" t="s">
        <v>27</v>
      </c>
      <c r="H127" s="17">
        <v>9407</v>
      </c>
      <c r="I127" s="17">
        <v>893</v>
      </c>
      <c r="J127" s="3"/>
      <c r="K127" s="17">
        <v>0</v>
      </c>
      <c r="L127" s="17">
        <v>597.32705046292722</v>
      </c>
    </row>
    <row r="128" spans="1:12" x14ac:dyDescent="0.3">
      <c r="A128" s="2">
        <v>420</v>
      </c>
      <c r="B128" s="2">
        <v>420049165</v>
      </c>
      <c r="C128" s="3" t="s">
        <v>98</v>
      </c>
      <c r="D128" s="2">
        <v>49</v>
      </c>
      <c r="E128" s="16" t="s">
        <v>96</v>
      </c>
      <c r="F128" s="2">
        <v>165</v>
      </c>
      <c r="G128" s="3" t="s">
        <v>28</v>
      </c>
      <c r="H128" s="17">
        <v>12658</v>
      </c>
      <c r="I128" s="17">
        <v>893</v>
      </c>
      <c r="J128" s="3"/>
      <c r="K128" s="17">
        <v>0</v>
      </c>
      <c r="L128" s="17">
        <v>1035.0746094410151</v>
      </c>
    </row>
    <row r="129" spans="1:12" x14ac:dyDescent="0.3">
      <c r="A129" s="2">
        <v>420</v>
      </c>
      <c r="B129" s="2">
        <v>420049176</v>
      </c>
      <c r="C129" s="3" t="s">
        <v>98</v>
      </c>
      <c r="D129" s="2">
        <v>49</v>
      </c>
      <c r="E129" s="16" t="s">
        <v>96</v>
      </c>
      <c r="F129" s="2">
        <v>176</v>
      </c>
      <c r="G129" s="3" t="s">
        <v>29</v>
      </c>
      <c r="H129" s="17">
        <v>11165</v>
      </c>
      <c r="I129" s="17">
        <v>893</v>
      </c>
      <c r="J129" s="3"/>
      <c r="K129" s="17">
        <v>1429.0329172739803</v>
      </c>
      <c r="L129" s="17">
        <v>3636.2027220328182</v>
      </c>
    </row>
    <row r="130" spans="1:12" x14ac:dyDescent="0.3">
      <c r="A130" s="2">
        <v>420</v>
      </c>
      <c r="B130" s="2">
        <v>420049181</v>
      </c>
      <c r="C130" s="3" t="s">
        <v>98</v>
      </c>
      <c r="D130" s="2">
        <v>49</v>
      </c>
      <c r="E130" s="16" t="s">
        <v>96</v>
      </c>
      <c r="F130" s="2">
        <v>181</v>
      </c>
      <c r="G130" s="3" t="s">
        <v>105</v>
      </c>
      <c r="H130" s="17">
        <v>9948</v>
      </c>
      <c r="I130" s="17">
        <v>893</v>
      </c>
      <c r="J130" s="3"/>
      <c r="K130" s="17">
        <v>0</v>
      </c>
      <c r="L130" s="17">
        <v>644.78879981657519</v>
      </c>
    </row>
    <row r="131" spans="1:12" x14ac:dyDescent="0.3">
      <c r="A131" s="2">
        <v>420</v>
      </c>
      <c r="B131" s="2">
        <v>420049207</v>
      </c>
      <c r="C131" s="3" t="s">
        <v>98</v>
      </c>
      <c r="D131" s="2">
        <v>49</v>
      </c>
      <c r="E131" s="16" t="s">
        <v>96</v>
      </c>
      <c r="F131" s="2">
        <v>207</v>
      </c>
      <c r="G131" s="3" t="s">
        <v>40</v>
      </c>
      <c r="H131" s="17">
        <v>13735</v>
      </c>
      <c r="I131" s="17">
        <v>893</v>
      </c>
      <c r="J131" s="3"/>
      <c r="K131" s="17">
        <v>6031.3406432433658</v>
      </c>
      <c r="L131" s="17">
        <v>9219.9793552754018</v>
      </c>
    </row>
    <row r="132" spans="1:12" x14ac:dyDescent="0.3">
      <c r="A132" s="2">
        <v>420</v>
      </c>
      <c r="B132" s="2">
        <v>420049243</v>
      </c>
      <c r="C132" s="3" t="s">
        <v>98</v>
      </c>
      <c r="D132" s="2">
        <v>49</v>
      </c>
      <c r="E132" s="16" t="s">
        <v>96</v>
      </c>
      <c r="F132" s="2">
        <v>243</v>
      </c>
      <c r="G132" s="3" t="s">
        <v>74</v>
      </c>
      <c r="H132" s="17">
        <v>13735</v>
      </c>
      <c r="I132" s="17">
        <v>893</v>
      </c>
      <c r="J132" s="3"/>
      <c r="K132" s="17">
        <v>1972.1505526660458</v>
      </c>
      <c r="L132" s="17">
        <v>3368.9837000260231</v>
      </c>
    </row>
    <row r="133" spans="1:12" x14ac:dyDescent="0.3">
      <c r="A133" s="2">
        <v>420</v>
      </c>
      <c r="B133" s="2">
        <v>420049244</v>
      </c>
      <c r="C133" s="3" t="s">
        <v>98</v>
      </c>
      <c r="D133" s="2">
        <v>49</v>
      </c>
      <c r="E133" s="16" t="s">
        <v>96</v>
      </c>
      <c r="F133" s="2">
        <v>244</v>
      </c>
      <c r="G133" s="3" t="s">
        <v>43</v>
      </c>
      <c r="H133" s="17">
        <v>10006</v>
      </c>
      <c r="I133" s="17">
        <v>893</v>
      </c>
      <c r="J133" s="3"/>
      <c r="K133" s="17">
        <v>733.24489500055279</v>
      </c>
      <c r="L133" s="17">
        <v>3479.6702226839152</v>
      </c>
    </row>
    <row r="134" spans="1:12" x14ac:dyDescent="0.3">
      <c r="A134" s="2">
        <v>420</v>
      </c>
      <c r="B134" s="2">
        <v>420049248</v>
      </c>
      <c r="C134" s="3" t="s">
        <v>98</v>
      </c>
      <c r="D134" s="2">
        <v>49</v>
      </c>
      <c r="E134" s="16" t="s">
        <v>96</v>
      </c>
      <c r="F134" s="2">
        <v>248</v>
      </c>
      <c r="G134" s="3" t="s">
        <v>30</v>
      </c>
      <c r="H134" s="17">
        <v>9346</v>
      </c>
      <c r="I134" s="17">
        <v>893</v>
      </c>
      <c r="J134" s="3"/>
      <c r="K134" s="17">
        <v>0</v>
      </c>
      <c r="L134" s="17">
        <v>1013.912060720957</v>
      </c>
    </row>
    <row r="135" spans="1:12" x14ac:dyDescent="0.3">
      <c r="A135" s="2">
        <v>420</v>
      </c>
      <c r="B135" s="2">
        <v>420049274</v>
      </c>
      <c r="C135" s="3" t="s">
        <v>98</v>
      </c>
      <c r="D135" s="2">
        <v>49</v>
      </c>
      <c r="E135" s="16" t="s">
        <v>96</v>
      </c>
      <c r="F135" s="2">
        <v>274</v>
      </c>
      <c r="G135" s="3" t="s">
        <v>81</v>
      </c>
      <c r="H135" s="17">
        <v>13710</v>
      </c>
      <c r="I135" s="17">
        <v>893</v>
      </c>
      <c r="J135" s="3"/>
      <c r="K135" s="17">
        <v>3031.7704961310919</v>
      </c>
      <c r="L135" s="17">
        <v>6303.9550438401457</v>
      </c>
    </row>
    <row r="136" spans="1:12" x14ac:dyDescent="0.3">
      <c r="A136" s="2">
        <v>420</v>
      </c>
      <c r="B136" s="2">
        <v>420049308</v>
      </c>
      <c r="C136" s="3" t="s">
        <v>98</v>
      </c>
      <c r="D136" s="2">
        <v>49</v>
      </c>
      <c r="E136" s="16" t="s">
        <v>96</v>
      </c>
      <c r="F136" s="2">
        <v>308</v>
      </c>
      <c r="G136" s="3" t="s">
        <v>32</v>
      </c>
      <c r="H136" s="17">
        <v>9407</v>
      </c>
      <c r="I136" s="17">
        <v>893</v>
      </c>
      <c r="J136" s="3"/>
      <c r="K136" s="17">
        <v>4649.1490406568446</v>
      </c>
      <c r="L136" s="17">
        <v>6085.8034169553503</v>
      </c>
    </row>
    <row r="137" spans="1:12" x14ac:dyDescent="0.3">
      <c r="A137" s="2">
        <v>420</v>
      </c>
      <c r="B137" s="2">
        <v>420049314</v>
      </c>
      <c r="C137" s="3" t="s">
        <v>98</v>
      </c>
      <c r="D137" s="2">
        <v>49</v>
      </c>
      <c r="E137" s="16" t="s">
        <v>96</v>
      </c>
      <c r="F137" s="2">
        <v>314</v>
      </c>
      <c r="G137" s="3" t="s">
        <v>46</v>
      </c>
      <c r="H137" s="17">
        <v>13685</v>
      </c>
      <c r="I137" s="17">
        <v>893</v>
      </c>
      <c r="J137" s="3"/>
      <c r="K137" s="17">
        <v>5632.7061889444667</v>
      </c>
      <c r="L137" s="17">
        <v>10854.167656062076</v>
      </c>
    </row>
    <row r="138" spans="1:12" x14ac:dyDescent="0.3">
      <c r="A138" s="2">
        <v>420</v>
      </c>
      <c r="B138" s="2">
        <v>420049347</v>
      </c>
      <c r="C138" s="3" t="s">
        <v>98</v>
      </c>
      <c r="D138" s="2">
        <v>49</v>
      </c>
      <c r="E138" s="16" t="s">
        <v>96</v>
      </c>
      <c r="F138" s="2">
        <v>347</v>
      </c>
      <c r="G138" s="3" t="s">
        <v>106</v>
      </c>
      <c r="H138" s="17">
        <v>11094</v>
      </c>
      <c r="I138" s="17">
        <v>893</v>
      </c>
      <c r="J138" s="3"/>
      <c r="K138" s="17">
        <v>3209.1281872173204</v>
      </c>
      <c r="L138" s="17">
        <v>4665.3121987747509</v>
      </c>
    </row>
    <row r="139" spans="1:12" x14ac:dyDescent="0.3">
      <c r="A139" s="2">
        <v>426</v>
      </c>
      <c r="B139" s="2">
        <v>426149009</v>
      </c>
      <c r="C139" s="3" t="s">
        <v>107</v>
      </c>
      <c r="D139" s="2">
        <v>149</v>
      </c>
      <c r="E139" s="16" t="s">
        <v>103</v>
      </c>
      <c r="F139" s="2">
        <v>9</v>
      </c>
      <c r="G139" s="3" t="s">
        <v>108</v>
      </c>
      <c r="H139" s="17">
        <v>12703</v>
      </c>
      <c r="I139" s="17">
        <v>893</v>
      </c>
      <c r="J139" s="3"/>
      <c r="K139" s="17">
        <v>3713.4275883149094</v>
      </c>
      <c r="L139" s="17">
        <v>6407.6152839088172</v>
      </c>
    </row>
    <row r="140" spans="1:12" x14ac:dyDescent="0.3">
      <c r="A140" s="2">
        <v>426</v>
      </c>
      <c r="B140" s="2">
        <v>426149079</v>
      </c>
      <c r="C140" s="3" t="s">
        <v>107</v>
      </c>
      <c r="D140" s="2">
        <v>149</v>
      </c>
      <c r="E140" s="16" t="s">
        <v>103</v>
      </c>
      <c r="F140" s="2">
        <v>79</v>
      </c>
      <c r="G140" s="3" t="s">
        <v>109</v>
      </c>
      <c r="H140" s="17">
        <v>8378</v>
      </c>
      <c r="I140" s="17">
        <v>893</v>
      </c>
      <c r="J140" s="3"/>
      <c r="K140" s="17">
        <v>0</v>
      </c>
      <c r="L140" s="17">
        <v>537.75707916903957</v>
      </c>
    </row>
    <row r="141" spans="1:12" x14ac:dyDescent="0.3">
      <c r="A141" s="2">
        <v>426</v>
      </c>
      <c r="B141" s="2">
        <v>426149128</v>
      </c>
      <c r="C141" s="3" t="s">
        <v>107</v>
      </c>
      <c r="D141" s="2">
        <v>149</v>
      </c>
      <c r="E141" s="16" t="s">
        <v>103</v>
      </c>
      <c r="F141" s="2">
        <v>128</v>
      </c>
      <c r="G141" s="3" t="s">
        <v>110</v>
      </c>
      <c r="H141" s="17">
        <v>12335</v>
      </c>
      <c r="I141" s="17">
        <v>893</v>
      </c>
      <c r="J141" s="3"/>
      <c r="K141" s="17">
        <v>0</v>
      </c>
      <c r="L141" s="17">
        <v>589.68453380264509</v>
      </c>
    </row>
    <row r="142" spans="1:12" x14ac:dyDescent="0.3">
      <c r="A142" s="2">
        <v>426</v>
      </c>
      <c r="B142" s="2">
        <v>426149149</v>
      </c>
      <c r="C142" s="3" t="s">
        <v>107</v>
      </c>
      <c r="D142" s="2">
        <v>149</v>
      </c>
      <c r="E142" s="16" t="s">
        <v>103</v>
      </c>
      <c r="F142" s="2">
        <v>149</v>
      </c>
      <c r="G142" s="3" t="s">
        <v>103</v>
      </c>
      <c r="H142" s="17">
        <v>11566</v>
      </c>
      <c r="I142" s="17">
        <v>893</v>
      </c>
      <c r="J142" s="3"/>
      <c r="K142" s="17">
        <v>0</v>
      </c>
      <c r="L142" s="17">
        <v>253.76737847358891</v>
      </c>
    </row>
    <row r="143" spans="1:12" x14ac:dyDescent="0.3">
      <c r="A143" s="2">
        <v>426</v>
      </c>
      <c r="B143" s="2">
        <v>426149181</v>
      </c>
      <c r="C143" s="3" t="s">
        <v>107</v>
      </c>
      <c r="D143" s="2">
        <v>149</v>
      </c>
      <c r="E143" s="16" t="s">
        <v>103</v>
      </c>
      <c r="F143" s="2">
        <v>181</v>
      </c>
      <c r="G143" s="3" t="s">
        <v>105</v>
      </c>
      <c r="H143" s="17">
        <v>9975</v>
      </c>
      <c r="I143" s="17">
        <v>893</v>
      </c>
      <c r="J143" s="3"/>
      <c r="K143" s="17">
        <v>0</v>
      </c>
      <c r="L143" s="17">
        <v>646.53882973163854</v>
      </c>
    </row>
    <row r="144" spans="1:12" x14ac:dyDescent="0.3">
      <c r="A144" s="2">
        <v>426</v>
      </c>
      <c r="B144" s="2">
        <v>426149211</v>
      </c>
      <c r="C144" s="3" t="s">
        <v>107</v>
      </c>
      <c r="D144" s="2">
        <v>149</v>
      </c>
      <c r="E144" s="16" t="s">
        <v>103</v>
      </c>
      <c r="F144" s="2">
        <v>211</v>
      </c>
      <c r="G144" s="3" t="s">
        <v>80</v>
      </c>
      <c r="H144" s="17">
        <v>13523</v>
      </c>
      <c r="I144" s="17">
        <v>893</v>
      </c>
      <c r="J144" s="3"/>
      <c r="K144" s="17">
        <v>1574.4338644513718</v>
      </c>
      <c r="L144" s="17">
        <v>2680.1260559157054</v>
      </c>
    </row>
    <row r="145" spans="1:12" x14ac:dyDescent="0.3">
      <c r="A145" s="2">
        <v>426</v>
      </c>
      <c r="B145" s="2">
        <v>426149258</v>
      </c>
      <c r="C145" s="3" t="s">
        <v>107</v>
      </c>
      <c r="D145" s="2">
        <v>149</v>
      </c>
      <c r="E145" s="16" t="s">
        <v>103</v>
      </c>
      <c r="F145" s="2">
        <v>258</v>
      </c>
      <c r="G145" s="3" t="s">
        <v>97</v>
      </c>
      <c r="H145" s="17">
        <v>12358</v>
      </c>
      <c r="I145" s="17">
        <v>893</v>
      </c>
      <c r="J145" s="3"/>
      <c r="K145" s="17">
        <v>1730.4925698185871</v>
      </c>
      <c r="L145" s="17">
        <v>4835.9995714761208</v>
      </c>
    </row>
    <row r="146" spans="1:12" x14ac:dyDescent="0.3">
      <c r="A146" s="2">
        <v>428</v>
      </c>
      <c r="B146" s="2">
        <v>428035035</v>
      </c>
      <c r="C146" s="3" t="s">
        <v>111</v>
      </c>
      <c r="D146" s="2">
        <v>35</v>
      </c>
      <c r="E146" s="16" t="s">
        <v>22</v>
      </c>
      <c r="F146" s="2">
        <v>35</v>
      </c>
      <c r="G146" s="3" t="s">
        <v>22</v>
      </c>
      <c r="H146" s="17">
        <v>11787</v>
      </c>
      <c r="I146" s="17">
        <v>893</v>
      </c>
      <c r="J146" s="3"/>
      <c r="K146" s="17">
        <v>1144.8695388387187</v>
      </c>
      <c r="L146" s="17">
        <v>3483.0718609642227</v>
      </c>
    </row>
    <row r="147" spans="1:12" x14ac:dyDescent="0.3">
      <c r="A147" s="2">
        <v>428</v>
      </c>
      <c r="B147" s="2">
        <v>428035044</v>
      </c>
      <c r="C147" s="3" t="s">
        <v>111</v>
      </c>
      <c r="D147" s="2">
        <v>35</v>
      </c>
      <c r="E147" s="16" t="s">
        <v>22</v>
      </c>
      <c r="F147" s="2">
        <v>44</v>
      </c>
      <c r="G147" s="3" t="s">
        <v>35</v>
      </c>
      <c r="H147" s="17">
        <v>9857</v>
      </c>
      <c r="I147" s="17">
        <v>893</v>
      </c>
      <c r="J147" s="3"/>
      <c r="K147" s="17">
        <v>0</v>
      </c>
      <c r="L147" s="17">
        <v>649.26079849291455</v>
      </c>
    </row>
    <row r="148" spans="1:12" x14ac:dyDescent="0.3">
      <c r="A148" s="2">
        <v>428</v>
      </c>
      <c r="B148" s="2">
        <v>428035050</v>
      </c>
      <c r="C148" s="3" t="s">
        <v>111</v>
      </c>
      <c r="D148" s="2">
        <v>35</v>
      </c>
      <c r="E148" s="16" t="s">
        <v>22</v>
      </c>
      <c r="F148" s="2">
        <v>50</v>
      </c>
      <c r="G148" s="3" t="s">
        <v>112</v>
      </c>
      <c r="H148" s="17">
        <v>13177</v>
      </c>
      <c r="I148" s="17">
        <v>893</v>
      </c>
      <c r="J148" s="3"/>
      <c r="K148" s="17">
        <v>2536.9737363612239</v>
      </c>
      <c r="L148" s="17">
        <v>5604.4589329933879</v>
      </c>
    </row>
    <row r="149" spans="1:12" x14ac:dyDescent="0.3">
      <c r="A149" s="2">
        <v>428</v>
      </c>
      <c r="B149" s="2">
        <v>428035057</v>
      </c>
      <c r="C149" s="3" t="s">
        <v>111</v>
      </c>
      <c r="D149" s="2">
        <v>35</v>
      </c>
      <c r="E149" s="16" t="s">
        <v>22</v>
      </c>
      <c r="F149" s="2">
        <v>57</v>
      </c>
      <c r="G149" s="3" t="s">
        <v>23</v>
      </c>
      <c r="H149" s="17">
        <v>12043</v>
      </c>
      <c r="I149" s="17">
        <v>893</v>
      </c>
      <c r="J149" s="3"/>
      <c r="K149" s="17">
        <v>0</v>
      </c>
      <c r="L149" s="17">
        <v>634.50478890409977</v>
      </c>
    </row>
    <row r="150" spans="1:12" x14ac:dyDescent="0.3">
      <c r="A150" s="2">
        <v>428</v>
      </c>
      <c r="B150" s="2">
        <v>428035073</v>
      </c>
      <c r="C150" s="3" t="s">
        <v>111</v>
      </c>
      <c r="D150" s="2">
        <v>35</v>
      </c>
      <c r="E150" s="16" t="s">
        <v>22</v>
      </c>
      <c r="F150" s="2">
        <v>73</v>
      </c>
      <c r="G150" s="3" t="s">
        <v>37</v>
      </c>
      <c r="H150" s="17">
        <v>9691</v>
      </c>
      <c r="I150" s="17">
        <v>893</v>
      </c>
      <c r="J150" s="3"/>
      <c r="K150" s="17">
        <v>4230.7321068884703</v>
      </c>
      <c r="L150" s="17">
        <v>6856.5724719247446</v>
      </c>
    </row>
    <row r="151" spans="1:12" x14ac:dyDescent="0.3">
      <c r="A151" s="2">
        <v>428</v>
      </c>
      <c r="B151" s="2">
        <v>428035093</v>
      </c>
      <c r="C151" s="3" t="s">
        <v>111</v>
      </c>
      <c r="D151" s="2">
        <v>35</v>
      </c>
      <c r="E151" s="16" t="s">
        <v>22</v>
      </c>
      <c r="F151" s="2">
        <v>93</v>
      </c>
      <c r="G151" s="3" t="s">
        <v>25</v>
      </c>
      <c r="H151" s="17">
        <v>12758</v>
      </c>
      <c r="I151" s="17">
        <v>893</v>
      </c>
      <c r="J151" s="3"/>
      <c r="K151" s="17">
        <v>0</v>
      </c>
      <c r="L151" s="17">
        <v>567.64380921461088</v>
      </c>
    </row>
    <row r="152" spans="1:12" x14ac:dyDescent="0.3">
      <c r="A152" s="2">
        <v>428</v>
      </c>
      <c r="B152" s="2">
        <v>428035133</v>
      </c>
      <c r="C152" s="3" t="s">
        <v>111</v>
      </c>
      <c r="D152" s="2">
        <v>35</v>
      </c>
      <c r="E152" s="16" t="s">
        <v>22</v>
      </c>
      <c r="F152" s="2">
        <v>133</v>
      </c>
      <c r="G152" s="3" t="s">
        <v>73</v>
      </c>
      <c r="H152" s="17">
        <v>13364</v>
      </c>
      <c r="I152" s="17">
        <v>893</v>
      </c>
      <c r="J152" s="3"/>
      <c r="K152" s="17">
        <v>1868.3020387758679</v>
      </c>
      <c r="L152" s="17">
        <v>3569.2915531894032</v>
      </c>
    </row>
    <row r="153" spans="1:12" x14ac:dyDescent="0.3">
      <c r="A153" s="2">
        <v>428</v>
      </c>
      <c r="B153" s="2">
        <v>428035163</v>
      </c>
      <c r="C153" s="3" t="s">
        <v>111</v>
      </c>
      <c r="D153" s="2">
        <v>35</v>
      </c>
      <c r="E153" s="16" t="s">
        <v>22</v>
      </c>
      <c r="F153" s="2">
        <v>163</v>
      </c>
      <c r="G153" s="3" t="s">
        <v>27</v>
      </c>
      <c r="H153" s="17">
        <v>10264</v>
      </c>
      <c r="I153" s="17">
        <v>893</v>
      </c>
      <c r="J153" s="3"/>
      <c r="K153" s="17">
        <v>0</v>
      </c>
      <c r="L153" s="17">
        <v>651.74496076873402</v>
      </c>
    </row>
    <row r="154" spans="1:12" x14ac:dyDescent="0.3">
      <c r="A154" s="2">
        <v>428</v>
      </c>
      <c r="B154" s="2">
        <v>428035165</v>
      </c>
      <c r="C154" s="3" t="s">
        <v>111</v>
      </c>
      <c r="D154" s="2">
        <v>35</v>
      </c>
      <c r="E154" s="16" t="s">
        <v>22</v>
      </c>
      <c r="F154" s="2">
        <v>165</v>
      </c>
      <c r="G154" s="3" t="s">
        <v>28</v>
      </c>
      <c r="H154" s="17">
        <v>12851</v>
      </c>
      <c r="I154" s="17">
        <v>893</v>
      </c>
      <c r="J154" s="3"/>
      <c r="K154" s="17">
        <v>0</v>
      </c>
      <c r="L154" s="17">
        <v>1050.8566760883623</v>
      </c>
    </row>
    <row r="155" spans="1:12" x14ac:dyDescent="0.3">
      <c r="A155" s="2">
        <v>428</v>
      </c>
      <c r="B155" s="2">
        <v>428035176</v>
      </c>
      <c r="C155" s="3" t="s">
        <v>111</v>
      </c>
      <c r="D155" s="2">
        <v>35</v>
      </c>
      <c r="E155" s="16" t="s">
        <v>22</v>
      </c>
      <c r="F155" s="2">
        <v>176</v>
      </c>
      <c r="G155" s="3" t="s">
        <v>29</v>
      </c>
      <c r="H155" s="17">
        <v>15680</v>
      </c>
      <c r="I155" s="17">
        <v>893</v>
      </c>
      <c r="J155" s="3"/>
      <c r="K155" s="17">
        <v>2006.9177020023271</v>
      </c>
      <c r="L155" s="17">
        <v>5106.6420673062785</v>
      </c>
    </row>
    <row r="156" spans="1:12" x14ac:dyDescent="0.3">
      <c r="A156" s="2">
        <v>428</v>
      </c>
      <c r="B156" s="2">
        <v>428035189</v>
      </c>
      <c r="C156" s="3" t="s">
        <v>111</v>
      </c>
      <c r="D156" s="2">
        <v>35</v>
      </c>
      <c r="E156" s="16" t="s">
        <v>22</v>
      </c>
      <c r="F156" s="2">
        <v>189</v>
      </c>
      <c r="G156" s="3" t="s">
        <v>38</v>
      </c>
      <c r="H156" s="17">
        <v>13550</v>
      </c>
      <c r="I156" s="17">
        <v>893</v>
      </c>
      <c r="J156" s="3"/>
      <c r="K156" s="17">
        <v>2110.2128577043186</v>
      </c>
      <c r="L156" s="17">
        <v>4989.4433539051242</v>
      </c>
    </row>
    <row r="157" spans="1:12" x14ac:dyDescent="0.3">
      <c r="A157" s="2">
        <v>428</v>
      </c>
      <c r="B157" s="2">
        <v>428035220</v>
      </c>
      <c r="C157" s="3" t="s">
        <v>111</v>
      </c>
      <c r="D157" s="2">
        <v>35</v>
      </c>
      <c r="E157" s="16" t="s">
        <v>22</v>
      </c>
      <c r="F157" s="2">
        <v>220</v>
      </c>
      <c r="G157" s="3" t="s">
        <v>42</v>
      </c>
      <c r="H157" s="17">
        <v>12665</v>
      </c>
      <c r="I157" s="17">
        <v>893</v>
      </c>
      <c r="J157" s="3"/>
      <c r="K157" s="17">
        <v>2412.8277548526439</v>
      </c>
      <c r="L157" s="17">
        <v>4507.7938113356468</v>
      </c>
    </row>
    <row r="158" spans="1:12" x14ac:dyDescent="0.3">
      <c r="A158" s="2">
        <v>428</v>
      </c>
      <c r="B158" s="2">
        <v>428035229</v>
      </c>
      <c r="C158" s="3" t="s">
        <v>111</v>
      </c>
      <c r="D158" s="2">
        <v>35</v>
      </c>
      <c r="E158" s="16" t="s">
        <v>22</v>
      </c>
      <c r="F158" s="2">
        <v>229</v>
      </c>
      <c r="G158" s="3" t="s">
        <v>113</v>
      </c>
      <c r="H158" s="17">
        <v>13550</v>
      </c>
      <c r="I158" s="17">
        <v>893</v>
      </c>
      <c r="J158" s="3"/>
      <c r="K158" s="17">
        <v>215.27370477367549</v>
      </c>
      <c r="L158" s="17">
        <v>1938.1553411316836</v>
      </c>
    </row>
    <row r="159" spans="1:12" x14ac:dyDescent="0.3">
      <c r="A159" s="2">
        <v>428</v>
      </c>
      <c r="B159" s="2">
        <v>428035243</v>
      </c>
      <c r="C159" s="3" t="s">
        <v>111</v>
      </c>
      <c r="D159" s="2">
        <v>35</v>
      </c>
      <c r="E159" s="16" t="s">
        <v>22</v>
      </c>
      <c r="F159" s="2">
        <v>243</v>
      </c>
      <c r="G159" s="3" t="s">
        <v>74</v>
      </c>
      <c r="H159" s="17">
        <v>13016</v>
      </c>
      <c r="I159" s="17">
        <v>893</v>
      </c>
      <c r="J159" s="3"/>
      <c r="K159" s="17">
        <v>1868.9123839462154</v>
      </c>
      <c r="L159" s="17">
        <v>3192.6240873344523</v>
      </c>
    </row>
    <row r="160" spans="1:12" x14ac:dyDescent="0.3">
      <c r="A160" s="2">
        <v>428</v>
      </c>
      <c r="B160" s="2">
        <v>428035244</v>
      </c>
      <c r="C160" s="3" t="s">
        <v>111</v>
      </c>
      <c r="D160" s="2">
        <v>35</v>
      </c>
      <c r="E160" s="16" t="s">
        <v>22</v>
      </c>
      <c r="F160" s="2">
        <v>244</v>
      </c>
      <c r="G160" s="3" t="s">
        <v>43</v>
      </c>
      <c r="H160" s="17">
        <v>10751</v>
      </c>
      <c r="I160" s="17">
        <v>893</v>
      </c>
      <c r="J160" s="3"/>
      <c r="K160" s="17">
        <v>787.8388832851233</v>
      </c>
      <c r="L160" s="17">
        <v>3738.7502062837066</v>
      </c>
    </row>
    <row r="161" spans="1:12" x14ac:dyDescent="0.3">
      <c r="A161" s="2">
        <v>428</v>
      </c>
      <c r="B161" s="2">
        <v>428035248</v>
      </c>
      <c r="C161" s="3" t="s">
        <v>111</v>
      </c>
      <c r="D161" s="2">
        <v>35</v>
      </c>
      <c r="E161" s="16" t="s">
        <v>22</v>
      </c>
      <c r="F161" s="2">
        <v>248</v>
      </c>
      <c r="G161" s="3" t="s">
        <v>30</v>
      </c>
      <c r="H161" s="17">
        <v>12072</v>
      </c>
      <c r="I161" s="17">
        <v>893</v>
      </c>
      <c r="J161" s="3"/>
      <c r="K161" s="17">
        <v>0</v>
      </c>
      <c r="L161" s="17">
        <v>1309.6454522815548</v>
      </c>
    </row>
    <row r="162" spans="1:12" x14ac:dyDescent="0.3">
      <c r="A162" s="2">
        <v>428</v>
      </c>
      <c r="B162" s="2">
        <v>428035346</v>
      </c>
      <c r="C162" s="3" t="s">
        <v>111</v>
      </c>
      <c r="D162" s="2">
        <v>35</v>
      </c>
      <c r="E162" s="16" t="s">
        <v>22</v>
      </c>
      <c r="F162" s="2">
        <v>346</v>
      </c>
      <c r="G162" s="3" t="s">
        <v>33</v>
      </c>
      <c r="H162" s="17">
        <v>12596</v>
      </c>
      <c r="I162" s="17">
        <v>893</v>
      </c>
      <c r="J162" s="3"/>
      <c r="K162" s="17">
        <v>244.2177055964039</v>
      </c>
      <c r="L162" s="17">
        <v>2454.3684409258331</v>
      </c>
    </row>
    <row r="163" spans="1:12" x14ac:dyDescent="0.3">
      <c r="A163" s="2">
        <v>429</v>
      </c>
      <c r="B163" s="2">
        <v>429163030</v>
      </c>
      <c r="C163" s="3" t="s">
        <v>114</v>
      </c>
      <c r="D163" s="2">
        <v>163</v>
      </c>
      <c r="E163" s="16" t="s">
        <v>27</v>
      </c>
      <c r="F163" s="2">
        <v>30</v>
      </c>
      <c r="G163" s="3" t="s">
        <v>115</v>
      </c>
      <c r="H163" s="17">
        <v>12949</v>
      </c>
      <c r="I163" s="17">
        <v>893</v>
      </c>
      <c r="J163" s="3"/>
      <c r="K163" s="17">
        <v>2055.2175513734874</v>
      </c>
      <c r="L163" s="17">
        <v>2950.8427622008803</v>
      </c>
    </row>
    <row r="164" spans="1:12" x14ac:dyDescent="0.3">
      <c r="A164" s="2">
        <v>429</v>
      </c>
      <c r="B164" s="2">
        <v>429163035</v>
      </c>
      <c r="C164" s="3" t="s">
        <v>114</v>
      </c>
      <c r="D164" s="2">
        <v>163</v>
      </c>
      <c r="E164" s="16" t="s">
        <v>27</v>
      </c>
      <c r="F164" s="2">
        <v>35</v>
      </c>
      <c r="G164" s="3" t="s">
        <v>22</v>
      </c>
      <c r="H164" s="17">
        <v>14082</v>
      </c>
      <c r="I164" s="17">
        <v>893</v>
      </c>
      <c r="J164" s="3"/>
      <c r="K164" s="17">
        <v>1367.7825439829339</v>
      </c>
      <c r="L164" s="17">
        <v>4161.2469624245496</v>
      </c>
    </row>
    <row r="165" spans="1:12" x14ac:dyDescent="0.3">
      <c r="A165" s="2">
        <v>429</v>
      </c>
      <c r="B165" s="2">
        <v>429163057</v>
      </c>
      <c r="C165" s="3" t="s">
        <v>114</v>
      </c>
      <c r="D165" s="2">
        <v>163</v>
      </c>
      <c r="E165" s="16" t="s">
        <v>27</v>
      </c>
      <c r="F165" s="2">
        <v>57</v>
      </c>
      <c r="G165" s="3" t="s">
        <v>23</v>
      </c>
      <c r="H165" s="17">
        <v>14689</v>
      </c>
      <c r="I165" s="17">
        <v>893</v>
      </c>
      <c r="J165" s="3"/>
      <c r="K165" s="17">
        <v>0</v>
      </c>
      <c r="L165" s="17">
        <v>773.91354680829681</v>
      </c>
    </row>
    <row r="166" spans="1:12" x14ac:dyDescent="0.3">
      <c r="A166" s="2">
        <v>429</v>
      </c>
      <c r="B166" s="2">
        <v>429163149</v>
      </c>
      <c r="C166" s="3" t="s">
        <v>114</v>
      </c>
      <c r="D166" s="2">
        <v>163</v>
      </c>
      <c r="E166" s="16" t="s">
        <v>27</v>
      </c>
      <c r="F166" s="2">
        <v>149</v>
      </c>
      <c r="G166" s="3" t="s">
        <v>103</v>
      </c>
      <c r="H166" s="17">
        <v>10102</v>
      </c>
      <c r="I166" s="17">
        <v>893</v>
      </c>
      <c r="J166" s="3"/>
      <c r="K166" s="17">
        <v>0</v>
      </c>
      <c r="L166" s="17">
        <v>221.6460364292052</v>
      </c>
    </row>
    <row r="167" spans="1:12" x14ac:dyDescent="0.3">
      <c r="A167" s="2">
        <v>429</v>
      </c>
      <c r="B167" s="2">
        <v>429163163</v>
      </c>
      <c r="C167" s="3" t="s">
        <v>114</v>
      </c>
      <c r="D167" s="2">
        <v>163</v>
      </c>
      <c r="E167" s="16" t="s">
        <v>27</v>
      </c>
      <c r="F167" s="2">
        <v>163</v>
      </c>
      <c r="G167" s="3" t="s">
        <v>27</v>
      </c>
      <c r="H167" s="17">
        <v>12028</v>
      </c>
      <c r="I167" s="17">
        <v>893</v>
      </c>
      <c r="J167" s="3"/>
      <c r="K167" s="17">
        <v>0</v>
      </c>
      <c r="L167" s="17">
        <v>763.75568863273111</v>
      </c>
    </row>
    <row r="168" spans="1:12" x14ac:dyDescent="0.3">
      <c r="A168" s="2">
        <v>429</v>
      </c>
      <c r="B168" s="2">
        <v>429163164</v>
      </c>
      <c r="C168" s="3" t="s">
        <v>114</v>
      </c>
      <c r="D168" s="2">
        <v>163</v>
      </c>
      <c r="E168" s="16" t="s">
        <v>27</v>
      </c>
      <c r="F168" s="2">
        <v>164</v>
      </c>
      <c r="G168" s="3" t="s">
        <v>116</v>
      </c>
      <c r="H168" s="17">
        <v>12092</v>
      </c>
      <c r="I168" s="17">
        <v>893</v>
      </c>
      <c r="J168" s="3"/>
      <c r="K168" s="17">
        <v>1985.593861205587</v>
      </c>
      <c r="L168" s="17">
        <v>5894.8732989859127</v>
      </c>
    </row>
    <row r="169" spans="1:12" x14ac:dyDescent="0.3">
      <c r="A169" s="2">
        <v>429</v>
      </c>
      <c r="B169" s="2">
        <v>429163168</v>
      </c>
      <c r="C169" s="3" t="s">
        <v>114</v>
      </c>
      <c r="D169" s="2">
        <v>163</v>
      </c>
      <c r="E169" s="16" t="s">
        <v>27</v>
      </c>
      <c r="F169" s="2">
        <v>168</v>
      </c>
      <c r="G169" s="3" t="s">
        <v>117</v>
      </c>
      <c r="H169" s="17">
        <v>9240</v>
      </c>
      <c r="I169" s="17">
        <v>893</v>
      </c>
      <c r="J169" s="3"/>
      <c r="K169" s="17">
        <v>2649.2054612631273</v>
      </c>
      <c r="L169" s="17">
        <v>4343.4791560168942</v>
      </c>
    </row>
    <row r="170" spans="1:12" x14ac:dyDescent="0.3">
      <c r="A170" s="2">
        <v>429</v>
      </c>
      <c r="B170" s="2">
        <v>429163176</v>
      </c>
      <c r="C170" s="3" t="s">
        <v>114</v>
      </c>
      <c r="D170" s="2">
        <v>163</v>
      </c>
      <c r="E170" s="16" t="s">
        <v>27</v>
      </c>
      <c r="F170" s="2">
        <v>176</v>
      </c>
      <c r="G170" s="3" t="s">
        <v>29</v>
      </c>
      <c r="H170" s="17">
        <v>12396</v>
      </c>
      <c r="I170" s="17">
        <v>893</v>
      </c>
      <c r="J170" s="3"/>
      <c r="K170" s="17">
        <v>1586.5913159452084</v>
      </c>
      <c r="L170" s="17">
        <v>4037.1132057607538</v>
      </c>
    </row>
    <row r="171" spans="1:12" x14ac:dyDescent="0.3">
      <c r="A171" s="2">
        <v>429</v>
      </c>
      <c r="B171" s="2">
        <v>429163229</v>
      </c>
      <c r="C171" s="3" t="s">
        <v>114</v>
      </c>
      <c r="D171" s="2">
        <v>163</v>
      </c>
      <c r="E171" s="16" t="s">
        <v>27</v>
      </c>
      <c r="F171" s="2">
        <v>229</v>
      </c>
      <c r="G171" s="3" t="s">
        <v>113</v>
      </c>
      <c r="H171" s="17">
        <v>12595</v>
      </c>
      <c r="I171" s="17">
        <v>893</v>
      </c>
      <c r="J171" s="3"/>
      <c r="K171" s="17">
        <v>200.10127761065996</v>
      </c>
      <c r="L171" s="17">
        <v>1801.5547248379007</v>
      </c>
    </row>
    <row r="172" spans="1:12" x14ac:dyDescent="0.3">
      <c r="A172" s="2">
        <v>429</v>
      </c>
      <c r="B172" s="2">
        <v>429163248</v>
      </c>
      <c r="C172" s="3" t="s">
        <v>114</v>
      </c>
      <c r="D172" s="2">
        <v>163</v>
      </c>
      <c r="E172" s="16" t="s">
        <v>27</v>
      </c>
      <c r="F172" s="2">
        <v>248</v>
      </c>
      <c r="G172" s="3" t="s">
        <v>30</v>
      </c>
      <c r="H172" s="17">
        <v>11382</v>
      </c>
      <c r="I172" s="17">
        <v>893</v>
      </c>
      <c r="J172" s="3"/>
      <c r="K172" s="17">
        <v>0</v>
      </c>
      <c r="L172" s="17">
        <v>1234.7899716591</v>
      </c>
    </row>
    <row r="173" spans="1:12" x14ac:dyDescent="0.3">
      <c r="A173" s="2">
        <v>429</v>
      </c>
      <c r="B173" s="2">
        <v>429163258</v>
      </c>
      <c r="C173" s="3" t="s">
        <v>114</v>
      </c>
      <c r="D173" s="2">
        <v>163</v>
      </c>
      <c r="E173" s="16" t="s">
        <v>27</v>
      </c>
      <c r="F173" s="2">
        <v>258</v>
      </c>
      <c r="G173" s="3" t="s">
        <v>97</v>
      </c>
      <c r="H173" s="17">
        <v>13422</v>
      </c>
      <c r="I173" s="17">
        <v>893</v>
      </c>
      <c r="J173" s="3"/>
      <c r="K173" s="17">
        <v>1879.484647362442</v>
      </c>
      <c r="L173" s="17">
        <v>5252.3698210351577</v>
      </c>
    </row>
    <row r="174" spans="1:12" x14ac:dyDescent="0.3">
      <c r="A174" s="2">
        <v>429</v>
      </c>
      <c r="B174" s="2">
        <v>429163262</v>
      </c>
      <c r="C174" s="3" t="s">
        <v>114</v>
      </c>
      <c r="D174" s="2">
        <v>163</v>
      </c>
      <c r="E174" s="16" t="s">
        <v>27</v>
      </c>
      <c r="F174" s="2">
        <v>262</v>
      </c>
      <c r="G174" s="3" t="s">
        <v>31</v>
      </c>
      <c r="H174" s="17">
        <v>11081</v>
      </c>
      <c r="I174" s="17">
        <v>893</v>
      </c>
      <c r="J174" s="3"/>
      <c r="K174" s="17">
        <v>1406.1214812096805</v>
      </c>
      <c r="L174" s="17">
        <v>4127.5488667279005</v>
      </c>
    </row>
    <row r="175" spans="1:12" x14ac:dyDescent="0.3">
      <c r="A175" s="2">
        <v>429</v>
      </c>
      <c r="B175" s="2">
        <v>429163291</v>
      </c>
      <c r="C175" s="3" t="s">
        <v>114</v>
      </c>
      <c r="D175" s="2">
        <v>163</v>
      </c>
      <c r="E175" s="16" t="s">
        <v>27</v>
      </c>
      <c r="F175" s="2">
        <v>291</v>
      </c>
      <c r="G175" s="3" t="s">
        <v>118</v>
      </c>
      <c r="H175" s="17">
        <v>10089</v>
      </c>
      <c r="I175" s="17">
        <v>893</v>
      </c>
      <c r="J175" s="3"/>
      <c r="K175" s="17">
        <v>3643.6864041274494</v>
      </c>
      <c r="L175" s="17">
        <v>5652.3076122372422</v>
      </c>
    </row>
    <row r="176" spans="1:12" x14ac:dyDescent="0.3">
      <c r="A176" s="2">
        <v>430</v>
      </c>
      <c r="B176" s="2">
        <v>430170009</v>
      </c>
      <c r="C176" s="3" t="s">
        <v>119</v>
      </c>
      <c r="D176" s="2">
        <v>170</v>
      </c>
      <c r="E176" s="16" t="s">
        <v>87</v>
      </c>
      <c r="F176" s="2">
        <v>9</v>
      </c>
      <c r="G176" s="3" t="s">
        <v>108</v>
      </c>
      <c r="H176" s="17">
        <v>10563</v>
      </c>
      <c r="I176" s="17">
        <v>893</v>
      </c>
      <c r="J176" s="3"/>
      <c r="K176" s="17">
        <v>3087.8481945501371</v>
      </c>
      <c r="L176" s="17">
        <v>5328.1618707335947</v>
      </c>
    </row>
    <row r="177" spans="1:12" x14ac:dyDescent="0.3">
      <c r="A177" s="2">
        <v>430</v>
      </c>
      <c r="B177" s="2">
        <v>430170014</v>
      </c>
      <c r="C177" s="3" t="s">
        <v>119</v>
      </c>
      <c r="D177" s="2">
        <v>170</v>
      </c>
      <c r="E177" s="16" t="s">
        <v>87</v>
      </c>
      <c r="F177" s="2">
        <v>14</v>
      </c>
      <c r="G177" s="3" t="s">
        <v>83</v>
      </c>
      <c r="H177" s="17">
        <v>10905</v>
      </c>
      <c r="I177" s="17">
        <v>893</v>
      </c>
      <c r="J177" s="3"/>
      <c r="K177" s="17">
        <v>2218.1633337146723</v>
      </c>
      <c r="L177" s="17">
        <v>3483.9317141890151</v>
      </c>
    </row>
    <row r="178" spans="1:12" x14ac:dyDescent="0.3">
      <c r="A178" s="2">
        <v>430</v>
      </c>
      <c r="B178" s="2">
        <v>430170025</v>
      </c>
      <c r="C178" s="3" t="s">
        <v>119</v>
      </c>
      <c r="D178" s="2">
        <v>170</v>
      </c>
      <c r="E178" s="16" t="s">
        <v>87</v>
      </c>
      <c r="F178" s="2">
        <v>25</v>
      </c>
      <c r="G178" s="3" t="s">
        <v>120</v>
      </c>
      <c r="H178" s="17">
        <v>11207</v>
      </c>
      <c r="I178" s="17">
        <v>893</v>
      </c>
      <c r="J178" s="3"/>
      <c r="K178" s="17">
        <v>1129.8520609478201</v>
      </c>
      <c r="L178" s="17">
        <v>3753.9605022068299</v>
      </c>
    </row>
    <row r="179" spans="1:12" x14ac:dyDescent="0.3">
      <c r="A179" s="2">
        <v>430</v>
      </c>
      <c r="B179" s="2">
        <v>430170031</v>
      </c>
      <c r="C179" s="3" t="s">
        <v>119</v>
      </c>
      <c r="D179" s="2">
        <v>170</v>
      </c>
      <c r="E179" s="16" t="s">
        <v>87</v>
      </c>
      <c r="F179" s="2">
        <v>31</v>
      </c>
      <c r="G179" s="3" t="s">
        <v>101</v>
      </c>
      <c r="H179" s="17">
        <v>10563</v>
      </c>
      <c r="I179" s="17">
        <v>893</v>
      </c>
      <c r="J179" s="3"/>
      <c r="K179" s="17">
        <v>1756.294239435947</v>
      </c>
      <c r="L179" s="17">
        <v>4512.7826043494388</v>
      </c>
    </row>
    <row r="180" spans="1:12" x14ac:dyDescent="0.3">
      <c r="A180" s="2">
        <v>430</v>
      </c>
      <c r="B180" s="2">
        <v>430170064</v>
      </c>
      <c r="C180" s="3" t="s">
        <v>119</v>
      </c>
      <c r="D180" s="2">
        <v>170</v>
      </c>
      <c r="E180" s="16" t="s">
        <v>87</v>
      </c>
      <c r="F180" s="2">
        <v>64</v>
      </c>
      <c r="G180" s="3" t="s">
        <v>121</v>
      </c>
      <c r="H180" s="17">
        <v>10002</v>
      </c>
      <c r="I180" s="17">
        <v>893</v>
      </c>
      <c r="J180" s="3"/>
      <c r="K180" s="17">
        <v>81.172848128253463</v>
      </c>
      <c r="L180" s="17">
        <v>1294.0486757420222</v>
      </c>
    </row>
    <row r="181" spans="1:12" x14ac:dyDescent="0.3">
      <c r="A181" s="2">
        <v>430</v>
      </c>
      <c r="B181" s="2">
        <v>430170100</v>
      </c>
      <c r="C181" s="3" t="s">
        <v>119</v>
      </c>
      <c r="D181" s="2">
        <v>170</v>
      </c>
      <c r="E181" s="16" t="s">
        <v>87</v>
      </c>
      <c r="F181" s="2">
        <v>100</v>
      </c>
      <c r="G181" s="3" t="s">
        <v>79</v>
      </c>
      <c r="H181" s="17">
        <v>10111</v>
      </c>
      <c r="I181" s="17">
        <v>893</v>
      </c>
      <c r="J181" s="3"/>
      <c r="K181" s="17">
        <v>3503.2826721903257</v>
      </c>
      <c r="L181" s="17">
        <v>4998.5386056081352</v>
      </c>
    </row>
    <row r="182" spans="1:12" x14ac:dyDescent="0.3">
      <c r="A182" s="2">
        <v>430</v>
      </c>
      <c r="B182" s="2">
        <v>430170101</v>
      </c>
      <c r="C182" s="3" t="s">
        <v>119</v>
      </c>
      <c r="D182" s="2">
        <v>170</v>
      </c>
      <c r="E182" s="16" t="s">
        <v>87</v>
      </c>
      <c r="F182" s="2">
        <v>101</v>
      </c>
      <c r="G182" s="3" t="s">
        <v>84</v>
      </c>
      <c r="H182" s="17">
        <v>10563</v>
      </c>
      <c r="I182" s="17">
        <v>893</v>
      </c>
      <c r="J182" s="3"/>
      <c r="K182" s="17">
        <v>325.34736836505908</v>
      </c>
      <c r="L182" s="17">
        <v>2064.8704756427105</v>
      </c>
    </row>
    <row r="183" spans="1:12" x14ac:dyDescent="0.3">
      <c r="A183" s="2">
        <v>430</v>
      </c>
      <c r="B183" s="2">
        <v>430170110</v>
      </c>
      <c r="C183" s="3" t="s">
        <v>119</v>
      </c>
      <c r="D183" s="2">
        <v>170</v>
      </c>
      <c r="E183" s="16" t="s">
        <v>87</v>
      </c>
      <c r="F183" s="2">
        <v>110</v>
      </c>
      <c r="G183" s="3" t="s">
        <v>122</v>
      </c>
      <c r="H183" s="17">
        <v>10320</v>
      </c>
      <c r="I183" s="17">
        <v>893</v>
      </c>
      <c r="J183" s="3"/>
      <c r="K183" s="17">
        <v>281.59111167582705</v>
      </c>
      <c r="L183" s="17">
        <v>1525.6058432947684</v>
      </c>
    </row>
    <row r="184" spans="1:12" x14ac:dyDescent="0.3">
      <c r="A184" s="2">
        <v>430</v>
      </c>
      <c r="B184" s="2">
        <v>430170136</v>
      </c>
      <c r="C184" s="3" t="s">
        <v>119</v>
      </c>
      <c r="D184" s="2">
        <v>170</v>
      </c>
      <c r="E184" s="16" t="s">
        <v>87</v>
      </c>
      <c r="F184" s="2">
        <v>136</v>
      </c>
      <c r="G184" s="3" t="s">
        <v>85</v>
      </c>
      <c r="H184" s="17">
        <v>10563</v>
      </c>
      <c r="I184" s="17">
        <v>893</v>
      </c>
      <c r="J184" s="3"/>
      <c r="K184" s="17">
        <v>1962.1830132657833</v>
      </c>
      <c r="L184" s="17">
        <v>3721.9251039611408</v>
      </c>
    </row>
    <row r="185" spans="1:12" x14ac:dyDescent="0.3">
      <c r="A185" s="2">
        <v>430</v>
      </c>
      <c r="B185" s="2">
        <v>430170139</v>
      </c>
      <c r="C185" s="3" t="s">
        <v>119</v>
      </c>
      <c r="D185" s="2">
        <v>170</v>
      </c>
      <c r="E185" s="16" t="s">
        <v>87</v>
      </c>
      <c r="F185" s="2">
        <v>139</v>
      </c>
      <c r="G185" s="3" t="s">
        <v>86</v>
      </c>
      <c r="H185" s="17">
        <v>11556</v>
      </c>
      <c r="I185" s="17">
        <v>893</v>
      </c>
      <c r="J185" s="3"/>
      <c r="K185" s="17">
        <v>2384.2518767164474</v>
      </c>
      <c r="L185" s="17">
        <v>3956.1957901006263</v>
      </c>
    </row>
    <row r="186" spans="1:12" x14ac:dyDescent="0.3">
      <c r="A186" s="2">
        <v>430</v>
      </c>
      <c r="B186" s="2">
        <v>430170141</v>
      </c>
      <c r="C186" s="3" t="s">
        <v>119</v>
      </c>
      <c r="D186" s="2">
        <v>170</v>
      </c>
      <c r="E186" s="16" t="s">
        <v>87</v>
      </c>
      <c r="F186" s="2">
        <v>141</v>
      </c>
      <c r="G186" s="3" t="s">
        <v>123</v>
      </c>
      <c r="H186" s="17">
        <v>9971</v>
      </c>
      <c r="I186" s="17">
        <v>893</v>
      </c>
      <c r="J186" s="3"/>
      <c r="K186" s="17">
        <v>3132.2220818016795</v>
      </c>
      <c r="L186" s="17">
        <v>5711.213890044377</v>
      </c>
    </row>
    <row r="187" spans="1:12" x14ac:dyDescent="0.3">
      <c r="A187" s="2">
        <v>430</v>
      </c>
      <c r="B187" s="2">
        <v>430170153</v>
      </c>
      <c r="C187" s="3" t="s">
        <v>119</v>
      </c>
      <c r="D187" s="2">
        <v>170</v>
      </c>
      <c r="E187" s="16" t="s">
        <v>87</v>
      </c>
      <c r="F187" s="2">
        <v>153</v>
      </c>
      <c r="G187" s="3" t="s">
        <v>124</v>
      </c>
      <c r="H187" s="17">
        <v>11749</v>
      </c>
      <c r="I187" s="17">
        <v>893</v>
      </c>
      <c r="J187" s="3"/>
      <c r="K187" s="17">
        <v>0.14665679409154109</v>
      </c>
      <c r="L187" s="17">
        <v>391.98143935802</v>
      </c>
    </row>
    <row r="188" spans="1:12" x14ac:dyDescent="0.3">
      <c r="A188" s="2">
        <v>430</v>
      </c>
      <c r="B188" s="2">
        <v>430170158</v>
      </c>
      <c r="C188" s="3" t="s">
        <v>119</v>
      </c>
      <c r="D188" s="2">
        <v>170</v>
      </c>
      <c r="E188" s="16" t="s">
        <v>87</v>
      </c>
      <c r="F188" s="2">
        <v>158</v>
      </c>
      <c r="G188" s="3" t="s">
        <v>125</v>
      </c>
      <c r="H188" s="17">
        <v>9659</v>
      </c>
      <c r="I188" s="17">
        <v>893</v>
      </c>
      <c r="J188" s="3"/>
      <c r="K188" s="17">
        <v>2090.2862530888906</v>
      </c>
      <c r="L188" s="17">
        <v>4147.2205493256461</v>
      </c>
    </row>
    <row r="189" spans="1:12" x14ac:dyDescent="0.3">
      <c r="A189" s="2">
        <v>430</v>
      </c>
      <c r="B189" s="2">
        <v>430170170</v>
      </c>
      <c r="C189" s="3" t="s">
        <v>119</v>
      </c>
      <c r="D189" s="2">
        <v>170</v>
      </c>
      <c r="E189" s="16" t="s">
        <v>87</v>
      </c>
      <c r="F189" s="2">
        <v>170</v>
      </c>
      <c r="G189" s="3" t="s">
        <v>87</v>
      </c>
      <c r="H189" s="17">
        <v>10266</v>
      </c>
      <c r="I189" s="17">
        <v>893</v>
      </c>
      <c r="J189" s="3"/>
      <c r="K189" s="17">
        <v>2214.6924289224426</v>
      </c>
      <c r="L189" s="17">
        <v>3778.0329976067951</v>
      </c>
    </row>
    <row r="190" spans="1:12" x14ac:dyDescent="0.3">
      <c r="A190" s="2">
        <v>430</v>
      </c>
      <c r="B190" s="2">
        <v>430170174</v>
      </c>
      <c r="C190" s="3" t="s">
        <v>119</v>
      </c>
      <c r="D190" s="2">
        <v>170</v>
      </c>
      <c r="E190" s="16" t="s">
        <v>87</v>
      </c>
      <c r="F190" s="2">
        <v>174</v>
      </c>
      <c r="G190" s="3" t="s">
        <v>126</v>
      </c>
      <c r="H190" s="17">
        <v>9803</v>
      </c>
      <c r="I190" s="17">
        <v>893</v>
      </c>
      <c r="J190" s="3"/>
      <c r="K190" s="17">
        <v>2301.2248215330073</v>
      </c>
      <c r="L190" s="17">
        <v>3998.318280300582</v>
      </c>
    </row>
    <row r="191" spans="1:12" x14ac:dyDescent="0.3">
      <c r="A191" s="2">
        <v>430</v>
      </c>
      <c r="B191" s="2">
        <v>430170177</v>
      </c>
      <c r="C191" s="3" t="s">
        <v>119</v>
      </c>
      <c r="D191" s="2">
        <v>170</v>
      </c>
      <c r="E191" s="16" t="s">
        <v>87</v>
      </c>
      <c r="F191" s="2">
        <v>177</v>
      </c>
      <c r="G191" s="3" t="s">
        <v>127</v>
      </c>
      <c r="H191" s="17">
        <v>10563</v>
      </c>
      <c r="I191" s="17">
        <v>893</v>
      </c>
      <c r="J191" s="3"/>
      <c r="K191" s="17">
        <v>1065.3413026712969</v>
      </c>
      <c r="L191" s="17">
        <v>3604.3603244169299</v>
      </c>
    </row>
    <row r="192" spans="1:12" x14ac:dyDescent="0.3">
      <c r="A192" s="2">
        <v>430</v>
      </c>
      <c r="B192" s="2">
        <v>430170185</v>
      </c>
      <c r="C192" s="3" t="s">
        <v>119</v>
      </c>
      <c r="D192" s="2">
        <v>170</v>
      </c>
      <c r="E192" s="16" t="s">
        <v>87</v>
      </c>
      <c r="F192" s="2">
        <v>185</v>
      </c>
      <c r="G192" s="3" t="s">
        <v>88</v>
      </c>
      <c r="H192" s="17">
        <v>10563</v>
      </c>
      <c r="I192" s="17">
        <v>893</v>
      </c>
      <c r="J192" s="3"/>
      <c r="K192" s="17">
        <v>824.54449811640188</v>
      </c>
      <c r="L192" s="17">
        <v>1739.1597063159352</v>
      </c>
    </row>
    <row r="193" spans="1:12" x14ac:dyDescent="0.3">
      <c r="A193" s="2">
        <v>430</v>
      </c>
      <c r="B193" s="2">
        <v>430170198</v>
      </c>
      <c r="C193" s="3" t="s">
        <v>119</v>
      </c>
      <c r="D193" s="2">
        <v>170</v>
      </c>
      <c r="E193" s="16" t="s">
        <v>87</v>
      </c>
      <c r="F193" s="2">
        <v>198</v>
      </c>
      <c r="G193" s="3" t="s">
        <v>39</v>
      </c>
      <c r="H193" s="17">
        <v>9659</v>
      </c>
      <c r="I193" s="17">
        <v>893</v>
      </c>
      <c r="J193" s="3"/>
      <c r="K193" s="17">
        <v>1880.1878504600591</v>
      </c>
      <c r="L193" s="17">
        <v>3132.097785435355</v>
      </c>
    </row>
    <row r="194" spans="1:12" x14ac:dyDescent="0.3">
      <c r="A194" s="2">
        <v>430</v>
      </c>
      <c r="B194" s="2">
        <v>430170213</v>
      </c>
      <c r="C194" s="3" t="s">
        <v>119</v>
      </c>
      <c r="D194" s="2">
        <v>170</v>
      </c>
      <c r="E194" s="16" t="s">
        <v>87</v>
      </c>
      <c r="F194" s="2">
        <v>213</v>
      </c>
      <c r="G194" s="3" t="s">
        <v>128</v>
      </c>
      <c r="H194" s="17">
        <v>10845</v>
      </c>
      <c r="I194" s="17">
        <v>893</v>
      </c>
      <c r="J194" s="3"/>
      <c r="K194" s="17">
        <v>4493.0021953245032</v>
      </c>
      <c r="L194" s="17">
        <v>7564.6464319875595</v>
      </c>
    </row>
    <row r="195" spans="1:12" x14ac:dyDescent="0.3">
      <c r="A195" s="2">
        <v>430</v>
      </c>
      <c r="B195" s="2">
        <v>430170271</v>
      </c>
      <c r="C195" s="3" t="s">
        <v>119</v>
      </c>
      <c r="D195" s="2">
        <v>170</v>
      </c>
      <c r="E195" s="16" t="s">
        <v>87</v>
      </c>
      <c r="F195" s="2">
        <v>271</v>
      </c>
      <c r="G195" s="3" t="s">
        <v>129</v>
      </c>
      <c r="H195" s="17">
        <v>10526</v>
      </c>
      <c r="I195" s="17">
        <v>893</v>
      </c>
      <c r="J195" s="3"/>
      <c r="K195" s="17">
        <v>683.07827306844956</v>
      </c>
      <c r="L195" s="17">
        <v>2922.7526797006849</v>
      </c>
    </row>
    <row r="196" spans="1:12" x14ac:dyDescent="0.3">
      <c r="A196" s="2">
        <v>430</v>
      </c>
      <c r="B196" s="2">
        <v>430170276</v>
      </c>
      <c r="C196" s="3" t="s">
        <v>119</v>
      </c>
      <c r="D196" s="2">
        <v>170</v>
      </c>
      <c r="E196" s="16" t="s">
        <v>87</v>
      </c>
      <c r="F196" s="2">
        <v>276</v>
      </c>
      <c r="G196" s="3" t="s">
        <v>90</v>
      </c>
      <c r="H196" s="17">
        <v>8754</v>
      </c>
      <c r="I196" s="17">
        <v>893</v>
      </c>
      <c r="J196" s="3"/>
      <c r="K196" s="17">
        <v>3501.2354171529005</v>
      </c>
      <c r="L196" s="17">
        <v>7985.3724927962357</v>
      </c>
    </row>
    <row r="197" spans="1:12" x14ac:dyDescent="0.3">
      <c r="A197" s="2">
        <v>430</v>
      </c>
      <c r="B197" s="2">
        <v>430170288</v>
      </c>
      <c r="C197" s="3" t="s">
        <v>119</v>
      </c>
      <c r="D197" s="2">
        <v>170</v>
      </c>
      <c r="E197" s="16" t="s">
        <v>87</v>
      </c>
      <c r="F197" s="2">
        <v>288</v>
      </c>
      <c r="G197" s="3" t="s">
        <v>91</v>
      </c>
      <c r="H197" s="17">
        <v>8754</v>
      </c>
      <c r="I197" s="17">
        <v>893</v>
      </c>
      <c r="J197" s="3"/>
      <c r="K197" s="17">
        <v>2345.5934748218642</v>
      </c>
      <c r="L197" s="17">
        <v>4936.9699212923751</v>
      </c>
    </row>
    <row r="198" spans="1:12" x14ac:dyDescent="0.3">
      <c r="A198" s="2">
        <v>430</v>
      </c>
      <c r="B198" s="2">
        <v>430170304</v>
      </c>
      <c r="C198" s="3" t="s">
        <v>119</v>
      </c>
      <c r="D198" s="2">
        <v>170</v>
      </c>
      <c r="E198" s="16" t="s">
        <v>87</v>
      </c>
      <c r="F198" s="2">
        <v>304</v>
      </c>
      <c r="G198" s="3" t="s">
        <v>130</v>
      </c>
      <c r="H198" s="17">
        <v>10563</v>
      </c>
      <c r="I198" s="17">
        <v>893</v>
      </c>
      <c r="J198" s="3"/>
      <c r="K198" s="17">
        <v>2074.908124682368</v>
      </c>
      <c r="L198" s="17">
        <v>3412.5761595565673</v>
      </c>
    </row>
    <row r="199" spans="1:12" x14ac:dyDescent="0.3">
      <c r="A199" s="2">
        <v>430</v>
      </c>
      <c r="B199" s="2">
        <v>430170314</v>
      </c>
      <c r="C199" s="3" t="s">
        <v>119</v>
      </c>
      <c r="D199" s="2">
        <v>170</v>
      </c>
      <c r="E199" s="16" t="s">
        <v>87</v>
      </c>
      <c r="F199" s="2">
        <v>314</v>
      </c>
      <c r="G199" s="3" t="s">
        <v>46</v>
      </c>
      <c r="H199" s="17">
        <v>10563</v>
      </c>
      <c r="I199" s="17">
        <v>893</v>
      </c>
      <c r="J199" s="3"/>
      <c r="K199" s="17">
        <v>4347.700071159692</v>
      </c>
      <c r="L199" s="17">
        <v>8377.9739094617253</v>
      </c>
    </row>
    <row r="200" spans="1:12" x14ac:dyDescent="0.3">
      <c r="A200" s="2">
        <v>430</v>
      </c>
      <c r="B200" s="2">
        <v>430170321</v>
      </c>
      <c r="C200" s="3" t="s">
        <v>119</v>
      </c>
      <c r="D200" s="2">
        <v>170</v>
      </c>
      <c r="E200" s="16" t="s">
        <v>87</v>
      </c>
      <c r="F200" s="2">
        <v>321</v>
      </c>
      <c r="G200" s="3" t="s">
        <v>92</v>
      </c>
      <c r="H200" s="17">
        <v>10161</v>
      </c>
      <c r="I200" s="17">
        <v>893</v>
      </c>
      <c r="J200" s="3"/>
      <c r="K200" s="17">
        <v>4710.6527421074879</v>
      </c>
      <c r="L200" s="17">
        <v>5583.6434517545949</v>
      </c>
    </row>
    <row r="201" spans="1:12" x14ac:dyDescent="0.3">
      <c r="A201" s="2">
        <v>430</v>
      </c>
      <c r="B201" s="2">
        <v>430170322</v>
      </c>
      <c r="C201" s="3" t="s">
        <v>119</v>
      </c>
      <c r="D201" s="2">
        <v>170</v>
      </c>
      <c r="E201" s="16" t="s">
        <v>87</v>
      </c>
      <c r="F201" s="2">
        <v>322</v>
      </c>
      <c r="G201" s="3" t="s">
        <v>131</v>
      </c>
      <c r="H201" s="17">
        <v>10161</v>
      </c>
      <c r="I201" s="17">
        <v>893</v>
      </c>
      <c r="J201" s="3"/>
      <c r="K201" s="17">
        <v>2560.6101677736624</v>
      </c>
      <c r="L201" s="17">
        <v>5261.7779756658238</v>
      </c>
    </row>
    <row r="202" spans="1:12" x14ac:dyDescent="0.3">
      <c r="A202" s="2">
        <v>430</v>
      </c>
      <c r="B202" s="2">
        <v>430170348</v>
      </c>
      <c r="C202" s="3" t="s">
        <v>119</v>
      </c>
      <c r="D202" s="2">
        <v>170</v>
      </c>
      <c r="E202" s="16" t="s">
        <v>87</v>
      </c>
      <c r="F202" s="2">
        <v>348</v>
      </c>
      <c r="G202" s="3" t="s">
        <v>132</v>
      </c>
      <c r="H202" s="17">
        <v>11059</v>
      </c>
      <c r="I202" s="17">
        <v>893</v>
      </c>
      <c r="J202" s="3"/>
      <c r="K202" s="17">
        <v>0</v>
      </c>
      <c r="L202" s="17">
        <v>159.1584034322932</v>
      </c>
    </row>
    <row r="203" spans="1:12" x14ac:dyDescent="0.3">
      <c r="A203" s="2">
        <v>430</v>
      </c>
      <c r="B203" s="2">
        <v>430170616</v>
      </c>
      <c r="C203" s="3" t="s">
        <v>119</v>
      </c>
      <c r="D203" s="2">
        <v>170</v>
      </c>
      <c r="E203" s="16" t="s">
        <v>87</v>
      </c>
      <c r="F203" s="2">
        <v>616</v>
      </c>
      <c r="G203" s="3" t="s">
        <v>133</v>
      </c>
      <c r="H203" s="17">
        <v>10563</v>
      </c>
      <c r="I203" s="17">
        <v>893</v>
      </c>
      <c r="J203" s="3"/>
      <c r="K203" s="17">
        <v>1191.1266023386706</v>
      </c>
      <c r="L203" s="17">
        <v>3348.8972499250303</v>
      </c>
    </row>
    <row r="204" spans="1:12" x14ac:dyDescent="0.3">
      <c r="A204" s="2">
        <v>430</v>
      </c>
      <c r="B204" s="2">
        <v>430170620</v>
      </c>
      <c r="C204" s="3" t="s">
        <v>119</v>
      </c>
      <c r="D204" s="2">
        <v>170</v>
      </c>
      <c r="E204" s="16" t="s">
        <v>87</v>
      </c>
      <c r="F204" s="2">
        <v>620</v>
      </c>
      <c r="G204" s="3" t="s">
        <v>134</v>
      </c>
      <c r="H204" s="17">
        <v>10823</v>
      </c>
      <c r="I204" s="17">
        <v>893</v>
      </c>
      <c r="J204" s="3"/>
      <c r="K204" s="17">
        <v>4316.3092586883449</v>
      </c>
      <c r="L204" s="17">
        <v>5819.351744220854</v>
      </c>
    </row>
    <row r="205" spans="1:12" x14ac:dyDescent="0.3">
      <c r="A205" s="2">
        <v>430</v>
      </c>
      <c r="B205" s="2">
        <v>430170695</v>
      </c>
      <c r="C205" s="3" t="s">
        <v>119</v>
      </c>
      <c r="D205" s="2">
        <v>170</v>
      </c>
      <c r="E205" s="16" t="s">
        <v>87</v>
      </c>
      <c r="F205" s="2">
        <v>695</v>
      </c>
      <c r="G205" s="3" t="s">
        <v>135</v>
      </c>
      <c r="H205" s="17">
        <v>10563</v>
      </c>
      <c r="I205" s="17">
        <v>893</v>
      </c>
      <c r="J205" s="3"/>
      <c r="K205" s="17">
        <v>3766.2209177151071</v>
      </c>
      <c r="L205" s="17">
        <v>5226.6257253986569</v>
      </c>
    </row>
    <row r="206" spans="1:12" x14ac:dyDescent="0.3">
      <c r="A206" s="2">
        <v>430</v>
      </c>
      <c r="B206" s="2">
        <v>430170710</v>
      </c>
      <c r="C206" s="3" t="s">
        <v>119</v>
      </c>
      <c r="D206" s="2">
        <v>170</v>
      </c>
      <c r="E206" s="16" t="s">
        <v>87</v>
      </c>
      <c r="F206" s="2">
        <v>710</v>
      </c>
      <c r="G206" s="3" t="s">
        <v>93</v>
      </c>
      <c r="H206" s="17">
        <v>9960</v>
      </c>
      <c r="I206" s="17">
        <v>893</v>
      </c>
      <c r="J206" s="3"/>
      <c r="K206" s="17">
        <v>1262.3444306728106</v>
      </c>
      <c r="L206" s="17">
        <v>4667.1398052929526</v>
      </c>
    </row>
    <row r="207" spans="1:12" x14ac:dyDescent="0.3">
      <c r="A207" s="2">
        <v>430</v>
      </c>
      <c r="B207" s="2">
        <v>430170725</v>
      </c>
      <c r="C207" s="3" t="s">
        <v>119</v>
      </c>
      <c r="D207" s="2">
        <v>170</v>
      </c>
      <c r="E207" s="16" t="s">
        <v>87</v>
      </c>
      <c r="F207" s="2">
        <v>725</v>
      </c>
      <c r="G207" s="3" t="s">
        <v>136</v>
      </c>
      <c r="H207" s="17">
        <v>9762</v>
      </c>
      <c r="I207" s="17">
        <v>893</v>
      </c>
      <c r="J207" s="3"/>
      <c r="K207" s="17">
        <v>2175.0282909320395</v>
      </c>
      <c r="L207" s="17">
        <v>4291.4256251000916</v>
      </c>
    </row>
    <row r="208" spans="1:12" x14ac:dyDescent="0.3">
      <c r="A208" s="2">
        <v>430</v>
      </c>
      <c r="B208" s="2">
        <v>430170730</v>
      </c>
      <c r="C208" s="3" t="s">
        <v>119</v>
      </c>
      <c r="D208" s="2">
        <v>170</v>
      </c>
      <c r="E208" s="16" t="s">
        <v>87</v>
      </c>
      <c r="F208" s="2">
        <v>730</v>
      </c>
      <c r="G208" s="3" t="s">
        <v>137</v>
      </c>
      <c r="H208" s="17">
        <v>10563</v>
      </c>
      <c r="I208" s="17">
        <v>893</v>
      </c>
      <c r="J208" s="3"/>
      <c r="K208" s="17">
        <v>2032.7031695850619</v>
      </c>
      <c r="L208" s="17">
        <v>3160.0398079610713</v>
      </c>
    </row>
    <row r="209" spans="1:12" x14ac:dyDescent="0.3">
      <c r="A209" s="2">
        <v>430</v>
      </c>
      <c r="B209" s="2">
        <v>430170735</v>
      </c>
      <c r="C209" s="3" t="s">
        <v>119</v>
      </c>
      <c r="D209" s="2">
        <v>170</v>
      </c>
      <c r="E209" s="16" t="s">
        <v>87</v>
      </c>
      <c r="F209" s="2">
        <v>735</v>
      </c>
      <c r="G209" s="3" t="s">
        <v>138</v>
      </c>
      <c r="H209" s="17">
        <v>9960</v>
      </c>
      <c r="I209" s="17">
        <v>893</v>
      </c>
      <c r="J209" s="3"/>
      <c r="K209" s="17">
        <v>697.63603485354906</v>
      </c>
      <c r="L209" s="17">
        <v>3507.475766576199</v>
      </c>
    </row>
    <row r="210" spans="1:12" x14ac:dyDescent="0.3">
      <c r="A210" s="2">
        <v>430</v>
      </c>
      <c r="B210" s="2">
        <v>430170775</v>
      </c>
      <c r="C210" s="3" t="s">
        <v>119</v>
      </c>
      <c r="D210" s="2">
        <v>170</v>
      </c>
      <c r="E210" s="16" t="s">
        <v>87</v>
      </c>
      <c r="F210" s="2">
        <v>775</v>
      </c>
      <c r="G210" s="3" t="s">
        <v>77</v>
      </c>
      <c r="H210" s="17">
        <v>10563</v>
      </c>
      <c r="I210" s="17">
        <v>893</v>
      </c>
      <c r="J210" s="3"/>
      <c r="K210" s="17">
        <v>814.95543942361292</v>
      </c>
      <c r="L210" s="17">
        <v>1909.2221684416145</v>
      </c>
    </row>
    <row r="211" spans="1:12" x14ac:dyDescent="0.3">
      <c r="A211" s="2">
        <v>431</v>
      </c>
      <c r="B211" s="2">
        <v>431149128</v>
      </c>
      <c r="C211" s="3" t="s">
        <v>139</v>
      </c>
      <c r="D211" s="2">
        <v>149</v>
      </c>
      <c r="E211" s="16" t="s">
        <v>103</v>
      </c>
      <c r="F211" s="2">
        <v>128</v>
      </c>
      <c r="G211" s="3" t="s">
        <v>110</v>
      </c>
      <c r="H211" s="17">
        <v>8551</v>
      </c>
      <c r="I211" s="17">
        <v>893</v>
      </c>
      <c r="J211" s="3"/>
      <c r="K211" s="17">
        <v>0</v>
      </c>
      <c r="L211" s="17">
        <v>408.7873894241111</v>
      </c>
    </row>
    <row r="212" spans="1:12" x14ac:dyDescent="0.3">
      <c r="A212" s="2">
        <v>431</v>
      </c>
      <c r="B212" s="2">
        <v>431149149</v>
      </c>
      <c r="C212" s="3" t="s">
        <v>139</v>
      </c>
      <c r="D212" s="2">
        <v>149</v>
      </c>
      <c r="E212" s="16" t="s">
        <v>103</v>
      </c>
      <c r="F212" s="2">
        <v>149</v>
      </c>
      <c r="G212" s="3" t="s">
        <v>103</v>
      </c>
      <c r="H212" s="17">
        <v>11568</v>
      </c>
      <c r="I212" s="17">
        <v>893</v>
      </c>
      <c r="J212" s="3"/>
      <c r="K212" s="17">
        <v>0</v>
      </c>
      <c r="L212" s="17">
        <v>253.81126008840329</v>
      </c>
    </row>
    <row r="213" spans="1:12" x14ac:dyDescent="0.3">
      <c r="A213" s="2">
        <v>431</v>
      </c>
      <c r="B213" s="2">
        <v>431149181</v>
      </c>
      <c r="C213" s="3" t="s">
        <v>139</v>
      </c>
      <c r="D213" s="2">
        <v>149</v>
      </c>
      <c r="E213" s="16" t="s">
        <v>103</v>
      </c>
      <c r="F213" s="2">
        <v>181</v>
      </c>
      <c r="G213" s="3" t="s">
        <v>105</v>
      </c>
      <c r="H213" s="17">
        <v>11181</v>
      </c>
      <c r="I213" s="17">
        <v>893</v>
      </c>
      <c r="J213" s="3"/>
      <c r="K213" s="17">
        <v>0</v>
      </c>
      <c r="L213" s="17">
        <v>724.7068326044573</v>
      </c>
    </row>
    <row r="214" spans="1:12" x14ac:dyDescent="0.3">
      <c r="A214" s="2">
        <v>432</v>
      </c>
      <c r="B214" s="2">
        <v>432712020</v>
      </c>
      <c r="C214" s="3" t="s">
        <v>140</v>
      </c>
      <c r="D214" s="2">
        <v>712</v>
      </c>
      <c r="E214" s="16" t="s">
        <v>141</v>
      </c>
      <c r="F214" s="2">
        <v>20</v>
      </c>
      <c r="G214" s="3" t="s">
        <v>142</v>
      </c>
      <c r="H214" s="17">
        <v>8813</v>
      </c>
      <c r="I214" s="17">
        <v>893</v>
      </c>
      <c r="J214" s="3"/>
      <c r="K214" s="17">
        <v>1281.3203982082105</v>
      </c>
      <c r="L214" s="17">
        <v>2287.4941168864243</v>
      </c>
    </row>
    <row r="215" spans="1:12" x14ac:dyDescent="0.3">
      <c r="A215" s="2">
        <v>432</v>
      </c>
      <c r="B215" s="2">
        <v>432712036</v>
      </c>
      <c r="C215" s="3" t="s">
        <v>140</v>
      </c>
      <c r="D215" s="2">
        <v>712</v>
      </c>
      <c r="E215" s="16" t="s">
        <v>141</v>
      </c>
      <c r="F215" s="2">
        <v>36</v>
      </c>
      <c r="G215" s="3" t="s">
        <v>143</v>
      </c>
      <c r="H215" s="17">
        <v>8378</v>
      </c>
      <c r="I215" s="17">
        <v>893</v>
      </c>
      <c r="J215" s="3"/>
      <c r="K215" s="17">
        <v>1186.9492893081369</v>
      </c>
      <c r="L215" s="17">
        <v>3632.8482003772806</v>
      </c>
    </row>
    <row r="216" spans="1:12" x14ac:dyDescent="0.3">
      <c r="A216" s="2">
        <v>432</v>
      </c>
      <c r="B216" s="2">
        <v>432712172</v>
      </c>
      <c r="C216" s="3" t="s">
        <v>140</v>
      </c>
      <c r="D216" s="2">
        <v>712</v>
      </c>
      <c r="E216" s="16" t="s">
        <v>141</v>
      </c>
      <c r="F216" s="2">
        <v>172</v>
      </c>
      <c r="G216" s="3" t="s">
        <v>144</v>
      </c>
      <c r="H216" s="17">
        <v>12358</v>
      </c>
      <c r="I216" s="17">
        <v>893</v>
      </c>
      <c r="J216" s="3"/>
      <c r="K216" s="17">
        <v>3723.5411909130016</v>
      </c>
      <c r="L216" s="17">
        <v>7164.1341884593712</v>
      </c>
    </row>
    <row r="217" spans="1:12" x14ac:dyDescent="0.3">
      <c r="A217" s="2">
        <v>432</v>
      </c>
      <c r="B217" s="2">
        <v>432712242</v>
      </c>
      <c r="C217" s="3" t="s">
        <v>140</v>
      </c>
      <c r="D217" s="2">
        <v>712</v>
      </c>
      <c r="E217" s="16" t="s">
        <v>141</v>
      </c>
      <c r="F217" s="2">
        <v>242</v>
      </c>
      <c r="G217" s="3" t="s">
        <v>145</v>
      </c>
      <c r="H217" s="17">
        <v>8378</v>
      </c>
      <c r="I217" s="17">
        <v>893</v>
      </c>
      <c r="J217" s="3"/>
      <c r="K217" s="17">
        <v>16907.477528475709</v>
      </c>
      <c r="L217" s="17">
        <v>23249.142748959654</v>
      </c>
    </row>
    <row r="218" spans="1:12" x14ac:dyDescent="0.3">
      <c r="A218" s="2">
        <v>432</v>
      </c>
      <c r="B218" s="2">
        <v>432712261</v>
      </c>
      <c r="C218" s="3" t="s">
        <v>140</v>
      </c>
      <c r="D218" s="2">
        <v>712</v>
      </c>
      <c r="E218" s="16" t="s">
        <v>141</v>
      </c>
      <c r="F218" s="2">
        <v>261</v>
      </c>
      <c r="G218" s="3" t="s">
        <v>146</v>
      </c>
      <c r="H218" s="17">
        <v>8872</v>
      </c>
      <c r="I218" s="17">
        <v>893</v>
      </c>
      <c r="J218" s="3"/>
      <c r="K218" s="17">
        <v>1468.0134051476034</v>
      </c>
      <c r="L218" s="17">
        <v>4476.0610274812479</v>
      </c>
    </row>
    <row r="219" spans="1:12" x14ac:dyDescent="0.3">
      <c r="A219" s="2">
        <v>432</v>
      </c>
      <c r="B219" s="2">
        <v>432712300</v>
      </c>
      <c r="C219" s="3" t="s">
        <v>140</v>
      </c>
      <c r="D219" s="2">
        <v>712</v>
      </c>
      <c r="E219" s="16" t="s">
        <v>141</v>
      </c>
      <c r="F219" s="2">
        <v>300</v>
      </c>
      <c r="G219" s="3" t="s">
        <v>147</v>
      </c>
      <c r="H219" s="17">
        <v>8378</v>
      </c>
      <c r="I219" s="17">
        <v>893</v>
      </c>
      <c r="J219" s="3"/>
      <c r="K219" s="17">
        <v>12127.219932260865</v>
      </c>
      <c r="L219" s="17">
        <v>19857.784523395847</v>
      </c>
    </row>
    <row r="220" spans="1:12" x14ac:dyDescent="0.3">
      <c r="A220" s="2">
        <v>432</v>
      </c>
      <c r="B220" s="2">
        <v>432712645</v>
      </c>
      <c r="C220" s="3" t="s">
        <v>140</v>
      </c>
      <c r="D220" s="2">
        <v>712</v>
      </c>
      <c r="E220" s="16" t="s">
        <v>141</v>
      </c>
      <c r="F220" s="2">
        <v>645</v>
      </c>
      <c r="G220" s="3" t="s">
        <v>148</v>
      </c>
      <c r="H220" s="17">
        <v>9576</v>
      </c>
      <c r="I220" s="17">
        <v>893</v>
      </c>
      <c r="J220" s="3"/>
      <c r="K220" s="17">
        <v>2511.2022695740616</v>
      </c>
      <c r="L220" s="17">
        <v>3565.9013699493971</v>
      </c>
    </row>
    <row r="221" spans="1:12" x14ac:dyDescent="0.3">
      <c r="A221" s="2">
        <v>432</v>
      </c>
      <c r="B221" s="2">
        <v>432712660</v>
      </c>
      <c r="C221" s="3" t="s">
        <v>140</v>
      </c>
      <c r="D221" s="2">
        <v>712</v>
      </c>
      <c r="E221" s="16" t="s">
        <v>141</v>
      </c>
      <c r="F221" s="2">
        <v>660</v>
      </c>
      <c r="G221" s="3" t="s">
        <v>149</v>
      </c>
      <c r="H221" s="17">
        <v>9329</v>
      </c>
      <c r="I221" s="17">
        <v>893</v>
      </c>
      <c r="J221" s="3"/>
      <c r="K221" s="17">
        <v>4548.0734143715763</v>
      </c>
      <c r="L221" s="17">
        <v>8409.227282928292</v>
      </c>
    </row>
    <row r="222" spans="1:12" x14ac:dyDescent="0.3">
      <c r="A222" s="2">
        <v>432</v>
      </c>
      <c r="B222" s="2">
        <v>432712712</v>
      </c>
      <c r="C222" s="3" t="s">
        <v>140</v>
      </c>
      <c r="D222" s="2">
        <v>712</v>
      </c>
      <c r="E222" s="16" t="s">
        <v>141</v>
      </c>
      <c r="F222" s="2">
        <v>712</v>
      </c>
      <c r="G222" s="3" t="s">
        <v>141</v>
      </c>
      <c r="H222" s="17">
        <v>9298</v>
      </c>
      <c r="I222" s="17">
        <v>893</v>
      </c>
      <c r="J222" s="3"/>
      <c r="K222" s="17">
        <v>4475.6951600255343</v>
      </c>
      <c r="L222" s="17">
        <v>6325.3644594795787</v>
      </c>
    </row>
    <row r="223" spans="1:12" x14ac:dyDescent="0.3">
      <c r="A223" s="2">
        <v>435</v>
      </c>
      <c r="B223" s="2">
        <v>435301031</v>
      </c>
      <c r="C223" s="3" t="s">
        <v>150</v>
      </c>
      <c r="D223" s="2">
        <v>301</v>
      </c>
      <c r="E223" s="16" t="s">
        <v>151</v>
      </c>
      <c r="F223" s="2">
        <v>31</v>
      </c>
      <c r="G223" s="3" t="s">
        <v>101</v>
      </c>
      <c r="H223" s="17">
        <v>9733</v>
      </c>
      <c r="I223" s="17">
        <v>893</v>
      </c>
      <c r="J223" s="3"/>
      <c r="K223" s="17">
        <v>1618.2913786263434</v>
      </c>
      <c r="L223" s="17">
        <v>4158.1854670200773</v>
      </c>
    </row>
    <row r="224" spans="1:12" x14ac:dyDescent="0.3">
      <c r="A224" s="2">
        <v>435</v>
      </c>
      <c r="B224" s="2">
        <v>435301048</v>
      </c>
      <c r="C224" s="3" t="s">
        <v>150</v>
      </c>
      <c r="D224" s="2">
        <v>301</v>
      </c>
      <c r="E224" s="16" t="s">
        <v>151</v>
      </c>
      <c r="F224" s="2">
        <v>48</v>
      </c>
      <c r="G224" s="3" t="s">
        <v>152</v>
      </c>
      <c r="H224" s="17">
        <v>10102</v>
      </c>
      <c r="I224" s="17">
        <v>893</v>
      </c>
      <c r="J224" s="3"/>
      <c r="K224" s="17">
        <v>3890.8925694451245</v>
      </c>
      <c r="L224" s="17">
        <v>7957.4372720583597</v>
      </c>
    </row>
    <row r="225" spans="1:12" x14ac:dyDescent="0.3">
      <c r="A225" s="2">
        <v>435</v>
      </c>
      <c r="B225" s="2">
        <v>435301056</v>
      </c>
      <c r="C225" s="3" t="s">
        <v>150</v>
      </c>
      <c r="D225" s="2">
        <v>301</v>
      </c>
      <c r="E225" s="16" t="s">
        <v>151</v>
      </c>
      <c r="F225" s="2">
        <v>56</v>
      </c>
      <c r="G225" s="3" t="s">
        <v>153</v>
      </c>
      <c r="H225" s="17">
        <v>9520</v>
      </c>
      <c r="I225" s="17">
        <v>893</v>
      </c>
      <c r="J225" s="3"/>
      <c r="K225" s="17">
        <v>508.73796425690671</v>
      </c>
      <c r="L225" s="17">
        <v>3329.1937738661363</v>
      </c>
    </row>
    <row r="226" spans="1:12" x14ac:dyDescent="0.3">
      <c r="A226" s="2">
        <v>435</v>
      </c>
      <c r="B226" s="2">
        <v>435301079</v>
      </c>
      <c r="C226" s="3" t="s">
        <v>150</v>
      </c>
      <c r="D226" s="2">
        <v>301</v>
      </c>
      <c r="E226" s="16" t="s">
        <v>151</v>
      </c>
      <c r="F226" s="2">
        <v>79</v>
      </c>
      <c r="G226" s="3" t="s">
        <v>109</v>
      </c>
      <c r="H226" s="17">
        <v>9623</v>
      </c>
      <c r="I226" s="17">
        <v>893</v>
      </c>
      <c r="J226" s="3"/>
      <c r="K226" s="17">
        <v>0</v>
      </c>
      <c r="L226" s="17">
        <v>617.66965538835939</v>
      </c>
    </row>
    <row r="227" spans="1:12" x14ac:dyDescent="0.3">
      <c r="A227" s="2">
        <v>435</v>
      </c>
      <c r="B227" s="2">
        <v>435301125</v>
      </c>
      <c r="C227" s="3" t="s">
        <v>150</v>
      </c>
      <c r="D227" s="2">
        <v>301</v>
      </c>
      <c r="E227" s="16" t="s">
        <v>151</v>
      </c>
      <c r="F227" s="2">
        <v>125</v>
      </c>
      <c r="G227" s="3" t="s">
        <v>154</v>
      </c>
      <c r="H227" s="17">
        <v>10102</v>
      </c>
      <c r="I227" s="17">
        <v>893</v>
      </c>
      <c r="J227" s="3"/>
      <c r="K227" s="17">
        <v>2502.4579143080355</v>
      </c>
      <c r="L227" s="17">
        <v>5127.0575512053256</v>
      </c>
    </row>
    <row r="228" spans="1:12" x14ac:dyDescent="0.3">
      <c r="A228" s="2">
        <v>435</v>
      </c>
      <c r="B228" s="2">
        <v>435301128</v>
      </c>
      <c r="C228" s="3" t="s">
        <v>150</v>
      </c>
      <c r="D228" s="2">
        <v>301</v>
      </c>
      <c r="E228" s="16" t="s">
        <v>151</v>
      </c>
      <c r="F228" s="2">
        <v>128</v>
      </c>
      <c r="G228" s="3" t="s">
        <v>110</v>
      </c>
      <c r="H228" s="17">
        <v>10102</v>
      </c>
      <c r="I228" s="17">
        <v>893</v>
      </c>
      <c r="J228" s="3"/>
      <c r="K228" s="17">
        <v>0</v>
      </c>
      <c r="L228" s="17">
        <v>482.93418406763885</v>
      </c>
    </row>
    <row r="229" spans="1:12" x14ac:dyDescent="0.3">
      <c r="A229" s="2">
        <v>435</v>
      </c>
      <c r="B229" s="2">
        <v>435301160</v>
      </c>
      <c r="C229" s="3" t="s">
        <v>150</v>
      </c>
      <c r="D229" s="2">
        <v>301</v>
      </c>
      <c r="E229" s="16" t="s">
        <v>151</v>
      </c>
      <c r="F229" s="2">
        <v>160</v>
      </c>
      <c r="G229" s="3" t="s">
        <v>104</v>
      </c>
      <c r="H229" s="17">
        <v>10088</v>
      </c>
      <c r="I229" s="17">
        <v>893</v>
      </c>
      <c r="J229" s="3"/>
      <c r="K229" s="17">
        <v>0</v>
      </c>
      <c r="L229" s="17">
        <v>441.61726773515147</v>
      </c>
    </row>
    <row r="230" spans="1:12" x14ac:dyDescent="0.3">
      <c r="A230" s="2">
        <v>435</v>
      </c>
      <c r="B230" s="2">
        <v>435301181</v>
      </c>
      <c r="C230" s="3" t="s">
        <v>150</v>
      </c>
      <c r="D230" s="2">
        <v>301</v>
      </c>
      <c r="E230" s="16" t="s">
        <v>151</v>
      </c>
      <c r="F230" s="2">
        <v>181</v>
      </c>
      <c r="G230" s="3" t="s">
        <v>105</v>
      </c>
      <c r="H230" s="17">
        <v>10102</v>
      </c>
      <c r="I230" s="17">
        <v>893</v>
      </c>
      <c r="J230" s="3"/>
      <c r="K230" s="17">
        <v>0</v>
      </c>
      <c r="L230" s="17">
        <v>654.77045192471269</v>
      </c>
    </row>
    <row r="231" spans="1:12" x14ac:dyDescent="0.3">
      <c r="A231" s="2">
        <v>435</v>
      </c>
      <c r="B231" s="2">
        <v>435301211</v>
      </c>
      <c r="C231" s="3" t="s">
        <v>150</v>
      </c>
      <c r="D231" s="2">
        <v>301</v>
      </c>
      <c r="E231" s="16" t="s">
        <v>151</v>
      </c>
      <c r="F231" s="2">
        <v>211</v>
      </c>
      <c r="G231" s="3" t="s">
        <v>80</v>
      </c>
      <c r="H231" s="17">
        <v>11230</v>
      </c>
      <c r="I231" s="17">
        <v>893</v>
      </c>
      <c r="J231" s="3"/>
      <c r="K231" s="17">
        <v>1307.468187368846</v>
      </c>
      <c r="L231" s="17">
        <v>2225.6759304838688</v>
      </c>
    </row>
    <row r="232" spans="1:12" x14ac:dyDescent="0.3">
      <c r="A232" s="2">
        <v>435</v>
      </c>
      <c r="B232" s="2">
        <v>435301295</v>
      </c>
      <c r="C232" s="3" t="s">
        <v>150</v>
      </c>
      <c r="D232" s="2">
        <v>301</v>
      </c>
      <c r="E232" s="16" t="s">
        <v>151</v>
      </c>
      <c r="F232" s="2">
        <v>295</v>
      </c>
      <c r="G232" s="3" t="s">
        <v>155</v>
      </c>
      <c r="H232" s="17">
        <v>9572</v>
      </c>
      <c r="I232" s="17">
        <v>893</v>
      </c>
      <c r="J232" s="3"/>
      <c r="K232" s="17">
        <v>674.97311848078425</v>
      </c>
      <c r="L232" s="17">
        <v>4473.2604306986814</v>
      </c>
    </row>
    <row r="233" spans="1:12" x14ac:dyDescent="0.3">
      <c r="A233" s="2">
        <v>435</v>
      </c>
      <c r="B233" s="2">
        <v>435301301</v>
      </c>
      <c r="C233" s="3" t="s">
        <v>150</v>
      </c>
      <c r="D233" s="2">
        <v>301</v>
      </c>
      <c r="E233" s="16" t="s">
        <v>151</v>
      </c>
      <c r="F233" s="2">
        <v>301</v>
      </c>
      <c r="G233" s="3" t="s">
        <v>151</v>
      </c>
      <c r="H233" s="17">
        <v>9718</v>
      </c>
      <c r="I233" s="17">
        <v>893</v>
      </c>
      <c r="J233" s="3"/>
      <c r="K233" s="17">
        <v>699.74575188577364</v>
      </c>
      <c r="L233" s="17">
        <v>3392.9330474122944</v>
      </c>
    </row>
    <row r="234" spans="1:12" x14ac:dyDescent="0.3">
      <c r="A234" s="2">
        <v>435</v>
      </c>
      <c r="B234" s="2">
        <v>435301326</v>
      </c>
      <c r="C234" s="3" t="s">
        <v>150</v>
      </c>
      <c r="D234" s="2">
        <v>301</v>
      </c>
      <c r="E234" s="16" t="s">
        <v>151</v>
      </c>
      <c r="F234" s="2">
        <v>326</v>
      </c>
      <c r="G234" s="3" t="s">
        <v>156</v>
      </c>
      <c r="H234" s="17">
        <v>9605</v>
      </c>
      <c r="I234" s="17">
        <v>893</v>
      </c>
      <c r="J234" s="3"/>
      <c r="K234" s="17">
        <v>1030.3417597060379</v>
      </c>
      <c r="L234" s="17">
        <v>3385.5608248742155</v>
      </c>
    </row>
    <row r="235" spans="1:12" x14ac:dyDescent="0.3">
      <c r="A235" s="2">
        <v>435</v>
      </c>
      <c r="B235" s="2">
        <v>435301600</v>
      </c>
      <c r="C235" s="3" t="s">
        <v>150</v>
      </c>
      <c r="D235" s="2">
        <v>301</v>
      </c>
      <c r="E235" s="16" t="s">
        <v>151</v>
      </c>
      <c r="F235" s="2">
        <v>600</v>
      </c>
      <c r="G235" s="3" t="s">
        <v>157</v>
      </c>
      <c r="H235" s="17">
        <v>10102</v>
      </c>
      <c r="I235" s="17">
        <v>893</v>
      </c>
      <c r="J235" s="3"/>
      <c r="K235" s="17">
        <v>2466.3662172587574</v>
      </c>
      <c r="L235" s="17">
        <v>3924.2759920398621</v>
      </c>
    </row>
    <row r="236" spans="1:12" x14ac:dyDescent="0.3">
      <c r="A236" s="2">
        <v>435</v>
      </c>
      <c r="B236" s="2">
        <v>435301610</v>
      </c>
      <c r="C236" s="3" t="s">
        <v>150</v>
      </c>
      <c r="D236" s="2">
        <v>301</v>
      </c>
      <c r="E236" s="16" t="s">
        <v>151</v>
      </c>
      <c r="F236" s="2">
        <v>610</v>
      </c>
      <c r="G236" s="3" t="s">
        <v>158</v>
      </c>
      <c r="H236" s="17">
        <v>8551</v>
      </c>
      <c r="I236" s="17">
        <v>893</v>
      </c>
      <c r="J236" s="3"/>
      <c r="K236" s="17">
        <v>714.6371149104707</v>
      </c>
      <c r="L236" s="17">
        <v>1234.6038025591915</v>
      </c>
    </row>
    <row r="237" spans="1:12" x14ac:dyDescent="0.3">
      <c r="A237" s="2">
        <v>435</v>
      </c>
      <c r="B237" s="2">
        <v>435301673</v>
      </c>
      <c r="C237" s="3" t="s">
        <v>150</v>
      </c>
      <c r="D237" s="2">
        <v>301</v>
      </c>
      <c r="E237" s="16" t="s">
        <v>151</v>
      </c>
      <c r="F237" s="2">
        <v>673</v>
      </c>
      <c r="G237" s="3" t="s">
        <v>159</v>
      </c>
      <c r="H237" s="17">
        <v>9342</v>
      </c>
      <c r="I237" s="17">
        <v>893</v>
      </c>
      <c r="J237" s="3"/>
      <c r="K237" s="17">
        <v>1799.841938845082</v>
      </c>
      <c r="L237" s="17">
        <v>4415.8534241198413</v>
      </c>
    </row>
    <row r="238" spans="1:12" x14ac:dyDescent="0.3">
      <c r="A238" s="2">
        <v>435</v>
      </c>
      <c r="B238" s="2">
        <v>435301725</v>
      </c>
      <c r="C238" s="3" t="s">
        <v>150</v>
      </c>
      <c r="D238" s="2">
        <v>301</v>
      </c>
      <c r="E238" s="16" t="s">
        <v>151</v>
      </c>
      <c r="F238" s="2">
        <v>725</v>
      </c>
      <c r="G238" s="3" t="s">
        <v>136</v>
      </c>
      <c r="H238" s="17">
        <v>8724</v>
      </c>
      <c r="I238" s="17">
        <v>893</v>
      </c>
      <c r="J238" s="3"/>
      <c r="K238" s="17">
        <v>1943.756075608595</v>
      </c>
      <c r="L238" s="17">
        <v>3835.1154633654169</v>
      </c>
    </row>
    <row r="239" spans="1:12" x14ac:dyDescent="0.3">
      <c r="A239" s="2">
        <v>435</v>
      </c>
      <c r="B239" s="2">
        <v>435301735</v>
      </c>
      <c r="C239" s="3" t="s">
        <v>150</v>
      </c>
      <c r="D239" s="2">
        <v>301</v>
      </c>
      <c r="E239" s="16" t="s">
        <v>151</v>
      </c>
      <c r="F239" s="2">
        <v>735</v>
      </c>
      <c r="G239" s="3" t="s">
        <v>138</v>
      </c>
      <c r="H239" s="17">
        <v>9528</v>
      </c>
      <c r="I239" s="17">
        <v>893</v>
      </c>
      <c r="J239" s="3"/>
      <c r="K239" s="17">
        <v>667.3771224984539</v>
      </c>
      <c r="L239" s="17">
        <v>3355.3442875439778</v>
      </c>
    </row>
    <row r="240" spans="1:12" x14ac:dyDescent="0.3">
      <c r="A240" s="2">
        <v>436</v>
      </c>
      <c r="B240" s="2">
        <v>436049001</v>
      </c>
      <c r="C240" s="3" t="s">
        <v>160</v>
      </c>
      <c r="D240" s="2">
        <v>49</v>
      </c>
      <c r="E240" s="16" t="s">
        <v>96</v>
      </c>
      <c r="F240" s="2">
        <v>1</v>
      </c>
      <c r="G240" s="3" t="s">
        <v>161</v>
      </c>
      <c r="H240" s="17">
        <v>10898</v>
      </c>
      <c r="I240" s="17">
        <v>893</v>
      </c>
      <c r="J240" s="3"/>
      <c r="K240" s="17">
        <v>649.55112856741653</v>
      </c>
      <c r="L240" s="17">
        <v>2775.0370382423571</v>
      </c>
    </row>
    <row r="241" spans="1:12" x14ac:dyDescent="0.3">
      <c r="A241" s="2">
        <v>436</v>
      </c>
      <c r="B241" s="2">
        <v>436049010</v>
      </c>
      <c r="C241" s="3" t="s">
        <v>160</v>
      </c>
      <c r="D241" s="2">
        <v>49</v>
      </c>
      <c r="E241" s="16" t="s">
        <v>96</v>
      </c>
      <c r="F241" s="2">
        <v>10</v>
      </c>
      <c r="G241" s="3" t="s">
        <v>99</v>
      </c>
      <c r="H241" s="17">
        <v>11815</v>
      </c>
      <c r="I241" s="17">
        <v>893</v>
      </c>
      <c r="J241" s="3"/>
      <c r="K241" s="17">
        <v>2083.5354025410306</v>
      </c>
      <c r="L241" s="17">
        <v>3532.8670125060708</v>
      </c>
    </row>
    <row r="242" spans="1:12" x14ac:dyDescent="0.3">
      <c r="A242" s="2">
        <v>436</v>
      </c>
      <c r="B242" s="2">
        <v>436049035</v>
      </c>
      <c r="C242" s="3" t="s">
        <v>160</v>
      </c>
      <c r="D242" s="2">
        <v>49</v>
      </c>
      <c r="E242" s="16" t="s">
        <v>96</v>
      </c>
      <c r="F242" s="2">
        <v>35</v>
      </c>
      <c r="G242" s="3" t="s">
        <v>22</v>
      </c>
      <c r="H242" s="17">
        <v>12245</v>
      </c>
      <c r="I242" s="17">
        <v>893</v>
      </c>
      <c r="J242" s="3"/>
      <c r="K242" s="17">
        <v>1189.3550100178254</v>
      </c>
      <c r="L242" s="17">
        <v>3618.4113801227541</v>
      </c>
    </row>
    <row r="243" spans="1:12" x14ac:dyDescent="0.3">
      <c r="A243" s="2">
        <v>436</v>
      </c>
      <c r="B243" s="2">
        <v>436049044</v>
      </c>
      <c r="C243" s="3" t="s">
        <v>160</v>
      </c>
      <c r="D243" s="2">
        <v>49</v>
      </c>
      <c r="E243" s="16" t="s">
        <v>96</v>
      </c>
      <c r="F243" s="2">
        <v>44</v>
      </c>
      <c r="G243" s="3" t="s">
        <v>35</v>
      </c>
      <c r="H243" s="17">
        <v>13676</v>
      </c>
      <c r="I243" s="17">
        <v>893</v>
      </c>
      <c r="J243" s="3"/>
      <c r="K243" s="17">
        <v>0</v>
      </c>
      <c r="L243" s="17">
        <v>900.81066046353772</v>
      </c>
    </row>
    <row r="244" spans="1:12" x14ac:dyDescent="0.3">
      <c r="A244" s="2">
        <v>436</v>
      </c>
      <c r="B244" s="2">
        <v>436049046</v>
      </c>
      <c r="C244" s="3" t="s">
        <v>160</v>
      </c>
      <c r="D244" s="2">
        <v>49</v>
      </c>
      <c r="E244" s="16" t="s">
        <v>96</v>
      </c>
      <c r="F244" s="2">
        <v>46</v>
      </c>
      <c r="G244" s="3" t="s">
        <v>36</v>
      </c>
      <c r="H244" s="17">
        <v>10898</v>
      </c>
      <c r="I244" s="17">
        <v>893</v>
      </c>
      <c r="J244" s="3"/>
      <c r="K244" s="17">
        <v>5804.6557099913516</v>
      </c>
      <c r="L244" s="17">
        <v>7992.0469963473806</v>
      </c>
    </row>
    <row r="245" spans="1:12" x14ac:dyDescent="0.3">
      <c r="A245" s="2">
        <v>436</v>
      </c>
      <c r="B245" s="2">
        <v>436049049</v>
      </c>
      <c r="C245" s="3" t="s">
        <v>160</v>
      </c>
      <c r="D245" s="2">
        <v>49</v>
      </c>
      <c r="E245" s="16" t="s">
        <v>96</v>
      </c>
      <c r="F245" s="2">
        <v>49</v>
      </c>
      <c r="G245" s="3" t="s">
        <v>96</v>
      </c>
      <c r="H245" s="17">
        <v>12249</v>
      </c>
      <c r="I245" s="17">
        <v>893</v>
      </c>
      <c r="J245" s="3"/>
      <c r="K245" s="17">
        <v>12848.290307726314</v>
      </c>
      <c r="L245" s="17">
        <v>15153.136864547669</v>
      </c>
    </row>
    <row r="246" spans="1:12" x14ac:dyDescent="0.3">
      <c r="A246" s="2">
        <v>436</v>
      </c>
      <c r="B246" s="2">
        <v>436049056</v>
      </c>
      <c r="C246" s="3" t="s">
        <v>160</v>
      </c>
      <c r="D246" s="2">
        <v>49</v>
      </c>
      <c r="E246" s="16" t="s">
        <v>96</v>
      </c>
      <c r="F246" s="2">
        <v>56</v>
      </c>
      <c r="G246" s="3" t="s">
        <v>153</v>
      </c>
      <c r="H246" s="17">
        <v>10898</v>
      </c>
      <c r="I246" s="17">
        <v>893</v>
      </c>
      <c r="J246" s="3"/>
      <c r="K246" s="17">
        <v>582.37671580585811</v>
      </c>
      <c r="L246" s="17">
        <v>3811.0875785286935</v>
      </c>
    </row>
    <row r="247" spans="1:12" x14ac:dyDescent="0.3">
      <c r="A247" s="2">
        <v>436</v>
      </c>
      <c r="B247" s="2">
        <v>436049057</v>
      </c>
      <c r="C247" s="3" t="s">
        <v>160</v>
      </c>
      <c r="D247" s="2">
        <v>49</v>
      </c>
      <c r="E247" s="16" t="s">
        <v>96</v>
      </c>
      <c r="F247" s="2">
        <v>57</v>
      </c>
      <c r="G247" s="3" t="s">
        <v>23</v>
      </c>
      <c r="H247" s="17">
        <v>10658</v>
      </c>
      <c r="I247" s="17">
        <v>893</v>
      </c>
      <c r="J247" s="3"/>
      <c r="K247" s="17">
        <v>0</v>
      </c>
      <c r="L247" s="17">
        <v>561.53384041683057</v>
      </c>
    </row>
    <row r="248" spans="1:12" x14ac:dyDescent="0.3">
      <c r="A248" s="2">
        <v>436</v>
      </c>
      <c r="B248" s="2">
        <v>436049073</v>
      </c>
      <c r="C248" s="3" t="s">
        <v>160</v>
      </c>
      <c r="D248" s="2">
        <v>49</v>
      </c>
      <c r="E248" s="16" t="s">
        <v>96</v>
      </c>
      <c r="F248" s="2">
        <v>73</v>
      </c>
      <c r="G248" s="3" t="s">
        <v>37</v>
      </c>
      <c r="H248" s="17">
        <v>10898</v>
      </c>
      <c r="I248" s="17">
        <v>893</v>
      </c>
      <c r="J248" s="3"/>
      <c r="K248" s="17">
        <v>4757.6636570911705</v>
      </c>
      <c r="L248" s="17">
        <v>7710.5486326525534</v>
      </c>
    </row>
    <row r="249" spans="1:12" x14ac:dyDescent="0.3">
      <c r="A249" s="2">
        <v>436</v>
      </c>
      <c r="B249" s="2">
        <v>436049093</v>
      </c>
      <c r="C249" s="3" t="s">
        <v>160</v>
      </c>
      <c r="D249" s="2">
        <v>49</v>
      </c>
      <c r="E249" s="16" t="s">
        <v>96</v>
      </c>
      <c r="F249" s="2">
        <v>93</v>
      </c>
      <c r="G249" s="3" t="s">
        <v>25</v>
      </c>
      <c r="H249" s="17">
        <v>12041</v>
      </c>
      <c r="I249" s="17">
        <v>893</v>
      </c>
      <c r="J249" s="3"/>
      <c r="K249" s="17">
        <v>0</v>
      </c>
      <c r="L249" s="17">
        <v>535.74220933948345</v>
      </c>
    </row>
    <row r="250" spans="1:12" x14ac:dyDescent="0.3">
      <c r="A250" s="2">
        <v>436</v>
      </c>
      <c r="B250" s="2">
        <v>436049133</v>
      </c>
      <c r="C250" s="3" t="s">
        <v>160</v>
      </c>
      <c r="D250" s="2">
        <v>49</v>
      </c>
      <c r="E250" s="16" t="s">
        <v>96</v>
      </c>
      <c r="F250" s="2">
        <v>133</v>
      </c>
      <c r="G250" s="3" t="s">
        <v>73</v>
      </c>
      <c r="H250" s="17">
        <v>10898</v>
      </c>
      <c r="I250" s="17">
        <v>893</v>
      </c>
      <c r="J250" s="3"/>
      <c r="K250" s="17">
        <v>1523.5525006419793</v>
      </c>
      <c r="L250" s="17">
        <v>2910.6659193847754</v>
      </c>
    </row>
    <row r="251" spans="1:12" x14ac:dyDescent="0.3">
      <c r="A251" s="2">
        <v>436</v>
      </c>
      <c r="B251" s="2">
        <v>436049149</v>
      </c>
      <c r="C251" s="3" t="s">
        <v>160</v>
      </c>
      <c r="D251" s="2">
        <v>49</v>
      </c>
      <c r="E251" s="16" t="s">
        <v>96</v>
      </c>
      <c r="F251" s="2">
        <v>149</v>
      </c>
      <c r="G251" s="3" t="s">
        <v>103</v>
      </c>
      <c r="H251" s="17">
        <v>9963</v>
      </c>
      <c r="I251" s="17">
        <v>893</v>
      </c>
      <c r="J251" s="3"/>
      <c r="K251" s="17">
        <v>0</v>
      </c>
      <c r="L251" s="17">
        <v>218.59626419958295</v>
      </c>
    </row>
    <row r="252" spans="1:12" x14ac:dyDescent="0.3">
      <c r="A252" s="2">
        <v>436</v>
      </c>
      <c r="B252" s="2">
        <v>436049163</v>
      </c>
      <c r="C252" s="3" t="s">
        <v>160</v>
      </c>
      <c r="D252" s="2">
        <v>49</v>
      </c>
      <c r="E252" s="16" t="s">
        <v>96</v>
      </c>
      <c r="F252" s="2">
        <v>163</v>
      </c>
      <c r="G252" s="3" t="s">
        <v>27</v>
      </c>
      <c r="H252" s="17">
        <v>12127</v>
      </c>
      <c r="I252" s="17">
        <v>893</v>
      </c>
      <c r="J252" s="3"/>
      <c r="K252" s="17">
        <v>0</v>
      </c>
      <c r="L252" s="17">
        <v>770.04200499244507</v>
      </c>
    </row>
    <row r="253" spans="1:12" x14ac:dyDescent="0.3">
      <c r="A253" s="2">
        <v>436</v>
      </c>
      <c r="B253" s="2">
        <v>436049165</v>
      </c>
      <c r="C253" s="3" t="s">
        <v>160</v>
      </c>
      <c r="D253" s="2">
        <v>49</v>
      </c>
      <c r="E253" s="16" t="s">
        <v>96</v>
      </c>
      <c r="F253" s="2">
        <v>165</v>
      </c>
      <c r="G253" s="3" t="s">
        <v>28</v>
      </c>
      <c r="H253" s="17">
        <v>11164</v>
      </c>
      <c r="I253" s="17">
        <v>893</v>
      </c>
      <c r="J253" s="3"/>
      <c r="K253" s="17">
        <v>0</v>
      </c>
      <c r="L253" s="17">
        <v>912.90669456466276</v>
      </c>
    </row>
    <row r="254" spans="1:12" x14ac:dyDescent="0.3">
      <c r="A254" s="2">
        <v>436</v>
      </c>
      <c r="B254" s="2">
        <v>436049176</v>
      </c>
      <c r="C254" s="3" t="s">
        <v>160</v>
      </c>
      <c r="D254" s="2">
        <v>49</v>
      </c>
      <c r="E254" s="16" t="s">
        <v>96</v>
      </c>
      <c r="F254" s="2">
        <v>176</v>
      </c>
      <c r="G254" s="3" t="s">
        <v>29</v>
      </c>
      <c r="H254" s="17">
        <v>11234</v>
      </c>
      <c r="I254" s="17">
        <v>893</v>
      </c>
      <c r="J254" s="3"/>
      <c r="K254" s="17">
        <v>1437.8643791003924</v>
      </c>
      <c r="L254" s="17">
        <v>3658.674552558592</v>
      </c>
    </row>
    <row r="255" spans="1:12" x14ac:dyDescent="0.3">
      <c r="A255" s="2">
        <v>436</v>
      </c>
      <c r="B255" s="2">
        <v>436049199</v>
      </c>
      <c r="C255" s="3" t="s">
        <v>160</v>
      </c>
      <c r="D255" s="2">
        <v>49</v>
      </c>
      <c r="E255" s="16" t="s">
        <v>96</v>
      </c>
      <c r="F255" s="2">
        <v>199</v>
      </c>
      <c r="G255" s="3" t="s">
        <v>162</v>
      </c>
      <c r="H255" s="17">
        <v>13355</v>
      </c>
      <c r="I255" s="17">
        <v>893</v>
      </c>
      <c r="J255" s="3"/>
      <c r="K255" s="17">
        <v>4525.9058341617529</v>
      </c>
      <c r="L255" s="17">
        <v>8222.8937963326716</v>
      </c>
    </row>
    <row r="256" spans="1:12" x14ac:dyDescent="0.3">
      <c r="A256" s="2">
        <v>436</v>
      </c>
      <c r="B256" s="2">
        <v>436049244</v>
      </c>
      <c r="C256" s="3" t="s">
        <v>160</v>
      </c>
      <c r="D256" s="2">
        <v>49</v>
      </c>
      <c r="E256" s="16" t="s">
        <v>96</v>
      </c>
      <c r="F256" s="2">
        <v>244</v>
      </c>
      <c r="G256" s="3" t="s">
        <v>43</v>
      </c>
      <c r="H256" s="17">
        <v>11995</v>
      </c>
      <c r="I256" s="17">
        <v>893</v>
      </c>
      <c r="J256" s="3"/>
      <c r="K256" s="17">
        <v>878.99985164217833</v>
      </c>
      <c r="L256" s="17">
        <v>4171.3616151402712</v>
      </c>
    </row>
    <row r="257" spans="1:12" x14ac:dyDescent="0.3">
      <c r="A257" s="2">
        <v>436</v>
      </c>
      <c r="B257" s="2">
        <v>436049248</v>
      </c>
      <c r="C257" s="3" t="s">
        <v>160</v>
      </c>
      <c r="D257" s="2">
        <v>49</v>
      </c>
      <c r="E257" s="16" t="s">
        <v>96</v>
      </c>
      <c r="F257" s="2">
        <v>248</v>
      </c>
      <c r="G257" s="3" t="s">
        <v>30</v>
      </c>
      <c r="H257" s="17">
        <v>10990</v>
      </c>
      <c r="I257" s="17">
        <v>893</v>
      </c>
      <c r="J257" s="3"/>
      <c r="K257" s="17">
        <v>0</v>
      </c>
      <c r="L257" s="17">
        <v>1192.2633797692415</v>
      </c>
    </row>
    <row r="258" spans="1:12" x14ac:dyDescent="0.3">
      <c r="A258" s="2">
        <v>436</v>
      </c>
      <c r="B258" s="2">
        <v>436049258</v>
      </c>
      <c r="C258" s="3" t="s">
        <v>160</v>
      </c>
      <c r="D258" s="2">
        <v>49</v>
      </c>
      <c r="E258" s="16" t="s">
        <v>96</v>
      </c>
      <c r="F258" s="2">
        <v>258</v>
      </c>
      <c r="G258" s="3" t="s">
        <v>97</v>
      </c>
      <c r="H258" s="17">
        <v>10898</v>
      </c>
      <c r="I258" s="17">
        <v>893</v>
      </c>
      <c r="J258" s="3"/>
      <c r="K258" s="17">
        <v>1526.0485536399865</v>
      </c>
      <c r="L258" s="17">
        <v>4264.6644545999952</v>
      </c>
    </row>
    <row r="259" spans="1:12" x14ac:dyDescent="0.3">
      <c r="A259" s="2">
        <v>436</v>
      </c>
      <c r="B259" s="2">
        <v>436049262</v>
      </c>
      <c r="C259" s="3" t="s">
        <v>160</v>
      </c>
      <c r="D259" s="2">
        <v>49</v>
      </c>
      <c r="E259" s="16" t="s">
        <v>96</v>
      </c>
      <c r="F259" s="2">
        <v>262</v>
      </c>
      <c r="G259" s="3" t="s">
        <v>31</v>
      </c>
      <c r="H259" s="17">
        <v>12127</v>
      </c>
      <c r="I259" s="17">
        <v>893</v>
      </c>
      <c r="J259" s="3"/>
      <c r="K259" s="17">
        <v>1538.8534611163068</v>
      </c>
      <c r="L259" s="17">
        <v>4517.1721962647098</v>
      </c>
    </row>
    <row r="260" spans="1:12" x14ac:dyDescent="0.3">
      <c r="A260" s="2">
        <v>436</v>
      </c>
      <c r="B260" s="2">
        <v>436049274</v>
      </c>
      <c r="C260" s="3" t="s">
        <v>160</v>
      </c>
      <c r="D260" s="2">
        <v>49</v>
      </c>
      <c r="E260" s="16" t="s">
        <v>96</v>
      </c>
      <c r="F260" s="2">
        <v>274</v>
      </c>
      <c r="G260" s="3" t="s">
        <v>81</v>
      </c>
      <c r="H260" s="17">
        <v>11398</v>
      </c>
      <c r="I260" s="17">
        <v>893</v>
      </c>
      <c r="J260" s="3"/>
      <c r="K260" s="17">
        <v>2520.5047494458195</v>
      </c>
      <c r="L260" s="17">
        <v>5240.8810787520051</v>
      </c>
    </row>
    <row r="261" spans="1:12" x14ac:dyDescent="0.3">
      <c r="A261" s="2">
        <v>436</v>
      </c>
      <c r="B261" s="2">
        <v>436049284</v>
      </c>
      <c r="C261" s="3" t="s">
        <v>160</v>
      </c>
      <c r="D261" s="2">
        <v>49</v>
      </c>
      <c r="E261" s="16" t="s">
        <v>96</v>
      </c>
      <c r="F261" s="2">
        <v>284</v>
      </c>
      <c r="G261" s="3" t="s">
        <v>163</v>
      </c>
      <c r="H261" s="17">
        <v>10898</v>
      </c>
      <c r="I261" s="17">
        <v>893</v>
      </c>
      <c r="J261" s="3"/>
      <c r="K261" s="17">
        <v>1099.7462084089912</v>
      </c>
      <c r="L261" s="17">
        <v>3521.2797984542813</v>
      </c>
    </row>
    <row r="262" spans="1:12" x14ac:dyDescent="0.3">
      <c r="A262" s="2">
        <v>436</v>
      </c>
      <c r="B262" s="2">
        <v>436049308</v>
      </c>
      <c r="C262" s="3" t="s">
        <v>160</v>
      </c>
      <c r="D262" s="2">
        <v>49</v>
      </c>
      <c r="E262" s="16" t="s">
        <v>96</v>
      </c>
      <c r="F262" s="2">
        <v>308</v>
      </c>
      <c r="G262" s="3" t="s">
        <v>32</v>
      </c>
      <c r="H262" s="17">
        <v>12594</v>
      </c>
      <c r="I262" s="17">
        <v>893</v>
      </c>
      <c r="J262" s="3"/>
      <c r="K262" s="17">
        <v>6224.2354648700202</v>
      </c>
      <c r="L262" s="17">
        <v>8147.6143545376508</v>
      </c>
    </row>
    <row r="263" spans="1:12" x14ac:dyDescent="0.3">
      <c r="A263" s="2">
        <v>436</v>
      </c>
      <c r="B263" s="2">
        <v>436049336</v>
      </c>
      <c r="C263" s="3" t="s">
        <v>160</v>
      </c>
      <c r="D263" s="2">
        <v>49</v>
      </c>
      <c r="E263" s="16" t="s">
        <v>96</v>
      </c>
      <c r="F263" s="2">
        <v>336</v>
      </c>
      <c r="G263" s="3" t="s">
        <v>48</v>
      </c>
      <c r="H263" s="17">
        <v>9963</v>
      </c>
      <c r="I263" s="17">
        <v>893</v>
      </c>
      <c r="J263" s="3"/>
      <c r="K263" s="17">
        <v>0</v>
      </c>
      <c r="L263" s="17">
        <v>1328.8217569967983</v>
      </c>
    </row>
    <row r="264" spans="1:12" x14ac:dyDescent="0.3">
      <c r="A264" s="2">
        <v>436</v>
      </c>
      <c r="B264" s="2">
        <v>436049346</v>
      </c>
      <c r="C264" s="3" t="s">
        <v>160</v>
      </c>
      <c r="D264" s="2">
        <v>49</v>
      </c>
      <c r="E264" s="16" t="s">
        <v>96</v>
      </c>
      <c r="F264" s="2">
        <v>346</v>
      </c>
      <c r="G264" s="3" t="s">
        <v>33</v>
      </c>
      <c r="H264" s="17">
        <v>10898</v>
      </c>
      <c r="I264" s="17">
        <v>893</v>
      </c>
      <c r="J264" s="3"/>
      <c r="K264" s="17">
        <v>211.29601108205861</v>
      </c>
      <c r="L264" s="17">
        <v>2123.5080397911825</v>
      </c>
    </row>
    <row r="265" spans="1:12" x14ac:dyDescent="0.3">
      <c r="A265" s="2">
        <v>436</v>
      </c>
      <c r="B265" s="2">
        <v>436049347</v>
      </c>
      <c r="C265" s="3" t="s">
        <v>160</v>
      </c>
      <c r="D265" s="2">
        <v>49</v>
      </c>
      <c r="E265" s="16" t="s">
        <v>96</v>
      </c>
      <c r="F265" s="2">
        <v>347</v>
      </c>
      <c r="G265" s="3" t="s">
        <v>106</v>
      </c>
      <c r="H265" s="17">
        <v>9028</v>
      </c>
      <c r="I265" s="17">
        <v>893</v>
      </c>
      <c r="J265" s="3"/>
      <c r="K265" s="17">
        <v>2611.5025486026661</v>
      </c>
      <c r="L265" s="17">
        <v>3796.5060871226306</v>
      </c>
    </row>
    <row r="266" spans="1:12" x14ac:dyDescent="0.3">
      <c r="A266" s="2">
        <v>436</v>
      </c>
      <c r="B266" s="2">
        <v>436049730</v>
      </c>
      <c r="C266" s="3" t="s">
        <v>160</v>
      </c>
      <c r="D266" s="2">
        <v>49</v>
      </c>
      <c r="E266" s="16" t="s">
        <v>96</v>
      </c>
      <c r="F266" s="2">
        <v>730</v>
      </c>
      <c r="G266" s="3" t="s">
        <v>137</v>
      </c>
      <c r="H266" s="17">
        <v>10898</v>
      </c>
      <c r="I266" s="17">
        <v>893</v>
      </c>
      <c r="J266" s="3"/>
      <c r="K266" s="17">
        <v>2097.1692835499398</v>
      </c>
      <c r="L266" s="17">
        <v>3260.2588116216739</v>
      </c>
    </row>
    <row r="267" spans="1:12" x14ac:dyDescent="0.3">
      <c r="A267" s="2">
        <v>437</v>
      </c>
      <c r="B267" s="2">
        <v>437035035</v>
      </c>
      <c r="C267" s="3" t="s">
        <v>164</v>
      </c>
      <c r="D267" s="2">
        <v>35</v>
      </c>
      <c r="E267" s="16" t="s">
        <v>22</v>
      </c>
      <c r="F267" s="2">
        <v>35</v>
      </c>
      <c r="G267" s="3" t="s">
        <v>22</v>
      </c>
      <c r="H267" s="17">
        <v>13582</v>
      </c>
      <c r="I267" s="17">
        <v>893</v>
      </c>
      <c r="J267" s="3"/>
      <c r="K267" s="17">
        <v>1319.2176191149138</v>
      </c>
      <c r="L267" s="17">
        <v>4013.4963956575957</v>
      </c>
    </row>
    <row r="268" spans="1:12" x14ac:dyDescent="0.3">
      <c r="A268" s="2">
        <v>437</v>
      </c>
      <c r="B268" s="2">
        <v>437035100</v>
      </c>
      <c r="C268" s="3" t="s">
        <v>164</v>
      </c>
      <c r="D268" s="2">
        <v>35</v>
      </c>
      <c r="E268" s="16" t="s">
        <v>22</v>
      </c>
      <c r="F268" s="2">
        <v>100</v>
      </c>
      <c r="G268" s="3" t="s">
        <v>79</v>
      </c>
      <c r="H268" s="17">
        <v>15021</v>
      </c>
      <c r="I268" s="17">
        <v>893</v>
      </c>
      <c r="J268" s="3"/>
      <c r="K268" s="17">
        <v>5204.5108316656006</v>
      </c>
      <c r="L268" s="17">
        <v>7425.877598144576</v>
      </c>
    </row>
    <row r="269" spans="1:12" x14ac:dyDescent="0.3">
      <c r="A269" s="2">
        <v>437</v>
      </c>
      <c r="B269" s="2">
        <v>437035163</v>
      </c>
      <c r="C269" s="3" t="s">
        <v>164</v>
      </c>
      <c r="D269" s="2">
        <v>35</v>
      </c>
      <c r="E269" s="16" t="s">
        <v>22</v>
      </c>
      <c r="F269" s="2">
        <v>163</v>
      </c>
      <c r="G269" s="3" t="s">
        <v>27</v>
      </c>
      <c r="H269" s="17">
        <v>15021</v>
      </c>
      <c r="I269" s="17">
        <v>893</v>
      </c>
      <c r="J269" s="3"/>
      <c r="K269" s="17">
        <v>0</v>
      </c>
      <c r="L269" s="17">
        <v>953.80563676024576</v>
      </c>
    </row>
    <row r="270" spans="1:12" x14ac:dyDescent="0.3">
      <c r="A270" s="2">
        <v>437</v>
      </c>
      <c r="B270" s="2">
        <v>437035189</v>
      </c>
      <c r="C270" s="3" t="s">
        <v>164</v>
      </c>
      <c r="D270" s="2">
        <v>35</v>
      </c>
      <c r="E270" s="16" t="s">
        <v>22</v>
      </c>
      <c r="F270" s="2">
        <v>189</v>
      </c>
      <c r="G270" s="3" t="s">
        <v>38</v>
      </c>
      <c r="H270" s="17">
        <v>15021</v>
      </c>
      <c r="I270" s="17">
        <v>893</v>
      </c>
      <c r="J270" s="3"/>
      <c r="K270" s="17">
        <v>2339.2994343598948</v>
      </c>
      <c r="L270" s="17">
        <v>5531.1017431002874</v>
      </c>
    </row>
    <row r="271" spans="1:12" x14ac:dyDescent="0.3">
      <c r="A271" s="2">
        <v>437</v>
      </c>
      <c r="B271" s="2">
        <v>437035244</v>
      </c>
      <c r="C271" s="3" t="s">
        <v>164</v>
      </c>
      <c r="D271" s="2">
        <v>35</v>
      </c>
      <c r="E271" s="16" t="s">
        <v>22</v>
      </c>
      <c r="F271" s="2">
        <v>244</v>
      </c>
      <c r="G271" s="3" t="s">
        <v>43</v>
      </c>
      <c r="H271" s="17">
        <v>15021</v>
      </c>
      <c r="I271" s="17">
        <v>893</v>
      </c>
      <c r="J271" s="3"/>
      <c r="K271" s="17">
        <v>1100.7467087550776</v>
      </c>
      <c r="L271" s="17">
        <v>5223.678434432848</v>
      </c>
    </row>
    <row r="272" spans="1:12" x14ac:dyDescent="0.3">
      <c r="A272" s="2">
        <v>438</v>
      </c>
      <c r="B272" s="2">
        <v>438035035</v>
      </c>
      <c r="C272" s="3" t="s">
        <v>165</v>
      </c>
      <c r="D272" s="2">
        <v>35</v>
      </c>
      <c r="E272" s="16" t="s">
        <v>22</v>
      </c>
      <c r="F272" s="2">
        <v>35</v>
      </c>
      <c r="G272" s="3" t="s">
        <v>22</v>
      </c>
      <c r="H272" s="17">
        <v>12557</v>
      </c>
      <c r="I272" s="17">
        <v>893</v>
      </c>
      <c r="J272" s="3"/>
      <c r="K272" s="17">
        <v>1219.6595231354713</v>
      </c>
      <c r="L272" s="17">
        <v>3710.6077337853349</v>
      </c>
    </row>
    <row r="273" spans="1:12" x14ac:dyDescent="0.3">
      <c r="A273" s="2">
        <v>438</v>
      </c>
      <c r="B273" s="2">
        <v>438035057</v>
      </c>
      <c r="C273" s="3" t="s">
        <v>165</v>
      </c>
      <c r="D273" s="2">
        <v>35</v>
      </c>
      <c r="E273" s="16" t="s">
        <v>22</v>
      </c>
      <c r="F273" s="2">
        <v>57</v>
      </c>
      <c r="G273" s="3" t="s">
        <v>23</v>
      </c>
      <c r="H273" s="17">
        <v>9074</v>
      </c>
      <c r="I273" s="17">
        <v>893</v>
      </c>
      <c r="J273" s="3"/>
      <c r="K273" s="17">
        <v>0</v>
      </c>
      <c r="L273" s="17">
        <v>478.0782574537734</v>
      </c>
    </row>
    <row r="274" spans="1:12" x14ac:dyDescent="0.3">
      <c r="A274" s="2">
        <v>438</v>
      </c>
      <c r="B274" s="2">
        <v>438035220</v>
      </c>
      <c r="C274" s="3" t="s">
        <v>165</v>
      </c>
      <c r="D274" s="2">
        <v>35</v>
      </c>
      <c r="E274" s="16" t="s">
        <v>22</v>
      </c>
      <c r="F274" s="2">
        <v>220</v>
      </c>
      <c r="G274" s="3" t="s">
        <v>42</v>
      </c>
      <c r="H274" s="17">
        <v>14615</v>
      </c>
      <c r="I274" s="17">
        <v>893</v>
      </c>
      <c r="J274" s="3"/>
      <c r="K274" s="17">
        <v>2784.3251193976612</v>
      </c>
      <c r="L274" s="17">
        <v>5201.8481289120027</v>
      </c>
    </row>
    <row r="275" spans="1:12" x14ac:dyDescent="0.3">
      <c r="A275" s="2">
        <v>438</v>
      </c>
      <c r="B275" s="2">
        <v>438035244</v>
      </c>
      <c r="C275" s="3" t="s">
        <v>165</v>
      </c>
      <c r="D275" s="2">
        <v>35</v>
      </c>
      <c r="E275" s="16" t="s">
        <v>22</v>
      </c>
      <c r="F275" s="2">
        <v>244</v>
      </c>
      <c r="G275" s="3" t="s">
        <v>43</v>
      </c>
      <c r="H275" s="17">
        <v>9508</v>
      </c>
      <c r="I275" s="17">
        <v>893</v>
      </c>
      <c r="J275" s="3"/>
      <c r="K275" s="17">
        <v>696.75119544925656</v>
      </c>
      <c r="L275" s="17">
        <v>3306.4865557943904</v>
      </c>
    </row>
    <row r="276" spans="1:12" x14ac:dyDescent="0.3">
      <c r="A276" s="2">
        <v>438</v>
      </c>
      <c r="B276" s="2">
        <v>438035248</v>
      </c>
      <c r="C276" s="3" t="s">
        <v>165</v>
      </c>
      <c r="D276" s="2">
        <v>35</v>
      </c>
      <c r="E276" s="16" t="s">
        <v>22</v>
      </c>
      <c r="F276" s="2">
        <v>248</v>
      </c>
      <c r="G276" s="3" t="s">
        <v>30</v>
      </c>
      <c r="H276" s="17">
        <v>9285</v>
      </c>
      <c r="I276" s="17">
        <v>893</v>
      </c>
      <c r="J276" s="3"/>
      <c r="K276" s="17">
        <v>0</v>
      </c>
      <c r="L276" s="17">
        <v>1007.294402289117</v>
      </c>
    </row>
    <row r="277" spans="1:12" x14ac:dyDescent="0.3">
      <c r="A277" s="2">
        <v>438</v>
      </c>
      <c r="B277" s="2">
        <v>438035336</v>
      </c>
      <c r="C277" s="3" t="s">
        <v>165</v>
      </c>
      <c r="D277" s="2">
        <v>35</v>
      </c>
      <c r="E277" s="16" t="s">
        <v>22</v>
      </c>
      <c r="F277" s="2">
        <v>336</v>
      </c>
      <c r="G277" s="3" t="s">
        <v>48</v>
      </c>
      <c r="H277" s="17">
        <v>9285</v>
      </c>
      <c r="I277" s="17">
        <v>893</v>
      </c>
      <c r="J277" s="3"/>
      <c r="K277" s="17">
        <v>0</v>
      </c>
      <c r="L277" s="17">
        <v>1238.393055677534</v>
      </c>
    </row>
    <row r="278" spans="1:12" x14ac:dyDescent="0.3">
      <c r="A278" s="2">
        <v>439</v>
      </c>
      <c r="B278" s="2">
        <v>439035035</v>
      </c>
      <c r="C278" s="3" t="s">
        <v>166</v>
      </c>
      <c r="D278" s="2">
        <v>35</v>
      </c>
      <c r="E278" s="16" t="s">
        <v>22</v>
      </c>
      <c r="F278" s="2">
        <v>35</v>
      </c>
      <c r="G278" s="3" t="s">
        <v>22</v>
      </c>
      <c r="H278" s="17">
        <v>11640</v>
      </c>
      <c r="I278" s="17">
        <v>893</v>
      </c>
      <c r="J278" s="3"/>
      <c r="K278" s="17">
        <v>1130.5914509275208</v>
      </c>
      <c r="L278" s="17">
        <v>3439.6331943347377</v>
      </c>
    </row>
    <row r="279" spans="1:12" x14ac:dyDescent="0.3">
      <c r="A279" s="2">
        <v>439</v>
      </c>
      <c r="B279" s="2">
        <v>439035044</v>
      </c>
      <c r="C279" s="3" t="s">
        <v>166</v>
      </c>
      <c r="D279" s="2">
        <v>35</v>
      </c>
      <c r="E279" s="16" t="s">
        <v>22</v>
      </c>
      <c r="F279" s="2">
        <v>44</v>
      </c>
      <c r="G279" s="3" t="s">
        <v>35</v>
      </c>
      <c r="H279" s="17">
        <v>13177</v>
      </c>
      <c r="I279" s="17">
        <v>893</v>
      </c>
      <c r="J279" s="3"/>
      <c r="K279" s="17">
        <v>0</v>
      </c>
      <c r="L279" s="17">
        <v>867.94253238725105</v>
      </c>
    </row>
    <row r="280" spans="1:12" x14ac:dyDescent="0.3">
      <c r="A280" s="2">
        <v>439</v>
      </c>
      <c r="B280" s="2">
        <v>439035133</v>
      </c>
      <c r="C280" s="3" t="s">
        <v>166</v>
      </c>
      <c r="D280" s="2">
        <v>35</v>
      </c>
      <c r="E280" s="16" t="s">
        <v>22</v>
      </c>
      <c r="F280" s="2">
        <v>133</v>
      </c>
      <c r="G280" s="3" t="s">
        <v>73</v>
      </c>
      <c r="H280" s="17">
        <v>8912</v>
      </c>
      <c r="I280" s="17">
        <v>893</v>
      </c>
      <c r="J280" s="3"/>
      <c r="K280" s="17">
        <v>1245.90749547819</v>
      </c>
      <c r="L280" s="17">
        <v>2380.2399223304383</v>
      </c>
    </row>
    <row r="281" spans="1:12" x14ac:dyDescent="0.3">
      <c r="A281" s="2">
        <v>439</v>
      </c>
      <c r="B281" s="2">
        <v>439035243</v>
      </c>
      <c r="C281" s="3" t="s">
        <v>166</v>
      </c>
      <c r="D281" s="2">
        <v>35</v>
      </c>
      <c r="E281" s="16" t="s">
        <v>22</v>
      </c>
      <c r="F281" s="2">
        <v>243</v>
      </c>
      <c r="G281" s="3" t="s">
        <v>74</v>
      </c>
      <c r="H281" s="17">
        <v>8912</v>
      </c>
      <c r="I281" s="17">
        <v>893</v>
      </c>
      <c r="J281" s="3"/>
      <c r="K281" s="17">
        <v>1279.6363833534615</v>
      </c>
      <c r="L281" s="17">
        <v>2185.9761728891081</v>
      </c>
    </row>
    <row r="282" spans="1:12" x14ac:dyDescent="0.3">
      <c r="A282" s="2">
        <v>439</v>
      </c>
      <c r="B282" s="2">
        <v>439035244</v>
      </c>
      <c r="C282" s="3" t="s">
        <v>166</v>
      </c>
      <c r="D282" s="2">
        <v>35</v>
      </c>
      <c r="E282" s="16" t="s">
        <v>22</v>
      </c>
      <c r="F282" s="2">
        <v>244</v>
      </c>
      <c r="G282" s="3" t="s">
        <v>43</v>
      </c>
      <c r="H282" s="17">
        <v>11415</v>
      </c>
      <c r="I282" s="17">
        <v>893</v>
      </c>
      <c r="J282" s="3"/>
      <c r="K282" s="17">
        <v>836.49714935351949</v>
      </c>
      <c r="L282" s="17">
        <v>3969.6617621364076</v>
      </c>
    </row>
    <row r="283" spans="1:12" x14ac:dyDescent="0.3">
      <c r="A283" s="2">
        <v>440</v>
      </c>
      <c r="B283" s="2">
        <v>440149009</v>
      </c>
      <c r="C283" s="3" t="s">
        <v>167</v>
      </c>
      <c r="D283" s="2">
        <v>149</v>
      </c>
      <c r="E283" s="16" t="s">
        <v>103</v>
      </c>
      <c r="F283" s="2">
        <v>9</v>
      </c>
      <c r="G283" s="3" t="s">
        <v>108</v>
      </c>
      <c r="H283" s="17">
        <v>12531</v>
      </c>
      <c r="I283" s="17">
        <v>893</v>
      </c>
      <c r="J283" s="3"/>
      <c r="K283" s="17">
        <v>3663.1473753581158</v>
      </c>
      <c r="L283" s="17">
        <v>6320.8554768685681</v>
      </c>
    </row>
    <row r="284" spans="1:12" x14ac:dyDescent="0.3">
      <c r="A284" s="2">
        <v>440</v>
      </c>
      <c r="B284" s="2">
        <v>440149128</v>
      </c>
      <c r="C284" s="3" t="s">
        <v>167</v>
      </c>
      <c r="D284" s="2">
        <v>149</v>
      </c>
      <c r="E284" s="16" t="s">
        <v>103</v>
      </c>
      <c r="F284" s="2">
        <v>128</v>
      </c>
      <c r="G284" s="3" t="s">
        <v>110</v>
      </c>
      <c r="H284" s="17">
        <v>14689</v>
      </c>
      <c r="I284" s="17">
        <v>893</v>
      </c>
      <c r="J284" s="3"/>
      <c r="K284" s="17">
        <v>0</v>
      </c>
      <c r="L284" s="17">
        <v>702.21938524743018</v>
      </c>
    </row>
    <row r="285" spans="1:12" x14ac:dyDescent="0.3">
      <c r="A285" s="2">
        <v>440</v>
      </c>
      <c r="B285" s="2">
        <v>440149149</v>
      </c>
      <c r="C285" s="3" t="s">
        <v>167</v>
      </c>
      <c r="D285" s="2">
        <v>149</v>
      </c>
      <c r="E285" s="16" t="s">
        <v>103</v>
      </c>
      <c r="F285" s="2">
        <v>149</v>
      </c>
      <c r="G285" s="3" t="s">
        <v>103</v>
      </c>
      <c r="H285" s="17">
        <v>11794</v>
      </c>
      <c r="I285" s="17">
        <v>893</v>
      </c>
      <c r="J285" s="3"/>
      <c r="K285" s="17">
        <v>0</v>
      </c>
      <c r="L285" s="17">
        <v>258.76988256246841</v>
      </c>
    </row>
    <row r="286" spans="1:12" x14ac:dyDescent="0.3">
      <c r="A286" s="2">
        <v>440</v>
      </c>
      <c r="B286" s="2">
        <v>440149181</v>
      </c>
      <c r="C286" s="3" t="s">
        <v>167</v>
      </c>
      <c r="D286" s="2">
        <v>149</v>
      </c>
      <c r="E286" s="16" t="s">
        <v>103</v>
      </c>
      <c r="F286" s="2">
        <v>181</v>
      </c>
      <c r="G286" s="3" t="s">
        <v>105</v>
      </c>
      <c r="H286" s="17">
        <v>10625</v>
      </c>
      <c r="I286" s="17">
        <v>893</v>
      </c>
      <c r="J286" s="3"/>
      <c r="K286" s="17">
        <v>0</v>
      </c>
      <c r="L286" s="17">
        <v>688.66917953871234</v>
      </c>
    </row>
    <row r="287" spans="1:12" x14ac:dyDescent="0.3">
      <c r="A287" s="2">
        <v>440</v>
      </c>
      <c r="B287" s="2">
        <v>440149211</v>
      </c>
      <c r="C287" s="3" t="s">
        <v>167</v>
      </c>
      <c r="D287" s="2">
        <v>149</v>
      </c>
      <c r="E287" s="16" t="s">
        <v>103</v>
      </c>
      <c r="F287" s="2">
        <v>211</v>
      </c>
      <c r="G287" s="3" t="s">
        <v>80</v>
      </c>
      <c r="H287" s="17">
        <v>10709</v>
      </c>
      <c r="I287" s="17">
        <v>893</v>
      </c>
      <c r="J287" s="3"/>
      <c r="K287" s="17">
        <v>1246.8100461739068</v>
      </c>
      <c r="L287" s="17">
        <v>2122.4188370037191</v>
      </c>
    </row>
    <row r="288" spans="1:12" x14ac:dyDescent="0.3">
      <c r="A288" s="2">
        <v>441</v>
      </c>
      <c r="B288" s="2">
        <v>441281061</v>
      </c>
      <c r="C288" s="3" t="s">
        <v>168</v>
      </c>
      <c r="D288" s="2">
        <v>281</v>
      </c>
      <c r="E288" s="16" t="s">
        <v>169</v>
      </c>
      <c r="F288" s="2">
        <v>61</v>
      </c>
      <c r="G288" s="3" t="s">
        <v>170</v>
      </c>
      <c r="H288" s="17">
        <v>10714</v>
      </c>
      <c r="I288" s="17">
        <v>893</v>
      </c>
      <c r="J288" s="3"/>
      <c r="K288" s="17">
        <v>0</v>
      </c>
      <c r="L288" s="17">
        <v>509.48479100710756</v>
      </c>
    </row>
    <row r="289" spans="1:12" x14ac:dyDescent="0.3">
      <c r="A289" s="2">
        <v>441</v>
      </c>
      <c r="B289" s="2">
        <v>441281087</v>
      </c>
      <c r="C289" s="3" t="s">
        <v>168</v>
      </c>
      <c r="D289" s="2">
        <v>281</v>
      </c>
      <c r="E289" s="16" t="s">
        <v>169</v>
      </c>
      <c r="F289" s="2">
        <v>87</v>
      </c>
      <c r="G289" s="3" t="s">
        <v>171</v>
      </c>
      <c r="H289" s="17">
        <v>10929</v>
      </c>
      <c r="I289" s="17">
        <v>893</v>
      </c>
      <c r="J289" s="3"/>
      <c r="K289" s="17">
        <v>1403.6796732194562</v>
      </c>
      <c r="L289" s="17">
        <v>4044.1598326651965</v>
      </c>
    </row>
    <row r="290" spans="1:12" x14ac:dyDescent="0.3">
      <c r="A290" s="2">
        <v>441</v>
      </c>
      <c r="B290" s="2">
        <v>441281159</v>
      </c>
      <c r="C290" s="3" t="s">
        <v>168</v>
      </c>
      <c r="D290" s="2">
        <v>281</v>
      </c>
      <c r="E290" s="16" t="s">
        <v>169</v>
      </c>
      <c r="F290" s="2">
        <v>159</v>
      </c>
      <c r="G290" s="3" t="s">
        <v>172</v>
      </c>
      <c r="H290" s="17">
        <v>12358</v>
      </c>
      <c r="I290" s="17">
        <v>893</v>
      </c>
      <c r="J290" s="3"/>
      <c r="K290" s="17">
        <v>2862.3630596308431</v>
      </c>
      <c r="L290" s="17">
        <v>5864.6141773884119</v>
      </c>
    </row>
    <row r="291" spans="1:12" x14ac:dyDescent="0.3">
      <c r="A291" s="2">
        <v>441</v>
      </c>
      <c r="B291" s="2">
        <v>441281161</v>
      </c>
      <c r="C291" s="3" t="s">
        <v>168</v>
      </c>
      <c r="D291" s="2">
        <v>281</v>
      </c>
      <c r="E291" s="16" t="s">
        <v>169</v>
      </c>
      <c r="F291" s="2">
        <v>161</v>
      </c>
      <c r="G291" s="3" t="s">
        <v>173</v>
      </c>
      <c r="H291" s="17">
        <v>12703</v>
      </c>
      <c r="I291" s="17">
        <v>893</v>
      </c>
      <c r="J291" s="3"/>
      <c r="K291" s="17">
        <v>1321.3999326512076</v>
      </c>
      <c r="L291" s="17">
        <v>4778.8973785808666</v>
      </c>
    </row>
    <row r="292" spans="1:12" x14ac:dyDescent="0.3">
      <c r="A292" s="2">
        <v>441</v>
      </c>
      <c r="B292" s="2">
        <v>441281281</v>
      </c>
      <c r="C292" s="3" t="s">
        <v>168</v>
      </c>
      <c r="D292" s="2">
        <v>281</v>
      </c>
      <c r="E292" s="16" t="s">
        <v>169</v>
      </c>
      <c r="F292" s="2">
        <v>281</v>
      </c>
      <c r="G292" s="3" t="s">
        <v>169</v>
      </c>
      <c r="H292" s="17">
        <v>10887</v>
      </c>
      <c r="I292" s="17">
        <v>893</v>
      </c>
      <c r="J292" s="3"/>
      <c r="K292" s="17">
        <v>0</v>
      </c>
      <c r="L292" s="17">
        <v>351.67753253532101</v>
      </c>
    </row>
    <row r="293" spans="1:12" x14ac:dyDescent="0.3">
      <c r="A293" s="2">
        <v>441</v>
      </c>
      <c r="B293" s="2">
        <v>441281680</v>
      </c>
      <c r="C293" s="3" t="s">
        <v>168</v>
      </c>
      <c r="D293" s="2">
        <v>281</v>
      </c>
      <c r="E293" s="16" t="s">
        <v>169</v>
      </c>
      <c r="F293" s="2">
        <v>680</v>
      </c>
      <c r="G293" s="3" t="s">
        <v>174</v>
      </c>
      <c r="H293" s="17">
        <v>12703</v>
      </c>
      <c r="I293" s="17">
        <v>893</v>
      </c>
      <c r="J293" s="3"/>
      <c r="K293" s="17">
        <v>1315.3682926318415</v>
      </c>
      <c r="L293" s="17">
        <v>4336.0201466540166</v>
      </c>
    </row>
    <row r="294" spans="1:12" x14ac:dyDescent="0.3">
      <c r="A294" s="2">
        <v>444</v>
      </c>
      <c r="B294" s="2">
        <v>444035001</v>
      </c>
      <c r="C294" s="3" t="s">
        <v>175</v>
      </c>
      <c r="D294" s="2">
        <v>35</v>
      </c>
      <c r="E294" s="16" t="s">
        <v>22</v>
      </c>
      <c r="F294" s="2">
        <v>1</v>
      </c>
      <c r="G294" s="3" t="s">
        <v>161</v>
      </c>
      <c r="H294" s="17">
        <v>8912</v>
      </c>
      <c r="I294" s="17">
        <v>893</v>
      </c>
      <c r="J294" s="3"/>
      <c r="K294" s="17">
        <v>531.18000163266879</v>
      </c>
      <c r="L294" s="17">
        <v>2269.3274073055509</v>
      </c>
    </row>
    <row r="295" spans="1:12" x14ac:dyDescent="0.3">
      <c r="A295" s="2">
        <v>444</v>
      </c>
      <c r="B295" s="2">
        <v>444035035</v>
      </c>
      <c r="C295" s="3" t="s">
        <v>175</v>
      </c>
      <c r="D295" s="2">
        <v>35</v>
      </c>
      <c r="E295" s="16" t="s">
        <v>22</v>
      </c>
      <c r="F295" s="2">
        <v>35</v>
      </c>
      <c r="G295" s="3" t="s">
        <v>22</v>
      </c>
      <c r="H295" s="17">
        <v>11291</v>
      </c>
      <c r="I295" s="17">
        <v>893</v>
      </c>
      <c r="J295" s="3"/>
      <c r="K295" s="17">
        <v>1096.693133369643</v>
      </c>
      <c r="L295" s="17">
        <v>3336.5032987314025</v>
      </c>
    </row>
    <row r="296" spans="1:12" x14ac:dyDescent="0.3">
      <c r="A296" s="2">
        <v>444</v>
      </c>
      <c r="B296" s="2">
        <v>444035040</v>
      </c>
      <c r="C296" s="3" t="s">
        <v>175</v>
      </c>
      <c r="D296" s="2">
        <v>35</v>
      </c>
      <c r="E296" s="16" t="s">
        <v>22</v>
      </c>
      <c r="F296" s="2">
        <v>40</v>
      </c>
      <c r="G296" s="3" t="s">
        <v>95</v>
      </c>
      <c r="H296" s="17">
        <v>8912</v>
      </c>
      <c r="I296" s="17">
        <v>893</v>
      </c>
      <c r="J296" s="3"/>
      <c r="K296" s="17">
        <v>963.52677137923092</v>
      </c>
      <c r="L296" s="17">
        <v>2292.9200064112429</v>
      </c>
    </row>
    <row r="297" spans="1:12" x14ac:dyDescent="0.3">
      <c r="A297" s="2">
        <v>444</v>
      </c>
      <c r="B297" s="2">
        <v>444035044</v>
      </c>
      <c r="C297" s="3" t="s">
        <v>175</v>
      </c>
      <c r="D297" s="2">
        <v>35</v>
      </c>
      <c r="E297" s="16" t="s">
        <v>22</v>
      </c>
      <c r="F297" s="2">
        <v>44</v>
      </c>
      <c r="G297" s="3" t="s">
        <v>35</v>
      </c>
      <c r="H297" s="17">
        <v>10291</v>
      </c>
      <c r="I297" s="17">
        <v>893</v>
      </c>
      <c r="J297" s="3"/>
      <c r="K297" s="17">
        <v>0</v>
      </c>
      <c r="L297" s="17">
        <v>677.84750708030697</v>
      </c>
    </row>
    <row r="298" spans="1:12" x14ac:dyDescent="0.3">
      <c r="A298" s="2">
        <v>444</v>
      </c>
      <c r="B298" s="2">
        <v>444035198</v>
      </c>
      <c r="C298" s="3" t="s">
        <v>175</v>
      </c>
      <c r="D298" s="2">
        <v>35</v>
      </c>
      <c r="E298" s="16" t="s">
        <v>22</v>
      </c>
      <c r="F298" s="2">
        <v>198</v>
      </c>
      <c r="G298" s="3" t="s">
        <v>39</v>
      </c>
      <c r="H298" s="17">
        <v>13177</v>
      </c>
      <c r="I298" s="17">
        <v>893</v>
      </c>
      <c r="J298" s="3"/>
      <c r="K298" s="17">
        <v>2564.9896785911787</v>
      </c>
      <c r="L298" s="17">
        <v>4272.870123064673</v>
      </c>
    </row>
    <row r="299" spans="1:12" x14ac:dyDescent="0.3">
      <c r="A299" s="2">
        <v>444</v>
      </c>
      <c r="B299" s="2">
        <v>444035244</v>
      </c>
      <c r="C299" s="3" t="s">
        <v>175</v>
      </c>
      <c r="D299" s="2">
        <v>35</v>
      </c>
      <c r="E299" s="16" t="s">
        <v>22</v>
      </c>
      <c r="F299" s="2">
        <v>244</v>
      </c>
      <c r="G299" s="3" t="s">
        <v>43</v>
      </c>
      <c r="H299" s="17">
        <v>10648</v>
      </c>
      <c r="I299" s="17">
        <v>893</v>
      </c>
      <c r="J299" s="3"/>
      <c r="K299" s="17">
        <v>780.29098960282681</v>
      </c>
      <c r="L299" s="17">
        <v>3702.9310944571589</v>
      </c>
    </row>
    <row r="300" spans="1:12" x14ac:dyDescent="0.3">
      <c r="A300" s="2">
        <v>444</v>
      </c>
      <c r="B300" s="2">
        <v>444035285</v>
      </c>
      <c r="C300" s="3" t="s">
        <v>175</v>
      </c>
      <c r="D300" s="2">
        <v>35</v>
      </c>
      <c r="E300" s="16" t="s">
        <v>22</v>
      </c>
      <c r="F300" s="2">
        <v>285</v>
      </c>
      <c r="G300" s="3" t="s">
        <v>44</v>
      </c>
      <c r="H300" s="17">
        <v>8912</v>
      </c>
      <c r="I300" s="17">
        <v>893</v>
      </c>
      <c r="J300" s="3"/>
      <c r="K300" s="17">
        <v>708.40914514561337</v>
      </c>
      <c r="L300" s="17">
        <v>2648.3947298046514</v>
      </c>
    </row>
    <row r="301" spans="1:12" x14ac:dyDescent="0.3">
      <c r="A301" s="2">
        <v>444</v>
      </c>
      <c r="B301" s="2">
        <v>444035336</v>
      </c>
      <c r="C301" s="3" t="s">
        <v>175</v>
      </c>
      <c r="D301" s="2">
        <v>35</v>
      </c>
      <c r="E301" s="16" t="s">
        <v>22</v>
      </c>
      <c r="F301" s="2">
        <v>336</v>
      </c>
      <c r="G301" s="3" t="s">
        <v>48</v>
      </c>
      <c r="H301" s="17">
        <v>10163</v>
      </c>
      <c r="I301" s="17">
        <v>893</v>
      </c>
      <c r="J301" s="3"/>
      <c r="K301" s="17">
        <v>0</v>
      </c>
      <c r="L301" s="17">
        <v>1355.4968901293232</v>
      </c>
    </row>
    <row r="302" spans="1:12" x14ac:dyDescent="0.3">
      <c r="A302" s="2">
        <v>445</v>
      </c>
      <c r="B302" s="2">
        <v>445348017</v>
      </c>
      <c r="C302" s="3" t="s">
        <v>176</v>
      </c>
      <c r="D302" s="2">
        <v>348</v>
      </c>
      <c r="E302" s="16" t="s">
        <v>132</v>
      </c>
      <c r="F302" s="2">
        <v>17</v>
      </c>
      <c r="G302" s="3" t="s">
        <v>177</v>
      </c>
      <c r="H302" s="17">
        <v>11144</v>
      </c>
      <c r="I302" s="17">
        <v>893</v>
      </c>
      <c r="J302" s="3"/>
      <c r="K302" s="17">
        <v>2346.4166128470824</v>
      </c>
      <c r="L302" s="17">
        <v>3038.9513098479638</v>
      </c>
    </row>
    <row r="303" spans="1:12" x14ac:dyDescent="0.3">
      <c r="A303" s="2">
        <v>445</v>
      </c>
      <c r="B303" s="2">
        <v>445348064</v>
      </c>
      <c r="C303" s="3" t="s">
        <v>176</v>
      </c>
      <c r="D303" s="2">
        <v>348</v>
      </c>
      <c r="E303" s="16" t="s">
        <v>132</v>
      </c>
      <c r="F303" s="2">
        <v>64</v>
      </c>
      <c r="G303" s="3" t="s">
        <v>121</v>
      </c>
      <c r="H303" s="17">
        <v>9240</v>
      </c>
      <c r="I303" s="17">
        <v>893</v>
      </c>
      <c r="J303" s="3"/>
      <c r="K303" s="17">
        <v>74.9887139277198</v>
      </c>
      <c r="L303" s="17">
        <v>1195.461884008826</v>
      </c>
    </row>
    <row r="304" spans="1:12" x14ac:dyDescent="0.3">
      <c r="A304" s="2">
        <v>445</v>
      </c>
      <c r="B304" s="2">
        <v>445348110</v>
      </c>
      <c r="C304" s="3" t="s">
        <v>176</v>
      </c>
      <c r="D304" s="2">
        <v>348</v>
      </c>
      <c r="E304" s="16" t="s">
        <v>132</v>
      </c>
      <c r="F304" s="2">
        <v>110</v>
      </c>
      <c r="G304" s="3" t="s">
        <v>122</v>
      </c>
      <c r="H304" s="17">
        <v>8724</v>
      </c>
      <c r="I304" s="17">
        <v>893</v>
      </c>
      <c r="J304" s="3"/>
      <c r="K304" s="17">
        <v>238.04271882363537</v>
      </c>
      <c r="L304" s="17">
        <v>1289.6691256689501</v>
      </c>
    </row>
    <row r="305" spans="1:12" x14ac:dyDescent="0.3">
      <c r="A305" s="2">
        <v>445</v>
      </c>
      <c r="B305" s="2">
        <v>445348151</v>
      </c>
      <c r="C305" s="3" t="s">
        <v>176</v>
      </c>
      <c r="D305" s="2">
        <v>348</v>
      </c>
      <c r="E305" s="16" t="s">
        <v>132</v>
      </c>
      <c r="F305" s="2">
        <v>151</v>
      </c>
      <c r="G305" s="3" t="s">
        <v>178</v>
      </c>
      <c r="H305" s="17">
        <v>10812</v>
      </c>
      <c r="I305" s="17">
        <v>893</v>
      </c>
      <c r="J305" s="3"/>
      <c r="K305" s="17">
        <v>84.638611874261187</v>
      </c>
      <c r="L305" s="17">
        <v>2034.6061580878559</v>
      </c>
    </row>
    <row r="306" spans="1:12" x14ac:dyDescent="0.3">
      <c r="A306" s="2">
        <v>445</v>
      </c>
      <c r="B306" s="2">
        <v>445348153</v>
      </c>
      <c r="C306" s="3" t="s">
        <v>176</v>
      </c>
      <c r="D306" s="2">
        <v>348</v>
      </c>
      <c r="E306" s="16" t="s">
        <v>132</v>
      </c>
      <c r="F306" s="2">
        <v>153</v>
      </c>
      <c r="G306" s="3" t="s">
        <v>124</v>
      </c>
      <c r="H306" s="17">
        <v>8378</v>
      </c>
      <c r="I306" s="17">
        <v>893</v>
      </c>
      <c r="J306" s="3"/>
      <c r="K306" s="17">
        <v>0.1045783148274495</v>
      </c>
      <c r="L306" s="17">
        <v>279.51489479457814</v>
      </c>
    </row>
    <row r="307" spans="1:12" x14ac:dyDescent="0.3">
      <c r="A307" s="2">
        <v>445</v>
      </c>
      <c r="B307" s="2">
        <v>445348162</v>
      </c>
      <c r="C307" s="3" t="s">
        <v>176</v>
      </c>
      <c r="D307" s="2">
        <v>348</v>
      </c>
      <c r="E307" s="16" t="s">
        <v>132</v>
      </c>
      <c r="F307" s="2">
        <v>162</v>
      </c>
      <c r="G307" s="3" t="s">
        <v>179</v>
      </c>
      <c r="H307" s="17">
        <v>10102</v>
      </c>
      <c r="I307" s="17">
        <v>893</v>
      </c>
      <c r="J307" s="3"/>
      <c r="K307" s="17">
        <v>1311.4351617689081</v>
      </c>
      <c r="L307" s="17">
        <v>2683.6740596643594</v>
      </c>
    </row>
    <row r="308" spans="1:12" x14ac:dyDescent="0.3">
      <c r="A308" s="2">
        <v>445</v>
      </c>
      <c r="B308" s="2">
        <v>445348186</v>
      </c>
      <c r="C308" s="3" t="s">
        <v>176</v>
      </c>
      <c r="D308" s="2">
        <v>348</v>
      </c>
      <c r="E308" s="16" t="s">
        <v>132</v>
      </c>
      <c r="F308" s="2">
        <v>186</v>
      </c>
      <c r="G308" s="3" t="s">
        <v>180</v>
      </c>
      <c r="H308" s="17">
        <v>10335</v>
      </c>
      <c r="I308" s="17">
        <v>893</v>
      </c>
      <c r="J308" s="3"/>
      <c r="K308" s="17">
        <v>1851.422793460295</v>
      </c>
      <c r="L308" s="17">
        <v>3888.5359930564773</v>
      </c>
    </row>
    <row r="309" spans="1:12" x14ac:dyDescent="0.3">
      <c r="A309" s="2">
        <v>445</v>
      </c>
      <c r="B309" s="2">
        <v>445348226</v>
      </c>
      <c r="C309" s="3" t="s">
        <v>176</v>
      </c>
      <c r="D309" s="2">
        <v>348</v>
      </c>
      <c r="E309" s="16" t="s">
        <v>132</v>
      </c>
      <c r="F309" s="2">
        <v>226</v>
      </c>
      <c r="G309" s="3" t="s">
        <v>181</v>
      </c>
      <c r="H309" s="17">
        <v>10725</v>
      </c>
      <c r="I309" s="17">
        <v>893</v>
      </c>
      <c r="J309" s="3"/>
      <c r="K309" s="17">
        <v>384.7426284324174</v>
      </c>
      <c r="L309" s="17">
        <v>1494.4690429005077</v>
      </c>
    </row>
    <row r="310" spans="1:12" x14ac:dyDescent="0.3">
      <c r="A310" s="2">
        <v>445</v>
      </c>
      <c r="B310" s="2">
        <v>445348271</v>
      </c>
      <c r="C310" s="3" t="s">
        <v>176</v>
      </c>
      <c r="D310" s="2">
        <v>348</v>
      </c>
      <c r="E310" s="16" t="s">
        <v>132</v>
      </c>
      <c r="F310" s="2">
        <v>271</v>
      </c>
      <c r="G310" s="3" t="s">
        <v>129</v>
      </c>
      <c r="H310" s="17">
        <v>11047</v>
      </c>
      <c r="I310" s="17">
        <v>893</v>
      </c>
      <c r="J310" s="3"/>
      <c r="K310" s="17">
        <v>716.88824649317576</v>
      </c>
      <c r="L310" s="17">
        <v>3067.4186635619862</v>
      </c>
    </row>
    <row r="311" spans="1:12" x14ac:dyDescent="0.3">
      <c r="A311" s="2">
        <v>445</v>
      </c>
      <c r="B311" s="2">
        <v>445348316</v>
      </c>
      <c r="C311" s="3" t="s">
        <v>176</v>
      </c>
      <c r="D311" s="2">
        <v>348</v>
      </c>
      <c r="E311" s="16" t="s">
        <v>132</v>
      </c>
      <c r="F311" s="2">
        <v>316</v>
      </c>
      <c r="G311" s="3" t="s">
        <v>182</v>
      </c>
      <c r="H311" s="17">
        <v>10432</v>
      </c>
      <c r="I311" s="17">
        <v>893</v>
      </c>
      <c r="J311" s="3"/>
      <c r="K311" s="17">
        <v>304.56227489597768</v>
      </c>
      <c r="L311" s="17">
        <v>1009.0422173856805</v>
      </c>
    </row>
    <row r="312" spans="1:12" x14ac:dyDescent="0.3">
      <c r="A312" s="2">
        <v>445</v>
      </c>
      <c r="B312" s="2">
        <v>445348322</v>
      </c>
      <c r="C312" s="3" t="s">
        <v>176</v>
      </c>
      <c r="D312" s="2">
        <v>348</v>
      </c>
      <c r="E312" s="16" t="s">
        <v>132</v>
      </c>
      <c r="F312" s="2">
        <v>322</v>
      </c>
      <c r="G312" s="3" t="s">
        <v>131</v>
      </c>
      <c r="H312" s="17">
        <v>8724</v>
      </c>
      <c r="I312" s="17">
        <v>893</v>
      </c>
      <c r="J312" s="3"/>
      <c r="K312" s="17">
        <v>2198.4807699692392</v>
      </c>
      <c r="L312" s="17">
        <v>4517.6410845102509</v>
      </c>
    </row>
    <row r="313" spans="1:12" x14ac:dyDescent="0.3">
      <c r="A313" s="2">
        <v>445</v>
      </c>
      <c r="B313" s="2">
        <v>445348348</v>
      </c>
      <c r="C313" s="3" t="s">
        <v>176</v>
      </c>
      <c r="D313" s="2">
        <v>348</v>
      </c>
      <c r="E313" s="16" t="s">
        <v>132</v>
      </c>
      <c r="F313" s="2">
        <v>348</v>
      </c>
      <c r="G313" s="3" t="s">
        <v>132</v>
      </c>
      <c r="H313" s="17">
        <v>11090</v>
      </c>
      <c r="I313" s="17">
        <v>893</v>
      </c>
      <c r="J313" s="3"/>
      <c r="K313" s="17">
        <v>0</v>
      </c>
      <c r="L313" s="17">
        <v>159.60454779493011</v>
      </c>
    </row>
    <row r="314" spans="1:12" x14ac:dyDescent="0.3">
      <c r="A314" s="2">
        <v>445</v>
      </c>
      <c r="B314" s="2">
        <v>445348616</v>
      </c>
      <c r="C314" s="3" t="s">
        <v>176</v>
      </c>
      <c r="D314" s="2">
        <v>348</v>
      </c>
      <c r="E314" s="16" t="s">
        <v>132</v>
      </c>
      <c r="F314" s="2">
        <v>616</v>
      </c>
      <c r="G314" s="3" t="s">
        <v>133</v>
      </c>
      <c r="H314" s="17">
        <v>14082</v>
      </c>
      <c r="I314" s="17">
        <v>893</v>
      </c>
      <c r="J314" s="3"/>
      <c r="K314" s="17">
        <v>1587.9432750291726</v>
      </c>
      <c r="L314" s="17">
        <v>4464.5622525271501</v>
      </c>
    </row>
    <row r="315" spans="1:12" x14ac:dyDescent="0.3">
      <c r="A315" s="2">
        <v>445</v>
      </c>
      <c r="B315" s="2">
        <v>445348658</v>
      </c>
      <c r="C315" s="3" t="s">
        <v>176</v>
      </c>
      <c r="D315" s="2">
        <v>348</v>
      </c>
      <c r="E315" s="16" t="s">
        <v>132</v>
      </c>
      <c r="F315" s="2">
        <v>658</v>
      </c>
      <c r="G315" s="3" t="s">
        <v>183</v>
      </c>
      <c r="H315" s="17">
        <v>8724</v>
      </c>
      <c r="I315" s="17">
        <v>893</v>
      </c>
      <c r="J315" s="3"/>
      <c r="K315" s="17">
        <v>232.56631978841506</v>
      </c>
      <c r="L315" s="17">
        <v>878.2960417026261</v>
      </c>
    </row>
    <row r="316" spans="1:12" x14ac:dyDescent="0.3">
      <c r="A316" s="2">
        <v>445</v>
      </c>
      <c r="B316" s="2">
        <v>445348735</v>
      </c>
      <c r="C316" s="3" t="s">
        <v>176</v>
      </c>
      <c r="D316" s="2">
        <v>348</v>
      </c>
      <c r="E316" s="16" t="s">
        <v>132</v>
      </c>
      <c r="F316" s="2">
        <v>735</v>
      </c>
      <c r="G316" s="3" t="s">
        <v>138</v>
      </c>
      <c r="H316" s="17">
        <v>10541</v>
      </c>
      <c r="I316" s="17">
        <v>893</v>
      </c>
      <c r="J316" s="3"/>
      <c r="K316" s="17">
        <v>738.33147022000594</v>
      </c>
      <c r="L316" s="17">
        <v>3712.0785196264769</v>
      </c>
    </row>
    <row r="317" spans="1:12" x14ac:dyDescent="0.3">
      <c r="A317" s="2">
        <v>445</v>
      </c>
      <c r="B317" s="2">
        <v>445348767</v>
      </c>
      <c r="C317" s="3" t="s">
        <v>176</v>
      </c>
      <c r="D317" s="2">
        <v>348</v>
      </c>
      <c r="E317" s="16" t="s">
        <v>132</v>
      </c>
      <c r="F317" s="2">
        <v>767</v>
      </c>
      <c r="G317" s="3" t="s">
        <v>184</v>
      </c>
      <c r="H317" s="17">
        <v>8982</v>
      </c>
      <c r="I317" s="17">
        <v>893</v>
      </c>
      <c r="J317" s="3"/>
      <c r="K317" s="17">
        <v>447.72652630503217</v>
      </c>
      <c r="L317" s="17">
        <v>1618.1321997495288</v>
      </c>
    </row>
    <row r="318" spans="1:12" x14ac:dyDescent="0.3">
      <c r="A318" s="2">
        <v>445</v>
      </c>
      <c r="B318" s="2">
        <v>445348775</v>
      </c>
      <c r="C318" s="3" t="s">
        <v>176</v>
      </c>
      <c r="D318" s="2">
        <v>348</v>
      </c>
      <c r="E318" s="16" t="s">
        <v>132</v>
      </c>
      <c r="F318" s="2">
        <v>775</v>
      </c>
      <c r="G318" s="3" t="s">
        <v>77</v>
      </c>
      <c r="H318" s="17">
        <v>10002</v>
      </c>
      <c r="I318" s="17">
        <v>893</v>
      </c>
      <c r="J318" s="3"/>
      <c r="K318" s="17">
        <v>771.67322778708331</v>
      </c>
      <c r="L318" s="17">
        <v>1807.8235471696516</v>
      </c>
    </row>
    <row r="319" spans="1:12" x14ac:dyDescent="0.3">
      <c r="A319" s="2">
        <v>446</v>
      </c>
      <c r="B319" s="2">
        <v>446099016</v>
      </c>
      <c r="C319" s="3" t="s">
        <v>185</v>
      </c>
      <c r="D319" s="2">
        <v>99</v>
      </c>
      <c r="E319" s="16" t="s">
        <v>186</v>
      </c>
      <c r="F319" s="2">
        <v>16</v>
      </c>
      <c r="G319" s="3" t="s">
        <v>187</v>
      </c>
      <c r="H319" s="17">
        <v>10048</v>
      </c>
      <c r="I319" s="17">
        <v>893</v>
      </c>
      <c r="J319" s="3"/>
      <c r="K319" s="17">
        <v>0</v>
      </c>
      <c r="L319" s="17">
        <v>589.59475138542984</v>
      </c>
    </row>
    <row r="320" spans="1:12" x14ac:dyDescent="0.3">
      <c r="A320" s="2">
        <v>446</v>
      </c>
      <c r="B320" s="2">
        <v>446099018</v>
      </c>
      <c r="C320" s="3" t="s">
        <v>185</v>
      </c>
      <c r="D320" s="2">
        <v>99</v>
      </c>
      <c r="E320" s="16" t="s">
        <v>186</v>
      </c>
      <c r="F320" s="2">
        <v>18</v>
      </c>
      <c r="G320" s="3" t="s">
        <v>188</v>
      </c>
      <c r="H320" s="17">
        <v>11254</v>
      </c>
      <c r="I320" s="17">
        <v>893</v>
      </c>
      <c r="J320" s="3"/>
      <c r="K320" s="17">
        <v>3909.7523055032725</v>
      </c>
      <c r="L320" s="17">
        <v>7394.9925870401457</v>
      </c>
    </row>
    <row r="321" spans="1:12" x14ac:dyDescent="0.3">
      <c r="A321" s="2">
        <v>446</v>
      </c>
      <c r="B321" s="2">
        <v>446099035</v>
      </c>
      <c r="C321" s="3" t="s">
        <v>185</v>
      </c>
      <c r="D321" s="2">
        <v>99</v>
      </c>
      <c r="E321" s="16" t="s">
        <v>186</v>
      </c>
      <c r="F321" s="2">
        <v>35</v>
      </c>
      <c r="G321" s="3" t="s">
        <v>22</v>
      </c>
      <c r="H321" s="17">
        <v>12471</v>
      </c>
      <c r="I321" s="17">
        <v>893</v>
      </c>
      <c r="J321" s="3"/>
      <c r="K321" s="17">
        <v>1211.3063560581722</v>
      </c>
      <c r="L321" s="17">
        <v>3685.1946363014195</v>
      </c>
    </row>
    <row r="322" spans="1:12" x14ac:dyDescent="0.3">
      <c r="A322" s="2">
        <v>446</v>
      </c>
      <c r="B322" s="2">
        <v>446099044</v>
      </c>
      <c r="C322" s="3" t="s">
        <v>185</v>
      </c>
      <c r="D322" s="2">
        <v>99</v>
      </c>
      <c r="E322" s="16" t="s">
        <v>186</v>
      </c>
      <c r="F322" s="2">
        <v>44</v>
      </c>
      <c r="G322" s="3" t="s">
        <v>35</v>
      </c>
      <c r="H322" s="17">
        <v>11305</v>
      </c>
      <c r="I322" s="17">
        <v>893</v>
      </c>
      <c r="J322" s="3"/>
      <c r="K322" s="17">
        <v>0</v>
      </c>
      <c r="L322" s="17">
        <v>744.63765110707027</v>
      </c>
    </row>
    <row r="323" spans="1:12" x14ac:dyDescent="0.3">
      <c r="A323" s="2">
        <v>446</v>
      </c>
      <c r="B323" s="2">
        <v>446099050</v>
      </c>
      <c r="C323" s="3" t="s">
        <v>185</v>
      </c>
      <c r="D323" s="2">
        <v>99</v>
      </c>
      <c r="E323" s="16" t="s">
        <v>186</v>
      </c>
      <c r="F323" s="2">
        <v>50</v>
      </c>
      <c r="G323" s="3" t="s">
        <v>112</v>
      </c>
      <c r="H323" s="17">
        <v>10315</v>
      </c>
      <c r="I323" s="17">
        <v>893</v>
      </c>
      <c r="J323" s="3"/>
      <c r="K323" s="17">
        <v>1985.9515891755345</v>
      </c>
      <c r="L323" s="17">
        <v>4387.1893370134931</v>
      </c>
    </row>
    <row r="324" spans="1:12" x14ac:dyDescent="0.3">
      <c r="A324" s="2">
        <v>446</v>
      </c>
      <c r="B324" s="2">
        <v>446099083</v>
      </c>
      <c r="C324" s="3" t="s">
        <v>185</v>
      </c>
      <c r="D324" s="2">
        <v>99</v>
      </c>
      <c r="E324" s="16" t="s">
        <v>186</v>
      </c>
      <c r="F324" s="2">
        <v>83</v>
      </c>
      <c r="G324" s="3" t="s">
        <v>189</v>
      </c>
      <c r="H324" s="17">
        <v>11036</v>
      </c>
      <c r="I324" s="17">
        <v>893</v>
      </c>
      <c r="J324" s="3"/>
      <c r="K324" s="17">
        <v>392.08144089297275</v>
      </c>
      <c r="L324" s="17">
        <v>1582.9010265947309</v>
      </c>
    </row>
    <row r="325" spans="1:12" x14ac:dyDescent="0.3">
      <c r="A325" s="2">
        <v>446</v>
      </c>
      <c r="B325" s="2">
        <v>446099088</v>
      </c>
      <c r="C325" s="3" t="s">
        <v>185</v>
      </c>
      <c r="D325" s="2">
        <v>99</v>
      </c>
      <c r="E325" s="16" t="s">
        <v>186</v>
      </c>
      <c r="F325" s="2">
        <v>88</v>
      </c>
      <c r="G325" s="3" t="s">
        <v>190</v>
      </c>
      <c r="H325" s="17">
        <v>10762</v>
      </c>
      <c r="I325" s="17">
        <v>893</v>
      </c>
      <c r="J325" s="3"/>
      <c r="K325" s="17">
        <v>1235.8923097611078</v>
      </c>
      <c r="L325" s="17">
        <v>3075.5421036102089</v>
      </c>
    </row>
    <row r="326" spans="1:12" x14ac:dyDescent="0.3">
      <c r="A326" s="2">
        <v>446</v>
      </c>
      <c r="B326" s="2">
        <v>446099099</v>
      </c>
      <c r="C326" s="3" t="s">
        <v>185</v>
      </c>
      <c r="D326" s="2">
        <v>99</v>
      </c>
      <c r="E326" s="16" t="s">
        <v>186</v>
      </c>
      <c r="F326" s="2">
        <v>99</v>
      </c>
      <c r="G326" s="3" t="s">
        <v>186</v>
      </c>
      <c r="H326" s="17">
        <v>10269</v>
      </c>
      <c r="I326" s="17">
        <v>893</v>
      </c>
      <c r="J326" s="3"/>
      <c r="K326" s="17">
        <v>1224.46066413259</v>
      </c>
      <c r="L326" s="17">
        <v>5398.136253573919</v>
      </c>
    </row>
    <row r="327" spans="1:12" x14ac:dyDescent="0.3">
      <c r="A327" s="2">
        <v>446</v>
      </c>
      <c r="B327" s="2">
        <v>446099133</v>
      </c>
      <c r="C327" s="3" t="s">
        <v>185</v>
      </c>
      <c r="D327" s="2">
        <v>99</v>
      </c>
      <c r="E327" s="16" t="s">
        <v>186</v>
      </c>
      <c r="F327" s="2">
        <v>133</v>
      </c>
      <c r="G327" s="3" t="s">
        <v>73</v>
      </c>
      <c r="H327" s="17">
        <v>14854</v>
      </c>
      <c r="I327" s="17">
        <v>893</v>
      </c>
      <c r="J327" s="3"/>
      <c r="K327" s="17">
        <v>2076.6056932038882</v>
      </c>
      <c r="L327" s="17">
        <v>3967.2445922684383</v>
      </c>
    </row>
    <row r="328" spans="1:12" x14ac:dyDescent="0.3">
      <c r="A328" s="2">
        <v>446</v>
      </c>
      <c r="B328" s="2">
        <v>446099167</v>
      </c>
      <c r="C328" s="3" t="s">
        <v>185</v>
      </c>
      <c r="D328" s="2">
        <v>99</v>
      </c>
      <c r="E328" s="16" t="s">
        <v>186</v>
      </c>
      <c r="F328" s="2">
        <v>167</v>
      </c>
      <c r="G328" s="3" t="s">
        <v>191</v>
      </c>
      <c r="H328" s="17">
        <v>10340</v>
      </c>
      <c r="I328" s="17">
        <v>893</v>
      </c>
      <c r="J328" s="3"/>
      <c r="K328" s="17">
        <v>120.99268202318126</v>
      </c>
      <c r="L328" s="17">
        <v>3437.7157304540469</v>
      </c>
    </row>
    <row r="329" spans="1:12" x14ac:dyDescent="0.3">
      <c r="A329" s="2">
        <v>446</v>
      </c>
      <c r="B329" s="2">
        <v>446099170</v>
      </c>
      <c r="C329" s="3" t="s">
        <v>185</v>
      </c>
      <c r="D329" s="2">
        <v>99</v>
      </c>
      <c r="E329" s="16" t="s">
        <v>186</v>
      </c>
      <c r="F329" s="2">
        <v>170</v>
      </c>
      <c r="G329" s="3" t="s">
        <v>87</v>
      </c>
      <c r="H329" s="17">
        <v>9112</v>
      </c>
      <c r="I329" s="17">
        <v>893</v>
      </c>
      <c r="J329" s="3"/>
      <c r="K329" s="17">
        <v>1965.7390816619227</v>
      </c>
      <c r="L329" s="17">
        <v>3353.3446984407874</v>
      </c>
    </row>
    <row r="330" spans="1:12" x14ac:dyDescent="0.3">
      <c r="A330" s="2">
        <v>446</v>
      </c>
      <c r="B330" s="2">
        <v>446099177</v>
      </c>
      <c r="C330" s="3" t="s">
        <v>185</v>
      </c>
      <c r="D330" s="2">
        <v>99</v>
      </c>
      <c r="E330" s="16" t="s">
        <v>186</v>
      </c>
      <c r="F330" s="2">
        <v>177</v>
      </c>
      <c r="G330" s="3" t="s">
        <v>127</v>
      </c>
      <c r="H330" s="17">
        <v>12308</v>
      </c>
      <c r="I330" s="17">
        <v>893</v>
      </c>
      <c r="J330" s="3"/>
      <c r="K330" s="17">
        <v>1241.3349193674439</v>
      </c>
      <c r="L330" s="17">
        <v>4199.7980567001396</v>
      </c>
    </row>
    <row r="331" spans="1:12" x14ac:dyDescent="0.3">
      <c r="A331" s="2">
        <v>446</v>
      </c>
      <c r="B331" s="2">
        <v>446099208</v>
      </c>
      <c r="C331" s="3" t="s">
        <v>185</v>
      </c>
      <c r="D331" s="2">
        <v>99</v>
      </c>
      <c r="E331" s="16" t="s">
        <v>186</v>
      </c>
      <c r="F331" s="2">
        <v>208</v>
      </c>
      <c r="G331" s="3" t="s">
        <v>192</v>
      </c>
      <c r="H331" s="17">
        <v>9065</v>
      </c>
      <c r="I331" s="17">
        <v>893</v>
      </c>
      <c r="J331" s="3"/>
      <c r="K331" s="17">
        <v>2878.5604492642797</v>
      </c>
      <c r="L331" s="17">
        <v>6194.3158071127036</v>
      </c>
    </row>
    <row r="332" spans="1:12" x14ac:dyDescent="0.3">
      <c r="A332" s="2">
        <v>446</v>
      </c>
      <c r="B332" s="2">
        <v>446099212</v>
      </c>
      <c r="C332" s="3" t="s">
        <v>185</v>
      </c>
      <c r="D332" s="2">
        <v>99</v>
      </c>
      <c r="E332" s="16" t="s">
        <v>186</v>
      </c>
      <c r="F332" s="2">
        <v>212</v>
      </c>
      <c r="G332" s="3" t="s">
        <v>41</v>
      </c>
      <c r="H332" s="17">
        <v>10280</v>
      </c>
      <c r="I332" s="17">
        <v>893</v>
      </c>
      <c r="J332" s="3"/>
      <c r="K332" s="17">
        <v>516.51184191823813</v>
      </c>
      <c r="L332" s="17">
        <v>1438.0397038469218</v>
      </c>
    </row>
    <row r="333" spans="1:12" x14ac:dyDescent="0.3">
      <c r="A333" s="2">
        <v>446</v>
      </c>
      <c r="B333" s="2">
        <v>446099218</v>
      </c>
      <c r="C333" s="3" t="s">
        <v>185</v>
      </c>
      <c r="D333" s="2">
        <v>99</v>
      </c>
      <c r="E333" s="16" t="s">
        <v>186</v>
      </c>
      <c r="F333" s="2">
        <v>218</v>
      </c>
      <c r="G333" s="3" t="s">
        <v>193</v>
      </c>
      <c r="H333" s="17">
        <v>9788</v>
      </c>
      <c r="I333" s="17">
        <v>893</v>
      </c>
      <c r="J333" s="3"/>
      <c r="K333" s="17">
        <v>1231.878375955861</v>
      </c>
      <c r="L333" s="17">
        <v>2610.2808985183419</v>
      </c>
    </row>
    <row r="334" spans="1:12" x14ac:dyDescent="0.3">
      <c r="A334" s="2">
        <v>446</v>
      </c>
      <c r="B334" s="2">
        <v>446099220</v>
      </c>
      <c r="C334" s="3" t="s">
        <v>185</v>
      </c>
      <c r="D334" s="2">
        <v>99</v>
      </c>
      <c r="E334" s="16" t="s">
        <v>186</v>
      </c>
      <c r="F334" s="2">
        <v>220</v>
      </c>
      <c r="G334" s="3" t="s">
        <v>42</v>
      </c>
      <c r="H334" s="17">
        <v>10585</v>
      </c>
      <c r="I334" s="17">
        <v>893</v>
      </c>
      <c r="J334" s="3"/>
      <c r="K334" s="17">
        <v>2016.563899337958</v>
      </c>
      <c r="L334" s="17">
        <v>3767.4692059208719</v>
      </c>
    </row>
    <row r="335" spans="1:12" x14ac:dyDescent="0.3">
      <c r="A335" s="2">
        <v>446</v>
      </c>
      <c r="B335" s="2">
        <v>446099238</v>
      </c>
      <c r="C335" s="3" t="s">
        <v>185</v>
      </c>
      <c r="D335" s="2">
        <v>99</v>
      </c>
      <c r="E335" s="16" t="s">
        <v>186</v>
      </c>
      <c r="F335" s="2">
        <v>238</v>
      </c>
      <c r="G335" s="3" t="s">
        <v>194</v>
      </c>
      <c r="H335" s="17">
        <v>10471</v>
      </c>
      <c r="I335" s="17">
        <v>893</v>
      </c>
      <c r="J335" s="3"/>
      <c r="K335" s="17">
        <v>2083.4174719401362</v>
      </c>
      <c r="L335" s="17">
        <v>5253.1496629894846</v>
      </c>
    </row>
    <row r="336" spans="1:12" x14ac:dyDescent="0.3">
      <c r="A336" s="2">
        <v>446</v>
      </c>
      <c r="B336" s="2">
        <v>446099244</v>
      </c>
      <c r="C336" s="3" t="s">
        <v>185</v>
      </c>
      <c r="D336" s="2">
        <v>99</v>
      </c>
      <c r="E336" s="16" t="s">
        <v>186</v>
      </c>
      <c r="F336" s="2">
        <v>244</v>
      </c>
      <c r="G336" s="3" t="s">
        <v>43</v>
      </c>
      <c r="H336" s="17">
        <v>12406</v>
      </c>
      <c r="I336" s="17">
        <v>893</v>
      </c>
      <c r="J336" s="3"/>
      <c r="K336" s="17">
        <v>909.11814585017601</v>
      </c>
      <c r="L336" s="17">
        <v>4314.2903040792189</v>
      </c>
    </row>
    <row r="337" spans="1:12" x14ac:dyDescent="0.3">
      <c r="A337" s="2">
        <v>446</v>
      </c>
      <c r="B337" s="2">
        <v>446099266</v>
      </c>
      <c r="C337" s="3" t="s">
        <v>185</v>
      </c>
      <c r="D337" s="2">
        <v>99</v>
      </c>
      <c r="E337" s="16" t="s">
        <v>186</v>
      </c>
      <c r="F337" s="2">
        <v>266</v>
      </c>
      <c r="G337" s="3" t="s">
        <v>195</v>
      </c>
      <c r="H337" s="17">
        <v>8991</v>
      </c>
      <c r="I337" s="17">
        <v>893</v>
      </c>
      <c r="J337" s="3"/>
      <c r="K337" s="17">
        <v>3351.3457269468927</v>
      </c>
      <c r="L337" s="17">
        <v>3946.7428731955479</v>
      </c>
    </row>
    <row r="338" spans="1:12" x14ac:dyDescent="0.3">
      <c r="A338" s="2">
        <v>446</v>
      </c>
      <c r="B338" s="2">
        <v>446099285</v>
      </c>
      <c r="C338" s="3" t="s">
        <v>185</v>
      </c>
      <c r="D338" s="2">
        <v>99</v>
      </c>
      <c r="E338" s="16" t="s">
        <v>186</v>
      </c>
      <c r="F338" s="2">
        <v>285</v>
      </c>
      <c r="G338" s="3" t="s">
        <v>44</v>
      </c>
      <c r="H338" s="17">
        <v>10546</v>
      </c>
      <c r="I338" s="17">
        <v>893</v>
      </c>
      <c r="J338" s="3"/>
      <c r="K338" s="17">
        <v>838.29475366984298</v>
      </c>
      <c r="L338" s="17">
        <v>3133.9733865035741</v>
      </c>
    </row>
    <row r="339" spans="1:12" x14ac:dyDescent="0.3">
      <c r="A339" s="2">
        <v>446</v>
      </c>
      <c r="B339" s="2">
        <v>446099293</v>
      </c>
      <c r="C339" s="3" t="s">
        <v>185</v>
      </c>
      <c r="D339" s="2">
        <v>99</v>
      </c>
      <c r="E339" s="16" t="s">
        <v>186</v>
      </c>
      <c r="F339" s="2">
        <v>293</v>
      </c>
      <c r="G339" s="3" t="s">
        <v>45</v>
      </c>
      <c r="H339" s="17">
        <v>11424</v>
      </c>
      <c r="I339" s="17">
        <v>893</v>
      </c>
      <c r="J339" s="3"/>
      <c r="K339" s="17">
        <v>0</v>
      </c>
      <c r="L339" s="17">
        <v>693.95401811075317</v>
      </c>
    </row>
    <row r="340" spans="1:12" x14ac:dyDescent="0.3">
      <c r="A340" s="2">
        <v>446</v>
      </c>
      <c r="B340" s="2">
        <v>446099307</v>
      </c>
      <c r="C340" s="3" t="s">
        <v>185</v>
      </c>
      <c r="D340" s="2">
        <v>99</v>
      </c>
      <c r="E340" s="16" t="s">
        <v>186</v>
      </c>
      <c r="F340" s="2">
        <v>307</v>
      </c>
      <c r="G340" s="3" t="s">
        <v>76</v>
      </c>
      <c r="H340" s="17">
        <v>10971</v>
      </c>
      <c r="I340" s="17">
        <v>893</v>
      </c>
      <c r="J340" s="3"/>
      <c r="K340" s="17">
        <v>1174.1966083053321</v>
      </c>
      <c r="L340" s="17">
        <v>3768.5684222762029</v>
      </c>
    </row>
    <row r="341" spans="1:12" x14ac:dyDescent="0.3">
      <c r="A341" s="2">
        <v>446</v>
      </c>
      <c r="B341" s="2">
        <v>446099323</v>
      </c>
      <c r="C341" s="3" t="s">
        <v>185</v>
      </c>
      <c r="D341" s="2">
        <v>99</v>
      </c>
      <c r="E341" s="16" t="s">
        <v>186</v>
      </c>
      <c r="F341" s="2">
        <v>323</v>
      </c>
      <c r="G341" s="3" t="s">
        <v>196</v>
      </c>
      <c r="H341" s="17">
        <v>13073</v>
      </c>
      <c r="I341" s="17">
        <v>893</v>
      </c>
      <c r="J341" s="3"/>
      <c r="K341" s="17">
        <v>2028.1416115940356</v>
      </c>
      <c r="L341" s="17">
        <v>3712.1434946299778</v>
      </c>
    </row>
    <row r="342" spans="1:12" x14ac:dyDescent="0.3">
      <c r="A342" s="2">
        <v>446</v>
      </c>
      <c r="B342" s="2">
        <v>446099336</v>
      </c>
      <c r="C342" s="3" t="s">
        <v>185</v>
      </c>
      <c r="D342" s="2">
        <v>99</v>
      </c>
      <c r="E342" s="16" t="s">
        <v>186</v>
      </c>
      <c r="F342" s="2">
        <v>336</v>
      </c>
      <c r="G342" s="3" t="s">
        <v>48</v>
      </c>
      <c r="H342" s="17">
        <v>13290</v>
      </c>
      <c r="I342" s="17">
        <v>893</v>
      </c>
      <c r="J342" s="3"/>
      <c r="K342" s="17">
        <v>0</v>
      </c>
      <c r="L342" s="17">
        <v>1772.562596656373</v>
      </c>
    </row>
    <row r="343" spans="1:12" x14ac:dyDescent="0.3">
      <c r="A343" s="2">
        <v>446</v>
      </c>
      <c r="B343" s="2">
        <v>446099350</v>
      </c>
      <c r="C343" s="3" t="s">
        <v>185</v>
      </c>
      <c r="D343" s="2">
        <v>99</v>
      </c>
      <c r="E343" s="16" t="s">
        <v>186</v>
      </c>
      <c r="F343" s="2">
        <v>350</v>
      </c>
      <c r="G343" s="3" t="s">
        <v>197</v>
      </c>
      <c r="H343" s="17">
        <v>11897</v>
      </c>
      <c r="I343" s="17">
        <v>893</v>
      </c>
      <c r="J343" s="3"/>
      <c r="K343" s="17">
        <v>713.66418211402561</v>
      </c>
      <c r="L343" s="17">
        <v>5522.0126956711683</v>
      </c>
    </row>
    <row r="344" spans="1:12" x14ac:dyDescent="0.3">
      <c r="A344" s="2">
        <v>446</v>
      </c>
      <c r="B344" s="2">
        <v>446099352</v>
      </c>
      <c r="C344" s="3" t="s">
        <v>185</v>
      </c>
      <c r="D344" s="2">
        <v>99</v>
      </c>
      <c r="E344" s="16" t="s">
        <v>186</v>
      </c>
      <c r="F344" s="2">
        <v>352</v>
      </c>
      <c r="G344" s="3" t="s">
        <v>198</v>
      </c>
      <c r="H344" s="17">
        <v>8930</v>
      </c>
      <c r="I344" s="17">
        <v>893</v>
      </c>
      <c r="J344" s="3"/>
      <c r="K344" s="17">
        <v>0</v>
      </c>
      <c r="L344" s="17">
        <v>2938.9452216037262</v>
      </c>
    </row>
    <row r="345" spans="1:12" x14ac:dyDescent="0.3">
      <c r="A345" s="2">
        <v>446</v>
      </c>
      <c r="B345" s="2">
        <v>446099625</v>
      </c>
      <c r="C345" s="3" t="s">
        <v>185</v>
      </c>
      <c r="D345" s="2">
        <v>99</v>
      </c>
      <c r="E345" s="16" t="s">
        <v>186</v>
      </c>
      <c r="F345" s="2">
        <v>625</v>
      </c>
      <c r="G345" s="3" t="s">
        <v>49</v>
      </c>
      <c r="H345" s="17">
        <v>11446</v>
      </c>
      <c r="I345" s="17">
        <v>893</v>
      </c>
      <c r="J345" s="3"/>
      <c r="K345" s="17">
        <v>705.36389630022859</v>
      </c>
      <c r="L345" s="17">
        <v>2143.548094550697</v>
      </c>
    </row>
    <row r="346" spans="1:12" x14ac:dyDescent="0.3">
      <c r="A346" s="2">
        <v>446</v>
      </c>
      <c r="B346" s="2">
        <v>446099650</v>
      </c>
      <c r="C346" s="3" t="s">
        <v>185</v>
      </c>
      <c r="D346" s="2">
        <v>99</v>
      </c>
      <c r="E346" s="16" t="s">
        <v>186</v>
      </c>
      <c r="F346" s="2">
        <v>650</v>
      </c>
      <c r="G346" s="3" t="s">
        <v>199</v>
      </c>
      <c r="H346" s="17">
        <v>13290</v>
      </c>
      <c r="I346" s="17">
        <v>893</v>
      </c>
      <c r="J346" s="3"/>
      <c r="K346" s="17">
        <v>1045.5297237846717</v>
      </c>
      <c r="L346" s="17">
        <v>3057.7291903572132</v>
      </c>
    </row>
    <row r="347" spans="1:12" x14ac:dyDescent="0.3">
      <c r="A347" s="2">
        <v>446</v>
      </c>
      <c r="B347" s="2">
        <v>446099690</v>
      </c>
      <c r="C347" s="3" t="s">
        <v>185</v>
      </c>
      <c r="D347" s="2">
        <v>99</v>
      </c>
      <c r="E347" s="16" t="s">
        <v>186</v>
      </c>
      <c r="F347" s="2">
        <v>690</v>
      </c>
      <c r="G347" s="3" t="s">
        <v>200</v>
      </c>
      <c r="H347" s="17">
        <v>11047</v>
      </c>
      <c r="I347" s="17">
        <v>893</v>
      </c>
      <c r="J347" s="3"/>
      <c r="K347" s="17">
        <v>1133.3776823423159</v>
      </c>
      <c r="L347" s="17">
        <v>2869.5463308076614</v>
      </c>
    </row>
    <row r="348" spans="1:12" x14ac:dyDescent="0.3">
      <c r="A348" s="2">
        <v>447</v>
      </c>
      <c r="B348" s="2">
        <v>447101016</v>
      </c>
      <c r="C348" s="3" t="s">
        <v>201</v>
      </c>
      <c r="D348" s="2">
        <v>101</v>
      </c>
      <c r="E348" s="16" t="s">
        <v>84</v>
      </c>
      <c r="F348" s="2">
        <v>16</v>
      </c>
      <c r="G348" s="3" t="s">
        <v>187</v>
      </c>
      <c r="H348" s="17">
        <v>8741</v>
      </c>
      <c r="I348" s="17">
        <v>893</v>
      </c>
      <c r="J348" s="3"/>
      <c r="K348" s="17">
        <v>0</v>
      </c>
      <c r="L348" s="17">
        <v>512.90283856091264</v>
      </c>
    </row>
    <row r="349" spans="1:12" x14ac:dyDescent="0.3">
      <c r="A349" s="2">
        <v>447</v>
      </c>
      <c r="B349" s="2">
        <v>447101025</v>
      </c>
      <c r="C349" s="3" t="s">
        <v>201</v>
      </c>
      <c r="D349" s="2">
        <v>101</v>
      </c>
      <c r="E349" s="16" t="s">
        <v>84</v>
      </c>
      <c r="F349" s="2">
        <v>25</v>
      </c>
      <c r="G349" s="3" t="s">
        <v>120</v>
      </c>
      <c r="H349" s="17">
        <v>9934</v>
      </c>
      <c r="I349" s="17">
        <v>893</v>
      </c>
      <c r="J349" s="3"/>
      <c r="K349" s="17">
        <v>1001.5124809008339</v>
      </c>
      <c r="L349" s="17">
        <v>3327.5491772037713</v>
      </c>
    </row>
    <row r="350" spans="1:12" x14ac:dyDescent="0.3">
      <c r="A350" s="2">
        <v>447</v>
      </c>
      <c r="B350" s="2">
        <v>447101101</v>
      </c>
      <c r="C350" s="3" t="s">
        <v>201</v>
      </c>
      <c r="D350" s="2">
        <v>101</v>
      </c>
      <c r="E350" s="16" t="s">
        <v>84</v>
      </c>
      <c r="F350" s="2">
        <v>101</v>
      </c>
      <c r="G350" s="3" t="s">
        <v>84</v>
      </c>
      <c r="H350" s="17">
        <v>9305</v>
      </c>
      <c r="I350" s="17">
        <v>893</v>
      </c>
      <c r="J350" s="3"/>
      <c r="K350" s="17">
        <v>286.60013846794391</v>
      </c>
      <c r="L350" s="17">
        <v>1818.9548211545407</v>
      </c>
    </row>
    <row r="351" spans="1:12" x14ac:dyDescent="0.3">
      <c r="A351" s="2">
        <v>447</v>
      </c>
      <c r="B351" s="2">
        <v>447101138</v>
      </c>
      <c r="C351" s="3" t="s">
        <v>201</v>
      </c>
      <c r="D351" s="2">
        <v>101</v>
      </c>
      <c r="E351" s="16" t="s">
        <v>84</v>
      </c>
      <c r="F351" s="2">
        <v>138</v>
      </c>
      <c r="G351" s="3" t="s">
        <v>202</v>
      </c>
      <c r="H351" s="17">
        <v>9014</v>
      </c>
      <c r="I351" s="17">
        <v>893</v>
      </c>
      <c r="J351" s="3"/>
      <c r="K351" s="17">
        <v>1196.7498830829354</v>
      </c>
      <c r="L351" s="17">
        <v>3010.5301342595558</v>
      </c>
    </row>
    <row r="352" spans="1:12" x14ac:dyDescent="0.3">
      <c r="A352" s="2">
        <v>447</v>
      </c>
      <c r="B352" s="2">
        <v>447101177</v>
      </c>
      <c r="C352" s="3" t="s">
        <v>201</v>
      </c>
      <c r="D352" s="2">
        <v>101</v>
      </c>
      <c r="E352" s="16" t="s">
        <v>84</v>
      </c>
      <c r="F352" s="2">
        <v>177</v>
      </c>
      <c r="G352" s="3" t="s">
        <v>127</v>
      </c>
      <c r="H352" s="17">
        <v>9451</v>
      </c>
      <c r="I352" s="17">
        <v>893</v>
      </c>
      <c r="J352" s="3"/>
      <c r="K352" s="17">
        <v>953.18949650160175</v>
      </c>
      <c r="L352" s="17">
        <v>3224.9180560507812</v>
      </c>
    </row>
    <row r="353" spans="1:12" x14ac:dyDescent="0.3">
      <c r="A353" s="2">
        <v>447</v>
      </c>
      <c r="B353" s="2">
        <v>447101185</v>
      </c>
      <c r="C353" s="3" t="s">
        <v>201</v>
      </c>
      <c r="D353" s="2">
        <v>101</v>
      </c>
      <c r="E353" s="16" t="s">
        <v>84</v>
      </c>
      <c r="F353" s="2">
        <v>185</v>
      </c>
      <c r="G353" s="3" t="s">
        <v>88</v>
      </c>
      <c r="H353" s="17">
        <v>10086</v>
      </c>
      <c r="I353" s="17">
        <v>893</v>
      </c>
      <c r="J353" s="3"/>
      <c r="K353" s="17">
        <v>787.31002631847332</v>
      </c>
      <c r="L353" s="17">
        <v>1660.623383309905</v>
      </c>
    </row>
    <row r="354" spans="1:12" x14ac:dyDescent="0.3">
      <c r="A354" s="2">
        <v>447</v>
      </c>
      <c r="B354" s="2">
        <v>447101187</v>
      </c>
      <c r="C354" s="3" t="s">
        <v>201</v>
      </c>
      <c r="D354" s="2">
        <v>101</v>
      </c>
      <c r="E354" s="16" t="s">
        <v>84</v>
      </c>
      <c r="F354" s="2">
        <v>187</v>
      </c>
      <c r="G354" s="3" t="s">
        <v>89</v>
      </c>
      <c r="H354" s="17">
        <v>9823</v>
      </c>
      <c r="I354" s="17">
        <v>893</v>
      </c>
      <c r="J354" s="3"/>
      <c r="K354" s="17">
        <v>996.70502714436589</v>
      </c>
      <c r="L354" s="17">
        <v>3789.0379525901844</v>
      </c>
    </row>
    <row r="355" spans="1:12" x14ac:dyDescent="0.3">
      <c r="A355" s="2">
        <v>447</v>
      </c>
      <c r="B355" s="2">
        <v>447101212</v>
      </c>
      <c r="C355" s="3" t="s">
        <v>201</v>
      </c>
      <c r="D355" s="2">
        <v>101</v>
      </c>
      <c r="E355" s="16" t="s">
        <v>84</v>
      </c>
      <c r="F355" s="2">
        <v>212</v>
      </c>
      <c r="G355" s="3" t="s">
        <v>41</v>
      </c>
      <c r="H355" s="17">
        <v>9105</v>
      </c>
      <c r="I355" s="17">
        <v>893</v>
      </c>
      <c r="J355" s="3"/>
      <c r="K355" s="17">
        <v>457.47473936435381</v>
      </c>
      <c r="L355" s="17">
        <v>1273.6723252457414</v>
      </c>
    </row>
    <row r="356" spans="1:12" x14ac:dyDescent="0.3">
      <c r="A356" s="2">
        <v>447</v>
      </c>
      <c r="B356" s="2">
        <v>447101214</v>
      </c>
      <c r="C356" s="3" t="s">
        <v>201</v>
      </c>
      <c r="D356" s="2">
        <v>101</v>
      </c>
      <c r="E356" s="16" t="s">
        <v>84</v>
      </c>
      <c r="F356" s="2">
        <v>214</v>
      </c>
      <c r="G356" s="3" t="s">
        <v>203</v>
      </c>
      <c r="H356" s="17">
        <v>8741</v>
      </c>
      <c r="I356" s="17">
        <v>893</v>
      </c>
      <c r="J356" s="3"/>
      <c r="K356" s="17">
        <v>366.06658824345868</v>
      </c>
      <c r="L356" s="17">
        <v>1347.1898491394568</v>
      </c>
    </row>
    <row r="357" spans="1:12" x14ac:dyDescent="0.3">
      <c r="A357" s="2">
        <v>447</v>
      </c>
      <c r="B357" s="2">
        <v>447101218</v>
      </c>
      <c r="C357" s="3" t="s">
        <v>201</v>
      </c>
      <c r="D357" s="2">
        <v>101</v>
      </c>
      <c r="E357" s="16" t="s">
        <v>84</v>
      </c>
      <c r="F357" s="2">
        <v>218</v>
      </c>
      <c r="G357" s="3" t="s">
        <v>193</v>
      </c>
      <c r="H357" s="17">
        <v>12914</v>
      </c>
      <c r="I357" s="17">
        <v>893</v>
      </c>
      <c r="J357" s="3"/>
      <c r="K357" s="17">
        <v>1625.3041833974239</v>
      </c>
      <c r="L357" s="17">
        <v>3443.928026508569</v>
      </c>
    </row>
    <row r="358" spans="1:12" x14ac:dyDescent="0.3">
      <c r="A358" s="2">
        <v>447</v>
      </c>
      <c r="B358" s="2">
        <v>447101238</v>
      </c>
      <c r="C358" s="3" t="s">
        <v>201</v>
      </c>
      <c r="D358" s="2">
        <v>101</v>
      </c>
      <c r="E358" s="16" t="s">
        <v>84</v>
      </c>
      <c r="F358" s="2">
        <v>238</v>
      </c>
      <c r="G358" s="3" t="s">
        <v>194</v>
      </c>
      <c r="H358" s="17">
        <v>9683</v>
      </c>
      <c r="I358" s="17">
        <v>893</v>
      </c>
      <c r="J358" s="3"/>
      <c r="K358" s="17">
        <v>1926.6289161299155</v>
      </c>
      <c r="L358" s="17">
        <v>4857.821429350317</v>
      </c>
    </row>
    <row r="359" spans="1:12" x14ac:dyDescent="0.3">
      <c r="A359" s="2">
        <v>447</v>
      </c>
      <c r="B359" s="2">
        <v>447101307</v>
      </c>
      <c r="C359" s="3" t="s">
        <v>201</v>
      </c>
      <c r="D359" s="2">
        <v>101</v>
      </c>
      <c r="E359" s="16" t="s">
        <v>84</v>
      </c>
      <c r="F359" s="2">
        <v>307</v>
      </c>
      <c r="G359" s="3" t="s">
        <v>76</v>
      </c>
      <c r="H359" s="17">
        <v>9399</v>
      </c>
      <c r="I359" s="17">
        <v>893</v>
      </c>
      <c r="J359" s="3"/>
      <c r="K359" s="17">
        <v>1005.9496783758841</v>
      </c>
      <c r="L359" s="17">
        <v>3228.5821348075879</v>
      </c>
    </row>
    <row r="360" spans="1:12" x14ac:dyDescent="0.3">
      <c r="A360" s="2">
        <v>447</v>
      </c>
      <c r="B360" s="2">
        <v>447101350</v>
      </c>
      <c r="C360" s="3" t="s">
        <v>201</v>
      </c>
      <c r="D360" s="2">
        <v>101</v>
      </c>
      <c r="E360" s="16" t="s">
        <v>84</v>
      </c>
      <c r="F360" s="2">
        <v>350</v>
      </c>
      <c r="G360" s="3" t="s">
        <v>197</v>
      </c>
      <c r="H360" s="17">
        <v>9275</v>
      </c>
      <c r="I360" s="17">
        <v>893</v>
      </c>
      <c r="J360" s="3"/>
      <c r="K360" s="17">
        <v>556.37852308208676</v>
      </c>
      <c r="L360" s="17">
        <v>4305.006955732546</v>
      </c>
    </row>
    <row r="361" spans="1:12" x14ac:dyDescent="0.3">
      <c r="A361" s="2">
        <v>447</v>
      </c>
      <c r="B361" s="2">
        <v>447101622</v>
      </c>
      <c r="C361" s="3" t="s">
        <v>201</v>
      </c>
      <c r="D361" s="2">
        <v>101</v>
      </c>
      <c r="E361" s="16" t="s">
        <v>84</v>
      </c>
      <c r="F361" s="2">
        <v>622</v>
      </c>
      <c r="G361" s="3" t="s">
        <v>204</v>
      </c>
      <c r="H361" s="17">
        <v>9081</v>
      </c>
      <c r="I361" s="17">
        <v>893</v>
      </c>
      <c r="J361" s="3"/>
      <c r="K361" s="17">
        <v>613.561727899998</v>
      </c>
      <c r="L361" s="17">
        <v>1933.4403709556245</v>
      </c>
    </row>
    <row r="362" spans="1:12" x14ac:dyDescent="0.3">
      <c r="A362" s="2">
        <v>447</v>
      </c>
      <c r="B362" s="2">
        <v>447101690</v>
      </c>
      <c r="C362" s="3" t="s">
        <v>201</v>
      </c>
      <c r="D362" s="2">
        <v>101</v>
      </c>
      <c r="E362" s="16" t="s">
        <v>84</v>
      </c>
      <c r="F362" s="2">
        <v>690</v>
      </c>
      <c r="G362" s="3" t="s">
        <v>200</v>
      </c>
      <c r="H362" s="17">
        <v>9532</v>
      </c>
      <c r="I362" s="17">
        <v>893</v>
      </c>
      <c r="J362" s="3"/>
      <c r="K362" s="17">
        <v>977.94478755199998</v>
      </c>
      <c r="L362" s="17">
        <v>2476.013001290723</v>
      </c>
    </row>
    <row r="363" spans="1:12" x14ac:dyDescent="0.3">
      <c r="A363" s="2">
        <v>449</v>
      </c>
      <c r="B363" s="2">
        <v>449035016</v>
      </c>
      <c r="C363" s="3" t="s">
        <v>205</v>
      </c>
      <c r="D363" s="2">
        <v>35</v>
      </c>
      <c r="E363" s="16" t="s">
        <v>22</v>
      </c>
      <c r="F363" s="2">
        <v>16</v>
      </c>
      <c r="G363" s="3" t="s">
        <v>187</v>
      </c>
      <c r="H363" s="17">
        <v>13177</v>
      </c>
      <c r="I363" s="17">
        <v>893</v>
      </c>
      <c r="J363" s="3"/>
      <c r="K363" s="17">
        <v>0</v>
      </c>
      <c r="L363" s="17">
        <v>773.19765515583276</v>
      </c>
    </row>
    <row r="364" spans="1:12" x14ac:dyDescent="0.3">
      <c r="A364" s="2">
        <v>449</v>
      </c>
      <c r="B364" s="2">
        <v>449035035</v>
      </c>
      <c r="C364" s="3" t="s">
        <v>205</v>
      </c>
      <c r="D364" s="2">
        <v>35</v>
      </c>
      <c r="E364" s="16" t="s">
        <v>22</v>
      </c>
      <c r="F364" s="2">
        <v>35</v>
      </c>
      <c r="G364" s="3" t="s">
        <v>22</v>
      </c>
      <c r="H364" s="17">
        <v>11334</v>
      </c>
      <c r="I364" s="17">
        <v>893</v>
      </c>
      <c r="J364" s="3"/>
      <c r="K364" s="17">
        <v>1100.8697169082916</v>
      </c>
      <c r="L364" s="17">
        <v>3349.2098474733612</v>
      </c>
    </row>
    <row r="365" spans="1:12" x14ac:dyDescent="0.3">
      <c r="A365" s="2">
        <v>449</v>
      </c>
      <c r="B365" s="2">
        <v>449035243</v>
      </c>
      <c r="C365" s="3" t="s">
        <v>205</v>
      </c>
      <c r="D365" s="2">
        <v>35</v>
      </c>
      <c r="E365" s="16" t="s">
        <v>22</v>
      </c>
      <c r="F365" s="2">
        <v>243</v>
      </c>
      <c r="G365" s="3" t="s">
        <v>74</v>
      </c>
      <c r="H365" s="17">
        <v>13450</v>
      </c>
      <c r="I365" s="17">
        <v>893</v>
      </c>
      <c r="J365" s="3"/>
      <c r="K365" s="17">
        <v>1931.2286081804377</v>
      </c>
      <c r="L365" s="17">
        <v>3299.0775948562077</v>
      </c>
    </row>
    <row r="366" spans="1:12" x14ac:dyDescent="0.3">
      <c r="A366" s="2">
        <v>449</v>
      </c>
      <c r="B366" s="2">
        <v>449035244</v>
      </c>
      <c r="C366" s="3" t="s">
        <v>205</v>
      </c>
      <c r="D366" s="2">
        <v>35</v>
      </c>
      <c r="E366" s="16" t="s">
        <v>22</v>
      </c>
      <c r="F366" s="2">
        <v>244</v>
      </c>
      <c r="G366" s="3" t="s">
        <v>43</v>
      </c>
      <c r="H366" s="17">
        <v>10294</v>
      </c>
      <c r="I366" s="17">
        <v>893</v>
      </c>
      <c r="J366" s="3"/>
      <c r="K366" s="17">
        <v>754.34968510250656</v>
      </c>
      <c r="L366" s="17">
        <v>3579.8246324513511</v>
      </c>
    </row>
    <row r="367" spans="1:12" x14ac:dyDescent="0.3">
      <c r="A367" s="2">
        <v>449</v>
      </c>
      <c r="B367" s="2">
        <v>449035248</v>
      </c>
      <c r="C367" s="3" t="s">
        <v>205</v>
      </c>
      <c r="D367" s="2">
        <v>35</v>
      </c>
      <c r="E367" s="16" t="s">
        <v>22</v>
      </c>
      <c r="F367" s="2">
        <v>248</v>
      </c>
      <c r="G367" s="3" t="s">
        <v>30</v>
      </c>
      <c r="H367" s="17">
        <v>10755</v>
      </c>
      <c r="I367" s="17">
        <v>893</v>
      </c>
      <c r="J367" s="3"/>
      <c r="K367" s="17">
        <v>0</v>
      </c>
      <c r="L367" s="17">
        <v>1166.7691218760865</v>
      </c>
    </row>
    <row r="368" spans="1:12" x14ac:dyDescent="0.3">
      <c r="A368" s="2">
        <v>449</v>
      </c>
      <c r="B368" s="2">
        <v>449035285</v>
      </c>
      <c r="C368" s="3" t="s">
        <v>205</v>
      </c>
      <c r="D368" s="2">
        <v>35</v>
      </c>
      <c r="E368" s="16" t="s">
        <v>22</v>
      </c>
      <c r="F368" s="2">
        <v>285</v>
      </c>
      <c r="G368" s="3" t="s">
        <v>44</v>
      </c>
      <c r="H368" s="17">
        <v>9834</v>
      </c>
      <c r="I368" s="17">
        <v>893</v>
      </c>
      <c r="J368" s="3"/>
      <c r="K368" s="17">
        <v>781.69833184043455</v>
      </c>
      <c r="L368" s="17">
        <v>2922.3870930093071</v>
      </c>
    </row>
    <row r="369" spans="1:12" x14ac:dyDescent="0.3">
      <c r="A369" s="2">
        <v>449</v>
      </c>
      <c r="B369" s="2">
        <v>449035336</v>
      </c>
      <c r="C369" s="3" t="s">
        <v>205</v>
      </c>
      <c r="D369" s="2">
        <v>35</v>
      </c>
      <c r="E369" s="16" t="s">
        <v>22</v>
      </c>
      <c r="F369" s="2">
        <v>336</v>
      </c>
      <c r="G369" s="3" t="s">
        <v>48</v>
      </c>
      <c r="H369" s="17">
        <v>15021</v>
      </c>
      <c r="I369" s="17">
        <v>893</v>
      </c>
      <c r="J369" s="3"/>
      <c r="K369" s="17">
        <v>0</v>
      </c>
      <c r="L369" s="17">
        <v>2003.4358739183881</v>
      </c>
    </row>
    <row r="370" spans="1:12" x14ac:dyDescent="0.3">
      <c r="A370" s="2">
        <v>450</v>
      </c>
      <c r="B370" s="2">
        <v>450086008</v>
      </c>
      <c r="C370" s="3" t="s">
        <v>206</v>
      </c>
      <c r="D370" s="2">
        <v>86</v>
      </c>
      <c r="E370" s="16" t="s">
        <v>207</v>
      </c>
      <c r="F370" s="2">
        <v>8</v>
      </c>
      <c r="G370" s="3" t="s">
        <v>208</v>
      </c>
      <c r="H370" s="17">
        <v>8612</v>
      </c>
      <c r="I370" s="17">
        <v>893</v>
      </c>
      <c r="J370" s="3"/>
      <c r="K370" s="17">
        <v>5081.4603740981784</v>
      </c>
      <c r="L370" s="17">
        <v>7961.9603660195098</v>
      </c>
    </row>
    <row r="371" spans="1:12" x14ac:dyDescent="0.3">
      <c r="A371" s="2">
        <v>450</v>
      </c>
      <c r="B371" s="2">
        <v>450086086</v>
      </c>
      <c r="C371" s="3" t="s">
        <v>206</v>
      </c>
      <c r="D371" s="2">
        <v>86</v>
      </c>
      <c r="E371" s="16" t="s">
        <v>207</v>
      </c>
      <c r="F371" s="2">
        <v>86</v>
      </c>
      <c r="G371" s="3" t="s">
        <v>207</v>
      </c>
      <c r="H371" s="17">
        <v>9657</v>
      </c>
      <c r="I371" s="17">
        <v>893</v>
      </c>
      <c r="J371" s="3"/>
      <c r="K371" s="17">
        <v>733.66757718328154</v>
      </c>
      <c r="L371" s="17">
        <v>1383.2473289565878</v>
      </c>
    </row>
    <row r="372" spans="1:12" x14ac:dyDescent="0.3">
      <c r="A372" s="2">
        <v>450</v>
      </c>
      <c r="B372" s="2">
        <v>450086117</v>
      </c>
      <c r="C372" s="3" t="s">
        <v>206</v>
      </c>
      <c r="D372" s="2">
        <v>86</v>
      </c>
      <c r="E372" s="16" t="s">
        <v>207</v>
      </c>
      <c r="F372" s="2">
        <v>117</v>
      </c>
      <c r="G372" s="3" t="s">
        <v>53</v>
      </c>
      <c r="H372" s="17">
        <v>10541</v>
      </c>
      <c r="I372" s="17">
        <v>893</v>
      </c>
      <c r="J372" s="3"/>
      <c r="K372" s="17">
        <v>1126.0748763852862</v>
      </c>
      <c r="L372" s="17">
        <v>4597.5628771082047</v>
      </c>
    </row>
    <row r="373" spans="1:12" x14ac:dyDescent="0.3">
      <c r="A373" s="2">
        <v>450</v>
      </c>
      <c r="B373" s="2">
        <v>450086127</v>
      </c>
      <c r="C373" s="3" t="s">
        <v>206</v>
      </c>
      <c r="D373" s="2">
        <v>86</v>
      </c>
      <c r="E373" s="16" t="s">
        <v>207</v>
      </c>
      <c r="F373" s="2">
        <v>127</v>
      </c>
      <c r="G373" s="3" t="s">
        <v>209</v>
      </c>
      <c r="H373" s="17">
        <v>9100</v>
      </c>
      <c r="I373" s="17">
        <v>893</v>
      </c>
      <c r="J373" s="3"/>
      <c r="K373" s="17">
        <v>2094.5778776105144</v>
      </c>
      <c r="L373" s="17">
        <v>4381.5772519555612</v>
      </c>
    </row>
    <row r="374" spans="1:12" x14ac:dyDescent="0.3">
      <c r="A374" s="2">
        <v>450</v>
      </c>
      <c r="B374" s="2">
        <v>450086137</v>
      </c>
      <c r="C374" s="3" t="s">
        <v>206</v>
      </c>
      <c r="D374" s="2">
        <v>86</v>
      </c>
      <c r="E374" s="16" t="s">
        <v>207</v>
      </c>
      <c r="F374" s="2">
        <v>137</v>
      </c>
      <c r="G374" s="3" t="s">
        <v>210</v>
      </c>
      <c r="H374" s="17">
        <v>12358</v>
      </c>
      <c r="I374" s="17">
        <v>893</v>
      </c>
      <c r="J374" s="3"/>
      <c r="K374" s="17">
        <v>6.3747694439371116E-3</v>
      </c>
      <c r="L374" s="17">
        <v>846.74168067968276</v>
      </c>
    </row>
    <row r="375" spans="1:12" x14ac:dyDescent="0.3">
      <c r="A375" s="2">
        <v>450</v>
      </c>
      <c r="B375" s="2">
        <v>450086210</v>
      </c>
      <c r="C375" s="3" t="s">
        <v>206</v>
      </c>
      <c r="D375" s="2">
        <v>86</v>
      </c>
      <c r="E375" s="16" t="s">
        <v>207</v>
      </c>
      <c r="F375" s="2">
        <v>210</v>
      </c>
      <c r="G375" s="3" t="s">
        <v>54</v>
      </c>
      <c r="H375" s="17">
        <v>9242</v>
      </c>
      <c r="I375" s="17">
        <v>893</v>
      </c>
      <c r="J375" s="3"/>
      <c r="K375" s="17">
        <v>973.09257492937286</v>
      </c>
      <c r="L375" s="17">
        <v>2968.0198054577413</v>
      </c>
    </row>
    <row r="376" spans="1:12" x14ac:dyDescent="0.3">
      <c r="A376" s="2">
        <v>450</v>
      </c>
      <c r="B376" s="2">
        <v>450086275</v>
      </c>
      <c r="C376" s="3" t="s">
        <v>206</v>
      </c>
      <c r="D376" s="2">
        <v>86</v>
      </c>
      <c r="E376" s="16" t="s">
        <v>207</v>
      </c>
      <c r="F376" s="2">
        <v>275</v>
      </c>
      <c r="G376" s="3" t="s">
        <v>211</v>
      </c>
      <c r="H376" s="17">
        <v>8724</v>
      </c>
      <c r="I376" s="17">
        <v>893</v>
      </c>
      <c r="J376" s="3"/>
      <c r="K376" s="17">
        <v>1254.6924353800678</v>
      </c>
      <c r="L376" s="17">
        <v>1968.1780625589799</v>
      </c>
    </row>
    <row r="377" spans="1:12" x14ac:dyDescent="0.3">
      <c r="A377" s="2">
        <v>450</v>
      </c>
      <c r="B377" s="2">
        <v>450086278</v>
      </c>
      <c r="C377" s="3" t="s">
        <v>206</v>
      </c>
      <c r="D377" s="2">
        <v>86</v>
      </c>
      <c r="E377" s="16" t="s">
        <v>207</v>
      </c>
      <c r="F377" s="2">
        <v>278</v>
      </c>
      <c r="G377" s="3" t="s">
        <v>212</v>
      </c>
      <c r="H377" s="17">
        <v>9055</v>
      </c>
      <c r="I377" s="17">
        <v>893</v>
      </c>
      <c r="J377" s="3"/>
      <c r="K377" s="17">
        <v>1093.6089832594644</v>
      </c>
      <c r="L377" s="17">
        <v>2918.3072119183835</v>
      </c>
    </row>
    <row r="378" spans="1:12" x14ac:dyDescent="0.3">
      <c r="A378" s="2">
        <v>450</v>
      </c>
      <c r="B378" s="2">
        <v>450086327</v>
      </c>
      <c r="C378" s="3" t="s">
        <v>206</v>
      </c>
      <c r="D378" s="2">
        <v>86</v>
      </c>
      <c r="E378" s="16" t="s">
        <v>207</v>
      </c>
      <c r="F378" s="2">
        <v>327</v>
      </c>
      <c r="G378" s="3" t="s">
        <v>213</v>
      </c>
      <c r="H378" s="17">
        <v>8609</v>
      </c>
      <c r="I378" s="17">
        <v>893</v>
      </c>
      <c r="J378" s="3"/>
      <c r="K378" s="17">
        <v>2594.7100910426016</v>
      </c>
      <c r="L378" s="17">
        <v>6162.5193779539895</v>
      </c>
    </row>
    <row r="379" spans="1:12" x14ac:dyDescent="0.3">
      <c r="A379" s="2">
        <v>450</v>
      </c>
      <c r="B379" s="2">
        <v>450086337</v>
      </c>
      <c r="C379" s="3" t="s">
        <v>206</v>
      </c>
      <c r="D379" s="2">
        <v>86</v>
      </c>
      <c r="E379" s="16" t="s">
        <v>207</v>
      </c>
      <c r="F379" s="2">
        <v>337</v>
      </c>
      <c r="G379" s="3" t="s">
        <v>214</v>
      </c>
      <c r="H379" s="17">
        <v>12703</v>
      </c>
      <c r="I379" s="17">
        <v>893</v>
      </c>
      <c r="J379" s="3"/>
      <c r="K379" s="17">
        <v>11597.988381977371</v>
      </c>
      <c r="L379" s="17">
        <v>18772.161031226322</v>
      </c>
    </row>
    <row r="380" spans="1:12" x14ac:dyDescent="0.3">
      <c r="A380" s="2">
        <v>450</v>
      </c>
      <c r="B380" s="2">
        <v>450086340</v>
      </c>
      <c r="C380" s="3" t="s">
        <v>206</v>
      </c>
      <c r="D380" s="2">
        <v>86</v>
      </c>
      <c r="E380" s="16" t="s">
        <v>207</v>
      </c>
      <c r="F380" s="2">
        <v>340</v>
      </c>
      <c r="G380" s="3" t="s">
        <v>215</v>
      </c>
      <c r="H380" s="17">
        <v>8688</v>
      </c>
      <c r="I380" s="17">
        <v>893</v>
      </c>
      <c r="J380" s="3"/>
      <c r="K380" s="17">
        <v>2726.8462256936691</v>
      </c>
      <c r="L380" s="17">
        <v>5941.7823065714492</v>
      </c>
    </row>
    <row r="381" spans="1:12" x14ac:dyDescent="0.3">
      <c r="A381" s="2">
        <v>450</v>
      </c>
      <c r="B381" s="2">
        <v>450086605</v>
      </c>
      <c r="C381" s="3" t="s">
        <v>206</v>
      </c>
      <c r="D381" s="2">
        <v>86</v>
      </c>
      <c r="E381" s="16" t="s">
        <v>207</v>
      </c>
      <c r="F381" s="2">
        <v>605</v>
      </c>
      <c r="G381" s="3" t="s">
        <v>216</v>
      </c>
      <c r="H381" s="17">
        <v>8378</v>
      </c>
      <c r="I381" s="17">
        <v>893</v>
      </c>
      <c r="J381" s="3"/>
      <c r="K381" s="17">
        <v>4252.8246444667038</v>
      </c>
      <c r="L381" s="17">
        <v>6458.4204718627643</v>
      </c>
    </row>
    <row r="382" spans="1:12" x14ac:dyDescent="0.3">
      <c r="A382" s="2">
        <v>450</v>
      </c>
      <c r="B382" s="2">
        <v>450086632</v>
      </c>
      <c r="C382" s="3" t="s">
        <v>206</v>
      </c>
      <c r="D382" s="2">
        <v>86</v>
      </c>
      <c r="E382" s="16" t="s">
        <v>207</v>
      </c>
      <c r="F382" s="2">
        <v>632</v>
      </c>
      <c r="G382" s="3" t="s">
        <v>217</v>
      </c>
      <c r="H382" s="17">
        <v>8724</v>
      </c>
      <c r="I382" s="17">
        <v>893</v>
      </c>
      <c r="J382" s="3"/>
      <c r="K382" s="17">
        <v>2577.2010864410804</v>
      </c>
      <c r="L382" s="17">
        <v>7464.5949004395861</v>
      </c>
    </row>
    <row r="383" spans="1:12" x14ac:dyDescent="0.3">
      <c r="A383" s="2">
        <v>450</v>
      </c>
      <c r="B383" s="2">
        <v>450086683</v>
      </c>
      <c r="C383" s="3" t="s">
        <v>206</v>
      </c>
      <c r="D383" s="2">
        <v>86</v>
      </c>
      <c r="E383" s="16" t="s">
        <v>207</v>
      </c>
      <c r="F383" s="2">
        <v>683</v>
      </c>
      <c r="G383" s="3" t="s">
        <v>58</v>
      </c>
      <c r="H383" s="17">
        <v>8711</v>
      </c>
      <c r="I383" s="17">
        <v>893</v>
      </c>
      <c r="J383" s="3"/>
      <c r="K383" s="17">
        <v>2537.4647724035531</v>
      </c>
      <c r="L383" s="17">
        <v>5262.7811085029607</v>
      </c>
    </row>
    <row r="384" spans="1:12" x14ac:dyDescent="0.3">
      <c r="A384" s="2">
        <v>453</v>
      </c>
      <c r="B384" s="2">
        <v>453137005</v>
      </c>
      <c r="C384" s="3" t="s">
        <v>218</v>
      </c>
      <c r="D384" s="2">
        <v>137</v>
      </c>
      <c r="E384" s="16" t="s">
        <v>210</v>
      </c>
      <c r="F384" s="2">
        <v>5</v>
      </c>
      <c r="G384" s="3" t="s">
        <v>219</v>
      </c>
      <c r="H384" s="17">
        <v>12703</v>
      </c>
      <c r="I384" s="17">
        <v>893</v>
      </c>
      <c r="J384" s="3"/>
      <c r="K384" s="17">
        <v>2078.1068726335343</v>
      </c>
      <c r="L384" s="17">
        <v>4969.0278106404112</v>
      </c>
    </row>
    <row r="385" spans="1:12" x14ac:dyDescent="0.3">
      <c r="A385" s="2">
        <v>453</v>
      </c>
      <c r="B385" s="2">
        <v>453137008</v>
      </c>
      <c r="C385" s="3" t="s">
        <v>218</v>
      </c>
      <c r="D385" s="2">
        <v>137</v>
      </c>
      <c r="E385" s="16" t="s">
        <v>210</v>
      </c>
      <c r="F385" s="2">
        <v>8</v>
      </c>
      <c r="G385" s="3" t="s">
        <v>208</v>
      </c>
      <c r="H385" s="17">
        <v>12703</v>
      </c>
      <c r="I385" s="17">
        <v>893</v>
      </c>
      <c r="J385" s="3"/>
      <c r="K385" s="17">
        <v>7495.3310650451858</v>
      </c>
      <c r="L385" s="17">
        <v>11744.168895674153</v>
      </c>
    </row>
    <row r="386" spans="1:12" x14ac:dyDescent="0.3">
      <c r="A386" s="2">
        <v>453</v>
      </c>
      <c r="B386" s="2">
        <v>453137061</v>
      </c>
      <c r="C386" s="3" t="s">
        <v>218</v>
      </c>
      <c r="D386" s="2">
        <v>137</v>
      </c>
      <c r="E386" s="16" t="s">
        <v>210</v>
      </c>
      <c r="F386" s="2">
        <v>61</v>
      </c>
      <c r="G386" s="3" t="s">
        <v>170</v>
      </c>
      <c r="H386" s="17">
        <v>11755</v>
      </c>
      <c r="I386" s="17">
        <v>893</v>
      </c>
      <c r="J386" s="3"/>
      <c r="K386" s="17">
        <v>0</v>
      </c>
      <c r="L386" s="17">
        <v>558.98765337768782</v>
      </c>
    </row>
    <row r="387" spans="1:12" x14ac:dyDescent="0.3">
      <c r="A387" s="2">
        <v>453</v>
      </c>
      <c r="B387" s="2">
        <v>453137086</v>
      </c>
      <c r="C387" s="3" t="s">
        <v>218</v>
      </c>
      <c r="D387" s="2">
        <v>137</v>
      </c>
      <c r="E387" s="16" t="s">
        <v>210</v>
      </c>
      <c r="F387" s="2">
        <v>86</v>
      </c>
      <c r="G387" s="3" t="s">
        <v>207</v>
      </c>
      <c r="H387" s="17">
        <v>11124</v>
      </c>
      <c r="I387" s="17">
        <v>893</v>
      </c>
      <c r="J387" s="3"/>
      <c r="K387" s="17">
        <v>845.11940857272748</v>
      </c>
      <c r="L387" s="17">
        <v>1593.3771655082401</v>
      </c>
    </row>
    <row r="388" spans="1:12" x14ac:dyDescent="0.3">
      <c r="A388" s="2">
        <v>453</v>
      </c>
      <c r="B388" s="2">
        <v>453137137</v>
      </c>
      <c r="C388" s="3" t="s">
        <v>218</v>
      </c>
      <c r="D388" s="2">
        <v>137</v>
      </c>
      <c r="E388" s="16" t="s">
        <v>210</v>
      </c>
      <c r="F388" s="2">
        <v>137</v>
      </c>
      <c r="G388" s="3" t="s">
        <v>210</v>
      </c>
      <c r="H388" s="17">
        <v>12051</v>
      </c>
      <c r="I388" s="17">
        <v>893</v>
      </c>
      <c r="J388" s="3"/>
      <c r="K388" s="17">
        <v>6.2164060982468072E-3</v>
      </c>
      <c r="L388" s="17">
        <v>825.7067481688664</v>
      </c>
    </row>
    <row r="389" spans="1:12" x14ac:dyDescent="0.3">
      <c r="A389" s="2">
        <v>453</v>
      </c>
      <c r="B389" s="2">
        <v>453137210</v>
      </c>
      <c r="C389" s="3" t="s">
        <v>218</v>
      </c>
      <c r="D389" s="2">
        <v>137</v>
      </c>
      <c r="E389" s="16" t="s">
        <v>210</v>
      </c>
      <c r="F389" s="2">
        <v>210</v>
      </c>
      <c r="G389" s="3" t="s">
        <v>54</v>
      </c>
      <c r="H389" s="17">
        <v>11377</v>
      </c>
      <c r="I389" s="17">
        <v>893</v>
      </c>
      <c r="J389" s="3"/>
      <c r="K389" s="17">
        <v>1197.8872781834525</v>
      </c>
      <c r="L389" s="17">
        <v>3653.663852704256</v>
      </c>
    </row>
    <row r="390" spans="1:12" x14ac:dyDescent="0.3">
      <c r="A390" s="2">
        <v>453</v>
      </c>
      <c r="B390" s="2">
        <v>453137278</v>
      </c>
      <c r="C390" s="3" t="s">
        <v>218</v>
      </c>
      <c r="D390" s="2">
        <v>137</v>
      </c>
      <c r="E390" s="16" t="s">
        <v>210</v>
      </c>
      <c r="F390" s="2">
        <v>278</v>
      </c>
      <c r="G390" s="3" t="s">
        <v>212</v>
      </c>
      <c r="H390" s="17">
        <v>12083</v>
      </c>
      <c r="I390" s="17">
        <v>893</v>
      </c>
      <c r="J390" s="3"/>
      <c r="K390" s="17">
        <v>1459.3127934537952</v>
      </c>
      <c r="L390" s="17">
        <v>3894.191721878502</v>
      </c>
    </row>
    <row r="391" spans="1:12" x14ac:dyDescent="0.3">
      <c r="A391" s="2">
        <v>453</v>
      </c>
      <c r="B391" s="2">
        <v>453137281</v>
      </c>
      <c r="C391" s="3" t="s">
        <v>218</v>
      </c>
      <c r="D391" s="2">
        <v>137</v>
      </c>
      <c r="E391" s="16" t="s">
        <v>210</v>
      </c>
      <c r="F391" s="2">
        <v>281</v>
      </c>
      <c r="G391" s="3" t="s">
        <v>169</v>
      </c>
      <c r="H391" s="17">
        <v>12054</v>
      </c>
      <c r="I391" s="17">
        <v>893</v>
      </c>
      <c r="J391" s="3"/>
      <c r="K391" s="17">
        <v>0</v>
      </c>
      <c r="L391" s="17">
        <v>389.3745730854007</v>
      </c>
    </row>
    <row r="392" spans="1:12" x14ac:dyDescent="0.3">
      <c r="A392" s="2">
        <v>453</v>
      </c>
      <c r="B392" s="2">
        <v>453137325</v>
      </c>
      <c r="C392" s="3" t="s">
        <v>218</v>
      </c>
      <c r="D392" s="2">
        <v>137</v>
      </c>
      <c r="E392" s="16" t="s">
        <v>210</v>
      </c>
      <c r="F392" s="2">
        <v>325</v>
      </c>
      <c r="G392" s="3" t="s">
        <v>220</v>
      </c>
      <c r="H392" s="17">
        <v>8724</v>
      </c>
      <c r="I392" s="17">
        <v>893</v>
      </c>
      <c r="J392" s="3"/>
      <c r="K392" s="17">
        <v>428.56136132446773</v>
      </c>
      <c r="L392" s="17">
        <v>1269.1994854210843</v>
      </c>
    </row>
    <row r="393" spans="1:12" x14ac:dyDescent="0.3">
      <c r="A393" s="2">
        <v>453</v>
      </c>
      <c r="B393" s="2">
        <v>453137332</v>
      </c>
      <c r="C393" s="3" t="s">
        <v>218</v>
      </c>
      <c r="D393" s="2">
        <v>137</v>
      </c>
      <c r="E393" s="16" t="s">
        <v>210</v>
      </c>
      <c r="F393" s="2">
        <v>332</v>
      </c>
      <c r="G393" s="3" t="s">
        <v>221</v>
      </c>
      <c r="H393" s="17">
        <v>11454</v>
      </c>
      <c r="I393" s="17">
        <v>893</v>
      </c>
      <c r="J393" s="3"/>
      <c r="K393" s="17">
        <v>708.46779367570343</v>
      </c>
      <c r="L393" s="17">
        <v>1375.6183924433226</v>
      </c>
    </row>
    <row r="394" spans="1:12" x14ac:dyDescent="0.3">
      <c r="A394" s="2">
        <v>454</v>
      </c>
      <c r="B394" s="2">
        <v>454149009</v>
      </c>
      <c r="C394" s="3" t="s">
        <v>222</v>
      </c>
      <c r="D394" s="2">
        <v>149</v>
      </c>
      <c r="E394" s="16" t="s">
        <v>103</v>
      </c>
      <c r="F394" s="2">
        <v>9</v>
      </c>
      <c r="G394" s="3" t="s">
        <v>108</v>
      </c>
      <c r="H394" s="17">
        <v>11363</v>
      </c>
      <c r="I394" s="17">
        <v>893</v>
      </c>
      <c r="J394" s="3"/>
      <c r="K394" s="17">
        <v>3321.7096501631368</v>
      </c>
      <c r="L394" s="17">
        <v>5731.6958569673225</v>
      </c>
    </row>
    <row r="395" spans="1:12" x14ac:dyDescent="0.3">
      <c r="A395" s="2">
        <v>454</v>
      </c>
      <c r="B395" s="2">
        <v>454149128</v>
      </c>
      <c r="C395" s="3" t="s">
        <v>222</v>
      </c>
      <c r="D395" s="2">
        <v>149</v>
      </c>
      <c r="E395" s="16" t="s">
        <v>103</v>
      </c>
      <c r="F395" s="2">
        <v>128</v>
      </c>
      <c r="G395" s="3" t="s">
        <v>110</v>
      </c>
      <c r="H395" s="17">
        <v>12179</v>
      </c>
      <c r="I395" s="17">
        <v>893</v>
      </c>
      <c r="J395" s="3"/>
      <c r="K395" s="17">
        <v>0</v>
      </c>
      <c r="L395" s="17">
        <v>582.226829118963</v>
      </c>
    </row>
    <row r="396" spans="1:12" x14ac:dyDescent="0.3">
      <c r="A396" s="2">
        <v>454</v>
      </c>
      <c r="B396" s="2">
        <v>454149149</v>
      </c>
      <c r="C396" s="3" t="s">
        <v>222</v>
      </c>
      <c r="D396" s="2">
        <v>149</v>
      </c>
      <c r="E396" s="16" t="s">
        <v>103</v>
      </c>
      <c r="F396" s="2">
        <v>149</v>
      </c>
      <c r="G396" s="3" t="s">
        <v>103</v>
      </c>
      <c r="H396" s="17">
        <v>11879</v>
      </c>
      <c r="I396" s="17">
        <v>893</v>
      </c>
      <c r="J396" s="3"/>
      <c r="K396" s="17">
        <v>0</v>
      </c>
      <c r="L396" s="17">
        <v>260.63485119209508</v>
      </c>
    </row>
    <row r="397" spans="1:12" x14ac:dyDescent="0.3">
      <c r="A397" s="2">
        <v>454</v>
      </c>
      <c r="B397" s="2">
        <v>454149181</v>
      </c>
      <c r="C397" s="3" t="s">
        <v>222</v>
      </c>
      <c r="D397" s="2">
        <v>149</v>
      </c>
      <c r="E397" s="16" t="s">
        <v>103</v>
      </c>
      <c r="F397" s="2">
        <v>181</v>
      </c>
      <c r="G397" s="3" t="s">
        <v>105</v>
      </c>
      <c r="H397" s="17">
        <v>10751</v>
      </c>
      <c r="I397" s="17">
        <v>893</v>
      </c>
      <c r="J397" s="3"/>
      <c r="K397" s="17">
        <v>0</v>
      </c>
      <c r="L397" s="17">
        <v>696.83598580900798</v>
      </c>
    </row>
    <row r="398" spans="1:12" x14ac:dyDescent="0.3">
      <c r="A398" s="2">
        <v>455</v>
      </c>
      <c r="B398" s="2">
        <v>455128007</v>
      </c>
      <c r="C398" s="3" t="s">
        <v>223</v>
      </c>
      <c r="D398" s="2">
        <v>128</v>
      </c>
      <c r="E398" s="16" t="s">
        <v>110</v>
      </c>
      <c r="F398" s="2">
        <v>7</v>
      </c>
      <c r="G398" s="3" t="s">
        <v>224</v>
      </c>
      <c r="H398" s="17">
        <v>8378</v>
      </c>
      <c r="I398" s="17">
        <v>893</v>
      </c>
      <c r="J398" s="3"/>
      <c r="K398" s="17">
        <v>1434.4769384612446</v>
      </c>
      <c r="L398" s="17">
        <v>2755.0284326079109</v>
      </c>
    </row>
    <row r="399" spans="1:12" x14ac:dyDescent="0.3">
      <c r="A399" s="2">
        <v>455</v>
      </c>
      <c r="B399" s="2">
        <v>455128128</v>
      </c>
      <c r="C399" s="3" t="s">
        <v>223</v>
      </c>
      <c r="D399" s="2">
        <v>128</v>
      </c>
      <c r="E399" s="16" t="s">
        <v>110</v>
      </c>
      <c r="F399" s="2">
        <v>128</v>
      </c>
      <c r="G399" s="3" t="s">
        <v>110</v>
      </c>
      <c r="H399" s="17">
        <v>9494</v>
      </c>
      <c r="I399" s="17">
        <v>893</v>
      </c>
      <c r="J399" s="3"/>
      <c r="K399" s="17">
        <v>0</v>
      </c>
      <c r="L399" s="17">
        <v>453.86825812098141</v>
      </c>
    </row>
    <row r="400" spans="1:12" x14ac:dyDescent="0.3">
      <c r="A400" s="2">
        <v>455</v>
      </c>
      <c r="B400" s="2">
        <v>455128745</v>
      </c>
      <c r="C400" s="3" t="s">
        <v>223</v>
      </c>
      <c r="D400" s="2">
        <v>128</v>
      </c>
      <c r="E400" s="16" t="s">
        <v>110</v>
      </c>
      <c r="F400" s="2">
        <v>745</v>
      </c>
      <c r="G400" s="3" t="s">
        <v>225</v>
      </c>
      <c r="H400" s="17">
        <v>12703</v>
      </c>
      <c r="I400" s="17">
        <v>893</v>
      </c>
      <c r="J400" s="3"/>
      <c r="K400" s="17">
        <v>1818.4569801999842</v>
      </c>
      <c r="L400" s="17">
        <v>5808.3255467621238</v>
      </c>
    </row>
    <row r="401" spans="1:12" x14ac:dyDescent="0.3">
      <c r="A401" s="2">
        <v>456</v>
      </c>
      <c r="B401" s="2">
        <v>456160009</v>
      </c>
      <c r="C401" s="3" t="s">
        <v>226</v>
      </c>
      <c r="D401" s="2">
        <v>160</v>
      </c>
      <c r="E401" s="16" t="s">
        <v>104</v>
      </c>
      <c r="F401" s="2">
        <v>9</v>
      </c>
      <c r="G401" s="3" t="s">
        <v>108</v>
      </c>
      <c r="H401" s="17">
        <v>8724</v>
      </c>
      <c r="I401" s="17">
        <v>893</v>
      </c>
      <c r="J401" s="3"/>
      <c r="K401" s="17">
        <v>2550.2591734597554</v>
      </c>
      <c r="L401" s="17">
        <v>4400.5381198788109</v>
      </c>
    </row>
    <row r="402" spans="1:12" x14ac:dyDescent="0.3">
      <c r="A402" s="2">
        <v>456</v>
      </c>
      <c r="B402" s="2">
        <v>456160031</v>
      </c>
      <c r="C402" s="3" t="s">
        <v>226</v>
      </c>
      <c r="D402" s="2">
        <v>160</v>
      </c>
      <c r="E402" s="16" t="s">
        <v>104</v>
      </c>
      <c r="F402" s="2">
        <v>31</v>
      </c>
      <c r="G402" s="3" t="s">
        <v>101</v>
      </c>
      <c r="H402" s="17">
        <v>11043</v>
      </c>
      <c r="I402" s="17">
        <v>893</v>
      </c>
      <c r="J402" s="3"/>
      <c r="K402" s="17">
        <v>1836.1031227957174</v>
      </c>
      <c r="L402" s="17">
        <v>4717.8508283471401</v>
      </c>
    </row>
    <row r="403" spans="1:12" x14ac:dyDescent="0.3">
      <c r="A403" s="2">
        <v>456</v>
      </c>
      <c r="B403" s="2">
        <v>456160056</v>
      </c>
      <c r="C403" s="3" t="s">
        <v>226</v>
      </c>
      <c r="D403" s="2">
        <v>160</v>
      </c>
      <c r="E403" s="16" t="s">
        <v>104</v>
      </c>
      <c r="F403" s="2">
        <v>56</v>
      </c>
      <c r="G403" s="3" t="s">
        <v>153</v>
      </c>
      <c r="H403" s="17">
        <v>10709</v>
      </c>
      <c r="I403" s="17">
        <v>893</v>
      </c>
      <c r="J403" s="3"/>
      <c r="K403" s="17">
        <v>572.27677092722843</v>
      </c>
      <c r="L403" s="17">
        <v>3744.993290371056</v>
      </c>
    </row>
    <row r="404" spans="1:12" x14ac:dyDescent="0.3">
      <c r="A404" s="2">
        <v>456</v>
      </c>
      <c r="B404" s="2">
        <v>456160079</v>
      </c>
      <c r="C404" s="3" t="s">
        <v>226</v>
      </c>
      <c r="D404" s="2">
        <v>160</v>
      </c>
      <c r="E404" s="16" t="s">
        <v>104</v>
      </c>
      <c r="F404" s="2">
        <v>79</v>
      </c>
      <c r="G404" s="3" t="s">
        <v>109</v>
      </c>
      <c r="H404" s="17">
        <v>9720</v>
      </c>
      <c r="I404" s="17">
        <v>893</v>
      </c>
      <c r="J404" s="3"/>
      <c r="K404" s="17">
        <v>0</v>
      </c>
      <c r="L404" s="17">
        <v>623.89577578456374</v>
      </c>
    </row>
    <row r="405" spans="1:12" x14ac:dyDescent="0.3">
      <c r="A405" s="2">
        <v>456</v>
      </c>
      <c r="B405" s="2">
        <v>456160128</v>
      </c>
      <c r="C405" s="3" t="s">
        <v>226</v>
      </c>
      <c r="D405" s="2">
        <v>160</v>
      </c>
      <c r="E405" s="16" t="s">
        <v>104</v>
      </c>
      <c r="F405" s="2">
        <v>128</v>
      </c>
      <c r="G405" s="3" t="s">
        <v>110</v>
      </c>
      <c r="H405" s="17">
        <v>8724</v>
      </c>
      <c r="I405" s="17">
        <v>893</v>
      </c>
      <c r="J405" s="3"/>
      <c r="K405" s="17">
        <v>0</v>
      </c>
      <c r="L405" s="17">
        <v>417.05779269511731</v>
      </c>
    </row>
    <row r="406" spans="1:12" x14ac:dyDescent="0.3">
      <c r="A406" s="2">
        <v>456</v>
      </c>
      <c r="B406" s="2">
        <v>456160149</v>
      </c>
      <c r="C406" s="3" t="s">
        <v>226</v>
      </c>
      <c r="D406" s="2">
        <v>160</v>
      </c>
      <c r="E406" s="16" t="s">
        <v>104</v>
      </c>
      <c r="F406" s="2">
        <v>149</v>
      </c>
      <c r="G406" s="3" t="s">
        <v>103</v>
      </c>
      <c r="H406" s="17">
        <v>10709</v>
      </c>
      <c r="I406" s="17">
        <v>893</v>
      </c>
      <c r="J406" s="3"/>
      <c r="K406" s="17">
        <v>0</v>
      </c>
      <c r="L406" s="17">
        <v>234.96410652547638</v>
      </c>
    </row>
    <row r="407" spans="1:12" x14ac:dyDescent="0.3">
      <c r="A407" s="2">
        <v>456</v>
      </c>
      <c r="B407" s="2">
        <v>456160160</v>
      </c>
      <c r="C407" s="3" t="s">
        <v>226</v>
      </c>
      <c r="D407" s="2">
        <v>160</v>
      </c>
      <c r="E407" s="16" t="s">
        <v>104</v>
      </c>
      <c r="F407" s="2">
        <v>160</v>
      </c>
      <c r="G407" s="3" t="s">
        <v>104</v>
      </c>
      <c r="H407" s="17">
        <v>12052</v>
      </c>
      <c r="I407" s="17">
        <v>893</v>
      </c>
      <c r="J407" s="3"/>
      <c r="K407" s="17">
        <v>0</v>
      </c>
      <c r="L407" s="17">
        <v>527.59430122363483</v>
      </c>
    </row>
    <row r="408" spans="1:12" x14ac:dyDescent="0.3">
      <c r="A408" s="2">
        <v>456</v>
      </c>
      <c r="B408" s="2">
        <v>456160170</v>
      </c>
      <c r="C408" s="3" t="s">
        <v>226</v>
      </c>
      <c r="D408" s="2">
        <v>160</v>
      </c>
      <c r="E408" s="16" t="s">
        <v>104</v>
      </c>
      <c r="F408" s="2">
        <v>170</v>
      </c>
      <c r="G408" s="3" t="s">
        <v>87</v>
      </c>
      <c r="H408" s="17">
        <v>10709</v>
      </c>
      <c r="I408" s="17">
        <v>893</v>
      </c>
      <c r="J408" s="3"/>
      <c r="K408" s="17">
        <v>2310.2611748812051</v>
      </c>
      <c r="L408" s="17">
        <v>3941.0632545656699</v>
      </c>
    </row>
    <row r="409" spans="1:12" x14ac:dyDescent="0.3">
      <c r="A409" s="2">
        <v>456</v>
      </c>
      <c r="B409" s="2">
        <v>456160262</v>
      </c>
      <c r="C409" s="3" t="s">
        <v>226</v>
      </c>
      <c r="D409" s="2">
        <v>160</v>
      </c>
      <c r="E409" s="16" t="s">
        <v>104</v>
      </c>
      <c r="F409" s="2">
        <v>262</v>
      </c>
      <c r="G409" s="3" t="s">
        <v>31</v>
      </c>
      <c r="H409" s="17">
        <v>10709</v>
      </c>
      <c r="I409" s="17">
        <v>893</v>
      </c>
      <c r="J409" s="3"/>
      <c r="K409" s="17">
        <v>1358.9166088145903</v>
      </c>
      <c r="L409" s="17">
        <v>3988.9830172176771</v>
      </c>
    </row>
    <row r="410" spans="1:12" x14ac:dyDescent="0.3">
      <c r="A410" s="2">
        <v>456</v>
      </c>
      <c r="B410" s="2">
        <v>456160295</v>
      </c>
      <c r="C410" s="3" t="s">
        <v>226</v>
      </c>
      <c r="D410" s="2">
        <v>160</v>
      </c>
      <c r="E410" s="16" t="s">
        <v>104</v>
      </c>
      <c r="F410" s="2">
        <v>295</v>
      </c>
      <c r="G410" s="3" t="s">
        <v>155</v>
      </c>
      <c r="H410" s="17">
        <v>11214</v>
      </c>
      <c r="I410" s="17">
        <v>893</v>
      </c>
      <c r="J410" s="3"/>
      <c r="K410" s="17">
        <v>790.75935547884546</v>
      </c>
      <c r="L410" s="17">
        <v>5240.6124602857308</v>
      </c>
    </row>
    <row r="411" spans="1:12" x14ac:dyDescent="0.3">
      <c r="A411" s="2">
        <v>456</v>
      </c>
      <c r="B411" s="2">
        <v>456160301</v>
      </c>
      <c r="C411" s="3" t="s">
        <v>226</v>
      </c>
      <c r="D411" s="2">
        <v>160</v>
      </c>
      <c r="E411" s="16" t="s">
        <v>104</v>
      </c>
      <c r="F411" s="2">
        <v>301</v>
      </c>
      <c r="G411" s="3" t="s">
        <v>151</v>
      </c>
      <c r="H411" s="17">
        <v>10518</v>
      </c>
      <c r="I411" s="17">
        <v>893</v>
      </c>
      <c r="J411" s="3"/>
      <c r="K411" s="17">
        <v>757.34984753391291</v>
      </c>
      <c r="L411" s="17">
        <v>3672.2442676149931</v>
      </c>
    </row>
    <row r="412" spans="1:12" x14ac:dyDescent="0.3">
      <c r="A412" s="2">
        <v>456</v>
      </c>
      <c r="B412" s="2">
        <v>456160616</v>
      </c>
      <c r="C412" s="3" t="s">
        <v>226</v>
      </c>
      <c r="D412" s="2">
        <v>160</v>
      </c>
      <c r="E412" s="16" t="s">
        <v>104</v>
      </c>
      <c r="F412" s="2">
        <v>616</v>
      </c>
      <c r="G412" s="3" t="s">
        <v>133</v>
      </c>
      <c r="H412" s="17">
        <v>10709</v>
      </c>
      <c r="I412" s="17">
        <v>893</v>
      </c>
      <c r="J412" s="3"/>
      <c r="K412" s="17">
        <v>1207.5901528396116</v>
      </c>
      <c r="L412" s="17">
        <v>3395.1851414794237</v>
      </c>
    </row>
    <row r="413" spans="1:12" x14ac:dyDescent="0.3">
      <c r="A413" s="2">
        <v>458</v>
      </c>
      <c r="B413" s="2">
        <v>458160031</v>
      </c>
      <c r="C413" s="3" t="s">
        <v>227</v>
      </c>
      <c r="D413" s="2">
        <v>160</v>
      </c>
      <c r="E413" s="16" t="s">
        <v>104</v>
      </c>
      <c r="F413" s="2">
        <v>31</v>
      </c>
      <c r="G413" s="3" t="s">
        <v>101</v>
      </c>
      <c r="H413" s="17">
        <v>10102</v>
      </c>
      <c r="I413" s="17">
        <v>893</v>
      </c>
      <c r="J413" s="3"/>
      <c r="K413" s="17">
        <v>1679.6444577091661</v>
      </c>
      <c r="L413" s="17">
        <v>4315.8316642183108</v>
      </c>
    </row>
    <row r="414" spans="1:12" x14ac:dyDescent="0.3">
      <c r="A414" s="2">
        <v>458</v>
      </c>
      <c r="B414" s="2">
        <v>458160056</v>
      </c>
      <c r="C414" s="3" t="s">
        <v>227</v>
      </c>
      <c r="D414" s="2">
        <v>160</v>
      </c>
      <c r="E414" s="16" t="s">
        <v>104</v>
      </c>
      <c r="F414" s="2">
        <v>56</v>
      </c>
      <c r="G414" s="3" t="s">
        <v>153</v>
      </c>
      <c r="H414" s="17">
        <v>14082</v>
      </c>
      <c r="I414" s="17">
        <v>893</v>
      </c>
      <c r="J414" s="3"/>
      <c r="K414" s="17">
        <v>752.52605175060489</v>
      </c>
      <c r="L414" s="17">
        <v>4924.5490255864424</v>
      </c>
    </row>
    <row r="415" spans="1:12" x14ac:dyDescent="0.3">
      <c r="A415" s="2">
        <v>458</v>
      </c>
      <c r="B415" s="2">
        <v>458160079</v>
      </c>
      <c r="C415" s="3" t="s">
        <v>227</v>
      </c>
      <c r="D415" s="2">
        <v>160</v>
      </c>
      <c r="E415" s="16" t="s">
        <v>104</v>
      </c>
      <c r="F415" s="2">
        <v>79</v>
      </c>
      <c r="G415" s="3" t="s">
        <v>109</v>
      </c>
      <c r="H415" s="17">
        <v>12945</v>
      </c>
      <c r="I415" s="17">
        <v>893</v>
      </c>
      <c r="J415" s="3"/>
      <c r="K415" s="17">
        <v>0</v>
      </c>
      <c r="L415" s="17">
        <v>830.89823225629334</v>
      </c>
    </row>
    <row r="416" spans="1:12" x14ac:dyDescent="0.3">
      <c r="A416" s="2">
        <v>458</v>
      </c>
      <c r="B416" s="2">
        <v>458160149</v>
      </c>
      <c r="C416" s="3" t="s">
        <v>227</v>
      </c>
      <c r="D416" s="2">
        <v>160</v>
      </c>
      <c r="E416" s="16" t="s">
        <v>104</v>
      </c>
      <c r="F416" s="2">
        <v>149</v>
      </c>
      <c r="G416" s="3" t="s">
        <v>103</v>
      </c>
      <c r="H416" s="17">
        <v>14082</v>
      </c>
      <c r="I416" s="17">
        <v>893</v>
      </c>
      <c r="J416" s="3"/>
      <c r="K416" s="17">
        <v>0</v>
      </c>
      <c r="L416" s="17">
        <v>308.97044991052098</v>
      </c>
    </row>
    <row r="417" spans="1:12" x14ac:dyDescent="0.3">
      <c r="A417" s="2">
        <v>458</v>
      </c>
      <c r="B417" s="2">
        <v>458160160</v>
      </c>
      <c r="C417" s="3" t="s">
        <v>227</v>
      </c>
      <c r="D417" s="2">
        <v>160</v>
      </c>
      <c r="E417" s="16" t="s">
        <v>104</v>
      </c>
      <c r="F417" s="2">
        <v>160</v>
      </c>
      <c r="G417" s="3" t="s">
        <v>104</v>
      </c>
      <c r="H417" s="17">
        <v>13308</v>
      </c>
      <c r="I417" s="17">
        <v>893</v>
      </c>
      <c r="J417" s="3"/>
      <c r="K417" s="17">
        <v>0</v>
      </c>
      <c r="L417" s="17">
        <v>582.57757722238239</v>
      </c>
    </row>
    <row r="418" spans="1:12" x14ac:dyDescent="0.3">
      <c r="A418" s="2">
        <v>458</v>
      </c>
      <c r="B418" s="2">
        <v>458160181</v>
      </c>
      <c r="C418" s="3" t="s">
        <v>227</v>
      </c>
      <c r="D418" s="2">
        <v>160</v>
      </c>
      <c r="E418" s="16" t="s">
        <v>104</v>
      </c>
      <c r="F418" s="2">
        <v>181</v>
      </c>
      <c r="G418" s="3" t="s">
        <v>105</v>
      </c>
      <c r="H418" s="17">
        <v>11389</v>
      </c>
      <c r="I418" s="17">
        <v>893</v>
      </c>
      <c r="J418" s="3"/>
      <c r="K418" s="17">
        <v>0</v>
      </c>
      <c r="L418" s="17">
        <v>738.18854454271968</v>
      </c>
    </row>
    <row r="419" spans="1:12" x14ac:dyDescent="0.3">
      <c r="A419" s="2">
        <v>458</v>
      </c>
      <c r="B419" s="2">
        <v>458160301</v>
      </c>
      <c r="C419" s="3" t="s">
        <v>227</v>
      </c>
      <c r="D419" s="2">
        <v>160</v>
      </c>
      <c r="E419" s="16" t="s">
        <v>104</v>
      </c>
      <c r="F419" s="2">
        <v>301</v>
      </c>
      <c r="G419" s="3" t="s">
        <v>151</v>
      </c>
      <c r="H419" s="17">
        <v>11389</v>
      </c>
      <c r="I419" s="17">
        <v>893</v>
      </c>
      <c r="J419" s="3"/>
      <c r="K419" s="17">
        <v>820.06630667082572</v>
      </c>
      <c r="L419" s="17">
        <v>3976.3443586106823</v>
      </c>
    </row>
    <row r="420" spans="1:12" x14ac:dyDescent="0.3">
      <c r="A420" s="2">
        <v>458</v>
      </c>
      <c r="B420" s="2">
        <v>458160342</v>
      </c>
      <c r="C420" s="3" t="s">
        <v>227</v>
      </c>
      <c r="D420" s="2">
        <v>160</v>
      </c>
      <c r="E420" s="16" t="s">
        <v>104</v>
      </c>
      <c r="F420" s="2">
        <v>342</v>
      </c>
      <c r="G420" s="3" t="s">
        <v>228</v>
      </c>
      <c r="H420" s="17">
        <v>10102</v>
      </c>
      <c r="I420" s="17">
        <v>893</v>
      </c>
      <c r="J420" s="3"/>
      <c r="K420" s="17">
        <v>1203.9212314458146</v>
      </c>
      <c r="L420" s="17">
        <v>5501.5739952003696</v>
      </c>
    </row>
    <row r="421" spans="1:12" x14ac:dyDescent="0.3">
      <c r="A421" s="2">
        <v>463</v>
      </c>
      <c r="B421" s="2">
        <v>463035035</v>
      </c>
      <c r="C421" s="3" t="s">
        <v>229</v>
      </c>
      <c r="D421" s="2">
        <v>35</v>
      </c>
      <c r="E421" s="16" t="s">
        <v>22</v>
      </c>
      <c r="F421" s="2">
        <v>35</v>
      </c>
      <c r="G421" s="3" t="s">
        <v>22</v>
      </c>
      <c r="H421" s="17">
        <v>12995</v>
      </c>
      <c r="I421" s="17">
        <v>893</v>
      </c>
      <c r="J421" s="3"/>
      <c r="K421" s="17">
        <v>1262.2023973198575</v>
      </c>
      <c r="L421" s="17">
        <v>3840.0372302731885</v>
      </c>
    </row>
    <row r="422" spans="1:12" x14ac:dyDescent="0.3">
      <c r="A422" s="2">
        <v>463</v>
      </c>
      <c r="B422" s="2">
        <v>463035207</v>
      </c>
      <c r="C422" s="3" t="s">
        <v>229</v>
      </c>
      <c r="D422" s="2">
        <v>35</v>
      </c>
      <c r="E422" s="16" t="s">
        <v>22</v>
      </c>
      <c r="F422" s="2">
        <v>207</v>
      </c>
      <c r="G422" s="3" t="s">
        <v>40</v>
      </c>
      <c r="H422" s="17">
        <v>13550</v>
      </c>
      <c r="I422" s="17">
        <v>893</v>
      </c>
      <c r="J422" s="3"/>
      <c r="K422" s="17">
        <v>5950.1030736037574</v>
      </c>
      <c r="L422" s="17">
        <v>9095.7932481967</v>
      </c>
    </row>
    <row r="423" spans="1:12" x14ac:dyDescent="0.3">
      <c r="A423" s="2">
        <v>464</v>
      </c>
      <c r="B423" s="2">
        <v>464168163</v>
      </c>
      <c r="C423" s="3" t="s">
        <v>230</v>
      </c>
      <c r="D423" s="2">
        <v>168</v>
      </c>
      <c r="E423" s="16" t="s">
        <v>117</v>
      </c>
      <c r="F423" s="2">
        <v>163</v>
      </c>
      <c r="G423" s="3" t="s">
        <v>27</v>
      </c>
      <c r="H423" s="17">
        <v>9218</v>
      </c>
      <c r="I423" s="17">
        <v>893</v>
      </c>
      <c r="J423" s="3"/>
      <c r="K423" s="17">
        <v>0</v>
      </c>
      <c r="L423" s="17">
        <v>585.32590104892734</v>
      </c>
    </row>
    <row r="424" spans="1:12" x14ac:dyDescent="0.3">
      <c r="A424" s="2">
        <v>464</v>
      </c>
      <c r="B424" s="2">
        <v>464168168</v>
      </c>
      <c r="C424" s="3" t="s">
        <v>230</v>
      </c>
      <c r="D424" s="2">
        <v>168</v>
      </c>
      <c r="E424" s="16" t="s">
        <v>117</v>
      </c>
      <c r="F424" s="2">
        <v>168</v>
      </c>
      <c r="G424" s="3" t="s">
        <v>117</v>
      </c>
      <c r="H424" s="17">
        <v>8839</v>
      </c>
      <c r="I424" s="17">
        <v>893</v>
      </c>
      <c r="J424" s="3"/>
      <c r="K424" s="17">
        <v>2534.2345316130704</v>
      </c>
      <c r="L424" s="17">
        <v>4154.9796818217892</v>
      </c>
    </row>
    <row r="425" spans="1:12" x14ac:dyDescent="0.3">
      <c r="A425" s="2">
        <v>464</v>
      </c>
      <c r="B425" s="2">
        <v>464168196</v>
      </c>
      <c r="C425" s="3" t="s">
        <v>230</v>
      </c>
      <c r="D425" s="2">
        <v>168</v>
      </c>
      <c r="E425" s="16" t="s">
        <v>117</v>
      </c>
      <c r="F425" s="2">
        <v>196</v>
      </c>
      <c r="G425" s="3" t="s">
        <v>231</v>
      </c>
      <c r="H425" s="17">
        <v>8551</v>
      </c>
      <c r="I425" s="17">
        <v>893</v>
      </c>
      <c r="J425" s="3"/>
      <c r="K425" s="17">
        <v>661.98666269293972</v>
      </c>
      <c r="L425" s="17">
        <v>4318.0787549207398</v>
      </c>
    </row>
    <row r="426" spans="1:12" x14ac:dyDescent="0.3">
      <c r="A426" s="2">
        <v>464</v>
      </c>
      <c r="B426" s="2">
        <v>464168229</v>
      </c>
      <c r="C426" s="3" t="s">
        <v>230</v>
      </c>
      <c r="D426" s="2">
        <v>168</v>
      </c>
      <c r="E426" s="16" t="s">
        <v>117</v>
      </c>
      <c r="F426" s="2">
        <v>229</v>
      </c>
      <c r="G426" s="3" t="s">
        <v>113</v>
      </c>
      <c r="H426" s="17">
        <v>9257</v>
      </c>
      <c r="I426" s="17">
        <v>893</v>
      </c>
      <c r="J426" s="3"/>
      <c r="K426" s="17">
        <v>147.0692756523913</v>
      </c>
      <c r="L426" s="17">
        <v>1324.0962356351283</v>
      </c>
    </row>
    <row r="427" spans="1:12" x14ac:dyDescent="0.3">
      <c r="A427" s="2">
        <v>464</v>
      </c>
      <c r="B427" s="2">
        <v>464168258</v>
      </c>
      <c r="C427" s="3" t="s">
        <v>230</v>
      </c>
      <c r="D427" s="2">
        <v>168</v>
      </c>
      <c r="E427" s="16" t="s">
        <v>117</v>
      </c>
      <c r="F427" s="2">
        <v>258</v>
      </c>
      <c r="G427" s="3" t="s">
        <v>97</v>
      </c>
      <c r="H427" s="17">
        <v>10022</v>
      </c>
      <c r="I427" s="17">
        <v>893</v>
      </c>
      <c r="J427" s="3"/>
      <c r="K427" s="17">
        <v>1403.3821439328276</v>
      </c>
      <c r="L427" s="17">
        <v>3921.8633844743217</v>
      </c>
    </row>
    <row r="428" spans="1:12" x14ac:dyDescent="0.3">
      <c r="A428" s="2">
        <v>464</v>
      </c>
      <c r="B428" s="2">
        <v>464168291</v>
      </c>
      <c r="C428" s="3" t="s">
        <v>230</v>
      </c>
      <c r="D428" s="2">
        <v>168</v>
      </c>
      <c r="E428" s="16" t="s">
        <v>117</v>
      </c>
      <c r="F428" s="2">
        <v>291</v>
      </c>
      <c r="G428" s="3" t="s">
        <v>118</v>
      </c>
      <c r="H428" s="17">
        <v>8582</v>
      </c>
      <c r="I428" s="17">
        <v>893</v>
      </c>
      <c r="J428" s="3"/>
      <c r="K428" s="17">
        <v>3099.4267737359278</v>
      </c>
      <c r="L428" s="17">
        <v>4808.0190235127375</v>
      </c>
    </row>
    <row r="429" spans="1:12" x14ac:dyDescent="0.3">
      <c r="A429" s="2">
        <v>466</v>
      </c>
      <c r="B429" s="2">
        <v>466700096</v>
      </c>
      <c r="C429" s="3" t="s">
        <v>232</v>
      </c>
      <c r="D429" s="2">
        <v>700</v>
      </c>
      <c r="E429" s="16" t="s">
        <v>233</v>
      </c>
      <c r="F429" s="2">
        <v>96</v>
      </c>
      <c r="G429" s="3" t="s">
        <v>234</v>
      </c>
      <c r="H429" s="17">
        <v>10102</v>
      </c>
      <c r="I429" s="17">
        <v>893</v>
      </c>
      <c r="J429" s="3"/>
      <c r="K429" s="17">
        <v>3892.7936495967297</v>
      </c>
      <c r="L429" s="17">
        <v>4975.7375857916577</v>
      </c>
    </row>
    <row r="430" spans="1:12" x14ac:dyDescent="0.3">
      <c r="A430" s="2">
        <v>466</v>
      </c>
      <c r="B430" s="2">
        <v>466700700</v>
      </c>
      <c r="C430" s="3" t="s">
        <v>232</v>
      </c>
      <c r="D430" s="2">
        <v>700</v>
      </c>
      <c r="E430" s="16" t="s">
        <v>233</v>
      </c>
      <c r="F430" s="2">
        <v>700</v>
      </c>
      <c r="G430" s="3" t="s">
        <v>233</v>
      </c>
      <c r="H430" s="17">
        <v>11716</v>
      </c>
      <c r="I430" s="17">
        <v>893</v>
      </c>
      <c r="J430" s="3"/>
      <c r="K430" s="17">
        <v>8526.3130886701474</v>
      </c>
      <c r="L430" s="17">
        <v>12951.28103396645</v>
      </c>
    </row>
    <row r="431" spans="1:12" x14ac:dyDescent="0.3">
      <c r="A431" s="2">
        <v>466</v>
      </c>
      <c r="B431" s="2">
        <v>466774089</v>
      </c>
      <c r="C431" s="3" t="s">
        <v>232</v>
      </c>
      <c r="D431" s="2">
        <v>774</v>
      </c>
      <c r="E431" s="16" t="s">
        <v>235</v>
      </c>
      <c r="F431" s="2">
        <v>89</v>
      </c>
      <c r="G431" s="3" t="s">
        <v>236</v>
      </c>
      <c r="H431" s="17">
        <v>10657</v>
      </c>
      <c r="I431" s="17">
        <v>893</v>
      </c>
      <c r="J431" s="3"/>
      <c r="K431" s="17">
        <v>13027.298676305014</v>
      </c>
      <c r="L431" s="17">
        <v>16094.835440483661</v>
      </c>
    </row>
    <row r="432" spans="1:12" x14ac:dyDescent="0.3">
      <c r="A432" s="2">
        <v>466</v>
      </c>
      <c r="B432" s="2">
        <v>466774221</v>
      </c>
      <c r="C432" s="3" t="s">
        <v>232</v>
      </c>
      <c r="D432" s="2">
        <v>774</v>
      </c>
      <c r="E432" s="16" t="s">
        <v>235</v>
      </c>
      <c r="F432" s="2">
        <v>221</v>
      </c>
      <c r="G432" s="3" t="s">
        <v>237</v>
      </c>
      <c r="H432" s="17">
        <v>10832</v>
      </c>
      <c r="I432" s="17">
        <v>893</v>
      </c>
      <c r="J432" s="3"/>
      <c r="K432" s="17">
        <v>10708.25331834377</v>
      </c>
      <c r="L432" s="17">
        <v>14037.330852106155</v>
      </c>
    </row>
    <row r="433" spans="1:12" x14ac:dyDescent="0.3">
      <c r="A433" s="2">
        <v>466</v>
      </c>
      <c r="B433" s="2">
        <v>466774296</v>
      </c>
      <c r="C433" s="3" t="s">
        <v>232</v>
      </c>
      <c r="D433" s="2">
        <v>774</v>
      </c>
      <c r="E433" s="16" t="s">
        <v>235</v>
      </c>
      <c r="F433" s="2">
        <v>296</v>
      </c>
      <c r="G433" s="3" t="s">
        <v>238</v>
      </c>
      <c r="H433" s="17">
        <v>10220</v>
      </c>
      <c r="I433" s="17">
        <v>893</v>
      </c>
      <c r="J433" s="3"/>
      <c r="K433" s="17">
        <v>10832.793689963801</v>
      </c>
      <c r="L433" s="17">
        <v>13719.788218090773</v>
      </c>
    </row>
    <row r="434" spans="1:12" x14ac:dyDescent="0.3">
      <c r="A434" s="2">
        <v>466</v>
      </c>
      <c r="B434" s="2">
        <v>466774774</v>
      </c>
      <c r="C434" s="3" t="s">
        <v>232</v>
      </c>
      <c r="D434" s="2">
        <v>774</v>
      </c>
      <c r="E434" s="16" t="s">
        <v>235</v>
      </c>
      <c r="F434" s="2">
        <v>774</v>
      </c>
      <c r="G434" s="3" t="s">
        <v>235</v>
      </c>
      <c r="H434" s="17">
        <v>9973</v>
      </c>
      <c r="I434" s="17">
        <v>893</v>
      </c>
      <c r="J434" s="3"/>
      <c r="K434" s="17">
        <v>17667.146734390757</v>
      </c>
      <c r="L434" s="17">
        <v>21890.339278257288</v>
      </c>
    </row>
    <row r="435" spans="1:12" x14ac:dyDescent="0.3">
      <c r="A435" s="2">
        <v>469</v>
      </c>
      <c r="B435" s="2">
        <v>469035035</v>
      </c>
      <c r="C435" s="3" t="s">
        <v>239</v>
      </c>
      <c r="D435" s="2">
        <v>35</v>
      </c>
      <c r="E435" s="16" t="s">
        <v>22</v>
      </c>
      <c r="F435" s="2">
        <v>35</v>
      </c>
      <c r="G435" s="3" t="s">
        <v>22</v>
      </c>
      <c r="H435" s="17">
        <v>13079</v>
      </c>
      <c r="I435" s="17">
        <v>893</v>
      </c>
      <c r="J435" s="3"/>
      <c r="K435" s="17">
        <v>1270.3613046976843</v>
      </c>
      <c r="L435" s="17">
        <v>3864.859325490037</v>
      </c>
    </row>
    <row r="436" spans="1:12" x14ac:dyDescent="0.3">
      <c r="A436" s="2">
        <v>469</v>
      </c>
      <c r="B436" s="2">
        <v>469035057</v>
      </c>
      <c r="C436" s="3" t="s">
        <v>239</v>
      </c>
      <c r="D436" s="2">
        <v>35</v>
      </c>
      <c r="E436" s="16" t="s">
        <v>22</v>
      </c>
      <c r="F436" s="2">
        <v>57</v>
      </c>
      <c r="G436" s="3" t="s">
        <v>23</v>
      </c>
      <c r="H436" s="17">
        <v>13550</v>
      </c>
      <c r="I436" s="17">
        <v>893</v>
      </c>
      <c r="J436" s="3"/>
      <c r="K436" s="17">
        <v>0</v>
      </c>
      <c r="L436" s="17">
        <v>713.90350325089639</v>
      </c>
    </row>
    <row r="437" spans="1:12" x14ac:dyDescent="0.3">
      <c r="A437" s="2">
        <v>469</v>
      </c>
      <c r="B437" s="2">
        <v>469035093</v>
      </c>
      <c r="C437" s="3" t="s">
        <v>239</v>
      </c>
      <c r="D437" s="2">
        <v>35</v>
      </c>
      <c r="E437" s="16" t="s">
        <v>22</v>
      </c>
      <c r="F437" s="2">
        <v>93</v>
      </c>
      <c r="G437" s="3" t="s">
        <v>25</v>
      </c>
      <c r="H437" s="17">
        <v>10755</v>
      </c>
      <c r="I437" s="17">
        <v>893</v>
      </c>
      <c r="J437" s="3"/>
      <c r="K437" s="17">
        <v>0</v>
      </c>
      <c r="L437" s="17">
        <v>478.52399812691147</v>
      </c>
    </row>
    <row r="438" spans="1:12" x14ac:dyDescent="0.3">
      <c r="A438" s="2">
        <v>469</v>
      </c>
      <c r="B438" s="2">
        <v>469035243</v>
      </c>
      <c r="C438" s="3" t="s">
        <v>239</v>
      </c>
      <c r="D438" s="2">
        <v>35</v>
      </c>
      <c r="E438" s="16" t="s">
        <v>22</v>
      </c>
      <c r="F438" s="2">
        <v>243</v>
      </c>
      <c r="G438" s="3" t="s">
        <v>74</v>
      </c>
      <c r="H438" s="17">
        <v>15021</v>
      </c>
      <c r="I438" s="17">
        <v>893</v>
      </c>
      <c r="J438" s="3"/>
      <c r="K438" s="17">
        <v>2156.8018530467198</v>
      </c>
      <c r="L438" s="17">
        <v>3684.4196693185913</v>
      </c>
    </row>
    <row r="439" spans="1:12" x14ac:dyDescent="0.3">
      <c r="A439" s="2">
        <v>469</v>
      </c>
      <c r="B439" s="2">
        <v>469035244</v>
      </c>
      <c r="C439" s="3" t="s">
        <v>239</v>
      </c>
      <c r="D439" s="2">
        <v>35</v>
      </c>
      <c r="E439" s="16" t="s">
        <v>22</v>
      </c>
      <c r="F439" s="2">
        <v>244</v>
      </c>
      <c r="G439" s="3" t="s">
        <v>43</v>
      </c>
      <c r="H439" s="17">
        <v>8912</v>
      </c>
      <c r="I439" s="17">
        <v>893</v>
      </c>
      <c r="J439" s="3"/>
      <c r="K439" s="17">
        <v>653.07600482159978</v>
      </c>
      <c r="L439" s="17">
        <v>3099.2225689145562</v>
      </c>
    </row>
    <row r="440" spans="1:12" x14ac:dyDescent="0.3">
      <c r="A440" s="2">
        <v>470</v>
      </c>
      <c r="B440" s="2">
        <v>470165035</v>
      </c>
      <c r="C440" s="3" t="s">
        <v>240</v>
      </c>
      <c r="D440" s="2">
        <v>165</v>
      </c>
      <c r="E440" s="16" t="s">
        <v>28</v>
      </c>
      <c r="F440" s="2">
        <v>35</v>
      </c>
      <c r="G440" s="3" t="s">
        <v>22</v>
      </c>
      <c r="H440" s="17">
        <v>8976</v>
      </c>
      <c r="I440" s="17">
        <v>893</v>
      </c>
      <c r="J440" s="3"/>
      <c r="K440" s="17">
        <v>871.8375312307071</v>
      </c>
      <c r="L440" s="17">
        <v>2652.418174600396</v>
      </c>
    </row>
    <row r="441" spans="1:12" x14ac:dyDescent="0.3">
      <c r="A441" s="2">
        <v>470</v>
      </c>
      <c r="B441" s="2">
        <v>470165048</v>
      </c>
      <c r="C441" s="3" t="s">
        <v>240</v>
      </c>
      <c r="D441" s="2">
        <v>165</v>
      </c>
      <c r="E441" s="16" t="s">
        <v>28</v>
      </c>
      <c r="F441" s="2">
        <v>48</v>
      </c>
      <c r="G441" s="3" t="s">
        <v>152</v>
      </c>
      <c r="H441" s="17">
        <v>8618</v>
      </c>
      <c r="I441" s="17">
        <v>893</v>
      </c>
      <c r="J441" s="3"/>
      <c r="K441" s="17">
        <v>3319.3142113916147</v>
      </c>
      <c r="L441" s="17">
        <v>6788.4769759056562</v>
      </c>
    </row>
    <row r="442" spans="1:12" x14ac:dyDescent="0.3">
      <c r="A442" s="2">
        <v>470</v>
      </c>
      <c r="B442" s="2">
        <v>470165057</v>
      </c>
      <c r="C442" s="3" t="s">
        <v>240</v>
      </c>
      <c r="D442" s="2">
        <v>165</v>
      </c>
      <c r="E442" s="16" t="s">
        <v>28</v>
      </c>
      <c r="F442" s="2">
        <v>57</v>
      </c>
      <c r="G442" s="3" t="s">
        <v>23</v>
      </c>
      <c r="H442" s="17">
        <v>10571</v>
      </c>
      <c r="I442" s="17">
        <v>893</v>
      </c>
      <c r="J442" s="3"/>
      <c r="K442" s="17">
        <v>0</v>
      </c>
      <c r="L442" s="17">
        <v>556.95010574651133</v>
      </c>
    </row>
    <row r="443" spans="1:12" x14ac:dyDescent="0.3">
      <c r="A443" s="2">
        <v>470</v>
      </c>
      <c r="B443" s="2">
        <v>470165093</v>
      </c>
      <c r="C443" s="3" t="s">
        <v>240</v>
      </c>
      <c r="D443" s="2">
        <v>165</v>
      </c>
      <c r="E443" s="16" t="s">
        <v>28</v>
      </c>
      <c r="F443" s="2">
        <v>93</v>
      </c>
      <c r="G443" s="3" t="s">
        <v>25</v>
      </c>
      <c r="H443" s="17">
        <v>10653</v>
      </c>
      <c r="I443" s="17">
        <v>893</v>
      </c>
      <c r="J443" s="3"/>
      <c r="K443" s="17">
        <v>0</v>
      </c>
      <c r="L443" s="17">
        <v>473.98569521580612</v>
      </c>
    </row>
    <row r="444" spans="1:12" x14ac:dyDescent="0.3">
      <c r="A444" s="2">
        <v>470</v>
      </c>
      <c r="B444" s="2">
        <v>470165163</v>
      </c>
      <c r="C444" s="3" t="s">
        <v>240</v>
      </c>
      <c r="D444" s="2">
        <v>165</v>
      </c>
      <c r="E444" s="16" t="s">
        <v>28</v>
      </c>
      <c r="F444" s="2">
        <v>163</v>
      </c>
      <c r="G444" s="3" t="s">
        <v>27</v>
      </c>
      <c r="H444" s="17">
        <v>11413</v>
      </c>
      <c r="I444" s="17">
        <v>893</v>
      </c>
      <c r="J444" s="3"/>
      <c r="K444" s="17">
        <v>0</v>
      </c>
      <c r="L444" s="17">
        <v>724.70432942844673</v>
      </c>
    </row>
    <row r="445" spans="1:12" x14ac:dyDescent="0.3">
      <c r="A445" s="2">
        <v>470</v>
      </c>
      <c r="B445" s="2">
        <v>470165165</v>
      </c>
      <c r="C445" s="3" t="s">
        <v>240</v>
      </c>
      <c r="D445" s="2">
        <v>165</v>
      </c>
      <c r="E445" s="16" t="s">
        <v>28</v>
      </c>
      <c r="F445" s="2">
        <v>165</v>
      </c>
      <c r="G445" s="3" t="s">
        <v>28</v>
      </c>
      <c r="H445" s="17">
        <v>10279</v>
      </c>
      <c r="I445" s="17">
        <v>893</v>
      </c>
      <c r="J445" s="3"/>
      <c r="K445" s="17">
        <v>0</v>
      </c>
      <c r="L445" s="17">
        <v>840.53815061180285</v>
      </c>
    </row>
    <row r="446" spans="1:12" x14ac:dyDescent="0.3">
      <c r="A446" s="2">
        <v>470</v>
      </c>
      <c r="B446" s="2">
        <v>470165176</v>
      </c>
      <c r="C446" s="3" t="s">
        <v>240</v>
      </c>
      <c r="D446" s="2">
        <v>165</v>
      </c>
      <c r="E446" s="16" t="s">
        <v>28</v>
      </c>
      <c r="F446" s="2">
        <v>176</v>
      </c>
      <c r="G446" s="3" t="s">
        <v>29</v>
      </c>
      <c r="H446" s="17">
        <v>9893</v>
      </c>
      <c r="I446" s="17">
        <v>893</v>
      </c>
      <c r="J446" s="3"/>
      <c r="K446" s="17">
        <v>1266.226838387056</v>
      </c>
      <c r="L446" s="17">
        <v>3221.9394114707266</v>
      </c>
    </row>
    <row r="447" spans="1:12" x14ac:dyDescent="0.3">
      <c r="A447" s="2">
        <v>470</v>
      </c>
      <c r="B447" s="2">
        <v>470165178</v>
      </c>
      <c r="C447" s="3" t="s">
        <v>240</v>
      </c>
      <c r="D447" s="2">
        <v>165</v>
      </c>
      <c r="E447" s="16" t="s">
        <v>28</v>
      </c>
      <c r="F447" s="2">
        <v>178</v>
      </c>
      <c r="G447" s="3" t="s">
        <v>241</v>
      </c>
      <c r="H447" s="17">
        <v>9669</v>
      </c>
      <c r="I447" s="17">
        <v>893</v>
      </c>
      <c r="J447" s="3"/>
      <c r="K447" s="17">
        <v>3.633392066029046</v>
      </c>
      <c r="L447" s="17">
        <v>2230.7995611295664</v>
      </c>
    </row>
    <row r="448" spans="1:12" x14ac:dyDescent="0.3">
      <c r="A448" s="2">
        <v>470</v>
      </c>
      <c r="B448" s="2">
        <v>470165229</v>
      </c>
      <c r="C448" s="3" t="s">
        <v>240</v>
      </c>
      <c r="D448" s="2">
        <v>165</v>
      </c>
      <c r="E448" s="16" t="s">
        <v>28</v>
      </c>
      <c r="F448" s="2">
        <v>229</v>
      </c>
      <c r="G448" s="3" t="s">
        <v>113</v>
      </c>
      <c r="H448" s="17">
        <v>9888</v>
      </c>
      <c r="I448" s="17">
        <v>893</v>
      </c>
      <c r="J448" s="3"/>
      <c r="K448" s="17">
        <v>157.0941987307815</v>
      </c>
      <c r="L448" s="17">
        <v>1414.3527684952096</v>
      </c>
    </row>
    <row r="449" spans="1:12" x14ac:dyDescent="0.3">
      <c r="A449" s="2">
        <v>470</v>
      </c>
      <c r="B449" s="2">
        <v>470165246</v>
      </c>
      <c r="C449" s="3" t="s">
        <v>240</v>
      </c>
      <c r="D449" s="2">
        <v>165</v>
      </c>
      <c r="E449" s="16" t="s">
        <v>28</v>
      </c>
      <c r="F449" s="2">
        <v>246</v>
      </c>
      <c r="G449" s="3" t="s">
        <v>242</v>
      </c>
      <c r="H449" s="17">
        <v>10395</v>
      </c>
      <c r="I449" s="17">
        <v>893</v>
      </c>
      <c r="J449" s="3"/>
      <c r="K449" s="17">
        <v>1425.2903586477987</v>
      </c>
      <c r="L449" s="17">
        <v>2832.2440376851846</v>
      </c>
    </row>
    <row r="450" spans="1:12" x14ac:dyDescent="0.3">
      <c r="A450" s="2">
        <v>470</v>
      </c>
      <c r="B450" s="2">
        <v>470165248</v>
      </c>
      <c r="C450" s="3" t="s">
        <v>240</v>
      </c>
      <c r="D450" s="2">
        <v>165</v>
      </c>
      <c r="E450" s="16" t="s">
        <v>28</v>
      </c>
      <c r="F450" s="2">
        <v>248</v>
      </c>
      <c r="G450" s="3" t="s">
        <v>30</v>
      </c>
      <c r="H450" s="17">
        <v>10099</v>
      </c>
      <c r="I450" s="17">
        <v>893</v>
      </c>
      <c r="J450" s="3"/>
      <c r="K450" s="17">
        <v>0</v>
      </c>
      <c r="L450" s="17">
        <v>1095.6021721828547</v>
      </c>
    </row>
    <row r="451" spans="1:12" x14ac:dyDescent="0.3">
      <c r="A451" s="2">
        <v>470</v>
      </c>
      <c r="B451" s="2">
        <v>470165262</v>
      </c>
      <c r="C451" s="3" t="s">
        <v>240</v>
      </c>
      <c r="D451" s="2">
        <v>165</v>
      </c>
      <c r="E451" s="16" t="s">
        <v>28</v>
      </c>
      <c r="F451" s="2">
        <v>262</v>
      </c>
      <c r="G451" s="3" t="s">
        <v>31</v>
      </c>
      <c r="H451" s="17">
        <v>10039</v>
      </c>
      <c r="I451" s="17">
        <v>893</v>
      </c>
      <c r="J451" s="3"/>
      <c r="K451" s="17">
        <v>1273.8970805761201</v>
      </c>
      <c r="L451" s="17">
        <v>3739.4154925621697</v>
      </c>
    </row>
    <row r="452" spans="1:12" x14ac:dyDescent="0.3">
      <c r="A452" s="2">
        <v>470</v>
      </c>
      <c r="B452" s="2">
        <v>470165274</v>
      </c>
      <c r="C452" s="3" t="s">
        <v>240</v>
      </c>
      <c r="D452" s="2">
        <v>165</v>
      </c>
      <c r="E452" s="16" t="s">
        <v>28</v>
      </c>
      <c r="F452" s="2">
        <v>274</v>
      </c>
      <c r="G452" s="3" t="s">
        <v>81</v>
      </c>
      <c r="H452" s="17">
        <v>8976</v>
      </c>
      <c r="I452" s="17">
        <v>893</v>
      </c>
      <c r="J452" s="3"/>
      <c r="K452" s="17">
        <v>1984.9140753663505</v>
      </c>
      <c r="L452" s="17">
        <v>4127.2283350480775</v>
      </c>
    </row>
    <row r="453" spans="1:12" x14ac:dyDescent="0.3">
      <c r="A453" s="2">
        <v>470</v>
      </c>
      <c r="B453" s="2">
        <v>470165284</v>
      </c>
      <c r="C453" s="3" t="s">
        <v>240</v>
      </c>
      <c r="D453" s="2">
        <v>165</v>
      </c>
      <c r="E453" s="16" t="s">
        <v>28</v>
      </c>
      <c r="F453" s="2">
        <v>284</v>
      </c>
      <c r="G453" s="3" t="s">
        <v>163</v>
      </c>
      <c r="H453" s="17">
        <v>9432</v>
      </c>
      <c r="I453" s="17">
        <v>893</v>
      </c>
      <c r="J453" s="3"/>
      <c r="K453" s="17">
        <v>951.80824350464354</v>
      </c>
      <c r="L453" s="17">
        <v>3047.596903929234</v>
      </c>
    </row>
    <row r="454" spans="1:12" x14ac:dyDescent="0.3">
      <c r="A454" s="2">
        <v>470</v>
      </c>
      <c r="B454" s="2">
        <v>470165305</v>
      </c>
      <c r="C454" s="3" t="s">
        <v>240</v>
      </c>
      <c r="D454" s="2">
        <v>165</v>
      </c>
      <c r="E454" s="16" t="s">
        <v>28</v>
      </c>
      <c r="F454" s="2">
        <v>305</v>
      </c>
      <c r="G454" s="3" t="s">
        <v>75</v>
      </c>
      <c r="H454" s="17">
        <v>9588</v>
      </c>
      <c r="I454" s="17">
        <v>893</v>
      </c>
      <c r="J454" s="3"/>
      <c r="K454" s="17">
        <v>1029.7594097242418</v>
      </c>
      <c r="L454" s="17">
        <v>3111.4865282760111</v>
      </c>
    </row>
    <row r="455" spans="1:12" x14ac:dyDescent="0.3">
      <c r="A455" s="2">
        <v>470</v>
      </c>
      <c r="B455" s="2">
        <v>470165314</v>
      </c>
      <c r="C455" s="3" t="s">
        <v>240</v>
      </c>
      <c r="D455" s="2">
        <v>165</v>
      </c>
      <c r="E455" s="16" t="s">
        <v>28</v>
      </c>
      <c r="F455" s="2">
        <v>314</v>
      </c>
      <c r="G455" s="3" t="s">
        <v>46</v>
      </c>
      <c r="H455" s="17">
        <v>14503</v>
      </c>
      <c r="I455" s="17">
        <v>893</v>
      </c>
      <c r="J455" s="3"/>
      <c r="K455" s="17">
        <v>5969.3926092993497</v>
      </c>
      <c r="L455" s="17">
        <v>11502.958970834363</v>
      </c>
    </row>
    <row r="456" spans="1:12" x14ac:dyDescent="0.3">
      <c r="A456" s="2">
        <v>470</v>
      </c>
      <c r="B456" s="2">
        <v>470165342</v>
      </c>
      <c r="C456" s="3" t="s">
        <v>240</v>
      </c>
      <c r="D456" s="2">
        <v>165</v>
      </c>
      <c r="E456" s="16" t="s">
        <v>28</v>
      </c>
      <c r="F456" s="2">
        <v>342</v>
      </c>
      <c r="G456" s="3" t="s">
        <v>228</v>
      </c>
      <c r="H456" s="17">
        <v>9229</v>
      </c>
      <c r="I456" s="17">
        <v>893</v>
      </c>
      <c r="J456" s="3"/>
      <c r="K456" s="17">
        <v>1099.8801272038618</v>
      </c>
      <c r="L456" s="17">
        <v>5026.1360524355787</v>
      </c>
    </row>
    <row r="457" spans="1:12" x14ac:dyDescent="0.3">
      <c r="A457" s="2">
        <v>470</v>
      </c>
      <c r="B457" s="2">
        <v>470165344</v>
      </c>
      <c r="C457" s="3" t="s">
        <v>240</v>
      </c>
      <c r="D457" s="2">
        <v>165</v>
      </c>
      <c r="E457" s="16" t="s">
        <v>28</v>
      </c>
      <c r="F457" s="2">
        <v>344</v>
      </c>
      <c r="G457" s="3" t="s">
        <v>243</v>
      </c>
      <c r="H457" s="17">
        <v>8976</v>
      </c>
      <c r="I457" s="17">
        <v>893</v>
      </c>
      <c r="J457" s="3"/>
      <c r="K457" s="17">
        <v>2272.0139665768638</v>
      </c>
      <c r="L457" s="17">
        <v>2884.0633493933983</v>
      </c>
    </row>
    <row r="458" spans="1:12" x14ac:dyDescent="0.3">
      <c r="A458" s="2">
        <v>470</v>
      </c>
      <c r="B458" s="2">
        <v>470165347</v>
      </c>
      <c r="C458" s="3" t="s">
        <v>240</v>
      </c>
      <c r="D458" s="2">
        <v>165</v>
      </c>
      <c r="E458" s="16" t="s">
        <v>28</v>
      </c>
      <c r="F458" s="2">
        <v>347</v>
      </c>
      <c r="G458" s="3" t="s">
        <v>106</v>
      </c>
      <c r="H458" s="17">
        <v>12449</v>
      </c>
      <c r="I458" s="17">
        <v>893</v>
      </c>
      <c r="J458" s="3"/>
      <c r="K458" s="17">
        <v>3601.084983114155</v>
      </c>
      <c r="L458" s="17">
        <v>5235.1245324091287</v>
      </c>
    </row>
    <row r="459" spans="1:12" x14ac:dyDescent="0.3">
      <c r="A459" s="2">
        <v>474</v>
      </c>
      <c r="B459" s="2">
        <v>474097017</v>
      </c>
      <c r="C459" s="3" t="s">
        <v>244</v>
      </c>
      <c r="D459" s="2">
        <v>97</v>
      </c>
      <c r="E459" s="16" t="s">
        <v>245</v>
      </c>
      <c r="F459" s="2">
        <v>17</v>
      </c>
      <c r="G459" s="3" t="s">
        <v>177</v>
      </c>
      <c r="H459" s="17">
        <v>10102</v>
      </c>
      <c r="I459" s="17">
        <v>893</v>
      </c>
      <c r="J459" s="3"/>
      <c r="K459" s="17">
        <v>2127.0190795927156</v>
      </c>
      <c r="L459" s="17">
        <v>2754.79954523368</v>
      </c>
    </row>
    <row r="460" spans="1:12" x14ac:dyDescent="0.3">
      <c r="A460" s="2">
        <v>474</v>
      </c>
      <c r="B460" s="2">
        <v>474097057</v>
      </c>
      <c r="C460" s="3" t="s">
        <v>244</v>
      </c>
      <c r="D460" s="2">
        <v>97</v>
      </c>
      <c r="E460" s="16" t="s">
        <v>245</v>
      </c>
      <c r="F460" s="2">
        <v>57</v>
      </c>
      <c r="G460" s="3" t="s">
        <v>23</v>
      </c>
      <c r="H460" s="17">
        <v>14082</v>
      </c>
      <c r="I460" s="17">
        <v>893</v>
      </c>
      <c r="J460" s="3"/>
      <c r="K460" s="17">
        <v>0</v>
      </c>
      <c r="L460" s="17">
        <v>741.93277732687238</v>
      </c>
    </row>
    <row r="461" spans="1:12" x14ac:dyDescent="0.3">
      <c r="A461" s="2">
        <v>474</v>
      </c>
      <c r="B461" s="2">
        <v>474097064</v>
      </c>
      <c r="C461" s="3" t="s">
        <v>244</v>
      </c>
      <c r="D461" s="2">
        <v>97</v>
      </c>
      <c r="E461" s="16" t="s">
        <v>245</v>
      </c>
      <c r="F461" s="2">
        <v>64</v>
      </c>
      <c r="G461" s="3" t="s">
        <v>121</v>
      </c>
      <c r="H461" s="17">
        <v>8378</v>
      </c>
      <c r="I461" s="17">
        <v>893</v>
      </c>
      <c r="J461" s="3"/>
      <c r="K461" s="17">
        <v>67.99301355913849</v>
      </c>
      <c r="L461" s="17">
        <v>1083.9371930980469</v>
      </c>
    </row>
    <row r="462" spans="1:12" x14ac:dyDescent="0.3">
      <c r="A462" s="2">
        <v>474</v>
      </c>
      <c r="B462" s="2">
        <v>474097097</v>
      </c>
      <c r="C462" s="3" t="s">
        <v>244</v>
      </c>
      <c r="D462" s="2">
        <v>97</v>
      </c>
      <c r="E462" s="16" t="s">
        <v>245</v>
      </c>
      <c r="F462" s="2">
        <v>97</v>
      </c>
      <c r="G462" s="3" t="s">
        <v>245</v>
      </c>
      <c r="H462" s="17">
        <v>11547</v>
      </c>
      <c r="I462" s="17">
        <v>893</v>
      </c>
      <c r="J462" s="3"/>
      <c r="K462" s="17">
        <v>0</v>
      </c>
      <c r="L462" s="17">
        <v>449.09276417951878</v>
      </c>
    </row>
    <row r="463" spans="1:12" x14ac:dyDescent="0.3">
      <c r="A463" s="2">
        <v>474</v>
      </c>
      <c r="B463" s="2">
        <v>474097103</v>
      </c>
      <c r="C463" s="3" t="s">
        <v>244</v>
      </c>
      <c r="D463" s="2">
        <v>97</v>
      </c>
      <c r="E463" s="16" t="s">
        <v>245</v>
      </c>
      <c r="F463" s="2">
        <v>103</v>
      </c>
      <c r="G463" s="3" t="s">
        <v>246</v>
      </c>
      <c r="H463" s="17">
        <v>10591</v>
      </c>
      <c r="I463" s="17">
        <v>893</v>
      </c>
      <c r="J463" s="3"/>
      <c r="K463" s="17">
        <v>0</v>
      </c>
      <c r="L463" s="17">
        <v>388.73349877944747</v>
      </c>
    </row>
    <row r="464" spans="1:12" x14ac:dyDescent="0.3">
      <c r="A464" s="2">
        <v>474</v>
      </c>
      <c r="B464" s="2">
        <v>474097153</v>
      </c>
      <c r="C464" s="3" t="s">
        <v>244</v>
      </c>
      <c r="D464" s="2">
        <v>97</v>
      </c>
      <c r="E464" s="16" t="s">
        <v>245</v>
      </c>
      <c r="F464" s="2">
        <v>153</v>
      </c>
      <c r="G464" s="3" t="s">
        <v>124</v>
      </c>
      <c r="H464" s="17">
        <v>10602</v>
      </c>
      <c r="I464" s="17">
        <v>893</v>
      </c>
      <c r="J464" s="3"/>
      <c r="K464" s="17">
        <v>0.13233937619952485</v>
      </c>
      <c r="L464" s="17">
        <v>353.71412205921661</v>
      </c>
    </row>
    <row r="465" spans="1:12" x14ac:dyDescent="0.3">
      <c r="A465" s="2">
        <v>474</v>
      </c>
      <c r="B465" s="2">
        <v>474097162</v>
      </c>
      <c r="C465" s="3" t="s">
        <v>244</v>
      </c>
      <c r="D465" s="2">
        <v>97</v>
      </c>
      <c r="E465" s="16" t="s">
        <v>245</v>
      </c>
      <c r="F465" s="2">
        <v>162</v>
      </c>
      <c r="G465" s="3" t="s">
        <v>179</v>
      </c>
      <c r="H465" s="17">
        <v>9791</v>
      </c>
      <c r="I465" s="17">
        <v>893</v>
      </c>
      <c r="J465" s="3"/>
      <c r="K465" s="17">
        <v>1271.06134120762</v>
      </c>
      <c r="L465" s="17">
        <v>2601.0545157566557</v>
      </c>
    </row>
    <row r="466" spans="1:12" x14ac:dyDescent="0.3">
      <c r="A466" s="2">
        <v>474</v>
      </c>
      <c r="B466" s="2">
        <v>474097343</v>
      </c>
      <c r="C466" s="3" t="s">
        <v>244</v>
      </c>
      <c r="D466" s="2">
        <v>97</v>
      </c>
      <c r="E466" s="16" t="s">
        <v>245</v>
      </c>
      <c r="F466" s="2">
        <v>343</v>
      </c>
      <c r="G466" s="3" t="s">
        <v>247</v>
      </c>
      <c r="H466" s="17">
        <v>10536</v>
      </c>
      <c r="I466" s="17">
        <v>893</v>
      </c>
      <c r="J466" s="3"/>
      <c r="K466" s="17">
        <v>17.880528446657991</v>
      </c>
      <c r="L466" s="17">
        <v>1440.9865605911291</v>
      </c>
    </row>
    <row r="467" spans="1:12" x14ac:dyDescent="0.3">
      <c r="A467" s="2">
        <v>474</v>
      </c>
      <c r="B467" s="2">
        <v>474097600</v>
      </c>
      <c r="C467" s="3" t="s">
        <v>244</v>
      </c>
      <c r="D467" s="2">
        <v>97</v>
      </c>
      <c r="E467" s="16" t="s">
        <v>245</v>
      </c>
      <c r="F467" s="2">
        <v>600</v>
      </c>
      <c r="G467" s="3" t="s">
        <v>157</v>
      </c>
      <c r="H467" s="17">
        <v>8378</v>
      </c>
      <c r="I467" s="17">
        <v>893</v>
      </c>
      <c r="J467" s="3"/>
      <c r="K467" s="17">
        <v>2045.4579457725085</v>
      </c>
      <c r="L467" s="17">
        <v>3254.5618948039955</v>
      </c>
    </row>
    <row r="468" spans="1:12" x14ac:dyDescent="0.3">
      <c r="A468" s="2">
        <v>474</v>
      </c>
      <c r="B468" s="2">
        <v>474097610</v>
      </c>
      <c r="C468" s="3" t="s">
        <v>244</v>
      </c>
      <c r="D468" s="2">
        <v>97</v>
      </c>
      <c r="E468" s="16" t="s">
        <v>245</v>
      </c>
      <c r="F468" s="2">
        <v>610</v>
      </c>
      <c r="G468" s="3" t="s">
        <v>158</v>
      </c>
      <c r="H468" s="17">
        <v>10719</v>
      </c>
      <c r="I468" s="17">
        <v>893</v>
      </c>
      <c r="J468" s="3"/>
      <c r="K468" s="17">
        <v>895.82449242490111</v>
      </c>
      <c r="L468" s="17">
        <v>1547.6222850698123</v>
      </c>
    </row>
    <row r="469" spans="1:12" x14ac:dyDescent="0.3">
      <c r="A469" s="2">
        <v>474</v>
      </c>
      <c r="B469" s="2">
        <v>474097616</v>
      </c>
      <c r="C469" s="3" t="s">
        <v>244</v>
      </c>
      <c r="D469" s="2">
        <v>97</v>
      </c>
      <c r="E469" s="16" t="s">
        <v>245</v>
      </c>
      <c r="F469" s="2">
        <v>616</v>
      </c>
      <c r="G469" s="3" t="s">
        <v>133</v>
      </c>
      <c r="H469" s="17">
        <v>10102</v>
      </c>
      <c r="I469" s="17">
        <v>893</v>
      </c>
      <c r="J469" s="3"/>
      <c r="K469" s="17">
        <v>1139.1423778117241</v>
      </c>
      <c r="L469" s="17">
        <v>3202.7416471402685</v>
      </c>
    </row>
    <row r="470" spans="1:12" x14ac:dyDescent="0.3">
      <c r="A470" s="2">
        <v>474</v>
      </c>
      <c r="B470" s="2">
        <v>474097720</v>
      </c>
      <c r="C470" s="3" t="s">
        <v>244</v>
      </c>
      <c r="D470" s="2">
        <v>97</v>
      </c>
      <c r="E470" s="16" t="s">
        <v>245</v>
      </c>
      <c r="F470" s="2">
        <v>720</v>
      </c>
      <c r="G470" s="3" t="s">
        <v>60</v>
      </c>
      <c r="H470" s="17">
        <v>9918</v>
      </c>
      <c r="I470" s="17">
        <v>893</v>
      </c>
      <c r="J470" s="3"/>
      <c r="K470" s="17">
        <v>1072.1331052917085</v>
      </c>
      <c r="L470" s="17">
        <v>2784.1096058536205</v>
      </c>
    </row>
    <row r="471" spans="1:12" x14ac:dyDescent="0.3">
      <c r="A471" s="2">
        <v>474</v>
      </c>
      <c r="B471" s="2">
        <v>474097725</v>
      </c>
      <c r="C471" s="3" t="s">
        <v>244</v>
      </c>
      <c r="D471" s="2">
        <v>97</v>
      </c>
      <c r="E471" s="16" t="s">
        <v>245</v>
      </c>
      <c r="F471" s="2">
        <v>725</v>
      </c>
      <c r="G471" s="3" t="s">
        <v>136</v>
      </c>
      <c r="H471" s="17">
        <v>10102</v>
      </c>
      <c r="I471" s="17">
        <v>893</v>
      </c>
      <c r="J471" s="3"/>
      <c r="K471" s="17">
        <v>2250.7821957586002</v>
      </c>
      <c r="L471" s="17">
        <v>4440.8913813522977</v>
      </c>
    </row>
    <row r="472" spans="1:12" x14ac:dyDescent="0.3">
      <c r="A472" s="2">
        <v>474</v>
      </c>
      <c r="B472" s="2">
        <v>474097735</v>
      </c>
      <c r="C472" s="3" t="s">
        <v>244</v>
      </c>
      <c r="D472" s="2">
        <v>97</v>
      </c>
      <c r="E472" s="16" t="s">
        <v>245</v>
      </c>
      <c r="F472" s="2">
        <v>735</v>
      </c>
      <c r="G472" s="3" t="s">
        <v>138</v>
      </c>
      <c r="H472" s="17">
        <v>9842</v>
      </c>
      <c r="I472" s="17">
        <v>893</v>
      </c>
      <c r="J472" s="3"/>
      <c r="K472" s="17">
        <v>689.37086897877816</v>
      </c>
      <c r="L472" s="17">
        <v>3465.92133480351</v>
      </c>
    </row>
    <row r="473" spans="1:12" x14ac:dyDescent="0.3">
      <c r="A473" s="2">
        <v>474</v>
      </c>
      <c r="B473" s="2">
        <v>474097753</v>
      </c>
      <c r="C473" s="3" t="s">
        <v>244</v>
      </c>
      <c r="D473" s="2">
        <v>97</v>
      </c>
      <c r="E473" s="16" t="s">
        <v>245</v>
      </c>
      <c r="F473" s="2">
        <v>753</v>
      </c>
      <c r="G473" s="3" t="s">
        <v>248</v>
      </c>
      <c r="H473" s="17">
        <v>9839</v>
      </c>
      <c r="I473" s="17">
        <v>893</v>
      </c>
      <c r="J473" s="3"/>
      <c r="K473" s="17">
        <v>1258.1055691029087</v>
      </c>
      <c r="L473" s="17">
        <v>3080.130643250568</v>
      </c>
    </row>
    <row r="474" spans="1:12" x14ac:dyDescent="0.3">
      <c r="A474" s="2">
        <v>474</v>
      </c>
      <c r="B474" s="2">
        <v>474097775</v>
      </c>
      <c r="C474" s="3" t="s">
        <v>244</v>
      </c>
      <c r="D474" s="2">
        <v>97</v>
      </c>
      <c r="E474" s="16" t="s">
        <v>245</v>
      </c>
      <c r="F474" s="2">
        <v>775</v>
      </c>
      <c r="G474" s="3" t="s">
        <v>77</v>
      </c>
      <c r="H474" s="17">
        <v>9758</v>
      </c>
      <c r="I474" s="17">
        <v>893</v>
      </c>
      <c r="J474" s="3"/>
      <c r="K474" s="17">
        <v>752.84816604142907</v>
      </c>
      <c r="L474" s="17">
        <v>1763.7214730335381</v>
      </c>
    </row>
    <row r="475" spans="1:12" x14ac:dyDescent="0.3">
      <c r="A475" s="2">
        <v>478</v>
      </c>
      <c r="B475" s="2">
        <v>478352064</v>
      </c>
      <c r="C475" s="3" t="s">
        <v>249</v>
      </c>
      <c r="D475" s="2">
        <v>352</v>
      </c>
      <c r="E475" s="16" t="s">
        <v>198</v>
      </c>
      <c r="F475" s="2">
        <v>64</v>
      </c>
      <c r="G475" s="3" t="s">
        <v>121</v>
      </c>
      <c r="H475" s="17">
        <v>8968</v>
      </c>
      <c r="I475" s="17">
        <v>893</v>
      </c>
      <c r="J475" s="3"/>
      <c r="K475" s="17">
        <v>72.781253950626706</v>
      </c>
      <c r="L475" s="17">
        <v>1160.270798245796</v>
      </c>
    </row>
    <row r="476" spans="1:12" x14ac:dyDescent="0.3">
      <c r="A476" s="2">
        <v>478</v>
      </c>
      <c r="B476" s="2">
        <v>478352097</v>
      </c>
      <c r="C476" s="3" t="s">
        <v>249</v>
      </c>
      <c r="D476" s="2">
        <v>352</v>
      </c>
      <c r="E476" s="16" t="s">
        <v>198</v>
      </c>
      <c r="F476" s="2">
        <v>97</v>
      </c>
      <c r="G476" s="3" t="s">
        <v>245</v>
      </c>
      <c r="H476" s="17">
        <v>11249</v>
      </c>
      <c r="I476" s="17">
        <v>893</v>
      </c>
      <c r="J476" s="3"/>
      <c r="K476" s="17">
        <v>0</v>
      </c>
      <c r="L476" s="17">
        <v>437.50277165111402</v>
      </c>
    </row>
    <row r="477" spans="1:12" x14ac:dyDescent="0.3">
      <c r="A477" s="2">
        <v>478</v>
      </c>
      <c r="B477" s="2">
        <v>478352125</v>
      </c>
      <c r="C477" s="3" t="s">
        <v>249</v>
      </c>
      <c r="D477" s="2">
        <v>352</v>
      </c>
      <c r="E477" s="16" t="s">
        <v>198</v>
      </c>
      <c r="F477" s="2">
        <v>125</v>
      </c>
      <c r="G477" s="3" t="s">
        <v>154</v>
      </c>
      <c r="H477" s="17">
        <v>9510</v>
      </c>
      <c r="I477" s="17">
        <v>893</v>
      </c>
      <c r="J477" s="3"/>
      <c r="K477" s="17">
        <v>2355.8082325350842</v>
      </c>
      <c r="L477" s="17">
        <v>4826.6004070444105</v>
      </c>
    </row>
    <row r="478" spans="1:12" x14ac:dyDescent="0.3">
      <c r="A478" s="2">
        <v>478</v>
      </c>
      <c r="B478" s="2">
        <v>478352153</v>
      </c>
      <c r="C478" s="3" t="s">
        <v>249</v>
      </c>
      <c r="D478" s="2">
        <v>352</v>
      </c>
      <c r="E478" s="16" t="s">
        <v>198</v>
      </c>
      <c r="F478" s="2">
        <v>153</v>
      </c>
      <c r="G478" s="3" t="s">
        <v>124</v>
      </c>
      <c r="H478" s="17">
        <v>9892</v>
      </c>
      <c r="I478" s="17">
        <v>893</v>
      </c>
      <c r="J478" s="3"/>
      <c r="K478" s="17">
        <v>0.1234768071462895</v>
      </c>
      <c r="L478" s="17">
        <v>330.02641911052342</v>
      </c>
    </row>
    <row r="479" spans="1:12" x14ac:dyDescent="0.3">
      <c r="A479" s="2">
        <v>478</v>
      </c>
      <c r="B479" s="2">
        <v>478352158</v>
      </c>
      <c r="C479" s="3" t="s">
        <v>249</v>
      </c>
      <c r="D479" s="2">
        <v>352</v>
      </c>
      <c r="E479" s="16" t="s">
        <v>198</v>
      </c>
      <c r="F479" s="2">
        <v>158</v>
      </c>
      <c r="G479" s="3" t="s">
        <v>125</v>
      </c>
      <c r="H479" s="17">
        <v>9783</v>
      </c>
      <c r="I479" s="17">
        <v>893</v>
      </c>
      <c r="J479" s="3"/>
      <c r="K479" s="17">
        <v>2117.1208628189906</v>
      </c>
      <c r="L479" s="17">
        <v>4200.4616041052686</v>
      </c>
    </row>
    <row r="480" spans="1:12" x14ac:dyDescent="0.3">
      <c r="A480" s="2">
        <v>478</v>
      </c>
      <c r="B480" s="2">
        <v>478352162</v>
      </c>
      <c r="C480" s="3" t="s">
        <v>249</v>
      </c>
      <c r="D480" s="2">
        <v>352</v>
      </c>
      <c r="E480" s="16" t="s">
        <v>198</v>
      </c>
      <c r="F480" s="2">
        <v>162</v>
      </c>
      <c r="G480" s="3" t="s">
        <v>179</v>
      </c>
      <c r="H480" s="17">
        <v>9872</v>
      </c>
      <c r="I480" s="17">
        <v>893</v>
      </c>
      <c r="J480" s="3"/>
      <c r="K480" s="17">
        <v>1281.5767092637743</v>
      </c>
      <c r="L480" s="17">
        <v>2622.5727892503019</v>
      </c>
    </row>
    <row r="481" spans="1:12" x14ac:dyDescent="0.3">
      <c r="A481" s="2">
        <v>478</v>
      </c>
      <c r="B481" s="2">
        <v>478352170</v>
      </c>
      <c r="C481" s="3" t="s">
        <v>249</v>
      </c>
      <c r="D481" s="2">
        <v>352</v>
      </c>
      <c r="E481" s="16" t="s">
        <v>198</v>
      </c>
      <c r="F481" s="2">
        <v>170</v>
      </c>
      <c r="G481" s="3" t="s">
        <v>87</v>
      </c>
      <c r="H481" s="17">
        <v>8392</v>
      </c>
      <c r="I481" s="17">
        <v>893</v>
      </c>
      <c r="J481" s="3"/>
      <c r="K481" s="17">
        <v>1810.4129031284956</v>
      </c>
      <c r="L481" s="17">
        <v>3088.3745291171072</v>
      </c>
    </row>
    <row r="482" spans="1:12" x14ac:dyDescent="0.3">
      <c r="A482" s="2">
        <v>478</v>
      </c>
      <c r="B482" s="2">
        <v>478352174</v>
      </c>
      <c r="C482" s="3" t="s">
        <v>249</v>
      </c>
      <c r="D482" s="2">
        <v>352</v>
      </c>
      <c r="E482" s="16" t="s">
        <v>198</v>
      </c>
      <c r="F482" s="2">
        <v>174</v>
      </c>
      <c r="G482" s="3" t="s">
        <v>126</v>
      </c>
      <c r="H482" s="17">
        <v>9774</v>
      </c>
      <c r="I482" s="17">
        <v>893</v>
      </c>
      <c r="J482" s="3"/>
      <c r="K482" s="17">
        <v>2294.417158590597</v>
      </c>
      <c r="L482" s="17">
        <v>3986.4901429825459</v>
      </c>
    </row>
    <row r="483" spans="1:12" x14ac:dyDescent="0.3">
      <c r="A483" s="2">
        <v>478</v>
      </c>
      <c r="B483" s="2">
        <v>478352271</v>
      </c>
      <c r="C483" s="3" t="s">
        <v>249</v>
      </c>
      <c r="D483" s="2">
        <v>352</v>
      </c>
      <c r="E483" s="16" t="s">
        <v>198</v>
      </c>
      <c r="F483" s="2">
        <v>271</v>
      </c>
      <c r="G483" s="3" t="s">
        <v>129</v>
      </c>
      <c r="H483" s="17">
        <v>10119</v>
      </c>
      <c r="I483" s="17">
        <v>893</v>
      </c>
      <c r="J483" s="3"/>
      <c r="K483" s="17">
        <v>656.66625927984569</v>
      </c>
      <c r="L483" s="17">
        <v>2809.7410569913773</v>
      </c>
    </row>
    <row r="484" spans="1:12" x14ac:dyDescent="0.3">
      <c r="A484" s="2">
        <v>478</v>
      </c>
      <c r="B484" s="2">
        <v>478352288</v>
      </c>
      <c r="C484" s="3" t="s">
        <v>249</v>
      </c>
      <c r="D484" s="2">
        <v>352</v>
      </c>
      <c r="E484" s="16" t="s">
        <v>198</v>
      </c>
      <c r="F484" s="2">
        <v>288</v>
      </c>
      <c r="G484" s="3" t="s">
        <v>91</v>
      </c>
      <c r="H484" s="17">
        <v>8392</v>
      </c>
      <c r="I484" s="17">
        <v>893</v>
      </c>
      <c r="J484" s="3"/>
      <c r="K484" s="17">
        <v>2248.5972630460456</v>
      </c>
      <c r="L484" s="17">
        <v>4732.8137513691581</v>
      </c>
    </row>
    <row r="485" spans="1:12" x14ac:dyDescent="0.3">
      <c r="A485" s="2">
        <v>478</v>
      </c>
      <c r="B485" s="2">
        <v>478352326</v>
      </c>
      <c r="C485" s="3" t="s">
        <v>249</v>
      </c>
      <c r="D485" s="2">
        <v>352</v>
      </c>
      <c r="E485" s="16" t="s">
        <v>198</v>
      </c>
      <c r="F485" s="2">
        <v>326</v>
      </c>
      <c r="G485" s="3" t="s">
        <v>156</v>
      </c>
      <c r="H485" s="17">
        <v>8737</v>
      </c>
      <c r="I485" s="17">
        <v>893</v>
      </c>
      <c r="J485" s="3"/>
      <c r="K485" s="17">
        <v>937.23018787627734</v>
      </c>
      <c r="L485" s="17">
        <v>3079.6090501744948</v>
      </c>
    </row>
    <row r="486" spans="1:12" x14ac:dyDescent="0.3">
      <c r="A486" s="2">
        <v>478</v>
      </c>
      <c r="B486" s="2">
        <v>478352348</v>
      </c>
      <c r="C486" s="3" t="s">
        <v>249</v>
      </c>
      <c r="D486" s="2">
        <v>352</v>
      </c>
      <c r="E486" s="16" t="s">
        <v>198</v>
      </c>
      <c r="F486" s="2">
        <v>348</v>
      </c>
      <c r="G486" s="3" t="s">
        <v>132</v>
      </c>
      <c r="H486" s="17">
        <v>10043</v>
      </c>
      <c r="I486" s="17">
        <v>893</v>
      </c>
      <c r="J486" s="3"/>
      <c r="K486" s="17">
        <v>0</v>
      </c>
      <c r="L486" s="17">
        <v>144.53638174071057</v>
      </c>
    </row>
    <row r="487" spans="1:12" x14ac:dyDescent="0.3">
      <c r="A487" s="2">
        <v>478</v>
      </c>
      <c r="B487" s="2">
        <v>478352352</v>
      </c>
      <c r="C487" s="3" t="s">
        <v>249</v>
      </c>
      <c r="D487" s="2">
        <v>352</v>
      </c>
      <c r="E487" s="16" t="s">
        <v>198</v>
      </c>
      <c r="F487" s="2">
        <v>352</v>
      </c>
      <c r="G487" s="3" t="s">
        <v>198</v>
      </c>
      <c r="H487" s="17">
        <v>9083</v>
      </c>
      <c r="I487" s="17">
        <v>893</v>
      </c>
      <c r="J487" s="3"/>
      <c r="K487" s="17">
        <v>0</v>
      </c>
      <c r="L487" s="17">
        <v>2989.2989303277318</v>
      </c>
    </row>
    <row r="488" spans="1:12" x14ac:dyDescent="0.3">
      <c r="A488" s="2">
        <v>478</v>
      </c>
      <c r="B488" s="2">
        <v>478352600</v>
      </c>
      <c r="C488" s="3" t="s">
        <v>249</v>
      </c>
      <c r="D488" s="2">
        <v>352</v>
      </c>
      <c r="E488" s="16" t="s">
        <v>198</v>
      </c>
      <c r="F488" s="2">
        <v>600</v>
      </c>
      <c r="G488" s="3" t="s">
        <v>157</v>
      </c>
      <c r="H488" s="17">
        <v>9991</v>
      </c>
      <c r="I488" s="17">
        <v>893</v>
      </c>
      <c r="J488" s="3"/>
      <c r="K488" s="17">
        <v>2439.265974721071</v>
      </c>
      <c r="L488" s="17">
        <v>3881.1563488883639</v>
      </c>
    </row>
    <row r="489" spans="1:12" x14ac:dyDescent="0.3">
      <c r="A489" s="2">
        <v>478</v>
      </c>
      <c r="B489" s="2">
        <v>478352610</v>
      </c>
      <c r="C489" s="3" t="s">
        <v>249</v>
      </c>
      <c r="D489" s="2">
        <v>352</v>
      </c>
      <c r="E489" s="16" t="s">
        <v>198</v>
      </c>
      <c r="F489" s="2">
        <v>610</v>
      </c>
      <c r="G489" s="3" t="s">
        <v>158</v>
      </c>
      <c r="H489" s="17">
        <v>9256</v>
      </c>
      <c r="I489" s="17">
        <v>893</v>
      </c>
      <c r="J489" s="3"/>
      <c r="K489" s="17">
        <v>773.55644200810639</v>
      </c>
      <c r="L489" s="17">
        <v>1336.3925618626909</v>
      </c>
    </row>
    <row r="490" spans="1:12" x14ac:dyDescent="0.3">
      <c r="A490" s="2">
        <v>478</v>
      </c>
      <c r="B490" s="2">
        <v>478352616</v>
      </c>
      <c r="C490" s="3" t="s">
        <v>249</v>
      </c>
      <c r="D490" s="2">
        <v>352</v>
      </c>
      <c r="E490" s="16" t="s">
        <v>198</v>
      </c>
      <c r="F490" s="2">
        <v>616</v>
      </c>
      <c r="G490" s="3" t="s">
        <v>133</v>
      </c>
      <c r="H490" s="17">
        <v>9858</v>
      </c>
      <c r="I490" s="17">
        <v>893</v>
      </c>
      <c r="J490" s="3"/>
      <c r="K490" s="17">
        <v>1111.6279509471369</v>
      </c>
      <c r="L490" s="17">
        <v>3125.3838009808715</v>
      </c>
    </row>
    <row r="491" spans="1:12" x14ac:dyDescent="0.3">
      <c r="A491" s="2">
        <v>478</v>
      </c>
      <c r="B491" s="2">
        <v>478352620</v>
      </c>
      <c r="C491" s="3" t="s">
        <v>249</v>
      </c>
      <c r="D491" s="2">
        <v>352</v>
      </c>
      <c r="E491" s="16" t="s">
        <v>198</v>
      </c>
      <c r="F491" s="2">
        <v>620</v>
      </c>
      <c r="G491" s="3" t="s">
        <v>134</v>
      </c>
      <c r="H491" s="17">
        <v>9543</v>
      </c>
      <c r="I491" s="17">
        <v>893</v>
      </c>
      <c r="J491" s="3"/>
      <c r="K491" s="17">
        <v>3805.8338035353299</v>
      </c>
      <c r="L491" s="17">
        <v>5131.1164829621739</v>
      </c>
    </row>
    <row r="492" spans="1:12" x14ac:dyDescent="0.3">
      <c r="A492" s="2">
        <v>478</v>
      </c>
      <c r="B492" s="2">
        <v>478352640</v>
      </c>
      <c r="C492" s="3" t="s">
        <v>249</v>
      </c>
      <c r="D492" s="2">
        <v>352</v>
      </c>
      <c r="E492" s="16" t="s">
        <v>198</v>
      </c>
      <c r="F492" s="2">
        <v>640</v>
      </c>
      <c r="G492" s="3" t="s">
        <v>250</v>
      </c>
      <c r="H492" s="17">
        <v>10119</v>
      </c>
      <c r="I492" s="17">
        <v>893</v>
      </c>
      <c r="J492" s="3"/>
      <c r="K492" s="17">
        <v>4518.8177767956186</v>
      </c>
      <c r="L492" s="17">
        <v>7067.7404449222704</v>
      </c>
    </row>
    <row r="493" spans="1:12" x14ac:dyDescent="0.3">
      <c r="A493" s="2">
        <v>478</v>
      </c>
      <c r="B493" s="2">
        <v>478352673</v>
      </c>
      <c r="C493" s="3" t="s">
        <v>249</v>
      </c>
      <c r="D493" s="2">
        <v>352</v>
      </c>
      <c r="E493" s="16" t="s">
        <v>198</v>
      </c>
      <c r="F493" s="2">
        <v>673</v>
      </c>
      <c r="G493" s="3" t="s">
        <v>159</v>
      </c>
      <c r="H493" s="17">
        <v>9607</v>
      </c>
      <c r="I493" s="17">
        <v>893</v>
      </c>
      <c r="J493" s="3"/>
      <c r="K493" s="17">
        <v>1850.8971854511565</v>
      </c>
      <c r="L493" s="17">
        <v>4541.1158044871881</v>
      </c>
    </row>
    <row r="494" spans="1:12" x14ac:dyDescent="0.3">
      <c r="A494" s="2">
        <v>478</v>
      </c>
      <c r="B494" s="2">
        <v>478352720</v>
      </c>
      <c r="C494" s="3" t="s">
        <v>249</v>
      </c>
      <c r="D494" s="2">
        <v>352</v>
      </c>
      <c r="E494" s="16" t="s">
        <v>198</v>
      </c>
      <c r="F494" s="2">
        <v>720</v>
      </c>
      <c r="G494" s="3" t="s">
        <v>60</v>
      </c>
      <c r="H494" s="17">
        <v>9687</v>
      </c>
      <c r="I494" s="17">
        <v>893</v>
      </c>
      <c r="J494" s="3"/>
      <c r="K494" s="17">
        <v>1047.1620680541218</v>
      </c>
      <c r="L494" s="17">
        <v>2719.2649477620507</v>
      </c>
    </row>
    <row r="495" spans="1:12" x14ac:dyDescent="0.3">
      <c r="A495" s="2">
        <v>478</v>
      </c>
      <c r="B495" s="2">
        <v>478352725</v>
      </c>
      <c r="C495" s="3" t="s">
        <v>249</v>
      </c>
      <c r="D495" s="2">
        <v>352</v>
      </c>
      <c r="E495" s="16" t="s">
        <v>198</v>
      </c>
      <c r="F495" s="2">
        <v>725</v>
      </c>
      <c r="G495" s="3" t="s">
        <v>136</v>
      </c>
      <c r="H495" s="17">
        <v>9826</v>
      </c>
      <c r="I495" s="17">
        <v>893</v>
      </c>
      <c r="J495" s="3"/>
      <c r="K495" s="17">
        <v>2189.2878494876277</v>
      </c>
      <c r="L495" s="17">
        <v>4319.5603556887418</v>
      </c>
    </row>
    <row r="496" spans="1:12" x14ac:dyDescent="0.3">
      <c r="A496" s="2">
        <v>478</v>
      </c>
      <c r="B496" s="2">
        <v>478352730</v>
      </c>
      <c r="C496" s="3" t="s">
        <v>249</v>
      </c>
      <c r="D496" s="2">
        <v>352</v>
      </c>
      <c r="E496" s="16" t="s">
        <v>198</v>
      </c>
      <c r="F496" s="2">
        <v>730</v>
      </c>
      <c r="G496" s="3" t="s">
        <v>137</v>
      </c>
      <c r="H496" s="17">
        <v>10119</v>
      </c>
      <c r="I496" s="17">
        <v>893</v>
      </c>
      <c r="J496" s="3"/>
      <c r="K496" s="17">
        <v>1947.2615140614653</v>
      </c>
      <c r="L496" s="17">
        <v>3027.2122329601516</v>
      </c>
    </row>
    <row r="497" spans="1:12" x14ac:dyDescent="0.3">
      <c r="A497" s="2">
        <v>478</v>
      </c>
      <c r="B497" s="2">
        <v>478352735</v>
      </c>
      <c r="C497" s="3" t="s">
        <v>249</v>
      </c>
      <c r="D497" s="2">
        <v>352</v>
      </c>
      <c r="E497" s="16" t="s">
        <v>198</v>
      </c>
      <c r="F497" s="2">
        <v>735</v>
      </c>
      <c r="G497" s="3" t="s">
        <v>138</v>
      </c>
      <c r="H497" s="17">
        <v>9793</v>
      </c>
      <c r="I497" s="17">
        <v>893</v>
      </c>
      <c r="J497" s="3"/>
      <c r="K497" s="17">
        <v>685.93872382739028</v>
      </c>
      <c r="L497" s="17">
        <v>3448.6656809317992</v>
      </c>
    </row>
    <row r="498" spans="1:12" x14ac:dyDescent="0.3">
      <c r="A498" s="2">
        <v>478</v>
      </c>
      <c r="B498" s="2">
        <v>478352753</v>
      </c>
      <c r="C498" s="3" t="s">
        <v>249</v>
      </c>
      <c r="D498" s="2">
        <v>352</v>
      </c>
      <c r="E498" s="16" t="s">
        <v>198</v>
      </c>
      <c r="F498" s="2">
        <v>753</v>
      </c>
      <c r="G498" s="3" t="s">
        <v>248</v>
      </c>
      <c r="H498" s="17">
        <v>10737</v>
      </c>
      <c r="I498" s="17">
        <v>893</v>
      </c>
      <c r="J498" s="3"/>
      <c r="K498" s="17">
        <v>1372.9321572779681</v>
      </c>
      <c r="L498" s="17">
        <v>3361.2524358757346</v>
      </c>
    </row>
    <row r="499" spans="1:12" x14ac:dyDescent="0.3">
      <c r="A499" s="2">
        <v>478</v>
      </c>
      <c r="B499" s="2">
        <v>478352775</v>
      </c>
      <c r="C499" s="3" t="s">
        <v>249</v>
      </c>
      <c r="D499" s="2">
        <v>352</v>
      </c>
      <c r="E499" s="16" t="s">
        <v>198</v>
      </c>
      <c r="F499" s="2">
        <v>775</v>
      </c>
      <c r="G499" s="3" t="s">
        <v>77</v>
      </c>
      <c r="H499" s="17">
        <v>9297</v>
      </c>
      <c r="I499" s="17">
        <v>893</v>
      </c>
      <c r="J499" s="3"/>
      <c r="K499" s="17">
        <v>717.28114364492285</v>
      </c>
      <c r="L499" s="17">
        <v>1680.3974723091633</v>
      </c>
    </row>
    <row r="500" spans="1:12" x14ac:dyDescent="0.3">
      <c r="A500" s="2">
        <v>479</v>
      </c>
      <c r="B500" s="2">
        <v>479278005</v>
      </c>
      <c r="C500" s="3" t="s">
        <v>251</v>
      </c>
      <c r="D500" s="2">
        <v>278</v>
      </c>
      <c r="E500" s="16" t="s">
        <v>212</v>
      </c>
      <c r="F500" s="2">
        <v>5</v>
      </c>
      <c r="G500" s="3" t="s">
        <v>219</v>
      </c>
      <c r="H500" s="17">
        <v>11015</v>
      </c>
      <c r="I500" s="17">
        <v>893</v>
      </c>
      <c r="J500" s="3"/>
      <c r="K500" s="17">
        <v>1801.9638827094695</v>
      </c>
      <c r="L500" s="17">
        <v>4308.7334751006947</v>
      </c>
    </row>
    <row r="501" spans="1:12" x14ac:dyDescent="0.3">
      <c r="A501" s="2">
        <v>479</v>
      </c>
      <c r="B501" s="2">
        <v>479278024</v>
      </c>
      <c r="C501" s="3" t="s">
        <v>251</v>
      </c>
      <c r="D501" s="2">
        <v>278</v>
      </c>
      <c r="E501" s="16" t="s">
        <v>212</v>
      </c>
      <c r="F501" s="2">
        <v>24</v>
      </c>
      <c r="G501" s="3" t="s">
        <v>252</v>
      </c>
      <c r="H501" s="17">
        <v>10002</v>
      </c>
      <c r="I501" s="17">
        <v>893</v>
      </c>
      <c r="J501" s="3"/>
      <c r="K501" s="17">
        <v>598.18173418967854</v>
      </c>
      <c r="L501" s="17">
        <v>2198.1802839448465</v>
      </c>
    </row>
    <row r="502" spans="1:12" x14ac:dyDescent="0.3">
      <c r="A502" s="2">
        <v>479</v>
      </c>
      <c r="B502" s="2">
        <v>479278061</v>
      </c>
      <c r="C502" s="3" t="s">
        <v>251</v>
      </c>
      <c r="D502" s="2">
        <v>278</v>
      </c>
      <c r="E502" s="16" t="s">
        <v>212</v>
      </c>
      <c r="F502" s="2">
        <v>61</v>
      </c>
      <c r="G502" s="3" t="s">
        <v>170</v>
      </c>
      <c r="H502" s="17">
        <v>11600</v>
      </c>
      <c r="I502" s="17">
        <v>893</v>
      </c>
      <c r="J502" s="3"/>
      <c r="K502" s="17">
        <v>0</v>
      </c>
      <c r="L502" s="17">
        <v>551.61691018129932</v>
      </c>
    </row>
    <row r="503" spans="1:12" x14ac:dyDescent="0.3">
      <c r="A503" s="2">
        <v>479</v>
      </c>
      <c r="B503" s="2">
        <v>479278086</v>
      </c>
      <c r="C503" s="3" t="s">
        <v>251</v>
      </c>
      <c r="D503" s="2">
        <v>278</v>
      </c>
      <c r="E503" s="16" t="s">
        <v>212</v>
      </c>
      <c r="F503" s="2">
        <v>86</v>
      </c>
      <c r="G503" s="3" t="s">
        <v>207</v>
      </c>
      <c r="H503" s="17">
        <v>10333</v>
      </c>
      <c r="I503" s="17">
        <v>893</v>
      </c>
      <c r="J503" s="3"/>
      <c r="K503" s="17">
        <v>785.0250673122955</v>
      </c>
      <c r="L503" s="17">
        <v>1480.0760743614392</v>
      </c>
    </row>
    <row r="504" spans="1:12" x14ac:dyDescent="0.3">
      <c r="A504" s="2">
        <v>479</v>
      </c>
      <c r="B504" s="2">
        <v>479278087</v>
      </c>
      <c r="C504" s="3" t="s">
        <v>251</v>
      </c>
      <c r="D504" s="2">
        <v>278</v>
      </c>
      <c r="E504" s="16" t="s">
        <v>212</v>
      </c>
      <c r="F504" s="2">
        <v>87</v>
      </c>
      <c r="G504" s="3" t="s">
        <v>171</v>
      </c>
      <c r="H504" s="17">
        <v>10185</v>
      </c>
      <c r="I504" s="17">
        <v>893</v>
      </c>
      <c r="J504" s="3"/>
      <c r="K504" s="17">
        <v>1308.1231102333386</v>
      </c>
      <c r="L504" s="17">
        <v>3768.8505714790954</v>
      </c>
    </row>
    <row r="505" spans="1:12" x14ac:dyDescent="0.3">
      <c r="A505" s="2">
        <v>479</v>
      </c>
      <c r="B505" s="2">
        <v>479278111</v>
      </c>
      <c r="C505" s="3" t="s">
        <v>251</v>
      </c>
      <c r="D505" s="2">
        <v>278</v>
      </c>
      <c r="E505" s="16" t="s">
        <v>212</v>
      </c>
      <c r="F505" s="2">
        <v>111</v>
      </c>
      <c r="G505" s="3" t="s">
        <v>253</v>
      </c>
      <c r="H505" s="17">
        <v>10616</v>
      </c>
      <c r="I505" s="17">
        <v>893</v>
      </c>
      <c r="J505" s="3"/>
      <c r="K505" s="17">
        <v>267.48511332529415</v>
      </c>
      <c r="L505" s="17">
        <v>4474.8076752022698</v>
      </c>
    </row>
    <row r="506" spans="1:12" x14ac:dyDescent="0.3">
      <c r="A506" s="2">
        <v>479</v>
      </c>
      <c r="B506" s="2">
        <v>479278114</v>
      </c>
      <c r="C506" s="3" t="s">
        <v>251</v>
      </c>
      <c r="D506" s="2">
        <v>278</v>
      </c>
      <c r="E506" s="16" t="s">
        <v>212</v>
      </c>
      <c r="F506" s="2">
        <v>114</v>
      </c>
      <c r="G506" s="3" t="s">
        <v>51</v>
      </c>
      <c r="H506" s="17">
        <v>10674</v>
      </c>
      <c r="I506" s="17">
        <v>893</v>
      </c>
      <c r="J506" s="3"/>
      <c r="K506" s="17">
        <v>1415.1789027521918</v>
      </c>
      <c r="L506" s="17">
        <v>2688.7980246208117</v>
      </c>
    </row>
    <row r="507" spans="1:12" x14ac:dyDescent="0.3">
      <c r="A507" s="2">
        <v>479</v>
      </c>
      <c r="B507" s="2">
        <v>479278117</v>
      </c>
      <c r="C507" s="3" t="s">
        <v>251</v>
      </c>
      <c r="D507" s="2">
        <v>278</v>
      </c>
      <c r="E507" s="16" t="s">
        <v>212</v>
      </c>
      <c r="F507" s="2">
        <v>117</v>
      </c>
      <c r="G507" s="3" t="s">
        <v>53</v>
      </c>
      <c r="H507" s="17">
        <v>9743</v>
      </c>
      <c r="I507" s="17">
        <v>893</v>
      </c>
      <c r="J507" s="3"/>
      <c r="K507" s="17">
        <v>1040.8260621024419</v>
      </c>
      <c r="L507" s="17">
        <v>4249.5071731017215</v>
      </c>
    </row>
    <row r="508" spans="1:12" x14ac:dyDescent="0.3">
      <c r="A508" s="2">
        <v>479</v>
      </c>
      <c r="B508" s="2">
        <v>479278137</v>
      </c>
      <c r="C508" s="3" t="s">
        <v>251</v>
      </c>
      <c r="D508" s="2">
        <v>278</v>
      </c>
      <c r="E508" s="16" t="s">
        <v>212</v>
      </c>
      <c r="F508" s="2">
        <v>137</v>
      </c>
      <c r="G508" s="3" t="s">
        <v>210</v>
      </c>
      <c r="H508" s="17">
        <v>11448</v>
      </c>
      <c r="I508" s="17">
        <v>893</v>
      </c>
      <c r="J508" s="3"/>
      <c r="K508" s="17">
        <v>5.9053536642750259E-3</v>
      </c>
      <c r="L508" s="17">
        <v>784.39057779745963</v>
      </c>
    </row>
    <row r="509" spans="1:12" x14ac:dyDescent="0.3">
      <c r="A509" s="2">
        <v>479</v>
      </c>
      <c r="B509" s="2">
        <v>479278159</v>
      </c>
      <c r="C509" s="3" t="s">
        <v>251</v>
      </c>
      <c r="D509" s="2">
        <v>278</v>
      </c>
      <c r="E509" s="16" t="s">
        <v>212</v>
      </c>
      <c r="F509" s="2">
        <v>159</v>
      </c>
      <c r="G509" s="3" t="s">
        <v>172</v>
      </c>
      <c r="H509" s="17">
        <v>9240</v>
      </c>
      <c r="I509" s="17">
        <v>893</v>
      </c>
      <c r="J509" s="3"/>
      <c r="K509" s="17">
        <v>2140.1711175747696</v>
      </c>
      <c r="L509" s="17">
        <v>4384.9356691267949</v>
      </c>
    </row>
    <row r="510" spans="1:12" x14ac:dyDescent="0.3">
      <c r="A510" s="2">
        <v>479</v>
      </c>
      <c r="B510" s="2">
        <v>479278161</v>
      </c>
      <c r="C510" s="3" t="s">
        <v>251</v>
      </c>
      <c r="D510" s="2">
        <v>278</v>
      </c>
      <c r="E510" s="16" t="s">
        <v>212</v>
      </c>
      <c r="F510" s="2">
        <v>161</v>
      </c>
      <c r="G510" s="3" t="s">
        <v>173</v>
      </c>
      <c r="H510" s="17">
        <v>9758</v>
      </c>
      <c r="I510" s="17">
        <v>893</v>
      </c>
      <c r="J510" s="3"/>
      <c r="K510" s="17">
        <v>1015.053179785129</v>
      </c>
      <c r="L510" s="17">
        <v>3670.9817066985815</v>
      </c>
    </row>
    <row r="511" spans="1:12" x14ac:dyDescent="0.3">
      <c r="A511" s="2">
        <v>479</v>
      </c>
      <c r="B511" s="2">
        <v>479278191</v>
      </c>
      <c r="C511" s="3" t="s">
        <v>251</v>
      </c>
      <c r="D511" s="2">
        <v>278</v>
      </c>
      <c r="E511" s="16" t="s">
        <v>212</v>
      </c>
      <c r="F511" s="2">
        <v>191</v>
      </c>
      <c r="G511" s="3" t="s">
        <v>254</v>
      </c>
      <c r="H511" s="17">
        <v>8953</v>
      </c>
      <c r="I511" s="17">
        <v>893</v>
      </c>
      <c r="J511" s="3"/>
      <c r="K511" s="17">
        <v>197.2172818147701</v>
      </c>
      <c r="L511" s="17">
        <v>2694.9143613872311</v>
      </c>
    </row>
    <row r="512" spans="1:12" x14ac:dyDescent="0.3">
      <c r="A512" s="2">
        <v>479</v>
      </c>
      <c r="B512" s="2">
        <v>479278210</v>
      </c>
      <c r="C512" s="3" t="s">
        <v>251</v>
      </c>
      <c r="D512" s="2">
        <v>278</v>
      </c>
      <c r="E512" s="16" t="s">
        <v>212</v>
      </c>
      <c r="F512" s="2">
        <v>210</v>
      </c>
      <c r="G512" s="3" t="s">
        <v>54</v>
      </c>
      <c r="H512" s="17">
        <v>10212</v>
      </c>
      <c r="I512" s="17">
        <v>893</v>
      </c>
      <c r="J512" s="3"/>
      <c r="K512" s="17">
        <v>1075.22412629071</v>
      </c>
      <c r="L512" s="17">
        <v>3279.5302156821526</v>
      </c>
    </row>
    <row r="513" spans="1:12" x14ac:dyDescent="0.3">
      <c r="A513" s="2">
        <v>479</v>
      </c>
      <c r="B513" s="2">
        <v>479278227</v>
      </c>
      <c r="C513" s="3" t="s">
        <v>251</v>
      </c>
      <c r="D513" s="2">
        <v>278</v>
      </c>
      <c r="E513" s="16" t="s">
        <v>212</v>
      </c>
      <c r="F513" s="2">
        <v>227</v>
      </c>
      <c r="G513" s="3" t="s">
        <v>255</v>
      </c>
      <c r="H513" s="17">
        <v>9815</v>
      </c>
      <c r="I513" s="17">
        <v>893</v>
      </c>
      <c r="J513" s="3"/>
      <c r="K513" s="17">
        <v>233.3626467626782</v>
      </c>
      <c r="L513" s="17">
        <v>2029.493004644597</v>
      </c>
    </row>
    <row r="514" spans="1:12" x14ac:dyDescent="0.3">
      <c r="A514" s="2">
        <v>479</v>
      </c>
      <c r="B514" s="2">
        <v>479278278</v>
      </c>
      <c r="C514" s="3" t="s">
        <v>251</v>
      </c>
      <c r="D514" s="2">
        <v>278</v>
      </c>
      <c r="E514" s="16" t="s">
        <v>212</v>
      </c>
      <c r="F514" s="2">
        <v>278</v>
      </c>
      <c r="G514" s="3" t="s">
        <v>212</v>
      </c>
      <c r="H514" s="17">
        <v>10399</v>
      </c>
      <c r="I514" s="17">
        <v>893</v>
      </c>
      <c r="J514" s="3"/>
      <c r="K514" s="17">
        <v>1255.9293005980307</v>
      </c>
      <c r="L514" s="17">
        <v>3351.4607064317261</v>
      </c>
    </row>
    <row r="515" spans="1:12" x14ac:dyDescent="0.3">
      <c r="A515" s="2">
        <v>479</v>
      </c>
      <c r="B515" s="2">
        <v>479278281</v>
      </c>
      <c r="C515" s="3" t="s">
        <v>251</v>
      </c>
      <c r="D515" s="2">
        <v>278</v>
      </c>
      <c r="E515" s="16" t="s">
        <v>212</v>
      </c>
      <c r="F515" s="2">
        <v>281</v>
      </c>
      <c r="G515" s="3" t="s">
        <v>169</v>
      </c>
      <c r="H515" s="17">
        <v>11831</v>
      </c>
      <c r="I515" s="17">
        <v>893</v>
      </c>
      <c r="J515" s="3"/>
      <c r="K515" s="17">
        <v>0</v>
      </c>
      <c r="L515" s="17">
        <v>382.17111118080174</v>
      </c>
    </row>
    <row r="516" spans="1:12" x14ac:dyDescent="0.3">
      <c r="A516" s="2">
        <v>479</v>
      </c>
      <c r="B516" s="2">
        <v>479278309</v>
      </c>
      <c r="C516" s="3" t="s">
        <v>251</v>
      </c>
      <c r="D516" s="2">
        <v>278</v>
      </c>
      <c r="E516" s="16" t="s">
        <v>212</v>
      </c>
      <c r="F516" s="2">
        <v>309</v>
      </c>
      <c r="G516" s="3" t="s">
        <v>256</v>
      </c>
      <c r="H516" s="17">
        <v>10240</v>
      </c>
      <c r="I516" s="17">
        <v>893</v>
      </c>
      <c r="J516" s="3"/>
      <c r="K516" s="17">
        <v>0</v>
      </c>
      <c r="L516" s="17">
        <v>1250.1122673102909</v>
      </c>
    </row>
    <row r="517" spans="1:12" x14ac:dyDescent="0.3">
      <c r="A517" s="2">
        <v>479</v>
      </c>
      <c r="B517" s="2">
        <v>479278325</v>
      </c>
      <c r="C517" s="3" t="s">
        <v>251</v>
      </c>
      <c r="D517" s="2">
        <v>278</v>
      </c>
      <c r="E517" s="16" t="s">
        <v>212</v>
      </c>
      <c r="F517" s="2">
        <v>325</v>
      </c>
      <c r="G517" s="3" t="s">
        <v>220</v>
      </c>
      <c r="H517" s="17">
        <v>11102</v>
      </c>
      <c r="I517" s="17">
        <v>893</v>
      </c>
      <c r="J517" s="3"/>
      <c r="K517" s="17">
        <v>545.37921061717498</v>
      </c>
      <c r="L517" s="17">
        <v>1615.1596385998255</v>
      </c>
    </row>
    <row r="518" spans="1:12" x14ac:dyDescent="0.3">
      <c r="A518" s="2">
        <v>479</v>
      </c>
      <c r="B518" s="2">
        <v>479278332</v>
      </c>
      <c r="C518" s="3" t="s">
        <v>251</v>
      </c>
      <c r="D518" s="2">
        <v>278</v>
      </c>
      <c r="E518" s="16" t="s">
        <v>212</v>
      </c>
      <c r="F518" s="2">
        <v>332</v>
      </c>
      <c r="G518" s="3" t="s">
        <v>221</v>
      </c>
      <c r="H518" s="17">
        <v>9892</v>
      </c>
      <c r="I518" s="17">
        <v>893</v>
      </c>
      <c r="J518" s="3"/>
      <c r="K518" s="17">
        <v>611.8529260555315</v>
      </c>
      <c r="L518" s="17">
        <v>1188.0231480748516</v>
      </c>
    </row>
    <row r="519" spans="1:12" x14ac:dyDescent="0.3">
      <c r="A519" s="2">
        <v>479</v>
      </c>
      <c r="B519" s="2">
        <v>479278605</v>
      </c>
      <c r="C519" s="3" t="s">
        <v>251</v>
      </c>
      <c r="D519" s="2">
        <v>278</v>
      </c>
      <c r="E519" s="16" t="s">
        <v>212</v>
      </c>
      <c r="F519" s="2">
        <v>605</v>
      </c>
      <c r="G519" s="3" t="s">
        <v>216</v>
      </c>
      <c r="H519" s="17">
        <v>9975</v>
      </c>
      <c r="I519" s="17">
        <v>893</v>
      </c>
      <c r="J519" s="3"/>
      <c r="K519" s="17">
        <v>5063.4907887986828</v>
      </c>
      <c r="L519" s="17">
        <v>7689.5135123933032</v>
      </c>
    </row>
    <row r="520" spans="1:12" x14ac:dyDescent="0.3">
      <c r="A520" s="2">
        <v>479</v>
      </c>
      <c r="B520" s="2">
        <v>479278615</v>
      </c>
      <c r="C520" s="3" t="s">
        <v>251</v>
      </c>
      <c r="D520" s="2">
        <v>278</v>
      </c>
      <c r="E520" s="16" t="s">
        <v>212</v>
      </c>
      <c r="F520" s="2">
        <v>615</v>
      </c>
      <c r="G520" s="3" t="s">
        <v>257</v>
      </c>
      <c r="H520" s="17">
        <v>10102</v>
      </c>
      <c r="I520" s="17">
        <v>893</v>
      </c>
      <c r="J520" s="3"/>
      <c r="K520" s="17">
        <v>1028.1210862296466</v>
      </c>
      <c r="L520" s="17">
        <v>2088.5956919426098</v>
      </c>
    </row>
    <row r="521" spans="1:12" x14ac:dyDescent="0.3">
      <c r="A521" s="2">
        <v>479</v>
      </c>
      <c r="B521" s="2">
        <v>479278635</v>
      </c>
      <c r="C521" s="3" t="s">
        <v>251</v>
      </c>
      <c r="D521" s="2">
        <v>278</v>
      </c>
      <c r="E521" s="16" t="s">
        <v>212</v>
      </c>
      <c r="F521" s="2">
        <v>635</v>
      </c>
      <c r="G521" s="3" t="s">
        <v>70</v>
      </c>
      <c r="H521" s="17">
        <v>9240</v>
      </c>
      <c r="I521" s="17">
        <v>893</v>
      </c>
      <c r="J521" s="3"/>
      <c r="K521" s="17">
        <v>1717.5456673396166</v>
      </c>
      <c r="L521" s="17">
        <v>4867.5248197923956</v>
      </c>
    </row>
    <row r="522" spans="1:12" x14ac:dyDescent="0.3">
      <c r="A522" s="2">
        <v>479</v>
      </c>
      <c r="B522" s="2">
        <v>479278670</v>
      </c>
      <c r="C522" s="3" t="s">
        <v>251</v>
      </c>
      <c r="D522" s="2">
        <v>278</v>
      </c>
      <c r="E522" s="16" t="s">
        <v>212</v>
      </c>
      <c r="F522" s="2">
        <v>670</v>
      </c>
      <c r="G522" s="3" t="s">
        <v>56</v>
      </c>
      <c r="H522" s="17">
        <v>9924</v>
      </c>
      <c r="I522" s="17">
        <v>893</v>
      </c>
      <c r="J522" s="3"/>
      <c r="K522" s="17">
        <v>4292.8778693559525</v>
      </c>
      <c r="L522" s="17">
        <v>7648.90788559875</v>
      </c>
    </row>
    <row r="523" spans="1:12" x14ac:dyDescent="0.3">
      <c r="A523" s="2">
        <v>479</v>
      </c>
      <c r="B523" s="2">
        <v>479278672</v>
      </c>
      <c r="C523" s="3" t="s">
        <v>251</v>
      </c>
      <c r="D523" s="2">
        <v>278</v>
      </c>
      <c r="E523" s="16" t="s">
        <v>212</v>
      </c>
      <c r="F523" s="2">
        <v>672</v>
      </c>
      <c r="G523" s="3" t="s">
        <v>258</v>
      </c>
      <c r="H523" s="17">
        <v>11794</v>
      </c>
      <c r="I523" s="17">
        <v>893</v>
      </c>
      <c r="J523" s="3"/>
      <c r="K523" s="17">
        <v>2284.0825693777279</v>
      </c>
      <c r="L523" s="17">
        <v>4304.2961421744822</v>
      </c>
    </row>
    <row r="524" spans="1:12" x14ac:dyDescent="0.3">
      <c r="A524" s="2">
        <v>479</v>
      </c>
      <c r="B524" s="2">
        <v>479278674</v>
      </c>
      <c r="C524" s="3" t="s">
        <v>251</v>
      </c>
      <c r="D524" s="2">
        <v>278</v>
      </c>
      <c r="E524" s="16" t="s">
        <v>212</v>
      </c>
      <c r="F524" s="2">
        <v>674</v>
      </c>
      <c r="G524" s="3" t="s">
        <v>57</v>
      </c>
      <c r="H524" s="17">
        <v>12755</v>
      </c>
      <c r="I524" s="17">
        <v>893</v>
      </c>
      <c r="J524" s="3"/>
      <c r="K524" s="17">
        <v>4111.0398753175468</v>
      </c>
      <c r="L524" s="17">
        <v>5976.6921632310041</v>
      </c>
    </row>
    <row r="525" spans="1:12" x14ac:dyDescent="0.3">
      <c r="A525" s="2">
        <v>479</v>
      </c>
      <c r="B525" s="2">
        <v>479278680</v>
      </c>
      <c r="C525" s="3" t="s">
        <v>251</v>
      </c>
      <c r="D525" s="2">
        <v>278</v>
      </c>
      <c r="E525" s="16" t="s">
        <v>212</v>
      </c>
      <c r="F525" s="2">
        <v>680</v>
      </c>
      <c r="G525" s="3" t="s">
        <v>174</v>
      </c>
      <c r="H525" s="17">
        <v>10814</v>
      </c>
      <c r="I525" s="17">
        <v>893</v>
      </c>
      <c r="J525" s="3"/>
      <c r="K525" s="17">
        <v>1119.7664108101017</v>
      </c>
      <c r="L525" s="17">
        <v>3691.2321393305938</v>
      </c>
    </row>
    <row r="526" spans="1:12" x14ac:dyDescent="0.3">
      <c r="A526" s="2">
        <v>479</v>
      </c>
      <c r="B526" s="2">
        <v>479278683</v>
      </c>
      <c r="C526" s="3" t="s">
        <v>251</v>
      </c>
      <c r="D526" s="2">
        <v>278</v>
      </c>
      <c r="E526" s="16" t="s">
        <v>212</v>
      </c>
      <c r="F526" s="2">
        <v>683</v>
      </c>
      <c r="G526" s="3" t="s">
        <v>58</v>
      </c>
      <c r="H526" s="17">
        <v>9240</v>
      </c>
      <c r="I526" s="17">
        <v>893</v>
      </c>
      <c r="J526" s="3"/>
      <c r="K526" s="17">
        <v>2691.5594647008184</v>
      </c>
      <c r="L526" s="17">
        <v>5582.3783081813053</v>
      </c>
    </row>
    <row r="527" spans="1:12" x14ac:dyDescent="0.3">
      <c r="A527" s="2">
        <v>479</v>
      </c>
      <c r="B527" s="2">
        <v>479278717</v>
      </c>
      <c r="C527" s="3" t="s">
        <v>251</v>
      </c>
      <c r="D527" s="2">
        <v>278</v>
      </c>
      <c r="E527" s="16" t="s">
        <v>212</v>
      </c>
      <c r="F527" s="2">
        <v>717</v>
      </c>
      <c r="G527" s="3" t="s">
        <v>59</v>
      </c>
      <c r="H527" s="17">
        <v>11230</v>
      </c>
      <c r="I527" s="17">
        <v>893</v>
      </c>
      <c r="J527" s="3"/>
      <c r="K527" s="17">
        <v>3838.3667055438618</v>
      </c>
      <c r="L527" s="17">
        <v>6648.9494218997606</v>
      </c>
    </row>
    <row r="528" spans="1:12" x14ac:dyDescent="0.3">
      <c r="A528" s="2">
        <v>479</v>
      </c>
      <c r="B528" s="2">
        <v>479278755</v>
      </c>
      <c r="C528" s="3" t="s">
        <v>251</v>
      </c>
      <c r="D528" s="2">
        <v>278</v>
      </c>
      <c r="E528" s="16" t="s">
        <v>212</v>
      </c>
      <c r="F528" s="2">
        <v>755</v>
      </c>
      <c r="G528" s="3" t="s">
        <v>62</v>
      </c>
      <c r="H528" s="17">
        <v>10102</v>
      </c>
      <c r="I528" s="17">
        <v>893</v>
      </c>
      <c r="J528" s="3"/>
      <c r="K528" s="17">
        <v>1569.8438222411387</v>
      </c>
      <c r="L528" s="17">
        <v>3875.1375723886704</v>
      </c>
    </row>
    <row r="529" spans="1:12" x14ac:dyDescent="0.3">
      <c r="A529" s="2">
        <v>479</v>
      </c>
      <c r="B529" s="2">
        <v>479278766</v>
      </c>
      <c r="C529" s="3" t="s">
        <v>251</v>
      </c>
      <c r="D529" s="2">
        <v>278</v>
      </c>
      <c r="E529" s="16" t="s">
        <v>212</v>
      </c>
      <c r="F529" s="2">
        <v>766</v>
      </c>
      <c r="G529" s="3" t="s">
        <v>259</v>
      </c>
      <c r="H529" s="17">
        <v>10814</v>
      </c>
      <c r="I529" s="17">
        <v>893</v>
      </c>
      <c r="J529" s="3"/>
      <c r="K529" s="17">
        <v>1231.1828723678573</v>
      </c>
      <c r="L529" s="17">
        <v>3313.3583672878412</v>
      </c>
    </row>
    <row r="530" spans="1:12" x14ac:dyDescent="0.3">
      <c r="A530" s="2">
        <v>481</v>
      </c>
      <c r="B530" s="2">
        <v>481035035</v>
      </c>
      <c r="C530" s="3" t="s">
        <v>260</v>
      </c>
      <c r="D530" s="2">
        <v>35</v>
      </c>
      <c r="E530" s="16" t="s">
        <v>22</v>
      </c>
      <c r="F530" s="2">
        <v>35</v>
      </c>
      <c r="G530" s="3" t="s">
        <v>22</v>
      </c>
      <c r="H530" s="17">
        <v>11894</v>
      </c>
      <c r="I530" s="17">
        <v>893</v>
      </c>
      <c r="J530" s="3"/>
      <c r="K530" s="17">
        <v>1155.2624327604753</v>
      </c>
      <c r="L530" s="17">
        <v>3514.690482252352</v>
      </c>
    </row>
    <row r="531" spans="1:12" x14ac:dyDescent="0.3">
      <c r="A531" s="2">
        <v>481</v>
      </c>
      <c r="B531" s="2">
        <v>481035044</v>
      </c>
      <c r="C531" s="3" t="s">
        <v>260</v>
      </c>
      <c r="D531" s="2">
        <v>35</v>
      </c>
      <c r="E531" s="16" t="s">
        <v>22</v>
      </c>
      <c r="F531" s="2">
        <v>44</v>
      </c>
      <c r="G531" s="3" t="s">
        <v>35</v>
      </c>
      <c r="H531" s="17">
        <v>10976</v>
      </c>
      <c r="I531" s="17">
        <v>893</v>
      </c>
      <c r="J531" s="3"/>
      <c r="K531" s="17">
        <v>0</v>
      </c>
      <c r="L531" s="17">
        <v>722.96708169404701</v>
      </c>
    </row>
    <row r="532" spans="1:12" x14ac:dyDescent="0.3">
      <c r="A532" s="2">
        <v>481</v>
      </c>
      <c r="B532" s="2">
        <v>481035050</v>
      </c>
      <c r="C532" s="3" t="s">
        <v>260</v>
      </c>
      <c r="D532" s="2">
        <v>35</v>
      </c>
      <c r="E532" s="16" t="s">
        <v>22</v>
      </c>
      <c r="F532" s="2">
        <v>50</v>
      </c>
      <c r="G532" s="3" t="s">
        <v>112</v>
      </c>
      <c r="H532" s="17">
        <v>11418</v>
      </c>
      <c r="I532" s="17">
        <v>893</v>
      </c>
      <c r="J532" s="3"/>
      <c r="K532" s="17">
        <v>2198.312675250243</v>
      </c>
      <c r="L532" s="17">
        <v>4856.318744548722</v>
      </c>
    </row>
    <row r="533" spans="1:12" x14ac:dyDescent="0.3">
      <c r="A533" s="2">
        <v>481</v>
      </c>
      <c r="B533" s="2">
        <v>481035073</v>
      </c>
      <c r="C533" s="3" t="s">
        <v>260</v>
      </c>
      <c r="D533" s="2">
        <v>35</v>
      </c>
      <c r="E533" s="16" t="s">
        <v>22</v>
      </c>
      <c r="F533" s="2">
        <v>73</v>
      </c>
      <c r="G533" s="3" t="s">
        <v>37</v>
      </c>
      <c r="H533" s="17">
        <v>11418</v>
      </c>
      <c r="I533" s="17">
        <v>893</v>
      </c>
      <c r="J533" s="3"/>
      <c r="K533" s="17">
        <v>4984.6764210558831</v>
      </c>
      <c r="L533" s="17">
        <v>8078.458826172402</v>
      </c>
    </row>
    <row r="534" spans="1:12" x14ac:dyDescent="0.3">
      <c r="A534" s="2">
        <v>481</v>
      </c>
      <c r="B534" s="2">
        <v>481035212</v>
      </c>
      <c r="C534" s="3" t="s">
        <v>260</v>
      </c>
      <c r="D534" s="2">
        <v>35</v>
      </c>
      <c r="E534" s="16" t="s">
        <v>22</v>
      </c>
      <c r="F534" s="2">
        <v>212</v>
      </c>
      <c r="G534" s="3" t="s">
        <v>41</v>
      </c>
      <c r="H534" s="17">
        <v>11393</v>
      </c>
      <c r="I534" s="17">
        <v>893</v>
      </c>
      <c r="J534" s="3"/>
      <c r="K534" s="17">
        <v>572.43379523098156</v>
      </c>
      <c r="L534" s="17">
        <v>1593.7340803431889</v>
      </c>
    </row>
    <row r="535" spans="1:12" x14ac:dyDescent="0.3">
      <c r="A535" s="2">
        <v>481</v>
      </c>
      <c r="B535" s="2">
        <v>481035220</v>
      </c>
      <c r="C535" s="3" t="s">
        <v>260</v>
      </c>
      <c r="D535" s="2">
        <v>35</v>
      </c>
      <c r="E535" s="16" t="s">
        <v>22</v>
      </c>
      <c r="F535" s="2">
        <v>220</v>
      </c>
      <c r="G535" s="3" t="s">
        <v>42</v>
      </c>
      <c r="H535" s="17">
        <v>11347</v>
      </c>
      <c r="I535" s="17">
        <v>893</v>
      </c>
      <c r="J535" s="3"/>
      <c r="K535" s="17">
        <v>2161.7336387140112</v>
      </c>
      <c r="L535" s="17">
        <v>4038.6842777122456</v>
      </c>
    </row>
    <row r="536" spans="1:12" x14ac:dyDescent="0.3">
      <c r="A536" s="2">
        <v>481</v>
      </c>
      <c r="B536" s="2">
        <v>481035243</v>
      </c>
      <c r="C536" s="3" t="s">
        <v>260</v>
      </c>
      <c r="D536" s="2">
        <v>35</v>
      </c>
      <c r="E536" s="16" t="s">
        <v>22</v>
      </c>
      <c r="F536" s="2">
        <v>243</v>
      </c>
      <c r="G536" s="3" t="s">
        <v>74</v>
      </c>
      <c r="H536" s="17">
        <v>13426</v>
      </c>
      <c r="I536" s="17">
        <v>893</v>
      </c>
      <c r="J536" s="3"/>
      <c r="K536" s="17">
        <v>1927.7825496974401</v>
      </c>
      <c r="L536" s="17">
        <v>3293.1907649471686</v>
      </c>
    </row>
    <row r="537" spans="1:12" x14ac:dyDescent="0.3">
      <c r="A537" s="2">
        <v>481</v>
      </c>
      <c r="B537" s="2">
        <v>481035244</v>
      </c>
      <c r="C537" s="3" t="s">
        <v>260</v>
      </c>
      <c r="D537" s="2">
        <v>35</v>
      </c>
      <c r="E537" s="16" t="s">
        <v>22</v>
      </c>
      <c r="F537" s="2">
        <v>244</v>
      </c>
      <c r="G537" s="3" t="s">
        <v>43</v>
      </c>
      <c r="H537" s="17">
        <v>11634</v>
      </c>
      <c r="I537" s="17">
        <v>893</v>
      </c>
      <c r="J537" s="3"/>
      <c r="K537" s="17">
        <v>852.54558349354738</v>
      </c>
      <c r="L537" s="17">
        <v>4045.8208445637283</v>
      </c>
    </row>
    <row r="538" spans="1:12" x14ac:dyDescent="0.3">
      <c r="A538" s="2">
        <v>481</v>
      </c>
      <c r="B538" s="2">
        <v>481035248</v>
      </c>
      <c r="C538" s="3" t="s">
        <v>260</v>
      </c>
      <c r="D538" s="2">
        <v>35</v>
      </c>
      <c r="E538" s="16" t="s">
        <v>22</v>
      </c>
      <c r="F538" s="2">
        <v>248</v>
      </c>
      <c r="G538" s="3" t="s">
        <v>30</v>
      </c>
      <c r="H538" s="17">
        <v>13550</v>
      </c>
      <c r="I538" s="17">
        <v>893</v>
      </c>
      <c r="J538" s="3"/>
      <c r="K538" s="17">
        <v>0</v>
      </c>
      <c r="L538" s="17">
        <v>1469.988061498927</v>
      </c>
    </row>
    <row r="539" spans="1:12" x14ac:dyDescent="0.3">
      <c r="A539" s="2">
        <v>481</v>
      </c>
      <c r="B539" s="2">
        <v>481035285</v>
      </c>
      <c r="C539" s="3" t="s">
        <v>260</v>
      </c>
      <c r="D539" s="2">
        <v>35</v>
      </c>
      <c r="E539" s="16" t="s">
        <v>22</v>
      </c>
      <c r="F539" s="2">
        <v>285</v>
      </c>
      <c r="G539" s="3" t="s">
        <v>44</v>
      </c>
      <c r="H539" s="17">
        <v>12482</v>
      </c>
      <c r="I539" s="17">
        <v>893</v>
      </c>
      <c r="J539" s="3"/>
      <c r="K539" s="17">
        <v>992.1861478576684</v>
      </c>
      <c r="L539" s="17">
        <v>3709.2979148812447</v>
      </c>
    </row>
    <row r="540" spans="1:12" x14ac:dyDescent="0.3">
      <c r="A540" s="2">
        <v>481</v>
      </c>
      <c r="B540" s="2">
        <v>481035307</v>
      </c>
      <c r="C540" s="3" t="s">
        <v>260</v>
      </c>
      <c r="D540" s="2">
        <v>35</v>
      </c>
      <c r="E540" s="16" t="s">
        <v>22</v>
      </c>
      <c r="F540" s="2">
        <v>307</v>
      </c>
      <c r="G540" s="3" t="s">
        <v>76</v>
      </c>
      <c r="H540" s="17">
        <v>6689</v>
      </c>
      <c r="I540" s="17">
        <v>893</v>
      </c>
      <c r="J540" s="3"/>
      <c r="K540" s="17">
        <v>715.90567067308075</v>
      </c>
      <c r="L540" s="17">
        <v>2297.6897435607989</v>
      </c>
    </row>
    <row r="541" spans="1:12" x14ac:dyDescent="0.3">
      <c r="A541" s="2">
        <v>481</v>
      </c>
      <c r="B541" s="2">
        <v>481035350</v>
      </c>
      <c r="C541" s="3" t="s">
        <v>260</v>
      </c>
      <c r="D541" s="2">
        <v>35</v>
      </c>
      <c r="E541" s="16" t="s">
        <v>22</v>
      </c>
      <c r="F541" s="2">
        <v>350</v>
      </c>
      <c r="G541" s="3" t="s">
        <v>197</v>
      </c>
      <c r="H541" s="17">
        <v>7554</v>
      </c>
      <c r="I541" s="17">
        <v>893</v>
      </c>
      <c r="J541" s="3"/>
      <c r="K541" s="17">
        <v>453.1410634352651</v>
      </c>
      <c r="L541" s="17">
        <v>3506.2018914936543</v>
      </c>
    </row>
    <row r="542" spans="1:12" x14ac:dyDescent="0.3">
      <c r="A542" s="2">
        <v>481</v>
      </c>
      <c r="B542" s="2">
        <v>481035780</v>
      </c>
      <c r="C542" s="3" t="s">
        <v>260</v>
      </c>
      <c r="D542" s="2">
        <v>35</v>
      </c>
      <c r="E542" s="16" t="s">
        <v>22</v>
      </c>
      <c r="F542" s="2">
        <v>780</v>
      </c>
      <c r="G542" s="3" t="s">
        <v>261</v>
      </c>
      <c r="H542" s="17">
        <v>9285</v>
      </c>
      <c r="I542" s="17">
        <v>893</v>
      </c>
      <c r="J542" s="3"/>
      <c r="K542" s="17">
        <v>180.78881588951481</v>
      </c>
      <c r="L542" s="17">
        <v>1135.7474071723336</v>
      </c>
    </row>
    <row r="543" spans="1:12" x14ac:dyDescent="0.3">
      <c r="A543" s="2">
        <v>482</v>
      </c>
      <c r="B543" s="2">
        <v>482204007</v>
      </c>
      <c r="C543" s="3" t="s">
        <v>262</v>
      </c>
      <c r="D543" s="2">
        <v>204</v>
      </c>
      <c r="E543" s="16" t="s">
        <v>263</v>
      </c>
      <c r="F543" s="2">
        <v>7</v>
      </c>
      <c r="G543" s="3" t="s">
        <v>224</v>
      </c>
      <c r="H543" s="17">
        <v>8939</v>
      </c>
      <c r="I543" s="17">
        <v>893</v>
      </c>
      <c r="J543" s="3"/>
      <c r="K543" s="17">
        <v>1530.5310757824136</v>
      </c>
      <c r="L543" s="17">
        <v>2939.508135483662</v>
      </c>
    </row>
    <row r="544" spans="1:12" x14ac:dyDescent="0.3">
      <c r="A544" s="2">
        <v>482</v>
      </c>
      <c r="B544" s="2">
        <v>482204105</v>
      </c>
      <c r="C544" s="3" t="s">
        <v>262</v>
      </c>
      <c r="D544" s="2">
        <v>204</v>
      </c>
      <c r="E544" s="16" t="s">
        <v>263</v>
      </c>
      <c r="F544" s="2">
        <v>105</v>
      </c>
      <c r="G544" s="3" t="s">
        <v>264</v>
      </c>
      <c r="H544" s="17">
        <v>8551</v>
      </c>
      <c r="I544" s="17">
        <v>893</v>
      </c>
      <c r="J544" s="3"/>
      <c r="K544" s="17">
        <v>4.6079179869175277</v>
      </c>
      <c r="L544" s="17">
        <v>2847.3031366091727</v>
      </c>
    </row>
    <row r="545" spans="1:12" x14ac:dyDescent="0.3">
      <c r="A545" s="2">
        <v>482</v>
      </c>
      <c r="B545" s="2">
        <v>482204204</v>
      </c>
      <c r="C545" s="3" t="s">
        <v>262</v>
      </c>
      <c r="D545" s="2">
        <v>204</v>
      </c>
      <c r="E545" s="16" t="s">
        <v>263</v>
      </c>
      <c r="F545" s="2">
        <v>204</v>
      </c>
      <c r="G545" s="3" t="s">
        <v>263</v>
      </c>
      <c r="H545" s="17">
        <v>8824</v>
      </c>
      <c r="I545" s="17">
        <v>893</v>
      </c>
      <c r="J545" s="3"/>
      <c r="K545" s="17">
        <v>2909.367463546454</v>
      </c>
      <c r="L545" s="17">
        <v>5119.9037513341118</v>
      </c>
    </row>
    <row r="546" spans="1:12" x14ac:dyDescent="0.3">
      <c r="A546" s="2">
        <v>482</v>
      </c>
      <c r="B546" s="2">
        <v>482204211</v>
      </c>
      <c r="C546" s="3" t="s">
        <v>262</v>
      </c>
      <c r="D546" s="2">
        <v>204</v>
      </c>
      <c r="E546" s="16" t="s">
        <v>263</v>
      </c>
      <c r="F546" s="2">
        <v>211</v>
      </c>
      <c r="G546" s="3" t="s">
        <v>80</v>
      </c>
      <c r="H546" s="17">
        <v>8378</v>
      </c>
      <c r="I546" s="17">
        <v>893</v>
      </c>
      <c r="J546" s="3"/>
      <c r="K546" s="17">
        <v>975.42016685451381</v>
      </c>
      <c r="L546" s="17">
        <v>1660.4374840243854</v>
      </c>
    </row>
    <row r="547" spans="1:12" x14ac:dyDescent="0.3">
      <c r="A547" s="2">
        <v>482</v>
      </c>
      <c r="B547" s="2">
        <v>482204745</v>
      </c>
      <c r="C547" s="3" t="s">
        <v>262</v>
      </c>
      <c r="D547" s="2">
        <v>204</v>
      </c>
      <c r="E547" s="16" t="s">
        <v>263</v>
      </c>
      <c r="F547" s="2">
        <v>745</v>
      </c>
      <c r="G547" s="3" t="s">
        <v>225</v>
      </c>
      <c r="H547" s="17">
        <v>8856</v>
      </c>
      <c r="I547" s="17">
        <v>893</v>
      </c>
      <c r="J547" s="3"/>
      <c r="K547" s="17">
        <v>1267.7521071125757</v>
      </c>
      <c r="L547" s="17">
        <v>4049.3215021747128</v>
      </c>
    </row>
    <row r="548" spans="1:12" x14ac:dyDescent="0.3">
      <c r="A548" s="2">
        <v>482</v>
      </c>
      <c r="B548" s="2">
        <v>482204773</v>
      </c>
      <c r="C548" s="3" t="s">
        <v>262</v>
      </c>
      <c r="D548" s="2">
        <v>204</v>
      </c>
      <c r="E548" s="16" t="s">
        <v>263</v>
      </c>
      <c r="F548" s="2">
        <v>773</v>
      </c>
      <c r="G548" s="3" t="s">
        <v>265</v>
      </c>
      <c r="H548" s="17">
        <v>9361</v>
      </c>
      <c r="I548" s="17">
        <v>893</v>
      </c>
      <c r="J548" s="3"/>
      <c r="K548" s="17">
        <v>1162.8054980652305</v>
      </c>
      <c r="L548" s="17">
        <v>3630.5657242953039</v>
      </c>
    </row>
    <row r="549" spans="1:12" x14ac:dyDescent="0.3">
      <c r="A549" s="2">
        <v>483</v>
      </c>
      <c r="B549" s="2">
        <v>483239020</v>
      </c>
      <c r="C549" s="3" t="s">
        <v>266</v>
      </c>
      <c r="D549" s="2">
        <v>239</v>
      </c>
      <c r="E549" s="16" t="s">
        <v>267</v>
      </c>
      <c r="F549" s="2">
        <v>20</v>
      </c>
      <c r="G549" s="3" t="s">
        <v>142</v>
      </c>
      <c r="H549" s="17">
        <v>8783</v>
      </c>
      <c r="I549" s="17">
        <v>893</v>
      </c>
      <c r="J549" s="3"/>
      <c r="K549" s="17">
        <v>1276.9587038990921</v>
      </c>
      <c r="L549" s="17">
        <v>2279.7073446741706</v>
      </c>
    </row>
    <row r="550" spans="1:12" x14ac:dyDescent="0.3">
      <c r="A550" s="2">
        <v>483</v>
      </c>
      <c r="B550" s="2">
        <v>483239036</v>
      </c>
      <c r="C550" s="3" t="s">
        <v>266</v>
      </c>
      <c r="D550" s="2">
        <v>239</v>
      </c>
      <c r="E550" s="16" t="s">
        <v>267</v>
      </c>
      <c r="F550" s="2">
        <v>36</v>
      </c>
      <c r="G550" s="3" t="s">
        <v>143</v>
      </c>
      <c r="H550" s="17">
        <v>10099</v>
      </c>
      <c r="I550" s="17">
        <v>893</v>
      </c>
      <c r="J550" s="3"/>
      <c r="K550" s="17">
        <v>1430.7711712488508</v>
      </c>
      <c r="L550" s="17">
        <v>4379.1040792086606</v>
      </c>
    </row>
    <row r="551" spans="1:12" x14ac:dyDescent="0.3">
      <c r="A551" s="2">
        <v>483</v>
      </c>
      <c r="B551" s="2">
        <v>483239052</v>
      </c>
      <c r="C551" s="3" t="s">
        <v>266</v>
      </c>
      <c r="D551" s="2">
        <v>239</v>
      </c>
      <c r="E551" s="16" t="s">
        <v>267</v>
      </c>
      <c r="F551" s="2">
        <v>52</v>
      </c>
      <c r="G551" s="3" t="s">
        <v>268</v>
      </c>
      <c r="H551" s="17">
        <v>10139</v>
      </c>
      <c r="I551" s="17">
        <v>893</v>
      </c>
      <c r="J551" s="3"/>
      <c r="K551" s="17">
        <v>1435.1215695563969</v>
      </c>
      <c r="L551" s="17">
        <v>3102.2553156946469</v>
      </c>
    </row>
    <row r="552" spans="1:12" x14ac:dyDescent="0.3">
      <c r="A552" s="2">
        <v>483</v>
      </c>
      <c r="B552" s="2">
        <v>483239082</v>
      </c>
      <c r="C552" s="3" t="s">
        <v>266</v>
      </c>
      <c r="D552" s="2">
        <v>239</v>
      </c>
      <c r="E552" s="16" t="s">
        <v>267</v>
      </c>
      <c r="F552" s="2">
        <v>82</v>
      </c>
      <c r="G552" s="3" t="s">
        <v>269</v>
      </c>
      <c r="H552" s="17">
        <v>12640</v>
      </c>
      <c r="I552" s="17">
        <v>893</v>
      </c>
      <c r="J552" s="3"/>
      <c r="K552" s="17">
        <v>1305.6708341092872</v>
      </c>
      <c r="L552" s="17">
        <v>3257.5360087631398</v>
      </c>
    </row>
    <row r="553" spans="1:12" x14ac:dyDescent="0.3">
      <c r="A553" s="2">
        <v>483</v>
      </c>
      <c r="B553" s="2">
        <v>483239096</v>
      </c>
      <c r="C553" s="3" t="s">
        <v>266</v>
      </c>
      <c r="D553" s="2">
        <v>239</v>
      </c>
      <c r="E553" s="16" t="s">
        <v>267</v>
      </c>
      <c r="F553" s="2">
        <v>96</v>
      </c>
      <c r="G553" s="3" t="s">
        <v>234</v>
      </c>
      <c r="H553" s="17">
        <v>8604</v>
      </c>
      <c r="I553" s="17">
        <v>893</v>
      </c>
      <c r="J553" s="3"/>
      <c r="K553" s="17">
        <v>3315.5411365205164</v>
      </c>
      <c r="L553" s="17">
        <v>4237.8980586172456</v>
      </c>
    </row>
    <row r="554" spans="1:12" x14ac:dyDescent="0.3">
      <c r="A554" s="2">
        <v>483</v>
      </c>
      <c r="B554" s="2">
        <v>483239118</v>
      </c>
      <c r="C554" s="3" t="s">
        <v>266</v>
      </c>
      <c r="D554" s="2">
        <v>239</v>
      </c>
      <c r="E554" s="16" t="s">
        <v>267</v>
      </c>
      <c r="F554" s="2">
        <v>118</v>
      </c>
      <c r="G554" s="3" t="s">
        <v>270</v>
      </c>
      <c r="H554" s="17">
        <v>8961</v>
      </c>
      <c r="I554" s="17">
        <v>893</v>
      </c>
      <c r="J554" s="3"/>
      <c r="K554" s="17">
        <v>862.38067172989213</v>
      </c>
      <c r="L554" s="17">
        <v>2696.2560736167106</v>
      </c>
    </row>
    <row r="555" spans="1:12" x14ac:dyDescent="0.3">
      <c r="A555" s="2">
        <v>483</v>
      </c>
      <c r="B555" s="2">
        <v>483239145</v>
      </c>
      <c r="C555" s="3" t="s">
        <v>266</v>
      </c>
      <c r="D555" s="2">
        <v>239</v>
      </c>
      <c r="E555" s="16" t="s">
        <v>267</v>
      </c>
      <c r="F555" s="2">
        <v>145</v>
      </c>
      <c r="G555" s="3" t="s">
        <v>271</v>
      </c>
      <c r="H555" s="17">
        <v>8842</v>
      </c>
      <c r="I555" s="17">
        <v>893</v>
      </c>
      <c r="J555" s="3"/>
      <c r="K555" s="17">
        <v>281.01913683670682</v>
      </c>
      <c r="L555" s="17">
        <v>2306.7254286352345</v>
      </c>
    </row>
    <row r="556" spans="1:12" x14ac:dyDescent="0.3">
      <c r="A556" s="2">
        <v>483</v>
      </c>
      <c r="B556" s="2">
        <v>483239171</v>
      </c>
      <c r="C556" s="3" t="s">
        <v>266</v>
      </c>
      <c r="D556" s="2">
        <v>239</v>
      </c>
      <c r="E556" s="16" t="s">
        <v>267</v>
      </c>
      <c r="F556" s="2">
        <v>171</v>
      </c>
      <c r="G556" s="3" t="s">
        <v>272</v>
      </c>
      <c r="H556" s="17">
        <v>10095</v>
      </c>
      <c r="I556" s="17">
        <v>893</v>
      </c>
      <c r="J556" s="3"/>
      <c r="K556" s="17">
        <v>591.84952124784832</v>
      </c>
      <c r="L556" s="17">
        <v>2128.5303961187637</v>
      </c>
    </row>
    <row r="557" spans="1:12" x14ac:dyDescent="0.3">
      <c r="A557" s="2">
        <v>483</v>
      </c>
      <c r="B557" s="2">
        <v>483239172</v>
      </c>
      <c r="C557" s="3" t="s">
        <v>266</v>
      </c>
      <c r="D557" s="2">
        <v>239</v>
      </c>
      <c r="E557" s="16" t="s">
        <v>267</v>
      </c>
      <c r="F557" s="2">
        <v>172</v>
      </c>
      <c r="G557" s="3" t="s">
        <v>144</v>
      </c>
      <c r="H557" s="17">
        <v>9196</v>
      </c>
      <c r="I557" s="17">
        <v>893</v>
      </c>
      <c r="J557" s="3"/>
      <c r="K557" s="17">
        <v>2770.8111985463638</v>
      </c>
      <c r="L557" s="17">
        <v>5331.071208696585</v>
      </c>
    </row>
    <row r="558" spans="1:12" x14ac:dyDescent="0.3">
      <c r="A558" s="2">
        <v>483</v>
      </c>
      <c r="B558" s="2">
        <v>483239182</v>
      </c>
      <c r="C558" s="3" t="s">
        <v>266</v>
      </c>
      <c r="D558" s="2">
        <v>239</v>
      </c>
      <c r="E558" s="16" t="s">
        <v>267</v>
      </c>
      <c r="F558" s="2">
        <v>182</v>
      </c>
      <c r="G558" s="3" t="s">
        <v>273</v>
      </c>
      <c r="H558" s="17">
        <v>10187</v>
      </c>
      <c r="I558" s="17">
        <v>893</v>
      </c>
      <c r="J558" s="3"/>
      <c r="K558" s="17">
        <v>566.60901288753666</v>
      </c>
      <c r="L558" s="17">
        <v>2070.2800982723456</v>
      </c>
    </row>
    <row r="559" spans="1:12" x14ac:dyDescent="0.3">
      <c r="A559" s="2">
        <v>483</v>
      </c>
      <c r="B559" s="2">
        <v>483239201</v>
      </c>
      <c r="C559" s="3" t="s">
        <v>266</v>
      </c>
      <c r="D559" s="2">
        <v>239</v>
      </c>
      <c r="E559" s="16" t="s">
        <v>267</v>
      </c>
      <c r="F559" s="2">
        <v>201</v>
      </c>
      <c r="G559" s="3" t="s">
        <v>17</v>
      </c>
      <c r="H559" s="17">
        <v>14479</v>
      </c>
      <c r="I559" s="17">
        <v>893</v>
      </c>
      <c r="J559" s="3"/>
      <c r="K559" s="17">
        <v>0</v>
      </c>
      <c r="L559" s="17">
        <v>796.83378271416586</v>
      </c>
    </row>
    <row r="560" spans="1:12" x14ac:dyDescent="0.3">
      <c r="A560" s="2">
        <v>483</v>
      </c>
      <c r="B560" s="2">
        <v>483239231</v>
      </c>
      <c r="C560" s="3" t="s">
        <v>266</v>
      </c>
      <c r="D560" s="2">
        <v>239</v>
      </c>
      <c r="E560" s="16" t="s">
        <v>267</v>
      </c>
      <c r="F560" s="2">
        <v>231</v>
      </c>
      <c r="G560" s="3" t="s">
        <v>274</v>
      </c>
      <c r="H560" s="17">
        <v>9669</v>
      </c>
      <c r="I560" s="17">
        <v>893</v>
      </c>
      <c r="J560" s="3"/>
      <c r="K560" s="17">
        <v>8.1402528049002285</v>
      </c>
      <c r="L560" s="17">
        <v>1621.3965078235251</v>
      </c>
    </row>
    <row r="561" spans="1:12" x14ac:dyDescent="0.3">
      <c r="A561" s="2">
        <v>483</v>
      </c>
      <c r="B561" s="2">
        <v>483239239</v>
      </c>
      <c r="C561" s="3" t="s">
        <v>266</v>
      </c>
      <c r="D561" s="2">
        <v>239</v>
      </c>
      <c r="E561" s="16" t="s">
        <v>267</v>
      </c>
      <c r="F561" s="2">
        <v>239</v>
      </c>
      <c r="G561" s="3" t="s">
        <v>267</v>
      </c>
      <c r="H561" s="17">
        <v>9775</v>
      </c>
      <c r="I561" s="17">
        <v>893</v>
      </c>
      <c r="J561" s="3"/>
      <c r="K561" s="17">
        <v>1575.5690540052492</v>
      </c>
      <c r="L561" s="17">
        <v>3370.900964983397</v>
      </c>
    </row>
    <row r="562" spans="1:12" x14ac:dyDescent="0.3">
      <c r="A562" s="2">
        <v>483</v>
      </c>
      <c r="B562" s="2">
        <v>483239240</v>
      </c>
      <c r="C562" s="3" t="s">
        <v>266</v>
      </c>
      <c r="D562" s="2">
        <v>239</v>
      </c>
      <c r="E562" s="16" t="s">
        <v>267</v>
      </c>
      <c r="F562" s="2">
        <v>240</v>
      </c>
      <c r="G562" s="3" t="s">
        <v>275</v>
      </c>
      <c r="H562" s="17">
        <v>8783</v>
      </c>
      <c r="I562" s="17">
        <v>893</v>
      </c>
      <c r="J562" s="3"/>
      <c r="K562" s="17">
        <v>2480.0691008912381</v>
      </c>
      <c r="L562" s="17">
        <v>6166.5011574386208</v>
      </c>
    </row>
    <row r="563" spans="1:12" x14ac:dyDescent="0.3">
      <c r="A563" s="2">
        <v>483</v>
      </c>
      <c r="B563" s="2">
        <v>483239250</v>
      </c>
      <c r="C563" s="3" t="s">
        <v>266</v>
      </c>
      <c r="D563" s="2">
        <v>239</v>
      </c>
      <c r="E563" s="16" t="s">
        <v>267</v>
      </c>
      <c r="F563" s="2">
        <v>250</v>
      </c>
      <c r="G563" s="3" t="s">
        <v>276</v>
      </c>
      <c r="H563" s="17">
        <v>8961</v>
      </c>
      <c r="I563" s="17">
        <v>893</v>
      </c>
      <c r="J563" s="3"/>
      <c r="K563" s="17">
        <v>2334.3447293175977</v>
      </c>
      <c r="L563" s="17">
        <v>3977.0046327045584</v>
      </c>
    </row>
    <row r="564" spans="1:12" x14ac:dyDescent="0.3">
      <c r="A564" s="2">
        <v>483</v>
      </c>
      <c r="B564" s="2">
        <v>483239261</v>
      </c>
      <c r="C564" s="3" t="s">
        <v>266</v>
      </c>
      <c r="D564" s="2">
        <v>239</v>
      </c>
      <c r="E564" s="16" t="s">
        <v>267</v>
      </c>
      <c r="F564" s="2">
        <v>261</v>
      </c>
      <c r="G564" s="3" t="s">
        <v>146</v>
      </c>
      <c r="H564" s="17">
        <v>11064</v>
      </c>
      <c r="I564" s="17">
        <v>893</v>
      </c>
      <c r="J564" s="3"/>
      <c r="K564" s="17">
        <v>1830.7146432093195</v>
      </c>
      <c r="L564" s="17">
        <v>5581.9588827831976</v>
      </c>
    </row>
    <row r="565" spans="1:12" x14ac:dyDescent="0.3">
      <c r="A565" s="2">
        <v>483</v>
      </c>
      <c r="B565" s="2">
        <v>483239310</v>
      </c>
      <c r="C565" s="3" t="s">
        <v>266</v>
      </c>
      <c r="D565" s="2">
        <v>239</v>
      </c>
      <c r="E565" s="16" t="s">
        <v>267</v>
      </c>
      <c r="F565" s="2">
        <v>310</v>
      </c>
      <c r="G565" s="3" t="s">
        <v>277</v>
      </c>
      <c r="H565" s="17">
        <v>10359</v>
      </c>
      <c r="I565" s="17">
        <v>893</v>
      </c>
      <c r="J565" s="3"/>
      <c r="K565" s="17">
        <v>100.69130291751389</v>
      </c>
      <c r="L565" s="17">
        <v>2110.9075288699096</v>
      </c>
    </row>
    <row r="566" spans="1:12" x14ac:dyDescent="0.3">
      <c r="A566" s="2">
        <v>483</v>
      </c>
      <c r="B566" s="2">
        <v>483239625</v>
      </c>
      <c r="C566" s="3" t="s">
        <v>266</v>
      </c>
      <c r="D566" s="2">
        <v>239</v>
      </c>
      <c r="E566" s="16" t="s">
        <v>267</v>
      </c>
      <c r="F566" s="2">
        <v>625</v>
      </c>
      <c r="G566" s="3" t="s">
        <v>49</v>
      </c>
      <c r="H566" s="17">
        <v>10379</v>
      </c>
      <c r="I566" s="17">
        <v>893</v>
      </c>
      <c r="J566" s="3"/>
      <c r="K566" s="17">
        <v>639.60963478071608</v>
      </c>
      <c r="L566" s="17">
        <v>1943.7258145502074</v>
      </c>
    </row>
    <row r="567" spans="1:12" x14ac:dyDescent="0.3">
      <c r="A567" s="2">
        <v>483</v>
      </c>
      <c r="B567" s="2">
        <v>483239665</v>
      </c>
      <c r="C567" s="3" t="s">
        <v>266</v>
      </c>
      <c r="D567" s="2">
        <v>239</v>
      </c>
      <c r="E567" s="16" t="s">
        <v>267</v>
      </c>
      <c r="F567" s="2">
        <v>665</v>
      </c>
      <c r="G567" s="3" t="s">
        <v>278</v>
      </c>
      <c r="H567" s="17">
        <v>11511</v>
      </c>
      <c r="I567" s="17">
        <v>893</v>
      </c>
      <c r="J567" s="3"/>
      <c r="K567" s="17">
        <v>638.18601394497819</v>
      </c>
      <c r="L567" s="17">
        <v>1672.3622605048331</v>
      </c>
    </row>
    <row r="568" spans="1:12" x14ac:dyDescent="0.3">
      <c r="A568" s="2">
        <v>483</v>
      </c>
      <c r="B568" s="2">
        <v>483239760</v>
      </c>
      <c r="C568" s="3" t="s">
        <v>266</v>
      </c>
      <c r="D568" s="2">
        <v>239</v>
      </c>
      <c r="E568" s="16" t="s">
        <v>267</v>
      </c>
      <c r="F568" s="2">
        <v>760</v>
      </c>
      <c r="G568" s="3" t="s">
        <v>279</v>
      </c>
      <c r="H568" s="17">
        <v>10305</v>
      </c>
      <c r="I568" s="17">
        <v>893</v>
      </c>
      <c r="J568" s="3"/>
      <c r="K568" s="17">
        <v>456.41001805356245</v>
      </c>
      <c r="L568" s="17">
        <v>1807.8009285159351</v>
      </c>
    </row>
    <row r="569" spans="1:12" x14ac:dyDescent="0.3">
      <c r="A569" s="2">
        <v>484</v>
      </c>
      <c r="B569" s="2">
        <v>484035035</v>
      </c>
      <c r="C569" s="3" t="s">
        <v>280</v>
      </c>
      <c r="D569" s="2">
        <v>35</v>
      </c>
      <c r="E569" s="16" t="s">
        <v>22</v>
      </c>
      <c r="F569" s="2">
        <v>35</v>
      </c>
      <c r="G569" s="3" t="s">
        <v>22</v>
      </c>
      <c r="H569" s="17">
        <v>12746</v>
      </c>
      <c r="I569" s="17">
        <v>893</v>
      </c>
      <c r="J569" s="3"/>
      <c r="K569" s="17">
        <v>1238.0170647355826</v>
      </c>
      <c r="L569" s="17">
        <v>3766.4574480232441</v>
      </c>
    </row>
    <row r="570" spans="1:12" x14ac:dyDescent="0.3">
      <c r="A570" s="2">
        <v>484</v>
      </c>
      <c r="B570" s="2">
        <v>484035040</v>
      </c>
      <c r="C570" s="3" t="s">
        <v>280</v>
      </c>
      <c r="D570" s="2">
        <v>35</v>
      </c>
      <c r="E570" s="16" t="s">
        <v>22</v>
      </c>
      <c r="F570" s="2">
        <v>40</v>
      </c>
      <c r="G570" s="3" t="s">
        <v>95</v>
      </c>
      <c r="H570" s="17">
        <v>15680</v>
      </c>
      <c r="I570" s="17">
        <v>893</v>
      </c>
      <c r="J570" s="3"/>
      <c r="K570" s="17">
        <v>1695.2535654428102</v>
      </c>
      <c r="L570" s="17">
        <v>4034.2219143321672</v>
      </c>
    </row>
    <row r="571" spans="1:12" x14ac:dyDescent="0.3">
      <c r="A571" s="2">
        <v>484</v>
      </c>
      <c r="B571" s="2">
        <v>484035044</v>
      </c>
      <c r="C571" s="3" t="s">
        <v>280</v>
      </c>
      <c r="D571" s="2">
        <v>35</v>
      </c>
      <c r="E571" s="16" t="s">
        <v>22</v>
      </c>
      <c r="F571" s="2">
        <v>44</v>
      </c>
      <c r="G571" s="3" t="s">
        <v>35</v>
      </c>
      <c r="H571" s="17">
        <v>11415</v>
      </c>
      <c r="I571" s="17">
        <v>893</v>
      </c>
      <c r="J571" s="3"/>
      <c r="K571" s="17">
        <v>0</v>
      </c>
      <c r="L571" s="17">
        <v>751.88313024212403</v>
      </c>
    </row>
    <row r="572" spans="1:12" x14ac:dyDescent="0.3">
      <c r="A572" s="2">
        <v>484</v>
      </c>
      <c r="B572" s="2">
        <v>484035165</v>
      </c>
      <c r="C572" s="3" t="s">
        <v>280</v>
      </c>
      <c r="D572" s="2">
        <v>35</v>
      </c>
      <c r="E572" s="16" t="s">
        <v>22</v>
      </c>
      <c r="F572" s="2">
        <v>165</v>
      </c>
      <c r="G572" s="3" t="s">
        <v>28</v>
      </c>
      <c r="H572" s="17">
        <v>13550</v>
      </c>
      <c r="I572" s="17">
        <v>893</v>
      </c>
      <c r="J572" s="3"/>
      <c r="K572" s="17">
        <v>0</v>
      </c>
      <c r="L572" s="17">
        <v>1108.0155599562149</v>
      </c>
    </row>
    <row r="573" spans="1:12" x14ac:dyDescent="0.3">
      <c r="A573" s="2">
        <v>484</v>
      </c>
      <c r="B573" s="2">
        <v>484035248</v>
      </c>
      <c r="C573" s="3" t="s">
        <v>280</v>
      </c>
      <c r="D573" s="2">
        <v>35</v>
      </c>
      <c r="E573" s="16" t="s">
        <v>22</v>
      </c>
      <c r="F573" s="2">
        <v>248</v>
      </c>
      <c r="G573" s="3" t="s">
        <v>30</v>
      </c>
      <c r="H573" s="17">
        <v>11415</v>
      </c>
      <c r="I573" s="17">
        <v>893</v>
      </c>
      <c r="J573" s="3"/>
      <c r="K573" s="17">
        <v>0</v>
      </c>
      <c r="L573" s="17">
        <v>1238.3700163845206</v>
      </c>
    </row>
    <row r="574" spans="1:12" x14ac:dyDescent="0.3">
      <c r="A574" s="2">
        <v>485</v>
      </c>
      <c r="B574" s="2">
        <v>485258030</v>
      </c>
      <c r="C574" s="3" t="s">
        <v>281</v>
      </c>
      <c r="D574" s="2">
        <v>258</v>
      </c>
      <c r="E574" s="16" t="s">
        <v>97</v>
      </c>
      <c r="F574" s="2">
        <v>30</v>
      </c>
      <c r="G574" s="3" t="s">
        <v>115</v>
      </c>
      <c r="H574" s="17">
        <v>10102</v>
      </c>
      <c r="I574" s="17">
        <v>893</v>
      </c>
      <c r="J574" s="3"/>
      <c r="K574" s="17">
        <v>1603.3522051104301</v>
      </c>
      <c r="L574" s="17">
        <v>2302.0629843040624</v>
      </c>
    </row>
    <row r="575" spans="1:12" x14ac:dyDescent="0.3">
      <c r="A575" s="2">
        <v>485</v>
      </c>
      <c r="B575" s="2">
        <v>485258035</v>
      </c>
      <c r="C575" s="3" t="s">
        <v>281</v>
      </c>
      <c r="D575" s="2">
        <v>258</v>
      </c>
      <c r="E575" s="16" t="s">
        <v>97</v>
      </c>
      <c r="F575" s="2">
        <v>35</v>
      </c>
      <c r="G575" s="3" t="s">
        <v>22</v>
      </c>
      <c r="H575" s="17">
        <v>10102</v>
      </c>
      <c r="I575" s="17">
        <v>893</v>
      </c>
      <c r="J575" s="3"/>
      <c r="K575" s="17">
        <v>981.20574203348951</v>
      </c>
      <c r="L575" s="17">
        <v>2985.1524509595802</v>
      </c>
    </row>
    <row r="576" spans="1:12" x14ac:dyDescent="0.3">
      <c r="A576" s="2">
        <v>485</v>
      </c>
      <c r="B576" s="2">
        <v>485258071</v>
      </c>
      <c r="C576" s="3" t="s">
        <v>281</v>
      </c>
      <c r="D576" s="2">
        <v>258</v>
      </c>
      <c r="E576" s="16" t="s">
        <v>97</v>
      </c>
      <c r="F576" s="2">
        <v>71</v>
      </c>
      <c r="G576" s="3" t="s">
        <v>24</v>
      </c>
      <c r="H576" s="17">
        <v>11230</v>
      </c>
      <c r="I576" s="17">
        <v>893</v>
      </c>
      <c r="J576" s="3"/>
      <c r="K576" s="17">
        <v>2847.9813297112032</v>
      </c>
      <c r="L576" s="17">
        <v>4458.7233333199947</v>
      </c>
    </row>
    <row r="577" spans="1:12" x14ac:dyDescent="0.3">
      <c r="A577" s="2">
        <v>485</v>
      </c>
      <c r="B577" s="2">
        <v>485258163</v>
      </c>
      <c r="C577" s="3" t="s">
        <v>281</v>
      </c>
      <c r="D577" s="2">
        <v>258</v>
      </c>
      <c r="E577" s="16" t="s">
        <v>97</v>
      </c>
      <c r="F577" s="2">
        <v>163</v>
      </c>
      <c r="G577" s="3" t="s">
        <v>27</v>
      </c>
      <c r="H577" s="17">
        <v>11754</v>
      </c>
      <c r="I577" s="17">
        <v>893</v>
      </c>
      <c r="J577" s="3"/>
      <c r="K577" s="17">
        <v>0</v>
      </c>
      <c r="L577" s="17">
        <v>746.35719688968311</v>
      </c>
    </row>
    <row r="578" spans="1:12" x14ac:dyDescent="0.3">
      <c r="A578" s="2">
        <v>485</v>
      </c>
      <c r="B578" s="2">
        <v>485258168</v>
      </c>
      <c r="C578" s="3" t="s">
        <v>281</v>
      </c>
      <c r="D578" s="2">
        <v>258</v>
      </c>
      <c r="E578" s="16" t="s">
        <v>97</v>
      </c>
      <c r="F578" s="2">
        <v>168</v>
      </c>
      <c r="G578" s="3" t="s">
        <v>117</v>
      </c>
      <c r="H578" s="17">
        <v>12358</v>
      </c>
      <c r="I578" s="17">
        <v>893</v>
      </c>
      <c r="J578" s="3"/>
      <c r="K578" s="17">
        <v>3543.1689491655543</v>
      </c>
      <c r="L578" s="17">
        <v>5809.1683344217308</v>
      </c>
    </row>
    <row r="579" spans="1:12" x14ac:dyDescent="0.3">
      <c r="A579" s="2">
        <v>485</v>
      </c>
      <c r="B579" s="2">
        <v>485258229</v>
      </c>
      <c r="C579" s="3" t="s">
        <v>281</v>
      </c>
      <c r="D579" s="2">
        <v>258</v>
      </c>
      <c r="E579" s="16" t="s">
        <v>97</v>
      </c>
      <c r="F579" s="2">
        <v>229</v>
      </c>
      <c r="G579" s="3" t="s">
        <v>113</v>
      </c>
      <c r="H579" s="17">
        <v>11880</v>
      </c>
      <c r="I579" s="17">
        <v>893</v>
      </c>
      <c r="J579" s="3"/>
      <c r="K579" s="17">
        <v>188.74181643625525</v>
      </c>
      <c r="L579" s="17">
        <v>1699.2830592357495</v>
      </c>
    </row>
    <row r="580" spans="1:12" x14ac:dyDescent="0.3">
      <c r="A580" s="2">
        <v>485</v>
      </c>
      <c r="B580" s="2">
        <v>485258248</v>
      </c>
      <c r="C580" s="3" t="s">
        <v>281</v>
      </c>
      <c r="D580" s="2">
        <v>258</v>
      </c>
      <c r="E580" s="16" t="s">
        <v>97</v>
      </c>
      <c r="F580" s="2">
        <v>248</v>
      </c>
      <c r="G580" s="3" t="s">
        <v>30</v>
      </c>
      <c r="H580" s="17">
        <v>9240</v>
      </c>
      <c r="I580" s="17">
        <v>893</v>
      </c>
      <c r="J580" s="3"/>
      <c r="K580" s="17">
        <v>0</v>
      </c>
      <c r="L580" s="17">
        <v>1002.4125231180878</v>
      </c>
    </row>
    <row r="581" spans="1:12" x14ac:dyDescent="0.3">
      <c r="A581" s="2">
        <v>485</v>
      </c>
      <c r="B581" s="2">
        <v>485258258</v>
      </c>
      <c r="C581" s="3" t="s">
        <v>281</v>
      </c>
      <c r="D581" s="2">
        <v>258</v>
      </c>
      <c r="E581" s="16" t="s">
        <v>97</v>
      </c>
      <c r="F581" s="2">
        <v>258</v>
      </c>
      <c r="G581" s="3" t="s">
        <v>97</v>
      </c>
      <c r="H581" s="17">
        <v>10775</v>
      </c>
      <c r="I581" s="17">
        <v>893</v>
      </c>
      <c r="J581" s="3"/>
      <c r="K581" s="17">
        <v>1508.82484542768</v>
      </c>
      <c r="L581" s="17">
        <v>4216.5314276302943</v>
      </c>
    </row>
    <row r="582" spans="1:12" x14ac:dyDescent="0.3">
      <c r="A582" s="2">
        <v>485</v>
      </c>
      <c r="B582" s="2">
        <v>485258291</v>
      </c>
      <c r="C582" s="3" t="s">
        <v>281</v>
      </c>
      <c r="D582" s="2">
        <v>258</v>
      </c>
      <c r="E582" s="16" t="s">
        <v>97</v>
      </c>
      <c r="F582" s="2">
        <v>291</v>
      </c>
      <c r="G582" s="3" t="s">
        <v>118</v>
      </c>
      <c r="H582" s="17">
        <v>10102</v>
      </c>
      <c r="I582" s="17">
        <v>893</v>
      </c>
      <c r="J582" s="3"/>
      <c r="K582" s="17">
        <v>3648.3814108926053</v>
      </c>
      <c r="L582" s="17">
        <v>5659.590791834733</v>
      </c>
    </row>
    <row r="583" spans="1:12" x14ac:dyDescent="0.3">
      <c r="A583" s="2">
        <v>485</v>
      </c>
      <c r="B583" s="2">
        <v>485258675</v>
      </c>
      <c r="C583" s="3" t="s">
        <v>281</v>
      </c>
      <c r="D583" s="2">
        <v>258</v>
      </c>
      <c r="E583" s="16" t="s">
        <v>97</v>
      </c>
      <c r="F583" s="2">
        <v>675</v>
      </c>
      <c r="G583" s="3" t="s">
        <v>282</v>
      </c>
      <c r="H583" s="17">
        <v>14082</v>
      </c>
      <c r="I583" s="17">
        <v>893</v>
      </c>
      <c r="J583" s="3"/>
      <c r="K583" s="17">
        <v>6176.139061595215</v>
      </c>
      <c r="L583" s="17">
        <v>8889.2805434001057</v>
      </c>
    </row>
    <row r="584" spans="1:12" x14ac:dyDescent="0.3">
      <c r="A584" s="2">
        <v>486</v>
      </c>
      <c r="B584" s="2">
        <v>486348110</v>
      </c>
      <c r="C584" s="3" t="s">
        <v>283</v>
      </c>
      <c r="D584" s="2">
        <v>348</v>
      </c>
      <c r="E584" s="16" t="s">
        <v>132</v>
      </c>
      <c r="F584" s="2">
        <v>110</v>
      </c>
      <c r="G584" s="3" t="s">
        <v>122</v>
      </c>
      <c r="H584" s="17">
        <v>12358</v>
      </c>
      <c r="I584" s="17">
        <v>893</v>
      </c>
      <c r="J584" s="3"/>
      <c r="K584" s="17">
        <v>337.19989903971509</v>
      </c>
      <c r="L584" s="17">
        <v>1826.8834313407697</v>
      </c>
    </row>
    <row r="585" spans="1:12" x14ac:dyDescent="0.3">
      <c r="A585" s="2">
        <v>486</v>
      </c>
      <c r="B585" s="2">
        <v>486348151</v>
      </c>
      <c r="C585" s="3" t="s">
        <v>283</v>
      </c>
      <c r="D585" s="2">
        <v>348</v>
      </c>
      <c r="E585" s="16" t="s">
        <v>132</v>
      </c>
      <c r="F585" s="2">
        <v>151</v>
      </c>
      <c r="G585" s="3" t="s">
        <v>178</v>
      </c>
      <c r="H585" s="17">
        <v>9717</v>
      </c>
      <c r="I585" s="17">
        <v>893</v>
      </c>
      <c r="J585" s="3"/>
      <c r="K585" s="17">
        <v>76.06672138200156</v>
      </c>
      <c r="L585" s="17">
        <v>1828.5486531760725</v>
      </c>
    </row>
    <row r="586" spans="1:12" x14ac:dyDescent="0.3">
      <c r="A586" s="2">
        <v>486</v>
      </c>
      <c r="B586" s="2">
        <v>486348186</v>
      </c>
      <c r="C586" s="3" t="s">
        <v>283</v>
      </c>
      <c r="D586" s="2">
        <v>348</v>
      </c>
      <c r="E586" s="16" t="s">
        <v>132</v>
      </c>
      <c r="F586" s="2">
        <v>186</v>
      </c>
      <c r="G586" s="3" t="s">
        <v>180</v>
      </c>
      <c r="H586" s="17">
        <v>14689</v>
      </c>
      <c r="I586" s="17">
        <v>893</v>
      </c>
      <c r="J586" s="3"/>
      <c r="K586" s="17">
        <v>2631.402942732293</v>
      </c>
      <c r="L586" s="17">
        <v>5526.725225157872</v>
      </c>
    </row>
    <row r="587" spans="1:12" x14ac:dyDescent="0.3">
      <c r="A587" s="2">
        <v>486</v>
      </c>
      <c r="B587" s="2">
        <v>486348214</v>
      </c>
      <c r="C587" s="3" t="s">
        <v>283</v>
      </c>
      <c r="D587" s="2">
        <v>348</v>
      </c>
      <c r="E587" s="16" t="s">
        <v>132</v>
      </c>
      <c r="F587" s="2">
        <v>214</v>
      </c>
      <c r="G587" s="3" t="s">
        <v>203</v>
      </c>
      <c r="H587" s="17">
        <v>8724</v>
      </c>
      <c r="I587" s="17">
        <v>893</v>
      </c>
      <c r="J587" s="3"/>
      <c r="K587" s="17">
        <v>365.35464086900174</v>
      </c>
      <c r="L587" s="17">
        <v>1344.5697567661173</v>
      </c>
    </row>
    <row r="588" spans="1:12" x14ac:dyDescent="0.3">
      <c r="A588" s="2">
        <v>486</v>
      </c>
      <c r="B588" s="2">
        <v>486348316</v>
      </c>
      <c r="C588" s="3" t="s">
        <v>283</v>
      </c>
      <c r="D588" s="2">
        <v>348</v>
      </c>
      <c r="E588" s="16" t="s">
        <v>132</v>
      </c>
      <c r="F588" s="2">
        <v>316</v>
      </c>
      <c r="G588" s="3" t="s">
        <v>182</v>
      </c>
      <c r="H588" s="17">
        <v>8679</v>
      </c>
      <c r="I588" s="17">
        <v>893</v>
      </c>
      <c r="J588" s="3"/>
      <c r="K588" s="17">
        <v>253.38343403203544</v>
      </c>
      <c r="L588" s="17">
        <v>839.4821131796707</v>
      </c>
    </row>
    <row r="589" spans="1:12" x14ac:dyDescent="0.3">
      <c r="A589" s="2">
        <v>486</v>
      </c>
      <c r="B589" s="2">
        <v>486348348</v>
      </c>
      <c r="C589" s="3" t="s">
        <v>283</v>
      </c>
      <c r="D589" s="2">
        <v>348</v>
      </c>
      <c r="E589" s="16" t="s">
        <v>132</v>
      </c>
      <c r="F589" s="2">
        <v>348</v>
      </c>
      <c r="G589" s="3" t="s">
        <v>132</v>
      </c>
      <c r="H589" s="17">
        <v>11926</v>
      </c>
      <c r="I589" s="17">
        <v>893</v>
      </c>
      <c r="J589" s="3"/>
      <c r="K589" s="17">
        <v>0</v>
      </c>
      <c r="L589" s="17">
        <v>171.6360538324916</v>
      </c>
    </row>
    <row r="590" spans="1:12" x14ac:dyDescent="0.3">
      <c r="A590" s="2">
        <v>486</v>
      </c>
      <c r="B590" s="2">
        <v>486348767</v>
      </c>
      <c r="C590" s="3" t="s">
        <v>283</v>
      </c>
      <c r="D590" s="2">
        <v>348</v>
      </c>
      <c r="E590" s="16" t="s">
        <v>132</v>
      </c>
      <c r="F590" s="2">
        <v>767</v>
      </c>
      <c r="G590" s="3" t="s">
        <v>184</v>
      </c>
      <c r="H590" s="17">
        <v>12473</v>
      </c>
      <c r="I590" s="17">
        <v>893</v>
      </c>
      <c r="J590" s="3"/>
      <c r="K590" s="17">
        <v>621.7427034739103</v>
      </c>
      <c r="L590" s="17">
        <v>2247.0455274410906</v>
      </c>
    </row>
    <row r="591" spans="1:12" x14ac:dyDescent="0.3">
      <c r="A591" s="2">
        <v>487</v>
      </c>
      <c r="B591" s="2">
        <v>487049010</v>
      </c>
      <c r="C591" s="3" t="s">
        <v>284</v>
      </c>
      <c r="D591" s="2">
        <v>49</v>
      </c>
      <c r="E591" s="16" t="s">
        <v>96</v>
      </c>
      <c r="F591" s="2">
        <v>10</v>
      </c>
      <c r="G591" s="3" t="s">
        <v>99</v>
      </c>
      <c r="H591" s="17">
        <v>15225</v>
      </c>
      <c r="I591" s="17">
        <v>893</v>
      </c>
      <c r="J591" s="3"/>
      <c r="K591" s="17">
        <v>2684.8774019202028</v>
      </c>
      <c r="L591" s="17">
        <v>4552.5095442577185</v>
      </c>
    </row>
    <row r="592" spans="1:12" x14ac:dyDescent="0.3">
      <c r="A592" s="2">
        <v>487</v>
      </c>
      <c r="B592" s="2">
        <v>487049031</v>
      </c>
      <c r="C592" s="3" t="s">
        <v>284</v>
      </c>
      <c r="D592" s="2">
        <v>49</v>
      </c>
      <c r="E592" s="16" t="s">
        <v>96</v>
      </c>
      <c r="F592" s="2">
        <v>31</v>
      </c>
      <c r="G592" s="3" t="s">
        <v>101</v>
      </c>
      <c r="H592" s="17">
        <v>10990</v>
      </c>
      <c r="I592" s="17">
        <v>893</v>
      </c>
      <c r="J592" s="3"/>
      <c r="K592" s="17">
        <v>1827.290891924742</v>
      </c>
      <c r="L592" s="17">
        <v>4695.207878614061</v>
      </c>
    </row>
    <row r="593" spans="1:12" x14ac:dyDescent="0.3">
      <c r="A593" s="2">
        <v>487</v>
      </c>
      <c r="B593" s="2">
        <v>487049035</v>
      </c>
      <c r="C593" s="3" t="s">
        <v>284</v>
      </c>
      <c r="D593" s="2">
        <v>49</v>
      </c>
      <c r="E593" s="16" t="s">
        <v>96</v>
      </c>
      <c r="F593" s="2">
        <v>35</v>
      </c>
      <c r="G593" s="3" t="s">
        <v>22</v>
      </c>
      <c r="H593" s="17">
        <v>12711</v>
      </c>
      <c r="I593" s="17">
        <v>893</v>
      </c>
      <c r="J593" s="3"/>
      <c r="K593" s="17">
        <v>1234.6175199948211</v>
      </c>
      <c r="L593" s="17">
        <v>3756.1149083495584</v>
      </c>
    </row>
    <row r="594" spans="1:12" x14ac:dyDescent="0.3">
      <c r="A594" s="2">
        <v>487</v>
      </c>
      <c r="B594" s="2">
        <v>487049044</v>
      </c>
      <c r="C594" s="3" t="s">
        <v>284</v>
      </c>
      <c r="D594" s="2">
        <v>49</v>
      </c>
      <c r="E594" s="16" t="s">
        <v>96</v>
      </c>
      <c r="F594" s="2">
        <v>44</v>
      </c>
      <c r="G594" s="3" t="s">
        <v>35</v>
      </c>
      <c r="H594" s="17">
        <v>9963</v>
      </c>
      <c r="I594" s="17">
        <v>893</v>
      </c>
      <c r="J594" s="3"/>
      <c r="K594" s="17">
        <v>0</v>
      </c>
      <c r="L594" s="17">
        <v>656.2428056594199</v>
      </c>
    </row>
    <row r="595" spans="1:12" x14ac:dyDescent="0.3">
      <c r="A595" s="2">
        <v>487</v>
      </c>
      <c r="B595" s="2">
        <v>487049046</v>
      </c>
      <c r="C595" s="3" t="s">
        <v>284</v>
      </c>
      <c r="D595" s="2">
        <v>49</v>
      </c>
      <c r="E595" s="16" t="s">
        <v>96</v>
      </c>
      <c r="F595" s="2">
        <v>46</v>
      </c>
      <c r="G595" s="3" t="s">
        <v>36</v>
      </c>
      <c r="H595" s="17">
        <v>13355</v>
      </c>
      <c r="I595" s="17">
        <v>893</v>
      </c>
      <c r="J595" s="3"/>
      <c r="K595" s="17">
        <v>7113.3397877532116</v>
      </c>
      <c r="L595" s="17">
        <v>9793.8876524334082</v>
      </c>
    </row>
    <row r="596" spans="1:12" x14ac:dyDescent="0.3">
      <c r="A596" s="2">
        <v>487</v>
      </c>
      <c r="B596" s="2">
        <v>487049049</v>
      </c>
      <c r="C596" s="3" t="s">
        <v>284</v>
      </c>
      <c r="D596" s="2">
        <v>49</v>
      </c>
      <c r="E596" s="16" t="s">
        <v>96</v>
      </c>
      <c r="F596" s="2">
        <v>49</v>
      </c>
      <c r="G596" s="3" t="s">
        <v>96</v>
      </c>
      <c r="H596" s="17">
        <v>12559</v>
      </c>
      <c r="I596" s="17">
        <v>893</v>
      </c>
      <c r="J596" s="3"/>
      <c r="K596" s="17">
        <v>13173.457259754654</v>
      </c>
      <c r="L596" s="17">
        <v>15536.6353075234</v>
      </c>
    </row>
    <row r="597" spans="1:12" x14ac:dyDescent="0.3">
      <c r="A597" s="2">
        <v>487</v>
      </c>
      <c r="B597" s="2">
        <v>487049057</v>
      </c>
      <c r="C597" s="3" t="s">
        <v>284</v>
      </c>
      <c r="D597" s="2">
        <v>49</v>
      </c>
      <c r="E597" s="16" t="s">
        <v>96</v>
      </c>
      <c r="F597" s="2">
        <v>57</v>
      </c>
      <c r="G597" s="3" t="s">
        <v>23</v>
      </c>
      <c r="H597" s="17">
        <v>10514</v>
      </c>
      <c r="I597" s="17">
        <v>893</v>
      </c>
      <c r="J597" s="3"/>
      <c r="K597" s="17">
        <v>0</v>
      </c>
      <c r="L597" s="17">
        <v>553.94696923837182</v>
      </c>
    </row>
    <row r="598" spans="1:12" x14ac:dyDescent="0.3">
      <c r="A598" s="2">
        <v>487</v>
      </c>
      <c r="B598" s="2">
        <v>487049093</v>
      </c>
      <c r="C598" s="3" t="s">
        <v>284</v>
      </c>
      <c r="D598" s="2">
        <v>49</v>
      </c>
      <c r="E598" s="16" t="s">
        <v>96</v>
      </c>
      <c r="F598" s="2">
        <v>93</v>
      </c>
      <c r="G598" s="3" t="s">
        <v>25</v>
      </c>
      <c r="H598" s="17">
        <v>12025</v>
      </c>
      <c r="I598" s="17">
        <v>893</v>
      </c>
      <c r="J598" s="3"/>
      <c r="K598" s="17">
        <v>0</v>
      </c>
      <c r="L598" s="17">
        <v>535.03031868676044</v>
      </c>
    </row>
    <row r="599" spans="1:12" x14ac:dyDescent="0.3">
      <c r="A599" s="2">
        <v>487</v>
      </c>
      <c r="B599" s="2">
        <v>487049128</v>
      </c>
      <c r="C599" s="3" t="s">
        <v>284</v>
      </c>
      <c r="D599" s="2">
        <v>49</v>
      </c>
      <c r="E599" s="16" t="s">
        <v>96</v>
      </c>
      <c r="F599" s="2">
        <v>128</v>
      </c>
      <c r="G599" s="3" t="s">
        <v>110</v>
      </c>
      <c r="H599" s="17">
        <v>9028</v>
      </c>
      <c r="I599" s="17">
        <v>893</v>
      </c>
      <c r="J599" s="3"/>
      <c r="K599" s="17">
        <v>0</v>
      </c>
      <c r="L599" s="17">
        <v>431.59075566844513</v>
      </c>
    </row>
    <row r="600" spans="1:12" x14ac:dyDescent="0.3">
      <c r="A600" s="2">
        <v>487</v>
      </c>
      <c r="B600" s="2">
        <v>487049133</v>
      </c>
      <c r="C600" s="3" t="s">
        <v>284</v>
      </c>
      <c r="D600" s="2">
        <v>49</v>
      </c>
      <c r="E600" s="16" t="s">
        <v>96</v>
      </c>
      <c r="F600" s="2">
        <v>133</v>
      </c>
      <c r="G600" s="3" t="s">
        <v>73</v>
      </c>
      <c r="H600" s="17">
        <v>10898</v>
      </c>
      <c r="I600" s="17">
        <v>893</v>
      </c>
      <c r="J600" s="3"/>
      <c r="K600" s="17">
        <v>1523.5525006419793</v>
      </c>
      <c r="L600" s="17">
        <v>2910.6659193847754</v>
      </c>
    </row>
    <row r="601" spans="1:12" x14ac:dyDescent="0.3">
      <c r="A601" s="2">
        <v>487</v>
      </c>
      <c r="B601" s="2">
        <v>487049149</v>
      </c>
      <c r="C601" s="3" t="s">
        <v>284</v>
      </c>
      <c r="D601" s="2">
        <v>49</v>
      </c>
      <c r="E601" s="16" t="s">
        <v>96</v>
      </c>
      <c r="F601" s="2">
        <v>149</v>
      </c>
      <c r="G601" s="3" t="s">
        <v>103</v>
      </c>
      <c r="H601" s="17">
        <v>9963</v>
      </c>
      <c r="I601" s="17">
        <v>893</v>
      </c>
      <c r="J601" s="3"/>
      <c r="K601" s="17">
        <v>0</v>
      </c>
      <c r="L601" s="17">
        <v>218.59626419958295</v>
      </c>
    </row>
    <row r="602" spans="1:12" x14ac:dyDescent="0.3">
      <c r="A602" s="2">
        <v>487</v>
      </c>
      <c r="B602" s="2">
        <v>487049153</v>
      </c>
      <c r="C602" s="3" t="s">
        <v>284</v>
      </c>
      <c r="D602" s="2">
        <v>49</v>
      </c>
      <c r="E602" s="16" t="s">
        <v>96</v>
      </c>
      <c r="F602" s="2">
        <v>153</v>
      </c>
      <c r="G602" s="3" t="s">
        <v>124</v>
      </c>
      <c r="H602" s="17">
        <v>9963</v>
      </c>
      <c r="I602" s="17">
        <v>893</v>
      </c>
      <c r="J602" s="3"/>
      <c r="K602" s="17">
        <v>0.12436306405106734</v>
      </c>
      <c r="L602" s="17">
        <v>332.39518940539347</v>
      </c>
    </row>
    <row r="603" spans="1:12" x14ac:dyDescent="0.3">
      <c r="A603" s="2">
        <v>487</v>
      </c>
      <c r="B603" s="2">
        <v>487049163</v>
      </c>
      <c r="C603" s="3" t="s">
        <v>284</v>
      </c>
      <c r="D603" s="2">
        <v>49</v>
      </c>
      <c r="E603" s="16" t="s">
        <v>96</v>
      </c>
      <c r="F603" s="2">
        <v>163</v>
      </c>
      <c r="G603" s="3" t="s">
        <v>27</v>
      </c>
      <c r="H603" s="17">
        <v>12671</v>
      </c>
      <c r="I603" s="17">
        <v>893</v>
      </c>
      <c r="J603" s="3"/>
      <c r="K603" s="17">
        <v>0</v>
      </c>
      <c r="L603" s="17">
        <v>804.58499589834719</v>
      </c>
    </row>
    <row r="604" spans="1:12" x14ac:dyDescent="0.3">
      <c r="A604" s="2">
        <v>487</v>
      </c>
      <c r="B604" s="2">
        <v>487049165</v>
      </c>
      <c r="C604" s="3" t="s">
        <v>284</v>
      </c>
      <c r="D604" s="2">
        <v>49</v>
      </c>
      <c r="E604" s="16" t="s">
        <v>96</v>
      </c>
      <c r="F604" s="2">
        <v>165</v>
      </c>
      <c r="G604" s="3" t="s">
        <v>28</v>
      </c>
      <c r="H604" s="17">
        <v>11782</v>
      </c>
      <c r="I604" s="17">
        <v>893</v>
      </c>
      <c r="J604" s="3"/>
      <c r="K604" s="17">
        <v>0</v>
      </c>
      <c r="L604" s="17">
        <v>963.44201678259196</v>
      </c>
    </row>
    <row r="605" spans="1:12" x14ac:dyDescent="0.3">
      <c r="A605" s="2">
        <v>487</v>
      </c>
      <c r="B605" s="2">
        <v>487049176</v>
      </c>
      <c r="C605" s="3" t="s">
        <v>284</v>
      </c>
      <c r="D605" s="2">
        <v>49</v>
      </c>
      <c r="E605" s="16" t="s">
        <v>96</v>
      </c>
      <c r="F605" s="2">
        <v>176</v>
      </c>
      <c r="G605" s="3" t="s">
        <v>29</v>
      </c>
      <c r="H605" s="17">
        <v>11910</v>
      </c>
      <c r="I605" s="17">
        <v>893</v>
      </c>
      <c r="J605" s="3"/>
      <c r="K605" s="17">
        <v>1524.3871065591666</v>
      </c>
      <c r="L605" s="17">
        <v>3878.8333559705206</v>
      </c>
    </row>
    <row r="606" spans="1:12" x14ac:dyDescent="0.3">
      <c r="A606" s="2">
        <v>487</v>
      </c>
      <c r="B606" s="2">
        <v>487049211</v>
      </c>
      <c r="C606" s="3" t="s">
        <v>284</v>
      </c>
      <c r="D606" s="2">
        <v>49</v>
      </c>
      <c r="E606" s="16" t="s">
        <v>96</v>
      </c>
      <c r="F606" s="2">
        <v>211</v>
      </c>
      <c r="G606" s="3" t="s">
        <v>80</v>
      </c>
      <c r="H606" s="17">
        <v>10898</v>
      </c>
      <c r="I606" s="17">
        <v>893</v>
      </c>
      <c r="J606" s="3"/>
      <c r="K606" s="17">
        <v>1268.8146309835865</v>
      </c>
      <c r="L606" s="17">
        <v>2159.8767845425828</v>
      </c>
    </row>
    <row r="607" spans="1:12" x14ac:dyDescent="0.3">
      <c r="A607" s="2">
        <v>487</v>
      </c>
      <c r="B607" s="2">
        <v>487049243</v>
      </c>
      <c r="C607" s="3" t="s">
        <v>284</v>
      </c>
      <c r="D607" s="2">
        <v>49</v>
      </c>
      <c r="E607" s="16" t="s">
        <v>96</v>
      </c>
      <c r="F607" s="2">
        <v>243</v>
      </c>
      <c r="G607" s="3" t="s">
        <v>74</v>
      </c>
      <c r="H607" s="17">
        <v>15225</v>
      </c>
      <c r="I607" s="17">
        <v>893</v>
      </c>
      <c r="J607" s="3"/>
      <c r="K607" s="17">
        <v>2186.0933501522049</v>
      </c>
      <c r="L607" s="17">
        <v>3734.457723545409</v>
      </c>
    </row>
    <row r="608" spans="1:12" x14ac:dyDescent="0.3">
      <c r="A608" s="2">
        <v>487</v>
      </c>
      <c r="B608" s="2">
        <v>487049244</v>
      </c>
      <c r="C608" s="3" t="s">
        <v>284</v>
      </c>
      <c r="D608" s="2">
        <v>49</v>
      </c>
      <c r="E608" s="16" t="s">
        <v>96</v>
      </c>
      <c r="F608" s="2">
        <v>244</v>
      </c>
      <c r="G608" s="3" t="s">
        <v>43</v>
      </c>
      <c r="H608" s="17">
        <v>11362</v>
      </c>
      <c r="I608" s="17">
        <v>893</v>
      </c>
      <c r="J608" s="3"/>
      <c r="K608" s="17">
        <v>832.61328173058973</v>
      </c>
      <c r="L608" s="17">
        <v>3951.2305686722611</v>
      </c>
    </row>
    <row r="609" spans="1:12" x14ac:dyDescent="0.3">
      <c r="A609" s="2">
        <v>487</v>
      </c>
      <c r="B609" s="2">
        <v>487049246</v>
      </c>
      <c r="C609" s="3" t="s">
        <v>284</v>
      </c>
      <c r="D609" s="2">
        <v>49</v>
      </c>
      <c r="E609" s="16" t="s">
        <v>96</v>
      </c>
      <c r="F609" s="2">
        <v>246</v>
      </c>
      <c r="G609" s="3" t="s">
        <v>242</v>
      </c>
      <c r="H609" s="17">
        <v>13355</v>
      </c>
      <c r="I609" s="17">
        <v>893</v>
      </c>
      <c r="J609" s="3"/>
      <c r="K609" s="17">
        <v>1831.1450447081625</v>
      </c>
      <c r="L609" s="17">
        <v>3638.7319983920788</v>
      </c>
    </row>
    <row r="610" spans="1:12" x14ac:dyDescent="0.3">
      <c r="A610" s="2">
        <v>487</v>
      </c>
      <c r="B610" s="2">
        <v>487049248</v>
      </c>
      <c r="C610" s="3" t="s">
        <v>284</v>
      </c>
      <c r="D610" s="2">
        <v>49</v>
      </c>
      <c r="E610" s="16" t="s">
        <v>96</v>
      </c>
      <c r="F610" s="2">
        <v>248</v>
      </c>
      <c r="G610" s="3" t="s">
        <v>30</v>
      </c>
      <c r="H610" s="17">
        <v>12178</v>
      </c>
      <c r="I610" s="17">
        <v>893</v>
      </c>
      <c r="J610" s="3"/>
      <c r="K610" s="17">
        <v>0</v>
      </c>
      <c r="L610" s="17">
        <v>1321.1449898844239</v>
      </c>
    </row>
    <row r="611" spans="1:12" x14ac:dyDescent="0.3">
      <c r="A611" s="2">
        <v>487</v>
      </c>
      <c r="B611" s="2">
        <v>487049262</v>
      </c>
      <c r="C611" s="3" t="s">
        <v>284</v>
      </c>
      <c r="D611" s="2">
        <v>49</v>
      </c>
      <c r="E611" s="16" t="s">
        <v>96</v>
      </c>
      <c r="F611" s="2">
        <v>262</v>
      </c>
      <c r="G611" s="3" t="s">
        <v>31</v>
      </c>
      <c r="H611" s="17">
        <v>12199</v>
      </c>
      <c r="I611" s="17">
        <v>893</v>
      </c>
      <c r="J611" s="3"/>
      <c r="K611" s="17">
        <v>1547.9898880314868</v>
      </c>
      <c r="L611" s="17">
        <v>4543.9913929441063</v>
      </c>
    </row>
    <row r="612" spans="1:12" x14ac:dyDescent="0.3">
      <c r="A612" s="2">
        <v>487</v>
      </c>
      <c r="B612" s="2">
        <v>487049274</v>
      </c>
      <c r="C612" s="3" t="s">
        <v>284</v>
      </c>
      <c r="D612" s="2">
        <v>49</v>
      </c>
      <c r="E612" s="16" t="s">
        <v>96</v>
      </c>
      <c r="F612" s="2">
        <v>274</v>
      </c>
      <c r="G612" s="3" t="s">
        <v>81</v>
      </c>
      <c r="H612" s="17">
        <v>11819</v>
      </c>
      <c r="I612" s="17">
        <v>893</v>
      </c>
      <c r="J612" s="3"/>
      <c r="K612" s="17">
        <v>2613.6028806545128</v>
      </c>
      <c r="L612" s="17">
        <v>5434.4598587269647</v>
      </c>
    </row>
    <row r="613" spans="1:12" x14ac:dyDescent="0.3">
      <c r="A613" s="2">
        <v>487</v>
      </c>
      <c r="B613" s="2">
        <v>487049284</v>
      </c>
      <c r="C613" s="3" t="s">
        <v>284</v>
      </c>
      <c r="D613" s="2">
        <v>49</v>
      </c>
      <c r="E613" s="16" t="s">
        <v>96</v>
      </c>
      <c r="F613" s="2">
        <v>284</v>
      </c>
      <c r="G613" s="3" t="s">
        <v>163</v>
      </c>
      <c r="H613" s="17">
        <v>10898</v>
      </c>
      <c r="I613" s="17">
        <v>893</v>
      </c>
      <c r="J613" s="3"/>
      <c r="K613" s="17">
        <v>1099.7462084089912</v>
      </c>
      <c r="L613" s="17">
        <v>3521.2797984542813</v>
      </c>
    </row>
    <row r="614" spans="1:12" x14ac:dyDescent="0.3">
      <c r="A614" s="2">
        <v>487</v>
      </c>
      <c r="B614" s="2">
        <v>487049308</v>
      </c>
      <c r="C614" s="3" t="s">
        <v>284</v>
      </c>
      <c r="D614" s="2">
        <v>49</v>
      </c>
      <c r="E614" s="16" t="s">
        <v>96</v>
      </c>
      <c r="F614" s="2">
        <v>308</v>
      </c>
      <c r="G614" s="3" t="s">
        <v>32</v>
      </c>
      <c r="H614" s="17">
        <v>12297</v>
      </c>
      <c r="I614" s="17">
        <v>893</v>
      </c>
      <c r="J614" s="3"/>
      <c r="K614" s="17">
        <v>6077.4514460462633</v>
      </c>
      <c r="L614" s="17">
        <v>7955.4719483682311</v>
      </c>
    </row>
    <row r="615" spans="1:12" x14ac:dyDescent="0.3">
      <c r="A615" s="2">
        <v>487</v>
      </c>
      <c r="B615" s="2">
        <v>487049314</v>
      </c>
      <c r="C615" s="3" t="s">
        <v>284</v>
      </c>
      <c r="D615" s="2">
        <v>49</v>
      </c>
      <c r="E615" s="16" t="s">
        <v>96</v>
      </c>
      <c r="F615" s="2">
        <v>314</v>
      </c>
      <c r="G615" s="3" t="s">
        <v>46</v>
      </c>
      <c r="H615" s="17">
        <v>11985</v>
      </c>
      <c r="I615" s="17">
        <v>893</v>
      </c>
      <c r="J615" s="3"/>
      <c r="K615" s="17">
        <v>4932.9911344172033</v>
      </c>
      <c r="L615" s="17">
        <v>9505.823847855605</v>
      </c>
    </row>
    <row r="616" spans="1:12" x14ac:dyDescent="0.3">
      <c r="A616" s="2">
        <v>487</v>
      </c>
      <c r="B616" s="2">
        <v>487049347</v>
      </c>
      <c r="C616" s="3" t="s">
        <v>284</v>
      </c>
      <c r="D616" s="2">
        <v>49</v>
      </c>
      <c r="E616" s="16" t="s">
        <v>96</v>
      </c>
      <c r="F616" s="2">
        <v>347</v>
      </c>
      <c r="G616" s="3" t="s">
        <v>106</v>
      </c>
      <c r="H616" s="17">
        <v>12536</v>
      </c>
      <c r="I616" s="17">
        <v>893</v>
      </c>
      <c r="J616" s="3"/>
      <c r="K616" s="17">
        <v>3626.2512128138042</v>
      </c>
      <c r="L616" s="17">
        <v>5271.710268959825</v>
      </c>
    </row>
    <row r="617" spans="1:12" x14ac:dyDescent="0.3">
      <c r="A617" s="2">
        <v>487</v>
      </c>
      <c r="B617" s="2">
        <v>487274031</v>
      </c>
      <c r="C617" s="3" t="s">
        <v>284</v>
      </c>
      <c r="D617" s="2">
        <v>274</v>
      </c>
      <c r="E617" s="16" t="s">
        <v>81</v>
      </c>
      <c r="F617" s="2">
        <v>31</v>
      </c>
      <c r="G617" s="3" t="s">
        <v>101</v>
      </c>
      <c r="H617" s="17">
        <v>11595</v>
      </c>
      <c r="I617" s="17">
        <v>893</v>
      </c>
      <c r="J617" s="3"/>
      <c r="K617" s="17">
        <v>1927.8833386594524</v>
      </c>
      <c r="L617" s="17">
        <v>4953.6792859444977</v>
      </c>
    </row>
    <row r="618" spans="1:12" x14ac:dyDescent="0.3">
      <c r="A618" s="2">
        <v>487</v>
      </c>
      <c r="B618" s="2">
        <v>487274035</v>
      </c>
      <c r="C618" s="3" t="s">
        <v>284</v>
      </c>
      <c r="D618" s="2">
        <v>274</v>
      </c>
      <c r="E618" s="16" t="s">
        <v>81</v>
      </c>
      <c r="F618" s="2">
        <v>35</v>
      </c>
      <c r="G618" s="3" t="s">
        <v>22</v>
      </c>
      <c r="H618" s="17">
        <v>11701</v>
      </c>
      <c r="I618" s="17">
        <v>893</v>
      </c>
      <c r="J618" s="3"/>
      <c r="K618" s="17">
        <v>1136.5163717614196</v>
      </c>
      <c r="L618" s="17">
        <v>3457.6587634803054</v>
      </c>
    </row>
    <row r="619" spans="1:12" x14ac:dyDescent="0.3">
      <c r="A619" s="2">
        <v>487</v>
      </c>
      <c r="B619" s="2">
        <v>487274044</v>
      </c>
      <c r="C619" s="3" t="s">
        <v>284</v>
      </c>
      <c r="D619" s="2">
        <v>274</v>
      </c>
      <c r="E619" s="16" t="s">
        <v>81</v>
      </c>
      <c r="F619" s="2">
        <v>44</v>
      </c>
      <c r="G619" s="3" t="s">
        <v>35</v>
      </c>
      <c r="H619" s="17">
        <v>8797</v>
      </c>
      <c r="I619" s="17">
        <v>893</v>
      </c>
      <c r="J619" s="3"/>
      <c r="K619" s="17">
        <v>0</v>
      </c>
      <c r="L619" s="17">
        <v>579.44072682785554</v>
      </c>
    </row>
    <row r="620" spans="1:12" x14ac:dyDescent="0.3">
      <c r="A620" s="2">
        <v>487</v>
      </c>
      <c r="B620" s="2">
        <v>487274046</v>
      </c>
      <c r="C620" s="3" t="s">
        <v>284</v>
      </c>
      <c r="D620" s="2">
        <v>274</v>
      </c>
      <c r="E620" s="16" t="s">
        <v>81</v>
      </c>
      <c r="F620" s="2">
        <v>46</v>
      </c>
      <c r="G620" s="3" t="s">
        <v>36</v>
      </c>
      <c r="H620" s="17">
        <v>13083</v>
      </c>
      <c r="I620" s="17">
        <v>893</v>
      </c>
      <c r="J620" s="3"/>
      <c r="K620" s="17">
        <v>6968.4630807319554</v>
      </c>
      <c r="L620" s="17">
        <v>9594.4164849708941</v>
      </c>
    </row>
    <row r="621" spans="1:12" x14ac:dyDescent="0.3">
      <c r="A621" s="2">
        <v>487</v>
      </c>
      <c r="B621" s="2">
        <v>487274048</v>
      </c>
      <c r="C621" s="3" t="s">
        <v>284</v>
      </c>
      <c r="D621" s="2">
        <v>274</v>
      </c>
      <c r="E621" s="16" t="s">
        <v>81</v>
      </c>
      <c r="F621" s="2">
        <v>48</v>
      </c>
      <c r="G621" s="3" t="s">
        <v>152</v>
      </c>
      <c r="H621" s="17">
        <v>8976</v>
      </c>
      <c r="I621" s="17">
        <v>893</v>
      </c>
      <c r="J621" s="3"/>
      <c r="K621" s="17">
        <v>3457.2017128627449</v>
      </c>
      <c r="L621" s="17">
        <v>7070.4768317160797</v>
      </c>
    </row>
    <row r="622" spans="1:12" x14ac:dyDescent="0.3">
      <c r="A622" s="2">
        <v>487</v>
      </c>
      <c r="B622" s="2">
        <v>487274049</v>
      </c>
      <c r="C622" s="3" t="s">
        <v>284</v>
      </c>
      <c r="D622" s="2">
        <v>274</v>
      </c>
      <c r="E622" s="16" t="s">
        <v>81</v>
      </c>
      <c r="F622" s="2">
        <v>49</v>
      </c>
      <c r="G622" s="3" t="s">
        <v>96</v>
      </c>
      <c r="H622" s="17">
        <v>11813</v>
      </c>
      <c r="I622" s="17">
        <v>893</v>
      </c>
      <c r="J622" s="3"/>
      <c r="K622" s="17">
        <v>12390.958723583226</v>
      </c>
      <c r="L622" s="17">
        <v>14613.764860878568</v>
      </c>
    </row>
    <row r="623" spans="1:12" x14ac:dyDescent="0.3">
      <c r="A623" s="2">
        <v>487</v>
      </c>
      <c r="B623" s="2">
        <v>487274057</v>
      </c>
      <c r="C623" s="3" t="s">
        <v>284</v>
      </c>
      <c r="D623" s="2">
        <v>274</v>
      </c>
      <c r="E623" s="16" t="s">
        <v>81</v>
      </c>
      <c r="F623" s="2">
        <v>57</v>
      </c>
      <c r="G623" s="3" t="s">
        <v>23</v>
      </c>
      <c r="H623" s="17">
        <v>11116</v>
      </c>
      <c r="I623" s="17">
        <v>893</v>
      </c>
      <c r="J623" s="3"/>
      <c r="K623" s="17">
        <v>0</v>
      </c>
      <c r="L623" s="17">
        <v>585.66430569276599</v>
      </c>
    </row>
    <row r="624" spans="1:12" x14ac:dyDescent="0.3">
      <c r="A624" s="2">
        <v>487</v>
      </c>
      <c r="B624" s="2">
        <v>487274093</v>
      </c>
      <c r="C624" s="3" t="s">
        <v>284</v>
      </c>
      <c r="D624" s="2">
        <v>274</v>
      </c>
      <c r="E624" s="16" t="s">
        <v>81</v>
      </c>
      <c r="F624" s="2">
        <v>93</v>
      </c>
      <c r="G624" s="3" t="s">
        <v>25</v>
      </c>
      <c r="H624" s="17">
        <v>11530</v>
      </c>
      <c r="I624" s="17">
        <v>893</v>
      </c>
      <c r="J624" s="3"/>
      <c r="K624" s="17">
        <v>0</v>
      </c>
      <c r="L624" s="17">
        <v>513.00620161815823</v>
      </c>
    </row>
    <row r="625" spans="1:12" x14ac:dyDescent="0.3">
      <c r="A625" s="2">
        <v>487</v>
      </c>
      <c r="B625" s="2">
        <v>487274128</v>
      </c>
      <c r="C625" s="3" t="s">
        <v>284</v>
      </c>
      <c r="D625" s="2">
        <v>274</v>
      </c>
      <c r="E625" s="16" t="s">
        <v>81</v>
      </c>
      <c r="F625" s="2">
        <v>128</v>
      </c>
      <c r="G625" s="3" t="s">
        <v>110</v>
      </c>
      <c r="H625" s="17">
        <v>8976</v>
      </c>
      <c r="I625" s="17">
        <v>893</v>
      </c>
      <c r="J625" s="3"/>
      <c r="K625" s="17">
        <v>0</v>
      </c>
      <c r="L625" s="17">
        <v>429.10485410721776</v>
      </c>
    </row>
    <row r="626" spans="1:12" x14ac:dyDescent="0.3">
      <c r="A626" s="2">
        <v>487</v>
      </c>
      <c r="B626" s="2">
        <v>487274149</v>
      </c>
      <c r="C626" s="3" t="s">
        <v>284</v>
      </c>
      <c r="D626" s="2">
        <v>274</v>
      </c>
      <c r="E626" s="16" t="s">
        <v>81</v>
      </c>
      <c r="F626" s="2">
        <v>149</v>
      </c>
      <c r="G626" s="3" t="s">
        <v>103</v>
      </c>
      <c r="H626" s="17">
        <v>8976</v>
      </c>
      <c r="I626" s="17">
        <v>893</v>
      </c>
      <c r="J626" s="3"/>
      <c r="K626" s="17">
        <v>0</v>
      </c>
      <c r="L626" s="17">
        <v>196.94068728851198</v>
      </c>
    </row>
    <row r="627" spans="1:12" x14ac:dyDescent="0.3">
      <c r="A627" s="2">
        <v>487</v>
      </c>
      <c r="B627" s="2">
        <v>487274163</v>
      </c>
      <c r="C627" s="3" t="s">
        <v>284</v>
      </c>
      <c r="D627" s="2">
        <v>274</v>
      </c>
      <c r="E627" s="16" t="s">
        <v>81</v>
      </c>
      <c r="F627" s="2">
        <v>163</v>
      </c>
      <c r="G627" s="3" t="s">
        <v>27</v>
      </c>
      <c r="H627" s="17">
        <v>11713</v>
      </c>
      <c r="I627" s="17">
        <v>893</v>
      </c>
      <c r="J627" s="3"/>
      <c r="K627" s="17">
        <v>0</v>
      </c>
      <c r="L627" s="17">
        <v>743.7537729427313</v>
      </c>
    </row>
    <row r="628" spans="1:12" x14ac:dyDescent="0.3">
      <c r="A628" s="2">
        <v>487</v>
      </c>
      <c r="B628" s="2">
        <v>487274165</v>
      </c>
      <c r="C628" s="3" t="s">
        <v>284</v>
      </c>
      <c r="D628" s="2">
        <v>274</v>
      </c>
      <c r="E628" s="16" t="s">
        <v>81</v>
      </c>
      <c r="F628" s="2">
        <v>165</v>
      </c>
      <c r="G628" s="3" t="s">
        <v>28</v>
      </c>
      <c r="H628" s="17">
        <v>11082</v>
      </c>
      <c r="I628" s="17">
        <v>893</v>
      </c>
      <c r="J628" s="3"/>
      <c r="K628" s="17">
        <v>0</v>
      </c>
      <c r="L628" s="17">
        <v>906.20136054869181</v>
      </c>
    </row>
    <row r="629" spans="1:12" x14ac:dyDescent="0.3">
      <c r="A629" s="2">
        <v>487</v>
      </c>
      <c r="B629" s="2">
        <v>487274176</v>
      </c>
      <c r="C629" s="3" t="s">
        <v>284</v>
      </c>
      <c r="D629" s="2">
        <v>274</v>
      </c>
      <c r="E629" s="16" t="s">
        <v>81</v>
      </c>
      <c r="F629" s="2">
        <v>176</v>
      </c>
      <c r="G629" s="3" t="s">
        <v>29</v>
      </c>
      <c r="H629" s="17">
        <v>11255</v>
      </c>
      <c r="I629" s="17">
        <v>893</v>
      </c>
      <c r="J629" s="3"/>
      <c r="K629" s="17">
        <v>1440.5522153084312</v>
      </c>
      <c r="L629" s="17">
        <v>3665.5138053273058</v>
      </c>
    </row>
    <row r="630" spans="1:12" x14ac:dyDescent="0.3">
      <c r="A630" s="2">
        <v>487</v>
      </c>
      <c r="B630" s="2">
        <v>487274178</v>
      </c>
      <c r="C630" s="3" t="s">
        <v>284</v>
      </c>
      <c r="D630" s="2">
        <v>274</v>
      </c>
      <c r="E630" s="16" t="s">
        <v>81</v>
      </c>
      <c r="F630" s="2">
        <v>178</v>
      </c>
      <c r="G630" s="3" t="s">
        <v>241</v>
      </c>
      <c r="H630" s="17">
        <v>13083</v>
      </c>
      <c r="I630" s="17">
        <v>893</v>
      </c>
      <c r="J630" s="3"/>
      <c r="K630" s="17">
        <v>4.9162962457176036</v>
      </c>
      <c r="L630" s="17">
        <v>3018.4663003679925</v>
      </c>
    </row>
    <row r="631" spans="1:12" x14ac:dyDescent="0.3">
      <c r="A631" s="2">
        <v>487</v>
      </c>
      <c r="B631" s="2">
        <v>487274181</v>
      </c>
      <c r="C631" s="3" t="s">
        <v>284</v>
      </c>
      <c r="D631" s="2">
        <v>274</v>
      </c>
      <c r="E631" s="16" t="s">
        <v>81</v>
      </c>
      <c r="F631" s="2">
        <v>181</v>
      </c>
      <c r="G631" s="3" t="s">
        <v>105</v>
      </c>
      <c r="H631" s="17">
        <v>13083</v>
      </c>
      <c r="I631" s="17">
        <v>893</v>
      </c>
      <c r="J631" s="3"/>
      <c r="K631" s="17">
        <v>0</v>
      </c>
      <c r="L631" s="17">
        <v>847.98671773223396</v>
      </c>
    </row>
    <row r="632" spans="1:12" x14ac:dyDescent="0.3">
      <c r="A632" s="2">
        <v>487</v>
      </c>
      <c r="B632" s="2">
        <v>487274199</v>
      </c>
      <c r="C632" s="3" t="s">
        <v>284</v>
      </c>
      <c r="D632" s="2">
        <v>274</v>
      </c>
      <c r="E632" s="16" t="s">
        <v>81</v>
      </c>
      <c r="F632" s="2">
        <v>199</v>
      </c>
      <c r="G632" s="3" t="s">
        <v>162</v>
      </c>
      <c r="H632" s="17">
        <v>10851</v>
      </c>
      <c r="I632" s="17">
        <v>893</v>
      </c>
      <c r="J632" s="3"/>
      <c r="K632" s="17">
        <v>3677.3196710212778</v>
      </c>
      <c r="L632" s="17">
        <v>6681.1396918012579</v>
      </c>
    </row>
    <row r="633" spans="1:12" x14ac:dyDescent="0.3">
      <c r="A633" s="2">
        <v>487</v>
      </c>
      <c r="B633" s="2">
        <v>487274217</v>
      </c>
      <c r="C633" s="3" t="s">
        <v>284</v>
      </c>
      <c r="D633" s="2">
        <v>274</v>
      </c>
      <c r="E633" s="16" t="s">
        <v>81</v>
      </c>
      <c r="F633" s="2">
        <v>217</v>
      </c>
      <c r="G633" s="3" t="s">
        <v>285</v>
      </c>
      <c r="H633" s="17">
        <v>8929</v>
      </c>
      <c r="I633" s="17">
        <v>893</v>
      </c>
      <c r="J633" s="3"/>
      <c r="K633" s="17">
        <v>394.64086312999461</v>
      </c>
      <c r="L633" s="17">
        <v>3704.1738369101713</v>
      </c>
    </row>
    <row r="634" spans="1:12" x14ac:dyDescent="0.3">
      <c r="A634" s="2">
        <v>487</v>
      </c>
      <c r="B634" s="2">
        <v>487274229</v>
      </c>
      <c r="C634" s="3" t="s">
        <v>284</v>
      </c>
      <c r="D634" s="2">
        <v>274</v>
      </c>
      <c r="E634" s="16" t="s">
        <v>81</v>
      </c>
      <c r="F634" s="2">
        <v>229</v>
      </c>
      <c r="G634" s="3" t="s">
        <v>113</v>
      </c>
      <c r="H634" s="17">
        <v>8976</v>
      </c>
      <c r="I634" s="17">
        <v>893</v>
      </c>
      <c r="J634" s="3"/>
      <c r="K634" s="17">
        <v>142.60492797406005</v>
      </c>
      <c r="L634" s="17">
        <v>1283.9027558670095</v>
      </c>
    </row>
    <row r="635" spans="1:12" x14ac:dyDescent="0.3">
      <c r="A635" s="2">
        <v>487</v>
      </c>
      <c r="B635" s="2">
        <v>487274243</v>
      </c>
      <c r="C635" s="3" t="s">
        <v>284</v>
      </c>
      <c r="D635" s="2">
        <v>274</v>
      </c>
      <c r="E635" s="16" t="s">
        <v>81</v>
      </c>
      <c r="F635" s="2">
        <v>243</v>
      </c>
      <c r="G635" s="3" t="s">
        <v>74</v>
      </c>
      <c r="H635" s="17">
        <v>13083</v>
      </c>
      <c r="I635" s="17">
        <v>893</v>
      </c>
      <c r="J635" s="3"/>
      <c r="K635" s="17">
        <v>1878.5326305445851</v>
      </c>
      <c r="L635" s="17">
        <v>3209.0581541638476</v>
      </c>
    </row>
    <row r="636" spans="1:12" x14ac:dyDescent="0.3">
      <c r="A636" s="2">
        <v>487</v>
      </c>
      <c r="B636" s="2">
        <v>487274244</v>
      </c>
      <c r="C636" s="3" t="s">
        <v>284</v>
      </c>
      <c r="D636" s="2">
        <v>274</v>
      </c>
      <c r="E636" s="16" t="s">
        <v>81</v>
      </c>
      <c r="F636" s="2">
        <v>244</v>
      </c>
      <c r="G636" s="3" t="s">
        <v>43</v>
      </c>
      <c r="H636" s="17">
        <v>9533</v>
      </c>
      <c r="I636" s="17">
        <v>893</v>
      </c>
      <c r="J636" s="3"/>
      <c r="K636" s="17">
        <v>698.58320847893992</v>
      </c>
      <c r="L636" s="17">
        <v>3315.180514975591</v>
      </c>
    </row>
    <row r="637" spans="1:12" x14ac:dyDescent="0.3">
      <c r="A637" s="2">
        <v>487</v>
      </c>
      <c r="B637" s="2">
        <v>487274248</v>
      </c>
      <c r="C637" s="3" t="s">
        <v>284</v>
      </c>
      <c r="D637" s="2">
        <v>274</v>
      </c>
      <c r="E637" s="16" t="s">
        <v>81</v>
      </c>
      <c r="F637" s="2">
        <v>248</v>
      </c>
      <c r="G637" s="3" t="s">
        <v>30</v>
      </c>
      <c r="H637" s="17">
        <v>12164</v>
      </c>
      <c r="I637" s="17">
        <v>893</v>
      </c>
      <c r="J637" s="3"/>
      <c r="K637" s="17">
        <v>0</v>
      </c>
      <c r="L637" s="17">
        <v>1319.6261830312142</v>
      </c>
    </row>
    <row r="638" spans="1:12" x14ac:dyDescent="0.3">
      <c r="A638" s="2">
        <v>487</v>
      </c>
      <c r="B638" s="2">
        <v>487274262</v>
      </c>
      <c r="C638" s="3" t="s">
        <v>284</v>
      </c>
      <c r="D638" s="2">
        <v>274</v>
      </c>
      <c r="E638" s="16" t="s">
        <v>81</v>
      </c>
      <c r="F638" s="2">
        <v>262</v>
      </c>
      <c r="G638" s="3" t="s">
        <v>31</v>
      </c>
      <c r="H638" s="17">
        <v>11514</v>
      </c>
      <c r="I638" s="17">
        <v>893</v>
      </c>
      <c r="J638" s="3"/>
      <c r="K638" s="17">
        <v>1461.0669375190209</v>
      </c>
      <c r="L638" s="17">
        <v>4288.8365356470586</v>
      </c>
    </row>
    <row r="639" spans="1:12" x14ac:dyDescent="0.3">
      <c r="A639" s="2">
        <v>487</v>
      </c>
      <c r="B639" s="2">
        <v>487274274</v>
      </c>
      <c r="C639" s="3" t="s">
        <v>284</v>
      </c>
      <c r="D639" s="2">
        <v>274</v>
      </c>
      <c r="E639" s="16" t="s">
        <v>81</v>
      </c>
      <c r="F639" s="2">
        <v>274</v>
      </c>
      <c r="G639" s="3" t="s">
        <v>81</v>
      </c>
      <c r="H639" s="17">
        <v>11764</v>
      </c>
      <c r="I639" s="17">
        <v>893</v>
      </c>
      <c r="J639" s="3"/>
      <c r="K639" s="17">
        <v>2601.4404169574136</v>
      </c>
      <c r="L639" s="17">
        <v>5409.1704694190703</v>
      </c>
    </row>
    <row r="640" spans="1:12" x14ac:dyDescent="0.3">
      <c r="A640" s="2">
        <v>487</v>
      </c>
      <c r="B640" s="2">
        <v>487274284</v>
      </c>
      <c r="C640" s="3" t="s">
        <v>284</v>
      </c>
      <c r="D640" s="2">
        <v>274</v>
      </c>
      <c r="E640" s="16" t="s">
        <v>81</v>
      </c>
      <c r="F640" s="2">
        <v>284</v>
      </c>
      <c r="G640" s="3" t="s">
        <v>163</v>
      </c>
      <c r="H640" s="17">
        <v>8976</v>
      </c>
      <c r="I640" s="17">
        <v>893</v>
      </c>
      <c r="J640" s="3"/>
      <c r="K640" s="17">
        <v>905.79206888228146</v>
      </c>
      <c r="L640" s="17">
        <v>2900.2576134084811</v>
      </c>
    </row>
    <row r="641" spans="1:12" x14ac:dyDescent="0.3">
      <c r="A641" s="2">
        <v>487</v>
      </c>
      <c r="B641" s="2">
        <v>487274285</v>
      </c>
      <c r="C641" s="3" t="s">
        <v>284</v>
      </c>
      <c r="D641" s="2">
        <v>274</v>
      </c>
      <c r="E641" s="16" t="s">
        <v>81</v>
      </c>
      <c r="F641" s="2">
        <v>285</v>
      </c>
      <c r="G641" s="3" t="s">
        <v>44</v>
      </c>
      <c r="H641" s="17">
        <v>8976</v>
      </c>
      <c r="I641" s="17">
        <v>893</v>
      </c>
      <c r="J641" s="3"/>
      <c r="K641" s="17">
        <v>713.49646396173921</v>
      </c>
      <c r="L641" s="17">
        <v>2667.4137224782935</v>
      </c>
    </row>
    <row r="642" spans="1:12" x14ac:dyDescent="0.3">
      <c r="A642" s="2">
        <v>487</v>
      </c>
      <c r="B642" s="2">
        <v>487274295</v>
      </c>
      <c r="C642" s="3" t="s">
        <v>284</v>
      </c>
      <c r="D642" s="2">
        <v>274</v>
      </c>
      <c r="E642" s="16" t="s">
        <v>81</v>
      </c>
      <c r="F642" s="2">
        <v>295</v>
      </c>
      <c r="G642" s="3" t="s">
        <v>155</v>
      </c>
      <c r="H642" s="17">
        <v>13060</v>
      </c>
      <c r="I642" s="17">
        <v>893</v>
      </c>
      <c r="J642" s="3"/>
      <c r="K642" s="17">
        <v>920.93072788957761</v>
      </c>
      <c r="L642" s="17">
        <v>6103.2993339871282</v>
      </c>
    </row>
    <row r="643" spans="1:12" x14ac:dyDescent="0.3">
      <c r="A643" s="2">
        <v>487</v>
      </c>
      <c r="B643" s="2">
        <v>487274305</v>
      </c>
      <c r="C643" s="3" t="s">
        <v>284</v>
      </c>
      <c r="D643" s="2">
        <v>274</v>
      </c>
      <c r="E643" s="16" t="s">
        <v>81</v>
      </c>
      <c r="F643" s="2">
        <v>305</v>
      </c>
      <c r="G643" s="3" t="s">
        <v>75</v>
      </c>
      <c r="H643" s="17">
        <v>11026</v>
      </c>
      <c r="I643" s="17">
        <v>893</v>
      </c>
      <c r="J643" s="3"/>
      <c r="K643" s="17">
        <v>1184.201841011627</v>
      </c>
      <c r="L643" s="17">
        <v>3578.1446037516998</v>
      </c>
    </row>
    <row r="644" spans="1:12" x14ac:dyDescent="0.3">
      <c r="A644" s="2">
        <v>487</v>
      </c>
      <c r="B644" s="2">
        <v>487274308</v>
      </c>
      <c r="C644" s="3" t="s">
        <v>284</v>
      </c>
      <c r="D644" s="2">
        <v>274</v>
      </c>
      <c r="E644" s="16" t="s">
        <v>81</v>
      </c>
      <c r="F644" s="2">
        <v>308</v>
      </c>
      <c r="G644" s="3" t="s">
        <v>32</v>
      </c>
      <c r="H644" s="17">
        <v>8976</v>
      </c>
      <c r="I644" s="17">
        <v>893</v>
      </c>
      <c r="J644" s="3"/>
      <c r="K644" s="17">
        <v>4436.1392355624357</v>
      </c>
      <c r="L644" s="17">
        <v>5806.970497564711</v>
      </c>
    </row>
    <row r="645" spans="1:12" x14ac:dyDescent="0.3">
      <c r="A645" s="2">
        <v>487</v>
      </c>
      <c r="B645" s="2">
        <v>487274314</v>
      </c>
      <c r="C645" s="3" t="s">
        <v>284</v>
      </c>
      <c r="D645" s="2">
        <v>274</v>
      </c>
      <c r="E645" s="16" t="s">
        <v>81</v>
      </c>
      <c r="F645" s="2">
        <v>314</v>
      </c>
      <c r="G645" s="3" t="s">
        <v>46</v>
      </c>
      <c r="H645" s="17">
        <v>12725</v>
      </c>
      <c r="I645" s="17">
        <v>893</v>
      </c>
      <c r="J645" s="3"/>
      <c r="K645" s="17">
        <v>5237.5729816820131</v>
      </c>
      <c r="L645" s="17">
        <v>10092.749976133717</v>
      </c>
    </row>
    <row r="646" spans="1:12" x14ac:dyDescent="0.3">
      <c r="A646" s="2">
        <v>487</v>
      </c>
      <c r="B646" s="2">
        <v>487274344</v>
      </c>
      <c r="C646" s="3" t="s">
        <v>284</v>
      </c>
      <c r="D646" s="2">
        <v>274</v>
      </c>
      <c r="E646" s="16" t="s">
        <v>81</v>
      </c>
      <c r="F646" s="2">
        <v>344</v>
      </c>
      <c r="G646" s="3" t="s">
        <v>243</v>
      </c>
      <c r="H646" s="17">
        <v>8976</v>
      </c>
      <c r="I646" s="17">
        <v>893</v>
      </c>
      <c r="J646" s="3"/>
      <c r="K646" s="17">
        <v>2272.0139665768638</v>
      </c>
      <c r="L646" s="17">
        <v>2884.0633493933983</v>
      </c>
    </row>
    <row r="647" spans="1:12" x14ac:dyDescent="0.3">
      <c r="A647" s="2">
        <v>487</v>
      </c>
      <c r="B647" s="2">
        <v>487274347</v>
      </c>
      <c r="C647" s="3" t="s">
        <v>284</v>
      </c>
      <c r="D647" s="2">
        <v>274</v>
      </c>
      <c r="E647" s="16" t="s">
        <v>81</v>
      </c>
      <c r="F647" s="2">
        <v>347</v>
      </c>
      <c r="G647" s="3" t="s">
        <v>106</v>
      </c>
      <c r="H647" s="17">
        <v>12056</v>
      </c>
      <c r="I647" s="17">
        <v>893</v>
      </c>
      <c r="J647" s="3"/>
      <c r="K647" s="17">
        <v>3487.4030489536708</v>
      </c>
      <c r="L647" s="17">
        <v>5069.8579293697876</v>
      </c>
    </row>
    <row r="648" spans="1:12" x14ac:dyDescent="0.3">
      <c r="A648" s="2">
        <v>488</v>
      </c>
      <c r="B648" s="2">
        <v>488219001</v>
      </c>
      <c r="C648" s="3" t="s">
        <v>286</v>
      </c>
      <c r="D648" s="2">
        <v>219</v>
      </c>
      <c r="E648" s="16" t="s">
        <v>287</v>
      </c>
      <c r="F648" s="2">
        <v>1</v>
      </c>
      <c r="G648" s="3" t="s">
        <v>161</v>
      </c>
      <c r="H648" s="17">
        <v>9928</v>
      </c>
      <c r="I648" s="17">
        <v>893</v>
      </c>
      <c r="J648" s="3"/>
      <c r="K648" s="17">
        <v>591.73642910784656</v>
      </c>
      <c r="L648" s="17">
        <v>2528.0388801312292</v>
      </c>
    </row>
    <row r="649" spans="1:12" x14ac:dyDescent="0.3">
      <c r="A649" s="2">
        <v>488</v>
      </c>
      <c r="B649" s="2">
        <v>488219035</v>
      </c>
      <c r="C649" s="3" t="s">
        <v>286</v>
      </c>
      <c r="D649" s="2">
        <v>219</v>
      </c>
      <c r="E649" s="16" t="s">
        <v>287</v>
      </c>
      <c r="F649" s="2">
        <v>35</v>
      </c>
      <c r="G649" s="3" t="s">
        <v>22</v>
      </c>
      <c r="H649" s="17">
        <v>11922</v>
      </c>
      <c r="I649" s="17">
        <v>893</v>
      </c>
      <c r="J649" s="3"/>
      <c r="K649" s="17">
        <v>1157.9820685530849</v>
      </c>
      <c r="L649" s="17">
        <v>3522.9645139913009</v>
      </c>
    </row>
    <row r="650" spans="1:12" x14ac:dyDescent="0.3">
      <c r="A650" s="2">
        <v>488</v>
      </c>
      <c r="B650" s="2">
        <v>488219040</v>
      </c>
      <c r="C650" s="3" t="s">
        <v>286</v>
      </c>
      <c r="D650" s="2">
        <v>219</v>
      </c>
      <c r="E650" s="16" t="s">
        <v>287</v>
      </c>
      <c r="F650" s="2">
        <v>40</v>
      </c>
      <c r="G650" s="3" t="s">
        <v>95</v>
      </c>
      <c r="H650" s="17">
        <v>11628</v>
      </c>
      <c r="I650" s="17">
        <v>893</v>
      </c>
      <c r="J650" s="3"/>
      <c r="K650" s="17">
        <v>1257.1689068220039</v>
      </c>
      <c r="L650" s="17">
        <v>2991.7048737152072</v>
      </c>
    </row>
    <row r="651" spans="1:12" x14ac:dyDescent="0.3">
      <c r="A651" s="2">
        <v>488</v>
      </c>
      <c r="B651" s="2">
        <v>488219044</v>
      </c>
      <c r="C651" s="3" t="s">
        <v>286</v>
      </c>
      <c r="D651" s="2">
        <v>219</v>
      </c>
      <c r="E651" s="16" t="s">
        <v>287</v>
      </c>
      <c r="F651" s="2">
        <v>44</v>
      </c>
      <c r="G651" s="3" t="s">
        <v>35</v>
      </c>
      <c r="H651" s="17">
        <v>11812</v>
      </c>
      <c r="I651" s="17">
        <v>893</v>
      </c>
      <c r="J651" s="3"/>
      <c r="K651" s="17">
        <v>0</v>
      </c>
      <c r="L651" s="17">
        <v>778.03272312045192</v>
      </c>
    </row>
    <row r="652" spans="1:12" x14ac:dyDescent="0.3">
      <c r="A652" s="2">
        <v>488</v>
      </c>
      <c r="B652" s="2">
        <v>488219050</v>
      </c>
      <c r="C652" s="3" t="s">
        <v>286</v>
      </c>
      <c r="D652" s="2">
        <v>219</v>
      </c>
      <c r="E652" s="16" t="s">
        <v>287</v>
      </c>
      <c r="F652" s="2">
        <v>50</v>
      </c>
      <c r="G652" s="3" t="s">
        <v>112</v>
      </c>
      <c r="H652" s="17">
        <v>10554</v>
      </c>
      <c r="I652" s="17">
        <v>893</v>
      </c>
      <c r="J652" s="3"/>
      <c r="K652" s="17">
        <v>2031.9663666658853</v>
      </c>
      <c r="L652" s="17">
        <v>4488.8411306679991</v>
      </c>
    </row>
    <row r="653" spans="1:12" x14ac:dyDescent="0.3">
      <c r="A653" s="2">
        <v>488</v>
      </c>
      <c r="B653" s="2">
        <v>488219065</v>
      </c>
      <c r="C653" s="3" t="s">
        <v>286</v>
      </c>
      <c r="D653" s="2">
        <v>219</v>
      </c>
      <c r="E653" s="16" t="s">
        <v>287</v>
      </c>
      <c r="F653" s="2">
        <v>65</v>
      </c>
      <c r="G653" s="3" t="s">
        <v>288</v>
      </c>
      <c r="H653" s="17">
        <v>9593</v>
      </c>
      <c r="I653" s="17">
        <v>893</v>
      </c>
      <c r="J653" s="3"/>
      <c r="K653" s="17">
        <v>2818.9331865101121</v>
      </c>
      <c r="L653" s="17">
        <v>4540.1623771816212</v>
      </c>
    </row>
    <row r="654" spans="1:12" x14ac:dyDescent="0.3">
      <c r="A654" s="2">
        <v>488</v>
      </c>
      <c r="B654" s="2">
        <v>488219082</v>
      </c>
      <c r="C654" s="3" t="s">
        <v>286</v>
      </c>
      <c r="D654" s="2">
        <v>219</v>
      </c>
      <c r="E654" s="16" t="s">
        <v>287</v>
      </c>
      <c r="F654" s="2">
        <v>82</v>
      </c>
      <c r="G654" s="3" t="s">
        <v>269</v>
      </c>
      <c r="H654" s="17">
        <v>9827</v>
      </c>
      <c r="I654" s="17">
        <v>893</v>
      </c>
      <c r="J654" s="3"/>
      <c r="K654" s="17">
        <v>1015.0970954740478</v>
      </c>
      <c r="L654" s="17">
        <v>2532.5796169395071</v>
      </c>
    </row>
    <row r="655" spans="1:12" x14ac:dyDescent="0.3">
      <c r="A655" s="2">
        <v>488</v>
      </c>
      <c r="B655" s="2">
        <v>488219083</v>
      </c>
      <c r="C655" s="3" t="s">
        <v>286</v>
      </c>
      <c r="D655" s="2">
        <v>219</v>
      </c>
      <c r="E655" s="16" t="s">
        <v>287</v>
      </c>
      <c r="F655" s="2">
        <v>83</v>
      </c>
      <c r="G655" s="3" t="s">
        <v>189</v>
      </c>
      <c r="H655" s="17">
        <v>9104</v>
      </c>
      <c r="I655" s="17">
        <v>893</v>
      </c>
      <c r="J655" s="3"/>
      <c r="K655" s="17">
        <v>323.44231948981724</v>
      </c>
      <c r="L655" s="17">
        <v>1305.7929454619825</v>
      </c>
    </row>
    <row r="656" spans="1:12" x14ac:dyDescent="0.3">
      <c r="A656" s="2">
        <v>488</v>
      </c>
      <c r="B656" s="2">
        <v>488219122</v>
      </c>
      <c r="C656" s="3" t="s">
        <v>286</v>
      </c>
      <c r="D656" s="2">
        <v>219</v>
      </c>
      <c r="E656" s="16" t="s">
        <v>287</v>
      </c>
      <c r="F656" s="2">
        <v>122</v>
      </c>
      <c r="G656" s="3" t="s">
        <v>289</v>
      </c>
      <c r="H656" s="17">
        <v>9949</v>
      </c>
      <c r="I656" s="17">
        <v>893</v>
      </c>
      <c r="J656" s="3"/>
      <c r="K656" s="17">
        <v>1315.8143758331353</v>
      </c>
      <c r="L656" s="17">
        <v>2682.0292642436743</v>
      </c>
    </row>
    <row r="657" spans="1:12" x14ac:dyDescent="0.3">
      <c r="A657" s="2">
        <v>488</v>
      </c>
      <c r="B657" s="2">
        <v>488219131</v>
      </c>
      <c r="C657" s="3" t="s">
        <v>286</v>
      </c>
      <c r="D657" s="2">
        <v>219</v>
      </c>
      <c r="E657" s="16" t="s">
        <v>287</v>
      </c>
      <c r="F657" s="2">
        <v>131</v>
      </c>
      <c r="G657" s="3" t="s">
        <v>290</v>
      </c>
      <c r="H657" s="17">
        <v>9964</v>
      </c>
      <c r="I657" s="17">
        <v>893</v>
      </c>
      <c r="J657" s="3"/>
      <c r="K657" s="17">
        <v>1326.1912409117776</v>
      </c>
      <c r="L657" s="17">
        <v>2260.3635057170159</v>
      </c>
    </row>
    <row r="658" spans="1:12" x14ac:dyDescent="0.3">
      <c r="A658" s="2">
        <v>488</v>
      </c>
      <c r="B658" s="2">
        <v>488219133</v>
      </c>
      <c r="C658" s="3" t="s">
        <v>286</v>
      </c>
      <c r="D658" s="2">
        <v>219</v>
      </c>
      <c r="E658" s="16" t="s">
        <v>287</v>
      </c>
      <c r="F658" s="2">
        <v>133</v>
      </c>
      <c r="G658" s="3" t="s">
        <v>73</v>
      </c>
      <c r="H658" s="17">
        <v>10284</v>
      </c>
      <c r="I658" s="17">
        <v>893</v>
      </c>
      <c r="J658" s="3"/>
      <c r="K658" s="17">
        <v>1437.7146188843926</v>
      </c>
      <c r="L658" s="17">
        <v>2746.6772173750251</v>
      </c>
    </row>
    <row r="659" spans="1:12" x14ac:dyDescent="0.3">
      <c r="A659" s="2">
        <v>488</v>
      </c>
      <c r="B659" s="2">
        <v>488219142</v>
      </c>
      <c r="C659" s="3" t="s">
        <v>286</v>
      </c>
      <c r="D659" s="2">
        <v>219</v>
      </c>
      <c r="E659" s="16" t="s">
        <v>287</v>
      </c>
      <c r="F659" s="2">
        <v>142</v>
      </c>
      <c r="G659" s="3" t="s">
        <v>291</v>
      </c>
      <c r="H659" s="17">
        <v>10562</v>
      </c>
      <c r="I659" s="17">
        <v>893</v>
      </c>
      <c r="J659" s="3"/>
      <c r="K659" s="17">
        <v>1957.0993245937916</v>
      </c>
      <c r="L659" s="17">
        <v>6850.4596417750035</v>
      </c>
    </row>
    <row r="660" spans="1:12" x14ac:dyDescent="0.3">
      <c r="A660" s="2">
        <v>488</v>
      </c>
      <c r="B660" s="2">
        <v>488219145</v>
      </c>
      <c r="C660" s="3" t="s">
        <v>286</v>
      </c>
      <c r="D660" s="2">
        <v>219</v>
      </c>
      <c r="E660" s="16" t="s">
        <v>287</v>
      </c>
      <c r="F660" s="2">
        <v>145</v>
      </c>
      <c r="G660" s="3" t="s">
        <v>271</v>
      </c>
      <c r="H660" s="17">
        <v>9897</v>
      </c>
      <c r="I660" s="17">
        <v>893</v>
      </c>
      <c r="J660" s="3"/>
      <c r="K660" s="17">
        <v>314.54946813762581</v>
      </c>
      <c r="L660" s="17">
        <v>2581.9567481568538</v>
      </c>
    </row>
    <row r="661" spans="1:12" x14ac:dyDescent="0.3">
      <c r="A661" s="2">
        <v>488</v>
      </c>
      <c r="B661" s="2">
        <v>488219171</v>
      </c>
      <c r="C661" s="3" t="s">
        <v>286</v>
      </c>
      <c r="D661" s="2">
        <v>219</v>
      </c>
      <c r="E661" s="16" t="s">
        <v>287</v>
      </c>
      <c r="F661" s="2">
        <v>171</v>
      </c>
      <c r="G661" s="3" t="s">
        <v>272</v>
      </c>
      <c r="H661" s="17">
        <v>10893</v>
      </c>
      <c r="I661" s="17">
        <v>893</v>
      </c>
      <c r="J661" s="3"/>
      <c r="K661" s="17">
        <v>638.63465427962547</v>
      </c>
      <c r="L661" s="17">
        <v>2296.7886681447944</v>
      </c>
    </row>
    <row r="662" spans="1:12" x14ac:dyDescent="0.3">
      <c r="A662" s="2">
        <v>488</v>
      </c>
      <c r="B662" s="2">
        <v>488219189</v>
      </c>
      <c r="C662" s="3" t="s">
        <v>286</v>
      </c>
      <c r="D662" s="2">
        <v>219</v>
      </c>
      <c r="E662" s="16" t="s">
        <v>287</v>
      </c>
      <c r="F662" s="2">
        <v>189</v>
      </c>
      <c r="G662" s="3" t="s">
        <v>38</v>
      </c>
      <c r="H662" s="17">
        <v>11198</v>
      </c>
      <c r="I662" s="17">
        <v>893</v>
      </c>
      <c r="J662" s="3"/>
      <c r="K662" s="17">
        <v>1743.9235114814001</v>
      </c>
      <c r="L662" s="17">
        <v>4123.3790905556889</v>
      </c>
    </row>
    <row r="663" spans="1:12" x14ac:dyDescent="0.3">
      <c r="A663" s="2">
        <v>488</v>
      </c>
      <c r="B663" s="2">
        <v>488219219</v>
      </c>
      <c r="C663" s="3" t="s">
        <v>286</v>
      </c>
      <c r="D663" s="2">
        <v>219</v>
      </c>
      <c r="E663" s="16" t="s">
        <v>287</v>
      </c>
      <c r="F663" s="2">
        <v>219</v>
      </c>
      <c r="G663" s="3" t="s">
        <v>287</v>
      </c>
      <c r="H663" s="17">
        <v>10853</v>
      </c>
      <c r="I663" s="17">
        <v>893</v>
      </c>
      <c r="J663" s="3"/>
      <c r="K663" s="17">
        <v>1839.7543638311818</v>
      </c>
      <c r="L663" s="17">
        <v>4708.1780507684944</v>
      </c>
    </row>
    <row r="664" spans="1:12" x14ac:dyDescent="0.3">
      <c r="A664" s="2">
        <v>488</v>
      </c>
      <c r="B664" s="2">
        <v>488219231</v>
      </c>
      <c r="C664" s="3" t="s">
        <v>286</v>
      </c>
      <c r="D664" s="2">
        <v>219</v>
      </c>
      <c r="E664" s="16" t="s">
        <v>287</v>
      </c>
      <c r="F664" s="2">
        <v>231</v>
      </c>
      <c r="G664" s="3" t="s">
        <v>274</v>
      </c>
      <c r="H664" s="17">
        <v>10089</v>
      </c>
      <c r="I664" s="17">
        <v>893</v>
      </c>
      <c r="J664" s="3"/>
      <c r="K664" s="17">
        <v>8.4938474039336143</v>
      </c>
      <c r="L664" s="17">
        <v>1691.8263902607869</v>
      </c>
    </row>
    <row r="665" spans="1:12" x14ac:dyDescent="0.3">
      <c r="A665" s="2">
        <v>488</v>
      </c>
      <c r="B665" s="2">
        <v>488219239</v>
      </c>
      <c r="C665" s="3" t="s">
        <v>286</v>
      </c>
      <c r="D665" s="2">
        <v>219</v>
      </c>
      <c r="E665" s="16" t="s">
        <v>287</v>
      </c>
      <c r="F665" s="2">
        <v>239</v>
      </c>
      <c r="G665" s="3" t="s">
        <v>267</v>
      </c>
      <c r="H665" s="17">
        <v>9679</v>
      </c>
      <c r="I665" s="17">
        <v>893</v>
      </c>
      <c r="J665" s="3"/>
      <c r="K665" s="17">
        <v>1560.0954346513354</v>
      </c>
      <c r="L665" s="17">
        <v>3337.7954414398264</v>
      </c>
    </row>
    <row r="666" spans="1:12" x14ac:dyDescent="0.3">
      <c r="A666" s="2">
        <v>488</v>
      </c>
      <c r="B666" s="2">
        <v>488219243</v>
      </c>
      <c r="C666" s="3" t="s">
        <v>286</v>
      </c>
      <c r="D666" s="2">
        <v>219</v>
      </c>
      <c r="E666" s="16" t="s">
        <v>287</v>
      </c>
      <c r="F666" s="2">
        <v>243</v>
      </c>
      <c r="G666" s="3" t="s">
        <v>74</v>
      </c>
      <c r="H666" s="17">
        <v>11149</v>
      </c>
      <c r="I666" s="17">
        <v>893</v>
      </c>
      <c r="J666" s="3"/>
      <c r="K666" s="17">
        <v>1600.8377511229519</v>
      </c>
      <c r="L666" s="17">
        <v>2734.6777773272752</v>
      </c>
    </row>
    <row r="667" spans="1:12" x14ac:dyDescent="0.3">
      <c r="A667" s="2">
        <v>488</v>
      </c>
      <c r="B667" s="2">
        <v>488219244</v>
      </c>
      <c r="C667" s="3" t="s">
        <v>286</v>
      </c>
      <c r="D667" s="2">
        <v>219</v>
      </c>
      <c r="E667" s="16" t="s">
        <v>287</v>
      </c>
      <c r="F667" s="2">
        <v>244</v>
      </c>
      <c r="G667" s="3" t="s">
        <v>43</v>
      </c>
      <c r="H667" s="17">
        <v>11047</v>
      </c>
      <c r="I667" s="17">
        <v>893</v>
      </c>
      <c r="J667" s="3"/>
      <c r="K667" s="17">
        <v>809.52991755657604</v>
      </c>
      <c r="L667" s="17">
        <v>3841.6866829891278</v>
      </c>
    </row>
    <row r="668" spans="1:12" x14ac:dyDescent="0.3">
      <c r="A668" s="2">
        <v>488</v>
      </c>
      <c r="B668" s="2">
        <v>488219251</v>
      </c>
      <c r="C668" s="3" t="s">
        <v>286</v>
      </c>
      <c r="D668" s="2">
        <v>219</v>
      </c>
      <c r="E668" s="16" t="s">
        <v>287</v>
      </c>
      <c r="F668" s="2">
        <v>251</v>
      </c>
      <c r="G668" s="3" t="s">
        <v>292</v>
      </c>
      <c r="H668" s="17">
        <v>10163</v>
      </c>
      <c r="I668" s="17">
        <v>893</v>
      </c>
      <c r="J668" s="3"/>
      <c r="K668" s="17">
        <v>683.33165166320032</v>
      </c>
      <c r="L668" s="17">
        <v>2478.6971020665987</v>
      </c>
    </row>
    <row r="669" spans="1:12" x14ac:dyDescent="0.3">
      <c r="A669" s="2">
        <v>488</v>
      </c>
      <c r="B669" s="2">
        <v>488219264</v>
      </c>
      <c r="C669" s="3" t="s">
        <v>286</v>
      </c>
      <c r="D669" s="2">
        <v>219</v>
      </c>
      <c r="E669" s="16" t="s">
        <v>287</v>
      </c>
      <c r="F669" s="2">
        <v>264</v>
      </c>
      <c r="G669" s="3" t="s">
        <v>293</v>
      </c>
      <c r="H669" s="17">
        <v>9690</v>
      </c>
      <c r="I669" s="17">
        <v>893</v>
      </c>
      <c r="J669" s="3"/>
      <c r="K669" s="17">
        <v>1742.0397952487601</v>
      </c>
      <c r="L669" s="17">
        <v>4218.5674536084171</v>
      </c>
    </row>
    <row r="670" spans="1:12" x14ac:dyDescent="0.3">
      <c r="A670" s="2">
        <v>488</v>
      </c>
      <c r="B670" s="2">
        <v>488219285</v>
      </c>
      <c r="C670" s="3" t="s">
        <v>286</v>
      </c>
      <c r="D670" s="2">
        <v>219</v>
      </c>
      <c r="E670" s="16" t="s">
        <v>287</v>
      </c>
      <c r="F670" s="2">
        <v>285</v>
      </c>
      <c r="G670" s="3" t="s">
        <v>44</v>
      </c>
      <c r="H670" s="17">
        <v>12925</v>
      </c>
      <c r="I670" s="17">
        <v>893</v>
      </c>
      <c r="J670" s="3"/>
      <c r="K670" s="17">
        <v>1027.3999327880429</v>
      </c>
      <c r="L670" s="17">
        <v>3840.94500479411</v>
      </c>
    </row>
    <row r="671" spans="1:12" x14ac:dyDescent="0.3">
      <c r="A671" s="2">
        <v>488</v>
      </c>
      <c r="B671" s="2">
        <v>488219336</v>
      </c>
      <c r="C671" s="3" t="s">
        <v>286</v>
      </c>
      <c r="D671" s="2">
        <v>219</v>
      </c>
      <c r="E671" s="16" t="s">
        <v>287</v>
      </c>
      <c r="F671" s="2">
        <v>336</v>
      </c>
      <c r="G671" s="3" t="s">
        <v>48</v>
      </c>
      <c r="H671" s="17">
        <v>10266</v>
      </c>
      <c r="I671" s="17">
        <v>893</v>
      </c>
      <c r="J671" s="3"/>
      <c r="K671" s="17">
        <v>0</v>
      </c>
      <c r="L671" s="17">
        <v>1369.2345836925742</v>
      </c>
    </row>
    <row r="672" spans="1:12" x14ac:dyDescent="0.3">
      <c r="A672" s="2">
        <v>488</v>
      </c>
      <c r="B672" s="2">
        <v>488219625</v>
      </c>
      <c r="C672" s="3" t="s">
        <v>286</v>
      </c>
      <c r="D672" s="2">
        <v>219</v>
      </c>
      <c r="E672" s="16" t="s">
        <v>287</v>
      </c>
      <c r="F672" s="2">
        <v>625</v>
      </c>
      <c r="G672" s="3" t="s">
        <v>49</v>
      </c>
      <c r="H672" s="17">
        <v>8748</v>
      </c>
      <c r="I672" s="17">
        <v>893</v>
      </c>
      <c r="J672" s="3"/>
      <c r="K672" s="17">
        <v>539.09866895285631</v>
      </c>
      <c r="L672" s="17">
        <v>1638.2805111942598</v>
      </c>
    </row>
    <row r="673" spans="1:12" x14ac:dyDescent="0.3">
      <c r="A673" s="2">
        <v>488</v>
      </c>
      <c r="B673" s="2">
        <v>488219760</v>
      </c>
      <c r="C673" s="3" t="s">
        <v>286</v>
      </c>
      <c r="D673" s="2">
        <v>219</v>
      </c>
      <c r="E673" s="16" t="s">
        <v>287</v>
      </c>
      <c r="F673" s="2">
        <v>760</v>
      </c>
      <c r="G673" s="3" t="s">
        <v>279</v>
      </c>
      <c r="H673" s="17">
        <v>9651</v>
      </c>
      <c r="I673" s="17">
        <v>893</v>
      </c>
      <c r="J673" s="3"/>
      <c r="K673" s="17">
        <v>427.44425853808207</v>
      </c>
      <c r="L673" s="17">
        <v>1693.0700398939625</v>
      </c>
    </row>
    <row r="674" spans="1:12" x14ac:dyDescent="0.3">
      <c r="A674" s="2">
        <v>488</v>
      </c>
      <c r="B674" s="2">
        <v>488219780</v>
      </c>
      <c r="C674" s="3" t="s">
        <v>286</v>
      </c>
      <c r="D674" s="2">
        <v>219</v>
      </c>
      <c r="E674" s="16" t="s">
        <v>287</v>
      </c>
      <c r="F674" s="2">
        <v>780</v>
      </c>
      <c r="G674" s="3" t="s">
        <v>261</v>
      </c>
      <c r="H674" s="17">
        <v>11262</v>
      </c>
      <c r="I674" s="17">
        <v>893</v>
      </c>
      <c r="J674" s="3"/>
      <c r="K674" s="17">
        <v>219.28310657487418</v>
      </c>
      <c r="L674" s="17">
        <v>1377.5753688287368</v>
      </c>
    </row>
    <row r="675" spans="1:12" x14ac:dyDescent="0.3">
      <c r="A675" s="2">
        <v>489</v>
      </c>
      <c r="B675" s="2">
        <v>489020020</v>
      </c>
      <c r="C675" s="3" t="s">
        <v>294</v>
      </c>
      <c r="D675" s="2">
        <v>20</v>
      </c>
      <c r="E675" s="16" t="s">
        <v>142</v>
      </c>
      <c r="F675" s="2">
        <v>20</v>
      </c>
      <c r="G675" s="3" t="s">
        <v>142</v>
      </c>
      <c r="H675" s="17">
        <v>10890</v>
      </c>
      <c r="I675" s="17">
        <v>893</v>
      </c>
      <c r="J675" s="3"/>
      <c r="K675" s="17">
        <v>1583.2950342093955</v>
      </c>
      <c r="L675" s="17">
        <v>2826.5983130481272</v>
      </c>
    </row>
    <row r="676" spans="1:12" x14ac:dyDescent="0.3">
      <c r="A676" s="2">
        <v>489</v>
      </c>
      <c r="B676" s="2">
        <v>489020036</v>
      </c>
      <c r="C676" s="3" t="s">
        <v>294</v>
      </c>
      <c r="D676" s="2">
        <v>20</v>
      </c>
      <c r="E676" s="16" t="s">
        <v>142</v>
      </c>
      <c r="F676" s="2">
        <v>36</v>
      </c>
      <c r="G676" s="3" t="s">
        <v>143</v>
      </c>
      <c r="H676" s="17">
        <v>10782</v>
      </c>
      <c r="I676" s="17">
        <v>893</v>
      </c>
      <c r="J676" s="3"/>
      <c r="K676" s="17">
        <v>1527.5348815135276</v>
      </c>
      <c r="L676" s="17">
        <v>4675.2648957350011</v>
      </c>
    </row>
    <row r="677" spans="1:12" x14ac:dyDescent="0.3">
      <c r="A677" s="2">
        <v>489</v>
      </c>
      <c r="B677" s="2">
        <v>489020052</v>
      </c>
      <c r="C677" s="3" t="s">
        <v>294</v>
      </c>
      <c r="D677" s="2">
        <v>20</v>
      </c>
      <c r="E677" s="16" t="s">
        <v>142</v>
      </c>
      <c r="F677" s="2">
        <v>52</v>
      </c>
      <c r="G677" s="3" t="s">
        <v>268</v>
      </c>
      <c r="H677" s="17">
        <v>10407</v>
      </c>
      <c r="I677" s="17">
        <v>893</v>
      </c>
      <c r="J677" s="3"/>
      <c r="K677" s="17">
        <v>1473.0555453568813</v>
      </c>
      <c r="L677" s="17">
        <v>3184.2559493474891</v>
      </c>
    </row>
    <row r="678" spans="1:12" x14ac:dyDescent="0.3">
      <c r="A678" s="2">
        <v>489</v>
      </c>
      <c r="B678" s="2">
        <v>489020096</v>
      </c>
      <c r="C678" s="3" t="s">
        <v>294</v>
      </c>
      <c r="D678" s="2">
        <v>20</v>
      </c>
      <c r="E678" s="16" t="s">
        <v>142</v>
      </c>
      <c r="F678" s="2">
        <v>96</v>
      </c>
      <c r="G678" s="3" t="s">
        <v>234</v>
      </c>
      <c r="H678" s="17">
        <v>11118</v>
      </c>
      <c r="I678" s="17">
        <v>893</v>
      </c>
      <c r="J678" s="3"/>
      <c r="K678" s="17">
        <v>4284.3080376377384</v>
      </c>
      <c r="L678" s="17">
        <v>5476.1681329273051</v>
      </c>
    </row>
    <row r="679" spans="1:12" x14ac:dyDescent="0.3">
      <c r="A679" s="2">
        <v>489</v>
      </c>
      <c r="B679" s="2">
        <v>489020172</v>
      </c>
      <c r="C679" s="3" t="s">
        <v>294</v>
      </c>
      <c r="D679" s="2">
        <v>20</v>
      </c>
      <c r="E679" s="16" t="s">
        <v>142</v>
      </c>
      <c r="F679" s="2">
        <v>172</v>
      </c>
      <c r="G679" s="3" t="s">
        <v>144</v>
      </c>
      <c r="H679" s="17">
        <v>10620</v>
      </c>
      <c r="I679" s="17">
        <v>893</v>
      </c>
      <c r="J679" s="3"/>
      <c r="K679" s="17">
        <v>3199.8711318575897</v>
      </c>
      <c r="L679" s="17">
        <v>6156.587237533462</v>
      </c>
    </row>
    <row r="680" spans="1:12" x14ac:dyDescent="0.3">
      <c r="A680" s="2">
        <v>489</v>
      </c>
      <c r="B680" s="2">
        <v>489020239</v>
      </c>
      <c r="C680" s="3" t="s">
        <v>294</v>
      </c>
      <c r="D680" s="2">
        <v>20</v>
      </c>
      <c r="E680" s="16" t="s">
        <v>142</v>
      </c>
      <c r="F680" s="2">
        <v>239</v>
      </c>
      <c r="G680" s="3" t="s">
        <v>267</v>
      </c>
      <c r="H680" s="17">
        <v>10589</v>
      </c>
      <c r="I680" s="17">
        <v>893</v>
      </c>
      <c r="J680" s="3"/>
      <c r="K680" s="17">
        <v>1706.7724514436413</v>
      </c>
      <c r="L680" s="17">
        <v>3651.6082166965934</v>
      </c>
    </row>
    <row r="681" spans="1:12" x14ac:dyDescent="0.3">
      <c r="A681" s="2">
        <v>489</v>
      </c>
      <c r="B681" s="2">
        <v>489020242</v>
      </c>
      <c r="C681" s="3" t="s">
        <v>294</v>
      </c>
      <c r="D681" s="2">
        <v>20</v>
      </c>
      <c r="E681" s="16" t="s">
        <v>142</v>
      </c>
      <c r="F681" s="2">
        <v>242</v>
      </c>
      <c r="G681" s="3" t="s">
        <v>145</v>
      </c>
      <c r="H681" s="17">
        <v>12755</v>
      </c>
      <c r="I681" s="17">
        <v>893</v>
      </c>
      <c r="J681" s="3"/>
      <c r="K681" s="17">
        <v>25740.615406506047</v>
      </c>
      <c r="L681" s="17">
        <v>35395.418448672761</v>
      </c>
    </row>
    <row r="682" spans="1:12" x14ac:dyDescent="0.3">
      <c r="A682" s="2">
        <v>489</v>
      </c>
      <c r="B682" s="2">
        <v>489020261</v>
      </c>
      <c r="C682" s="3" t="s">
        <v>294</v>
      </c>
      <c r="D682" s="2">
        <v>20</v>
      </c>
      <c r="E682" s="16" t="s">
        <v>142</v>
      </c>
      <c r="F682" s="2">
        <v>261</v>
      </c>
      <c r="G682" s="3" t="s">
        <v>146</v>
      </c>
      <c r="H682" s="17">
        <v>10625</v>
      </c>
      <c r="I682" s="17">
        <v>893</v>
      </c>
      <c r="J682" s="3"/>
      <c r="K682" s="17">
        <v>1758.0751160610107</v>
      </c>
      <c r="L682" s="17">
        <v>5360.4766024558467</v>
      </c>
    </row>
    <row r="683" spans="1:12" x14ac:dyDescent="0.3">
      <c r="A683" s="2">
        <v>489</v>
      </c>
      <c r="B683" s="2">
        <v>489020264</v>
      </c>
      <c r="C683" s="3" t="s">
        <v>294</v>
      </c>
      <c r="D683" s="2">
        <v>20</v>
      </c>
      <c r="E683" s="16" t="s">
        <v>142</v>
      </c>
      <c r="F683" s="2">
        <v>264</v>
      </c>
      <c r="G683" s="3" t="s">
        <v>293</v>
      </c>
      <c r="H683" s="17">
        <v>10102</v>
      </c>
      <c r="I683" s="17">
        <v>893</v>
      </c>
      <c r="J683" s="3"/>
      <c r="K683" s="17">
        <v>1816.1079475338465</v>
      </c>
      <c r="L683" s="17">
        <v>4397.9327571054946</v>
      </c>
    </row>
    <row r="684" spans="1:12" x14ac:dyDescent="0.3">
      <c r="A684" s="2">
        <v>489</v>
      </c>
      <c r="B684" s="2">
        <v>489020300</v>
      </c>
      <c r="C684" s="3" t="s">
        <v>294</v>
      </c>
      <c r="D684" s="2">
        <v>20</v>
      </c>
      <c r="E684" s="16" t="s">
        <v>142</v>
      </c>
      <c r="F684" s="2">
        <v>300</v>
      </c>
      <c r="G684" s="3" t="s">
        <v>147</v>
      </c>
      <c r="H684" s="17">
        <v>10102</v>
      </c>
      <c r="I684" s="17">
        <v>893</v>
      </c>
      <c r="J684" s="3"/>
      <c r="K684" s="17">
        <v>14622.723293828989</v>
      </c>
      <c r="L684" s="17">
        <v>23944.060546114211</v>
      </c>
    </row>
    <row r="685" spans="1:12" x14ac:dyDescent="0.3">
      <c r="A685" s="2">
        <v>489</v>
      </c>
      <c r="B685" s="2">
        <v>489020310</v>
      </c>
      <c r="C685" s="3" t="s">
        <v>294</v>
      </c>
      <c r="D685" s="2">
        <v>20</v>
      </c>
      <c r="E685" s="16" t="s">
        <v>142</v>
      </c>
      <c r="F685" s="2">
        <v>310</v>
      </c>
      <c r="G685" s="3" t="s">
        <v>277</v>
      </c>
      <c r="H685" s="17">
        <v>10525</v>
      </c>
      <c r="I685" s="17">
        <v>893</v>
      </c>
      <c r="J685" s="3"/>
      <c r="K685" s="17">
        <v>102.30485212924395</v>
      </c>
      <c r="L685" s="17">
        <v>2144.7342157887633</v>
      </c>
    </row>
    <row r="686" spans="1:12" x14ac:dyDescent="0.3">
      <c r="A686" s="2">
        <v>489</v>
      </c>
      <c r="B686" s="2">
        <v>489020645</v>
      </c>
      <c r="C686" s="3" t="s">
        <v>294</v>
      </c>
      <c r="D686" s="2">
        <v>20</v>
      </c>
      <c r="E686" s="16" t="s">
        <v>142</v>
      </c>
      <c r="F686" s="2">
        <v>645</v>
      </c>
      <c r="G686" s="3" t="s">
        <v>148</v>
      </c>
      <c r="H686" s="17">
        <v>10911</v>
      </c>
      <c r="I686" s="17">
        <v>893</v>
      </c>
      <c r="J686" s="3"/>
      <c r="K686" s="17">
        <v>2861.2915584087896</v>
      </c>
      <c r="L686" s="17">
        <v>4063.0273441434692</v>
      </c>
    </row>
    <row r="687" spans="1:12" x14ac:dyDescent="0.3">
      <c r="A687" s="2">
        <v>489</v>
      </c>
      <c r="B687" s="2">
        <v>489020660</v>
      </c>
      <c r="C687" s="3" t="s">
        <v>294</v>
      </c>
      <c r="D687" s="2">
        <v>20</v>
      </c>
      <c r="E687" s="16" t="s">
        <v>142</v>
      </c>
      <c r="F687" s="2">
        <v>660</v>
      </c>
      <c r="G687" s="3" t="s">
        <v>149</v>
      </c>
      <c r="H687" s="17">
        <v>11047</v>
      </c>
      <c r="I687" s="17">
        <v>893</v>
      </c>
      <c r="J687" s="3"/>
      <c r="K687" s="17">
        <v>5385.6326517914895</v>
      </c>
      <c r="L687" s="17">
        <v>9957.8447630516494</v>
      </c>
    </row>
    <row r="688" spans="1:12" x14ac:dyDescent="0.3">
      <c r="A688" s="2">
        <v>489</v>
      </c>
      <c r="B688" s="2">
        <v>489020712</v>
      </c>
      <c r="C688" s="3" t="s">
        <v>294</v>
      </c>
      <c r="D688" s="2">
        <v>20</v>
      </c>
      <c r="E688" s="16" t="s">
        <v>142</v>
      </c>
      <c r="F688" s="2">
        <v>712</v>
      </c>
      <c r="G688" s="3" t="s">
        <v>141</v>
      </c>
      <c r="H688" s="17">
        <v>10565</v>
      </c>
      <c r="I688" s="17">
        <v>893</v>
      </c>
      <c r="J688" s="3"/>
      <c r="K688" s="17">
        <v>5085.5796263357461</v>
      </c>
      <c r="L688" s="17">
        <v>7187.2957103034787</v>
      </c>
    </row>
    <row r="689" spans="1:12" x14ac:dyDescent="0.3">
      <c r="A689" s="2">
        <v>491</v>
      </c>
      <c r="B689" s="2">
        <v>491095072</v>
      </c>
      <c r="C689" s="3" t="s">
        <v>295</v>
      </c>
      <c r="D689" s="2">
        <v>95</v>
      </c>
      <c r="E689" s="16" t="s">
        <v>296</v>
      </c>
      <c r="F689" s="2">
        <v>72</v>
      </c>
      <c r="G689" s="3" t="s">
        <v>18</v>
      </c>
      <c r="H689" s="17">
        <v>12358</v>
      </c>
      <c r="I689" s="17">
        <v>893</v>
      </c>
      <c r="J689" s="3"/>
      <c r="K689" s="17">
        <v>333.40144747342856</v>
      </c>
      <c r="L689" s="17">
        <v>2513.6440236514081</v>
      </c>
    </row>
    <row r="690" spans="1:12" x14ac:dyDescent="0.3">
      <c r="A690" s="2">
        <v>491</v>
      </c>
      <c r="B690" s="2">
        <v>491095095</v>
      </c>
      <c r="C690" s="3" t="s">
        <v>295</v>
      </c>
      <c r="D690" s="2">
        <v>95</v>
      </c>
      <c r="E690" s="16" t="s">
        <v>296</v>
      </c>
      <c r="F690" s="2">
        <v>95</v>
      </c>
      <c r="G690" s="3" t="s">
        <v>296</v>
      </c>
      <c r="H690" s="17">
        <v>11023</v>
      </c>
      <c r="I690" s="17">
        <v>893</v>
      </c>
      <c r="J690" s="3"/>
      <c r="K690" s="17">
        <v>0</v>
      </c>
      <c r="L690" s="17">
        <v>756.58787135201601</v>
      </c>
    </row>
    <row r="691" spans="1:12" x14ac:dyDescent="0.3">
      <c r="A691" s="2">
        <v>491</v>
      </c>
      <c r="B691" s="2">
        <v>491095218</v>
      </c>
      <c r="C691" s="3" t="s">
        <v>295</v>
      </c>
      <c r="D691" s="2">
        <v>95</v>
      </c>
      <c r="E691" s="16" t="s">
        <v>296</v>
      </c>
      <c r="F691" s="2">
        <v>218</v>
      </c>
      <c r="G691" s="3" t="s">
        <v>193</v>
      </c>
      <c r="H691" s="17">
        <v>14082</v>
      </c>
      <c r="I691" s="17">
        <v>893</v>
      </c>
      <c r="J691" s="3"/>
      <c r="K691" s="17">
        <v>1772.3039732540274</v>
      </c>
      <c r="L691" s="17">
        <v>3755.4123020980078</v>
      </c>
    </row>
    <row r="692" spans="1:12" x14ac:dyDescent="0.3">
      <c r="A692" s="2">
        <v>491</v>
      </c>
      <c r="B692" s="2">
        <v>491095273</v>
      </c>
      <c r="C692" s="3" t="s">
        <v>295</v>
      </c>
      <c r="D692" s="2">
        <v>95</v>
      </c>
      <c r="E692" s="16" t="s">
        <v>296</v>
      </c>
      <c r="F692" s="2">
        <v>273</v>
      </c>
      <c r="G692" s="3" t="s">
        <v>297</v>
      </c>
      <c r="H692" s="17">
        <v>10709</v>
      </c>
      <c r="I692" s="17">
        <v>893</v>
      </c>
      <c r="J692" s="3"/>
      <c r="K692" s="17">
        <v>2918.6540217503189</v>
      </c>
      <c r="L692" s="17">
        <v>4420.094606024024</v>
      </c>
    </row>
    <row r="693" spans="1:12" x14ac:dyDescent="0.3">
      <c r="A693" s="2">
        <v>491</v>
      </c>
      <c r="B693" s="2">
        <v>491095292</v>
      </c>
      <c r="C693" s="3" t="s">
        <v>295</v>
      </c>
      <c r="D693" s="2">
        <v>95</v>
      </c>
      <c r="E693" s="16" t="s">
        <v>296</v>
      </c>
      <c r="F693" s="2">
        <v>292</v>
      </c>
      <c r="G693" s="3" t="s">
        <v>298</v>
      </c>
      <c r="H693" s="17">
        <v>10297</v>
      </c>
      <c r="I693" s="17">
        <v>893</v>
      </c>
      <c r="J693" s="3"/>
      <c r="K693" s="17">
        <v>859.76910568229869</v>
      </c>
      <c r="L693" s="17">
        <v>2004.6690988605915</v>
      </c>
    </row>
    <row r="694" spans="1:12" x14ac:dyDescent="0.3">
      <c r="A694" s="2">
        <v>491</v>
      </c>
      <c r="B694" s="2">
        <v>491095331</v>
      </c>
      <c r="C694" s="3" t="s">
        <v>295</v>
      </c>
      <c r="D694" s="2">
        <v>95</v>
      </c>
      <c r="E694" s="16" t="s">
        <v>296</v>
      </c>
      <c r="F694" s="2">
        <v>331</v>
      </c>
      <c r="G694" s="3" t="s">
        <v>20</v>
      </c>
      <c r="H694" s="17">
        <v>11870</v>
      </c>
      <c r="I694" s="17">
        <v>893</v>
      </c>
      <c r="J694" s="3"/>
      <c r="K694" s="17">
        <v>216.30912624880148</v>
      </c>
      <c r="L694" s="17">
        <v>3560.3810537621885</v>
      </c>
    </row>
    <row r="695" spans="1:12" x14ac:dyDescent="0.3">
      <c r="A695" s="2">
        <v>491</v>
      </c>
      <c r="B695" s="2">
        <v>491095763</v>
      </c>
      <c r="C695" s="3" t="s">
        <v>295</v>
      </c>
      <c r="D695" s="2">
        <v>95</v>
      </c>
      <c r="E695" s="16" t="s">
        <v>296</v>
      </c>
      <c r="F695" s="2">
        <v>763</v>
      </c>
      <c r="G695" s="3" t="s">
        <v>299</v>
      </c>
      <c r="H695" s="17">
        <v>14082</v>
      </c>
      <c r="I695" s="17">
        <v>893</v>
      </c>
      <c r="J695" s="3"/>
      <c r="K695" s="17">
        <v>2977.6153389669416</v>
      </c>
      <c r="L695" s="17">
        <v>4685.3149416738124</v>
      </c>
    </row>
    <row r="696" spans="1:12" x14ac:dyDescent="0.3">
      <c r="A696" s="2">
        <v>492</v>
      </c>
      <c r="B696" s="2">
        <v>492281137</v>
      </c>
      <c r="C696" s="3" t="s">
        <v>300</v>
      </c>
      <c r="D696" s="2">
        <v>281</v>
      </c>
      <c r="E696" s="16" t="s">
        <v>169</v>
      </c>
      <c r="F696" s="2">
        <v>137</v>
      </c>
      <c r="G696" s="3" t="s">
        <v>210</v>
      </c>
      <c r="H696" s="17">
        <v>12703</v>
      </c>
      <c r="I696" s="17">
        <v>893</v>
      </c>
      <c r="J696" s="3"/>
      <c r="K696" s="17">
        <v>6.5527347651368473E-3</v>
      </c>
      <c r="L696" s="17">
        <v>870.38028561854662</v>
      </c>
    </row>
    <row r="697" spans="1:12" x14ac:dyDescent="0.3">
      <c r="A697" s="2">
        <v>492</v>
      </c>
      <c r="B697" s="2">
        <v>492281281</v>
      </c>
      <c r="C697" s="3" t="s">
        <v>300</v>
      </c>
      <c r="D697" s="2">
        <v>281</v>
      </c>
      <c r="E697" s="16" t="s">
        <v>169</v>
      </c>
      <c r="F697" s="2">
        <v>281</v>
      </c>
      <c r="G697" s="3" t="s">
        <v>169</v>
      </c>
      <c r="H697" s="17">
        <v>12344</v>
      </c>
      <c r="I697" s="17">
        <v>893</v>
      </c>
      <c r="J697" s="3"/>
      <c r="K697" s="17">
        <v>0</v>
      </c>
      <c r="L697" s="17">
        <v>398.74230381335656</v>
      </c>
    </row>
    <row r="698" spans="1:12" x14ac:dyDescent="0.3">
      <c r="A698" s="2">
        <v>492</v>
      </c>
      <c r="B698" s="2">
        <v>492281325</v>
      </c>
      <c r="C698" s="3" t="s">
        <v>300</v>
      </c>
      <c r="D698" s="2">
        <v>281</v>
      </c>
      <c r="E698" s="16" t="s">
        <v>169</v>
      </c>
      <c r="F698" s="2">
        <v>325</v>
      </c>
      <c r="G698" s="3" t="s">
        <v>220</v>
      </c>
      <c r="H698" s="17">
        <v>12703</v>
      </c>
      <c r="I698" s="17">
        <v>893</v>
      </c>
      <c r="J698" s="3"/>
      <c r="K698" s="17">
        <v>624.02739258421752</v>
      </c>
      <c r="L698" s="17">
        <v>1848.0789847895485</v>
      </c>
    </row>
    <row r="699" spans="1:12" x14ac:dyDescent="0.3">
      <c r="A699" s="2">
        <v>493</v>
      </c>
      <c r="B699" s="2">
        <v>493093035</v>
      </c>
      <c r="C699" s="3" t="s">
        <v>301</v>
      </c>
      <c r="D699" s="2">
        <v>93</v>
      </c>
      <c r="E699" s="16" t="s">
        <v>25</v>
      </c>
      <c r="F699" s="2">
        <v>35</v>
      </c>
      <c r="G699" s="3" t="s">
        <v>22</v>
      </c>
      <c r="H699" s="17">
        <v>12949</v>
      </c>
      <c r="I699" s="17">
        <v>893</v>
      </c>
      <c r="J699" s="3"/>
      <c r="K699" s="17">
        <v>1257.7344242319996</v>
      </c>
      <c r="L699" s="17">
        <v>3826.4441781306268</v>
      </c>
    </row>
    <row r="700" spans="1:12" x14ac:dyDescent="0.3">
      <c r="A700" s="2">
        <v>493</v>
      </c>
      <c r="B700" s="2">
        <v>493093049</v>
      </c>
      <c r="C700" s="3" t="s">
        <v>301</v>
      </c>
      <c r="D700" s="2">
        <v>93</v>
      </c>
      <c r="E700" s="16" t="s">
        <v>25</v>
      </c>
      <c r="F700" s="2">
        <v>49</v>
      </c>
      <c r="G700" s="3" t="s">
        <v>96</v>
      </c>
      <c r="H700" s="17">
        <v>14611</v>
      </c>
      <c r="I700" s="17">
        <v>893</v>
      </c>
      <c r="J700" s="3"/>
      <c r="K700" s="17">
        <v>15325.852697051934</v>
      </c>
      <c r="L700" s="17">
        <v>18075.14758167246</v>
      </c>
    </row>
    <row r="701" spans="1:12" x14ac:dyDescent="0.3">
      <c r="A701" s="2">
        <v>493</v>
      </c>
      <c r="B701" s="2">
        <v>493093057</v>
      </c>
      <c r="C701" s="3" t="s">
        <v>301</v>
      </c>
      <c r="D701" s="2">
        <v>93</v>
      </c>
      <c r="E701" s="16" t="s">
        <v>25</v>
      </c>
      <c r="F701" s="2">
        <v>57</v>
      </c>
      <c r="G701" s="3" t="s">
        <v>23</v>
      </c>
      <c r="H701" s="17">
        <v>13254</v>
      </c>
      <c r="I701" s="17">
        <v>893</v>
      </c>
      <c r="J701" s="3"/>
      <c r="K701" s="17">
        <v>0</v>
      </c>
      <c r="L701" s="17">
        <v>698.30826805073048</v>
      </c>
    </row>
    <row r="702" spans="1:12" x14ac:dyDescent="0.3">
      <c r="A702" s="2">
        <v>493</v>
      </c>
      <c r="B702" s="2">
        <v>493093093</v>
      </c>
      <c r="C702" s="3" t="s">
        <v>301</v>
      </c>
      <c r="D702" s="2">
        <v>93</v>
      </c>
      <c r="E702" s="16" t="s">
        <v>25</v>
      </c>
      <c r="F702" s="2">
        <v>93</v>
      </c>
      <c r="G702" s="3" t="s">
        <v>25</v>
      </c>
      <c r="H702" s="17">
        <v>12716</v>
      </c>
      <c r="I702" s="17">
        <v>893</v>
      </c>
      <c r="J702" s="3"/>
      <c r="K702" s="17">
        <v>0</v>
      </c>
      <c r="L702" s="17">
        <v>565.77509625121456</v>
      </c>
    </row>
    <row r="703" spans="1:12" x14ac:dyDescent="0.3">
      <c r="A703" s="2">
        <v>493</v>
      </c>
      <c r="B703" s="2">
        <v>493093163</v>
      </c>
      <c r="C703" s="3" t="s">
        <v>301</v>
      </c>
      <c r="D703" s="2">
        <v>93</v>
      </c>
      <c r="E703" s="16" t="s">
        <v>25</v>
      </c>
      <c r="F703" s="2">
        <v>163</v>
      </c>
      <c r="G703" s="3" t="s">
        <v>27</v>
      </c>
      <c r="H703" s="17">
        <v>13519</v>
      </c>
      <c r="I703" s="17">
        <v>893</v>
      </c>
      <c r="J703" s="3"/>
      <c r="K703" s="17">
        <v>0</v>
      </c>
      <c r="L703" s="17">
        <v>858.43142289872594</v>
      </c>
    </row>
    <row r="704" spans="1:12" x14ac:dyDescent="0.3">
      <c r="A704" s="2">
        <v>493</v>
      </c>
      <c r="B704" s="2">
        <v>493093165</v>
      </c>
      <c r="C704" s="3" t="s">
        <v>301</v>
      </c>
      <c r="D704" s="2">
        <v>93</v>
      </c>
      <c r="E704" s="16" t="s">
        <v>25</v>
      </c>
      <c r="F704" s="2">
        <v>165</v>
      </c>
      <c r="G704" s="3" t="s">
        <v>28</v>
      </c>
      <c r="H704" s="17">
        <v>13218</v>
      </c>
      <c r="I704" s="17">
        <v>893</v>
      </c>
      <c r="J704" s="3"/>
      <c r="K704" s="17">
        <v>0</v>
      </c>
      <c r="L704" s="17">
        <v>1080.8671344281356</v>
      </c>
    </row>
    <row r="705" spans="1:12" x14ac:dyDescent="0.3">
      <c r="A705" s="2">
        <v>493</v>
      </c>
      <c r="B705" s="2">
        <v>493093176</v>
      </c>
      <c r="C705" s="3" t="s">
        <v>301</v>
      </c>
      <c r="D705" s="2">
        <v>93</v>
      </c>
      <c r="E705" s="16" t="s">
        <v>25</v>
      </c>
      <c r="F705" s="2">
        <v>176</v>
      </c>
      <c r="G705" s="3" t="s">
        <v>29</v>
      </c>
      <c r="H705" s="17">
        <v>10789</v>
      </c>
      <c r="I705" s="17">
        <v>893</v>
      </c>
      <c r="J705" s="3"/>
      <c r="K705" s="17">
        <v>1380.9078499300467</v>
      </c>
      <c r="L705" s="17">
        <v>3513.747529602515</v>
      </c>
    </row>
    <row r="706" spans="1:12" x14ac:dyDescent="0.3">
      <c r="A706" s="2">
        <v>493</v>
      </c>
      <c r="B706" s="2">
        <v>493093248</v>
      </c>
      <c r="C706" s="3" t="s">
        <v>301</v>
      </c>
      <c r="D706" s="2">
        <v>93</v>
      </c>
      <c r="E706" s="16" t="s">
        <v>25</v>
      </c>
      <c r="F706" s="2">
        <v>248</v>
      </c>
      <c r="G706" s="3" t="s">
        <v>30</v>
      </c>
      <c r="H706" s="17">
        <v>12766</v>
      </c>
      <c r="I706" s="17">
        <v>893</v>
      </c>
      <c r="J706" s="3"/>
      <c r="K706" s="17">
        <v>0</v>
      </c>
      <c r="L706" s="17">
        <v>1384.9348777192117</v>
      </c>
    </row>
    <row r="707" spans="1:12" x14ac:dyDescent="0.3">
      <c r="A707" s="2">
        <v>493</v>
      </c>
      <c r="B707" s="2">
        <v>493093262</v>
      </c>
      <c r="C707" s="3" t="s">
        <v>301</v>
      </c>
      <c r="D707" s="2">
        <v>93</v>
      </c>
      <c r="E707" s="16" t="s">
        <v>25</v>
      </c>
      <c r="F707" s="2">
        <v>262</v>
      </c>
      <c r="G707" s="3" t="s">
        <v>31</v>
      </c>
      <c r="H707" s="17">
        <v>15248</v>
      </c>
      <c r="I707" s="17">
        <v>893</v>
      </c>
      <c r="J707" s="3"/>
      <c r="K707" s="17">
        <v>1934.8921889256562</v>
      </c>
      <c r="L707" s="17">
        <v>5679.709874548058</v>
      </c>
    </row>
    <row r="708" spans="1:12" x14ac:dyDescent="0.3">
      <c r="A708" s="2">
        <v>494</v>
      </c>
      <c r="B708" s="2">
        <v>494093035</v>
      </c>
      <c r="C708" s="3" t="s">
        <v>302</v>
      </c>
      <c r="D708" s="2">
        <v>93</v>
      </c>
      <c r="E708" s="16" t="s">
        <v>25</v>
      </c>
      <c r="F708" s="2">
        <v>35</v>
      </c>
      <c r="G708" s="3" t="s">
        <v>22</v>
      </c>
      <c r="H708" s="17">
        <v>11165</v>
      </c>
      <c r="I708" s="17">
        <v>893</v>
      </c>
      <c r="J708" s="3"/>
      <c r="K708" s="17">
        <v>1084.4547723029009</v>
      </c>
      <c r="L708" s="17">
        <v>3299.2701559061297</v>
      </c>
    </row>
    <row r="709" spans="1:12" x14ac:dyDescent="0.3">
      <c r="A709" s="2">
        <v>494</v>
      </c>
      <c r="B709" s="2">
        <v>494093049</v>
      </c>
      <c r="C709" s="3" t="s">
        <v>302</v>
      </c>
      <c r="D709" s="2">
        <v>93</v>
      </c>
      <c r="E709" s="16" t="s">
        <v>25</v>
      </c>
      <c r="F709" s="2">
        <v>49</v>
      </c>
      <c r="G709" s="3" t="s">
        <v>96</v>
      </c>
      <c r="H709" s="17">
        <v>13181</v>
      </c>
      <c r="I709" s="17">
        <v>893</v>
      </c>
      <c r="J709" s="3"/>
      <c r="K709" s="17">
        <v>13825.889015114746</v>
      </c>
      <c r="L709" s="17">
        <v>16306.106376977939</v>
      </c>
    </row>
    <row r="710" spans="1:12" x14ac:dyDescent="0.3">
      <c r="A710" s="2">
        <v>494</v>
      </c>
      <c r="B710" s="2">
        <v>494093056</v>
      </c>
      <c r="C710" s="3" t="s">
        <v>302</v>
      </c>
      <c r="D710" s="2">
        <v>93</v>
      </c>
      <c r="E710" s="16" t="s">
        <v>25</v>
      </c>
      <c r="F710" s="2">
        <v>56</v>
      </c>
      <c r="G710" s="3" t="s">
        <v>153</v>
      </c>
      <c r="H710" s="17">
        <v>10683</v>
      </c>
      <c r="I710" s="17">
        <v>893</v>
      </c>
      <c r="J710" s="3"/>
      <c r="K710" s="17">
        <v>570.88736052064451</v>
      </c>
      <c r="L710" s="17">
        <v>3735.9009544340261</v>
      </c>
    </row>
    <row r="711" spans="1:12" x14ac:dyDescent="0.3">
      <c r="A711" s="2">
        <v>494</v>
      </c>
      <c r="B711" s="2">
        <v>494093057</v>
      </c>
      <c r="C711" s="3" t="s">
        <v>302</v>
      </c>
      <c r="D711" s="2">
        <v>93</v>
      </c>
      <c r="E711" s="16" t="s">
        <v>25</v>
      </c>
      <c r="F711" s="2">
        <v>57</v>
      </c>
      <c r="G711" s="3" t="s">
        <v>23</v>
      </c>
      <c r="H711" s="17">
        <v>12113</v>
      </c>
      <c r="I711" s="17">
        <v>893</v>
      </c>
      <c r="J711" s="3"/>
      <c r="K711" s="17">
        <v>0</v>
      </c>
      <c r="L711" s="17">
        <v>638.19285128251795</v>
      </c>
    </row>
    <row r="712" spans="1:12" x14ac:dyDescent="0.3">
      <c r="A712" s="2">
        <v>494</v>
      </c>
      <c r="B712" s="2">
        <v>494093093</v>
      </c>
      <c r="C712" s="3" t="s">
        <v>302</v>
      </c>
      <c r="D712" s="2">
        <v>93</v>
      </c>
      <c r="E712" s="16" t="s">
        <v>25</v>
      </c>
      <c r="F712" s="2">
        <v>93</v>
      </c>
      <c r="G712" s="3" t="s">
        <v>25</v>
      </c>
      <c r="H712" s="17">
        <v>11851</v>
      </c>
      <c r="I712" s="17">
        <v>893</v>
      </c>
      <c r="J712" s="3"/>
      <c r="K712" s="17">
        <v>0</v>
      </c>
      <c r="L712" s="17">
        <v>527.28850783840426</v>
      </c>
    </row>
    <row r="713" spans="1:12" x14ac:dyDescent="0.3">
      <c r="A713" s="2">
        <v>494</v>
      </c>
      <c r="B713" s="2">
        <v>494093128</v>
      </c>
      <c r="C713" s="3" t="s">
        <v>302</v>
      </c>
      <c r="D713" s="2">
        <v>93</v>
      </c>
      <c r="E713" s="16" t="s">
        <v>25</v>
      </c>
      <c r="F713" s="2">
        <v>128</v>
      </c>
      <c r="G713" s="3" t="s">
        <v>110</v>
      </c>
      <c r="H713" s="17">
        <v>9040</v>
      </c>
      <c r="I713" s="17">
        <v>893</v>
      </c>
      <c r="J713" s="3"/>
      <c r="K713" s="17">
        <v>0</v>
      </c>
      <c r="L713" s="17">
        <v>432.16442525949788</v>
      </c>
    </row>
    <row r="714" spans="1:12" x14ac:dyDescent="0.3">
      <c r="A714" s="2">
        <v>494</v>
      </c>
      <c r="B714" s="2">
        <v>494093149</v>
      </c>
      <c r="C714" s="3" t="s">
        <v>302</v>
      </c>
      <c r="D714" s="2">
        <v>93</v>
      </c>
      <c r="E714" s="16" t="s">
        <v>25</v>
      </c>
      <c r="F714" s="2">
        <v>149</v>
      </c>
      <c r="G714" s="3" t="s">
        <v>103</v>
      </c>
      <c r="H714" s="17">
        <v>9017</v>
      </c>
      <c r="I714" s="17">
        <v>893</v>
      </c>
      <c r="J714" s="3"/>
      <c r="K714" s="17">
        <v>0</v>
      </c>
      <c r="L714" s="17">
        <v>197.84026039221499</v>
      </c>
    </row>
    <row r="715" spans="1:12" x14ac:dyDescent="0.3">
      <c r="A715" s="2">
        <v>494</v>
      </c>
      <c r="B715" s="2">
        <v>494093163</v>
      </c>
      <c r="C715" s="3" t="s">
        <v>302</v>
      </c>
      <c r="D715" s="2">
        <v>93</v>
      </c>
      <c r="E715" s="16" t="s">
        <v>25</v>
      </c>
      <c r="F715" s="2">
        <v>163</v>
      </c>
      <c r="G715" s="3" t="s">
        <v>27</v>
      </c>
      <c r="H715" s="17">
        <v>12861</v>
      </c>
      <c r="I715" s="17">
        <v>893</v>
      </c>
      <c r="J715" s="3"/>
      <c r="K715" s="17">
        <v>0</v>
      </c>
      <c r="L715" s="17">
        <v>816.64964345739463</v>
      </c>
    </row>
    <row r="716" spans="1:12" x14ac:dyDescent="0.3">
      <c r="A716" s="2">
        <v>494</v>
      </c>
      <c r="B716" s="2">
        <v>494093165</v>
      </c>
      <c r="C716" s="3" t="s">
        <v>302</v>
      </c>
      <c r="D716" s="2">
        <v>93</v>
      </c>
      <c r="E716" s="16" t="s">
        <v>25</v>
      </c>
      <c r="F716" s="2">
        <v>165</v>
      </c>
      <c r="G716" s="3" t="s">
        <v>28</v>
      </c>
      <c r="H716" s="17">
        <v>12250</v>
      </c>
      <c r="I716" s="17">
        <v>893</v>
      </c>
      <c r="J716" s="3"/>
      <c r="K716" s="17">
        <v>0</v>
      </c>
      <c r="L716" s="17">
        <v>1001.7114840932554</v>
      </c>
    </row>
    <row r="717" spans="1:12" x14ac:dyDescent="0.3">
      <c r="A717" s="2">
        <v>494</v>
      </c>
      <c r="B717" s="2">
        <v>494093176</v>
      </c>
      <c r="C717" s="3" t="s">
        <v>302</v>
      </c>
      <c r="D717" s="2">
        <v>93</v>
      </c>
      <c r="E717" s="16" t="s">
        <v>25</v>
      </c>
      <c r="F717" s="2">
        <v>176</v>
      </c>
      <c r="G717" s="3" t="s">
        <v>29</v>
      </c>
      <c r="H717" s="17">
        <v>12734</v>
      </c>
      <c r="I717" s="17">
        <v>893</v>
      </c>
      <c r="J717" s="3"/>
      <c r="K717" s="17">
        <v>1629.8526796745955</v>
      </c>
      <c r="L717" s="17">
        <v>4147.1926074667172</v>
      </c>
    </row>
    <row r="718" spans="1:12" x14ac:dyDescent="0.3">
      <c r="A718" s="2">
        <v>494</v>
      </c>
      <c r="B718" s="2">
        <v>494093178</v>
      </c>
      <c r="C718" s="3" t="s">
        <v>302</v>
      </c>
      <c r="D718" s="2">
        <v>93</v>
      </c>
      <c r="E718" s="16" t="s">
        <v>25</v>
      </c>
      <c r="F718" s="2">
        <v>178</v>
      </c>
      <c r="G718" s="3" t="s">
        <v>241</v>
      </c>
      <c r="H718" s="17">
        <v>10789</v>
      </c>
      <c r="I718" s="17">
        <v>893</v>
      </c>
      <c r="J718" s="3"/>
      <c r="K718" s="17">
        <v>4.0542627986742446</v>
      </c>
      <c r="L718" s="17">
        <v>2489.2022406688284</v>
      </c>
    </row>
    <row r="719" spans="1:12" x14ac:dyDescent="0.3">
      <c r="A719" s="2">
        <v>494</v>
      </c>
      <c r="B719" s="2">
        <v>494093248</v>
      </c>
      <c r="C719" s="3" t="s">
        <v>302</v>
      </c>
      <c r="D719" s="2">
        <v>93</v>
      </c>
      <c r="E719" s="16" t="s">
        <v>25</v>
      </c>
      <c r="F719" s="2">
        <v>248</v>
      </c>
      <c r="G719" s="3" t="s">
        <v>30</v>
      </c>
      <c r="H719" s="17">
        <v>11934</v>
      </c>
      <c r="I719" s="17">
        <v>893</v>
      </c>
      <c r="J719" s="3"/>
      <c r="K719" s="17">
        <v>0</v>
      </c>
      <c r="L719" s="17">
        <v>1294.6743561570638</v>
      </c>
    </row>
    <row r="720" spans="1:12" x14ac:dyDescent="0.3">
      <c r="A720" s="2">
        <v>494</v>
      </c>
      <c r="B720" s="2">
        <v>494093262</v>
      </c>
      <c r="C720" s="3" t="s">
        <v>302</v>
      </c>
      <c r="D720" s="2">
        <v>93</v>
      </c>
      <c r="E720" s="16" t="s">
        <v>25</v>
      </c>
      <c r="F720" s="2">
        <v>262</v>
      </c>
      <c r="G720" s="3" t="s">
        <v>31</v>
      </c>
      <c r="H720" s="17">
        <v>12526</v>
      </c>
      <c r="I720" s="17">
        <v>893</v>
      </c>
      <c r="J720" s="3"/>
      <c r="K720" s="17">
        <v>1589.4844936045902</v>
      </c>
      <c r="L720" s="17">
        <v>4665.7952445297087</v>
      </c>
    </row>
    <row r="721" spans="1:12" x14ac:dyDescent="0.3">
      <c r="A721" s="2">
        <v>494</v>
      </c>
      <c r="B721" s="2">
        <v>494093284</v>
      </c>
      <c r="C721" s="3" t="s">
        <v>302</v>
      </c>
      <c r="D721" s="2">
        <v>93</v>
      </c>
      <c r="E721" s="16" t="s">
        <v>25</v>
      </c>
      <c r="F721" s="2">
        <v>284</v>
      </c>
      <c r="G721" s="3" t="s">
        <v>163</v>
      </c>
      <c r="H721" s="17">
        <v>10074</v>
      </c>
      <c r="I721" s="17">
        <v>893</v>
      </c>
      <c r="J721" s="3"/>
      <c r="K721" s="17">
        <v>1016.594173565074</v>
      </c>
      <c r="L721" s="17">
        <v>3255.0351155834505</v>
      </c>
    </row>
    <row r="722" spans="1:12" x14ac:dyDescent="0.3">
      <c r="A722" s="2">
        <v>494</v>
      </c>
      <c r="B722" s="2">
        <v>494093293</v>
      </c>
      <c r="C722" s="3" t="s">
        <v>302</v>
      </c>
      <c r="D722" s="2">
        <v>93</v>
      </c>
      <c r="E722" s="16" t="s">
        <v>25</v>
      </c>
      <c r="F722" s="2">
        <v>293</v>
      </c>
      <c r="G722" s="3" t="s">
        <v>45</v>
      </c>
      <c r="H722" s="17">
        <v>13522</v>
      </c>
      <c r="I722" s="17">
        <v>893</v>
      </c>
      <c r="J722" s="3"/>
      <c r="K722" s="17">
        <v>0</v>
      </c>
      <c r="L722" s="17">
        <v>821.39760441995713</v>
      </c>
    </row>
    <row r="723" spans="1:12" x14ac:dyDescent="0.3">
      <c r="A723" s="2">
        <v>494</v>
      </c>
      <c r="B723" s="2">
        <v>494093698</v>
      </c>
      <c r="C723" s="3" t="s">
        <v>302</v>
      </c>
      <c r="D723" s="2">
        <v>93</v>
      </c>
      <c r="E723" s="16" t="s">
        <v>25</v>
      </c>
      <c r="F723" s="2">
        <v>698</v>
      </c>
      <c r="G723" s="3" t="s">
        <v>303</v>
      </c>
      <c r="H723" s="17">
        <v>9575</v>
      </c>
      <c r="I723" s="17">
        <v>893</v>
      </c>
      <c r="J723" s="3"/>
      <c r="K723" s="17">
        <v>3776.1577476228285</v>
      </c>
      <c r="L723" s="17">
        <v>6533.6683563725637</v>
      </c>
    </row>
    <row r="724" spans="1:12" x14ac:dyDescent="0.3">
      <c r="A724" s="2">
        <v>496</v>
      </c>
      <c r="B724" s="2">
        <v>496201072</v>
      </c>
      <c r="C724" s="3" t="s">
        <v>304</v>
      </c>
      <c r="D724" s="2">
        <v>201</v>
      </c>
      <c r="E724" s="16" t="s">
        <v>17</v>
      </c>
      <c r="F724" s="2">
        <v>72</v>
      </c>
      <c r="G724" s="3" t="s">
        <v>18</v>
      </c>
      <c r="H724" s="17">
        <v>9758</v>
      </c>
      <c r="I724" s="17">
        <v>893</v>
      </c>
      <c r="J724" s="3"/>
      <c r="K724" s="17">
        <v>263.25710668762986</v>
      </c>
      <c r="L724" s="17">
        <v>1984.7983802225644</v>
      </c>
    </row>
    <row r="725" spans="1:12" x14ac:dyDescent="0.3">
      <c r="A725" s="2">
        <v>496</v>
      </c>
      <c r="B725" s="2">
        <v>496201095</v>
      </c>
      <c r="C725" s="3" t="s">
        <v>304</v>
      </c>
      <c r="D725" s="2">
        <v>201</v>
      </c>
      <c r="E725" s="16" t="s">
        <v>17</v>
      </c>
      <c r="F725" s="2">
        <v>95</v>
      </c>
      <c r="G725" s="3" t="s">
        <v>296</v>
      </c>
      <c r="H725" s="17">
        <v>12358</v>
      </c>
      <c r="I725" s="17">
        <v>893</v>
      </c>
      <c r="J725" s="3"/>
      <c r="K725" s="17">
        <v>0</v>
      </c>
      <c r="L725" s="17">
        <v>848.21853525974984</v>
      </c>
    </row>
    <row r="726" spans="1:12" x14ac:dyDescent="0.3">
      <c r="A726" s="2">
        <v>496</v>
      </c>
      <c r="B726" s="2">
        <v>496201182</v>
      </c>
      <c r="C726" s="3" t="s">
        <v>304</v>
      </c>
      <c r="D726" s="2">
        <v>201</v>
      </c>
      <c r="E726" s="16" t="s">
        <v>17</v>
      </c>
      <c r="F726" s="2">
        <v>182</v>
      </c>
      <c r="G726" s="3" t="s">
        <v>273</v>
      </c>
      <c r="H726" s="17">
        <v>14082</v>
      </c>
      <c r="I726" s="17">
        <v>893</v>
      </c>
      <c r="J726" s="3"/>
      <c r="K726" s="17">
        <v>783.2519995565217</v>
      </c>
      <c r="L726" s="17">
        <v>2861.8518056219873</v>
      </c>
    </row>
    <row r="727" spans="1:12" x14ac:dyDescent="0.3">
      <c r="A727" s="2">
        <v>496</v>
      </c>
      <c r="B727" s="2">
        <v>496201201</v>
      </c>
      <c r="C727" s="3" t="s">
        <v>304</v>
      </c>
      <c r="D727" s="2">
        <v>201</v>
      </c>
      <c r="E727" s="16" t="s">
        <v>17</v>
      </c>
      <c r="F727" s="2">
        <v>201</v>
      </c>
      <c r="G727" s="3" t="s">
        <v>17</v>
      </c>
      <c r="H727" s="17">
        <v>11548</v>
      </c>
      <c r="I727" s="17">
        <v>893</v>
      </c>
      <c r="J727" s="3"/>
      <c r="K727" s="17">
        <v>0</v>
      </c>
      <c r="L727" s="17">
        <v>635.5298378881962</v>
      </c>
    </row>
    <row r="728" spans="1:12" x14ac:dyDescent="0.3">
      <c r="A728" s="2">
        <v>496</v>
      </c>
      <c r="B728" s="2">
        <v>496201310</v>
      </c>
      <c r="C728" s="3" t="s">
        <v>304</v>
      </c>
      <c r="D728" s="2">
        <v>201</v>
      </c>
      <c r="E728" s="16" t="s">
        <v>17</v>
      </c>
      <c r="F728" s="2">
        <v>310</v>
      </c>
      <c r="G728" s="3" t="s">
        <v>277</v>
      </c>
      <c r="H728" s="17">
        <v>10102</v>
      </c>
      <c r="I728" s="17">
        <v>893</v>
      </c>
      <c r="J728" s="3"/>
      <c r="K728" s="17">
        <v>98.193217692125472</v>
      </c>
      <c r="L728" s="17">
        <v>2058.5372967124076</v>
      </c>
    </row>
    <row r="729" spans="1:12" x14ac:dyDescent="0.3">
      <c r="A729" s="2">
        <v>496</v>
      </c>
      <c r="B729" s="2">
        <v>496201331</v>
      </c>
      <c r="C729" s="3" t="s">
        <v>304</v>
      </c>
      <c r="D729" s="2">
        <v>201</v>
      </c>
      <c r="E729" s="16" t="s">
        <v>17</v>
      </c>
      <c r="F729" s="2">
        <v>331</v>
      </c>
      <c r="G729" s="3" t="s">
        <v>20</v>
      </c>
      <c r="H729" s="17">
        <v>14082</v>
      </c>
      <c r="I729" s="17">
        <v>893</v>
      </c>
      <c r="J729" s="3"/>
      <c r="K729" s="17">
        <v>256.61879661631065</v>
      </c>
      <c r="L729" s="17">
        <v>4223.865711801107</v>
      </c>
    </row>
    <row r="730" spans="1:12" x14ac:dyDescent="0.3">
      <c r="A730" s="2">
        <v>496</v>
      </c>
      <c r="B730" s="2">
        <v>496201665</v>
      </c>
      <c r="C730" s="3" t="s">
        <v>304</v>
      </c>
      <c r="D730" s="2">
        <v>201</v>
      </c>
      <c r="E730" s="16" t="s">
        <v>17</v>
      </c>
      <c r="F730" s="2">
        <v>665</v>
      </c>
      <c r="G730" s="3" t="s">
        <v>278</v>
      </c>
      <c r="H730" s="17">
        <v>14082</v>
      </c>
      <c r="I730" s="17">
        <v>893</v>
      </c>
      <c r="J730" s="3"/>
      <c r="K730" s="17">
        <v>780.72586642109127</v>
      </c>
      <c r="L730" s="17">
        <v>2045.8870082902486</v>
      </c>
    </row>
    <row r="731" spans="1:12" x14ac:dyDescent="0.3">
      <c r="A731" s="2">
        <v>496</v>
      </c>
      <c r="B731" s="2">
        <v>496201740</v>
      </c>
      <c r="C731" s="3" t="s">
        <v>304</v>
      </c>
      <c r="D731" s="2">
        <v>201</v>
      </c>
      <c r="E731" s="16" t="s">
        <v>17</v>
      </c>
      <c r="F731" s="2">
        <v>740</v>
      </c>
      <c r="G731" s="3" t="s">
        <v>305</v>
      </c>
      <c r="H731" s="17">
        <v>14082</v>
      </c>
      <c r="I731" s="17">
        <v>893</v>
      </c>
      <c r="J731" s="3"/>
      <c r="K731" s="17">
        <v>4335.7045834989367</v>
      </c>
      <c r="L731" s="17">
        <v>7114.1456624462298</v>
      </c>
    </row>
    <row r="732" spans="1:12" x14ac:dyDescent="0.3">
      <c r="A732" s="2">
        <v>497</v>
      </c>
      <c r="B732" s="2">
        <v>497117005</v>
      </c>
      <c r="C732" s="3" t="s">
        <v>306</v>
      </c>
      <c r="D732" s="2">
        <v>117</v>
      </c>
      <c r="E732" s="16" t="s">
        <v>53</v>
      </c>
      <c r="F732" s="2">
        <v>5</v>
      </c>
      <c r="G732" s="3" t="s">
        <v>219</v>
      </c>
      <c r="H732" s="17">
        <v>8715</v>
      </c>
      <c r="I732" s="17">
        <v>893</v>
      </c>
      <c r="J732" s="3"/>
      <c r="K732" s="17">
        <v>1425.7026997560624</v>
      </c>
      <c r="L732" s="17">
        <v>3409.0433259648253</v>
      </c>
    </row>
    <row r="733" spans="1:12" x14ac:dyDescent="0.3">
      <c r="A733" s="2">
        <v>497</v>
      </c>
      <c r="B733" s="2">
        <v>497117008</v>
      </c>
      <c r="C733" s="3" t="s">
        <v>306</v>
      </c>
      <c r="D733" s="2">
        <v>117</v>
      </c>
      <c r="E733" s="16" t="s">
        <v>53</v>
      </c>
      <c r="F733" s="2">
        <v>8</v>
      </c>
      <c r="G733" s="3" t="s">
        <v>208</v>
      </c>
      <c r="H733" s="17">
        <v>9392</v>
      </c>
      <c r="I733" s="17">
        <v>893</v>
      </c>
      <c r="J733" s="3"/>
      <c r="K733" s="17">
        <v>5541.6948250731639</v>
      </c>
      <c r="L733" s="17">
        <v>8683.085434005483</v>
      </c>
    </row>
    <row r="734" spans="1:12" x14ac:dyDescent="0.3">
      <c r="A734" s="2">
        <v>497</v>
      </c>
      <c r="B734" s="2">
        <v>497117024</v>
      </c>
      <c r="C734" s="3" t="s">
        <v>306</v>
      </c>
      <c r="D734" s="2">
        <v>117</v>
      </c>
      <c r="E734" s="16" t="s">
        <v>53</v>
      </c>
      <c r="F734" s="2">
        <v>24</v>
      </c>
      <c r="G734" s="3" t="s">
        <v>252</v>
      </c>
      <c r="H734" s="17">
        <v>9636</v>
      </c>
      <c r="I734" s="17">
        <v>893</v>
      </c>
      <c r="J734" s="3"/>
      <c r="K734" s="17">
        <v>576.29266053306856</v>
      </c>
      <c r="L734" s="17">
        <v>2117.7429730146505</v>
      </c>
    </row>
    <row r="735" spans="1:12" x14ac:dyDescent="0.3">
      <c r="A735" s="2">
        <v>497</v>
      </c>
      <c r="B735" s="2">
        <v>497117061</v>
      </c>
      <c r="C735" s="3" t="s">
        <v>306</v>
      </c>
      <c r="D735" s="2">
        <v>117</v>
      </c>
      <c r="E735" s="16" t="s">
        <v>53</v>
      </c>
      <c r="F735" s="2">
        <v>61</v>
      </c>
      <c r="G735" s="3" t="s">
        <v>170</v>
      </c>
      <c r="H735" s="17">
        <v>10151</v>
      </c>
      <c r="I735" s="17">
        <v>893</v>
      </c>
      <c r="J735" s="3"/>
      <c r="K735" s="17">
        <v>0</v>
      </c>
      <c r="L735" s="17">
        <v>482.71234959055073</v>
      </c>
    </row>
    <row r="736" spans="1:12" x14ac:dyDescent="0.3">
      <c r="A736" s="2">
        <v>497</v>
      </c>
      <c r="B736" s="2">
        <v>497117068</v>
      </c>
      <c r="C736" s="3" t="s">
        <v>306</v>
      </c>
      <c r="D736" s="2">
        <v>117</v>
      </c>
      <c r="E736" s="16" t="s">
        <v>53</v>
      </c>
      <c r="F736" s="2">
        <v>68</v>
      </c>
      <c r="G736" s="3" t="s">
        <v>307</v>
      </c>
      <c r="H736" s="17">
        <v>8494</v>
      </c>
      <c r="I736" s="17">
        <v>893</v>
      </c>
      <c r="J736" s="3"/>
      <c r="K736" s="17">
        <v>2788.3837861282864</v>
      </c>
      <c r="L736" s="17">
        <v>6065.0881108378053</v>
      </c>
    </row>
    <row r="737" spans="1:12" x14ac:dyDescent="0.3">
      <c r="A737" s="2">
        <v>497</v>
      </c>
      <c r="B737" s="2">
        <v>497117074</v>
      </c>
      <c r="C737" s="3" t="s">
        <v>306</v>
      </c>
      <c r="D737" s="2">
        <v>117</v>
      </c>
      <c r="E737" s="16" t="s">
        <v>53</v>
      </c>
      <c r="F737" s="2">
        <v>74</v>
      </c>
      <c r="G737" s="3" t="s">
        <v>308</v>
      </c>
      <c r="H737" s="17">
        <v>9203</v>
      </c>
      <c r="I737" s="17">
        <v>893</v>
      </c>
      <c r="J737" s="3"/>
      <c r="K737" s="17">
        <v>2744.4328119839465</v>
      </c>
      <c r="L737" s="17">
        <v>6134.4493835539251</v>
      </c>
    </row>
    <row r="738" spans="1:12" x14ac:dyDescent="0.3">
      <c r="A738" s="2">
        <v>497</v>
      </c>
      <c r="B738" s="2">
        <v>497117086</v>
      </c>
      <c r="C738" s="3" t="s">
        <v>306</v>
      </c>
      <c r="D738" s="2">
        <v>117</v>
      </c>
      <c r="E738" s="16" t="s">
        <v>53</v>
      </c>
      <c r="F738" s="2">
        <v>86</v>
      </c>
      <c r="G738" s="3" t="s">
        <v>207</v>
      </c>
      <c r="H738" s="17">
        <v>9093</v>
      </c>
      <c r="I738" s="17">
        <v>893</v>
      </c>
      <c r="J738" s="3"/>
      <c r="K738" s="17">
        <v>690.81902033008009</v>
      </c>
      <c r="L738" s="17">
        <v>1302.4612159265034</v>
      </c>
    </row>
    <row r="739" spans="1:12" x14ac:dyDescent="0.3">
      <c r="A739" s="2">
        <v>497</v>
      </c>
      <c r="B739" s="2">
        <v>497117087</v>
      </c>
      <c r="C739" s="3" t="s">
        <v>306</v>
      </c>
      <c r="D739" s="2">
        <v>117</v>
      </c>
      <c r="E739" s="16" t="s">
        <v>53</v>
      </c>
      <c r="F739" s="2">
        <v>87</v>
      </c>
      <c r="G739" s="3" t="s">
        <v>171</v>
      </c>
      <c r="H739" s="17">
        <v>9413</v>
      </c>
      <c r="I739" s="17">
        <v>893</v>
      </c>
      <c r="J739" s="3"/>
      <c r="K739" s="17">
        <v>1208.9703325111841</v>
      </c>
      <c r="L739" s="17">
        <v>3483.1802090655601</v>
      </c>
    </row>
    <row r="740" spans="1:12" x14ac:dyDescent="0.3">
      <c r="A740" s="2">
        <v>497</v>
      </c>
      <c r="B740" s="2">
        <v>497117111</v>
      </c>
      <c r="C740" s="3" t="s">
        <v>306</v>
      </c>
      <c r="D740" s="2">
        <v>117</v>
      </c>
      <c r="E740" s="16" t="s">
        <v>53</v>
      </c>
      <c r="F740" s="2">
        <v>111</v>
      </c>
      <c r="G740" s="3" t="s">
        <v>253</v>
      </c>
      <c r="H740" s="17">
        <v>9207</v>
      </c>
      <c r="I740" s="17">
        <v>893</v>
      </c>
      <c r="J740" s="3"/>
      <c r="K740" s="17">
        <v>231.98336834833935</v>
      </c>
      <c r="L740" s="17">
        <v>3880.8924515436411</v>
      </c>
    </row>
    <row r="741" spans="1:12" x14ac:dyDescent="0.3">
      <c r="A741" s="2">
        <v>497</v>
      </c>
      <c r="B741" s="2">
        <v>497117114</v>
      </c>
      <c r="C741" s="3" t="s">
        <v>306</v>
      </c>
      <c r="D741" s="2">
        <v>117</v>
      </c>
      <c r="E741" s="16" t="s">
        <v>53</v>
      </c>
      <c r="F741" s="2">
        <v>114</v>
      </c>
      <c r="G741" s="3" t="s">
        <v>51</v>
      </c>
      <c r="H741" s="17">
        <v>9724</v>
      </c>
      <c r="I741" s="17">
        <v>893</v>
      </c>
      <c r="J741" s="3"/>
      <c r="K741" s="17">
        <v>1289.2261242610366</v>
      </c>
      <c r="L741" s="17">
        <v>2449.4914738067055</v>
      </c>
    </row>
    <row r="742" spans="1:12" x14ac:dyDescent="0.3">
      <c r="A742" s="2">
        <v>497</v>
      </c>
      <c r="B742" s="2">
        <v>497117117</v>
      </c>
      <c r="C742" s="3" t="s">
        <v>306</v>
      </c>
      <c r="D742" s="2">
        <v>117</v>
      </c>
      <c r="E742" s="16" t="s">
        <v>53</v>
      </c>
      <c r="F742" s="2">
        <v>117</v>
      </c>
      <c r="G742" s="3" t="s">
        <v>53</v>
      </c>
      <c r="H742" s="17">
        <v>9084</v>
      </c>
      <c r="I742" s="17">
        <v>893</v>
      </c>
      <c r="J742" s="3"/>
      <c r="K742" s="17">
        <v>970.42635206184787</v>
      </c>
      <c r="L742" s="17">
        <v>3962.077713276818</v>
      </c>
    </row>
    <row r="743" spans="1:12" x14ac:dyDescent="0.3">
      <c r="A743" s="2">
        <v>497</v>
      </c>
      <c r="B743" s="2">
        <v>497117137</v>
      </c>
      <c r="C743" s="3" t="s">
        <v>306</v>
      </c>
      <c r="D743" s="2">
        <v>117</v>
      </c>
      <c r="E743" s="16" t="s">
        <v>53</v>
      </c>
      <c r="F743" s="2">
        <v>137</v>
      </c>
      <c r="G743" s="3" t="s">
        <v>210</v>
      </c>
      <c r="H743" s="17">
        <v>9739</v>
      </c>
      <c r="I743" s="17">
        <v>893</v>
      </c>
      <c r="J743" s="3"/>
      <c r="K743" s="17">
        <v>5.0237805153301451E-3</v>
      </c>
      <c r="L743" s="17">
        <v>667.29383623073409</v>
      </c>
    </row>
    <row r="744" spans="1:12" x14ac:dyDescent="0.3">
      <c r="A744" s="2">
        <v>497</v>
      </c>
      <c r="B744" s="2">
        <v>497117154</v>
      </c>
      <c r="C744" s="3" t="s">
        <v>306</v>
      </c>
      <c r="D744" s="2">
        <v>117</v>
      </c>
      <c r="E744" s="16" t="s">
        <v>53</v>
      </c>
      <c r="F744" s="2">
        <v>154</v>
      </c>
      <c r="G744" s="3" t="s">
        <v>309</v>
      </c>
      <c r="H744" s="17">
        <v>8724</v>
      </c>
      <c r="I744" s="17">
        <v>893</v>
      </c>
      <c r="J744" s="3"/>
      <c r="K744" s="17">
        <v>7384.0369679957221</v>
      </c>
      <c r="L744" s="17">
        <v>11359.957699419941</v>
      </c>
    </row>
    <row r="745" spans="1:12" x14ac:dyDescent="0.3">
      <c r="A745" s="2">
        <v>497</v>
      </c>
      <c r="B745" s="2">
        <v>497117159</v>
      </c>
      <c r="C745" s="3" t="s">
        <v>306</v>
      </c>
      <c r="D745" s="2">
        <v>117</v>
      </c>
      <c r="E745" s="16" t="s">
        <v>53</v>
      </c>
      <c r="F745" s="2">
        <v>159</v>
      </c>
      <c r="G745" s="3" t="s">
        <v>172</v>
      </c>
      <c r="H745" s="17">
        <v>10506</v>
      </c>
      <c r="I745" s="17">
        <v>893</v>
      </c>
      <c r="J745" s="3"/>
      <c r="K745" s="17">
        <v>2433.4023551126102</v>
      </c>
      <c r="L745" s="17">
        <v>4985.7288030136478</v>
      </c>
    </row>
    <row r="746" spans="1:12" x14ac:dyDescent="0.3">
      <c r="A746" s="2">
        <v>497</v>
      </c>
      <c r="B746" s="2">
        <v>497117210</v>
      </c>
      <c r="C746" s="3" t="s">
        <v>306</v>
      </c>
      <c r="D746" s="2">
        <v>117</v>
      </c>
      <c r="E746" s="16" t="s">
        <v>53</v>
      </c>
      <c r="F746" s="2">
        <v>210</v>
      </c>
      <c r="G746" s="3" t="s">
        <v>54</v>
      </c>
      <c r="H746" s="17">
        <v>8881</v>
      </c>
      <c r="I746" s="17">
        <v>893</v>
      </c>
      <c r="J746" s="3"/>
      <c r="K746" s="17">
        <v>935.08279138149192</v>
      </c>
      <c r="L746" s="17">
        <v>2852.0865496938113</v>
      </c>
    </row>
    <row r="747" spans="1:12" x14ac:dyDescent="0.3">
      <c r="A747" s="2">
        <v>497</v>
      </c>
      <c r="B747" s="2">
        <v>497117223</v>
      </c>
      <c r="C747" s="3" t="s">
        <v>306</v>
      </c>
      <c r="D747" s="2">
        <v>117</v>
      </c>
      <c r="E747" s="16" t="s">
        <v>53</v>
      </c>
      <c r="F747" s="2">
        <v>223</v>
      </c>
      <c r="G747" s="3" t="s">
        <v>310</v>
      </c>
      <c r="H747" s="17">
        <v>8724</v>
      </c>
      <c r="I747" s="17">
        <v>893</v>
      </c>
      <c r="J747" s="3"/>
      <c r="K747" s="17">
        <v>569.32768754650533</v>
      </c>
      <c r="L747" s="17">
        <v>1986.8583221524386</v>
      </c>
    </row>
    <row r="748" spans="1:12" x14ac:dyDescent="0.3">
      <c r="A748" s="2">
        <v>497</v>
      </c>
      <c r="B748" s="2">
        <v>497117230</v>
      </c>
      <c r="C748" s="3" t="s">
        <v>306</v>
      </c>
      <c r="D748" s="2">
        <v>117</v>
      </c>
      <c r="E748" s="16" t="s">
        <v>53</v>
      </c>
      <c r="F748" s="2">
        <v>230</v>
      </c>
      <c r="G748" s="3" t="s">
        <v>311</v>
      </c>
      <c r="H748" s="17">
        <v>8724</v>
      </c>
      <c r="I748" s="17">
        <v>893</v>
      </c>
      <c r="J748" s="3"/>
      <c r="K748" s="17">
        <v>9299.6138210817335</v>
      </c>
      <c r="L748" s="17">
        <v>12807.533417897695</v>
      </c>
    </row>
    <row r="749" spans="1:12" x14ac:dyDescent="0.3">
      <c r="A749" s="2">
        <v>497</v>
      </c>
      <c r="B749" s="2">
        <v>497117272</v>
      </c>
      <c r="C749" s="3" t="s">
        <v>306</v>
      </c>
      <c r="D749" s="2">
        <v>117</v>
      </c>
      <c r="E749" s="16" t="s">
        <v>53</v>
      </c>
      <c r="F749" s="2">
        <v>272</v>
      </c>
      <c r="G749" s="3" t="s">
        <v>312</v>
      </c>
      <c r="H749" s="17">
        <v>8724</v>
      </c>
      <c r="I749" s="17">
        <v>893</v>
      </c>
      <c r="J749" s="3"/>
      <c r="K749" s="17">
        <v>5208.8587006994076</v>
      </c>
      <c r="L749" s="17">
        <v>9739.0836087667703</v>
      </c>
    </row>
    <row r="750" spans="1:12" x14ac:dyDescent="0.3">
      <c r="A750" s="2">
        <v>497</v>
      </c>
      <c r="B750" s="2">
        <v>497117278</v>
      </c>
      <c r="C750" s="3" t="s">
        <v>306</v>
      </c>
      <c r="D750" s="2">
        <v>117</v>
      </c>
      <c r="E750" s="16" t="s">
        <v>53</v>
      </c>
      <c r="F750" s="2">
        <v>278</v>
      </c>
      <c r="G750" s="3" t="s">
        <v>212</v>
      </c>
      <c r="H750" s="17">
        <v>9392</v>
      </c>
      <c r="I750" s="17">
        <v>893</v>
      </c>
      <c r="J750" s="3"/>
      <c r="K750" s="17">
        <v>1134.3098366397444</v>
      </c>
      <c r="L750" s="17">
        <v>3026.9178723729947</v>
      </c>
    </row>
    <row r="751" spans="1:12" x14ac:dyDescent="0.3">
      <c r="A751" s="2">
        <v>497</v>
      </c>
      <c r="B751" s="2">
        <v>497117281</v>
      </c>
      <c r="C751" s="3" t="s">
        <v>306</v>
      </c>
      <c r="D751" s="2">
        <v>117</v>
      </c>
      <c r="E751" s="16" t="s">
        <v>53</v>
      </c>
      <c r="F751" s="2">
        <v>281</v>
      </c>
      <c r="G751" s="3" t="s">
        <v>169</v>
      </c>
      <c r="H751" s="17">
        <v>11421</v>
      </c>
      <c r="I751" s="17">
        <v>893</v>
      </c>
      <c r="J751" s="3"/>
      <c r="K751" s="17">
        <v>0</v>
      </c>
      <c r="L751" s="17">
        <v>368.92707808265914</v>
      </c>
    </row>
    <row r="752" spans="1:12" x14ac:dyDescent="0.3">
      <c r="A752" s="2">
        <v>497</v>
      </c>
      <c r="B752" s="2">
        <v>497117289</v>
      </c>
      <c r="C752" s="3" t="s">
        <v>306</v>
      </c>
      <c r="D752" s="2">
        <v>117</v>
      </c>
      <c r="E752" s="16" t="s">
        <v>53</v>
      </c>
      <c r="F752" s="2">
        <v>289</v>
      </c>
      <c r="G752" s="3" t="s">
        <v>313</v>
      </c>
      <c r="H752" s="17">
        <v>8378</v>
      </c>
      <c r="I752" s="17">
        <v>893</v>
      </c>
      <c r="J752" s="3"/>
      <c r="K752" s="17">
        <v>2476.0707953627734</v>
      </c>
      <c r="L752" s="17">
        <v>5287.5228661763977</v>
      </c>
    </row>
    <row r="753" spans="1:12" x14ac:dyDescent="0.3">
      <c r="A753" s="2">
        <v>497</v>
      </c>
      <c r="B753" s="2">
        <v>497117325</v>
      </c>
      <c r="C753" s="3" t="s">
        <v>306</v>
      </c>
      <c r="D753" s="2">
        <v>117</v>
      </c>
      <c r="E753" s="16" t="s">
        <v>53</v>
      </c>
      <c r="F753" s="2">
        <v>325</v>
      </c>
      <c r="G753" s="3" t="s">
        <v>220</v>
      </c>
      <c r="H753" s="17">
        <v>10275</v>
      </c>
      <c r="I753" s="17">
        <v>893</v>
      </c>
      <c r="J753" s="3"/>
      <c r="K753" s="17">
        <v>504.75332274288303</v>
      </c>
      <c r="L753" s="17">
        <v>1494.8446484068809</v>
      </c>
    </row>
    <row r="754" spans="1:12" x14ac:dyDescent="0.3">
      <c r="A754" s="2">
        <v>497</v>
      </c>
      <c r="B754" s="2">
        <v>497117327</v>
      </c>
      <c r="C754" s="3" t="s">
        <v>306</v>
      </c>
      <c r="D754" s="2">
        <v>117</v>
      </c>
      <c r="E754" s="16" t="s">
        <v>53</v>
      </c>
      <c r="F754" s="2">
        <v>327</v>
      </c>
      <c r="G754" s="3" t="s">
        <v>213</v>
      </c>
      <c r="H754" s="17">
        <v>8609</v>
      </c>
      <c r="I754" s="17">
        <v>893</v>
      </c>
      <c r="J754" s="3"/>
      <c r="K754" s="17">
        <v>2594.7100910426016</v>
      </c>
      <c r="L754" s="17">
        <v>6162.5193779539895</v>
      </c>
    </row>
    <row r="755" spans="1:12" x14ac:dyDescent="0.3">
      <c r="A755" s="2">
        <v>497</v>
      </c>
      <c r="B755" s="2">
        <v>497117332</v>
      </c>
      <c r="C755" s="3" t="s">
        <v>306</v>
      </c>
      <c r="D755" s="2">
        <v>117</v>
      </c>
      <c r="E755" s="16" t="s">
        <v>53</v>
      </c>
      <c r="F755" s="2">
        <v>332</v>
      </c>
      <c r="G755" s="3" t="s">
        <v>221</v>
      </c>
      <c r="H755" s="17">
        <v>8724</v>
      </c>
      <c r="I755" s="17">
        <v>893</v>
      </c>
      <c r="J755" s="3"/>
      <c r="K755" s="17">
        <v>539.60826191957858</v>
      </c>
      <c r="L755" s="17">
        <v>1047.7470626571976</v>
      </c>
    </row>
    <row r="756" spans="1:12" x14ac:dyDescent="0.3">
      <c r="A756" s="2">
        <v>497</v>
      </c>
      <c r="B756" s="2">
        <v>497117340</v>
      </c>
      <c r="C756" s="3" t="s">
        <v>306</v>
      </c>
      <c r="D756" s="2">
        <v>117</v>
      </c>
      <c r="E756" s="16" t="s">
        <v>53</v>
      </c>
      <c r="F756" s="2">
        <v>340</v>
      </c>
      <c r="G756" s="3" t="s">
        <v>215</v>
      </c>
      <c r="H756" s="17">
        <v>8724</v>
      </c>
      <c r="I756" s="17">
        <v>893</v>
      </c>
      <c r="J756" s="3"/>
      <c r="K756" s="17">
        <v>2738.1453122642233</v>
      </c>
      <c r="L756" s="17">
        <v>5966.4029514881822</v>
      </c>
    </row>
    <row r="757" spans="1:12" x14ac:dyDescent="0.3">
      <c r="A757" s="2">
        <v>497</v>
      </c>
      <c r="B757" s="2">
        <v>497117605</v>
      </c>
      <c r="C757" s="3" t="s">
        <v>306</v>
      </c>
      <c r="D757" s="2">
        <v>117</v>
      </c>
      <c r="E757" s="16" t="s">
        <v>53</v>
      </c>
      <c r="F757" s="2">
        <v>605</v>
      </c>
      <c r="G757" s="3" t="s">
        <v>216</v>
      </c>
      <c r="H757" s="17">
        <v>9406</v>
      </c>
      <c r="I757" s="17">
        <v>893</v>
      </c>
      <c r="J757" s="3"/>
      <c r="K757" s="17">
        <v>4774.6560761343771</v>
      </c>
      <c r="L757" s="17">
        <v>7250.8836188041496</v>
      </c>
    </row>
    <row r="758" spans="1:12" x14ac:dyDescent="0.3">
      <c r="A758" s="2">
        <v>497</v>
      </c>
      <c r="B758" s="2">
        <v>497117670</v>
      </c>
      <c r="C758" s="3" t="s">
        <v>306</v>
      </c>
      <c r="D758" s="2">
        <v>117</v>
      </c>
      <c r="E758" s="16" t="s">
        <v>53</v>
      </c>
      <c r="F758" s="2">
        <v>670</v>
      </c>
      <c r="G758" s="3" t="s">
        <v>56</v>
      </c>
      <c r="H758" s="17">
        <v>9399</v>
      </c>
      <c r="I758" s="17">
        <v>893</v>
      </c>
      <c r="J758" s="3"/>
      <c r="K758" s="17">
        <v>4065.7758055296854</v>
      </c>
      <c r="L758" s="17">
        <v>7244.2649351816435</v>
      </c>
    </row>
    <row r="759" spans="1:12" x14ac:dyDescent="0.3">
      <c r="A759" s="2">
        <v>497</v>
      </c>
      <c r="B759" s="2">
        <v>497117674</v>
      </c>
      <c r="C759" s="3" t="s">
        <v>306</v>
      </c>
      <c r="D759" s="2">
        <v>117</v>
      </c>
      <c r="E759" s="16" t="s">
        <v>53</v>
      </c>
      <c r="F759" s="2">
        <v>674</v>
      </c>
      <c r="G759" s="3" t="s">
        <v>57</v>
      </c>
      <c r="H759" s="17">
        <v>10859</v>
      </c>
      <c r="I759" s="17">
        <v>893</v>
      </c>
      <c r="J759" s="3"/>
      <c r="K759" s="17">
        <v>3499.9437088258128</v>
      </c>
      <c r="L759" s="17">
        <v>5088.2712818914515</v>
      </c>
    </row>
    <row r="760" spans="1:12" x14ac:dyDescent="0.3">
      <c r="A760" s="2">
        <v>497</v>
      </c>
      <c r="B760" s="2">
        <v>497117683</v>
      </c>
      <c r="C760" s="3" t="s">
        <v>306</v>
      </c>
      <c r="D760" s="2">
        <v>117</v>
      </c>
      <c r="E760" s="16" t="s">
        <v>53</v>
      </c>
      <c r="F760" s="2">
        <v>683</v>
      </c>
      <c r="G760" s="3" t="s">
        <v>58</v>
      </c>
      <c r="H760" s="17">
        <v>8953</v>
      </c>
      <c r="I760" s="17">
        <v>893</v>
      </c>
      <c r="J760" s="3"/>
      <c r="K760" s="17">
        <v>2607.9579964790519</v>
      </c>
      <c r="L760" s="17">
        <v>5408.9862546696131</v>
      </c>
    </row>
    <row r="761" spans="1:12" x14ac:dyDescent="0.3">
      <c r="A761" s="2">
        <v>497</v>
      </c>
      <c r="B761" s="2">
        <v>497117728</v>
      </c>
      <c r="C761" s="3" t="s">
        <v>306</v>
      </c>
      <c r="D761" s="2">
        <v>117</v>
      </c>
      <c r="E761" s="16" t="s">
        <v>53</v>
      </c>
      <c r="F761" s="2">
        <v>728</v>
      </c>
      <c r="G761" s="3" t="s">
        <v>314</v>
      </c>
      <c r="H761" s="17">
        <v>8378</v>
      </c>
      <c r="I761" s="17">
        <v>893</v>
      </c>
      <c r="J761" s="3"/>
      <c r="K761" s="17">
        <v>3645.3417345910275</v>
      </c>
      <c r="L761" s="17">
        <v>6525.1601955149818</v>
      </c>
    </row>
    <row r="762" spans="1:12" x14ac:dyDescent="0.3">
      <c r="A762" s="2">
        <v>497</v>
      </c>
      <c r="B762" s="2">
        <v>497117755</v>
      </c>
      <c r="C762" s="3" t="s">
        <v>306</v>
      </c>
      <c r="D762" s="2">
        <v>117</v>
      </c>
      <c r="E762" s="16" t="s">
        <v>53</v>
      </c>
      <c r="F762" s="2">
        <v>755</v>
      </c>
      <c r="G762" s="3" t="s">
        <v>62</v>
      </c>
      <c r="H762" s="17">
        <v>8378</v>
      </c>
      <c r="I762" s="17">
        <v>893</v>
      </c>
      <c r="J762" s="3"/>
      <c r="K762" s="17">
        <v>1301.9354130604097</v>
      </c>
      <c r="L762" s="17">
        <v>3213.8094022443365</v>
      </c>
    </row>
    <row r="763" spans="1:12" x14ac:dyDescent="0.3">
      <c r="A763" s="2">
        <v>497</v>
      </c>
      <c r="B763" s="2">
        <v>497117766</v>
      </c>
      <c r="C763" s="3" t="s">
        <v>306</v>
      </c>
      <c r="D763" s="2">
        <v>117</v>
      </c>
      <c r="E763" s="16" t="s">
        <v>53</v>
      </c>
      <c r="F763" s="2">
        <v>766</v>
      </c>
      <c r="G763" s="3" t="s">
        <v>259</v>
      </c>
      <c r="H763" s="17">
        <v>10102</v>
      </c>
      <c r="I763" s="17">
        <v>893</v>
      </c>
      <c r="J763" s="3"/>
      <c r="K763" s="17">
        <v>1150.1210816219809</v>
      </c>
      <c r="L763" s="17">
        <v>3095.2049404791724</v>
      </c>
    </row>
    <row r="764" spans="1:12" x14ac:dyDescent="0.3">
      <c r="A764" s="2">
        <v>498</v>
      </c>
      <c r="B764" s="2">
        <v>498281281</v>
      </c>
      <c r="C764" s="3" t="s">
        <v>315</v>
      </c>
      <c r="D764" s="2">
        <v>281</v>
      </c>
      <c r="E764" s="16" t="s">
        <v>169</v>
      </c>
      <c r="F764" s="2">
        <v>281</v>
      </c>
      <c r="G764" s="3" t="s">
        <v>169</v>
      </c>
      <c r="H764" s="17">
        <v>11890</v>
      </c>
      <c r="I764" s="17">
        <v>893</v>
      </c>
      <c r="J764" s="3"/>
      <c r="K764" s="17">
        <v>0</v>
      </c>
      <c r="L764" s="17">
        <v>384.07695984614475</v>
      </c>
    </row>
    <row r="765" spans="1:12" x14ac:dyDescent="0.3">
      <c r="A765" s="2">
        <v>499</v>
      </c>
      <c r="B765" s="2">
        <v>499061061</v>
      </c>
      <c r="C765" s="3" t="s">
        <v>316</v>
      </c>
      <c r="D765" s="2">
        <v>61</v>
      </c>
      <c r="E765" s="16" t="s">
        <v>170</v>
      </c>
      <c r="F765" s="2">
        <v>61</v>
      </c>
      <c r="G765" s="3" t="s">
        <v>170</v>
      </c>
      <c r="H765" s="17">
        <v>10773</v>
      </c>
      <c r="I765" s="17">
        <v>893</v>
      </c>
      <c r="J765" s="3"/>
      <c r="K765" s="17">
        <v>0</v>
      </c>
      <c r="L765" s="17">
        <v>512.29042873992694</v>
      </c>
    </row>
    <row r="766" spans="1:12" x14ac:dyDescent="0.3">
      <c r="A766" s="2">
        <v>499</v>
      </c>
      <c r="B766" s="2">
        <v>499061137</v>
      </c>
      <c r="C766" s="3" t="s">
        <v>316</v>
      </c>
      <c r="D766" s="2">
        <v>61</v>
      </c>
      <c r="E766" s="16" t="s">
        <v>170</v>
      </c>
      <c r="F766" s="2">
        <v>137</v>
      </c>
      <c r="G766" s="3" t="s">
        <v>210</v>
      </c>
      <c r="H766" s="17">
        <v>14082</v>
      </c>
      <c r="I766" s="17">
        <v>893</v>
      </c>
      <c r="J766" s="3"/>
      <c r="K766" s="17">
        <v>7.264080215463764E-3</v>
      </c>
      <c r="L766" s="17">
        <v>964.86618767852997</v>
      </c>
    </row>
    <row r="767" spans="1:12" x14ac:dyDescent="0.3">
      <c r="A767" s="2">
        <v>499</v>
      </c>
      <c r="B767" s="2">
        <v>499061161</v>
      </c>
      <c r="C767" s="3" t="s">
        <v>316</v>
      </c>
      <c r="D767" s="2">
        <v>61</v>
      </c>
      <c r="E767" s="16" t="s">
        <v>170</v>
      </c>
      <c r="F767" s="2">
        <v>161</v>
      </c>
      <c r="G767" s="3" t="s">
        <v>173</v>
      </c>
      <c r="H767" s="17">
        <v>10360</v>
      </c>
      <c r="I767" s="17">
        <v>893</v>
      </c>
      <c r="J767" s="3"/>
      <c r="K767" s="17">
        <v>1077.6748250229484</v>
      </c>
      <c r="L767" s="17">
        <v>3897.4554705264709</v>
      </c>
    </row>
    <row r="768" spans="1:12" x14ac:dyDescent="0.3">
      <c r="A768" s="2">
        <v>499</v>
      </c>
      <c r="B768" s="2">
        <v>499061227</v>
      </c>
      <c r="C768" s="3" t="s">
        <v>316</v>
      </c>
      <c r="D768" s="2">
        <v>61</v>
      </c>
      <c r="E768" s="16" t="s">
        <v>170</v>
      </c>
      <c r="F768" s="2">
        <v>227</v>
      </c>
      <c r="G768" s="3" t="s">
        <v>255</v>
      </c>
      <c r="H768" s="17">
        <v>10102</v>
      </c>
      <c r="I768" s="17">
        <v>893</v>
      </c>
      <c r="J768" s="3"/>
      <c r="K768" s="17">
        <v>240.18639404957321</v>
      </c>
      <c r="L768" s="17">
        <v>2088.8373237819378</v>
      </c>
    </row>
    <row r="769" spans="1:12" x14ac:dyDescent="0.3">
      <c r="A769" s="2">
        <v>499</v>
      </c>
      <c r="B769" s="2">
        <v>499061281</v>
      </c>
      <c r="C769" s="3" t="s">
        <v>316</v>
      </c>
      <c r="D769" s="2">
        <v>61</v>
      </c>
      <c r="E769" s="16" t="s">
        <v>170</v>
      </c>
      <c r="F769" s="2">
        <v>281</v>
      </c>
      <c r="G769" s="3" t="s">
        <v>169</v>
      </c>
      <c r="H769" s="17">
        <v>11191</v>
      </c>
      <c r="I769" s="17">
        <v>893</v>
      </c>
      <c r="J769" s="3"/>
      <c r="K769" s="17">
        <v>0</v>
      </c>
      <c r="L769" s="17">
        <v>361.49749853979847</v>
      </c>
    </row>
    <row r="770" spans="1:12" x14ac:dyDescent="0.3">
      <c r="A770" s="2">
        <v>499</v>
      </c>
      <c r="B770" s="2">
        <v>499061332</v>
      </c>
      <c r="C770" s="3" t="s">
        <v>316</v>
      </c>
      <c r="D770" s="2">
        <v>61</v>
      </c>
      <c r="E770" s="16" t="s">
        <v>170</v>
      </c>
      <c r="F770" s="2">
        <v>332</v>
      </c>
      <c r="G770" s="3" t="s">
        <v>221</v>
      </c>
      <c r="H770" s="17">
        <v>12041</v>
      </c>
      <c r="I770" s="17">
        <v>893</v>
      </c>
      <c r="J770" s="3"/>
      <c r="K770" s="17">
        <v>744.77568566868831</v>
      </c>
      <c r="L770" s="17">
        <v>1446.1167333167487</v>
      </c>
    </row>
    <row r="771" spans="1:12" x14ac:dyDescent="0.3">
      <c r="A771" s="2">
        <v>3501</v>
      </c>
      <c r="B771" s="2">
        <v>3501137061</v>
      </c>
      <c r="C771" s="3" t="s">
        <v>317</v>
      </c>
      <c r="D771" s="2">
        <v>137</v>
      </c>
      <c r="E771" s="16" t="s">
        <v>210</v>
      </c>
      <c r="F771" s="2">
        <v>61</v>
      </c>
      <c r="G771" s="3" t="s">
        <v>170</v>
      </c>
      <c r="H771" s="17">
        <v>13550</v>
      </c>
      <c r="I771" s="17">
        <v>893</v>
      </c>
      <c r="J771" s="3"/>
      <c r="K771" s="17">
        <v>0</v>
      </c>
      <c r="L771" s="17">
        <v>644.34561491005297</v>
      </c>
    </row>
    <row r="772" spans="1:12" x14ac:dyDescent="0.3">
      <c r="A772" s="2">
        <v>3501</v>
      </c>
      <c r="B772" s="2">
        <v>3501137086</v>
      </c>
      <c r="C772" s="3" t="s">
        <v>317</v>
      </c>
      <c r="D772" s="2">
        <v>137</v>
      </c>
      <c r="E772" s="16" t="s">
        <v>210</v>
      </c>
      <c r="F772" s="2">
        <v>86</v>
      </c>
      <c r="G772" s="3" t="s">
        <v>207</v>
      </c>
      <c r="H772" s="17">
        <v>10102</v>
      </c>
      <c r="I772" s="17">
        <v>893</v>
      </c>
      <c r="J772" s="3"/>
      <c r="K772" s="17">
        <v>767.47539243093161</v>
      </c>
      <c r="L772" s="17">
        <v>1446.9881450884786</v>
      </c>
    </row>
    <row r="773" spans="1:12" x14ac:dyDescent="0.3">
      <c r="A773" s="2">
        <v>3501</v>
      </c>
      <c r="B773" s="2">
        <v>3501137127</v>
      </c>
      <c r="C773" s="3" t="s">
        <v>317</v>
      </c>
      <c r="D773" s="2">
        <v>137</v>
      </c>
      <c r="E773" s="16" t="s">
        <v>210</v>
      </c>
      <c r="F773" s="2">
        <v>127</v>
      </c>
      <c r="G773" s="3" t="s">
        <v>209</v>
      </c>
      <c r="H773" s="17">
        <v>10102</v>
      </c>
      <c r="I773" s="17">
        <v>893</v>
      </c>
      <c r="J773" s="3"/>
      <c r="K773" s="17">
        <v>2325.2116175408155</v>
      </c>
      <c r="L773" s="17">
        <v>4864.0322416763829</v>
      </c>
    </row>
    <row r="774" spans="1:12" x14ac:dyDescent="0.3">
      <c r="A774" s="2">
        <v>3501</v>
      </c>
      <c r="B774" s="2">
        <v>3501137137</v>
      </c>
      <c r="C774" s="3" t="s">
        <v>317</v>
      </c>
      <c r="D774" s="2">
        <v>137</v>
      </c>
      <c r="E774" s="16" t="s">
        <v>210</v>
      </c>
      <c r="F774" s="2">
        <v>137</v>
      </c>
      <c r="G774" s="3" t="s">
        <v>210</v>
      </c>
      <c r="H774" s="17">
        <v>13414</v>
      </c>
      <c r="I774" s="17">
        <v>893</v>
      </c>
      <c r="J774" s="3"/>
      <c r="K774" s="17">
        <v>6.9194980824249797E-3</v>
      </c>
      <c r="L774" s="17">
        <v>919.09636710125051</v>
      </c>
    </row>
    <row r="775" spans="1:12" x14ac:dyDescent="0.3">
      <c r="A775" s="2">
        <v>3501</v>
      </c>
      <c r="B775" s="2">
        <v>3501137159</v>
      </c>
      <c r="C775" s="3" t="s">
        <v>317</v>
      </c>
      <c r="D775" s="2">
        <v>137</v>
      </c>
      <c r="E775" s="16" t="s">
        <v>210</v>
      </c>
      <c r="F775" s="2">
        <v>159</v>
      </c>
      <c r="G775" s="3" t="s">
        <v>172</v>
      </c>
      <c r="H775" s="17">
        <v>14082</v>
      </c>
      <c r="I775" s="17">
        <v>893</v>
      </c>
      <c r="J775" s="3"/>
      <c r="K775" s="17">
        <v>3261.676372044145</v>
      </c>
      <c r="L775" s="17">
        <v>6682.7558541822</v>
      </c>
    </row>
    <row r="776" spans="1:12" x14ac:dyDescent="0.3">
      <c r="A776" s="2">
        <v>3501</v>
      </c>
      <c r="B776" s="2">
        <v>3501137161</v>
      </c>
      <c r="C776" s="3" t="s">
        <v>317</v>
      </c>
      <c r="D776" s="2">
        <v>137</v>
      </c>
      <c r="E776" s="16" t="s">
        <v>210</v>
      </c>
      <c r="F776" s="2">
        <v>161</v>
      </c>
      <c r="G776" s="3" t="s">
        <v>173</v>
      </c>
      <c r="H776" s="17">
        <v>10102</v>
      </c>
      <c r="I776" s="17">
        <v>893</v>
      </c>
      <c r="J776" s="3"/>
      <c r="K776" s="17">
        <v>1050.8369770638838</v>
      </c>
      <c r="L776" s="17">
        <v>3800.3952860288045</v>
      </c>
    </row>
    <row r="777" spans="1:12" x14ac:dyDescent="0.3">
      <c r="A777" s="2">
        <v>3501</v>
      </c>
      <c r="B777" s="2">
        <v>3501137210</v>
      </c>
      <c r="C777" s="3" t="s">
        <v>317</v>
      </c>
      <c r="D777" s="2">
        <v>137</v>
      </c>
      <c r="E777" s="16" t="s">
        <v>210</v>
      </c>
      <c r="F777" s="2">
        <v>210</v>
      </c>
      <c r="G777" s="3" t="s">
        <v>54</v>
      </c>
      <c r="H777" s="17">
        <v>10102</v>
      </c>
      <c r="I777" s="17">
        <v>893</v>
      </c>
      <c r="J777" s="3"/>
      <c r="K777" s="17">
        <v>1063.6421977858172</v>
      </c>
      <c r="L777" s="17">
        <v>3244.2042928731989</v>
      </c>
    </row>
    <row r="778" spans="1:12" x14ac:dyDescent="0.3">
      <c r="A778" s="2">
        <v>3501</v>
      </c>
      <c r="B778" s="2">
        <v>3501137278</v>
      </c>
      <c r="C778" s="3" t="s">
        <v>317</v>
      </c>
      <c r="D778" s="2">
        <v>137</v>
      </c>
      <c r="E778" s="16" t="s">
        <v>210</v>
      </c>
      <c r="F778" s="2">
        <v>278</v>
      </c>
      <c r="G778" s="3" t="s">
        <v>212</v>
      </c>
      <c r="H778" s="17">
        <v>12092</v>
      </c>
      <c r="I778" s="17">
        <v>893</v>
      </c>
      <c r="J778" s="3"/>
      <c r="K778" s="17">
        <v>1460.3997598645437</v>
      </c>
      <c r="L778" s="17">
        <v>3897.0923033149757</v>
      </c>
    </row>
    <row r="779" spans="1:12" x14ac:dyDescent="0.3">
      <c r="A779" s="2">
        <v>3501</v>
      </c>
      <c r="B779" s="2">
        <v>3501137281</v>
      </c>
      <c r="C779" s="3" t="s">
        <v>317</v>
      </c>
      <c r="D779" s="2">
        <v>137</v>
      </c>
      <c r="E779" s="16" t="s">
        <v>210</v>
      </c>
      <c r="F779" s="2">
        <v>281</v>
      </c>
      <c r="G779" s="3" t="s">
        <v>169</v>
      </c>
      <c r="H779" s="17">
        <v>13636</v>
      </c>
      <c r="I779" s="17">
        <v>893</v>
      </c>
      <c r="J779" s="3"/>
      <c r="K779" s="17">
        <v>0</v>
      </c>
      <c r="L779" s="17">
        <v>440.47715933238214</v>
      </c>
    </row>
    <row r="780" spans="1:12" x14ac:dyDescent="0.3">
      <c r="A780" s="2">
        <v>3501</v>
      </c>
      <c r="B780" s="2">
        <v>3501137325</v>
      </c>
      <c r="C780" s="3" t="s">
        <v>317</v>
      </c>
      <c r="D780" s="2">
        <v>137</v>
      </c>
      <c r="E780" s="16" t="s">
        <v>210</v>
      </c>
      <c r="F780" s="2">
        <v>325</v>
      </c>
      <c r="G780" s="3" t="s">
        <v>220</v>
      </c>
      <c r="H780" s="17">
        <v>12092</v>
      </c>
      <c r="I780" s="17">
        <v>893</v>
      </c>
      <c r="J780" s="3"/>
      <c r="K780" s="17">
        <v>594.01237747999403</v>
      </c>
      <c r="L780" s="17">
        <v>1759.188466037569</v>
      </c>
    </row>
    <row r="781" spans="1:12" x14ac:dyDescent="0.3">
      <c r="A781" s="2">
        <v>3501</v>
      </c>
      <c r="B781" s="2">
        <v>3501137332</v>
      </c>
      <c r="C781" s="3" t="s">
        <v>317</v>
      </c>
      <c r="D781" s="2">
        <v>137</v>
      </c>
      <c r="E781" s="16" t="s">
        <v>210</v>
      </c>
      <c r="F781" s="2">
        <v>332</v>
      </c>
      <c r="G781" s="3" t="s">
        <v>221</v>
      </c>
      <c r="H781" s="17">
        <v>10102</v>
      </c>
      <c r="I781" s="17">
        <v>893</v>
      </c>
      <c r="J781" s="3"/>
      <c r="K781" s="17">
        <v>624.84212080600264</v>
      </c>
      <c r="L781" s="17">
        <v>1213.2440195968611</v>
      </c>
    </row>
    <row r="782" spans="1:12" x14ac:dyDescent="0.3">
      <c r="A782" s="2">
        <v>3502</v>
      </c>
      <c r="B782" s="2">
        <v>3502281061</v>
      </c>
      <c r="C782" s="3" t="s">
        <v>318</v>
      </c>
      <c r="D782" s="2">
        <v>281</v>
      </c>
      <c r="E782" s="16" t="s">
        <v>169</v>
      </c>
      <c r="F782" s="2">
        <v>61</v>
      </c>
      <c r="G782" s="3" t="s">
        <v>170</v>
      </c>
      <c r="H782" s="17">
        <v>12358</v>
      </c>
      <c r="I782" s="17">
        <v>893</v>
      </c>
      <c r="J782" s="3"/>
      <c r="K782" s="17">
        <v>0</v>
      </c>
      <c r="L782" s="17">
        <v>587.66222207073406</v>
      </c>
    </row>
    <row r="783" spans="1:12" x14ac:dyDescent="0.3">
      <c r="A783" s="2">
        <v>3502</v>
      </c>
      <c r="B783" s="2">
        <v>3502281137</v>
      </c>
      <c r="C783" s="3" t="s">
        <v>318</v>
      </c>
      <c r="D783" s="2">
        <v>281</v>
      </c>
      <c r="E783" s="16" t="s">
        <v>169</v>
      </c>
      <c r="F783" s="2">
        <v>137</v>
      </c>
      <c r="G783" s="3" t="s">
        <v>210</v>
      </c>
      <c r="H783" s="17">
        <v>14082</v>
      </c>
      <c r="I783" s="17">
        <v>893</v>
      </c>
      <c r="J783" s="3"/>
      <c r="K783" s="17">
        <v>7.264080215463764E-3</v>
      </c>
      <c r="L783" s="17">
        <v>964.86618767852997</v>
      </c>
    </row>
    <row r="784" spans="1:12" x14ac:dyDescent="0.3">
      <c r="A784" s="2">
        <v>3502</v>
      </c>
      <c r="B784" s="2">
        <v>3502281281</v>
      </c>
      <c r="C784" s="3" t="s">
        <v>318</v>
      </c>
      <c r="D784" s="2">
        <v>281</v>
      </c>
      <c r="E784" s="16" t="s">
        <v>169</v>
      </c>
      <c r="F784" s="2">
        <v>281</v>
      </c>
      <c r="G784" s="3" t="s">
        <v>169</v>
      </c>
      <c r="H784" s="17">
        <v>12509</v>
      </c>
      <c r="I784" s="17">
        <v>893</v>
      </c>
      <c r="J784" s="3"/>
      <c r="K784" s="17">
        <v>0</v>
      </c>
      <c r="L784" s="17">
        <v>404.0722195723647</v>
      </c>
    </row>
    <row r="785" spans="1:12" x14ac:dyDescent="0.3">
      <c r="A785" s="2">
        <v>3503</v>
      </c>
      <c r="B785" s="2">
        <v>3503160031</v>
      </c>
      <c r="C785" s="3" t="s">
        <v>319</v>
      </c>
      <c r="D785" s="2">
        <v>160</v>
      </c>
      <c r="E785" s="16" t="s">
        <v>104</v>
      </c>
      <c r="F785" s="2">
        <v>31</v>
      </c>
      <c r="G785" s="3" t="s">
        <v>101</v>
      </c>
      <c r="H785" s="17">
        <v>9092</v>
      </c>
      <c r="I785" s="17">
        <v>893</v>
      </c>
      <c r="J785" s="3"/>
      <c r="K785" s="17">
        <v>1511.7132656396498</v>
      </c>
      <c r="L785" s="17">
        <v>3884.3339428898125</v>
      </c>
    </row>
    <row r="786" spans="1:12" x14ac:dyDescent="0.3">
      <c r="A786" s="2">
        <v>3503</v>
      </c>
      <c r="B786" s="2">
        <v>3503160044</v>
      </c>
      <c r="C786" s="3" t="s">
        <v>319</v>
      </c>
      <c r="D786" s="2">
        <v>160</v>
      </c>
      <c r="E786" s="16" t="s">
        <v>104</v>
      </c>
      <c r="F786" s="2">
        <v>44</v>
      </c>
      <c r="G786" s="3" t="s">
        <v>35</v>
      </c>
      <c r="H786" s="17">
        <v>8724</v>
      </c>
      <c r="I786" s="17">
        <v>893</v>
      </c>
      <c r="J786" s="3"/>
      <c r="K786" s="17">
        <v>0</v>
      </c>
      <c r="L786" s="17">
        <v>574.6323634018645</v>
      </c>
    </row>
    <row r="787" spans="1:12" x14ac:dyDescent="0.3">
      <c r="A787" s="2">
        <v>3503</v>
      </c>
      <c r="B787" s="2">
        <v>3503160048</v>
      </c>
      <c r="C787" s="3" t="s">
        <v>319</v>
      </c>
      <c r="D787" s="2">
        <v>160</v>
      </c>
      <c r="E787" s="16" t="s">
        <v>104</v>
      </c>
      <c r="F787" s="2">
        <v>48</v>
      </c>
      <c r="G787" s="3" t="s">
        <v>152</v>
      </c>
      <c r="H787" s="17">
        <v>8724</v>
      </c>
      <c r="I787" s="17">
        <v>893</v>
      </c>
      <c r="J787" s="3"/>
      <c r="K787" s="17">
        <v>3360.1412369668651</v>
      </c>
      <c r="L787" s="17">
        <v>6871.9741399165632</v>
      </c>
    </row>
    <row r="788" spans="1:12" x14ac:dyDescent="0.3">
      <c r="A788" s="2">
        <v>3503</v>
      </c>
      <c r="B788" s="2">
        <v>3503160056</v>
      </c>
      <c r="C788" s="3" t="s">
        <v>319</v>
      </c>
      <c r="D788" s="2">
        <v>160</v>
      </c>
      <c r="E788" s="16" t="s">
        <v>104</v>
      </c>
      <c r="F788" s="2">
        <v>56</v>
      </c>
      <c r="G788" s="3" t="s">
        <v>153</v>
      </c>
      <c r="H788" s="17">
        <v>8724</v>
      </c>
      <c r="I788" s="17">
        <v>893</v>
      </c>
      <c r="J788" s="3"/>
      <c r="K788" s="17">
        <v>466.20063027071956</v>
      </c>
      <c r="L788" s="17">
        <v>3050.8284121016986</v>
      </c>
    </row>
    <row r="789" spans="1:12" x14ac:dyDescent="0.3">
      <c r="A789" s="2">
        <v>3503</v>
      </c>
      <c r="B789" s="2">
        <v>3503160079</v>
      </c>
      <c r="C789" s="3" t="s">
        <v>319</v>
      </c>
      <c r="D789" s="2">
        <v>160</v>
      </c>
      <c r="E789" s="16" t="s">
        <v>104</v>
      </c>
      <c r="F789" s="2">
        <v>79</v>
      </c>
      <c r="G789" s="3" t="s">
        <v>109</v>
      </c>
      <c r="H789" s="17">
        <v>9937</v>
      </c>
      <c r="I789" s="17">
        <v>893</v>
      </c>
      <c r="J789" s="3"/>
      <c r="K789" s="17">
        <v>0</v>
      </c>
      <c r="L789" s="17">
        <v>637.82431316576185</v>
      </c>
    </row>
    <row r="790" spans="1:12" x14ac:dyDescent="0.3">
      <c r="A790" s="2">
        <v>3503</v>
      </c>
      <c r="B790" s="2">
        <v>3503160149</v>
      </c>
      <c r="C790" s="3" t="s">
        <v>319</v>
      </c>
      <c r="D790" s="2">
        <v>160</v>
      </c>
      <c r="E790" s="16" t="s">
        <v>104</v>
      </c>
      <c r="F790" s="2">
        <v>149</v>
      </c>
      <c r="G790" s="3" t="s">
        <v>103</v>
      </c>
      <c r="H790" s="17">
        <v>12703</v>
      </c>
      <c r="I790" s="17">
        <v>893</v>
      </c>
      <c r="J790" s="3"/>
      <c r="K790" s="17">
        <v>0</v>
      </c>
      <c r="L790" s="17">
        <v>278.71407649576395</v>
      </c>
    </row>
    <row r="791" spans="1:12" x14ac:dyDescent="0.3">
      <c r="A791" s="2">
        <v>3503</v>
      </c>
      <c r="B791" s="2">
        <v>3503160160</v>
      </c>
      <c r="C791" s="3" t="s">
        <v>319</v>
      </c>
      <c r="D791" s="2">
        <v>160</v>
      </c>
      <c r="E791" s="16" t="s">
        <v>104</v>
      </c>
      <c r="F791" s="2">
        <v>160</v>
      </c>
      <c r="G791" s="3" t="s">
        <v>104</v>
      </c>
      <c r="H791" s="17">
        <v>11154</v>
      </c>
      <c r="I791" s="17">
        <v>893</v>
      </c>
      <c r="J791" s="3"/>
      <c r="K791" s="17">
        <v>0</v>
      </c>
      <c r="L791" s="17">
        <v>488.28300994427809</v>
      </c>
    </row>
    <row r="792" spans="1:12" x14ac:dyDescent="0.3">
      <c r="A792" s="2">
        <v>3503</v>
      </c>
      <c r="B792" s="2">
        <v>3503160229</v>
      </c>
      <c r="C792" s="3" t="s">
        <v>319</v>
      </c>
      <c r="D792" s="2">
        <v>160</v>
      </c>
      <c r="E792" s="16" t="s">
        <v>104</v>
      </c>
      <c r="F792" s="2">
        <v>229</v>
      </c>
      <c r="G792" s="3" t="s">
        <v>113</v>
      </c>
      <c r="H792" s="17">
        <v>12681</v>
      </c>
      <c r="I792" s="17">
        <v>893</v>
      </c>
      <c r="J792" s="3"/>
      <c r="K792" s="17">
        <v>201.46759042324447</v>
      </c>
      <c r="L792" s="17">
        <v>1813.8559321690682</v>
      </c>
    </row>
    <row r="793" spans="1:12" x14ac:dyDescent="0.3">
      <c r="A793" s="2">
        <v>3503</v>
      </c>
      <c r="B793" s="2">
        <v>3503160274</v>
      </c>
      <c r="C793" s="3" t="s">
        <v>319</v>
      </c>
      <c r="D793" s="2">
        <v>160</v>
      </c>
      <c r="E793" s="16" t="s">
        <v>104</v>
      </c>
      <c r="F793" s="2">
        <v>274</v>
      </c>
      <c r="G793" s="3" t="s">
        <v>81</v>
      </c>
      <c r="H793" s="17">
        <v>12703</v>
      </c>
      <c r="I793" s="17">
        <v>893</v>
      </c>
      <c r="J793" s="3"/>
      <c r="K793" s="17">
        <v>2809.0868426224097</v>
      </c>
      <c r="L793" s="17">
        <v>5840.9293159665467</v>
      </c>
    </row>
    <row r="794" spans="1:12" x14ac:dyDescent="0.3">
      <c r="A794" s="2">
        <v>3503</v>
      </c>
      <c r="B794" s="2">
        <v>3503160295</v>
      </c>
      <c r="C794" s="3" t="s">
        <v>319</v>
      </c>
      <c r="D794" s="2">
        <v>160</v>
      </c>
      <c r="E794" s="16" t="s">
        <v>104</v>
      </c>
      <c r="F794" s="2">
        <v>295</v>
      </c>
      <c r="G794" s="3" t="s">
        <v>155</v>
      </c>
      <c r="H794" s="17">
        <v>8701</v>
      </c>
      <c r="I794" s="17">
        <v>893</v>
      </c>
      <c r="J794" s="3"/>
      <c r="K794" s="17">
        <v>613.55423149825583</v>
      </c>
      <c r="L794" s="17">
        <v>4066.2180325437967</v>
      </c>
    </row>
    <row r="795" spans="1:12" x14ac:dyDescent="0.3">
      <c r="A795" s="2">
        <v>3503</v>
      </c>
      <c r="B795" s="2">
        <v>3503160735</v>
      </c>
      <c r="C795" s="3" t="s">
        <v>319</v>
      </c>
      <c r="D795" s="2">
        <v>160</v>
      </c>
      <c r="E795" s="16" t="s">
        <v>104</v>
      </c>
      <c r="F795" s="2">
        <v>735</v>
      </c>
      <c r="G795" s="3" t="s">
        <v>138</v>
      </c>
      <c r="H795" s="17">
        <v>12703</v>
      </c>
      <c r="I795" s="17">
        <v>893</v>
      </c>
      <c r="J795" s="3"/>
      <c r="K795" s="17">
        <v>889.76611955267254</v>
      </c>
      <c r="L795" s="17">
        <v>4473.4402271905092</v>
      </c>
    </row>
    <row r="796" spans="1:12" x14ac:dyDescent="0.3">
      <c r="A796" s="2">
        <v>3504</v>
      </c>
      <c r="B796" s="2">
        <v>3504035035</v>
      </c>
      <c r="C796" s="3" t="s">
        <v>320</v>
      </c>
      <c r="D796" s="2">
        <v>35</v>
      </c>
      <c r="E796" s="16" t="s">
        <v>22</v>
      </c>
      <c r="F796" s="2">
        <v>35</v>
      </c>
      <c r="G796" s="3" t="s">
        <v>22</v>
      </c>
      <c r="H796" s="17">
        <v>13632</v>
      </c>
      <c r="I796" s="17">
        <v>893</v>
      </c>
      <c r="J796" s="3"/>
      <c r="K796" s="17">
        <v>1324.0741116017161</v>
      </c>
      <c r="L796" s="17">
        <v>4028.2714523342911</v>
      </c>
    </row>
    <row r="797" spans="1:12" x14ac:dyDescent="0.3">
      <c r="A797" s="2">
        <v>3504</v>
      </c>
      <c r="B797" s="2">
        <v>3504035044</v>
      </c>
      <c r="C797" s="3" t="s">
        <v>320</v>
      </c>
      <c r="D797" s="2">
        <v>35</v>
      </c>
      <c r="E797" s="16" t="s">
        <v>22</v>
      </c>
      <c r="F797" s="2">
        <v>44</v>
      </c>
      <c r="G797" s="3" t="s">
        <v>35</v>
      </c>
      <c r="H797" s="17">
        <v>15021</v>
      </c>
      <c r="I797" s="17">
        <v>893</v>
      </c>
      <c r="J797" s="3"/>
      <c r="K797" s="17">
        <v>0</v>
      </c>
      <c r="L797" s="17">
        <v>989.40310988759848</v>
      </c>
    </row>
    <row r="798" spans="1:12" x14ac:dyDescent="0.3">
      <c r="A798" s="2">
        <v>3504</v>
      </c>
      <c r="B798" s="2">
        <v>3504035057</v>
      </c>
      <c r="C798" s="3" t="s">
        <v>320</v>
      </c>
      <c r="D798" s="2">
        <v>35</v>
      </c>
      <c r="E798" s="16" t="s">
        <v>22</v>
      </c>
      <c r="F798" s="2">
        <v>57</v>
      </c>
      <c r="G798" s="3" t="s">
        <v>23</v>
      </c>
      <c r="H798" s="17">
        <v>10755</v>
      </c>
      <c r="I798" s="17">
        <v>893</v>
      </c>
      <c r="J798" s="3"/>
      <c r="K798" s="17">
        <v>0</v>
      </c>
      <c r="L798" s="17">
        <v>566.64444114121034</v>
      </c>
    </row>
    <row r="799" spans="1:12" x14ac:dyDescent="0.3">
      <c r="A799" s="2">
        <v>3504</v>
      </c>
      <c r="B799" s="2">
        <v>3504035088</v>
      </c>
      <c r="C799" s="3" t="s">
        <v>320</v>
      </c>
      <c r="D799" s="2">
        <v>35</v>
      </c>
      <c r="E799" s="16" t="s">
        <v>22</v>
      </c>
      <c r="F799" s="2">
        <v>88</v>
      </c>
      <c r="G799" s="3" t="s">
        <v>190</v>
      </c>
      <c r="H799" s="17">
        <v>10755</v>
      </c>
      <c r="I799" s="17">
        <v>893</v>
      </c>
      <c r="J799" s="3"/>
      <c r="K799" s="17">
        <v>1235.0884400186496</v>
      </c>
      <c r="L799" s="17">
        <v>3073.5416580865822</v>
      </c>
    </row>
    <row r="800" spans="1:12" x14ac:dyDescent="0.3">
      <c r="A800" s="2">
        <v>3504</v>
      </c>
      <c r="B800" s="2">
        <v>3504035189</v>
      </c>
      <c r="C800" s="3" t="s">
        <v>320</v>
      </c>
      <c r="D800" s="2">
        <v>35</v>
      </c>
      <c r="E800" s="16" t="s">
        <v>22</v>
      </c>
      <c r="F800" s="2">
        <v>189</v>
      </c>
      <c r="G800" s="3" t="s">
        <v>38</v>
      </c>
      <c r="H800" s="17">
        <v>13599</v>
      </c>
      <c r="I800" s="17">
        <v>893</v>
      </c>
      <c r="J800" s="3"/>
      <c r="K800" s="17">
        <v>2117.8438857506299</v>
      </c>
      <c r="L800" s="17">
        <v>5007.4863593915725</v>
      </c>
    </row>
    <row r="801" spans="1:12" x14ac:dyDescent="0.3">
      <c r="A801" s="2">
        <v>3504</v>
      </c>
      <c r="B801" s="2">
        <v>3504035308</v>
      </c>
      <c r="C801" s="3" t="s">
        <v>320</v>
      </c>
      <c r="D801" s="2">
        <v>35</v>
      </c>
      <c r="E801" s="16" t="s">
        <v>22</v>
      </c>
      <c r="F801" s="2">
        <v>308</v>
      </c>
      <c r="G801" s="3" t="s">
        <v>32</v>
      </c>
      <c r="H801" s="17">
        <v>15021</v>
      </c>
      <c r="I801" s="17">
        <v>893</v>
      </c>
      <c r="J801" s="3"/>
      <c r="K801" s="17">
        <v>7423.7129520257731</v>
      </c>
      <c r="L801" s="17">
        <v>9717.7477544473622</v>
      </c>
    </row>
    <row r="802" spans="1:12" x14ac:dyDescent="0.3">
      <c r="A802" s="2">
        <v>3506</v>
      </c>
      <c r="B802" s="2">
        <v>3506262035</v>
      </c>
      <c r="C802" s="3" t="s">
        <v>321</v>
      </c>
      <c r="D802" s="2">
        <v>262</v>
      </c>
      <c r="E802" s="16" t="s">
        <v>31</v>
      </c>
      <c r="F802" s="2">
        <v>35</v>
      </c>
      <c r="G802" s="3" t="s">
        <v>22</v>
      </c>
      <c r="H802" s="17">
        <v>14386</v>
      </c>
      <c r="I802" s="17">
        <v>893</v>
      </c>
      <c r="J802" s="3"/>
      <c r="K802" s="17">
        <v>1397.3100183026909</v>
      </c>
      <c r="L802" s="17">
        <v>4251.0793070188593</v>
      </c>
    </row>
    <row r="803" spans="1:12" x14ac:dyDescent="0.3">
      <c r="A803" s="2">
        <v>3506</v>
      </c>
      <c r="B803" s="2">
        <v>3506262049</v>
      </c>
      <c r="C803" s="3" t="s">
        <v>321</v>
      </c>
      <c r="D803" s="2">
        <v>262</v>
      </c>
      <c r="E803" s="16" t="s">
        <v>31</v>
      </c>
      <c r="F803" s="2">
        <v>49</v>
      </c>
      <c r="G803" s="3" t="s">
        <v>96</v>
      </c>
      <c r="H803" s="17">
        <v>12092</v>
      </c>
      <c r="I803" s="17">
        <v>893</v>
      </c>
      <c r="J803" s="3"/>
      <c r="K803" s="17">
        <v>12683.608980408735</v>
      </c>
      <c r="L803" s="17">
        <v>14958.91345955673</v>
      </c>
    </row>
    <row r="804" spans="1:12" x14ac:dyDescent="0.3">
      <c r="A804" s="2">
        <v>3506</v>
      </c>
      <c r="B804" s="2">
        <v>3506262057</v>
      </c>
      <c r="C804" s="3" t="s">
        <v>321</v>
      </c>
      <c r="D804" s="2">
        <v>262</v>
      </c>
      <c r="E804" s="16" t="s">
        <v>31</v>
      </c>
      <c r="F804" s="2">
        <v>57</v>
      </c>
      <c r="G804" s="3" t="s">
        <v>23</v>
      </c>
      <c r="H804" s="17">
        <v>14082</v>
      </c>
      <c r="I804" s="17">
        <v>893</v>
      </c>
      <c r="J804" s="3"/>
      <c r="K804" s="17">
        <v>0</v>
      </c>
      <c r="L804" s="17">
        <v>741.93277732687238</v>
      </c>
    </row>
    <row r="805" spans="1:12" x14ac:dyDescent="0.3">
      <c r="A805" s="2">
        <v>3506</v>
      </c>
      <c r="B805" s="2">
        <v>3506262071</v>
      </c>
      <c r="C805" s="3" t="s">
        <v>321</v>
      </c>
      <c r="D805" s="2">
        <v>262</v>
      </c>
      <c r="E805" s="16" t="s">
        <v>31</v>
      </c>
      <c r="F805" s="2">
        <v>71</v>
      </c>
      <c r="G805" s="3" t="s">
        <v>24</v>
      </c>
      <c r="H805" s="17">
        <v>14082</v>
      </c>
      <c r="I805" s="17">
        <v>893</v>
      </c>
      <c r="J805" s="3"/>
      <c r="K805" s="17">
        <v>3571.2620734633274</v>
      </c>
      <c r="L805" s="17">
        <v>5591.0723045246814</v>
      </c>
    </row>
    <row r="806" spans="1:12" x14ac:dyDescent="0.3">
      <c r="A806" s="2">
        <v>3506</v>
      </c>
      <c r="B806" s="2">
        <v>3506262093</v>
      </c>
      <c r="C806" s="3" t="s">
        <v>321</v>
      </c>
      <c r="D806" s="2">
        <v>262</v>
      </c>
      <c r="E806" s="16" t="s">
        <v>31</v>
      </c>
      <c r="F806" s="2">
        <v>93</v>
      </c>
      <c r="G806" s="3" t="s">
        <v>25</v>
      </c>
      <c r="H806" s="17">
        <v>11208</v>
      </c>
      <c r="I806" s="17">
        <v>893</v>
      </c>
      <c r="J806" s="3"/>
      <c r="K806" s="17">
        <v>0</v>
      </c>
      <c r="L806" s="17">
        <v>498.67940223211735</v>
      </c>
    </row>
    <row r="807" spans="1:12" x14ac:dyDescent="0.3">
      <c r="A807" s="2">
        <v>3506</v>
      </c>
      <c r="B807" s="2">
        <v>3506262105</v>
      </c>
      <c r="C807" s="3" t="s">
        <v>321</v>
      </c>
      <c r="D807" s="2">
        <v>262</v>
      </c>
      <c r="E807" s="16" t="s">
        <v>31</v>
      </c>
      <c r="F807" s="2">
        <v>105</v>
      </c>
      <c r="G807" s="3" t="s">
        <v>264</v>
      </c>
      <c r="H807" s="17">
        <v>10102</v>
      </c>
      <c r="I807" s="17">
        <v>893</v>
      </c>
      <c r="J807" s="3"/>
      <c r="K807" s="17">
        <v>5.4437127241071721</v>
      </c>
      <c r="L807" s="17">
        <v>3363.7535125746526</v>
      </c>
    </row>
    <row r="808" spans="1:12" x14ac:dyDescent="0.3">
      <c r="A808" s="2">
        <v>3506</v>
      </c>
      <c r="B808" s="2">
        <v>3506262128</v>
      </c>
      <c r="C808" s="3" t="s">
        <v>321</v>
      </c>
      <c r="D808" s="2">
        <v>262</v>
      </c>
      <c r="E808" s="16" t="s">
        <v>31</v>
      </c>
      <c r="F808" s="2">
        <v>128</v>
      </c>
      <c r="G808" s="3" t="s">
        <v>110</v>
      </c>
      <c r="H808" s="17">
        <v>8378</v>
      </c>
      <c r="I808" s="17">
        <v>893</v>
      </c>
      <c r="J808" s="3"/>
      <c r="K808" s="17">
        <v>0</v>
      </c>
      <c r="L808" s="17">
        <v>400.51698615310488</v>
      </c>
    </row>
    <row r="809" spans="1:12" x14ac:dyDescent="0.3">
      <c r="A809" s="2">
        <v>3506</v>
      </c>
      <c r="B809" s="2">
        <v>3506262149</v>
      </c>
      <c r="C809" s="3" t="s">
        <v>321</v>
      </c>
      <c r="D809" s="2">
        <v>262</v>
      </c>
      <c r="E809" s="16" t="s">
        <v>31</v>
      </c>
      <c r="F809" s="2">
        <v>149</v>
      </c>
      <c r="G809" s="3" t="s">
        <v>103</v>
      </c>
      <c r="H809" s="17">
        <v>11606</v>
      </c>
      <c r="I809" s="17">
        <v>893</v>
      </c>
      <c r="J809" s="3"/>
      <c r="K809" s="17">
        <v>0</v>
      </c>
      <c r="L809" s="17">
        <v>254.64501076988381</v>
      </c>
    </row>
    <row r="810" spans="1:12" x14ac:dyDescent="0.3">
      <c r="A810" s="2">
        <v>3506</v>
      </c>
      <c r="B810" s="2">
        <v>3506262163</v>
      </c>
      <c r="C810" s="3" t="s">
        <v>321</v>
      </c>
      <c r="D810" s="2">
        <v>262</v>
      </c>
      <c r="E810" s="16" t="s">
        <v>31</v>
      </c>
      <c r="F810" s="2">
        <v>163</v>
      </c>
      <c r="G810" s="3" t="s">
        <v>27</v>
      </c>
      <c r="H810" s="17">
        <v>11469</v>
      </c>
      <c r="I810" s="17">
        <v>893</v>
      </c>
      <c r="J810" s="3"/>
      <c r="K810" s="17">
        <v>0</v>
      </c>
      <c r="L810" s="17">
        <v>728.26022555111194</v>
      </c>
    </row>
    <row r="811" spans="1:12" x14ac:dyDescent="0.3">
      <c r="A811" s="2">
        <v>3506</v>
      </c>
      <c r="B811" s="2">
        <v>3506262164</v>
      </c>
      <c r="C811" s="3" t="s">
        <v>321</v>
      </c>
      <c r="D811" s="2">
        <v>262</v>
      </c>
      <c r="E811" s="16" t="s">
        <v>31</v>
      </c>
      <c r="F811" s="2">
        <v>164</v>
      </c>
      <c r="G811" s="3" t="s">
        <v>116</v>
      </c>
      <c r="H811" s="17">
        <v>10102</v>
      </c>
      <c r="I811" s="17">
        <v>893</v>
      </c>
      <c r="J811" s="3"/>
      <c r="K811" s="17">
        <v>1658.8214675735053</v>
      </c>
      <c r="L811" s="17">
        <v>4924.7444646341119</v>
      </c>
    </row>
    <row r="812" spans="1:12" x14ac:dyDescent="0.3">
      <c r="A812" s="2">
        <v>3506</v>
      </c>
      <c r="B812" s="2">
        <v>3506262165</v>
      </c>
      <c r="C812" s="3" t="s">
        <v>321</v>
      </c>
      <c r="D812" s="2">
        <v>262</v>
      </c>
      <c r="E812" s="16" t="s">
        <v>31</v>
      </c>
      <c r="F812" s="2">
        <v>165</v>
      </c>
      <c r="G812" s="3" t="s">
        <v>28</v>
      </c>
      <c r="H812" s="17">
        <v>11275</v>
      </c>
      <c r="I812" s="17">
        <v>893</v>
      </c>
      <c r="J812" s="3"/>
      <c r="K812" s="17">
        <v>0</v>
      </c>
      <c r="L812" s="17">
        <v>921.98342719603716</v>
      </c>
    </row>
    <row r="813" spans="1:12" x14ac:dyDescent="0.3">
      <c r="A813" s="2">
        <v>3506</v>
      </c>
      <c r="B813" s="2">
        <v>3506262176</v>
      </c>
      <c r="C813" s="3" t="s">
        <v>321</v>
      </c>
      <c r="D813" s="2">
        <v>262</v>
      </c>
      <c r="E813" s="16" t="s">
        <v>31</v>
      </c>
      <c r="F813" s="2">
        <v>176</v>
      </c>
      <c r="G813" s="3" t="s">
        <v>29</v>
      </c>
      <c r="H813" s="17">
        <v>10459</v>
      </c>
      <c r="I813" s="17">
        <v>893</v>
      </c>
      <c r="J813" s="3"/>
      <c r="K813" s="17">
        <v>1338.6704238037219</v>
      </c>
      <c r="L813" s="17">
        <v>3406.2735575227271</v>
      </c>
    </row>
    <row r="814" spans="1:12" x14ac:dyDescent="0.3">
      <c r="A814" s="2">
        <v>3506</v>
      </c>
      <c r="B814" s="2">
        <v>3506262178</v>
      </c>
      <c r="C814" s="3" t="s">
        <v>321</v>
      </c>
      <c r="D814" s="2">
        <v>262</v>
      </c>
      <c r="E814" s="16" t="s">
        <v>31</v>
      </c>
      <c r="F814" s="2">
        <v>178</v>
      </c>
      <c r="G814" s="3" t="s">
        <v>241</v>
      </c>
      <c r="H814" s="17">
        <v>12057</v>
      </c>
      <c r="I814" s="17">
        <v>893</v>
      </c>
      <c r="J814" s="3"/>
      <c r="K814" s="17">
        <v>4.5307485924186039</v>
      </c>
      <c r="L814" s="17">
        <v>2781.7509885757772</v>
      </c>
    </row>
    <row r="815" spans="1:12" x14ac:dyDescent="0.3">
      <c r="A815" s="2">
        <v>3506</v>
      </c>
      <c r="B815" s="2">
        <v>3506262229</v>
      </c>
      <c r="C815" s="3" t="s">
        <v>321</v>
      </c>
      <c r="D815" s="2">
        <v>262</v>
      </c>
      <c r="E815" s="16" t="s">
        <v>31</v>
      </c>
      <c r="F815" s="2">
        <v>229</v>
      </c>
      <c r="G815" s="3" t="s">
        <v>113</v>
      </c>
      <c r="H815" s="17">
        <v>10414</v>
      </c>
      <c r="I815" s="17">
        <v>893</v>
      </c>
      <c r="J815" s="3"/>
      <c r="K815" s="17">
        <v>165.45094918915493</v>
      </c>
      <c r="L815" s="17">
        <v>1489.5903854277003</v>
      </c>
    </row>
    <row r="816" spans="1:12" x14ac:dyDescent="0.3">
      <c r="A816" s="2">
        <v>3506</v>
      </c>
      <c r="B816" s="2">
        <v>3506262248</v>
      </c>
      <c r="C816" s="3" t="s">
        <v>321</v>
      </c>
      <c r="D816" s="2">
        <v>262</v>
      </c>
      <c r="E816" s="16" t="s">
        <v>31</v>
      </c>
      <c r="F816" s="2">
        <v>248</v>
      </c>
      <c r="G816" s="3" t="s">
        <v>30</v>
      </c>
      <c r="H816" s="17">
        <v>11331</v>
      </c>
      <c r="I816" s="17">
        <v>893</v>
      </c>
      <c r="J816" s="3"/>
      <c r="K816" s="17">
        <v>0</v>
      </c>
      <c r="L816" s="17">
        <v>1229.2571752652657</v>
      </c>
    </row>
    <row r="817" spans="1:12" x14ac:dyDescent="0.3">
      <c r="A817" s="2">
        <v>3506</v>
      </c>
      <c r="B817" s="2">
        <v>3506262258</v>
      </c>
      <c r="C817" s="3" t="s">
        <v>321</v>
      </c>
      <c r="D817" s="2">
        <v>262</v>
      </c>
      <c r="E817" s="16" t="s">
        <v>31</v>
      </c>
      <c r="F817" s="2">
        <v>258</v>
      </c>
      <c r="G817" s="3" t="s">
        <v>97</v>
      </c>
      <c r="H817" s="17">
        <v>11718</v>
      </c>
      <c r="I817" s="17">
        <v>893</v>
      </c>
      <c r="J817" s="3"/>
      <c r="K817" s="17">
        <v>1640.8732750553645</v>
      </c>
      <c r="L817" s="17">
        <v>4585.5513010646682</v>
      </c>
    </row>
    <row r="818" spans="1:12" x14ac:dyDescent="0.3">
      <c r="A818" s="2">
        <v>3506</v>
      </c>
      <c r="B818" s="2">
        <v>3506262262</v>
      </c>
      <c r="C818" s="3" t="s">
        <v>321</v>
      </c>
      <c r="D818" s="2">
        <v>262</v>
      </c>
      <c r="E818" s="16" t="s">
        <v>31</v>
      </c>
      <c r="F818" s="2">
        <v>262</v>
      </c>
      <c r="G818" s="3" t="s">
        <v>31</v>
      </c>
      <c r="H818" s="17">
        <v>10694</v>
      </c>
      <c r="I818" s="17">
        <v>893</v>
      </c>
      <c r="J818" s="3"/>
      <c r="K818" s="17">
        <v>1357.0131865405947</v>
      </c>
      <c r="L818" s="17">
        <v>3983.3956845761368</v>
      </c>
    </row>
    <row r="819" spans="1:12" x14ac:dyDescent="0.3">
      <c r="A819" s="2">
        <v>3506</v>
      </c>
      <c r="B819" s="2">
        <v>3506262274</v>
      </c>
      <c r="C819" s="3" t="s">
        <v>321</v>
      </c>
      <c r="D819" s="2">
        <v>262</v>
      </c>
      <c r="E819" s="16" t="s">
        <v>31</v>
      </c>
      <c r="F819" s="2">
        <v>274</v>
      </c>
      <c r="G819" s="3" t="s">
        <v>81</v>
      </c>
      <c r="H819" s="17">
        <v>8953</v>
      </c>
      <c r="I819" s="17">
        <v>893</v>
      </c>
      <c r="J819" s="3"/>
      <c r="K819" s="17">
        <v>1979.8279541839274</v>
      </c>
      <c r="L819" s="17">
        <v>4116.6527722465944</v>
      </c>
    </row>
    <row r="820" spans="1:12" x14ac:dyDescent="0.3">
      <c r="A820" s="2">
        <v>3506</v>
      </c>
      <c r="B820" s="2">
        <v>3506262284</v>
      </c>
      <c r="C820" s="3" t="s">
        <v>321</v>
      </c>
      <c r="D820" s="2">
        <v>262</v>
      </c>
      <c r="E820" s="16" t="s">
        <v>31</v>
      </c>
      <c r="F820" s="2">
        <v>284</v>
      </c>
      <c r="G820" s="3" t="s">
        <v>163</v>
      </c>
      <c r="H820" s="17">
        <v>9730</v>
      </c>
      <c r="I820" s="17">
        <v>893</v>
      </c>
      <c r="J820" s="3"/>
      <c r="K820" s="17">
        <v>981.88021727101113</v>
      </c>
      <c r="L820" s="17">
        <v>3143.8844227344616</v>
      </c>
    </row>
    <row r="821" spans="1:12" x14ac:dyDescent="0.3">
      <c r="A821" s="2">
        <v>3506</v>
      </c>
      <c r="B821" s="2">
        <v>3506262295</v>
      </c>
      <c r="C821" s="3" t="s">
        <v>321</v>
      </c>
      <c r="D821" s="2">
        <v>262</v>
      </c>
      <c r="E821" s="16" t="s">
        <v>31</v>
      </c>
      <c r="F821" s="2">
        <v>295</v>
      </c>
      <c r="G821" s="3" t="s">
        <v>155</v>
      </c>
      <c r="H821" s="17">
        <v>9240</v>
      </c>
      <c r="I821" s="17">
        <v>893</v>
      </c>
      <c r="J821" s="3"/>
      <c r="K821" s="17">
        <v>651.56201575035993</v>
      </c>
      <c r="L821" s="17">
        <v>4318.1076451792542</v>
      </c>
    </row>
    <row r="822" spans="1:12" x14ac:dyDescent="0.3">
      <c r="A822" s="2">
        <v>3506</v>
      </c>
      <c r="B822" s="2">
        <v>3506262305</v>
      </c>
      <c r="C822" s="3" t="s">
        <v>321</v>
      </c>
      <c r="D822" s="2">
        <v>262</v>
      </c>
      <c r="E822" s="16" t="s">
        <v>31</v>
      </c>
      <c r="F822" s="2">
        <v>305</v>
      </c>
      <c r="G822" s="3" t="s">
        <v>75</v>
      </c>
      <c r="H822" s="17">
        <v>10102</v>
      </c>
      <c r="I822" s="17">
        <v>893</v>
      </c>
      <c r="J822" s="3"/>
      <c r="K822" s="17">
        <v>1084.9634498367013</v>
      </c>
      <c r="L822" s="17">
        <v>3278.2892061581406</v>
      </c>
    </row>
    <row r="823" spans="1:12" x14ac:dyDescent="0.3">
      <c r="A823" s="2">
        <v>3506</v>
      </c>
      <c r="B823" s="2">
        <v>3506262346</v>
      </c>
      <c r="C823" s="3" t="s">
        <v>321</v>
      </c>
      <c r="D823" s="2">
        <v>262</v>
      </c>
      <c r="E823" s="16" t="s">
        <v>31</v>
      </c>
      <c r="F823" s="2">
        <v>346</v>
      </c>
      <c r="G823" s="3" t="s">
        <v>33</v>
      </c>
      <c r="H823" s="17">
        <v>14082</v>
      </c>
      <c r="I823" s="17">
        <v>893</v>
      </c>
      <c r="J823" s="3"/>
      <c r="K823" s="17">
        <v>273.02903542462445</v>
      </c>
      <c r="L823" s="17">
        <v>2743.9200051697044</v>
      </c>
    </row>
    <row r="824" spans="1:12" x14ac:dyDescent="0.3">
      <c r="A824" s="2">
        <v>3506</v>
      </c>
      <c r="B824" s="2">
        <v>3506262347</v>
      </c>
      <c r="C824" s="3" t="s">
        <v>321</v>
      </c>
      <c r="D824" s="2">
        <v>262</v>
      </c>
      <c r="E824" s="16" t="s">
        <v>31</v>
      </c>
      <c r="F824" s="2">
        <v>347</v>
      </c>
      <c r="G824" s="3" t="s">
        <v>106</v>
      </c>
      <c r="H824" s="17">
        <v>9392</v>
      </c>
      <c r="I824" s="17">
        <v>893</v>
      </c>
      <c r="J824" s="3"/>
      <c r="K824" s="17">
        <v>2716.7957395299327</v>
      </c>
      <c r="L824" s="17">
        <v>3949.577444645076</v>
      </c>
    </row>
    <row r="825" spans="1:12" x14ac:dyDescent="0.3">
      <c r="A825" s="2">
        <v>3507</v>
      </c>
      <c r="B825" s="2">
        <v>3507201072</v>
      </c>
      <c r="C825" s="3" t="s">
        <v>322</v>
      </c>
      <c r="D825" s="2">
        <v>201</v>
      </c>
      <c r="E825" s="16" t="s">
        <v>17</v>
      </c>
      <c r="F825" s="2">
        <v>72</v>
      </c>
      <c r="G825" s="3" t="s">
        <v>18</v>
      </c>
      <c r="H825" s="17">
        <v>10102</v>
      </c>
      <c r="I825" s="17">
        <v>893</v>
      </c>
      <c r="J825" s="3"/>
      <c r="K825" s="17">
        <v>272.5377425454426</v>
      </c>
      <c r="L825" s="17">
        <v>2054.7687268916106</v>
      </c>
    </row>
    <row r="826" spans="1:12" x14ac:dyDescent="0.3">
      <c r="A826" s="2">
        <v>3507</v>
      </c>
      <c r="B826" s="2">
        <v>3507201095</v>
      </c>
      <c r="C826" s="3" t="s">
        <v>322</v>
      </c>
      <c r="D826" s="2">
        <v>201</v>
      </c>
      <c r="E826" s="16" t="s">
        <v>17</v>
      </c>
      <c r="F826" s="2">
        <v>95</v>
      </c>
      <c r="G826" s="3" t="s">
        <v>296</v>
      </c>
      <c r="H826" s="17">
        <v>14082</v>
      </c>
      <c r="I826" s="17">
        <v>893</v>
      </c>
      <c r="J826" s="3"/>
      <c r="K826" s="17">
        <v>0</v>
      </c>
      <c r="L826" s="17">
        <v>966.54907052336785</v>
      </c>
    </row>
    <row r="827" spans="1:12" x14ac:dyDescent="0.3">
      <c r="A827" s="2">
        <v>3507</v>
      </c>
      <c r="B827" s="2">
        <v>3507201201</v>
      </c>
      <c r="C827" s="3" t="s">
        <v>322</v>
      </c>
      <c r="D827" s="2">
        <v>201</v>
      </c>
      <c r="E827" s="16" t="s">
        <v>17</v>
      </c>
      <c r="F827" s="2">
        <v>201</v>
      </c>
      <c r="G827" s="3" t="s">
        <v>17</v>
      </c>
      <c r="H827" s="17">
        <v>13383</v>
      </c>
      <c r="I827" s="17">
        <v>893</v>
      </c>
      <c r="J827" s="3"/>
      <c r="K827" s="17">
        <v>0</v>
      </c>
      <c r="L827" s="17">
        <v>736.5167838983125</v>
      </c>
    </row>
    <row r="828" spans="1:12" x14ac:dyDescent="0.3">
      <c r="A828" s="2">
        <v>3507</v>
      </c>
      <c r="B828" s="2">
        <v>3507201310</v>
      </c>
      <c r="C828" s="3" t="s">
        <v>322</v>
      </c>
      <c r="D828" s="2">
        <v>201</v>
      </c>
      <c r="E828" s="16" t="s">
        <v>17</v>
      </c>
      <c r="F828" s="2">
        <v>310</v>
      </c>
      <c r="G828" s="3" t="s">
        <v>277</v>
      </c>
      <c r="H828" s="17">
        <v>14082</v>
      </c>
      <c r="I828" s="17">
        <v>893</v>
      </c>
      <c r="J828" s="3"/>
      <c r="K828" s="17">
        <v>136.87951806973797</v>
      </c>
      <c r="L828" s="17">
        <v>2869.5626818752862</v>
      </c>
    </row>
    <row r="829" spans="1:12" x14ac:dyDescent="0.3">
      <c r="A829" s="2">
        <v>3507</v>
      </c>
      <c r="B829" s="2">
        <v>3507201740</v>
      </c>
      <c r="C829" s="3" t="s">
        <v>322</v>
      </c>
      <c r="D829" s="2">
        <v>201</v>
      </c>
      <c r="E829" s="16" t="s">
        <v>17</v>
      </c>
      <c r="F829" s="2">
        <v>740</v>
      </c>
      <c r="G829" s="3" t="s">
        <v>305</v>
      </c>
      <c r="H829" s="17">
        <v>10102</v>
      </c>
      <c r="I829" s="17">
        <v>893</v>
      </c>
      <c r="J829" s="3"/>
      <c r="K829" s="17">
        <v>3110.3030608227709</v>
      </c>
      <c r="L829" s="17">
        <v>5103.4724813259345</v>
      </c>
    </row>
    <row r="830" spans="1:12" x14ac:dyDescent="0.3">
      <c r="A830" s="2">
        <v>3508</v>
      </c>
      <c r="B830" s="2">
        <v>3508281061</v>
      </c>
      <c r="C830" s="3" t="s">
        <v>323</v>
      </c>
      <c r="D830" s="2">
        <v>281</v>
      </c>
      <c r="E830" s="16" t="s">
        <v>169</v>
      </c>
      <c r="F830" s="2">
        <v>61</v>
      </c>
      <c r="G830" s="3" t="s">
        <v>170</v>
      </c>
      <c r="H830" s="17">
        <v>13087</v>
      </c>
      <c r="I830" s="17">
        <v>893</v>
      </c>
      <c r="J830" s="3"/>
      <c r="K830" s="17">
        <v>0</v>
      </c>
      <c r="L830" s="17">
        <v>622.3284916847133</v>
      </c>
    </row>
    <row r="831" spans="1:12" x14ac:dyDescent="0.3">
      <c r="A831" s="2">
        <v>3508</v>
      </c>
      <c r="B831" s="2">
        <v>3508281137</v>
      </c>
      <c r="C831" s="3" t="s">
        <v>323</v>
      </c>
      <c r="D831" s="2">
        <v>281</v>
      </c>
      <c r="E831" s="16" t="s">
        <v>169</v>
      </c>
      <c r="F831" s="2">
        <v>137</v>
      </c>
      <c r="G831" s="3" t="s">
        <v>210</v>
      </c>
      <c r="H831" s="17">
        <v>12958</v>
      </c>
      <c r="I831" s="17">
        <v>893</v>
      </c>
      <c r="J831" s="3"/>
      <c r="K831" s="17">
        <v>6.6842743526649429E-3</v>
      </c>
      <c r="L831" s="17">
        <v>887.8522979646641</v>
      </c>
    </row>
    <row r="832" spans="1:12" x14ac:dyDescent="0.3">
      <c r="A832" s="2">
        <v>3508</v>
      </c>
      <c r="B832" s="2">
        <v>3508281281</v>
      </c>
      <c r="C832" s="3" t="s">
        <v>323</v>
      </c>
      <c r="D832" s="2">
        <v>281</v>
      </c>
      <c r="E832" s="16" t="s">
        <v>169</v>
      </c>
      <c r="F832" s="2">
        <v>281</v>
      </c>
      <c r="G832" s="3" t="s">
        <v>169</v>
      </c>
      <c r="H832" s="17">
        <v>13823</v>
      </c>
      <c r="I832" s="17">
        <v>893</v>
      </c>
      <c r="J832" s="3"/>
      <c r="K832" s="17">
        <v>0</v>
      </c>
      <c r="L832" s="17">
        <v>446.5177305259258</v>
      </c>
    </row>
    <row r="833" spans="1:12" x14ac:dyDescent="0.3">
      <c r="A833" s="2">
        <v>3508</v>
      </c>
      <c r="B833" s="2">
        <v>3508281332</v>
      </c>
      <c r="C833" s="3" t="s">
        <v>323</v>
      </c>
      <c r="D833" s="2">
        <v>281</v>
      </c>
      <c r="E833" s="16" t="s">
        <v>169</v>
      </c>
      <c r="F833" s="2">
        <v>332</v>
      </c>
      <c r="G833" s="3" t="s">
        <v>221</v>
      </c>
      <c r="H833" s="17">
        <v>14386</v>
      </c>
      <c r="I833" s="17">
        <v>893</v>
      </c>
      <c r="J833" s="3"/>
      <c r="K833" s="17">
        <v>889.82169371561758</v>
      </c>
      <c r="L833" s="17">
        <v>1727.7497986458566</v>
      </c>
    </row>
    <row r="834" spans="1:12" x14ac:dyDescent="0.3">
      <c r="A834" s="2">
        <v>3509</v>
      </c>
      <c r="B834" s="2">
        <v>3509095095</v>
      </c>
      <c r="C834" s="3" t="s">
        <v>324</v>
      </c>
      <c r="D834" s="2">
        <v>95</v>
      </c>
      <c r="E834" s="16" t="s">
        <v>296</v>
      </c>
      <c r="F834" s="2">
        <v>95</v>
      </c>
      <c r="G834" s="3" t="s">
        <v>296</v>
      </c>
      <c r="H834" s="17">
        <v>11658</v>
      </c>
      <c r="I834" s="17">
        <v>893</v>
      </c>
      <c r="J834" s="3"/>
      <c r="K834" s="17">
        <v>0</v>
      </c>
      <c r="L834" s="17">
        <v>800.17249425943919</v>
      </c>
    </row>
    <row r="835" spans="1:12" x14ac:dyDescent="0.3">
      <c r="A835" s="2">
        <v>3509</v>
      </c>
      <c r="B835" s="2">
        <v>3509095167</v>
      </c>
      <c r="C835" s="3" t="s">
        <v>324</v>
      </c>
      <c r="D835" s="2">
        <v>95</v>
      </c>
      <c r="E835" s="16" t="s">
        <v>296</v>
      </c>
      <c r="F835" s="2">
        <v>167</v>
      </c>
      <c r="G835" s="3" t="s">
        <v>191</v>
      </c>
      <c r="H835" s="17">
        <v>14082</v>
      </c>
      <c r="I835" s="17">
        <v>893</v>
      </c>
      <c r="J835" s="3"/>
      <c r="K835" s="17">
        <v>164.77939538205283</v>
      </c>
      <c r="L835" s="17">
        <v>4681.8097597924461</v>
      </c>
    </row>
    <row r="836" spans="1:12" x14ac:dyDescent="0.3">
      <c r="A836" s="2">
        <v>3509</v>
      </c>
      <c r="B836" s="2">
        <v>3509095292</v>
      </c>
      <c r="C836" s="3" t="s">
        <v>324</v>
      </c>
      <c r="D836" s="2">
        <v>95</v>
      </c>
      <c r="E836" s="16" t="s">
        <v>296</v>
      </c>
      <c r="F836" s="2">
        <v>292</v>
      </c>
      <c r="G836" s="3" t="s">
        <v>298</v>
      </c>
      <c r="H836" s="17">
        <v>10709</v>
      </c>
      <c r="I836" s="17">
        <v>893</v>
      </c>
      <c r="J836" s="3"/>
      <c r="K836" s="17">
        <v>894.16988955538</v>
      </c>
      <c r="L836" s="17">
        <v>2084.8792249876733</v>
      </c>
    </row>
    <row r="837" spans="1:12" x14ac:dyDescent="0.3">
      <c r="A837" s="2">
        <v>3509</v>
      </c>
      <c r="B837" s="2">
        <v>3509095331</v>
      </c>
      <c r="C837" s="3" t="s">
        <v>324</v>
      </c>
      <c r="D837" s="2">
        <v>95</v>
      </c>
      <c r="E837" s="16" t="s">
        <v>296</v>
      </c>
      <c r="F837" s="2">
        <v>331</v>
      </c>
      <c r="G837" s="3" t="s">
        <v>20</v>
      </c>
      <c r="H837" s="17">
        <v>10102</v>
      </c>
      <c r="I837" s="17">
        <v>893</v>
      </c>
      <c r="J837" s="3"/>
      <c r="K837" s="17">
        <v>184.0905470400503</v>
      </c>
      <c r="L837" s="17">
        <v>3030.0732439010644</v>
      </c>
    </row>
    <row r="838" spans="1:12" x14ac:dyDescent="0.3">
      <c r="A838" s="2">
        <v>3510</v>
      </c>
      <c r="B838" s="2">
        <v>3510281005</v>
      </c>
      <c r="C838" s="3" t="s">
        <v>325</v>
      </c>
      <c r="D838" s="2">
        <v>281</v>
      </c>
      <c r="E838" s="16" t="s">
        <v>169</v>
      </c>
      <c r="F838" s="2">
        <v>5</v>
      </c>
      <c r="G838" s="3" t="s">
        <v>219</v>
      </c>
      <c r="H838" s="17">
        <v>12703</v>
      </c>
      <c r="I838" s="17">
        <v>893</v>
      </c>
      <c r="J838" s="3"/>
      <c r="K838" s="17">
        <v>2078.1068726335343</v>
      </c>
      <c r="L838" s="17">
        <v>4969.0278106404112</v>
      </c>
    </row>
    <row r="839" spans="1:12" x14ac:dyDescent="0.3">
      <c r="A839" s="2">
        <v>3510</v>
      </c>
      <c r="B839" s="2">
        <v>3510281061</v>
      </c>
      <c r="C839" s="3" t="s">
        <v>325</v>
      </c>
      <c r="D839" s="2">
        <v>281</v>
      </c>
      <c r="E839" s="16" t="s">
        <v>169</v>
      </c>
      <c r="F839" s="2">
        <v>61</v>
      </c>
      <c r="G839" s="3" t="s">
        <v>170</v>
      </c>
      <c r="H839" s="17">
        <v>13099</v>
      </c>
      <c r="I839" s="17">
        <v>893</v>
      </c>
      <c r="J839" s="3"/>
      <c r="K839" s="17">
        <v>0</v>
      </c>
      <c r="L839" s="17">
        <v>622.89912986765921</v>
      </c>
    </row>
    <row r="840" spans="1:12" x14ac:dyDescent="0.3">
      <c r="A840" s="2">
        <v>3510</v>
      </c>
      <c r="B840" s="2">
        <v>3510281210</v>
      </c>
      <c r="C840" s="3" t="s">
        <v>325</v>
      </c>
      <c r="D840" s="2">
        <v>281</v>
      </c>
      <c r="E840" s="16" t="s">
        <v>169</v>
      </c>
      <c r="F840" s="2">
        <v>210</v>
      </c>
      <c r="G840" s="3" t="s">
        <v>54</v>
      </c>
      <c r="H840" s="17">
        <v>12703</v>
      </c>
      <c r="I840" s="17">
        <v>893</v>
      </c>
      <c r="J840" s="3"/>
      <c r="K840" s="17">
        <v>1337.5021617969942</v>
      </c>
      <c r="L840" s="17">
        <v>4079.5017949285539</v>
      </c>
    </row>
    <row r="841" spans="1:12" x14ac:dyDescent="0.3">
      <c r="A841" s="2">
        <v>3510</v>
      </c>
      <c r="B841" s="2">
        <v>3510281281</v>
      </c>
      <c r="C841" s="3" t="s">
        <v>325</v>
      </c>
      <c r="D841" s="2">
        <v>281</v>
      </c>
      <c r="E841" s="16" t="s">
        <v>169</v>
      </c>
      <c r="F841" s="2">
        <v>281</v>
      </c>
      <c r="G841" s="3" t="s">
        <v>169</v>
      </c>
      <c r="H841" s="17">
        <v>12287</v>
      </c>
      <c r="I841" s="17">
        <v>893</v>
      </c>
      <c r="J841" s="3"/>
      <c r="K841" s="17">
        <v>0</v>
      </c>
      <c r="L841" s="17">
        <v>396.90106018751612</v>
      </c>
    </row>
    <row r="842" spans="1:12" x14ac:dyDescent="0.3">
      <c r="A842" s="2">
        <v>3510</v>
      </c>
      <c r="B842" s="2">
        <v>3510281293</v>
      </c>
      <c r="C842" s="3" t="s">
        <v>325</v>
      </c>
      <c r="D842" s="2">
        <v>281</v>
      </c>
      <c r="E842" s="16" t="s">
        <v>169</v>
      </c>
      <c r="F842" s="2">
        <v>293</v>
      </c>
      <c r="G842" s="3" t="s">
        <v>45</v>
      </c>
      <c r="H842" s="17">
        <v>12658</v>
      </c>
      <c r="I842" s="17">
        <v>893</v>
      </c>
      <c r="J842" s="3"/>
      <c r="K842" s="17">
        <v>0</v>
      </c>
      <c r="L842" s="17">
        <v>768.91368708385016</v>
      </c>
    </row>
    <row r="843" spans="1:12" x14ac:dyDescent="0.3">
      <c r="A843" s="2">
        <v>3510</v>
      </c>
      <c r="B843" s="2">
        <v>3510281332</v>
      </c>
      <c r="C843" s="3" t="s">
        <v>325</v>
      </c>
      <c r="D843" s="2">
        <v>281</v>
      </c>
      <c r="E843" s="16" t="s">
        <v>169</v>
      </c>
      <c r="F843" s="2">
        <v>332</v>
      </c>
      <c r="G843" s="3" t="s">
        <v>221</v>
      </c>
      <c r="H843" s="17">
        <v>11706</v>
      </c>
      <c r="I843" s="17">
        <v>893</v>
      </c>
      <c r="J843" s="3"/>
      <c r="K843" s="17">
        <v>724.0548273762688</v>
      </c>
      <c r="L843" s="17">
        <v>1405.8834382697332</v>
      </c>
    </row>
    <row r="844" spans="1:12" x14ac:dyDescent="0.3">
      <c r="A844" s="2">
        <v>3513</v>
      </c>
      <c r="B844" s="2">
        <v>3513044035</v>
      </c>
      <c r="C844" s="3" t="s">
        <v>326</v>
      </c>
      <c r="D844" s="2">
        <v>44</v>
      </c>
      <c r="E844" s="16" t="s">
        <v>35</v>
      </c>
      <c r="F844" s="2">
        <v>35</v>
      </c>
      <c r="G844" s="3" t="s">
        <v>22</v>
      </c>
      <c r="H844" s="17">
        <v>12358</v>
      </c>
      <c r="I844" s="17">
        <v>893</v>
      </c>
      <c r="J844" s="3"/>
      <c r="K844" s="17">
        <v>1200.3306830379988</v>
      </c>
      <c r="L844" s="17">
        <v>3651.8030082120858</v>
      </c>
    </row>
    <row r="845" spans="1:12" x14ac:dyDescent="0.3">
      <c r="A845" s="2">
        <v>3513</v>
      </c>
      <c r="B845" s="2">
        <v>3513044044</v>
      </c>
      <c r="C845" s="3" t="s">
        <v>326</v>
      </c>
      <c r="D845" s="2">
        <v>44</v>
      </c>
      <c r="E845" s="16" t="s">
        <v>35</v>
      </c>
      <c r="F845" s="2">
        <v>44</v>
      </c>
      <c r="G845" s="3" t="s">
        <v>35</v>
      </c>
      <c r="H845" s="17">
        <v>11269</v>
      </c>
      <c r="I845" s="17">
        <v>893</v>
      </c>
      <c r="J845" s="3"/>
      <c r="K845" s="17">
        <v>0</v>
      </c>
      <c r="L845" s="17">
        <v>742.26640339014375</v>
      </c>
    </row>
    <row r="846" spans="1:12" x14ac:dyDescent="0.3">
      <c r="A846" s="2">
        <v>3513</v>
      </c>
      <c r="B846" s="2">
        <v>3513044244</v>
      </c>
      <c r="C846" s="3" t="s">
        <v>326</v>
      </c>
      <c r="D846" s="2">
        <v>44</v>
      </c>
      <c r="E846" s="16" t="s">
        <v>35</v>
      </c>
      <c r="F846" s="2">
        <v>244</v>
      </c>
      <c r="G846" s="3" t="s">
        <v>43</v>
      </c>
      <c r="H846" s="17">
        <v>10208</v>
      </c>
      <c r="I846" s="17">
        <v>893</v>
      </c>
      <c r="J846" s="3"/>
      <c r="K846" s="17">
        <v>748.04756028039628</v>
      </c>
      <c r="L846" s="17">
        <v>3549.9174128680188</v>
      </c>
    </row>
    <row r="847" spans="1:12" x14ac:dyDescent="0.3">
      <c r="A847" s="2">
        <v>3513</v>
      </c>
      <c r="B847" s="2">
        <v>3513044293</v>
      </c>
      <c r="C847" s="3" t="s">
        <v>326</v>
      </c>
      <c r="D847" s="2">
        <v>44</v>
      </c>
      <c r="E847" s="16" t="s">
        <v>35</v>
      </c>
      <c r="F847" s="2">
        <v>293</v>
      </c>
      <c r="G847" s="3" t="s">
        <v>45</v>
      </c>
      <c r="H847" s="17">
        <v>9953</v>
      </c>
      <c r="I847" s="17">
        <v>893</v>
      </c>
      <c r="J847" s="3"/>
      <c r="K847" s="17">
        <v>0</v>
      </c>
      <c r="L847" s="17">
        <v>604.59771903504225</v>
      </c>
    </row>
    <row r="848" spans="1:12" x14ac:dyDescent="0.3">
      <c r="A848" s="2">
        <v>3514</v>
      </c>
      <c r="B848" s="2">
        <v>3514281061</v>
      </c>
      <c r="C848" s="3" t="s">
        <v>327</v>
      </c>
      <c r="D848" s="2">
        <v>281</v>
      </c>
      <c r="E848" s="16" t="s">
        <v>169</v>
      </c>
      <c r="F848" s="2">
        <v>61</v>
      </c>
      <c r="G848" s="3" t="s">
        <v>170</v>
      </c>
      <c r="H848" s="17">
        <v>11534</v>
      </c>
      <c r="I848" s="17">
        <v>893</v>
      </c>
      <c r="J848" s="3"/>
      <c r="K848" s="17">
        <v>0</v>
      </c>
      <c r="L848" s="17">
        <v>548.47840017509589</v>
      </c>
    </row>
    <row r="849" spans="1:12" x14ac:dyDescent="0.3">
      <c r="A849" s="2">
        <v>3514</v>
      </c>
      <c r="B849" s="2">
        <v>3514281281</v>
      </c>
      <c r="C849" s="3" t="s">
        <v>327</v>
      </c>
      <c r="D849" s="2">
        <v>281</v>
      </c>
      <c r="E849" s="16" t="s">
        <v>169</v>
      </c>
      <c r="F849" s="2">
        <v>281</v>
      </c>
      <c r="G849" s="3" t="s">
        <v>169</v>
      </c>
      <c r="H849" s="17">
        <v>12867</v>
      </c>
      <c r="I849" s="17">
        <v>893</v>
      </c>
      <c r="J849" s="3"/>
      <c r="K849" s="17">
        <v>0</v>
      </c>
      <c r="L849" s="17">
        <v>415.63652164342602</v>
      </c>
    </row>
    <row r="850" spans="1:12" x14ac:dyDescent="0.3">
      <c r="A850" s="2">
        <v>3515</v>
      </c>
      <c r="B850" s="2">
        <v>3515287043</v>
      </c>
      <c r="C850" s="3" t="s">
        <v>328</v>
      </c>
      <c r="D850" s="2">
        <v>287</v>
      </c>
      <c r="E850" s="16" t="s">
        <v>329</v>
      </c>
      <c r="F850" s="2">
        <v>43</v>
      </c>
      <c r="G850" s="3" t="s">
        <v>330</v>
      </c>
      <c r="H850" s="17">
        <v>8724</v>
      </c>
      <c r="I850" s="17">
        <v>893</v>
      </c>
      <c r="J850" s="3"/>
      <c r="K850" s="17">
        <v>2754.1741102644828</v>
      </c>
      <c r="L850" s="17">
        <v>4469.7102175691198</v>
      </c>
    </row>
    <row r="851" spans="1:12" x14ac:dyDescent="0.3">
      <c r="A851" s="2">
        <v>3515</v>
      </c>
      <c r="B851" s="2">
        <v>3515287045</v>
      </c>
      <c r="C851" s="3" t="s">
        <v>328</v>
      </c>
      <c r="D851" s="2">
        <v>287</v>
      </c>
      <c r="E851" s="16" t="s">
        <v>329</v>
      </c>
      <c r="F851" s="2">
        <v>45</v>
      </c>
      <c r="G851" s="3" t="s">
        <v>331</v>
      </c>
      <c r="H851" s="17">
        <v>8701</v>
      </c>
      <c r="I851" s="17">
        <v>893</v>
      </c>
      <c r="J851" s="3"/>
      <c r="K851" s="17">
        <v>2341.0245545921425</v>
      </c>
      <c r="L851" s="17">
        <v>4708.1716897237275</v>
      </c>
    </row>
    <row r="852" spans="1:12" x14ac:dyDescent="0.3">
      <c r="A852" s="2">
        <v>3515</v>
      </c>
      <c r="B852" s="2">
        <v>3515287135</v>
      </c>
      <c r="C852" s="3" t="s">
        <v>328</v>
      </c>
      <c r="D852" s="2">
        <v>287</v>
      </c>
      <c r="E852" s="16" t="s">
        <v>329</v>
      </c>
      <c r="F852" s="2">
        <v>135</v>
      </c>
      <c r="G852" s="3" t="s">
        <v>332</v>
      </c>
      <c r="H852" s="17">
        <v>12703</v>
      </c>
      <c r="I852" s="17">
        <v>893</v>
      </c>
      <c r="J852" s="3"/>
      <c r="K852" s="17">
        <v>3241.0351132579526</v>
      </c>
      <c r="L852" s="17">
        <v>7722.3738239840059</v>
      </c>
    </row>
    <row r="853" spans="1:12" x14ac:dyDescent="0.3">
      <c r="A853" s="2">
        <v>3515</v>
      </c>
      <c r="B853" s="2">
        <v>3515287191</v>
      </c>
      <c r="C853" s="3" t="s">
        <v>328</v>
      </c>
      <c r="D853" s="2">
        <v>287</v>
      </c>
      <c r="E853" s="16" t="s">
        <v>329</v>
      </c>
      <c r="F853" s="2">
        <v>191</v>
      </c>
      <c r="G853" s="3" t="s">
        <v>254</v>
      </c>
      <c r="H853" s="17">
        <v>9368</v>
      </c>
      <c r="I853" s="17">
        <v>893</v>
      </c>
      <c r="J853" s="3"/>
      <c r="K853" s="17">
        <v>206.35892952538416</v>
      </c>
      <c r="L853" s="17">
        <v>2819.8322056825182</v>
      </c>
    </row>
    <row r="854" spans="1:12" x14ac:dyDescent="0.3">
      <c r="A854" s="2">
        <v>3515</v>
      </c>
      <c r="B854" s="2">
        <v>3515287215</v>
      </c>
      <c r="C854" s="3" t="s">
        <v>328</v>
      </c>
      <c r="D854" s="2">
        <v>287</v>
      </c>
      <c r="E854" s="16" t="s">
        <v>329</v>
      </c>
      <c r="F854" s="2">
        <v>215</v>
      </c>
      <c r="G854" s="3" t="s">
        <v>333</v>
      </c>
      <c r="H854" s="17">
        <v>9973</v>
      </c>
      <c r="I854" s="17">
        <v>893</v>
      </c>
      <c r="J854" s="3"/>
      <c r="K854" s="17">
        <v>709.58585918388235</v>
      </c>
      <c r="L854" s="17">
        <v>2260.7207113469212</v>
      </c>
    </row>
    <row r="855" spans="1:12" x14ac:dyDescent="0.3">
      <c r="A855" s="2">
        <v>3515</v>
      </c>
      <c r="B855" s="2">
        <v>3515287227</v>
      </c>
      <c r="C855" s="3" t="s">
        <v>328</v>
      </c>
      <c r="D855" s="2">
        <v>287</v>
      </c>
      <c r="E855" s="16" t="s">
        <v>329</v>
      </c>
      <c r="F855" s="2">
        <v>227</v>
      </c>
      <c r="G855" s="3" t="s">
        <v>255</v>
      </c>
      <c r="H855" s="17">
        <v>10275</v>
      </c>
      <c r="I855" s="17">
        <v>893</v>
      </c>
      <c r="J855" s="3"/>
      <c r="K855" s="17">
        <v>244.2996633200728</v>
      </c>
      <c r="L855" s="17">
        <v>2124.6093349692546</v>
      </c>
    </row>
    <row r="856" spans="1:12" x14ac:dyDescent="0.3">
      <c r="A856" s="2">
        <v>3515</v>
      </c>
      <c r="B856" s="2">
        <v>3515287277</v>
      </c>
      <c r="C856" s="3" t="s">
        <v>328</v>
      </c>
      <c r="D856" s="2">
        <v>287</v>
      </c>
      <c r="E856" s="16" t="s">
        <v>329</v>
      </c>
      <c r="F856" s="2">
        <v>277</v>
      </c>
      <c r="G856" s="3" t="s">
        <v>334</v>
      </c>
      <c r="H856" s="17">
        <v>10746</v>
      </c>
      <c r="I856" s="17">
        <v>893</v>
      </c>
      <c r="J856" s="3"/>
      <c r="K856" s="17">
        <v>347.87761010087888</v>
      </c>
      <c r="L856" s="17">
        <v>1347.4323024700989</v>
      </c>
    </row>
    <row r="857" spans="1:12" x14ac:dyDescent="0.3">
      <c r="A857" s="2">
        <v>3515</v>
      </c>
      <c r="B857" s="2">
        <v>3515287287</v>
      </c>
      <c r="C857" s="3" t="s">
        <v>328</v>
      </c>
      <c r="D857" s="2">
        <v>287</v>
      </c>
      <c r="E857" s="16" t="s">
        <v>329</v>
      </c>
      <c r="F857" s="2">
        <v>287</v>
      </c>
      <c r="G857" s="3" t="s">
        <v>329</v>
      </c>
      <c r="H857" s="17">
        <v>9239</v>
      </c>
      <c r="I857" s="17">
        <v>893</v>
      </c>
      <c r="J857" s="3"/>
      <c r="K857" s="17">
        <v>1723.1351612032977</v>
      </c>
      <c r="L857" s="17">
        <v>3275.6671675905964</v>
      </c>
    </row>
    <row r="858" spans="1:12" x14ac:dyDescent="0.3">
      <c r="A858" s="2">
        <v>3515</v>
      </c>
      <c r="B858" s="2">
        <v>3515287306</v>
      </c>
      <c r="C858" s="3" t="s">
        <v>328</v>
      </c>
      <c r="D858" s="2">
        <v>287</v>
      </c>
      <c r="E858" s="16" t="s">
        <v>329</v>
      </c>
      <c r="F858" s="2">
        <v>306</v>
      </c>
      <c r="G858" s="3" t="s">
        <v>335</v>
      </c>
      <c r="H858" s="17">
        <v>8724</v>
      </c>
      <c r="I858" s="17">
        <v>893</v>
      </c>
      <c r="J858" s="3"/>
      <c r="K858" s="17">
        <v>1517.4934480896991</v>
      </c>
      <c r="L858" s="17">
        <v>5032.3653402214422</v>
      </c>
    </row>
    <row r="859" spans="1:12" x14ac:dyDescent="0.3">
      <c r="A859" s="2">
        <v>3515</v>
      </c>
      <c r="B859" s="2">
        <v>3515287316</v>
      </c>
      <c r="C859" s="3" t="s">
        <v>328</v>
      </c>
      <c r="D859" s="2">
        <v>287</v>
      </c>
      <c r="E859" s="16" t="s">
        <v>329</v>
      </c>
      <c r="F859" s="2">
        <v>316</v>
      </c>
      <c r="G859" s="3" t="s">
        <v>182</v>
      </c>
      <c r="H859" s="17">
        <v>11282</v>
      </c>
      <c r="I859" s="17">
        <v>893</v>
      </c>
      <c r="J859" s="3"/>
      <c r="K859" s="17">
        <v>329.37802773930343</v>
      </c>
      <c r="L859" s="17">
        <v>1091.2590391626964</v>
      </c>
    </row>
    <row r="860" spans="1:12" x14ac:dyDescent="0.3">
      <c r="A860" s="2">
        <v>3515</v>
      </c>
      <c r="B860" s="2">
        <v>3515287658</v>
      </c>
      <c r="C860" s="3" t="s">
        <v>328</v>
      </c>
      <c r="D860" s="2">
        <v>287</v>
      </c>
      <c r="E860" s="16" t="s">
        <v>329</v>
      </c>
      <c r="F860" s="2">
        <v>658</v>
      </c>
      <c r="G860" s="3" t="s">
        <v>183</v>
      </c>
      <c r="H860" s="17">
        <v>9669</v>
      </c>
      <c r="I860" s="17">
        <v>893</v>
      </c>
      <c r="J860" s="3"/>
      <c r="K860" s="17">
        <v>257.75833861006322</v>
      </c>
      <c r="L860" s="17">
        <v>973.43471196958853</v>
      </c>
    </row>
    <row r="861" spans="1:12" x14ac:dyDescent="0.3">
      <c r="A861" s="2">
        <v>3515</v>
      </c>
      <c r="B861" s="2">
        <v>3515287767</v>
      </c>
      <c r="C861" s="3" t="s">
        <v>328</v>
      </c>
      <c r="D861" s="2">
        <v>287</v>
      </c>
      <c r="E861" s="16" t="s">
        <v>329</v>
      </c>
      <c r="F861" s="2">
        <v>767</v>
      </c>
      <c r="G861" s="3" t="s">
        <v>184</v>
      </c>
      <c r="H861" s="17">
        <v>9307</v>
      </c>
      <c r="I861" s="17">
        <v>893</v>
      </c>
      <c r="J861" s="3"/>
      <c r="K861" s="17">
        <v>463.9268292497145</v>
      </c>
      <c r="L861" s="17">
        <v>1676.6818507090702</v>
      </c>
    </row>
    <row r="862" spans="1:12" x14ac:dyDescent="0.3">
      <c r="A862" s="2">
        <v>3516</v>
      </c>
      <c r="B862" s="2">
        <v>3516137005</v>
      </c>
      <c r="C862" s="3" t="s">
        <v>336</v>
      </c>
      <c r="D862" s="2">
        <v>137</v>
      </c>
      <c r="E862" s="16" t="s">
        <v>210</v>
      </c>
      <c r="F862" s="2">
        <v>5</v>
      </c>
      <c r="G862" s="3" t="s">
        <v>219</v>
      </c>
      <c r="H862" s="17">
        <v>10914.137848605578</v>
      </c>
      <c r="I862" s="17">
        <v>893</v>
      </c>
      <c r="J862" s="3"/>
      <c r="K862" s="17">
        <v>1785.4636599273435</v>
      </c>
      <c r="L862" s="17">
        <v>4269.279264652776</v>
      </c>
    </row>
    <row r="863" spans="1:12" x14ac:dyDescent="0.3">
      <c r="A863" s="2">
        <v>3516</v>
      </c>
      <c r="B863" s="2">
        <v>3516137137</v>
      </c>
      <c r="C863" s="3" t="s">
        <v>336</v>
      </c>
      <c r="D863" s="2">
        <v>137</v>
      </c>
      <c r="E863" s="16" t="s">
        <v>210</v>
      </c>
      <c r="F863" s="2">
        <v>137</v>
      </c>
      <c r="G863" s="3" t="s">
        <v>210</v>
      </c>
      <c r="H863" s="17">
        <v>12970.191630311843</v>
      </c>
      <c r="I863" s="17">
        <v>893</v>
      </c>
      <c r="J863" s="3"/>
      <c r="K863" s="17">
        <v>6.6905633011629106E-3</v>
      </c>
      <c r="L863" s="17">
        <v>888.68764037771507</v>
      </c>
    </row>
    <row r="864" spans="1:12" x14ac:dyDescent="0.3">
      <c r="A864" s="2">
        <v>3516</v>
      </c>
      <c r="B864" s="2">
        <v>3516137325</v>
      </c>
      <c r="C864" s="3" t="s">
        <v>336</v>
      </c>
      <c r="D864" s="2">
        <v>137</v>
      </c>
      <c r="E864" s="16" t="s">
        <v>210</v>
      </c>
      <c r="F864" s="2">
        <v>325</v>
      </c>
      <c r="G864" s="3" t="s">
        <v>220</v>
      </c>
      <c r="H864" s="17">
        <v>11428.89573283859</v>
      </c>
      <c r="I864" s="17">
        <v>893</v>
      </c>
      <c r="J864" s="3"/>
      <c r="K864" s="17">
        <v>561.43777094230973</v>
      </c>
      <c r="L864" s="17">
        <v>1662.7176275848196</v>
      </c>
    </row>
    <row r="865" spans="1:12" x14ac:dyDescent="0.3">
      <c r="A865" s="2">
        <v>3516</v>
      </c>
      <c r="B865" s="2">
        <v>3516137332</v>
      </c>
      <c r="C865" s="3" t="s">
        <v>336</v>
      </c>
      <c r="D865" s="2">
        <v>137</v>
      </c>
      <c r="E865" s="16" t="s">
        <v>210</v>
      </c>
      <c r="F865" s="2">
        <v>332</v>
      </c>
      <c r="G865" s="3" t="s">
        <v>221</v>
      </c>
      <c r="H865" s="17">
        <v>11706.309250671224</v>
      </c>
      <c r="I865" s="17">
        <v>893</v>
      </c>
      <c r="J865" s="3"/>
      <c r="K865" s="17">
        <v>724.07395555338917</v>
      </c>
      <c r="L865" s="17">
        <v>1405.9205790861488</v>
      </c>
    </row>
    <row r="866" spans="1:12" x14ac:dyDescent="0.3">
      <c r="A866" s="2">
        <v>3517</v>
      </c>
      <c r="B866" s="2">
        <v>3517239052</v>
      </c>
      <c r="C866" s="3" t="s">
        <v>337</v>
      </c>
      <c r="D866" s="2">
        <v>239</v>
      </c>
      <c r="E866" s="16" t="s">
        <v>267</v>
      </c>
      <c r="F866" s="2">
        <v>52</v>
      </c>
      <c r="G866" s="3" t="s">
        <v>268</v>
      </c>
      <c r="H866" s="17">
        <v>10561.605378361475</v>
      </c>
      <c r="I866" s="17">
        <v>893</v>
      </c>
      <c r="J866" s="3"/>
      <c r="K866" s="17">
        <v>1494.9391150635565</v>
      </c>
      <c r="L866" s="17">
        <v>3231.5609455854683</v>
      </c>
    </row>
    <row r="867" spans="1:12" x14ac:dyDescent="0.3">
      <c r="A867" s="2">
        <v>3517</v>
      </c>
      <c r="B867" s="2">
        <v>3517239239</v>
      </c>
      <c r="C867" s="3" t="s">
        <v>337</v>
      </c>
      <c r="D867" s="2">
        <v>239</v>
      </c>
      <c r="E867" s="16" t="s">
        <v>267</v>
      </c>
      <c r="F867" s="2">
        <v>239</v>
      </c>
      <c r="G867" s="3" t="s">
        <v>267</v>
      </c>
      <c r="H867" s="17">
        <v>11056.701470406524</v>
      </c>
      <c r="I867" s="17">
        <v>893</v>
      </c>
      <c r="J867" s="3"/>
      <c r="K867" s="17">
        <v>1782.1582277388097</v>
      </c>
      <c r="L867" s="17">
        <v>3812.8946962789469</v>
      </c>
    </row>
    <row r="868" spans="1:12" x14ac:dyDescent="0.3">
      <c r="A868" s="2">
        <v>3517</v>
      </c>
      <c r="B868" s="2">
        <v>3517239310</v>
      </c>
      <c r="C868" s="3" t="s">
        <v>337</v>
      </c>
      <c r="D868" s="2">
        <v>239</v>
      </c>
      <c r="E868" s="16" t="s">
        <v>267</v>
      </c>
      <c r="F868" s="2">
        <v>310</v>
      </c>
      <c r="G868" s="3" t="s">
        <v>277</v>
      </c>
      <c r="H868" s="17">
        <v>11877.686983877311</v>
      </c>
      <c r="I868" s="17">
        <v>893</v>
      </c>
      <c r="J868" s="3"/>
      <c r="K868" s="17">
        <v>115.45320765064207</v>
      </c>
      <c r="L868" s="17">
        <v>2420.3783067696459</v>
      </c>
    </row>
    <row r="869" spans="1:12" x14ac:dyDescent="0.3">
      <c r="A869" s="2">
        <v>8001</v>
      </c>
      <c r="B869" s="2">
        <v>8001163163</v>
      </c>
      <c r="C869" s="3" t="s">
        <v>338</v>
      </c>
      <c r="D869" s="2">
        <v>163</v>
      </c>
      <c r="E869" s="16" t="s">
        <v>27</v>
      </c>
      <c r="F869" s="2">
        <v>163</v>
      </c>
      <c r="G869" s="3" t="s">
        <v>27</v>
      </c>
      <c r="H869" s="17">
        <v>12505.241457725948</v>
      </c>
      <c r="I869" s="17">
        <v>893</v>
      </c>
      <c r="J869" s="3"/>
      <c r="K869" s="17">
        <v>0</v>
      </c>
      <c r="L869" s="17">
        <v>794.05963593814886</v>
      </c>
    </row>
    <row r="870" spans="1:12" x14ac:dyDescent="0.3">
      <c r="A870" s="2">
        <v>3518</v>
      </c>
      <c r="B870" s="2">
        <v>3518149128</v>
      </c>
      <c r="C870" s="3" t="s">
        <v>339</v>
      </c>
      <c r="D870" s="2">
        <v>149</v>
      </c>
      <c r="E870" s="16" t="s">
        <v>103</v>
      </c>
      <c r="F870" s="2">
        <v>128</v>
      </c>
      <c r="G870" s="3" t="s">
        <v>110</v>
      </c>
      <c r="H870" s="17">
        <v>11397.720857418111</v>
      </c>
      <c r="I870" s="17">
        <v>893</v>
      </c>
      <c r="J870" s="3"/>
      <c r="K870" s="17">
        <v>0</v>
      </c>
      <c r="L870" s="17">
        <v>544.87715526706779</v>
      </c>
    </row>
    <row r="871" spans="1:12" x14ac:dyDescent="0.3">
      <c r="A871" s="2">
        <v>3518</v>
      </c>
      <c r="B871" s="2">
        <v>3518149149</v>
      </c>
      <c r="C871" s="3" t="s">
        <v>339</v>
      </c>
      <c r="D871" s="2">
        <v>149</v>
      </c>
      <c r="E871" s="16" t="s">
        <v>103</v>
      </c>
      <c r="F871" s="2">
        <v>149</v>
      </c>
      <c r="G871" s="3" t="s">
        <v>103</v>
      </c>
      <c r="H871" s="17">
        <v>12645.831944806039</v>
      </c>
      <c r="I871" s="17">
        <v>893</v>
      </c>
      <c r="J871" s="3"/>
      <c r="K871" s="17">
        <v>0</v>
      </c>
      <c r="L871" s="17">
        <v>277.45976320689988</v>
      </c>
    </row>
    <row r="872" spans="1:12" x14ac:dyDescent="0.3">
      <c r="A872" s="2">
        <v>3518</v>
      </c>
      <c r="B872" s="2">
        <v>3518149181</v>
      </c>
      <c r="C872" s="3" t="s">
        <v>339</v>
      </c>
      <c r="D872" s="2">
        <v>149</v>
      </c>
      <c r="E872" s="16" t="s">
        <v>103</v>
      </c>
      <c r="F872" s="2">
        <v>181</v>
      </c>
      <c r="G872" s="3" t="s">
        <v>105</v>
      </c>
      <c r="H872" s="17">
        <v>11315.92755443886</v>
      </c>
      <c r="I872" s="17">
        <v>893</v>
      </c>
      <c r="J872" s="3"/>
      <c r="K872" s="17">
        <v>0</v>
      </c>
      <c r="L872" s="17">
        <v>733.45228655387473</v>
      </c>
    </row>
    <row r="873" spans="1:12" x14ac:dyDescent="0.3">
      <c r="A873" s="9" t="s">
        <v>15</v>
      </c>
      <c r="B873" s="9"/>
      <c r="C873" s="9" t="s">
        <v>15</v>
      </c>
      <c r="D873" s="9" t="s">
        <v>15</v>
      </c>
      <c r="E873" s="9" t="s">
        <v>15</v>
      </c>
      <c r="F873" s="9" t="s">
        <v>15</v>
      </c>
      <c r="G873" s="9"/>
      <c r="H873" s="9" t="s">
        <v>15</v>
      </c>
      <c r="I873" s="9" t="s">
        <v>15</v>
      </c>
      <c r="J873" s="18" t="s">
        <v>15</v>
      </c>
      <c r="K873" s="19" t="s">
        <v>15</v>
      </c>
      <c r="L873" s="19" t="s">
        <v>15</v>
      </c>
    </row>
  </sheetData>
  <autoFilter ref="A9:M873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59999389629810485"/>
  </sheetPr>
  <dimension ref="A1:AA886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4.4" x14ac:dyDescent="0.3"/>
  <cols>
    <col min="1" max="1" width="4.21875" customWidth="1"/>
    <col min="2" max="2" width="11.5546875" customWidth="1"/>
    <col min="3" max="3" width="17.6640625" customWidth="1"/>
    <col min="4" max="4" width="5.21875" customWidth="1"/>
    <col min="5" max="5" width="14.88671875" customWidth="1"/>
    <col min="6" max="6" width="6.21875" customWidth="1"/>
    <col min="8" max="8" width="11.21875" customWidth="1"/>
    <col min="14" max="14" width="1" customWidth="1"/>
    <col min="20" max="20" width="1" customWidth="1"/>
    <col min="21" max="21" width="11.21875" customWidth="1"/>
    <col min="23" max="23" width="10.109375" customWidth="1"/>
    <col min="24" max="25" width="11.44140625" customWidth="1"/>
    <col min="26" max="26" width="0.77734375" customWidth="1"/>
  </cols>
  <sheetData>
    <row r="1" spans="1:27" ht="23.4" x14ac:dyDescent="0.3">
      <c r="A1" s="53" t="s">
        <v>0</v>
      </c>
    </row>
    <row r="2" spans="1:27" ht="21" x14ac:dyDescent="0.3">
      <c r="A2" s="54" t="s">
        <v>370</v>
      </c>
    </row>
    <row r="3" spans="1:27" ht="21" x14ac:dyDescent="0.3">
      <c r="A3" s="98" t="s">
        <v>371</v>
      </c>
    </row>
    <row r="4" spans="1:27" hidden="1" x14ac:dyDescent="0.3"/>
    <row r="5" spans="1:27" hidden="1" x14ac:dyDescent="0.3"/>
    <row r="6" spans="1:27" hidden="1" x14ac:dyDescent="0.3"/>
    <row r="8" spans="1:27" ht="48.6" x14ac:dyDescent="0.3">
      <c r="A8" s="20" t="s">
        <v>4</v>
      </c>
      <c r="B8" s="21" t="s">
        <v>5</v>
      </c>
      <c r="C8" s="22" t="s">
        <v>6</v>
      </c>
      <c r="D8" s="21" t="s">
        <v>7</v>
      </c>
      <c r="E8" s="21" t="s">
        <v>8</v>
      </c>
      <c r="F8" s="21" t="s">
        <v>9</v>
      </c>
      <c r="G8" s="21" t="s">
        <v>10</v>
      </c>
      <c r="H8" s="21" t="s">
        <v>340</v>
      </c>
      <c r="I8" s="21" t="s">
        <v>341</v>
      </c>
      <c r="J8" s="21" t="s">
        <v>342</v>
      </c>
      <c r="K8" s="21" t="s">
        <v>343</v>
      </c>
      <c r="L8" s="21" t="s">
        <v>344</v>
      </c>
      <c r="M8" s="23" t="s">
        <v>345</v>
      </c>
      <c r="N8" s="24"/>
      <c r="O8" s="20" t="s">
        <v>346</v>
      </c>
      <c r="P8" s="21" t="s">
        <v>347</v>
      </c>
      <c r="Q8" s="21" t="s">
        <v>348</v>
      </c>
      <c r="R8" s="21" t="s">
        <v>349</v>
      </c>
      <c r="S8" s="23" t="s">
        <v>350</v>
      </c>
      <c r="T8" s="24"/>
      <c r="U8" s="20" t="s">
        <v>351</v>
      </c>
      <c r="V8" s="21" t="s">
        <v>352</v>
      </c>
      <c r="W8" s="21" t="s">
        <v>353</v>
      </c>
      <c r="X8" s="21" t="s">
        <v>354</v>
      </c>
      <c r="Y8" s="23" t="s">
        <v>355</v>
      </c>
      <c r="Z8" s="24"/>
      <c r="AA8" s="25"/>
    </row>
    <row r="9" spans="1:27" ht="13.35" customHeight="1" x14ac:dyDescent="0.3">
      <c r="A9" s="26" t="s">
        <v>5</v>
      </c>
      <c r="B9" s="27" t="s">
        <v>4</v>
      </c>
      <c r="C9" s="27" t="s">
        <v>6</v>
      </c>
      <c r="D9" s="27" t="s">
        <v>7</v>
      </c>
      <c r="E9" s="27" t="s">
        <v>8</v>
      </c>
      <c r="F9" s="27" t="s">
        <v>9</v>
      </c>
      <c r="G9" s="27" t="s">
        <v>10</v>
      </c>
      <c r="H9" s="27" t="s">
        <v>340</v>
      </c>
      <c r="I9" s="27" t="s">
        <v>356</v>
      </c>
      <c r="J9" s="27" t="s">
        <v>342</v>
      </c>
      <c r="K9" s="27" t="s">
        <v>357</v>
      </c>
      <c r="L9" s="27" t="s">
        <v>358</v>
      </c>
      <c r="M9" s="28" t="s">
        <v>359</v>
      </c>
      <c r="N9" s="29"/>
      <c r="O9" s="26" t="s">
        <v>360</v>
      </c>
      <c r="P9" s="27" t="s">
        <v>361</v>
      </c>
      <c r="Q9" s="27" t="s">
        <v>348</v>
      </c>
      <c r="R9" s="27" t="s">
        <v>349</v>
      </c>
      <c r="S9" s="28" t="s">
        <v>350</v>
      </c>
      <c r="T9" s="29"/>
      <c r="U9" s="26" t="s">
        <v>351</v>
      </c>
      <c r="V9" s="27" t="s">
        <v>362</v>
      </c>
      <c r="W9" s="27" t="s">
        <v>353</v>
      </c>
      <c r="X9" s="27" t="s">
        <v>354</v>
      </c>
      <c r="Y9" s="28" t="s">
        <v>355</v>
      </c>
      <c r="Z9" s="29"/>
      <c r="AA9" s="30"/>
    </row>
    <row r="10" spans="1:27" x14ac:dyDescent="0.3">
      <c r="A10" s="31">
        <v>409</v>
      </c>
      <c r="B10" s="32">
        <v>409201201</v>
      </c>
      <c r="C10" s="33" t="s">
        <v>16</v>
      </c>
      <c r="D10" s="31">
        <v>201</v>
      </c>
      <c r="E10" s="33" t="s">
        <v>17</v>
      </c>
      <c r="F10" s="31">
        <v>201</v>
      </c>
      <c r="G10" s="33" t="s">
        <v>17</v>
      </c>
      <c r="H10" s="34">
        <v>436</v>
      </c>
      <c r="I10" s="35">
        <v>11640</v>
      </c>
      <c r="J10" s="35">
        <v>194</v>
      </c>
      <c r="K10" s="35">
        <v>0</v>
      </c>
      <c r="L10" s="35">
        <v>893</v>
      </c>
      <c r="M10" s="35">
        <v>12727</v>
      </c>
      <c r="N10" s="24"/>
      <c r="O10" s="34">
        <v>0</v>
      </c>
      <c r="P10" s="34">
        <v>0</v>
      </c>
      <c r="Q10" s="36">
        <v>0.18</v>
      </c>
      <c r="R10" s="36">
        <v>8.2094441958801112E-2</v>
      </c>
      <c r="S10" s="37">
        <f>IFERROR(W10/(H10-O10),0)</f>
        <v>0</v>
      </c>
      <c r="T10" s="24"/>
      <c r="U10" s="38">
        <v>5159624</v>
      </c>
      <c r="V10" s="38">
        <v>0</v>
      </c>
      <c r="W10" s="38">
        <v>0</v>
      </c>
      <c r="X10" s="38">
        <v>389348</v>
      </c>
      <c r="Y10" s="38">
        <v>5548972</v>
      </c>
      <c r="Z10" s="24"/>
      <c r="AA10" s="39"/>
    </row>
    <row r="11" spans="1:27" x14ac:dyDescent="0.3">
      <c r="A11" s="31">
        <v>410</v>
      </c>
      <c r="B11" s="32">
        <v>410035035</v>
      </c>
      <c r="C11" s="33" t="s">
        <v>21</v>
      </c>
      <c r="D11" s="31">
        <v>35</v>
      </c>
      <c r="E11" s="33" t="s">
        <v>22</v>
      </c>
      <c r="F11" s="31">
        <v>35</v>
      </c>
      <c r="G11" s="33" t="s">
        <v>22</v>
      </c>
      <c r="H11" s="34">
        <v>575</v>
      </c>
      <c r="I11" s="35">
        <v>12426</v>
      </c>
      <c r="J11" s="35">
        <v>4362</v>
      </c>
      <c r="K11" s="35">
        <v>0</v>
      </c>
      <c r="L11" s="35">
        <v>893</v>
      </c>
      <c r="M11" s="35">
        <v>17681</v>
      </c>
      <c r="N11" s="24"/>
      <c r="O11" s="34">
        <v>0</v>
      </c>
      <c r="P11" s="34">
        <v>0</v>
      </c>
      <c r="Q11" s="36">
        <v>0.18</v>
      </c>
      <c r="R11" s="36">
        <v>0.1582084907439498</v>
      </c>
      <c r="S11" s="37">
        <f t="shared" ref="S11:S74" si="0">IFERROR(W11/(H11-O11),0)</f>
        <v>0</v>
      </c>
      <c r="T11" s="24"/>
      <c r="U11" s="38">
        <v>9653100</v>
      </c>
      <c r="V11" s="38">
        <v>0</v>
      </c>
      <c r="W11" s="38">
        <v>0</v>
      </c>
      <c r="X11" s="38">
        <v>513475</v>
      </c>
      <c r="Y11" s="38">
        <v>10166575</v>
      </c>
      <c r="Z11" s="24"/>
      <c r="AA11" s="39"/>
    </row>
    <row r="12" spans="1:27" x14ac:dyDescent="0.3">
      <c r="A12" s="31">
        <v>410</v>
      </c>
      <c r="B12" s="32">
        <v>410035057</v>
      </c>
      <c r="C12" s="33" t="s">
        <v>21</v>
      </c>
      <c r="D12" s="31">
        <v>35</v>
      </c>
      <c r="E12" s="33" t="s">
        <v>22</v>
      </c>
      <c r="F12" s="31">
        <v>57</v>
      </c>
      <c r="G12" s="33" t="s">
        <v>23</v>
      </c>
      <c r="H12" s="34">
        <v>425</v>
      </c>
      <c r="I12" s="35">
        <v>12655</v>
      </c>
      <c r="J12" s="35">
        <v>642</v>
      </c>
      <c r="K12" s="35">
        <v>0</v>
      </c>
      <c r="L12" s="35">
        <v>893</v>
      </c>
      <c r="M12" s="35">
        <v>14190</v>
      </c>
      <c r="N12" s="24"/>
      <c r="O12" s="34">
        <v>0</v>
      </c>
      <c r="P12" s="34">
        <v>0</v>
      </c>
      <c r="Q12" s="36">
        <v>0.18</v>
      </c>
      <c r="R12" s="36">
        <v>0.14219879555979525</v>
      </c>
      <c r="S12" s="37">
        <f t="shared" si="0"/>
        <v>0</v>
      </c>
      <c r="T12" s="24"/>
      <c r="U12" s="38">
        <v>5651225</v>
      </c>
      <c r="V12" s="38">
        <v>0</v>
      </c>
      <c r="W12" s="38">
        <v>0</v>
      </c>
      <c r="X12" s="38">
        <v>379525</v>
      </c>
      <c r="Y12" s="38">
        <v>6030750</v>
      </c>
      <c r="Z12" s="24"/>
      <c r="AA12" s="39"/>
    </row>
    <row r="13" spans="1:27" x14ac:dyDescent="0.3">
      <c r="A13" s="31">
        <v>410</v>
      </c>
      <c r="B13" s="32">
        <v>410035071</v>
      </c>
      <c r="C13" s="33" t="s">
        <v>21</v>
      </c>
      <c r="D13" s="31">
        <v>35</v>
      </c>
      <c r="E13" s="33" t="s">
        <v>22</v>
      </c>
      <c r="F13" s="31">
        <v>71</v>
      </c>
      <c r="G13" s="33" t="s">
        <v>24</v>
      </c>
      <c r="H13" s="34">
        <v>1</v>
      </c>
      <c r="I13" s="35">
        <v>13209</v>
      </c>
      <c r="J13" s="35">
        <v>6674</v>
      </c>
      <c r="K13" s="35">
        <v>0</v>
      </c>
      <c r="L13" s="35">
        <v>893</v>
      </c>
      <c r="M13" s="35">
        <v>20776</v>
      </c>
      <c r="N13" s="24"/>
      <c r="O13" s="34">
        <v>0</v>
      </c>
      <c r="P13" s="34">
        <v>0</v>
      </c>
      <c r="Q13" s="36">
        <v>0.09</v>
      </c>
      <c r="R13" s="36">
        <v>3.4845301729406449E-3</v>
      </c>
      <c r="S13" s="37">
        <f t="shared" si="0"/>
        <v>0</v>
      </c>
      <c r="T13" s="24"/>
      <c r="U13" s="38">
        <v>19883</v>
      </c>
      <c r="V13" s="38">
        <v>0</v>
      </c>
      <c r="W13" s="38">
        <v>0</v>
      </c>
      <c r="X13" s="38">
        <v>893</v>
      </c>
      <c r="Y13" s="38">
        <v>20776</v>
      </c>
      <c r="Z13" s="24"/>
      <c r="AA13" s="39"/>
    </row>
    <row r="14" spans="1:27" x14ac:dyDescent="0.3">
      <c r="A14" s="31">
        <v>410</v>
      </c>
      <c r="B14" s="32">
        <v>410035093</v>
      </c>
      <c r="C14" s="33" t="s">
        <v>21</v>
      </c>
      <c r="D14" s="31">
        <v>35</v>
      </c>
      <c r="E14" s="33" t="s">
        <v>22</v>
      </c>
      <c r="F14" s="31">
        <v>93</v>
      </c>
      <c r="G14" s="33" t="s">
        <v>25</v>
      </c>
      <c r="H14" s="34">
        <v>11</v>
      </c>
      <c r="I14" s="35">
        <v>11588</v>
      </c>
      <c r="J14" s="35">
        <v>329</v>
      </c>
      <c r="K14" s="35">
        <v>0</v>
      </c>
      <c r="L14" s="35">
        <v>893</v>
      </c>
      <c r="M14" s="35">
        <v>12810</v>
      </c>
      <c r="N14" s="24"/>
      <c r="O14" s="34">
        <v>0</v>
      </c>
      <c r="P14" s="34">
        <v>0</v>
      </c>
      <c r="Q14" s="36">
        <v>0.09</v>
      </c>
      <c r="R14" s="36">
        <v>9.4782905982044599E-2</v>
      </c>
      <c r="S14" s="37">
        <f t="shared" si="0"/>
        <v>-601.35200537977903</v>
      </c>
      <c r="T14" s="24"/>
      <c r="U14" s="38">
        <v>131087</v>
      </c>
      <c r="V14" s="38">
        <v>0</v>
      </c>
      <c r="W14" s="38">
        <v>-6614.8720591775691</v>
      </c>
      <c r="X14" s="38">
        <v>9823</v>
      </c>
      <c r="Y14" s="38">
        <v>134295.12794082245</v>
      </c>
      <c r="Z14" s="24"/>
      <c r="AA14" s="39"/>
    </row>
    <row r="15" spans="1:27" x14ac:dyDescent="0.3">
      <c r="A15" s="31">
        <v>410</v>
      </c>
      <c r="B15" s="32">
        <v>410035155</v>
      </c>
      <c r="C15" s="33" t="s">
        <v>21</v>
      </c>
      <c r="D15" s="31">
        <v>35</v>
      </c>
      <c r="E15" s="33" t="s">
        <v>22</v>
      </c>
      <c r="F15" s="31">
        <v>155</v>
      </c>
      <c r="G15" s="33" t="s">
        <v>26</v>
      </c>
      <c r="H15" s="34">
        <v>1</v>
      </c>
      <c r="I15" s="35">
        <v>10780</v>
      </c>
      <c r="J15" s="35">
        <v>7135</v>
      </c>
      <c r="K15" s="35">
        <v>0</v>
      </c>
      <c r="L15" s="35">
        <v>893</v>
      </c>
      <c r="M15" s="35">
        <v>18808</v>
      </c>
      <c r="N15" s="24"/>
      <c r="O15" s="34">
        <v>0</v>
      </c>
      <c r="P15" s="34">
        <v>0</v>
      </c>
      <c r="Q15" s="36">
        <v>0.09</v>
      </c>
      <c r="R15" s="36">
        <v>1.3610835334153986E-4</v>
      </c>
      <c r="S15" s="37">
        <f t="shared" si="0"/>
        <v>0</v>
      </c>
      <c r="T15" s="24"/>
      <c r="U15" s="38">
        <v>17915</v>
      </c>
      <c r="V15" s="38">
        <v>0</v>
      </c>
      <c r="W15" s="38">
        <v>0</v>
      </c>
      <c r="X15" s="38">
        <v>893</v>
      </c>
      <c r="Y15" s="38">
        <v>18808</v>
      </c>
      <c r="Z15" s="24"/>
      <c r="AA15" s="39"/>
    </row>
    <row r="16" spans="1:27" x14ac:dyDescent="0.3">
      <c r="A16" s="31">
        <v>410</v>
      </c>
      <c r="B16" s="32">
        <v>410035163</v>
      </c>
      <c r="C16" s="33" t="s">
        <v>21</v>
      </c>
      <c r="D16" s="31">
        <v>35</v>
      </c>
      <c r="E16" s="33" t="s">
        <v>22</v>
      </c>
      <c r="F16" s="31">
        <v>163</v>
      </c>
      <c r="G16" s="33" t="s">
        <v>27</v>
      </c>
      <c r="H16" s="34">
        <v>15</v>
      </c>
      <c r="I16" s="35">
        <v>10783</v>
      </c>
      <c r="J16" s="35">
        <v>210</v>
      </c>
      <c r="K16" s="35">
        <v>0</v>
      </c>
      <c r="L16" s="35">
        <v>893</v>
      </c>
      <c r="M16" s="35">
        <v>11886</v>
      </c>
      <c r="N16" s="24"/>
      <c r="O16" s="34">
        <v>0</v>
      </c>
      <c r="P16" s="34">
        <v>0</v>
      </c>
      <c r="Q16" s="36">
        <v>0.18</v>
      </c>
      <c r="R16" s="36">
        <v>9.4739434063754208E-2</v>
      </c>
      <c r="S16" s="37">
        <f t="shared" si="0"/>
        <v>0</v>
      </c>
      <c r="T16" s="24"/>
      <c r="U16" s="38">
        <v>164895</v>
      </c>
      <c r="V16" s="38">
        <v>0</v>
      </c>
      <c r="W16" s="38">
        <v>0</v>
      </c>
      <c r="X16" s="38">
        <v>13395</v>
      </c>
      <c r="Y16" s="38">
        <v>178290</v>
      </c>
      <c r="Z16" s="24"/>
      <c r="AA16" s="39"/>
    </row>
    <row r="17" spans="1:27" x14ac:dyDescent="0.3">
      <c r="A17" s="31">
        <v>410</v>
      </c>
      <c r="B17" s="32">
        <v>410035165</v>
      </c>
      <c r="C17" s="33" t="s">
        <v>21</v>
      </c>
      <c r="D17" s="31">
        <v>35</v>
      </c>
      <c r="E17" s="33" t="s">
        <v>22</v>
      </c>
      <c r="F17" s="31">
        <v>165</v>
      </c>
      <c r="G17" s="33" t="s">
        <v>28</v>
      </c>
      <c r="H17" s="34">
        <v>4</v>
      </c>
      <c r="I17" s="35">
        <v>10168</v>
      </c>
      <c r="J17" s="35">
        <v>553</v>
      </c>
      <c r="K17" s="35">
        <v>0</v>
      </c>
      <c r="L17" s="35">
        <v>893</v>
      </c>
      <c r="M17" s="35">
        <v>11614</v>
      </c>
      <c r="N17" s="24"/>
      <c r="O17" s="34">
        <v>1</v>
      </c>
      <c r="P17" s="34">
        <v>0</v>
      </c>
      <c r="Q17" s="36">
        <v>0.14000000000000001</v>
      </c>
      <c r="R17" s="36">
        <v>0.10702896319247782</v>
      </c>
      <c r="S17" s="37">
        <f t="shared" si="0"/>
        <v>0</v>
      </c>
      <c r="T17" s="24"/>
      <c r="U17" s="38">
        <v>42884</v>
      </c>
      <c r="V17" s="38">
        <v>0</v>
      </c>
      <c r="W17" s="38">
        <v>0</v>
      </c>
      <c r="X17" s="38">
        <v>3572</v>
      </c>
      <c r="Y17" s="38">
        <v>46456</v>
      </c>
      <c r="Z17" s="24"/>
      <c r="AA17" s="39"/>
    </row>
    <row r="18" spans="1:27" x14ac:dyDescent="0.3">
      <c r="A18" s="31">
        <v>410</v>
      </c>
      <c r="B18" s="32">
        <v>410035176</v>
      </c>
      <c r="C18" s="33" t="s">
        <v>21</v>
      </c>
      <c r="D18" s="31">
        <v>35</v>
      </c>
      <c r="E18" s="33" t="s">
        <v>22</v>
      </c>
      <c r="F18" s="31">
        <v>176</v>
      </c>
      <c r="G18" s="33" t="s">
        <v>29</v>
      </c>
      <c r="H18" s="34">
        <v>2</v>
      </c>
      <c r="I18" s="35">
        <v>15045</v>
      </c>
      <c r="J18" s="35">
        <v>4969</v>
      </c>
      <c r="K18" s="35">
        <v>0</v>
      </c>
      <c r="L18" s="35">
        <v>893</v>
      </c>
      <c r="M18" s="35">
        <v>20907</v>
      </c>
      <c r="N18" s="24"/>
      <c r="O18" s="34">
        <v>0</v>
      </c>
      <c r="P18" s="34">
        <v>0</v>
      </c>
      <c r="Q18" s="36">
        <v>0.09</v>
      </c>
      <c r="R18" s="36">
        <v>6.9986063153058664E-2</v>
      </c>
      <c r="S18" s="37">
        <f t="shared" si="0"/>
        <v>0</v>
      </c>
      <c r="T18" s="24"/>
      <c r="U18" s="38">
        <v>40028</v>
      </c>
      <c r="V18" s="38">
        <v>0</v>
      </c>
      <c r="W18" s="38">
        <v>0</v>
      </c>
      <c r="X18" s="38">
        <v>1786</v>
      </c>
      <c r="Y18" s="38">
        <v>41814</v>
      </c>
      <c r="Z18" s="24"/>
      <c r="AA18" s="39"/>
    </row>
    <row r="19" spans="1:27" x14ac:dyDescent="0.3">
      <c r="A19" s="31">
        <v>410</v>
      </c>
      <c r="B19" s="32">
        <v>410035248</v>
      </c>
      <c r="C19" s="33" t="s">
        <v>21</v>
      </c>
      <c r="D19" s="31">
        <v>35</v>
      </c>
      <c r="E19" s="33" t="s">
        <v>22</v>
      </c>
      <c r="F19" s="31">
        <v>248</v>
      </c>
      <c r="G19" s="33" t="s">
        <v>30</v>
      </c>
      <c r="H19" s="34">
        <v>35</v>
      </c>
      <c r="I19" s="35">
        <v>11399</v>
      </c>
      <c r="J19" s="35">
        <v>1118</v>
      </c>
      <c r="K19" s="35">
        <v>0</v>
      </c>
      <c r="L19" s="35">
        <v>893</v>
      </c>
      <c r="M19" s="35">
        <v>13410</v>
      </c>
      <c r="N19" s="24"/>
      <c r="O19" s="34">
        <v>0</v>
      </c>
      <c r="P19" s="34">
        <v>0</v>
      </c>
      <c r="Q19" s="36">
        <v>0.09</v>
      </c>
      <c r="R19" s="36">
        <v>5.1746066067839235E-2</v>
      </c>
      <c r="S19" s="37">
        <f t="shared" si="0"/>
        <v>0</v>
      </c>
      <c r="T19" s="24"/>
      <c r="U19" s="38">
        <v>438095</v>
      </c>
      <c r="V19" s="38">
        <v>0</v>
      </c>
      <c r="W19" s="38">
        <v>0</v>
      </c>
      <c r="X19" s="38">
        <v>31255</v>
      </c>
      <c r="Y19" s="38">
        <v>469350</v>
      </c>
      <c r="Z19" s="24"/>
      <c r="AA19" s="39"/>
    </row>
    <row r="20" spans="1:27" x14ac:dyDescent="0.3">
      <c r="A20" s="31">
        <v>410</v>
      </c>
      <c r="B20" s="32">
        <v>410035262</v>
      </c>
      <c r="C20" s="33" t="s">
        <v>21</v>
      </c>
      <c r="D20" s="31">
        <v>35</v>
      </c>
      <c r="E20" s="33" t="s">
        <v>22</v>
      </c>
      <c r="F20" s="31">
        <v>262</v>
      </c>
      <c r="G20" s="33" t="s">
        <v>31</v>
      </c>
      <c r="H20" s="34">
        <v>5</v>
      </c>
      <c r="I20" s="35">
        <v>11547</v>
      </c>
      <c r="J20" s="35">
        <v>5324</v>
      </c>
      <c r="K20" s="35">
        <v>0</v>
      </c>
      <c r="L20" s="35">
        <v>893</v>
      </c>
      <c r="M20" s="35">
        <v>17764</v>
      </c>
      <c r="N20" s="24"/>
      <c r="O20" s="34">
        <v>0</v>
      </c>
      <c r="P20" s="34">
        <v>0</v>
      </c>
      <c r="Q20" s="36">
        <v>0.09</v>
      </c>
      <c r="R20" s="36">
        <v>6.3255923294419744E-2</v>
      </c>
      <c r="S20" s="37">
        <f t="shared" si="0"/>
        <v>0</v>
      </c>
      <c r="T20" s="24"/>
      <c r="U20" s="38">
        <v>84355</v>
      </c>
      <c r="V20" s="38">
        <v>0</v>
      </c>
      <c r="W20" s="38">
        <v>0</v>
      </c>
      <c r="X20" s="38">
        <v>4465</v>
      </c>
      <c r="Y20" s="38">
        <v>88820</v>
      </c>
      <c r="Z20" s="24"/>
      <c r="AA20" s="39"/>
    </row>
    <row r="21" spans="1:27" x14ac:dyDescent="0.3">
      <c r="A21" s="31">
        <v>410</v>
      </c>
      <c r="B21" s="32">
        <v>410035346</v>
      </c>
      <c r="C21" s="33" t="s">
        <v>21</v>
      </c>
      <c r="D21" s="31">
        <v>35</v>
      </c>
      <c r="E21" s="33" t="s">
        <v>22</v>
      </c>
      <c r="F21" s="31">
        <v>346</v>
      </c>
      <c r="G21" s="33" t="s">
        <v>33</v>
      </c>
      <c r="H21" s="34">
        <v>8</v>
      </c>
      <c r="I21" s="35">
        <v>11841</v>
      </c>
      <c r="J21" s="35">
        <v>1317</v>
      </c>
      <c r="K21" s="35">
        <v>0</v>
      </c>
      <c r="L21" s="35">
        <v>893</v>
      </c>
      <c r="M21" s="35">
        <v>14051</v>
      </c>
      <c r="N21" s="24"/>
      <c r="O21" s="34">
        <v>0</v>
      </c>
      <c r="P21" s="34">
        <v>0</v>
      </c>
      <c r="Q21" s="36">
        <v>0.09</v>
      </c>
      <c r="R21" s="36">
        <v>1.2387954550194829E-2</v>
      </c>
      <c r="S21" s="37">
        <f t="shared" si="0"/>
        <v>0</v>
      </c>
      <c r="T21" s="24"/>
      <c r="U21" s="38">
        <v>105264</v>
      </c>
      <c r="V21" s="38">
        <v>0</v>
      </c>
      <c r="W21" s="38">
        <v>0</v>
      </c>
      <c r="X21" s="38">
        <v>7144</v>
      </c>
      <c r="Y21" s="38">
        <v>112408</v>
      </c>
      <c r="Z21" s="24"/>
      <c r="AA21" s="39"/>
    </row>
    <row r="22" spans="1:27" x14ac:dyDescent="0.3">
      <c r="A22" s="31">
        <v>410</v>
      </c>
      <c r="B22" s="32">
        <v>410057035</v>
      </c>
      <c r="C22" s="33" t="s">
        <v>21</v>
      </c>
      <c r="D22" s="31">
        <v>57</v>
      </c>
      <c r="E22" s="33" t="s">
        <v>23</v>
      </c>
      <c r="F22" s="31">
        <v>35</v>
      </c>
      <c r="G22" s="33" t="s">
        <v>22</v>
      </c>
      <c r="H22" s="34">
        <v>8</v>
      </c>
      <c r="I22" s="35">
        <v>12883</v>
      </c>
      <c r="J22" s="35">
        <v>4523</v>
      </c>
      <c r="K22" s="35">
        <v>0</v>
      </c>
      <c r="L22" s="35">
        <v>893</v>
      </c>
      <c r="M22" s="35">
        <v>18299</v>
      </c>
      <c r="N22" s="24"/>
      <c r="O22" s="34">
        <v>0</v>
      </c>
      <c r="P22" s="34">
        <v>0</v>
      </c>
      <c r="Q22" s="36">
        <v>0.18</v>
      </c>
      <c r="R22" s="36">
        <v>0.1582084907439498</v>
      </c>
      <c r="S22" s="37">
        <f t="shared" si="0"/>
        <v>0</v>
      </c>
      <c r="T22" s="24"/>
      <c r="U22" s="38">
        <v>139248</v>
      </c>
      <c r="V22" s="38">
        <v>0</v>
      </c>
      <c r="W22" s="38">
        <v>0</v>
      </c>
      <c r="X22" s="38">
        <v>7144</v>
      </c>
      <c r="Y22" s="38">
        <v>146392</v>
      </c>
      <c r="Z22" s="24"/>
      <c r="AA22" s="39"/>
    </row>
    <row r="23" spans="1:27" x14ac:dyDescent="0.3">
      <c r="A23" s="31">
        <v>410</v>
      </c>
      <c r="B23" s="32">
        <v>410057057</v>
      </c>
      <c r="C23" s="33" t="s">
        <v>21</v>
      </c>
      <c r="D23" s="31">
        <v>57</v>
      </c>
      <c r="E23" s="33" t="s">
        <v>23</v>
      </c>
      <c r="F23" s="31">
        <v>57</v>
      </c>
      <c r="G23" s="33" t="s">
        <v>23</v>
      </c>
      <c r="H23" s="34">
        <v>210</v>
      </c>
      <c r="I23" s="35">
        <v>11529</v>
      </c>
      <c r="J23" s="35">
        <v>585</v>
      </c>
      <c r="K23" s="35">
        <v>0</v>
      </c>
      <c r="L23" s="35">
        <v>893</v>
      </c>
      <c r="M23" s="35">
        <v>13007</v>
      </c>
      <c r="N23" s="24"/>
      <c r="O23" s="34">
        <v>0</v>
      </c>
      <c r="P23" s="34">
        <v>0</v>
      </c>
      <c r="Q23" s="36">
        <v>0.18</v>
      </c>
      <c r="R23" s="36">
        <v>0.14219879555979525</v>
      </c>
      <c r="S23" s="37">
        <f t="shared" si="0"/>
        <v>0</v>
      </c>
      <c r="T23" s="24"/>
      <c r="U23" s="38">
        <v>2543940</v>
      </c>
      <c r="V23" s="38">
        <v>0</v>
      </c>
      <c r="W23" s="38">
        <v>0</v>
      </c>
      <c r="X23" s="38">
        <v>187530</v>
      </c>
      <c r="Y23" s="38">
        <v>2731470</v>
      </c>
      <c r="Z23" s="24"/>
      <c r="AA23" s="39"/>
    </row>
    <row r="24" spans="1:27" x14ac:dyDescent="0.3">
      <c r="A24" s="31">
        <v>410</v>
      </c>
      <c r="B24" s="32">
        <v>410057093</v>
      </c>
      <c r="C24" s="33" t="s">
        <v>21</v>
      </c>
      <c r="D24" s="31">
        <v>57</v>
      </c>
      <c r="E24" s="33" t="s">
        <v>23</v>
      </c>
      <c r="F24" s="31">
        <v>93</v>
      </c>
      <c r="G24" s="33" t="s">
        <v>25</v>
      </c>
      <c r="H24" s="34">
        <v>6</v>
      </c>
      <c r="I24" s="35">
        <v>13366</v>
      </c>
      <c r="J24" s="35">
        <v>380</v>
      </c>
      <c r="K24" s="35">
        <v>0</v>
      </c>
      <c r="L24" s="35">
        <v>893</v>
      </c>
      <c r="M24" s="35">
        <v>14639</v>
      </c>
      <c r="N24" s="24"/>
      <c r="O24" s="34">
        <v>0</v>
      </c>
      <c r="P24" s="34">
        <v>0</v>
      </c>
      <c r="Q24" s="36">
        <v>0.09</v>
      </c>
      <c r="R24" s="36">
        <v>9.4782905982044599E-2</v>
      </c>
      <c r="S24" s="37">
        <f t="shared" si="0"/>
        <v>-693.64644339602603</v>
      </c>
      <c r="T24" s="24"/>
      <c r="U24" s="38">
        <v>82476</v>
      </c>
      <c r="V24" s="38">
        <v>0</v>
      </c>
      <c r="W24" s="38">
        <v>-4161.8786603761564</v>
      </c>
      <c r="X24" s="38">
        <v>5358</v>
      </c>
      <c r="Y24" s="38">
        <v>83672.121339623845</v>
      </c>
      <c r="Z24" s="24"/>
      <c r="AA24" s="39"/>
    </row>
    <row r="25" spans="1:27" x14ac:dyDescent="0.3">
      <c r="A25" s="31">
        <v>410</v>
      </c>
      <c r="B25" s="32">
        <v>410057163</v>
      </c>
      <c r="C25" s="33" t="s">
        <v>21</v>
      </c>
      <c r="D25" s="31">
        <v>57</v>
      </c>
      <c r="E25" s="33" t="s">
        <v>23</v>
      </c>
      <c r="F25" s="31">
        <v>163</v>
      </c>
      <c r="G25" s="33" t="s">
        <v>27</v>
      </c>
      <c r="H25" s="34">
        <v>2</v>
      </c>
      <c r="I25" s="35">
        <v>10695</v>
      </c>
      <c r="J25" s="35">
        <v>209</v>
      </c>
      <c r="K25" s="35">
        <v>0</v>
      </c>
      <c r="L25" s="35">
        <v>893</v>
      </c>
      <c r="M25" s="35">
        <v>11797</v>
      </c>
      <c r="N25" s="24"/>
      <c r="O25" s="34">
        <v>0</v>
      </c>
      <c r="P25" s="34">
        <v>0</v>
      </c>
      <c r="Q25" s="36">
        <v>0.18</v>
      </c>
      <c r="R25" s="36">
        <v>9.4739434063754208E-2</v>
      </c>
      <c r="S25" s="37">
        <f t="shared" si="0"/>
        <v>0</v>
      </c>
      <c r="T25" s="24"/>
      <c r="U25" s="38">
        <v>21808</v>
      </c>
      <c r="V25" s="38">
        <v>0</v>
      </c>
      <c r="W25" s="38">
        <v>0</v>
      </c>
      <c r="X25" s="38">
        <v>1786</v>
      </c>
      <c r="Y25" s="38">
        <v>23594</v>
      </c>
      <c r="Z25" s="24"/>
      <c r="AA25" s="39"/>
    </row>
    <row r="26" spans="1:27" x14ac:dyDescent="0.3">
      <c r="A26" s="31">
        <v>410</v>
      </c>
      <c r="B26" s="32">
        <v>410057176</v>
      </c>
      <c r="C26" s="33" t="s">
        <v>21</v>
      </c>
      <c r="D26" s="31">
        <v>57</v>
      </c>
      <c r="E26" s="33" t="s">
        <v>23</v>
      </c>
      <c r="F26" s="31">
        <v>176</v>
      </c>
      <c r="G26" s="33" t="s">
        <v>29</v>
      </c>
      <c r="H26" s="34">
        <v>1</v>
      </c>
      <c r="I26" s="35">
        <v>12923</v>
      </c>
      <c r="J26" s="35">
        <v>4268</v>
      </c>
      <c r="K26" s="35">
        <v>0</v>
      </c>
      <c r="L26" s="35">
        <v>893</v>
      </c>
      <c r="M26" s="35">
        <v>18084</v>
      </c>
      <c r="N26" s="24"/>
      <c r="O26" s="34">
        <v>0</v>
      </c>
      <c r="P26" s="34">
        <v>0</v>
      </c>
      <c r="Q26" s="36">
        <v>0.09</v>
      </c>
      <c r="R26" s="36">
        <v>6.9986063153058664E-2</v>
      </c>
      <c r="S26" s="37">
        <f t="shared" si="0"/>
        <v>0</v>
      </c>
      <c r="T26" s="24"/>
      <c r="U26" s="38">
        <v>17191</v>
      </c>
      <c r="V26" s="38">
        <v>0</v>
      </c>
      <c r="W26" s="38">
        <v>0</v>
      </c>
      <c r="X26" s="38">
        <v>893</v>
      </c>
      <c r="Y26" s="38">
        <v>18084</v>
      </c>
      <c r="Z26" s="24"/>
      <c r="AA26" s="39"/>
    </row>
    <row r="27" spans="1:27" x14ac:dyDescent="0.3">
      <c r="A27" s="31">
        <v>410</v>
      </c>
      <c r="B27" s="32">
        <v>410057248</v>
      </c>
      <c r="C27" s="33" t="s">
        <v>21</v>
      </c>
      <c r="D27" s="31">
        <v>57</v>
      </c>
      <c r="E27" s="33" t="s">
        <v>23</v>
      </c>
      <c r="F27" s="31">
        <v>248</v>
      </c>
      <c r="G27" s="33" t="s">
        <v>30</v>
      </c>
      <c r="H27" s="34">
        <v>4</v>
      </c>
      <c r="I27" s="35">
        <v>8942</v>
      </c>
      <c r="J27" s="35">
        <v>877</v>
      </c>
      <c r="K27" s="35">
        <v>0</v>
      </c>
      <c r="L27" s="35">
        <v>893</v>
      </c>
      <c r="M27" s="35">
        <v>10712</v>
      </c>
      <c r="N27" s="24"/>
      <c r="O27" s="34">
        <v>0</v>
      </c>
      <c r="P27" s="34">
        <v>0</v>
      </c>
      <c r="Q27" s="36">
        <v>0.09</v>
      </c>
      <c r="R27" s="36">
        <v>5.1746066067839235E-2</v>
      </c>
      <c r="S27" s="37">
        <f t="shared" si="0"/>
        <v>0</v>
      </c>
      <c r="T27" s="24"/>
      <c r="U27" s="38">
        <v>39276</v>
      </c>
      <c r="V27" s="38">
        <v>0</v>
      </c>
      <c r="W27" s="38">
        <v>0</v>
      </c>
      <c r="X27" s="38">
        <v>3572</v>
      </c>
      <c r="Y27" s="38">
        <v>42848</v>
      </c>
      <c r="Z27" s="24"/>
      <c r="AA27" s="39"/>
    </row>
    <row r="28" spans="1:27" x14ac:dyDescent="0.3">
      <c r="A28" s="31">
        <v>410</v>
      </c>
      <c r="B28" s="32">
        <v>410057262</v>
      </c>
      <c r="C28" s="33" t="s">
        <v>21</v>
      </c>
      <c r="D28" s="31">
        <v>57</v>
      </c>
      <c r="E28" s="33" t="s">
        <v>23</v>
      </c>
      <c r="F28" s="31">
        <v>262</v>
      </c>
      <c r="G28" s="33" t="s">
        <v>31</v>
      </c>
      <c r="H28" s="34">
        <v>1</v>
      </c>
      <c r="I28" s="35">
        <v>8643</v>
      </c>
      <c r="J28" s="35">
        <v>3985</v>
      </c>
      <c r="K28" s="35">
        <v>0</v>
      </c>
      <c r="L28" s="35">
        <v>893</v>
      </c>
      <c r="M28" s="35">
        <v>13521</v>
      </c>
      <c r="N28" s="24"/>
      <c r="O28" s="34">
        <v>0</v>
      </c>
      <c r="P28" s="34">
        <v>0</v>
      </c>
      <c r="Q28" s="36">
        <v>0.09</v>
      </c>
      <c r="R28" s="36">
        <v>6.3255923294419744E-2</v>
      </c>
      <c r="S28" s="37">
        <f t="shared" si="0"/>
        <v>0</v>
      </c>
      <c r="T28" s="24"/>
      <c r="U28" s="38">
        <v>12628</v>
      </c>
      <c r="V28" s="38">
        <v>0</v>
      </c>
      <c r="W28" s="38">
        <v>0</v>
      </c>
      <c r="X28" s="38">
        <v>893</v>
      </c>
      <c r="Y28" s="38">
        <v>13521</v>
      </c>
      <c r="Z28" s="24"/>
      <c r="AA28" s="39"/>
    </row>
    <row r="29" spans="1:27" x14ac:dyDescent="0.3">
      <c r="A29" s="31">
        <v>412</v>
      </c>
      <c r="B29" s="32">
        <v>412035035</v>
      </c>
      <c r="C29" s="33" t="s">
        <v>34</v>
      </c>
      <c r="D29" s="31">
        <v>35</v>
      </c>
      <c r="E29" s="33" t="s">
        <v>22</v>
      </c>
      <c r="F29" s="31">
        <v>35</v>
      </c>
      <c r="G29" s="33" t="s">
        <v>22</v>
      </c>
      <c r="H29" s="34">
        <v>503</v>
      </c>
      <c r="I29" s="35">
        <v>12062</v>
      </c>
      <c r="J29" s="35">
        <v>4235</v>
      </c>
      <c r="K29" s="35">
        <v>0</v>
      </c>
      <c r="L29" s="35">
        <v>893</v>
      </c>
      <c r="M29" s="35">
        <v>17190</v>
      </c>
      <c r="N29" s="24"/>
      <c r="O29" s="34">
        <v>0</v>
      </c>
      <c r="P29" s="34">
        <v>0</v>
      </c>
      <c r="Q29" s="36">
        <v>0.18</v>
      </c>
      <c r="R29" s="36">
        <v>0.1582084907439498</v>
      </c>
      <c r="S29" s="37">
        <f t="shared" si="0"/>
        <v>0</v>
      </c>
      <c r="T29" s="24"/>
      <c r="U29" s="38">
        <v>8197391</v>
      </c>
      <c r="V29" s="38">
        <v>0</v>
      </c>
      <c r="W29" s="38">
        <v>0</v>
      </c>
      <c r="X29" s="38">
        <v>449179</v>
      </c>
      <c r="Y29" s="38">
        <v>8646570</v>
      </c>
      <c r="Z29" s="24"/>
      <c r="AA29" s="39"/>
    </row>
    <row r="30" spans="1:27" x14ac:dyDescent="0.3">
      <c r="A30" s="31">
        <v>412</v>
      </c>
      <c r="B30" s="32">
        <v>412035044</v>
      </c>
      <c r="C30" s="33" t="s">
        <v>34</v>
      </c>
      <c r="D30" s="31">
        <v>35</v>
      </c>
      <c r="E30" s="33" t="s">
        <v>22</v>
      </c>
      <c r="F30" s="31">
        <v>44</v>
      </c>
      <c r="G30" s="33" t="s">
        <v>35</v>
      </c>
      <c r="H30" s="34">
        <v>7</v>
      </c>
      <c r="I30" s="35">
        <v>9773</v>
      </c>
      <c r="J30" s="35">
        <v>228</v>
      </c>
      <c r="K30" s="35">
        <v>0</v>
      </c>
      <c r="L30" s="35">
        <v>893</v>
      </c>
      <c r="M30" s="35">
        <v>10894</v>
      </c>
      <c r="N30" s="24"/>
      <c r="O30" s="34">
        <v>0</v>
      </c>
      <c r="P30" s="34">
        <v>0</v>
      </c>
      <c r="Q30" s="36">
        <v>0.09</v>
      </c>
      <c r="R30" s="36">
        <v>5.5522851392677805E-2</v>
      </c>
      <c r="S30" s="37">
        <f t="shared" si="0"/>
        <v>0</v>
      </c>
      <c r="T30" s="24"/>
      <c r="U30" s="38">
        <v>70007</v>
      </c>
      <c r="V30" s="38">
        <v>0</v>
      </c>
      <c r="W30" s="38">
        <v>0</v>
      </c>
      <c r="X30" s="38">
        <v>6251</v>
      </c>
      <c r="Y30" s="38">
        <v>76258</v>
      </c>
      <c r="Z30" s="24"/>
      <c r="AA30" s="39"/>
    </row>
    <row r="31" spans="1:27" x14ac:dyDescent="0.3">
      <c r="A31" s="31">
        <v>412</v>
      </c>
      <c r="B31" s="32">
        <v>412035046</v>
      </c>
      <c r="C31" s="33" t="s">
        <v>34</v>
      </c>
      <c r="D31" s="31">
        <v>35</v>
      </c>
      <c r="E31" s="33" t="s">
        <v>22</v>
      </c>
      <c r="F31" s="31">
        <v>46</v>
      </c>
      <c r="G31" s="33" t="s">
        <v>36</v>
      </c>
      <c r="H31" s="34">
        <v>1</v>
      </c>
      <c r="I31" s="35">
        <v>11432</v>
      </c>
      <c r="J31" s="35">
        <v>8688</v>
      </c>
      <c r="K31" s="35">
        <v>0</v>
      </c>
      <c r="L31" s="35">
        <v>893</v>
      </c>
      <c r="M31" s="35">
        <v>21013</v>
      </c>
      <c r="N31" s="24"/>
      <c r="O31" s="34">
        <v>0</v>
      </c>
      <c r="P31" s="34">
        <v>0</v>
      </c>
      <c r="Q31" s="36">
        <v>0.09</v>
      </c>
      <c r="R31" s="36">
        <v>4.748363956946381E-4</v>
      </c>
      <c r="S31" s="37">
        <f t="shared" si="0"/>
        <v>0</v>
      </c>
      <c r="T31" s="24"/>
      <c r="U31" s="38">
        <v>20120</v>
      </c>
      <c r="V31" s="38">
        <v>0</v>
      </c>
      <c r="W31" s="38">
        <v>0</v>
      </c>
      <c r="X31" s="38">
        <v>893</v>
      </c>
      <c r="Y31" s="38">
        <v>21013</v>
      </c>
      <c r="Z31" s="24"/>
      <c r="AA31" s="39"/>
    </row>
    <row r="32" spans="1:27" x14ac:dyDescent="0.3">
      <c r="A32" s="31">
        <v>412</v>
      </c>
      <c r="B32" s="32">
        <v>412035057</v>
      </c>
      <c r="C32" s="33" t="s">
        <v>34</v>
      </c>
      <c r="D32" s="31">
        <v>35</v>
      </c>
      <c r="E32" s="33" t="s">
        <v>22</v>
      </c>
      <c r="F32" s="31">
        <v>57</v>
      </c>
      <c r="G32" s="33" t="s">
        <v>23</v>
      </c>
      <c r="H32" s="34">
        <v>2</v>
      </c>
      <c r="I32" s="35">
        <v>15045</v>
      </c>
      <c r="J32" s="35">
        <v>763</v>
      </c>
      <c r="K32" s="35">
        <v>0</v>
      </c>
      <c r="L32" s="35">
        <v>893</v>
      </c>
      <c r="M32" s="35">
        <v>16701</v>
      </c>
      <c r="N32" s="24"/>
      <c r="O32" s="34">
        <v>0</v>
      </c>
      <c r="P32" s="34">
        <v>0</v>
      </c>
      <c r="Q32" s="36">
        <v>0.18</v>
      </c>
      <c r="R32" s="36">
        <v>0.14219879555979525</v>
      </c>
      <c r="S32" s="37">
        <f t="shared" si="0"/>
        <v>0</v>
      </c>
      <c r="T32" s="24"/>
      <c r="U32" s="38">
        <v>31616</v>
      </c>
      <c r="V32" s="38">
        <v>0</v>
      </c>
      <c r="W32" s="38">
        <v>0</v>
      </c>
      <c r="X32" s="38">
        <v>1786</v>
      </c>
      <c r="Y32" s="38">
        <v>33402</v>
      </c>
      <c r="Z32" s="24"/>
      <c r="AA32" s="39"/>
    </row>
    <row r="33" spans="1:27" x14ac:dyDescent="0.3">
      <c r="A33" s="31">
        <v>412</v>
      </c>
      <c r="B33" s="32">
        <v>412035073</v>
      </c>
      <c r="C33" s="33" t="s">
        <v>34</v>
      </c>
      <c r="D33" s="31">
        <v>35</v>
      </c>
      <c r="E33" s="33" t="s">
        <v>22</v>
      </c>
      <c r="F33" s="31">
        <v>73</v>
      </c>
      <c r="G33" s="33" t="s">
        <v>37</v>
      </c>
      <c r="H33" s="34">
        <v>1</v>
      </c>
      <c r="I33" s="35">
        <v>15045</v>
      </c>
      <c r="J33" s="35">
        <v>11706</v>
      </c>
      <c r="K33" s="35">
        <v>0</v>
      </c>
      <c r="L33" s="35">
        <v>893</v>
      </c>
      <c r="M33" s="35">
        <v>27644</v>
      </c>
      <c r="N33" s="24"/>
      <c r="O33" s="34">
        <v>0</v>
      </c>
      <c r="P33" s="34">
        <v>0</v>
      </c>
      <c r="Q33" s="36">
        <v>0.09</v>
      </c>
      <c r="R33" s="36">
        <v>5.5269306272486482E-3</v>
      </c>
      <c r="S33" s="37">
        <f t="shared" si="0"/>
        <v>0</v>
      </c>
      <c r="T33" s="24"/>
      <c r="U33" s="38">
        <v>26751</v>
      </c>
      <c r="V33" s="38">
        <v>0</v>
      </c>
      <c r="W33" s="38">
        <v>0</v>
      </c>
      <c r="X33" s="38">
        <v>893</v>
      </c>
      <c r="Y33" s="38">
        <v>27644</v>
      </c>
      <c r="Z33" s="24"/>
      <c r="AA33" s="39"/>
    </row>
    <row r="34" spans="1:27" x14ac:dyDescent="0.3">
      <c r="A34" s="31">
        <v>412</v>
      </c>
      <c r="B34" s="32">
        <v>412035165</v>
      </c>
      <c r="C34" s="33" t="s">
        <v>34</v>
      </c>
      <c r="D34" s="31">
        <v>35</v>
      </c>
      <c r="E34" s="33" t="s">
        <v>22</v>
      </c>
      <c r="F34" s="31">
        <v>165</v>
      </c>
      <c r="G34" s="33" t="s">
        <v>28</v>
      </c>
      <c r="H34" s="34">
        <v>1</v>
      </c>
      <c r="I34" s="35">
        <v>15045</v>
      </c>
      <c r="J34" s="35">
        <v>818</v>
      </c>
      <c r="K34" s="35">
        <v>0</v>
      </c>
      <c r="L34" s="35">
        <v>893</v>
      </c>
      <c r="M34" s="35">
        <v>16756</v>
      </c>
      <c r="N34" s="24"/>
      <c r="O34" s="34">
        <v>0</v>
      </c>
      <c r="P34" s="34">
        <v>0</v>
      </c>
      <c r="Q34" s="36">
        <v>0.14000000000000001</v>
      </c>
      <c r="R34" s="36">
        <v>0.10702896319247782</v>
      </c>
      <c r="S34" s="37">
        <f t="shared" si="0"/>
        <v>0</v>
      </c>
      <c r="T34" s="24"/>
      <c r="U34" s="38">
        <v>15863</v>
      </c>
      <c r="V34" s="38">
        <v>0</v>
      </c>
      <c r="W34" s="38">
        <v>0</v>
      </c>
      <c r="X34" s="38">
        <v>893</v>
      </c>
      <c r="Y34" s="38">
        <v>16756</v>
      </c>
      <c r="Z34" s="24"/>
      <c r="AA34" s="39"/>
    </row>
    <row r="35" spans="1:27" x14ac:dyDescent="0.3">
      <c r="A35" s="31">
        <v>412</v>
      </c>
      <c r="B35" s="32">
        <v>412035189</v>
      </c>
      <c r="C35" s="33" t="s">
        <v>34</v>
      </c>
      <c r="D35" s="31">
        <v>35</v>
      </c>
      <c r="E35" s="33" t="s">
        <v>22</v>
      </c>
      <c r="F35" s="31">
        <v>189</v>
      </c>
      <c r="G35" s="33" t="s">
        <v>38</v>
      </c>
      <c r="H35" s="34">
        <v>4</v>
      </c>
      <c r="I35" s="35">
        <v>9862</v>
      </c>
      <c r="J35" s="35">
        <v>3951</v>
      </c>
      <c r="K35" s="35">
        <v>0</v>
      </c>
      <c r="L35" s="35">
        <v>893</v>
      </c>
      <c r="M35" s="35">
        <v>14706</v>
      </c>
      <c r="N35" s="24"/>
      <c r="O35" s="34">
        <v>0</v>
      </c>
      <c r="P35" s="34">
        <v>0</v>
      </c>
      <c r="Q35" s="36">
        <v>0.09</v>
      </c>
      <c r="R35" s="36">
        <v>4.5538278876293067E-3</v>
      </c>
      <c r="S35" s="37">
        <f t="shared" si="0"/>
        <v>0</v>
      </c>
      <c r="T35" s="24"/>
      <c r="U35" s="38">
        <v>55252</v>
      </c>
      <c r="V35" s="38">
        <v>0</v>
      </c>
      <c r="W35" s="38">
        <v>0</v>
      </c>
      <c r="X35" s="38">
        <v>3572</v>
      </c>
      <c r="Y35" s="38">
        <v>58824</v>
      </c>
      <c r="Z35" s="24"/>
      <c r="AA35" s="39"/>
    </row>
    <row r="36" spans="1:27" x14ac:dyDescent="0.3">
      <c r="A36" s="31">
        <v>412</v>
      </c>
      <c r="B36" s="32">
        <v>412035220</v>
      </c>
      <c r="C36" s="33" t="s">
        <v>34</v>
      </c>
      <c r="D36" s="31">
        <v>35</v>
      </c>
      <c r="E36" s="33" t="s">
        <v>22</v>
      </c>
      <c r="F36" s="31">
        <v>220</v>
      </c>
      <c r="G36" s="33" t="s">
        <v>42</v>
      </c>
      <c r="H36" s="34">
        <v>3</v>
      </c>
      <c r="I36" s="35">
        <v>12913</v>
      </c>
      <c r="J36" s="35">
        <v>5251</v>
      </c>
      <c r="K36" s="35">
        <v>0</v>
      </c>
      <c r="L36" s="35">
        <v>893</v>
      </c>
      <c r="M36" s="35">
        <v>19057</v>
      </c>
      <c r="N36" s="24"/>
      <c r="O36" s="34">
        <v>0</v>
      </c>
      <c r="P36" s="34">
        <v>0</v>
      </c>
      <c r="Q36" s="36">
        <v>0.09</v>
      </c>
      <c r="R36" s="36">
        <v>1.629144528717839E-2</v>
      </c>
      <c r="S36" s="37">
        <f t="shared" si="0"/>
        <v>0</v>
      </c>
      <c r="T36" s="24"/>
      <c r="U36" s="38">
        <v>54492</v>
      </c>
      <c r="V36" s="38">
        <v>0</v>
      </c>
      <c r="W36" s="38">
        <v>0</v>
      </c>
      <c r="X36" s="38">
        <v>2679</v>
      </c>
      <c r="Y36" s="38">
        <v>57171</v>
      </c>
      <c r="Z36" s="24"/>
      <c r="AA36" s="39"/>
    </row>
    <row r="37" spans="1:27" x14ac:dyDescent="0.3">
      <c r="A37" s="31">
        <v>412</v>
      </c>
      <c r="B37" s="32">
        <v>412035244</v>
      </c>
      <c r="C37" s="33" t="s">
        <v>34</v>
      </c>
      <c r="D37" s="31">
        <v>35</v>
      </c>
      <c r="E37" s="33" t="s">
        <v>22</v>
      </c>
      <c r="F37" s="31">
        <v>244</v>
      </c>
      <c r="G37" s="33" t="s">
        <v>43</v>
      </c>
      <c r="H37" s="34">
        <v>10</v>
      </c>
      <c r="I37" s="35">
        <v>11938</v>
      </c>
      <c r="J37" s="35">
        <v>4833</v>
      </c>
      <c r="K37" s="35">
        <v>0</v>
      </c>
      <c r="L37" s="35">
        <v>893</v>
      </c>
      <c r="M37" s="35">
        <v>17664</v>
      </c>
      <c r="N37" s="24"/>
      <c r="O37" s="34">
        <v>0</v>
      </c>
      <c r="P37" s="34">
        <v>0</v>
      </c>
      <c r="Q37" s="36">
        <v>0.18</v>
      </c>
      <c r="R37" s="36">
        <v>0.10491002846208129</v>
      </c>
      <c r="S37" s="37">
        <f t="shared" si="0"/>
        <v>0</v>
      </c>
      <c r="T37" s="24"/>
      <c r="U37" s="38">
        <v>167710</v>
      </c>
      <c r="V37" s="38">
        <v>0</v>
      </c>
      <c r="W37" s="38">
        <v>0</v>
      </c>
      <c r="X37" s="38">
        <v>8930</v>
      </c>
      <c r="Y37" s="38">
        <v>176640</v>
      </c>
      <c r="Z37" s="24"/>
      <c r="AA37" s="39"/>
    </row>
    <row r="38" spans="1:27" x14ac:dyDescent="0.3">
      <c r="A38" s="31">
        <v>412</v>
      </c>
      <c r="B38" s="32">
        <v>412035285</v>
      </c>
      <c r="C38" s="33" t="s">
        <v>34</v>
      </c>
      <c r="D38" s="31">
        <v>35</v>
      </c>
      <c r="E38" s="33" t="s">
        <v>22</v>
      </c>
      <c r="F38" s="31">
        <v>285</v>
      </c>
      <c r="G38" s="33" t="s">
        <v>44</v>
      </c>
      <c r="H38" s="34">
        <v>6</v>
      </c>
      <c r="I38" s="35">
        <v>9783</v>
      </c>
      <c r="J38" s="35">
        <v>2996</v>
      </c>
      <c r="K38" s="35">
        <v>0</v>
      </c>
      <c r="L38" s="35">
        <v>893</v>
      </c>
      <c r="M38" s="35">
        <v>13672</v>
      </c>
      <c r="N38" s="24"/>
      <c r="O38" s="34">
        <v>0</v>
      </c>
      <c r="P38" s="34">
        <v>0</v>
      </c>
      <c r="Q38" s="36">
        <v>0.09</v>
      </c>
      <c r="R38" s="36">
        <v>4.0935904686526546E-2</v>
      </c>
      <c r="S38" s="37">
        <f t="shared" si="0"/>
        <v>0</v>
      </c>
      <c r="T38" s="24"/>
      <c r="U38" s="38">
        <v>76674</v>
      </c>
      <c r="V38" s="38">
        <v>0</v>
      </c>
      <c r="W38" s="38">
        <v>0</v>
      </c>
      <c r="X38" s="38">
        <v>5358</v>
      </c>
      <c r="Y38" s="38">
        <v>82032</v>
      </c>
      <c r="Z38" s="24"/>
      <c r="AA38" s="39"/>
    </row>
    <row r="39" spans="1:27" x14ac:dyDescent="0.3">
      <c r="A39" s="31">
        <v>412</v>
      </c>
      <c r="B39" s="32">
        <v>412035293</v>
      </c>
      <c r="C39" s="33" t="s">
        <v>34</v>
      </c>
      <c r="D39" s="31">
        <v>35</v>
      </c>
      <c r="E39" s="33" t="s">
        <v>22</v>
      </c>
      <c r="F39" s="31">
        <v>293</v>
      </c>
      <c r="G39" s="33" t="s">
        <v>45</v>
      </c>
      <c r="H39" s="34">
        <v>1</v>
      </c>
      <c r="I39" s="35">
        <v>8944</v>
      </c>
      <c r="J39" s="35">
        <v>768</v>
      </c>
      <c r="K39" s="35">
        <v>0</v>
      </c>
      <c r="L39" s="35">
        <v>893</v>
      </c>
      <c r="M39" s="35">
        <v>10605</v>
      </c>
      <c r="N39" s="24"/>
      <c r="O39" s="34">
        <v>0</v>
      </c>
      <c r="P39" s="34">
        <v>0</v>
      </c>
      <c r="Q39" s="36">
        <v>0.18</v>
      </c>
      <c r="R39" s="36">
        <v>4.359909499112689E-3</v>
      </c>
      <c r="S39" s="37">
        <f t="shared" si="0"/>
        <v>0</v>
      </c>
      <c r="T39" s="24"/>
      <c r="U39" s="38">
        <v>9712</v>
      </c>
      <c r="V39" s="38">
        <v>0</v>
      </c>
      <c r="W39" s="38">
        <v>0</v>
      </c>
      <c r="X39" s="38">
        <v>893</v>
      </c>
      <c r="Y39" s="38">
        <v>10605</v>
      </c>
      <c r="Z39" s="24"/>
      <c r="AA39" s="39"/>
    </row>
    <row r="40" spans="1:27" x14ac:dyDescent="0.3">
      <c r="A40" s="31">
        <v>412</v>
      </c>
      <c r="B40" s="32">
        <v>412035314</v>
      </c>
      <c r="C40" s="33" t="s">
        <v>34</v>
      </c>
      <c r="D40" s="31">
        <v>35</v>
      </c>
      <c r="E40" s="33" t="s">
        <v>22</v>
      </c>
      <c r="F40" s="31">
        <v>314</v>
      </c>
      <c r="G40" s="33" t="s">
        <v>46</v>
      </c>
      <c r="H40" s="34">
        <v>1</v>
      </c>
      <c r="I40" s="35">
        <v>10780</v>
      </c>
      <c r="J40" s="35">
        <v>8363</v>
      </c>
      <c r="K40" s="35">
        <v>0</v>
      </c>
      <c r="L40" s="35">
        <v>893</v>
      </c>
      <c r="M40" s="35">
        <v>20036</v>
      </c>
      <c r="N40" s="24"/>
      <c r="O40" s="34">
        <v>0</v>
      </c>
      <c r="P40" s="34">
        <v>0</v>
      </c>
      <c r="Q40" s="36">
        <v>0.09</v>
      </c>
      <c r="R40" s="36">
        <v>2.7844992918704178E-3</v>
      </c>
      <c r="S40" s="37">
        <f t="shared" si="0"/>
        <v>0</v>
      </c>
      <c r="T40" s="24"/>
      <c r="U40" s="38">
        <v>19143</v>
      </c>
      <c r="V40" s="38">
        <v>0</v>
      </c>
      <c r="W40" s="38">
        <v>0</v>
      </c>
      <c r="X40" s="38">
        <v>893</v>
      </c>
      <c r="Y40" s="38">
        <v>20036</v>
      </c>
      <c r="Z40" s="24"/>
      <c r="AA40" s="39"/>
    </row>
    <row r="41" spans="1:27" x14ac:dyDescent="0.3">
      <c r="A41" s="31">
        <v>412</v>
      </c>
      <c r="B41" s="32">
        <v>412035335</v>
      </c>
      <c r="C41" s="33" t="s">
        <v>34</v>
      </c>
      <c r="D41" s="31">
        <v>35</v>
      </c>
      <c r="E41" s="33" t="s">
        <v>22</v>
      </c>
      <c r="F41" s="31">
        <v>335</v>
      </c>
      <c r="G41" s="33" t="s">
        <v>47</v>
      </c>
      <c r="H41" s="34">
        <v>1</v>
      </c>
      <c r="I41" s="35">
        <v>10780</v>
      </c>
      <c r="J41" s="35">
        <v>7379</v>
      </c>
      <c r="K41" s="35">
        <v>0</v>
      </c>
      <c r="L41" s="35">
        <v>893</v>
      </c>
      <c r="M41" s="35">
        <v>19052</v>
      </c>
      <c r="N41" s="24"/>
      <c r="O41" s="34">
        <v>0</v>
      </c>
      <c r="P41" s="34">
        <v>0</v>
      </c>
      <c r="Q41" s="36">
        <v>0.09</v>
      </c>
      <c r="R41" s="36">
        <v>3.4569824048371787E-4</v>
      </c>
      <c r="S41" s="37">
        <f t="shared" si="0"/>
        <v>0</v>
      </c>
      <c r="T41" s="24"/>
      <c r="U41" s="38">
        <v>18159</v>
      </c>
      <c r="V41" s="38">
        <v>0</v>
      </c>
      <c r="W41" s="38">
        <v>0</v>
      </c>
      <c r="X41" s="38">
        <v>893</v>
      </c>
      <c r="Y41" s="38">
        <v>19052</v>
      </c>
      <c r="Z41" s="24"/>
      <c r="AA41" s="39"/>
    </row>
    <row r="42" spans="1:27" x14ac:dyDescent="0.3">
      <c r="A42" s="31">
        <v>412</v>
      </c>
      <c r="B42" s="32">
        <v>412035336</v>
      </c>
      <c r="C42" s="33" t="s">
        <v>34</v>
      </c>
      <c r="D42" s="31">
        <v>35</v>
      </c>
      <c r="E42" s="33" t="s">
        <v>22</v>
      </c>
      <c r="F42" s="31">
        <v>336</v>
      </c>
      <c r="G42" s="33" t="s">
        <v>48</v>
      </c>
      <c r="H42" s="34">
        <v>1</v>
      </c>
      <c r="I42" s="35">
        <v>10780</v>
      </c>
      <c r="J42" s="35">
        <v>2029</v>
      </c>
      <c r="K42" s="35">
        <v>0</v>
      </c>
      <c r="L42" s="35">
        <v>893</v>
      </c>
      <c r="M42" s="35">
        <v>13702</v>
      </c>
      <c r="N42" s="24"/>
      <c r="O42" s="34">
        <v>0</v>
      </c>
      <c r="P42" s="34">
        <v>0</v>
      </c>
      <c r="Q42" s="36">
        <v>0.09</v>
      </c>
      <c r="R42" s="36">
        <v>3.7994013141262169E-2</v>
      </c>
      <c r="S42" s="37">
        <f t="shared" si="0"/>
        <v>0</v>
      </c>
      <c r="T42" s="24"/>
      <c r="U42" s="38">
        <v>12809</v>
      </c>
      <c r="V42" s="38">
        <v>0</v>
      </c>
      <c r="W42" s="38">
        <v>0</v>
      </c>
      <c r="X42" s="38">
        <v>893</v>
      </c>
      <c r="Y42" s="38">
        <v>13702</v>
      </c>
      <c r="Z42" s="24"/>
      <c r="AA42" s="39"/>
    </row>
    <row r="43" spans="1:27" x14ac:dyDescent="0.3">
      <c r="A43" s="31">
        <v>412</v>
      </c>
      <c r="B43" s="32">
        <v>412035625</v>
      </c>
      <c r="C43" s="33" t="s">
        <v>34</v>
      </c>
      <c r="D43" s="31">
        <v>35</v>
      </c>
      <c r="E43" s="33" t="s">
        <v>22</v>
      </c>
      <c r="F43" s="31">
        <v>625</v>
      </c>
      <c r="G43" s="33" t="s">
        <v>49</v>
      </c>
      <c r="H43" s="34">
        <v>1</v>
      </c>
      <c r="I43" s="35">
        <v>10780</v>
      </c>
      <c r="J43" s="35">
        <v>2035</v>
      </c>
      <c r="K43" s="35">
        <v>0</v>
      </c>
      <c r="L43" s="35">
        <v>893</v>
      </c>
      <c r="M43" s="35">
        <v>13708</v>
      </c>
      <c r="N43" s="24"/>
      <c r="O43" s="34">
        <v>0</v>
      </c>
      <c r="P43" s="34">
        <v>0</v>
      </c>
      <c r="Q43" s="36">
        <v>0.09</v>
      </c>
      <c r="R43" s="36">
        <v>2.7912014372742976E-3</v>
      </c>
      <c r="S43" s="37">
        <f t="shared" si="0"/>
        <v>0</v>
      </c>
      <c r="T43" s="24"/>
      <c r="U43" s="38">
        <v>12815</v>
      </c>
      <c r="V43" s="38">
        <v>0</v>
      </c>
      <c r="W43" s="38">
        <v>0</v>
      </c>
      <c r="X43" s="38">
        <v>893</v>
      </c>
      <c r="Y43" s="38">
        <v>13708</v>
      </c>
      <c r="Z43" s="24"/>
      <c r="AA43" s="39"/>
    </row>
    <row r="44" spans="1:27" x14ac:dyDescent="0.3">
      <c r="A44" s="31">
        <v>413</v>
      </c>
      <c r="B44" s="32">
        <v>413114091</v>
      </c>
      <c r="C44" s="33" t="s">
        <v>50</v>
      </c>
      <c r="D44" s="31">
        <v>114</v>
      </c>
      <c r="E44" s="33" t="s">
        <v>51</v>
      </c>
      <c r="F44" s="31">
        <v>91</v>
      </c>
      <c r="G44" s="33" t="s">
        <v>52</v>
      </c>
      <c r="H44" s="34">
        <v>3</v>
      </c>
      <c r="I44" s="35">
        <v>12117</v>
      </c>
      <c r="J44" s="35">
        <v>15240</v>
      </c>
      <c r="K44" s="35">
        <v>0</v>
      </c>
      <c r="L44" s="35">
        <v>893</v>
      </c>
      <c r="M44" s="35">
        <v>28250</v>
      </c>
      <c r="N44" s="24"/>
      <c r="O44" s="34">
        <v>0</v>
      </c>
      <c r="P44" s="34">
        <v>0</v>
      </c>
      <c r="Q44" s="36">
        <v>0.09</v>
      </c>
      <c r="R44" s="36">
        <v>2.3358421288670213E-2</v>
      </c>
      <c r="S44" s="37">
        <f t="shared" si="0"/>
        <v>0</v>
      </c>
      <c r="T44" s="24"/>
      <c r="U44" s="38">
        <v>82071</v>
      </c>
      <c r="V44" s="38">
        <v>0</v>
      </c>
      <c r="W44" s="38">
        <v>0</v>
      </c>
      <c r="X44" s="38">
        <v>2679</v>
      </c>
      <c r="Y44" s="38">
        <v>84750</v>
      </c>
      <c r="Z44" s="24"/>
      <c r="AA44" s="39"/>
    </row>
    <row r="45" spans="1:27" x14ac:dyDescent="0.3">
      <c r="A45" s="31">
        <v>413</v>
      </c>
      <c r="B45" s="32">
        <v>413114114</v>
      </c>
      <c r="C45" s="33" t="s">
        <v>50</v>
      </c>
      <c r="D45" s="31">
        <v>114</v>
      </c>
      <c r="E45" s="33" t="s">
        <v>51</v>
      </c>
      <c r="F45" s="31">
        <v>114</v>
      </c>
      <c r="G45" s="33" t="s">
        <v>51</v>
      </c>
      <c r="H45" s="34">
        <v>63</v>
      </c>
      <c r="I45" s="35">
        <v>11244</v>
      </c>
      <c r="J45" s="35">
        <v>3092</v>
      </c>
      <c r="K45" s="35">
        <v>0</v>
      </c>
      <c r="L45" s="35">
        <v>893</v>
      </c>
      <c r="M45" s="35">
        <v>15229</v>
      </c>
      <c r="N45" s="24"/>
      <c r="O45" s="34">
        <v>0</v>
      </c>
      <c r="P45" s="34">
        <v>0</v>
      </c>
      <c r="Q45" s="36">
        <v>0.18</v>
      </c>
      <c r="R45" s="36">
        <v>4.6207917835684474E-2</v>
      </c>
      <c r="S45" s="37">
        <f t="shared" si="0"/>
        <v>0</v>
      </c>
      <c r="T45" s="24"/>
      <c r="U45" s="38">
        <v>903168</v>
      </c>
      <c r="V45" s="38">
        <v>0</v>
      </c>
      <c r="W45" s="38">
        <v>0</v>
      </c>
      <c r="X45" s="38">
        <v>56259</v>
      </c>
      <c r="Y45" s="38">
        <v>959427</v>
      </c>
      <c r="Z45" s="24"/>
      <c r="AA45" s="39"/>
    </row>
    <row r="46" spans="1:27" x14ac:dyDescent="0.3">
      <c r="A46" s="31">
        <v>413</v>
      </c>
      <c r="B46" s="32">
        <v>413114117</v>
      </c>
      <c r="C46" s="33" t="s">
        <v>50</v>
      </c>
      <c r="D46" s="31">
        <v>114</v>
      </c>
      <c r="E46" s="33" t="s">
        <v>51</v>
      </c>
      <c r="F46" s="31">
        <v>117</v>
      </c>
      <c r="G46" s="33" t="s">
        <v>53</v>
      </c>
      <c r="H46" s="34">
        <v>1</v>
      </c>
      <c r="I46" s="35">
        <v>14107</v>
      </c>
      <c r="J46" s="35">
        <v>6585</v>
      </c>
      <c r="K46" s="35">
        <v>0</v>
      </c>
      <c r="L46" s="35">
        <v>893</v>
      </c>
      <c r="M46" s="35">
        <v>21585</v>
      </c>
      <c r="N46" s="24"/>
      <c r="O46" s="34">
        <v>0</v>
      </c>
      <c r="P46" s="34">
        <v>0</v>
      </c>
      <c r="Q46" s="36">
        <v>0.09</v>
      </c>
      <c r="R46" s="36">
        <v>6.8884271623990911E-2</v>
      </c>
      <c r="S46" s="37">
        <f t="shared" si="0"/>
        <v>0</v>
      </c>
      <c r="T46" s="24"/>
      <c r="U46" s="38">
        <v>20692</v>
      </c>
      <c r="V46" s="38">
        <v>0</v>
      </c>
      <c r="W46" s="38">
        <v>0</v>
      </c>
      <c r="X46" s="38">
        <v>893</v>
      </c>
      <c r="Y46" s="38">
        <v>21585</v>
      </c>
      <c r="Z46" s="24"/>
      <c r="AA46" s="39"/>
    </row>
    <row r="47" spans="1:27" x14ac:dyDescent="0.3">
      <c r="A47" s="31">
        <v>413</v>
      </c>
      <c r="B47" s="32">
        <v>413114210</v>
      </c>
      <c r="C47" s="33" t="s">
        <v>50</v>
      </c>
      <c r="D47" s="31">
        <v>114</v>
      </c>
      <c r="E47" s="33" t="s">
        <v>51</v>
      </c>
      <c r="F47" s="31">
        <v>210</v>
      </c>
      <c r="G47" s="33" t="s">
        <v>54</v>
      </c>
      <c r="H47" s="34">
        <v>1</v>
      </c>
      <c r="I47" s="35">
        <v>9555</v>
      </c>
      <c r="J47" s="35">
        <v>3246</v>
      </c>
      <c r="K47" s="35">
        <v>0</v>
      </c>
      <c r="L47" s="35">
        <v>893</v>
      </c>
      <c r="M47" s="35">
        <v>13694</v>
      </c>
      <c r="N47" s="24"/>
      <c r="O47" s="34">
        <v>0</v>
      </c>
      <c r="P47" s="34">
        <v>0</v>
      </c>
      <c r="Q47" s="36">
        <v>0.09</v>
      </c>
      <c r="R47" s="36">
        <v>6.410239842210394E-2</v>
      </c>
      <c r="S47" s="37">
        <f t="shared" si="0"/>
        <v>0</v>
      </c>
      <c r="T47" s="24"/>
      <c r="U47" s="38">
        <v>12801</v>
      </c>
      <c r="V47" s="38">
        <v>0</v>
      </c>
      <c r="W47" s="38">
        <v>0</v>
      </c>
      <c r="X47" s="38">
        <v>893</v>
      </c>
      <c r="Y47" s="38">
        <v>13694</v>
      </c>
      <c r="Z47" s="24"/>
      <c r="AA47" s="39"/>
    </row>
    <row r="48" spans="1:27" x14ac:dyDescent="0.3">
      <c r="A48" s="31">
        <v>413</v>
      </c>
      <c r="B48" s="32">
        <v>413114253</v>
      </c>
      <c r="C48" s="33" t="s">
        <v>50</v>
      </c>
      <c r="D48" s="31">
        <v>114</v>
      </c>
      <c r="E48" s="33" t="s">
        <v>51</v>
      </c>
      <c r="F48" s="31">
        <v>253</v>
      </c>
      <c r="G48" s="33" t="s">
        <v>55</v>
      </c>
      <c r="H48" s="34">
        <v>3</v>
      </c>
      <c r="I48" s="35">
        <v>10127</v>
      </c>
      <c r="J48" s="35">
        <v>19772</v>
      </c>
      <c r="K48" s="35">
        <v>0</v>
      </c>
      <c r="L48" s="35">
        <v>893</v>
      </c>
      <c r="M48" s="35">
        <v>30792</v>
      </c>
      <c r="N48" s="24"/>
      <c r="O48" s="34">
        <v>0</v>
      </c>
      <c r="P48" s="34">
        <v>0</v>
      </c>
      <c r="Q48" s="36">
        <v>0.09</v>
      </c>
      <c r="R48" s="36">
        <v>4.6222307879208877E-2</v>
      </c>
      <c r="S48" s="37">
        <f t="shared" si="0"/>
        <v>0</v>
      </c>
      <c r="T48" s="24"/>
      <c r="U48" s="38">
        <v>89697</v>
      </c>
      <c r="V48" s="38">
        <v>0</v>
      </c>
      <c r="W48" s="38">
        <v>0</v>
      </c>
      <c r="X48" s="38">
        <v>2679</v>
      </c>
      <c r="Y48" s="38">
        <v>92376</v>
      </c>
      <c r="Z48" s="24"/>
      <c r="AA48" s="39"/>
    </row>
    <row r="49" spans="1:27" x14ac:dyDescent="0.3">
      <c r="A49" s="31">
        <v>413</v>
      </c>
      <c r="B49" s="32">
        <v>413114670</v>
      </c>
      <c r="C49" s="33" t="s">
        <v>50</v>
      </c>
      <c r="D49" s="31">
        <v>114</v>
      </c>
      <c r="E49" s="33" t="s">
        <v>51</v>
      </c>
      <c r="F49" s="31">
        <v>670</v>
      </c>
      <c r="G49" s="33" t="s">
        <v>56</v>
      </c>
      <c r="H49" s="34">
        <v>31</v>
      </c>
      <c r="I49" s="35">
        <v>9466</v>
      </c>
      <c r="J49" s="35">
        <v>8538</v>
      </c>
      <c r="K49" s="35">
        <v>0</v>
      </c>
      <c r="L49" s="35">
        <v>893</v>
      </c>
      <c r="M49" s="35">
        <v>18897</v>
      </c>
      <c r="N49" s="24"/>
      <c r="O49" s="34">
        <v>0</v>
      </c>
      <c r="P49" s="34">
        <v>0</v>
      </c>
      <c r="Q49" s="36">
        <v>0.09</v>
      </c>
      <c r="R49" s="36">
        <v>9.8032235374316046E-2</v>
      </c>
      <c r="S49" s="37">
        <f t="shared" si="0"/>
        <v>-1475.1511594835465</v>
      </c>
      <c r="T49" s="24"/>
      <c r="U49" s="38">
        <v>558124</v>
      </c>
      <c r="V49" s="38">
        <v>0</v>
      </c>
      <c r="W49" s="38">
        <v>-45729.685943989942</v>
      </c>
      <c r="X49" s="38">
        <v>27683</v>
      </c>
      <c r="Y49" s="38">
        <v>540077.31405600999</v>
      </c>
      <c r="Z49" s="24"/>
      <c r="AA49" s="39"/>
    </row>
    <row r="50" spans="1:27" x14ac:dyDescent="0.3">
      <c r="A50" s="31">
        <v>413</v>
      </c>
      <c r="B50" s="32">
        <v>413114674</v>
      </c>
      <c r="C50" s="33" t="s">
        <v>50</v>
      </c>
      <c r="D50" s="31">
        <v>114</v>
      </c>
      <c r="E50" s="33" t="s">
        <v>51</v>
      </c>
      <c r="F50" s="31">
        <v>674</v>
      </c>
      <c r="G50" s="33" t="s">
        <v>57</v>
      </c>
      <c r="H50" s="34">
        <v>35</v>
      </c>
      <c r="I50" s="35">
        <v>11010</v>
      </c>
      <c r="J50" s="35">
        <v>4896</v>
      </c>
      <c r="K50" s="35">
        <v>0</v>
      </c>
      <c r="L50" s="35">
        <v>893</v>
      </c>
      <c r="M50" s="35">
        <v>16799</v>
      </c>
      <c r="N50" s="24"/>
      <c r="O50" s="34">
        <v>0</v>
      </c>
      <c r="P50" s="34">
        <v>0</v>
      </c>
      <c r="Q50" s="36">
        <v>0.09</v>
      </c>
      <c r="R50" s="36">
        <v>4.962417518504373E-2</v>
      </c>
      <c r="S50" s="37">
        <f t="shared" si="0"/>
        <v>0</v>
      </c>
      <c r="T50" s="24"/>
      <c r="U50" s="38">
        <v>556710</v>
      </c>
      <c r="V50" s="38">
        <v>0</v>
      </c>
      <c r="W50" s="38">
        <v>0</v>
      </c>
      <c r="X50" s="38">
        <v>31255</v>
      </c>
      <c r="Y50" s="38">
        <v>587965</v>
      </c>
      <c r="Z50" s="24"/>
      <c r="AA50" s="39"/>
    </row>
    <row r="51" spans="1:27" x14ac:dyDescent="0.3">
      <c r="A51" s="31">
        <v>413</v>
      </c>
      <c r="B51" s="32">
        <v>413114683</v>
      </c>
      <c r="C51" s="33" t="s">
        <v>50</v>
      </c>
      <c r="D51" s="31">
        <v>114</v>
      </c>
      <c r="E51" s="33" t="s">
        <v>51</v>
      </c>
      <c r="F51" s="31">
        <v>683</v>
      </c>
      <c r="G51" s="33" t="s">
        <v>58</v>
      </c>
      <c r="H51" s="34">
        <v>2</v>
      </c>
      <c r="I51" s="35">
        <v>9698</v>
      </c>
      <c r="J51" s="35">
        <v>6769</v>
      </c>
      <c r="K51" s="35">
        <v>0</v>
      </c>
      <c r="L51" s="35">
        <v>893</v>
      </c>
      <c r="M51" s="35">
        <v>17360</v>
      </c>
      <c r="N51" s="24"/>
      <c r="O51" s="34">
        <v>0</v>
      </c>
      <c r="P51" s="34">
        <v>0</v>
      </c>
      <c r="Q51" s="36">
        <v>0.09</v>
      </c>
      <c r="R51" s="36">
        <v>2.7554152555144276E-2</v>
      </c>
      <c r="S51" s="37">
        <f t="shared" si="0"/>
        <v>0</v>
      </c>
      <c r="T51" s="24"/>
      <c r="U51" s="38">
        <v>32934</v>
      </c>
      <c r="V51" s="38">
        <v>0</v>
      </c>
      <c r="W51" s="38">
        <v>0</v>
      </c>
      <c r="X51" s="38">
        <v>1786</v>
      </c>
      <c r="Y51" s="38">
        <v>34720</v>
      </c>
      <c r="Z51" s="24"/>
      <c r="AA51" s="39"/>
    </row>
    <row r="52" spans="1:27" x14ac:dyDescent="0.3">
      <c r="A52" s="31">
        <v>413</v>
      </c>
      <c r="B52" s="32">
        <v>413114717</v>
      </c>
      <c r="C52" s="33" t="s">
        <v>50</v>
      </c>
      <c r="D52" s="31">
        <v>114</v>
      </c>
      <c r="E52" s="33" t="s">
        <v>51</v>
      </c>
      <c r="F52" s="31">
        <v>717</v>
      </c>
      <c r="G52" s="33" t="s">
        <v>59</v>
      </c>
      <c r="H52" s="34">
        <v>52</v>
      </c>
      <c r="I52" s="35">
        <v>11338</v>
      </c>
      <c r="J52" s="35">
        <v>5395</v>
      </c>
      <c r="K52" s="35">
        <v>0</v>
      </c>
      <c r="L52" s="35">
        <v>893</v>
      </c>
      <c r="M52" s="35">
        <v>17626</v>
      </c>
      <c r="N52" s="24"/>
      <c r="O52" s="34">
        <v>0</v>
      </c>
      <c r="P52" s="34">
        <v>0</v>
      </c>
      <c r="Q52" s="36">
        <v>0.09</v>
      </c>
      <c r="R52" s="36">
        <v>6.1314886660206895E-2</v>
      </c>
      <c r="S52" s="37">
        <f t="shared" si="0"/>
        <v>0</v>
      </c>
      <c r="T52" s="24"/>
      <c r="U52" s="38">
        <v>870116</v>
      </c>
      <c r="V52" s="38">
        <v>0</v>
      </c>
      <c r="W52" s="38">
        <v>0</v>
      </c>
      <c r="X52" s="38">
        <v>46436</v>
      </c>
      <c r="Y52" s="38">
        <v>916552</v>
      </c>
      <c r="Z52" s="24"/>
      <c r="AA52" s="39"/>
    </row>
    <row r="53" spans="1:27" x14ac:dyDescent="0.3">
      <c r="A53" s="31">
        <v>413</v>
      </c>
      <c r="B53" s="32">
        <v>413114720</v>
      </c>
      <c r="C53" s="33" t="s">
        <v>50</v>
      </c>
      <c r="D53" s="31">
        <v>114</v>
      </c>
      <c r="E53" s="33" t="s">
        <v>51</v>
      </c>
      <c r="F53" s="31">
        <v>720</v>
      </c>
      <c r="G53" s="33" t="s">
        <v>60</v>
      </c>
      <c r="H53" s="34">
        <v>1</v>
      </c>
      <c r="I53" s="35">
        <v>10127</v>
      </c>
      <c r="J53" s="35">
        <v>2185</v>
      </c>
      <c r="K53" s="35">
        <v>0</v>
      </c>
      <c r="L53" s="35">
        <v>893</v>
      </c>
      <c r="M53" s="35">
        <v>13205</v>
      </c>
      <c r="N53" s="24"/>
      <c r="O53" s="34">
        <v>0</v>
      </c>
      <c r="P53" s="34">
        <v>0</v>
      </c>
      <c r="Q53" s="36">
        <v>0.09</v>
      </c>
      <c r="R53" s="36">
        <v>9.1990223938049082E-3</v>
      </c>
      <c r="S53" s="37">
        <f t="shared" si="0"/>
        <v>0</v>
      </c>
      <c r="T53" s="24"/>
      <c r="U53" s="38">
        <v>12312</v>
      </c>
      <c r="V53" s="38">
        <v>0</v>
      </c>
      <c r="W53" s="38">
        <v>0</v>
      </c>
      <c r="X53" s="38">
        <v>893</v>
      </c>
      <c r="Y53" s="38">
        <v>13205</v>
      </c>
      <c r="Z53" s="24"/>
      <c r="AA53" s="39"/>
    </row>
    <row r="54" spans="1:27" x14ac:dyDescent="0.3">
      <c r="A54" s="31">
        <v>413</v>
      </c>
      <c r="B54" s="32">
        <v>413114750</v>
      </c>
      <c r="C54" s="33" t="s">
        <v>50</v>
      </c>
      <c r="D54" s="31">
        <v>114</v>
      </c>
      <c r="E54" s="33" t="s">
        <v>51</v>
      </c>
      <c r="F54" s="31">
        <v>750</v>
      </c>
      <c r="G54" s="33" t="s">
        <v>61</v>
      </c>
      <c r="H54" s="34">
        <v>22</v>
      </c>
      <c r="I54" s="35">
        <v>10714</v>
      </c>
      <c r="J54" s="35">
        <v>7792</v>
      </c>
      <c r="K54" s="35">
        <v>0</v>
      </c>
      <c r="L54" s="35">
        <v>893</v>
      </c>
      <c r="M54" s="35">
        <v>19399</v>
      </c>
      <c r="N54" s="24"/>
      <c r="O54" s="34">
        <v>0</v>
      </c>
      <c r="P54" s="34">
        <v>0</v>
      </c>
      <c r="Q54" s="36">
        <v>0.09</v>
      </c>
      <c r="R54" s="36">
        <v>2.8684147191724959E-2</v>
      </c>
      <c r="S54" s="37">
        <f t="shared" si="0"/>
        <v>0</v>
      </c>
      <c r="T54" s="24"/>
      <c r="U54" s="38">
        <v>407132</v>
      </c>
      <c r="V54" s="38">
        <v>0</v>
      </c>
      <c r="W54" s="38">
        <v>0</v>
      </c>
      <c r="X54" s="38">
        <v>19646</v>
      </c>
      <c r="Y54" s="38">
        <v>426778</v>
      </c>
      <c r="Z54" s="24"/>
      <c r="AA54" s="39"/>
    </row>
    <row r="55" spans="1:27" x14ac:dyDescent="0.3">
      <c r="A55" s="31">
        <v>413</v>
      </c>
      <c r="B55" s="32">
        <v>413114755</v>
      </c>
      <c r="C55" s="33" t="s">
        <v>50</v>
      </c>
      <c r="D55" s="31">
        <v>114</v>
      </c>
      <c r="E55" s="33" t="s">
        <v>51</v>
      </c>
      <c r="F55" s="31">
        <v>755</v>
      </c>
      <c r="G55" s="33" t="s">
        <v>62</v>
      </c>
      <c r="H55" s="34">
        <v>6</v>
      </c>
      <c r="I55" s="35">
        <v>11570</v>
      </c>
      <c r="J55" s="35">
        <v>4992</v>
      </c>
      <c r="K55" s="35">
        <v>0</v>
      </c>
      <c r="L55" s="35">
        <v>893</v>
      </c>
      <c r="M55" s="35">
        <v>17455</v>
      </c>
      <c r="N55" s="24"/>
      <c r="O55" s="34">
        <v>0</v>
      </c>
      <c r="P55" s="34">
        <v>0</v>
      </c>
      <c r="Q55" s="36">
        <v>0.09</v>
      </c>
      <c r="R55" s="36">
        <v>1.3353202021532744E-2</v>
      </c>
      <c r="S55" s="37">
        <f t="shared" si="0"/>
        <v>0</v>
      </c>
      <c r="T55" s="24"/>
      <c r="U55" s="38">
        <v>99372</v>
      </c>
      <c r="V55" s="38">
        <v>0</v>
      </c>
      <c r="W55" s="38">
        <v>0</v>
      </c>
      <c r="X55" s="38">
        <v>5358</v>
      </c>
      <c r="Y55" s="38">
        <v>104730</v>
      </c>
      <c r="Z55" s="24"/>
      <c r="AA55" s="39"/>
    </row>
    <row r="56" spans="1:27" x14ac:dyDescent="0.3">
      <c r="A56" s="31">
        <v>414</v>
      </c>
      <c r="B56" s="32">
        <v>414603063</v>
      </c>
      <c r="C56" s="33" t="s">
        <v>63</v>
      </c>
      <c r="D56" s="31">
        <v>603</v>
      </c>
      <c r="E56" s="33" t="s">
        <v>64</v>
      </c>
      <c r="F56" s="31">
        <v>63</v>
      </c>
      <c r="G56" s="33" t="s">
        <v>65</v>
      </c>
      <c r="H56" s="34">
        <v>5</v>
      </c>
      <c r="I56" s="35">
        <v>8840</v>
      </c>
      <c r="J56" s="35">
        <v>3564</v>
      </c>
      <c r="K56" s="35">
        <v>0</v>
      </c>
      <c r="L56" s="35">
        <v>893</v>
      </c>
      <c r="M56" s="35">
        <v>13297</v>
      </c>
      <c r="N56" s="24"/>
      <c r="O56" s="34">
        <v>0</v>
      </c>
      <c r="P56" s="34">
        <v>0</v>
      </c>
      <c r="Q56" s="36">
        <v>0.18</v>
      </c>
      <c r="R56" s="36">
        <v>2.3006786693741021E-2</v>
      </c>
      <c r="S56" s="37">
        <f t="shared" si="0"/>
        <v>0</v>
      </c>
      <c r="T56" s="24"/>
      <c r="U56" s="38">
        <v>62020</v>
      </c>
      <c r="V56" s="38">
        <v>0</v>
      </c>
      <c r="W56" s="38">
        <v>0</v>
      </c>
      <c r="X56" s="38">
        <v>4465</v>
      </c>
      <c r="Y56" s="38">
        <v>66485</v>
      </c>
      <c r="Z56" s="24"/>
      <c r="AA56" s="39"/>
    </row>
    <row r="57" spans="1:27" x14ac:dyDescent="0.3">
      <c r="A57" s="31">
        <v>414</v>
      </c>
      <c r="B57" s="32">
        <v>414603209</v>
      </c>
      <c r="C57" s="33" t="s">
        <v>63</v>
      </c>
      <c r="D57" s="31">
        <v>603</v>
      </c>
      <c r="E57" s="33" t="s">
        <v>64</v>
      </c>
      <c r="F57" s="31">
        <v>209</v>
      </c>
      <c r="G57" s="33" t="s">
        <v>66</v>
      </c>
      <c r="H57" s="34">
        <v>62</v>
      </c>
      <c r="I57" s="35">
        <v>11468</v>
      </c>
      <c r="J57" s="35">
        <v>2209</v>
      </c>
      <c r="K57" s="35">
        <v>0</v>
      </c>
      <c r="L57" s="35">
        <v>893</v>
      </c>
      <c r="M57" s="35">
        <v>14570</v>
      </c>
      <c r="N57" s="24"/>
      <c r="O57" s="34">
        <v>0</v>
      </c>
      <c r="P57" s="34">
        <v>0</v>
      </c>
      <c r="Q57" s="36">
        <v>0.18</v>
      </c>
      <c r="R57" s="36">
        <v>4.0567955077755208E-2</v>
      </c>
      <c r="S57" s="37">
        <f t="shared" si="0"/>
        <v>0</v>
      </c>
      <c r="T57" s="24"/>
      <c r="U57" s="38">
        <v>847974</v>
      </c>
      <c r="V57" s="38">
        <v>0</v>
      </c>
      <c r="W57" s="38">
        <v>0</v>
      </c>
      <c r="X57" s="38">
        <v>55366</v>
      </c>
      <c r="Y57" s="38">
        <v>903340</v>
      </c>
      <c r="Z57" s="24"/>
      <c r="AA57" s="39"/>
    </row>
    <row r="58" spans="1:27" x14ac:dyDescent="0.3">
      <c r="A58" s="31">
        <v>414</v>
      </c>
      <c r="B58" s="32">
        <v>414603236</v>
      </c>
      <c r="C58" s="33" t="s">
        <v>63</v>
      </c>
      <c r="D58" s="31">
        <v>603</v>
      </c>
      <c r="E58" s="33" t="s">
        <v>64</v>
      </c>
      <c r="F58" s="31">
        <v>236</v>
      </c>
      <c r="G58" s="33" t="s">
        <v>67</v>
      </c>
      <c r="H58" s="34">
        <v>166</v>
      </c>
      <c r="I58" s="35">
        <v>11266</v>
      </c>
      <c r="J58" s="35">
        <v>2442</v>
      </c>
      <c r="K58" s="35">
        <v>0</v>
      </c>
      <c r="L58" s="35">
        <v>893</v>
      </c>
      <c r="M58" s="35">
        <v>14601</v>
      </c>
      <c r="N58" s="24"/>
      <c r="O58" s="34">
        <v>0</v>
      </c>
      <c r="P58" s="34">
        <v>0</v>
      </c>
      <c r="Q58" s="36">
        <v>0.18</v>
      </c>
      <c r="R58" s="36">
        <v>2.6076884435672167E-2</v>
      </c>
      <c r="S58" s="37">
        <f t="shared" si="0"/>
        <v>0</v>
      </c>
      <c r="T58" s="24"/>
      <c r="U58" s="38">
        <v>2275528</v>
      </c>
      <c r="V58" s="38">
        <v>0</v>
      </c>
      <c r="W58" s="38">
        <v>0</v>
      </c>
      <c r="X58" s="38">
        <v>148238</v>
      </c>
      <c r="Y58" s="38">
        <v>2423766</v>
      </c>
      <c r="Z58" s="24"/>
      <c r="AA58" s="39"/>
    </row>
    <row r="59" spans="1:27" x14ac:dyDescent="0.3">
      <c r="A59" s="31">
        <v>414</v>
      </c>
      <c r="B59" s="32">
        <v>414603263</v>
      </c>
      <c r="C59" s="33" t="s">
        <v>63</v>
      </c>
      <c r="D59" s="31">
        <v>603</v>
      </c>
      <c r="E59" s="33" t="s">
        <v>64</v>
      </c>
      <c r="F59" s="31">
        <v>263</v>
      </c>
      <c r="G59" s="33" t="s">
        <v>69</v>
      </c>
      <c r="H59" s="34">
        <v>5</v>
      </c>
      <c r="I59" s="35">
        <v>10188</v>
      </c>
      <c r="J59" s="35">
        <v>5049</v>
      </c>
      <c r="K59" s="35">
        <v>0</v>
      </c>
      <c r="L59" s="35">
        <v>893</v>
      </c>
      <c r="M59" s="35">
        <v>16130</v>
      </c>
      <c r="N59" s="24"/>
      <c r="O59" s="34">
        <v>0</v>
      </c>
      <c r="P59" s="34">
        <v>0</v>
      </c>
      <c r="Q59" s="36">
        <v>0.09</v>
      </c>
      <c r="R59" s="36">
        <v>7.7426849234878206E-2</v>
      </c>
      <c r="S59" s="37">
        <f t="shared" si="0"/>
        <v>0</v>
      </c>
      <c r="T59" s="24"/>
      <c r="U59" s="38">
        <v>76185</v>
      </c>
      <c r="V59" s="38">
        <v>0</v>
      </c>
      <c r="W59" s="38">
        <v>0</v>
      </c>
      <c r="X59" s="38">
        <v>4465</v>
      </c>
      <c r="Y59" s="38">
        <v>80650</v>
      </c>
      <c r="Z59" s="24"/>
      <c r="AA59" s="39"/>
    </row>
    <row r="60" spans="1:27" x14ac:dyDescent="0.3">
      <c r="A60" s="31">
        <v>414</v>
      </c>
      <c r="B60" s="32">
        <v>414603603</v>
      </c>
      <c r="C60" s="33" t="s">
        <v>63</v>
      </c>
      <c r="D60" s="31">
        <v>603</v>
      </c>
      <c r="E60" s="33" t="s">
        <v>64</v>
      </c>
      <c r="F60" s="31">
        <v>603</v>
      </c>
      <c r="G60" s="33" t="s">
        <v>64</v>
      </c>
      <c r="H60" s="34">
        <v>83</v>
      </c>
      <c r="I60" s="35">
        <v>10729</v>
      </c>
      <c r="J60" s="35">
        <v>1729</v>
      </c>
      <c r="K60" s="35">
        <v>0</v>
      </c>
      <c r="L60" s="35">
        <v>893</v>
      </c>
      <c r="M60" s="35">
        <v>13351</v>
      </c>
      <c r="N60" s="24"/>
      <c r="O60" s="34">
        <v>0</v>
      </c>
      <c r="P60" s="34">
        <v>0</v>
      </c>
      <c r="Q60" s="36">
        <v>0.18</v>
      </c>
      <c r="R60" s="36">
        <v>5.7560535160994748E-2</v>
      </c>
      <c r="S60" s="37">
        <f t="shared" si="0"/>
        <v>0</v>
      </c>
      <c r="T60" s="24"/>
      <c r="U60" s="38">
        <v>1034014</v>
      </c>
      <c r="V60" s="38">
        <v>0</v>
      </c>
      <c r="W60" s="38">
        <v>0</v>
      </c>
      <c r="X60" s="38">
        <v>74119</v>
      </c>
      <c r="Y60" s="38">
        <v>1108133</v>
      </c>
      <c r="Z60" s="24"/>
      <c r="AA60" s="39"/>
    </row>
    <row r="61" spans="1:27" x14ac:dyDescent="0.3">
      <c r="A61" s="31">
        <v>414</v>
      </c>
      <c r="B61" s="32">
        <v>414603635</v>
      </c>
      <c r="C61" s="33" t="s">
        <v>63</v>
      </c>
      <c r="D61" s="31">
        <v>603</v>
      </c>
      <c r="E61" s="33" t="s">
        <v>64</v>
      </c>
      <c r="F61" s="31">
        <v>635</v>
      </c>
      <c r="G61" s="33" t="s">
        <v>70</v>
      </c>
      <c r="H61" s="34">
        <v>23</v>
      </c>
      <c r="I61" s="35">
        <v>10399</v>
      </c>
      <c r="J61" s="35">
        <v>5359</v>
      </c>
      <c r="K61" s="35">
        <v>0</v>
      </c>
      <c r="L61" s="35">
        <v>893</v>
      </c>
      <c r="M61" s="35">
        <v>16651</v>
      </c>
      <c r="N61" s="24"/>
      <c r="O61" s="34">
        <v>0</v>
      </c>
      <c r="P61" s="34">
        <v>0</v>
      </c>
      <c r="Q61" s="36">
        <v>0.09</v>
      </c>
      <c r="R61" s="36">
        <v>1.4539723075321732E-2</v>
      </c>
      <c r="S61" s="37">
        <f t="shared" si="0"/>
        <v>0</v>
      </c>
      <c r="T61" s="24"/>
      <c r="U61" s="38">
        <v>362434</v>
      </c>
      <c r="V61" s="38">
        <v>0</v>
      </c>
      <c r="W61" s="38">
        <v>0</v>
      </c>
      <c r="X61" s="38">
        <v>20539</v>
      </c>
      <c r="Y61" s="38">
        <v>382973</v>
      </c>
      <c r="Z61" s="24"/>
      <c r="AA61" s="39"/>
    </row>
    <row r="62" spans="1:27" x14ac:dyDescent="0.3">
      <c r="A62" s="31">
        <v>414</v>
      </c>
      <c r="B62" s="32">
        <v>414603715</v>
      </c>
      <c r="C62" s="33" t="s">
        <v>63</v>
      </c>
      <c r="D62" s="31">
        <v>603</v>
      </c>
      <c r="E62" s="33" t="s">
        <v>64</v>
      </c>
      <c r="F62" s="31">
        <v>715</v>
      </c>
      <c r="G62" s="33" t="s">
        <v>71</v>
      </c>
      <c r="H62" s="34">
        <v>18</v>
      </c>
      <c r="I62" s="35">
        <v>10192</v>
      </c>
      <c r="J62" s="35">
        <v>8173</v>
      </c>
      <c r="K62" s="35">
        <v>0</v>
      </c>
      <c r="L62" s="35">
        <v>893</v>
      </c>
      <c r="M62" s="35">
        <v>19258</v>
      </c>
      <c r="N62" s="24"/>
      <c r="O62" s="34">
        <v>0</v>
      </c>
      <c r="P62" s="34">
        <v>0</v>
      </c>
      <c r="Q62" s="36">
        <v>0.09</v>
      </c>
      <c r="R62" s="36">
        <v>2.7779056959125619E-2</v>
      </c>
      <c r="S62" s="37">
        <f t="shared" si="0"/>
        <v>0</v>
      </c>
      <c r="T62" s="24"/>
      <c r="U62" s="38">
        <v>330570</v>
      </c>
      <c r="V62" s="38">
        <v>0</v>
      </c>
      <c r="W62" s="38">
        <v>0</v>
      </c>
      <c r="X62" s="38">
        <v>16074</v>
      </c>
      <c r="Y62" s="38">
        <v>346644</v>
      </c>
      <c r="Z62" s="24"/>
      <c r="AA62" s="39"/>
    </row>
    <row r="63" spans="1:27" x14ac:dyDescent="0.3">
      <c r="A63" s="31">
        <v>416</v>
      </c>
      <c r="B63" s="32">
        <v>416035035</v>
      </c>
      <c r="C63" s="33" t="s">
        <v>72</v>
      </c>
      <c r="D63" s="31">
        <v>35</v>
      </c>
      <c r="E63" s="33" t="s">
        <v>22</v>
      </c>
      <c r="F63" s="31">
        <v>35</v>
      </c>
      <c r="G63" s="33" t="s">
        <v>22</v>
      </c>
      <c r="H63" s="34">
        <v>537</v>
      </c>
      <c r="I63" s="35">
        <v>12565</v>
      </c>
      <c r="J63" s="35">
        <v>4411</v>
      </c>
      <c r="K63" s="35">
        <v>113.07448789571694</v>
      </c>
      <c r="L63" s="35">
        <v>893</v>
      </c>
      <c r="M63" s="35">
        <v>17982.074487895716</v>
      </c>
      <c r="N63" s="24"/>
      <c r="O63" s="34">
        <v>0</v>
      </c>
      <c r="P63" s="34">
        <v>0</v>
      </c>
      <c r="Q63" s="36">
        <v>0.18</v>
      </c>
      <c r="R63" s="36">
        <v>0.1582084907439498</v>
      </c>
      <c r="S63" s="37">
        <f t="shared" si="0"/>
        <v>0</v>
      </c>
      <c r="T63" s="24"/>
      <c r="U63" s="38">
        <v>9116112</v>
      </c>
      <c r="V63" s="38">
        <v>60721</v>
      </c>
      <c r="W63" s="38">
        <v>0</v>
      </c>
      <c r="X63" s="38">
        <v>479541</v>
      </c>
      <c r="Y63" s="38">
        <v>9656374</v>
      </c>
      <c r="Z63" s="24"/>
      <c r="AA63" s="39"/>
    </row>
    <row r="64" spans="1:27" x14ac:dyDescent="0.3">
      <c r="A64" s="31">
        <v>416</v>
      </c>
      <c r="B64" s="32">
        <v>416035044</v>
      </c>
      <c r="C64" s="33" t="s">
        <v>72</v>
      </c>
      <c r="D64" s="31">
        <v>35</v>
      </c>
      <c r="E64" s="33" t="s">
        <v>22</v>
      </c>
      <c r="F64" s="31">
        <v>44</v>
      </c>
      <c r="G64" s="33" t="s">
        <v>35</v>
      </c>
      <c r="H64" s="34">
        <v>4</v>
      </c>
      <c r="I64" s="35">
        <v>11995</v>
      </c>
      <c r="J64" s="35">
        <v>279</v>
      </c>
      <c r="K64" s="35">
        <v>0</v>
      </c>
      <c r="L64" s="35">
        <v>893</v>
      </c>
      <c r="M64" s="35">
        <v>13167</v>
      </c>
      <c r="N64" s="24"/>
      <c r="O64" s="34">
        <v>0</v>
      </c>
      <c r="P64" s="34">
        <v>0</v>
      </c>
      <c r="Q64" s="36">
        <v>0.09</v>
      </c>
      <c r="R64" s="36">
        <v>5.5522851392677805E-2</v>
      </c>
      <c r="S64" s="37">
        <f t="shared" si="0"/>
        <v>0</v>
      </c>
      <c r="T64" s="24"/>
      <c r="U64" s="38">
        <v>49096</v>
      </c>
      <c r="V64" s="38">
        <v>0</v>
      </c>
      <c r="W64" s="38">
        <v>0</v>
      </c>
      <c r="X64" s="38">
        <v>3572</v>
      </c>
      <c r="Y64" s="38">
        <v>52668</v>
      </c>
      <c r="Z64" s="24"/>
      <c r="AA64" s="39"/>
    </row>
    <row r="65" spans="1:27" x14ac:dyDescent="0.3">
      <c r="A65" s="31">
        <v>416</v>
      </c>
      <c r="B65" s="32">
        <v>416035073</v>
      </c>
      <c r="C65" s="33" t="s">
        <v>72</v>
      </c>
      <c r="D65" s="31">
        <v>35</v>
      </c>
      <c r="E65" s="33" t="s">
        <v>22</v>
      </c>
      <c r="F65" s="31">
        <v>73</v>
      </c>
      <c r="G65" s="33" t="s">
        <v>37</v>
      </c>
      <c r="H65" s="34">
        <v>1</v>
      </c>
      <c r="I65" s="35">
        <v>10780</v>
      </c>
      <c r="J65" s="35">
        <v>8388</v>
      </c>
      <c r="K65" s="35">
        <v>0</v>
      </c>
      <c r="L65" s="35">
        <v>893</v>
      </c>
      <c r="M65" s="35">
        <v>20061</v>
      </c>
      <c r="N65" s="24"/>
      <c r="O65" s="34">
        <v>0</v>
      </c>
      <c r="P65" s="34">
        <v>0</v>
      </c>
      <c r="Q65" s="36">
        <v>0.09</v>
      </c>
      <c r="R65" s="36">
        <v>5.5269306272486482E-3</v>
      </c>
      <c r="S65" s="37">
        <f t="shared" si="0"/>
        <v>0</v>
      </c>
      <c r="T65" s="24"/>
      <c r="U65" s="38">
        <v>19168</v>
      </c>
      <c r="V65" s="38">
        <v>0</v>
      </c>
      <c r="W65" s="38">
        <v>0</v>
      </c>
      <c r="X65" s="38">
        <v>893</v>
      </c>
      <c r="Y65" s="38">
        <v>20061</v>
      </c>
      <c r="Z65" s="24"/>
      <c r="AA65" s="39"/>
    </row>
    <row r="66" spans="1:27" x14ac:dyDescent="0.3">
      <c r="A66" s="31">
        <v>416</v>
      </c>
      <c r="B66" s="32">
        <v>416035244</v>
      </c>
      <c r="C66" s="33" t="s">
        <v>72</v>
      </c>
      <c r="D66" s="31">
        <v>35</v>
      </c>
      <c r="E66" s="33" t="s">
        <v>22</v>
      </c>
      <c r="F66" s="31">
        <v>244</v>
      </c>
      <c r="G66" s="33" t="s">
        <v>43</v>
      </c>
      <c r="H66" s="34">
        <v>6</v>
      </c>
      <c r="I66" s="35">
        <v>11968</v>
      </c>
      <c r="J66" s="35">
        <v>4845</v>
      </c>
      <c r="K66" s="35">
        <v>0</v>
      </c>
      <c r="L66" s="35">
        <v>893</v>
      </c>
      <c r="M66" s="35">
        <v>17706</v>
      </c>
      <c r="N66" s="24"/>
      <c r="O66" s="34">
        <v>0</v>
      </c>
      <c r="P66" s="34">
        <v>0</v>
      </c>
      <c r="Q66" s="36">
        <v>0.18</v>
      </c>
      <c r="R66" s="36">
        <v>0.10491002846208129</v>
      </c>
      <c r="S66" s="37">
        <f t="shared" si="0"/>
        <v>0</v>
      </c>
      <c r="T66" s="24"/>
      <c r="U66" s="38">
        <v>100878</v>
      </c>
      <c r="V66" s="38">
        <v>0</v>
      </c>
      <c r="W66" s="38">
        <v>0</v>
      </c>
      <c r="X66" s="38">
        <v>5358</v>
      </c>
      <c r="Y66" s="38">
        <v>106236</v>
      </c>
      <c r="Z66" s="24"/>
      <c r="AA66" s="39"/>
    </row>
    <row r="67" spans="1:27" x14ac:dyDescent="0.3">
      <c r="A67" s="31">
        <v>416</v>
      </c>
      <c r="B67" s="32">
        <v>416035285</v>
      </c>
      <c r="C67" s="33" t="s">
        <v>72</v>
      </c>
      <c r="D67" s="31">
        <v>35</v>
      </c>
      <c r="E67" s="33" t="s">
        <v>22</v>
      </c>
      <c r="F67" s="31">
        <v>285</v>
      </c>
      <c r="G67" s="33" t="s">
        <v>44</v>
      </c>
      <c r="H67" s="34">
        <v>3</v>
      </c>
      <c r="I67" s="35">
        <v>10780</v>
      </c>
      <c r="J67" s="35">
        <v>3302</v>
      </c>
      <c r="K67" s="35">
        <v>0</v>
      </c>
      <c r="L67" s="35">
        <v>893</v>
      </c>
      <c r="M67" s="35">
        <v>14975</v>
      </c>
      <c r="N67" s="24"/>
      <c r="O67" s="34">
        <v>0</v>
      </c>
      <c r="P67" s="34">
        <v>0</v>
      </c>
      <c r="Q67" s="36">
        <v>0.09</v>
      </c>
      <c r="R67" s="36">
        <v>4.0935904686526546E-2</v>
      </c>
      <c r="S67" s="37">
        <f t="shared" si="0"/>
        <v>0</v>
      </c>
      <c r="T67" s="24"/>
      <c r="U67" s="38">
        <v>42246</v>
      </c>
      <c r="V67" s="38">
        <v>0</v>
      </c>
      <c r="W67" s="38">
        <v>0</v>
      </c>
      <c r="X67" s="38">
        <v>2679</v>
      </c>
      <c r="Y67" s="38">
        <v>44925</v>
      </c>
      <c r="Z67" s="24"/>
      <c r="AA67" s="39"/>
    </row>
    <row r="68" spans="1:27" x14ac:dyDescent="0.3">
      <c r="A68" s="31">
        <v>416</v>
      </c>
      <c r="B68" s="32">
        <v>416035305</v>
      </c>
      <c r="C68" s="33" t="s">
        <v>72</v>
      </c>
      <c r="D68" s="31">
        <v>35</v>
      </c>
      <c r="E68" s="33" t="s">
        <v>22</v>
      </c>
      <c r="F68" s="31">
        <v>305</v>
      </c>
      <c r="G68" s="33" t="s">
        <v>75</v>
      </c>
      <c r="H68" s="34">
        <v>2</v>
      </c>
      <c r="I68" s="35">
        <v>14127</v>
      </c>
      <c r="J68" s="35">
        <v>4608</v>
      </c>
      <c r="K68" s="35">
        <v>0</v>
      </c>
      <c r="L68" s="35">
        <v>893</v>
      </c>
      <c r="M68" s="35">
        <v>19628</v>
      </c>
      <c r="N68" s="24"/>
      <c r="O68" s="34">
        <v>0</v>
      </c>
      <c r="P68" s="34">
        <v>0</v>
      </c>
      <c r="Q68" s="36">
        <v>0.09</v>
      </c>
      <c r="R68" s="36">
        <v>1.7308482927189065E-2</v>
      </c>
      <c r="S68" s="37">
        <f t="shared" si="0"/>
        <v>0</v>
      </c>
      <c r="T68" s="24"/>
      <c r="U68" s="38">
        <v>37470</v>
      </c>
      <c r="V68" s="38">
        <v>0</v>
      </c>
      <c r="W68" s="38">
        <v>0</v>
      </c>
      <c r="X68" s="38">
        <v>1786</v>
      </c>
      <c r="Y68" s="38">
        <v>39256</v>
      </c>
      <c r="Z68" s="24"/>
      <c r="AA68" s="39"/>
    </row>
    <row r="69" spans="1:27" x14ac:dyDescent="0.3">
      <c r="A69" s="31">
        <v>416</v>
      </c>
      <c r="B69" s="32">
        <v>416035307</v>
      </c>
      <c r="C69" s="33" t="s">
        <v>72</v>
      </c>
      <c r="D69" s="31">
        <v>35</v>
      </c>
      <c r="E69" s="33" t="s">
        <v>22</v>
      </c>
      <c r="F69" s="31">
        <v>307</v>
      </c>
      <c r="G69" s="33" t="s">
        <v>76</v>
      </c>
      <c r="H69" s="34">
        <v>1</v>
      </c>
      <c r="I69" s="35">
        <v>10780</v>
      </c>
      <c r="J69" s="35">
        <v>4129</v>
      </c>
      <c r="K69" s="35">
        <v>0</v>
      </c>
      <c r="L69" s="35">
        <v>893</v>
      </c>
      <c r="M69" s="35">
        <v>15802</v>
      </c>
      <c r="N69" s="24"/>
      <c r="O69" s="34">
        <v>0</v>
      </c>
      <c r="P69" s="34">
        <v>0</v>
      </c>
      <c r="Q69" s="36">
        <v>0.09</v>
      </c>
      <c r="R69" s="36">
        <v>1.0355085778056217E-2</v>
      </c>
      <c r="S69" s="37">
        <f t="shared" si="0"/>
        <v>0</v>
      </c>
      <c r="T69" s="24"/>
      <c r="U69" s="38">
        <v>14909</v>
      </c>
      <c r="V69" s="38">
        <v>0</v>
      </c>
      <c r="W69" s="38">
        <v>0</v>
      </c>
      <c r="X69" s="38">
        <v>893</v>
      </c>
      <c r="Y69" s="38">
        <v>15802</v>
      </c>
      <c r="Z69" s="24"/>
      <c r="AA69" s="39"/>
    </row>
    <row r="70" spans="1:27" x14ac:dyDescent="0.3">
      <c r="A70" s="31">
        <v>417</v>
      </c>
      <c r="B70" s="32">
        <v>417035035</v>
      </c>
      <c r="C70" s="33" t="s">
        <v>78</v>
      </c>
      <c r="D70" s="31">
        <v>35</v>
      </c>
      <c r="E70" s="33" t="s">
        <v>22</v>
      </c>
      <c r="F70" s="31">
        <v>35</v>
      </c>
      <c r="G70" s="33" t="s">
        <v>22</v>
      </c>
      <c r="H70" s="34">
        <v>321</v>
      </c>
      <c r="I70" s="35">
        <v>12463</v>
      </c>
      <c r="J70" s="35">
        <v>4375</v>
      </c>
      <c r="K70" s="35">
        <v>0</v>
      </c>
      <c r="L70" s="35">
        <v>893</v>
      </c>
      <c r="M70" s="35">
        <v>17731</v>
      </c>
      <c r="N70" s="24"/>
      <c r="O70" s="34">
        <v>0</v>
      </c>
      <c r="P70" s="34">
        <v>0</v>
      </c>
      <c r="Q70" s="36">
        <v>0.18</v>
      </c>
      <c r="R70" s="36">
        <v>0.1582084907439498</v>
      </c>
      <c r="S70" s="37">
        <f t="shared" si="0"/>
        <v>0</v>
      </c>
      <c r="T70" s="24"/>
      <c r="U70" s="38">
        <v>5404998</v>
      </c>
      <c r="V70" s="38">
        <v>0</v>
      </c>
      <c r="W70" s="38">
        <v>0</v>
      </c>
      <c r="X70" s="38">
        <v>286653</v>
      </c>
      <c r="Y70" s="38">
        <v>5691651</v>
      </c>
      <c r="Z70" s="24"/>
      <c r="AA70" s="39"/>
    </row>
    <row r="71" spans="1:27" x14ac:dyDescent="0.3">
      <c r="A71" s="31">
        <v>417</v>
      </c>
      <c r="B71" s="32">
        <v>417035100</v>
      </c>
      <c r="C71" s="33" t="s">
        <v>78</v>
      </c>
      <c r="D71" s="31">
        <v>35</v>
      </c>
      <c r="E71" s="33" t="s">
        <v>22</v>
      </c>
      <c r="F71" s="31">
        <v>100</v>
      </c>
      <c r="G71" s="33" t="s">
        <v>79</v>
      </c>
      <c r="H71" s="34">
        <v>3</v>
      </c>
      <c r="I71" s="35">
        <v>13559</v>
      </c>
      <c r="J71" s="35">
        <v>6968</v>
      </c>
      <c r="K71" s="35">
        <v>0</v>
      </c>
      <c r="L71" s="35">
        <v>893</v>
      </c>
      <c r="M71" s="35">
        <v>21420</v>
      </c>
      <c r="N71" s="24"/>
      <c r="O71" s="34">
        <v>0</v>
      </c>
      <c r="P71" s="34">
        <v>0</v>
      </c>
      <c r="Q71" s="36">
        <v>0.09</v>
      </c>
      <c r="R71" s="36">
        <v>3.2776584370293738E-2</v>
      </c>
      <c r="S71" s="37">
        <f t="shared" si="0"/>
        <v>0</v>
      </c>
      <c r="T71" s="24"/>
      <c r="U71" s="38">
        <v>61581</v>
      </c>
      <c r="V71" s="38">
        <v>0</v>
      </c>
      <c r="W71" s="38">
        <v>0</v>
      </c>
      <c r="X71" s="38">
        <v>2679</v>
      </c>
      <c r="Y71" s="38">
        <v>64260</v>
      </c>
      <c r="Z71" s="24"/>
      <c r="AA71" s="39"/>
    </row>
    <row r="72" spans="1:27" x14ac:dyDescent="0.3">
      <c r="A72" s="31">
        <v>417</v>
      </c>
      <c r="B72" s="32">
        <v>417035133</v>
      </c>
      <c r="C72" s="33" t="s">
        <v>78</v>
      </c>
      <c r="D72" s="31">
        <v>35</v>
      </c>
      <c r="E72" s="33" t="s">
        <v>22</v>
      </c>
      <c r="F72" s="31">
        <v>133</v>
      </c>
      <c r="G72" s="33" t="s">
        <v>73</v>
      </c>
      <c r="H72" s="34">
        <v>2</v>
      </c>
      <c r="I72" s="35">
        <v>9311</v>
      </c>
      <c r="J72" s="35">
        <v>2917</v>
      </c>
      <c r="K72" s="35">
        <v>0</v>
      </c>
      <c r="L72" s="35">
        <v>893</v>
      </c>
      <c r="M72" s="35">
        <v>13121</v>
      </c>
      <c r="N72" s="24"/>
      <c r="O72" s="34">
        <v>0</v>
      </c>
      <c r="P72" s="34">
        <v>0</v>
      </c>
      <c r="Q72" s="36">
        <v>0.09</v>
      </c>
      <c r="R72" s="36">
        <v>2.9992689029297782E-2</v>
      </c>
      <c r="S72" s="37">
        <f t="shared" si="0"/>
        <v>0</v>
      </c>
      <c r="T72" s="24"/>
      <c r="U72" s="38">
        <v>24456</v>
      </c>
      <c r="V72" s="38">
        <v>0</v>
      </c>
      <c r="W72" s="38">
        <v>0</v>
      </c>
      <c r="X72" s="38">
        <v>1786</v>
      </c>
      <c r="Y72" s="38">
        <v>26242</v>
      </c>
      <c r="Z72" s="24"/>
      <c r="AA72" s="39"/>
    </row>
    <row r="73" spans="1:27" x14ac:dyDescent="0.3">
      <c r="A73" s="31">
        <v>417</v>
      </c>
      <c r="B73" s="32">
        <v>417035211</v>
      </c>
      <c r="C73" s="33" t="s">
        <v>78</v>
      </c>
      <c r="D73" s="31">
        <v>35</v>
      </c>
      <c r="E73" s="33" t="s">
        <v>22</v>
      </c>
      <c r="F73" s="31">
        <v>211</v>
      </c>
      <c r="G73" s="33" t="s">
        <v>80</v>
      </c>
      <c r="H73" s="34">
        <v>1</v>
      </c>
      <c r="I73" s="35">
        <v>13527</v>
      </c>
      <c r="J73" s="35">
        <v>2426</v>
      </c>
      <c r="K73" s="35">
        <v>0</v>
      </c>
      <c r="L73" s="35">
        <v>893</v>
      </c>
      <c r="M73" s="35">
        <v>16846</v>
      </c>
      <c r="N73" s="24"/>
      <c r="O73" s="34">
        <v>0</v>
      </c>
      <c r="P73" s="34">
        <v>0</v>
      </c>
      <c r="Q73" s="36">
        <v>0.09</v>
      </c>
      <c r="R73" s="36">
        <v>1.7356945956786835E-3</v>
      </c>
      <c r="S73" s="37">
        <f t="shared" si="0"/>
        <v>0</v>
      </c>
      <c r="T73" s="24"/>
      <c r="U73" s="38">
        <v>15953</v>
      </c>
      <c r="V73" s="38">
        <v>0</v>
      </c>
      <c r="W73" s="38">
        <v>0</v>
      </c>
      <c r="X73" s="38">
        <v>893</v>
      </c>
      <c r="Y73" s="38">
        <v>16846</v>
      </c>
      <c r="Z73" s="24"/>
      <c r="AA73" s="39"/>
    </row>
    <row r="74" spans="1:27" x14ac:dyDescent="0.3">
      <c r="A74" s="31">
        <v>417</v>
      </c>
      <c r="B74" s="32">
        <v>417035243</v>
      </c>
      <c r="C74" s="33" t="s">
        <v>78</v>
      </c>
      <c r="D74" s="31">
        <v>35</v>
      </c>
      <c r="E74" s="33" t="s">
        <v>22</v>
      </c>
      <c r="F74" s="31">
        <v>243</v>
      </c>
      <c r="G74" s="33" t="s">
        <v>74</v>
      </c>
      <c r="H74" s="34">
        <v>1</v>
      </c>
      <c r="I74" s="35">
        <v>9311</v>
      </c>
      <c r="J74" s="35">
        <v>2197</v>
      </c>
      <c r="K74" s="35">
        <v>0</v>
      </c>
      <c r="L74" s="35">
        <v>893</v>
      </c>
      <c r="M74" s="35">
        <v>12401</v>
      </c>
      <c r="N74" s="24"/>
      <c r="O74" s="34">
        <v>0</v>
      </c>
      <c r="P74" s="34">
        <v>0</v>
      </c>
      <c r="Q74" s="36">
        <v>0.09</v>
      </c>
      <c r="R74" s="36">
        <v>5.5550847643881752E-3</v>
      </c>
      <c r="S74" s="37">
        <f t="shared" si="0"/>
        <v>0</v>
      </c>
      <c r="T74" s="24"/>
      <c r="U74" s="38">
        <v>11508</v>
      </c>
      <c r="V74" s="38">
        <v>0</v>
      </c>
      <c r="W74" s="38">
        <v>0</v>
      </c>
      <c r="X74" s="38">
        <v>893</v>
      </c>
      <c r="Y74" s="38">
        <v>12401</v>
      </c>
      <c r="Z74" s="24"/>
      <c r="AA74" s="39"/>
    </row>
    <row r="75" spans="1:27" x14ac:dyDescent="0.3">
      <c r="A75" s="31">
        <v>417</v>
      </c>
      <c r="B75" s="32">
        <v>417035244</v>
      </c>
      <c r="C75" s="33" t="s">
        <v>78</v>
      </c>
      <c r="D75" s="31">
        <v>35</v>
      </c>
      <c r="E75" s="33" t="s">
        <v>22</v>
      </c>
      <c r="F75" s="31">
        <v>244</v>
      </c>
      <c r="G75" s="33" t="s">
        <v>43</v>
      </c>
      <c r="H75" s="34">
        <v>5</v>
      </c>
      <c r="I75" s="35">
        <v>12861</v>
      </c>
      <c r="J75" s="35">
        <v>5207</v>
      </c>
      <c r="K75" s="35">
        <v>0</v>
      </c>
      <c r="L75" s="35">
        <v>893</v>
      </c>
      <c r="M75" s="35">
        <v>18961</v>
      </c>
      <c r="N75" s="24"/>
      <c r="O75" s="34">
        <v>0</v>
      </c>
      <c r="P75" s="34">
        <v>0</v>
      </c>
      <c r="Q75" s="36">
        <v>0.18</v>
      </c>
      <c r="R75" s="36">
        <v>0.10491002846208129</v>
      </c>
      <c r="S75" s="37">
        <f t="shared" ref="S75:S138" si="1">IFERROR(W75/(H75-O75),0)</f>
        <v>0</v>
      </c>
      <c r="T75" s="24"/>
      <c r="U75" s="38">
        <v>90340</v>
      </c>
      <c r="V75" s="38">
        <v>0</v>
      </c>
      <c r="W75" s="38">
        <v>0</v>
      </c>
      <c r="X75" s="38">
        <v>4465</v>
      </c>
      <c r="Y75" s="38">
        <v>94805</v>
      </c>
      <c r="Z75" s="24"/>
      <c r="AA75" s="39"/>
    </row>
    <row r="76" spans="1:27" x14ac:dyDescent="0.3">
      <c r="A76" s="31">
        <v>417</v>
      </c>
      <c r="B76" s="32">
        <v>417035293</v>
      </c>
      <c r="C76" s="33" t="s">
        <v>78</v>
      </c>
      <c r="D76" s="31">
        <v>35</v>
      </c>
      <c r="E76" s="33" t="s">
        <v>22</v>
      </c>
      <c r="F76" s="31">
        <v>293</v>
      </c>
      <c r="G76" s="33" t="s">
        <v>45</v>
      </c>
      <c r="H76" s="34">
        <v>2</v>
      </c>
      <c r="I76" s="35">
        <v>8370</v>
      </c>
      <c r="J76" s="35">
        <v>719</v>
      </c>
      <c r="K76" s="35">
        <v>0</v>
      </c>
      <c r="L76" s="35">
        <v>893</v>
      </c>
      <c r="M76" s="35">
        <v>9982</v>
      </c>
      <c r="N76" s="24"/>
      <c r="O76" s="34">
        <v>0</v>
      </c>
      <c r="P76" s="34">
        <v>0</v>
      </c>
      <c r="Q76" s="36">
        <v>0.18</v>
      </c>
      <c r="R76" s="36">
        <v>4.359909499112689E-3</v>
      </c>
      <c r="S76" s="37">
        <f t="shared" si="1"/>
        <v>0</v>
      </c>
      <c r="T76" s="24"/>
      <c r="U76" s="38">
        <v>18178</v>
      </c>
      <c r="V76" s="38">
        <v>0</v>
      </c>
      <c r="W76" s="38">
        <v>0</v>
      </c>
      <c r="X76" s="38">
        <v>1786</v>
      </c>
      <c r="Y76" s="38">
        <v>19964</v>
      </c>
      <c r="Z76" s="24"/>
      <c r="AA76" s="39"/>
    </row>
    <row r="77" spans="1:27" x14ac:dyDescent="0.3">
      <c r="A77" s="31">
        <v>418</v>
      </c>
      <c r="B77" s="32">
        <v>418100014</v>
      </c>
      <c r="C77" s="33" t="s">
        <v>82</v>
      </c>
      <c r="D77" s="31">
        <v>100</v>
      </c>
      <c r="E77" s="33" t="s">
        <v>79</v>
      </c>
      <c r="F77" s="31">
        <v>14</v>
      </c>
      <c r="G77" s="33" t="s">
        <v>83</v>
      </c>
      <c r="H77" s="34">
        <v>11</v>
      </c>
      <c r="I77" s="35">
        <v>9340</v>
      </c>
      <c r="J77" s="35">
        <v>3113</v>
      </c>
      <c r="K77" s="35">
        <v>0</v>
      </c>
      <c r="L77" s="35">
        <v>893</v>
      </c>
      <c r="M77" s="35">
        <v>13346</v>
      </c>
      <c r="N77" s="24"/>
      <c r="O77" s="34">
        <v>0</v>
      </c>
      <c r="P77" s="34">
        <v>0</v>
      </c>
      <c r="Q77" s="36">
        <v>0.09</v>
      </c>
      <c r="R77" s="36">
        <v>8.880195822375125E-3</v>
      </c>
      <c r="S77" s="37">
        <f t="shared" si="1"/>
        <v>0</v>
      </c>
      <c r="T77" s="24"/>
      <c r="U77" s="38">
        <v>136983</v>
      </c>
      <c r="V77" s="38">
        <v>0</v>
      </c>
      <c r="W77" s="38">
        <v>0</v>
      </c>
      <c r="X77" s="38">
        <v>9823</v>
      </c>
      <c r="Y77" s="38">
        <v>146806</v>
      </c>
      <c r="Z77" s="24"/>
      <c r="AA77" s="39"/>
    </row>
    <row r="78" spans="1:27" x14ac:dyDescent="0.3">
      <c r="A78" s="31">
        <v>418</v>
      </c>
      <c r="B78" s="32">
        <v>418100100</v>
      </c>
      <c r="C78" s="33" t="s">
        <v>82</v>
      </c>
      <c r="D78" s="31">
        <v>100</v>
      </c>
      <c r="E78" s="33" t="s">
        <v>79</v>
      </c>
      <c r="F78" s="31">
        <v>100</v>
      </c>
      <c r="G78" s="33" t="s">
        <v>79</v>
      </c>
      <c r="H78" s="34">
        <v>342</v>
      </c>
      <c r="I78" s="35">
        <v>9861</v>
      </c>
      <c r="J78" s="35">
        <v>5067</v>
      </c>
      <c r="K78" s="35">
        <v>0</v>
      </c>
      <c r="L78" s="35">
        <v>893</v>
      </c>
      <c r="M78" s="35">
        <v>15821</v>
      </c>
      <c r="N78" s="24"/>
      <c r="O78" s="34">
        <v>0</v>
      </c>
      <c r="P78" s="34">
        <v>0</v>
      </c>
      <c r="Q78" s="36">
        <v>0.09</v>
      </c>
      <c r="R78" s="36">
        <v>3.2776584370293738E-2</v>
      </c>
      <c r="S78" s="37">
        <f t="shared" si="1"/>
        <v>0</v>
      </c>
      <c r="T78" s="24"/>
      <c r="U78" s="38">
        <v>5105376</v>
      </c>
      <c r="V78" s="38">
        <v>0</v>
      </c>
      <c r="W78" s="38">
        <v>0</v>
      </c>
      <c r="X78" s="38">
        <v>305406</v>
      </c>
      <c r="Y78" s="38">
        <v>5410782</v>
      </c>
      <c r="Z78" s="24"/>
      <c r="AA78" s="39"/>
    </row>
    <row r="79" spans="1:27" x14ac:dyDescent="0.3">
      <c r="A79" s="31">
        <v>418</v>
      </c>
      <c r="B79" s="32">
        <v>418100101</v>
      </c>
      <c r="C79" s="33" t="s">
        <v>82</v>
      </c>
      <c r="D79" s="31">
        <v>100</v>
      </c>
      <c r="E79" s="33" t="s">
        <v>79</v>
      </c>
      <c r="F79" s="31">
        <v>101</v>
      </c>
      <c r="G79" s="33" t="s">
        <v>84</v>
      </c>
      <c r="H79" s="34">
        <v>1</v>
      </c>
      <c r="I79" s="35">
        <v>8745</v>
      </c>
      <c r="J79" s="35">
        <v>1997</v>
      </c>
      <c r="K79" s="35">
        <v>0</v>
      </c>
      <c r="L79" s="35">
        <v>893</v>
      </c>
      <c r="M79" s="35">
        <v>11635</v>
      </c>
      <c r="N79" s="24"/>
      <c r="O79" s="34">
        <v>0</v>
      </c>
      <c r="P79" s="34">
        <v>0</v>
      </c>
      <c r="Q79" s="36">
        <v>0.09</v>
      </c>
      <c r="R79" s="36">
        <v>5.0737786231695677E-2</v>
      </c>
      <c r="S79" s="37">
        <f t="shared" si="1"/>
        <v>0</v>
      </c>
      <c r="T79" s="24"/>
      <c r="U79" s="38">
        <v>10742</v>
      </c>
      <c r="V79" s="38">
        <v>0</v>
      </c>
      <c r="W79" s="38">
        <v>0</v>
      </c>
      <c r="X79" s="38">
        <v>893</v>
      </c>
      <c r="Y79" s="38">
        <v>11635</v>
      </c>
      <c r="Z79" s="24"/>
      <c r="AA79" s="39"/>
    </row>
    <row r="80" spans="1:27" x14ac:dyDescent="0.3">
      <c r="A80" s="31">
        <v>418</v>
      </c>
      <c r="B80" s="32">
        <v>418100136</v>
      </c>
      <c r="C80" s="33" t="s">
        <v>82</v>
      </c>
      <c r="D80" s="31">
        <v>100</v>
      </c>
      <c r="E80" s="33" t="s">
        <v>79</v>
      </c>
      <c r="F80" s="31">
        <v>136</v>
      </c>
      <c r="G80" s="33" t="s">
        <v>85</v>
      </c>
      <c r="H80" s="34">
        <v>10</v>
      </c>
      <c r="I80" s="35">
        <v>9956</v>
      </c>
      <c r="J80" s="35">
        <v>3266</v>
      </c>
      <c r="K80" s="35">
        <v>0</v>
      </c>
      <c r="L80" s="35">
        <v>893</v>
      </c>
      <c r="M80" s="35">
        <v>14115</v>
      </c>
      <c r="N80" s="24"/>
      <c r="O80" s="34">
        <v>0</v>
      </c>
      <c r="P80" s="34">
        <v>0</v>
      </c>
      <c r="Q80" s="36">
        <v>0.09</v>
      </c>
      <c r="R80" s="36">
        <v>4.5554146938088539E-3</v>
      </c>
      <c r="S80" s="37">
        <f t="shared" si="1"/>
        <v>0</v>
      </c>
      <c r="T80" s="24"/>
      <c r="U80" s="38">
        <v>132220</v>
      </c>
      <c r="V80" s="38">
        <v>0</v>
      </c>
      <c r="W80" s="38">
        <v>0</v>
      </c>
      <c r="X80" s="38">
        <v>8930</v>
      </c>
      <c r="Y80" s="38">
        <v>141150</v>
      </c>
      <c r="Z80" s="24"/>
      <c r="AA80" s="39"/>
    </row>
    <row r="81" spans="1:27" x14ac:dyDescent="0.3">
      <c r="A81" s="31">
        <v>418</v>
      </c>
      <c r="B81" s="32">
        <v>418100139</v>
      </c>
      <c r="C81" s="33" t="s">
        <v>82</v>
      </c>
      <c r="D81" s="31">
        <v>100</v>
      </c>
      <c r="E81" s="33" t="s">
        <v>79</v>
      </c>
      <c r="F81" s="31">
        <v>139</v>
      </c>
      <c r="G81" s="33" t="s">
        <v>86</v>
      </c>
      <c r="H81" s="34">
        <v>3</v>
      </c>
      <c r="I81" s="35">
        <v>8745</v>
      </c>
      <c r="J81" s="35">
        <v>3488</v>
      </c>
      <c r="K81" s="35">
        <v>0</v>
      </c>
      <c r="L81" s="35">
        <v>893</v>
      </c>
      <c r="M81" s="35">
        <v>13126</v>
      </c>
      <c r="N81" s="24"/>
      <c r="O81" s="34">
        <v>0</v>
      </c>
      <c r="P81" s="34">
        <v>0</v>
      </c>
      <c r="Q81" s="36">
        <v>0.09</v>
      </c>
      <c r="R81" s="36">
        <v>2.6878312757092422E-3</v>
      </c>
      <c r="S81" s="37">
        <f t="shared" si="1"/>
        <v>0</v>
      </c>
      <c r="T81" s="24"/>
      <c r="U81" s="38">
        <v>36699</v>
      </c>
      <c r="V81" s="38">
        <v>0</v>
      </c>
      <c r="W81" s="38">
        <v>0</v>
      </c>
      <c r="X81" s="38">
        <v>2679</v>
      </c>
      <c r="Y81" s="38">
        <v>39378</v>
      </c>
      <c r="Z81" s="24"/>
      <c r="AA81" s="39"/>
    </row>
    <row r="82" spans="1:27" x14ac:dyDescent="0.3">
      <c r="A82" s="31">
        <v>418</v>
      </c>
      <c r="B82" s="32">
        <v>418100187</v>
      </c>
      <c r="C82" s="33" t="s">
        <v>82</v>
      </c>
      <c r="D82" s="31">
        <v>100</v>
      </c>
      <c r="E82" s="33" t="s">
        <v>79</v>
      </c>
      <c r="F82" s="31">
        <v>187</v>
      </c>
      <c r="G82" s="33" t="s">
        <v>89</v>
      </c>
      <c r="H82" s="34">
        <v>1</v>
      </c>
      <c r="I82" s="35">
        <v>8745</v>
      </c>
      <c r="J82" s="35">
        <v>4161</v>
      </c>
      <c r="K82" s="35">
        <v>0</v>
      </c>
      <c r="L82" s="35">
        <v>893</v>
      </c>
      <c r="M82" s="35">
        <v>13799</v>
      </c>
      <c r="N82" s="24"/>
      <c r="O82" s="34">
        <v>0</v>
      </c>
      <c r="P82" s="34">
        <v>0</v>
      </c>
      <c r="Q82" s="36">
        <v>0.09</v>
      </c>
      <c r="R82" s="36">
        <v>3.9712119067263924E-3</v>
      </c>
      <c r="S82" s="37">
        <f t="shared" si="1"/>
        <v>0</v>
      </c>
      <c r="T82" s="24"/>
      <c r="U82" s="38">
        <v>12906</v>
      </c>
      <c r="V82" s="38">
        <v>0</v>
      </c>
      <c r="W82" s="38">
        <v>0</v>
      </c>
      <c r="X82" s="38">
        <v>893</v>
      </c>
      <c r="Y82" s="38">
        <v>13799</v>
      </c>
      <c r="Z82" s="24"/>
      <c r="AA82" s="39"/>
    </row>
    <row r="83" spans="1:27" x14ac:dyDescent="0.3">
      <c r="A83" s="31">
        <v>418</v>
      </c>
      <c r="B83" s="32">
        <v>418100198</v>
      </c>
      <c r="C83" s="33" t="s">
        <v>82</v>
      </c>
      <c r="D83" s="31">
        <v>100</v>
      </c>
      <c r="E83" s="33" t="s">
        <v>79</v>
      </c>
      <c r="F83" s="31">
        <v>198</v>
      </c>
      <c r="G83" s="33" t="s">
        <v>39</v>
      </c>
      <c r="H83" s="34">
        <v>26</v>
      </c>
      <c r="I83" s="35">
        <v>9024</v>
      </c>
      <c r="J83" s="35">
        <v>3629</v>
      </c>
      <c r="K83" s="35">
        <v>0</v>
      </c>
      <c r="L83" s="35">
        <v>893</v>
      </c>
      <c r="M83" s="35">
        <v>13546</v>
      </c>
      <c r="N83" s="24"/>
      <c r="O83" s="34">
        <v>0</v>
      </c>
      <c r="P83" s="34">
        <v>0</v>
      </c>
      <c r="Q83" s="36">
        <v>0.09</v>
      </c>
      <c r="R83" s="36">
        <v>4.5444415173136422E-3</v>
      </c>
      <c r="S83" s="37">
        <f t="shared" si="1"/>
        <v>0</v>
      </c>
      <c r="T83" s="24"/>
      <c r="U83" s="38">
        <v>328978</v>
      </c>
      <c r="V83" s="38">
        <v>0</v>
      </c>
      <c r="W83" s="38">
        <v>0</v>
      </c>
      <c r="X83" s="38">
        <v>23218</v>
      </c>
      <c r="Y83" s="38">
        <v>352196</v>
      </c>
      <c r="Z83" s="24"/>
      <c r="AA83" s="39"/>
    </row>
    <row r="84" spans="1:27" x14ac:dyDescent="0.3">
      <c r="A84" s="31">
        <v>418</v>
      </c>
      <c r="B84" s="32">
        <v>418100288</v>
      </c>
      <c r="C84" s="33" t="s">
        <v>82</v>
      </c>
      <c r="D84" s="31">
        <v>100</v>
      </c>
      <c r="E84" s="33" t="s">
        <v>79</v>
      </c>
      <c r="F84" s="31">
        <v>288</v>
      </c>
      <c r="G84" s="33" t="s">
        <v>91</v>
      </c>
      <c r="H84" s="34">
        <v>1</v>
      </c>
      <c r="I84" s="35">
        <v>8745</v>
      </c>
      <c r="J84" s="35">
        <v>5341</v>
      </c>
      <c r="K84" s="35">
        <v>0</v>
      </c>
      <c r="L84" s="35">
        <v>893</v>
      </c>
      <c r="M84" s="35">
        <v>14979</v>
      </c>
      <c r="N84" s="24"/>
      <c r="O84" s="34">
        <v>0</v>
      </c>
      <c r="P84" s="34">
        <v>0</v>
      </c>
      <c r="Q84" s="36">
        <v>0.09</v>
      </c>
      <c r="R84" s="36">
        <v>1.3000222646152246E-3</v>
      </c>
      <c r="S84" s="37">
        <f t="shared" si="1"/>
        <v>0</v>
      </c>
      <c r="T84" s="24"/>
      <c r="U84" s="38">
        <v>14086</v>
      </c>
      <c r="V84" s="38">
        <v>0</v>
      </c>
      <c r="W84" s="38">
        <v>0</v>
      </c>
      <c r="X84" s="38">
        <v>893</v>
      </c>
      <c r="Y84" s="38">
        <v>14979</v>
      </c>
      <c r="Z84" s="24"/>
      <c r="AA84" s="39"/>
    </row>
    <row r="85" spans="1:27" x14ac:dyDescent="0.3">
      <c r="A85" s="31">
        <v>418</v>
      </c>
      <c r="B85" s="32">
        <v>418100710</v>
      </c>
      <c r="C85" s="33" t="s">
        <v>82</v>
      </c>
      <c r="D85" s="31">
        <v>100</v>
      </c>
      <c r="E85" s="33" t="s">
        <v>79</v>
      </c>
      <c r="F85" s="31">
        <v>710</v>
      </c>
      <c r="G85" s="33" t="s">
        <v>93</v>
      </c>
      <c r="H85" s="34">
        <v>1</v>
      </c>
      <c r="I85" s="35">
        <v>8745</v>
      </c>
      <c r="J85" s="35">
        <v>4246</v>
      </c>
      <c r="K85" s="35">
        <v>0</v>
      </c>
      <c r="L85" s="35">
        <v>893</v>
      </c>
      <c r="M85" s="35">
        <v>13884</v>
      </c>
      <c r="N85" s="24"/>
      <c r="O85" s="34">
        <v>0</v>
      </c>
      <c r="P85" s="34">
        <v>0</v>
      </c>
      <c r="Q85" s="36">
        <v>0.09</v>
      </c>
      <c r="R85" s="36">
        <v>2.7928978355145902E-3</v>
      </c>
      <c r="S85" s="37">
        <f t="shared" si="1"/>
        <v>0</v>
      </c>
      <c r="T85" s="24"/>
      <c r="U85" s="38">
        <v>12991</v>
      </c>
      <c r="V85" s="38">
        <v>0</v>
      </c>
      <c r="W85" s="38">
        <v>0</v>
      </c>
      <c r="X85" s="38">
        <v>893</v>
      </c>
      <c r="Y85" s="38">
        <v>13884</v>
      </c>
      <c r="Z85" s="24"/>
      <c r="AA85" s="39"/>
    </row>
    <row r="86" spans="1:27" x14ac:dyDescent="0.3">
      <c r="A86" s="31">
        <v>419</v>
      </c>
      <c r="B86" s="32">
        <v>419035035</v>
      </c>
      <c r="C86" s="33" t="s">
        <v>94</v>
      </c>
      <c r="D86" s="31">
        <v>35</v>
      </c>
      <c r="E86" s="33" t="s">
        <v>22</v>
      </c>
      <c r="F86" s="31">
        <v>35</v>
      </c>
      <c r="G86" s="33" t="s">
        <v>22</v>
      </c>
      <c r="H86" s="34">
        <v>205</v>
      </c>
      <c r="I86" s="35">
        <v>11876</v>
      </c>
      <c r="J86" s="35">
        <v>4169</v>
      </c>
      <c r="K86" s="35">
        <v>0</v>
      </c>
      <c r="L86" s="35">
        <v>893</v>
      </c>
      <c r="M86" s="35">
        <v>16938</v>
      </c>
      <c r="N86" s="24"/>
      <c r="O86" s="34">
        <v>0</v>
      </c>
      <c r="P86" s="34">
        <v>0</v>
      </c>
      <c r="Q86" s="36">
        <v>0.18</v>
      </c>
      <c r="R86" s="36">
        <v>0.1582084907439498</v>
      </c>
      <c r="S86" s="37">
        <f t="shared" si="1"/>
        <v>0</v>
      </c>
      <c r="T86" s="24"/>
      <c r="U86" s="38">
        <v>3289225</v>
      </c>
      <c r="V86" s="38">
        <v>0</v>
      </c>
      <c r="W86" s="38">
        <v>0</v>
      </c>
      <c r="X86" s="38">
        <v>183065</v>
      </c>
      <c r="Y86" s="38">
        <v>3472290</v>
      </c>
      <c r="Z86" s="24"/>
      <c r="AA86" s="39"/>
    </row>
    <row r="87" spans="1:27" x14ac:dyDescent="0.3">
      <c r="A87" s="31">
        <v>419</v>
      </c>
      <c r="B87" s="32">
        <v>419035049</v>
      </c>
      <c r="C87" s="33" t="s">
        <v>94</v>
      </c>
      <c r="D87" s="31">
        <v>35</v>
      </c>
      <c r="E87" s="33" t="s">
        <v>22</v>
      </c>
      <c r="F87" s="31">
        <v>49</v>
      </c>
      <c r="G87" s="33" t="s">
        <v>96</v>
      </c>
      <c r="H87" s="34">
        <v>1</v>
      </c>
      <c r="I87" s="35">
        <v>13209</v>
      </c>
      <c r="J87" s="35">
        <v>16716</v>
      </c>
      <c r="K87" s="35">
        <v>0</v>
      </c>
      <c r="L87" s="35">
        <v>893</v>
      </c>
      <c r="M87" s="35">
        <v>30818</v>
      </c>
      <c r="N87" s="24"/>
      <c r="O87" s="34">
        <v>0</v>
      </c>
      <c r="P87" s="34">
        <v>0</v>
      </c>
      <c r="Q87" s="36">
        <v>0.09</v>
      </c>
      <c r="R87" s="36">
        <v>7.9998241629540945E-2</v>
      </c>
      <c r="S87" s="37">
        <f t="shared" si="1"/>
        <v>0</v>
      </c>
      <c r="T87" s="24"/>
      <c r="U87" s="38">
        <v>29925</v>
      </c>
      <c r="V87" s="38">
        <v>0</v>
      </c>
      <c r="W87" s="38">
        <v>0</v>
      </c>
      <c r="X87" s="38">
        <v>893</v>
      </c>
      <c r="Y87" s="38">
        <v>30818</v>
      </c>
      <c r="Z87" s="24"/>
      <c r="AA87" s="39"/>
    </row>
    <row r="88" spans="1:27" x14ac:dyDescent="0.3">
      <c r="A88" s="31">
        <v>419</v>
      </c>
      <c r="B88" s="32">
        <v>419035093</v>
      </c>
      <c r="C88" s="33" t="s">
        <v>94</v>
      </c>
      <c r="D88" s="31">
        <v>35</v>
      </c>
      <c r="E88" s="33" t="s">
        <v>22</v>
      </c>
      <c r="F88" s="31">
        <v>93</v>
      </c>
      <c r="G88" s="33" t="s">
        <v>25</v>
      </c>
      <c r="H88" s="34">
        <v>1</v>
      </c>
      <c r="I88" s="35">
        <v>11076</v>
      </c>
      <c r="J88" s="35">
        <v>315</v>
      </c>
      <c r="K88" s="35">
        <v>0</v>
      </c>
      <c r="L88" s="35">
        <v>893</v>
      </c>
      <c r="M88" s="35">
        <v>12284</v>
      </c>
      <c r="N88" s="24"/>
      <c r="O88" s="34">
        <v>0</v>
      </c>
      <c r="P88" s="34">
        <v>0</v>
      </c>
      <c r="Q88" s="36">
        <v>0.09</v>
      </c>
      <c r="R88" s="36">
        <v>9.4782905982044599E-2</v>
      </c>
      <c r="S88" s="37">
        <f t="shared" si="1"/>
        <v>-574.80915442486048</v>
      </c>
      <c r="T88" s="24"/>
      <c r="U88" s="38">
        <v>11391</v>
      </c>
      <c r="V88" s="38">
        <v>0</v>
      </c>
      <c r="W88" s="38">
        <v>-574.80915442486048</v>
      </c>
      <c r="X88" s="38">
        <v>893</v>
      </c>
      <c r="Y88" s="38">
        <v>11709.19084557514</v>
      </c>
      <c r="Z88" s="24"/>
      <c r="AA88" s="39"/>
    </row>
    <row r="89" spans="1:27" x14ac:dyDescent="0.3">
      <c r="A89" s="31">
        <v>419</v>
      </c>
      <c r="B89" s="32">
        <v>419035163</v>
      </c>
      <c r="C89" s="33" t="s">
        <v>94</v>
      </c>
      <c r="D89" s="31">
        <v>35</v>
      </c>
      <c r="E89" s="33" t="s">
        <v>22</v>
      </c>
      <c r="F89" s="31">
        <v>163</v>
      </c>
      <c r="G89" s="33" t="s">
        <v>27</v>
      </c>
      <c r="H89" s="34">
        <v>1</v>
      </c>
      <c r="I89" s="35">
        <v>8944</v>
      </c>
      <c r="J89" s="35">
        <v>175</v>
      </c>
      <c r="K89" s="35">
        <v>0</v>
      </c>
      <c r="L89" s="35">
        <v>893</v>
      </c>
      <c r="M89" s="35">
        <v>10012</v>
      </c>
      <c r="N89" s="24"/>
      <c r="O89" s="34">
        <v>0</v>
      </c>
      <c r="P89" s="34">
        <v>0</v>
      </c>
      <c r="Q89" s="36">
        <v>0.18</v>
      </c>
      <c r="R89" s="36">
        <v>9.4739434063754208E-2</v>
      </c>
      <c r="S89" s="37">
        <f t="shared" si="1"/>
        <v>0</v>
      </c>
      <c r="T89" s="24"/>
      <c r="U89" s="38">
        <v>9119</v>
      </c>
      <c r="V89" s="38">
        <v>0</v>
      </c>
      <c r="W89" s="38">
        <v>0</v>
      </c>
      <c r="X89" s="38">
        <v>893</v>
      </c>
      <c r="Y89" s="38">
        <v>10012</v>
      </c>
      <c r="Z89" s="24"/>
      <c r="AA89" s="39"/>
    </row>
    <row r="90" spans="1:27" x14ac:dyDescent="0.3">
      <c r="A90" s="31">
        <v>419</v>
      </c>
      <c r="B90" s="32">
        <v>419035243</v>
      </c>
      <c r="C90" s="33" t="s">
        <v>94</v>
      </c>
      <c r="D90" s="31">
        <v>35</v>
      </c>
      <c r="E90" s="33" t="s">
        <v>22</v>
      </c>
      <c r="F90" s="31">
        <v>243</v>
      </c>
      <c r="G90" s="33" t="s">
        <v>74</v>
      </c>
      <c r="H90" s="34">
        <v>1</v>
      </c>
      <c r="I90" s="35">
        <v>12143</v>
      </c>
      <c r="J90" s="35">
        <v>2866</v>
      </c>
      <c r="K90" s="35">
        <v>0</v>
      </c>
      <c r="L90" s="35">
        <v>893</v>
      </c>
      <c r="M90" s="35">
        <v>15902</v>
      </c>
      <c r="N90" s="24"/>
      <c r="O90" s="34">
        <v>0</v>
      </c>
      <c r="P90" s="34">
        <v>0</v>
      </c>
      <c r="Q90" s="36">
        <v>0.09</v>
      </c>
      <c r="R90" s="36">
        <v>5.5550847643881752E-3</v>
      </c>
      <c r="S90" s="37">
        <f t="shared" si="1"/>
        <v>0</v>
      </c>
      <c r="T90" s="24"/>
      <c r="U90" s="38">
        <v>15009</v>
      </c>
      <c r="V90" s="38">
        <v>0</v>
      </c>
      <c r="W90" s="38">
        <v>0</v>
      </c>
      <c r="X90" s="38">
        <v>893</v>
      </c>
      <c r="Y90" s="38">
        <v>15902</v>
      </c>
      <c r="Z90" s="24"/>
      <c r="AA90" s="39"/>
    </row>
    <row r="91" spans="1:27" x14ac:dyDescent="0.3">
      <c r="A91" s="31">
        <v>419</v>
      </c>
      <c r="B91" s="32">
        <v>419035244</v>
      </c>
      <c r="C91" s="33" t="s">
        <v>94</v>
      </c>
      <c r="D91" s="31">
        <v>35</v>
      </c>
      <c r="E91" s="33" t="s">
        <v>22</v>
      </c>
      <c r="F91" s="31">
        <v>244</v>
      </c>
      <c r="G91" s="33" t="s">
        <v>43</v>
      </c>
      <c r="H91" s="34">
        <v>5</v>
      </c>
      <c r="I91" s="35">
        <v>12143</v>
      </c>
      <c r="J91" s="35">
        <v>4916</v>
      </c>
      <c r="K91" s="35">
        <v>0</v>
      </c>
      <c r="L91" s="35">
        <v>893</v>
      </c>
      <c r="M91" s="35">
        <v>17952</v>
      </c>
      <c r="N91" s="24"/>
      <c r="O91" s="34">
        <v>0</v>
      </c>
      <c r="P91" s="34">
        <v>0</v>
      </c>
      <c r="Q91" s="36">
        <v>0.18</v>
      </c>
      <c r="R91" s="36">
        <v>0.10491002846208129</v>
      </c>
      <c r="S91" s="37">
        <f t="shared" si="1"/>
        <v>0</v>
      </c>
      <c r="T91" s="24"/>
      <c r="U91" s="38">
        <v>85295</v>
      </c>
      <c r="V91" s="38">
        <v>0</v>
      </c>
      <c r="W91" s="38">
        <v>0</v>
      </c>
      <c r="X91" s="38">
        <v>4465</v>
      </c>
      <c r="Y91" s="38">
        <v>89760</v>
      </c>
      <c r="Z91" s="24"/>
      <c r="AA91" s="39"/>
    </row>
    <row r="92" spans="1:27" x14ac:dyDescent="0.3">
      <c r="A92" s="31">
        <v>419</v>
      </c>
      <c r="B92" s="32">
        <v>419035274</v>
      </c>
      <c r="C92" s="33" t="s">
        <v>94</v>
      </c>
      <c r="D92" s="31">
        <v>35</v>
      </c>
      <c r="E92" s="33" t="s">
        <v>22</v>
      </c>
      <c r="F92" s="31">
        <v>274</v>
      </c>
      <c r="G92" s="33" t="s">
        <v>81</v>
      </c>
      <c r="H92" s="34">
        <v>1</v>
      </c>
      <c r="I92" s="35">
        <v>13209</v>
      </c>
      <c r="J92" s="35">
        <v>6385</v>
      </c>
      <c r="K92" s="35">
        <v>0</v>
      </c>
      <c r="L92" s="35">
        <v>893</v>
      </c>
      <c r="M92" s="35">
        <v>20487</v>
      </c>
      <c r="N92" s="24"/>
      <c r="O92" s="34">
        <v>0</v>
      </c>
      <c r="P92" s="34">
        <v>0</v>
      </c>
      <c r="Q92" s="36">
        <v>0.09</v>
      </c>
      <c r="R92" s="36">
        <v>8.1265572172450187E-2</v>
      </c>
      <c r="S92" s="37">
        <f t="shared" si="1"/>
        <v>0</v>
      </c>
      <c r="T92" s="24"/>
      <c r="U92" s="38">
        <v>19594</v>
      </c>
      <c r="V92" s="38">
        <v>0</v>
      </c>
      <c r="W92" s="38">
        <v>0</v>
      </c>
      <c r="X92" s="38">
        <v>893</v>
      </c>
      <c r="Y92" s="38">
        <v>20487</v>
      </c>
      <c r="Z92" s="24"/>
      <c r="AA92" s="39"/>
    </row>
    <row r="93" spans="1:27" x14ac:dyDescent="0.3">
      <c r="A93" s="31">
        <v>419</v>
      </c>
      <c r="B93" s="32">
        <v>419035285</v>
      </c>
      <c r="C93" s="33" t="s">
        <v>94</v>
      </c>
      <c r="D93" s="31">
        <v>35</v>
      </c>
      <c r="E93" s="33" t="s">
        <v>22</v>
      </c>
      <c r="F93" s="31">
        <v>285</v>
      </c>
      <c r="G93" s="33" t="s">
        <v>44</v>
      </c>
      <c r="H93" s="34">
        <v>1</v>
      </c>
      <c r="I93" s="35">
        <v>13209</v>
      </c>
      <c r="J93" s="35">
        <v>4045</v>
      </c>
      <c r="K93" s="35">
        <v>0</v>
      </c>
      <c r="L93" s="35">
        <v>893</v>
      </c>
      <c r="M93" s="35">
        <v>18147</v>
      </c>
      <c r="N93" s="24"/>
      <c r="O93" s="34">
        <v>0</v>
      </c>
      <c r="P93" s="34">
        <v>0</v>
      </c>
      <c r="Q93" s="36">
        <v>0.09</v>
      </c>
      <c r="R93" s="36">
        <v>4.0935904686526546E-2</v>
      </c>
      <c r="S93" s="37">
        <f t="shared" si="1"/>
        <v>0</v>
      </c>
      <c r="T93" s="24"/>
      <c r="U93" s="38">
        <v>17254</v>
      </c>
      <c r="V93" s="38">
        <v>0</v>
      </c>
      <c r="W93" s="38">
        <v>0</v>
      </c>
      <c r="X93" s="38">
        <v>893</v>
      </c>
      <c r="Y93" s="38">
        <v>18147</v>
      </c>
      <c r="Z93" s="24"/>
      <c r="AA93" s="39"/>
    </row>
    <row r="94" spans="1:27" x14ac:dyDescent="0.3">
      <c r="A94" s="31">
        <v>420</v>
      </c>
      <c r="B94" s="32">
        <v>420049010</v>
      </c>
      <c r="C94" s="33" t="s">
        <v>98</v>
      </c>
      <c r="D94" s="31">
        <v>49</v>
      </c>
      <c r="E94" s="33" t="s">
        <v>96</v>
      </c>
      <c r="F94" s="31">
        <v>10</v>
      </c>
      <c r="G94" s="33" t="s">
        <v>99</v>
      </c>
      <c r="H94" s="34">
        <v>4</v>
      </c>
      <c r="I94" s="35">
        <v>9117</v>
      </c>
      <c r="J94" s="35">
        <v>2804</v>
      </c>
      <c r="K94" s="35">
        <v>0</v>
      </c>
      <c r="L94" s="35">
        <v>893</v>
      </c>
      <c r="M94" s="35">
        <v>12814</v>
      </c>
      <c r="N94" s="24"/>
      <c r="O94" s="34">
        <v>0</v>
      </c>
      <c r="P94" s="34">
        <v>0</v>
      </c>
      <c r="Q94" s="36">
        <v>0.09</v>
      </c>
      <c r="R94" s="36">
        <v>2.4627758017934176E-3</v>
      </c>
      <c r="S94" s="37">
        <f t="shared" si="1"/>
        <v>0</v>
      </c>
      <c r="T94" s="24"/>
      <c r="U94" s="38">
        <v>47684</v>
      </c>
      <c r="V94" s="38">
        <v>0</v>
      </c>
      <c r="W94" s="38">
        <v>0</v>
      </c>
      <c r="X94" s="38">
        <v>3572</v>
      </c>
      <c r="Y94" s="38">
        <v>51256</v>
      </c>
      <c r="Z94" s="24"/>
      <c r="AA94" s="39"/>
    </row>
    <row r="95" spans="1:27" x14ac:dyDescent="0.3">
      <c r="A95" s="31">
        <v>420</v>
      </c>
      <c r="B95" s="32">
        <v>420049026</v>
      </c>
      <c r="C95" s="33" t="s">
        <v>98</v>
      </c>
      <c r="D95" s="31">
        <v>49</v>
      </c>
      <c r="E95" s="33" t="s">
        <v>96</v>
      </c>
      <c r="F95" s="31">
        <v>26</v>
      </c>
      <c r="G95" s="33" t="s">
        <v>100</v>
      </c>
      <c r="H95" s="34">
        <v>1</v>
      </c>
      <c r="I95" s="35">
        <v>11410</v>
      </c>
      <c r="J95" s="35">
        <v>3171</v>
      </c>
      <c r="K95" s="35">
        <v>0</v>
      </c>
      <c r="L95" s="35">
        <v>893</v>
      </c>
      <c r="M95" s="35">
        <v>15474</v>
      </c>
      <c r="N95" s="24"/>
      <c r="O95" s="34">
        <v>0</v>
      </c>
      <c r="P95" s="34">
        <v>0</v>
      </c>
      <c r="Q95" s="36">
        <v>0.09</v>
      </c>
      <c r="R95" s="36">
        <v>2.505680154388697E-4</v>
      </c>
      <c r="S95" s="37">
        <f t="shared" si="1"/>
        <v>0</v>
      </c>
      <c r="T95" s="24"/>
      <c r="U95" s="38">
        <v>14581</v>
      </c>
      <c r="V95" s="38">
        <v>0</v>
      </c>
      <c r="W95" s="38">
        <v>0</v>
      </c>
      <c r="X95" s="38">
        <v>893</v>
      </c>
      <c r="Y95" s="38">
        <v>15474</v>
      </c>
      <c r="Z95" s="24"/>
      <c r="AA95" s="39"/>
    </row>
    <row r="96" spans="1:27" x14ac:dyDescent="0.3">
      <c r="A96" s="31">
        <v>420</v>
      </c>
      <c r="B96" s="32">
        <v>420049031</v>
      </c>
      <c r="C96" s="33" t="s">
        <v>98</v>
      </c>
      <c r="D96" s="31">
        <v>49</v>
      </c>
      <c r="E96" s="33" t="s">
        <v>96</v>
      </c>
      <c r="F96" s="31">
        <v>31</v>
      </c>
      <c r="G96" s="33" t="s">
        <v>101</v>
      </c>
      <c r="H96" s="34">
        <v>1</v>
      </c>
      <c r="I96" s="35">
        <v>9433</v>
      </c>
      <c r="J96" s="35">
        <v>4376</v>
      </c>
      <c r="K96" s="35">
        <v>0</v>
      </c>
      <c r="L96" s="35">
        <v>893</v>
      </c>
      <c r="M96" s="35">
        <v>14702</v>
      </c>
      <c r="N96" s="24"/>
      <c r="O96" s="34">
        <v>0</v>
      </c>
      <c r="P96" s="34">
        <v>0</v>
      </c>
      <c r="Q96" s="36">
        <v>0.09</v>
      </c>
      <c r="R96" s="36">
        <v>2.7965192099759735E-2</v>
      </c>
      <c r="S96" s="37">
        <f t="shared" si="1"/>
        <v>0</v>
      </c>
      <c r="T96" s="24"/>
      <c r="U96" s="38">
        <v>13809</v>
      </c>
      <c r="V96" s="38">
        <v>0</v>
      </c>
      <c r="W96" s="38">
        <v>0</v>
      </c>
      <c r="X96" s="38">
        <v>893</v>
      </c>
      <c r="Y96" s="38">
        <v>14702</v>
      </c>
      <c r="Z96" s="24"/>
      <c r="AA96" s="39"/>
    </row>
    <row r="97" spans="1:27" x14ac:dyDescent="0.3">
      <c r="A97" s="31">
        <v>420</v>
      </c>
      <c r="B97" s="32">
        <v>420049035</v>
      </c>
      <c r="C97" s="33" t="s">
        <v>98</v>
      </c>
      <c r="D97" s="31">
        <v>49</v>
      </c>
      <c r="E97" s="33" t="s">
        <v>96</v>
      </c>
      <c r="F97" s="31">
        <v>35</v>
      </c>
      <c r="G97" s="33" t="s">
        <v>22</v>
      </c>
      <c r="H97" s="34">
        <v>62</v>
      </c>
      <c r="I97" s="35">
        <v>11945</v>
      </c>
      <c r="J97" s="35">
        <v>4194</v>
      </c>
      <c r="K97" s="35">
        <v>0</v>
      </c>
      <c r="L97" s="35">
        <v>893</v>
      </c>
      <c r="M97" s="35">
        <v>17032</v>
      </c>
      <c r="N97" s="24"/>
      <c r="O97" s="34">
        <v>0</v>
      </c>
      <c r="P97" s="34">
        <v>0</v>
      </c>
      <c r="Q97" s="36">
        <v>0.18</v>
      </c>
      <c r="R97" s="36">
        <v>0.1582084907439498</v>
      </c>
      <c r="S97" s="37">
        <f t="shared" si="1"/>
        <v>0</v>
      </c>
      <c r="T97" s="24"/>
      <c r="U97" s="38">
        <v>1000618</v>
      </c>
      <c r="V97" s="38">
        <v>0</v>
      </c>
      <c r="W97" s="38">
        <v>0</v>
      </c>
      <c r="X97" s="38">
        <v>55366</v>
      </c>
      <c r="Y97" s="38">
        <v>1055984</v>
      </c>
      <c r="Z97" s="24"/>
      <c r="AA97" s="39"/>
    </row>
    <row r="98" spans="1:27" x14ac:dyDescent="0.3">
      <c r="A98" s="31">
        <v>420</v>
      </c>
      <c r="B98" s="32">
        <v>420049044</v>
      </c>
      <c r="C98" s="33" t="s">
        <v>98</v>
      </c>
      <c r="D98" s="31">
        <v>49</v>
      </c>
      <c r="E98" s="33" t="s">
        <v>96</v>
      </c>
      <c r="F98" s="31">
        <v>44</v>
      </c>
      <c r="G98" s="33" t="s">
        <v>35</v>
      </c>
      <c r="H98" s="34">
        <v>2</v>
      </c>
      <c r="I98" s="35">
        <v>12695</v>
      </c>
      <c r="J98" s="35">
        <v>296</v>
      </c>
      <c r="K98" s="35">
        <v>0</v>
      </c>
      <c r="L98" s="35">
        <v>893</v>
      </c>
      <c r="M98" s="35">
        <v>13884</v>
      </c>
      <c r="N98" s="24"/>
      <c r="O98" s="34">
        <v>0</v>
      </c>
      <c r="P98" s="34">
        <v>0</v>
      </c>
      <c r="Q98" s="36">
        <v>0.09</v>
      </c>
      <c r="R98" s="36">
        <v>5.5522851392677805E-2</v>
      </c>
      <c r="S98" s="37">
        <f t="shared" si="1"/>
        <v>0</v>
      </c>
      <c r="T98" s="24"/>
      <c r="U98" s="38">
        <v>25982</v>
      </c>
      <c r="V98" s="38">
        <v>0</v>
      </c>
      <c r="W98" s="38">
        <v>0</v>
      </c>
      <c r="X98" s="38">
        <v>1786</v>
      </c>
      <c r="Y98" s="38">
        <v>27768</v>
      </c>
      <c r="Z98" s="24"/>
      <c r="AA98" s="39"/>
    </row>
    <row r="99" spans="1:27" x14ac:dyDescent="0.3">
      <c r="A99" s="31">
        <v>420</v>
      </c>
      <c r="B99" s="32">
        <v>420049049</v>
      </c>
      <c r="C99" s="33" t="s">
        <v>98</v>
      </c>
      <c r="D99" s="31">
        <v>49</v>
      </c>
      <c r="E99" s="33" t="s">
        <v>96</v>
      </c>
      <c r="F99" s="31">
        <v>49</v>
      </c>
      <c r="G99" s="33" t="s">
        <v>96</v>
      </c>
      <c r="H99" s="34">
        <v>200</v>
      </c>
      <c r="I99" s="35">
        <v>12558</v>
      </c>
      <c r="J99" s="35">
        <v>15892</v>
      </c>
      <c r="K99" s="35">
        <v>0</v>
      </c>
      <c r="L99" s="35">
        <v>893</v>
      </c>
      <c r="M99" s="35">
        <v>29343</v>
      </c>
      <c r="N99" s="24"/>
      <c r="O99" s="34">
        <v>0</v>
      </c>
      <c r="P99" s="34">
        <v>0</v>
      </c>
      <c r="Q99" s="36">
        <v>0.09</v>
      </c>
      <c r="R99" s="36">
        <v>7.9998241629540945E-2</v>
      </c>
      <c r="S99" s="37">
        <f t="shared" si="1"/>
        <v>0</v>
      </c>
      <c r="T99" s="24"/>
      <c r="U99" s="38">
        <v>5690000</v>
      </c>
      <c r="V99" s="38">
        <v>0</v>
      </c>
      <c r="W99" s="38">
        <v>0</v>
      </c>
      <c r="X99" s="38">
        <v>178600</v>
      </c>
      <c r="Y99" s="38">
        <v>5868600</v>
      </c>
      <c r="Z99" s="24"/>
      <c r="AA99" s="39"/>
    </row>
    <row r="100" spans="1:27" x14ac:dyDescent="0.3">
      <c r="A100" s="31">
        <v>420</v>
      </c>
      <c r="B100" s="32">
        <v>420049057</v>
      </c>
      <c r="C100" s="33" t="s">
        <v>98</v>
      </c>
      <c r="D100" s="31">
        <v>49</v>
      </c>
      <c r="E100" s="33" t="s">
        <v>96</v>
      </c>
      <c r="F100" s="31">
        <v>57</v>
      </c>
      <c r="G100" s="33" t="s">
        <v>23</v>
      </c>
      <c r="H100" s="34">
        <v>5</v>
      </c>
      <c r="I100" s="35">
        <v>11906</v>
      </c>
      <c r="J100" s="35">
        <v>604</v>
      </c>
      <c r="K100" s="35">
        <v>0</v>
      </c>
      <c r="L100" s="35">
        <v>893</v>
      </c>
      <c r="M100" s="35">
        <v>13403</v>
      </c>
      <c r="N100" s="24"/>
      <c r="O100" s="34">
        <v>0</v>
      </c>
      <c r="P100" s="34">
        <v>0</v>
      </c>
      <c r="Q100" s="36">
        <v>0.18</v>
      </c>
      <c r="R100" s="36">
        <v>0.14219879555979525</v>
      </c>
      <c r="S100" s="37">
        <f t="shared" si="1"/>
        <v>0</v>
      </c>
      <c r="T100" s="24"/>
      <c r="U100" s="38">
        <v>62550</v>
      </c>
      <c r="V100" s="38">
        <v>0</v>
      </c>
      <c r="W100" s="38">
        <v>0</v>
      </c>
      <c r="X100" s="38">
        <v>4465</v>
      </c>
      <c r="Y100" s="38">
        <v>67015</v>
      </c>
      <c r="Z100" s="24"/>
      <c r="AA100" s="39"/>
    </row>
    <row r="101" spans="1:27" x14ac:dyDescent="0.3">
      <c r="A101" s="31">
        <v>420</v>
      </c>
      <c r="B101" s="32">
        <v>420049067</v>
      </c>
      <c r="C101" s="33" t="s">
        <v>98</v>
      </c>
      <c r="D101" s="31">
        <v>49</v>
      </c>
      <c r="E101" s="33" t="s">
        <v>96</v>
      </c>
      <c r="F101" s="31">
        <v>67</v>
      </c>
      <c r="G101" s="33" t="s">
        <v>102</v>
      </c>
      <c r="H101" s="34">
        <v>1</v>
      </c>
      <c r="I101" s="35">
        <v>9383</v>
      </c>
      <c r="J101" s="35">
        <v>9441</v>
      </c>
      <c r="K101" s="35">
        <v>0</v>
      </c>
      <c r="L101" s="35">
        <v>893</v>
      </c>
      <c r="M101" s="35">
        <v>19717</v>
      </c>
      <c r="N101" s="24"/>
      <c r="O101" s="34">
        <v>0</v>
      </c>
      <c r="P101" s="34">
        <v>0</v>
      </c>
      <c r="Q101" s="36">
        <v>0.09</v>
      </c>
      <c r="R101" s="36">
        <v>4.738600767719782E-4</v>
      </c>
      <c r="S101" s="37">
        <f t="shared" si="1"/>
        <v>0</v>
      </c>
      <c r="T101" s="24"/>
      <c r="U101" s="38">
        <v>18824</v>
      </c>
      <c r="V101" s="38">
        <v>0</v>
      </c>
      <c r="W101" s="38">
        <v>0</v>
      </c>
      <c r="X101" s="38">
        <v>893</v>
      </c>
      <c r="Y101" s="38">
        <v>19717</v>
      </c>
      <c r="Z101" s="24"/>
      <c r="AA101" s="39"/>
    </row>
    <row r="102" spans="1:27" x14ac:dyDescent="0.3">
      <c r="A102" s="31">
        <v>420</v>
      </c>
      <c r="B102" s="32">
        <v>420049093</v>
      </c>
      <c r="C102" s="33" t="s">
        <v>98</v>
      </c>
      <c r="D102" s="31">
        <v>49</v>
      </c>
      <c r="E102" s="33" t="s">
        <v>96</v>
      </c>
      <c r="F102" s="31">
        <v>93</v>
      </c>
      <c r="G102" s="33" t="s">
        <v>25</v>
      </c>
      <c r="H102" s="34">
        <v>21</v>
      </c>
      <c r="I102" s="35">
        <v>12090</v>
      </c>
      <c r="J102" s="35">
        <v>344</v>
      </c>
      <c r="K102" s="35">
        <v>0</v>
      </c>
      <c r="L102" s="35">
        <v>893</v>
      </c>
      <c r="M102" s="35">
        <v>13327</v>
      </c>
      <c r="N102" s="24"/>
      <c r="O102" s="34">
        <v>0</v>
      </c>
      <c r="P102" s="34">
        <v>0</v>
      </c>
      <c r="Q102" s="36">
        <v>0.09</v>
      </c>
      <c r="R102" s="36">
        <v>9.4782905982044599E-2</v>
      </c>
      <c r="S102" s="37">
        <f t="shared" si="1"/>
        <v>-627.44070109022175</v>
      </c>
      <c r="T102" s="24"/>
      <c r="U102" s="38">
        <v>261114</v>
      </c>
      <c r="V102" s="38">
        <v>0</v>
      </c>
      <c r="W102" s="38">
        <v>-13176.254722894657</v>
      </c>
      <c r="X102" s="38">
        <v>18753</v>
      </c>
      <c r="Y102" s="38">
        <v>266690.74527710536</v>
      </c>
      <c r="Z102" s="24"/>
      <c r="AA102" s="39"/>
    </row>
    <row r="103" spans="1:27" x14ac:dyDescent="0.3">
      <c r="A103" s="31">
        <v>420</v>
      </c>
      <c r="B103" s="32">
        <v>420049160</v>
      </c>
      <c r="C103" s="33" t="s">
        <v>98</v>
      </c>
      <c r="D103" s="31">
        <v>49</v>
      </c>
      <c r="E103" s="33" t="s">
        <v>96</v>
      </c>
      <c r="F103" s="31">
        <v>160</v>
      </c>
      <c r="G103" s="33" t="s">
        <v>104</v>
      </c>
      <c r="H103" s="34">
        <v>1</v>
      </c>
      <c r="I103" s="35">
        <v>9433</v>
      </c>
      <c r="J103" s="35">
        <v>297</v>
      </c>
      <c r="K103" s="35">
        <v>0</v>
      </c>
      <c r="L103" s="35">
        <v>893</v>
      </c>
      <c r="M103" s="35">
        <v>10623</v>
      </c>
      <c r="N103" s="24"/>
      <c r="O103" s="34">
        <v>0</v>
      </c>
      <c r="P103" s="34">
        <v>0</v>
      </c>
      <c r="Q103" s="36">
        <v>0.18</v>
      </c>
      <c r="R103" s="36">
        <v>0.10880054359760256</v>
      </c>
      <c r="S103" s="37">
        <f t="shared" si="1"/>
        <v>0</v>
      </c>
      <c r="T103" s="24"/>
      <c r="U103" s="38">
        <v>9730</v>
      </c>
      <c r="V103" s="38">
        <v>0</v>
      </c>
      <c r="W103" s="38">
        <v>0</v>
      </c>
      <c r="X103" s="38">
        <v>893</v>
      </c>
      <c r="Y103" s="38">
        <v>10623</v>
      </c>
      <c r="Z103" s="24"/>
      <c r="AA103" s="39"/>
    </row>
    <row r="104" spans="1:27" x14ac:dyDescent="0.3">
      <c r="A104" s="31">
        <v>420</v>
      </c>
      <c r="B104" s="32">
        <v>420049163</v>
      </c>
      <c r="C104" s="33" t="s">
        <v>98</v>
      </c>
      <c r="D104" s="31">
        <v>49</v>
      </c>
      <c r="E104" s="33" t="s">
        <v>96</v>
      </c>
      <c r="F104" s="31">
        <v>163</v>
      </c>
      <c r="G104" s="33" t="s">
        <v>27</v>
      </c>
      <c r="H104" s="34">
        <v>1</v>
      </c>
      <c r="I104" s="35">
        <v>9433</v>
      </c>
      <c r="J104" s="35">
        <v>184</v>
      </c>
      <c r="K104" s="35">
        <v>0</v>
      </c>
      <c r="L104" s="35">
        <v>893</v>
      </c>
      <c r="M104" s="35">
        <v>10510</v>
      </c>
      <c r="N104" s="24"/>
      <c r="O104" s="34">
        <v>0</v>
      </c>
      <c r="P104" s="34">
        <v>0</v>
      </c>
      <c r="Q104" s="36">
        <v>0.18</v>
      </c>
      <c r="R104" s="36">
        <v>9.4739434063754208E-2</v>
      </c>
      <c r="S104" s="37">
        <f t="shared" si="1"/>
        <v>0</v>
      </c>
      <c r="T104" s="24"/>
      <c r="U104" s="38">
        <v>9617</v>
      </c>
      <c r="V104" s="38">
        <v>0</v>
      </c>
      <c r="W104" s="38">
        <v>0</v>
      </c>
      <c r="X104" s="38">
        <v>893</v>
      </c>
      <c r="Y104" s="38">
        <v>10510</v>
      </c>
      <c r="Z104" s="24"/>
      <c r="AA104" s="39"/>
    </row>
    <row r="105" spans="1:27" x14ac:dyDescent="0.3">
      <c r="A105" s="31">
        <v>420</v>
      </c>
      <c r="B105" s="32">
        <v>420049165</v>
      </c>
      <c r="C105" s="33" t="s">
        <v>98</v>
      </c>
      <c r="D105" s="31">
        <v>49</v>
      </c>
      <c r="E105" s="33" t="s">
        <v>96</v>
      </c>
      <c r="F105" s="31">
        <v>165</v>
      </c>
      <c r="G105" s="33" t="s">
        <v>28</v>
      </c>
      <c r="H105" s="34">
        <v>7</v>
      </c>
      <c r="I105" s="35">
        <v>12683</v>
      </c>
      <c r="J105" s="35">
        <v>689</v>
      </c>
      <c r="K105" s="35">
        <v>0</v>
      </c>
      <c r="L105" s="35">
        <v>893</v>
      </c>
      <c r="M105" s="35">
        <v>14265</v>
      </c>
      <c r="N105" s="24"/>
      <c r="O105" s="34">
        <v>0</v>
      </c>
      <c r="P105" s="34">
        <v>0</v>
      </c>
      <c r="Q105" s="36">
        <v>0.14000000000000001</v>
      </c>
      <c r="R105" s="36">
        <v>0.10702896319247782</v>
      </c>
      <c r="S105" s="37">
        <f t="shared" si="1"/>
        <v>0</v>
      </c>
      <c r="T105" s="24"/>
      <c r="U105" s="38">
        <v>93604</v>
      </c>
      <c r="V105" s="38">
        <v>0</v>
      </c>
      <c r="W105" s="38">
        <v>0</v>
      </c>
      <c r="X105" s="38">
        <v>6251</v>
      </c>
      <c r="Y105" s="38">
        <v>99855</v>
      </c>
      <c r="Z105" s="24"/>
      <c r="AA105" s="39"/>
    </row>
    <row r="106" spans="1:27" x14ac:dyDescent="0.3">
      <c r="A106" s="31">
        <v>420</v>
      </c>
      <c r="B106" s="32">
        <v>420049176</v>
      </c>
      <c r="C106" s="33" t="s">
        <v>98</v>
      </c>
      <c r="D106" s="31">
        <v>49</v>
      </c>
      <c r="E106" s="33" t="s">
        <v>96</v>
      </c>
      <c r="F106" s="31">
        <v>176</v>
      </c>
      <c r="G106" s="33" t="s">
        <v>29</v>
      </c>
      <c r="H106" s="34">
        <v>13</v>
      </c>
      <c r="I106" s="35">
        <v>11190</v>
      </c>
      <c r="J106" s="35">
        <v>3696</v>
      </c>
      <c r="K106" s="35">
        <v>0</v>
      </c>
      <c r="L106" s="35">
        <v>893</v>
      </c>
      <c r="M106" s="35">
        <v>15779</v>
      </c>
      <c r="N106" s="24"/>
      <c r="O106" s="34">
        <v>0</v>
      </c>
      <c r="P106" s="34">
        <v>0</v>
      </c>
      <c r="Q106" s="36">
        <v>0.09</v>
      </c>
      <c r="R106" s="36">
        <v>6.9986063153058664E-2</v>
      </c>
      <c r="S106" s="37">
        <f t="shared" si="1"/>
        <v>0</v>
      </c>
      <c r="T106" s="24"/>
      <c r="U106" s="38">
        <v>193518</v>
      </c>
      <c r="V106" s="38">
        <v>0</v>
      </c>
      <c r="W106" s="38">
        <v>0</v>
      </c>
      <c r="X106" s="38">
        <v>11609</v>
      </c>
      <c r="Y106" s="38">
        <v>205127</v>
      </c>
      <c r="Z106" s="24"/>
      <c r="AA106" s="39"/>
    </row>
    <row r="107" spans="1:27" x14ac:dyDescent="0.3">
      <c r="A107" s="31">
        <v>420</v>
      </c>
      <c r="B107" s="32">
        <v>420049181</v>
      </c>
      <c r="C107" s="33" t="s">
        <v>98</v>
      </c>
      <c r="D107" s="31">
        <v>49</v>
      </c>
      <c r="E107" s="33" t="s">
        <v>96</v>
      </c>
      <c r="F107" s="31">
        <v>181</v>
      </c>
      <c r="G107" s="33" t="s">
        <v>105</v>
      </c>
      <c r="H107" s="34">
        <v>3</v>
      </c>
      <c r="I107" s="35">
        <v>9971</v>
      </c>
      <c r="J107" s="35">
        <v>676</v>
      </c>
      <c r="K107" s="35">
        <v>0</v>
      </c>
      <c r="L107" s="35">
        <v>893</v>
      </c>
      <c r="M107" s="35">
        <v>11540</v>
      </c>
      <c r="N107" s="24"/>
      <c r="O107" s="34">
        <v>0</v>
      </c>
      <c r="P107" s="34">
        <v>0</v>
      </c>
      <c r="Q107" s="36">
        <v>0.09</v>
      </c>
      <c r="R107" s="36">
        <v>9.7581275657804001E-3</v>
      </c>
      <c r="S107" s="37">
        <f t="shared" si="1"/>
        <v>0</v>
      </c>
      <c r="T107" s="24"/>
      <c r="U107" s="38">
        <v>31941</v>
      </c>
      <c r="V107" s="38">
        <v>0</v>
      </c>
      <c r="W107" s="38">
        <v>0</v>
      </c>
      <c r="X107" s="38">
        <v>2679</v>
      </c>
      <c r="Y107" s="38">
        <v>34620</v>
      </c>
      <c r="Z107" s="24"/>
      <c r="AA107" s="39"/>
    </row>
    <row r="108" spans="1:27" x14ac:dyDescent="0.3">
      <c r="A108" s="31">
        <v>420</v>
      </c>
      <c r="B108" s="32">
        <v>420049207</v>
      </c>
      <c r="C108" s="33" t="s">
        <v>98</v>
      </c>
      <c r="D108" s="31">
        <v>49</v>
      </c>
      <c r="E108" s="33" t="s">
        <v>96</v>
      </c>
      <c r="F108" s="31">
        <v>207</v>
      </c>
      <c r="G108" s="33" t="s">
        <v>40</v>
      </c>
      <c r="H108" s="34">
        <v>2</v>
      </c>
      <c r="I108" s="35">
        <v>13760</v>
      </c>
      <c r="J108" s="35">
        <v>8897</v>
      </c>
      <c r="K108" s="35">
        <v>0</v>
      </c>
      <c r="L108" s="35">
        <v>893</v>
      </c>
      <c r="M108" s="35">
        <v>23550</v>
      </c>
      <c r="N108" s="24"/>
      <c r="O108" s="34">
        <v>0</v>
      </c>
      <c r="P108" s="34">
        <v>0</v>
      </c>
      <c r="Q108" s="36">
        <v>0.09</v>
      </c>
      <c r="R108" s="36">
        <v>3.469483341848325E-4</v>
      </c>
      <c r="S108" s="37">
        <f t="shared" si="1"/>
        <v>0</v>
      </c>
      <c r="T108" s="24"/>
      <c r="U108" s="38">
        <v>45314</v>
      </c>
      <c r="V108" s="38">
        <v>0</v>
      </c>
      <c r="W108" s="38">
        <v>0</v>
      </c>
      <c r="X108" s="38">
        <v>1786</v>
      </c>
      <c r="Y108" s="38">
        <v>47100</v>
      </c>
      <c r="Z108" s="24"/>
      <c r="AA108" s="39"/>
    </row>
    <row r="109" spans="1:27" x14ac:dyDescent="0.3">
      <c r="A109" s="31">
        <v>420</v>
      </c>
      <c r="B109" s="32">
        <v>420049243</v>
      </c>
      <c r="C109" s="33" t="s">
        <v>98</v>
      </c>
      <c r="D109" s="31">
        <v>49</v>
      </c>
      <c r="E109" s="33" t="s">
        <v>96</v>
      </c>
      <c r="F109" s="31">
        <v>243</v>
      </c>
      <c r="G109" s="33" t="s">
        <v>74</v>
      </c>
      <c r="H109" s="34">
        <v>1</v>
      </c>
      <c r="I109" s="35">
        <v>13760</v>
      </c>
      <c r="J109" s="35">
        <v>3247</v>
      </c>
      <c r="K109" s="35">
        <v>0</v>
      </c>
      <c r="L109" s="35">
        <v>893</v>
      </c>
      <c r="M109" s="35">
        <v>17900</v>
      </c>
      <c r="N109" s="24"/>
      <c r="O109" s="34">
        <v>0</v>
      </c>
      <c r="P109" s="34">
        <v>0</v>
      </c>
      <c r="Q109" s="36">
        <v>0.09</v>
      </c>
      <c r="R109" s="36">
        <v>5.5550847643881752E-3</v>
      </c>
      <c r="S109" s="37">
        <f t="shared" si="1"/>
        <v>0</v>
      </c>
      <c r="T109" s="24"/>
      <c r="U109" s="38">
        <v>17007</v>
      </c>
      <c r="V109" s="38">
        <v>0</v>
      </c>
      <c r="W109" s="38">
        <v>0</v>
      </c>
      <c r="X109" s="38">
        <v>893</v>
      </c>
      <c r="Y109" s="38">
        <v>17900</v>
      </c>
      <c r="Z109" s="24"/>
      <c r="AA109" s="39"/>
    </row>
    <row r="110" spans="1:27" x14ac:dyDescent="0.3">
      <c r="A110" s="31">
        <v>420</v>
      </c>
      <c r="B110" s="32">
        <v>420049244</v>
      </c>
      <c r="C110" s="33" t="s">
        <v>98</v>
      </c>
      <c r="D110" s="31">
        <v>49</v>
      </c>
      <c r="E110" s="33" t="s">
        <v>96</v>
      </c>
      <c r="F110" s="31">
        <v>244</v>
      </c>
      <c r="G110" s="33" t="s">
        <v>43</v>
      </c>
      <c r="H110" s="34">
        <v>4</v>
      </c>
      <c r="I110" s="35">
        <v>10033</v>
      </c>
      <c r="J110" s="35">
        <v>4062</v>
      </c>
      <c r="K110" s="35">
        <v>0</v>
      </c>
      <c r="L110" s="35">
        <v>893</v>
      </c>
      <c r="M110" s="35">
        <v>14988</v>
      </c>
      <c r="N110" s="24"/>
      <c r="O110" s="34">
        <v>0</v>
      </c>
      <c r="P110" s="34">
        <v>0</v>
      </c>
      <c r="Q110" s="36">
        <v>0.18</v>
      </c>
      <c r="R110" s="36">
        <v>0.10491002846208129</v>
      </c>
      <c r="S110" s="37">
        <f t="shared" si="1"/>
        <v>0</v>
      </c>
      <c r="T110" s="24"/>
      <c r="U110" s="38">
        <v>56380</v>
      </c>
      <c r="V110" s="38">
        <v>0</v>
      </c>
      <c r="W110" s="38">
        <v>0</v>
      </c>
      <c r="X110" s="38">
        <v>3572</v>
      </c>
      <c r="Y110" s="38">
        <v>59952</v>
      </c>
      <c r="Z110" s="24"/>
      <c r="AA110" s="39"/>
    </row>
    <row r="111" spans="1:27" x14ac:dyDescent="0.3">
      <c r="A111" s="31">
        <v>420</v>
      </c>
      <c r="B111" s="32">
        <v>420049248</v>
      </c>
      <c r="C111" s="33" t="s">
        <v>98</v>
      </c>
      <c r="D111" s="31">
        <v>49</v>
      </c>
      <c r="E111" s="33" t="s">
        <v>96</v>
      </c>
      <c r="F111" s="31">
        <v>248</v>
      </c>
      <c r="G111" s="33" t="s">
        <v>30</v>
      </c>
      <c r="H111" s="34">
        <v>9</v>
      </c>
      <c r="I111" s="35">
        <v>9372</v>
      </c>
      <c r="J111" s="35">
        <v>919</v>
      </c>
      <c r="K111" s="35">
        <v>0</v>
      </c>
      <c r="L111" s="35">
        <v>893</v>
      </c>
      <c r="M111" s="35">
        <v>11184</v>
      </c>
      <c r="N111" s="24"/>
      <c r="O111" s="34">
        <v>0</v>
      </c>
      <c r="P111" s="34">
        <v>0</v>
      </c>
      <c r="Q111" s="36">
        <v>0.09</v>
      </c>
      <c r="R111" s="36">
        <v>5.1746066067839235E-2</v>
      </c>
      <c r="S111" s="37">
        <f t="shared" si="1"/>
        <v>0</v>
      </c>
      <c r="T111" s="24"/>
      <c r="U111" s="38">
        <v>92619</v>
      </c>
      <c r="V111" s="38">
        <v>0</v>
      </c>
      <c r="W111" s="38">
        <v>0</v>
      </c>
      <c r="X111" s="38">
        <v>8037</v>
      </c>
      <c r="Y111" s="38">
        <v>100656</v>
      </c>
      <c r="Z111" s="24"/>
      <c r="AA111" s="39"/>
    </row>
    <row r="112" spans="1:27" x14ac:dyDescent="0.3">
      <c r="A112" s="31">
        <v>420</v>
      </c>
      <c r="B112" s="32">
        <v>420049308</v>
      </c>
      <c r="C112" s="33" t="s">
        <v>98</v>
      </c>
      <c r="D112" s="31">
        <v>49</v>
      </c>
      <c r="E112" s="33" t="s">
        <v>96</v>
      </c>
      <c r="F112" s="31">
        <v>308</v>
      </c>
      <c r="G112" s="33" t="s">
        <v>32</v>
      </c>
      <c r="H112" s="34">
        <v>1</v>
      </c>
      <c r="I112" s="35">
        <v>9433</v>
      </c>
      <c r="J112" s="35">
        <v>5474</v>
      </c>
      <c r="K112" s="35">
        <v>0</v>
      </c>
      <c r="L112" s="35">
        <v>893</v>
      </c>
      <c r="M112" s="35">
        <v>15800</v>
      </c>
      <c r="N112" s="24"/>
      <c r="O112" s="34">
        <v>0</v>
      </c>
      <c r="P112" s="34">
        <v>0</v>
      </c>
      <c r="Q112" s="36">
        <v>0.09</v>
      </c>
      <c r="R112" s="36">
        <v>1.6507730479585108E-3</v>
      </c>
      <c r="S112" s="37">
        <f t="shared" si="1"/>
        <v>0</v>
      </c>
      <c r="T112" s="24"/>
      <c r="U112" s="38">
        <v>14907</v>
      </c>
      <c r="V112" s="38">
        <v>0</v>
      </c>
      <c r="W112" s="38">
        <v>0</v>
      </c>
      <c r="X112" s="38">
        <v>893</v>
      </c>
      <c r="Y112" s="38">
        <v>15800</v>
      </c>
      <c r="Z112" s="24"/>
      <c r="AA112" s="39"/>
    </row>
    <row r="113" spans="1:27" x14ac:dyDescent="0.3">
      <c r="A113" s="31">
        <v>420</v>
      </c>
      <c r="B113" s="32">
        <v>420049347</v>
      </c>
      <c r="C113" s="33" t="s">
        <v>98</v>
      </c>
      <c r="D113" s="31">
        <v>49</v>
      </c>
      <c r="E113" s="33" t="s">
        <v>96</v>
      </c>
      <c r="F113" s="31">
        <v>347</v>
      </c>
      <c r="G113" s="33" t="s">
        <v>106</v>
      </c>
      <c r="H113" s="34">
        <v>6</v>
      </c>
      <c r="I113" s="35">
        <v>11119</v>
      </c>
      <c r="J113" s="35">
        <v>4817</v>
      </c>
      <c r="K113" s="35">
        <v>0</v>
      </c>
      <c r="L113" s="35">
        <v>893</v>
      </c>
      <c r="M113" s="35">
        <v>16829</v>
      </c>
      <c r="N113" s="24"/>
      <c r="O113" s="34">
        <v>0</v>
      </c>
      <c r="P113" s="34">
        <v>0</v>
      </c>
      <c r="Q113" s="36">
        <v>0.09</v>
      </c>
      <c r="R113" s="36">
        <v>4.470451979129899E-3</v>
      </c>
      <c r="S113" s="37">
        <f t="shared" si="1"/>
        <v>0</v>
      </c>
      <c r="T113" s="24"/>
      <c r="U113" s="38">
        <v>95616</v>
      </c>
      <c r="V113" s="38">
        <v>0</v>
      </c>
      <c r="W113" s="38">
        <v>0</v>
      </c>
      <c r="X113" s="38">
        <v>5358</v>
      </c>
      <c r="Y113" s="38">
        <v>100974</v>
      </c>
      <c r="Z113" s="24"/>
      <c r="AA113" s="39"/>
    </row>
    <row r="114" spans="1:27" x14ac:dyDescent="0.3">
      <c r="A114" s="31">
        <v>426</v>
      </c>
      <c r="B114" s="32">
        <v>426149009</v>
      </c>
      <c r="C114" s="33" t="s">
        <v>107</v>
      </c>
      <c r="D114" s="31">
        <v>149</v>
      </c>
      <c r="E114" s="33" t="s">
        <v>103</v>
      </c>
      <c r="F114" s="31">
        <v>9</v>
      </c>
      <c r="G114" s="33" t="s">
        <v>108</v>
      </c>
      <c r="H114" s="34">
        <v>3</v>
      </c>
      <c r="I114" s="35">
        <v>12729</v>
      </c>
      <c r="J114" s="35">
        <v>7210</v>
      </c>
      <c r="K114" s="35">
        <v>0</v>
      </c>
      <c r="L114" s="35">
        <v>893</v>
      </c>
      <c r="M114" s="35">
        <v>20832</v>
      </c>
      <c r="N114" s="24"/>
      <c r="O114" s="34">
        <v>0</v>
      </c>
      <c r="P114" s="34">
        <v>0</v>
      </c>
      <c r="Q114" s="36">
        <v>0.09</v>
      </c>
      <c r="R114" s="36">
        <v>2.1642199571065201E-3</v>
      </c>
      <c r="S114" s="37">
        <f t="shared" si="1"/>
        <v>0</v>
      </c>
      <c r="T114" s="24"/>
      <c r="U114" s="38">
        <v>59817</v>
      </c>
      <c r="V114" s="38">
        <v>0</v>
      </c>
      <c r="W114" s="38">
        <v>0</v>
      </c>
      <c r="X114" s="38">
        <v>2679</v>
      </c>
      <c r="Y114" s="38">
        <v>62496</v>
      </c>
      <c r="Z114" s="24"/>
      <c r="AA114" s="39"/>
    </row>
    <row r="115" spans="1:27" x14ac:dyDescent="0.3">
      <c r="A115" s="31">
        <v>426</v>
      </c>
      <c r="B115" s="32">
        <v>426149079</v>
      </c>
      <c r="C115" s="33" t="s">
        <v>107</v>
      </c>
      <c r="D115" s="31">
        <v>149</v>
      </c>
      <c r="E115" s="33" t="s">
        <v>103</v>
      </c>
      <c r="F115" s="31">
        <v>79</v>
      </c>
      <c r="G115" s="33" t="s">
        <v>109</v>
      </c>
      <c r="H115" s="34">
        <v>1</v>
      </c>
      <c r="I115" s="35">
        <v>8410</v>
      </c>
      <c r="J115" s="35">
        <v>852</v>
      </c>
      <c r="K115" s="35">
        <v>0</v>
      </c>
      <c r="L115" s="35">
        <v>893</v>
      </c>
      <c r="M115" s="35">
        <v>10155</v>
      </c>
      <c r="N115" s="24"/>
      <c r="O115" s="34">
        <v>0</v>
      </c>
      <c r="P115" s="34">
        <v>0</v>
      </c>
      <c r="Q115" s="36">
        <v>0.09</v>
      </c>
      <c r="R115" s="36">
        <v>6.7349597851177154E-2</v>
      </c>
      <c r="S115" s="37">
        <f t="shared" si="1"/>
        <v>0</v>
      </c>
      <c r="T115" s="24"/>
      <c r="U115" s="38">
        <v>9262</v>
      </c>
      <c r="V115" s="38">
        <v>0</v>
      </c>
      <c r="W115" s="38">
        <v>0</v>
      </c>
      <c r="X115" s="38">
        <v>893</v>
      </c>
      <c r="Y115" s="38">
        <v>10155</v>
      </c>
      <c r="Z115" s="24"/>
      <c r="AA115" s="39"/>
    </row>
    <row r="116" spans="1:27" x14ac:dyDescent="0.3">
      <c r="A116" s="31">
        <v>426</v>
      </c>
      <c r="B116" s="32">
        <v>426149128</v>
      </c>
      <c r="C116" s="33" t="s">
        <v>107</v>
      </c>
      <c r="D116" s="31">
        <v>149</v>
      </c>
      <c r="E116" s="33" t="s">
        <v>103</v>
      </c>
      <c r="F116" s="31">
        <v>128</v>
      </c>
      <c r="G116" s="33" t="s">
        <v>110</v>
      </c>
      <c r="H116" s="34">
        <v>7</v>
      </c>
      <c r="I116" s="35">
        <v>12358</v>
      </c>
      <c r="J116" s="35">
        <v>629</v>
      </c>
      <c r="K116" s="35">
        <v>0</v>
      </c>
      <c r="L116" s="35">
        <v>893</v>
      </c>
      <c r="M116" s="35">
        <v>13880</v>
      </c>
      <c r="N116" s="24"/>
      <c r="O116" s="34">
        <v>0</v>
      </c>
      <c r="P116" s="34">
        <v>0</v>
      </c>
      <c r="Q116" s="36">
        <v>0.18</v>
      </c>
      <c r="R116" s="36">
        <v>3.5818450421119509E-2</v>
      </c>
      <c r="S116" s="37">
        <f t="shared" si="1"/>
        <v>0</v>
      </c>
      <c r="T116" s="24"/>
      <c r="U116" s="38">
        <v>90909</v>
      </c>
      <c r="V116" s="38">
        <v>0</v>
      </c>
      <c r="W116" s="38">
        <v>0</v>
      </c>
      <c r="X116" s="38">
        <v>6251</v>
      </c>
      <c r="Y116" s="38">
        <v>97160</v>
      </c>
      <c r="Z116" s="24"/>
      <c r="AA116" s="39"/>
    </row>
    <row r="117" spans="1:27" x14ac:dyDescent="0.3">
      <c r="A117" s="31">
        <v>426</v>
      </c>
      <c r="B117" s="32">
        <v>426149149</v>
      </c>
      <c r="C117" s="33" t="s">
        <v>107</v>
      </c>
      <c r="D117" s="31">
        <v>149</v>
      </c>
      <c r="E117" s="33" t="s">
        <v>103</v>
      </c>
      <c r="F117" s="31">
        <v>149</v>
      </c>
      <c r="G117" s="33" t="s">
        <v>103</v>
      </c>
      <c r="H117" s="34">
        <v>334</v>
      </c>
      <c r="I117" s="35">
        <v>11589</v>
      </c>
      <c r="J117" s="35">
        <v>15</v>
      </c>
      <c r="K117" s="35">
        <v>520.32335329341322</v>
      </c>
      <c r="L117" s="35">
        <v>893</v>
      </c>
      <c r="M117" s="35">
        <v>13017.323353293414</v>
      </c>
      <c r="N117" s="24"/>
      <c r="O117" s="34">
        <v>0</v>
      </c>
      <c r="P117" s="34">
        <v>0</v>
      </c>
      <c r="Q117" s="36">
        <v>0.16</v>
      </c>
      <c r="R117" s="36">
        <v>0.11951738551252943</v>
      </c>
      <c r="S117" s="37">
        <f t="shared" si="1"/>
        <v>0</v>
      </c>
      <c r="T117" s="24"/>
      <c r="U117" s="38">
        <v>3875736</v>
      </c>
      <c r="V117" s="38">
        <v>173788</v>
      </c>
      <c r="W117" s="38">
        <v>0</v>
      </c>
      <c r="X117" s="38">
        <v>298262</v>
      </c>
      <c r="Y117" s="38">
        <v>4347786</v>
      </c>
      <c r="Z117" s="24"/>
      <c r="AA117" s="39"/>
    </row>
    <row r="118" spans="1:27" x14ac:dyDescent="0.3">
      <c r="A118" s="31">
        <v>426</v>
      </c>
      <c r="B118" s="32">
        <v>426149181</v>
      </c>
      <c r="C118" s="33" t="s">
        <v>107</v>
      </c>
      <c r="D118" s="31">
        <v>149</v>
      </c>
      <c r="E118" s="33" t="s">
        <v>103</v>
      </c>
      <c r="F118" s="31">
        <v>181</v>
      </c>
      <c r="G118" s="33" t="s">
        <v>105</v>
      </c>
      <c r="H118" s="34">
        <v>13</v>
      </c>
      <c r="I118" s="35">
        <v>9999</v>
      </c>
      <c r="J118" s="35">
        <v>678</v>
      </c>
      <c r="K118" s="35">
        <v>0</v>
      </c>
      <c r="L118" s="35">
        <v>893</v>
      </c>
      <c r="M118" s="35">
        <v>11570</v>
      </c>
      <c r="N118" s="24"/>
      <c r="O118" s="34">
        <v>0</v>
      </c>
      <c r="P118" s="34">
        <v>0</v>
      </c>
      <c r="Q118" s="36">
        <v>0.09</v>
      </c>
      <c r="R118" s="36">
        <v>9.7581275657804001E-3</v>
      </c>
      <c r="S118" s="37">
        <f t="shared" si="1"/>
        <v>0</v>
      </c>
      <c r="T118" s="24"/>
      <c r="U118" s="38">
        <v>138801</v>
      </c>
      <c r="V118" s="38">
        <v>0</v>
      </c>
      <c r="W118" s="38">
        <v>0</v>
      </c>
      <c r="X118" s="38">
        <v>11609</v>
      </c>
      <c r="Y118" s="38">
        <v>150410</v>
      </c>
      <c r="Z118" s="24"/>
      <c r="AA118" s="39"/>
    </row>
    <row r="119" spans="1:27" x14ac:dyDescent="0.3">
      <c r="A119" s="31">
        <v>426</v>
      </c>
      <c r="B119" s="32">
        <v>426149211</v>
      </c>
      <c r="C119" s="33" t="s">
        <v>107</v>
      </c>
      <c r="D119" s="31">
        <v>149</v>
      </c>
      <c r="E119" s="33" t="s">
        <v>103</v>
      </c>
      <c r="F119" s="31">
        <v>211</v>
      </c>
      <c r="G119" s="33" t="s">
        <v>80</v>
      </c>
      <c r="H119" s="34">
        <v>2</v>
      </c>
      <c r="I119" s="35">
        <v>13548</v>
      </c>
      <c r="J119" s="35">
        <v>2430</v>
      </c>
      <c r="K119" s="35">
        <v>0</v>
      </c>
      <c r="L119" s="35">
        <v>893</v>
      </c>
      <c r="M119" s="35">
        <v>16871</v>
      </c>
      <c r="N119" s="24"/>
      <c r="O119" s="34">
        <v>0</v>
      </c>
      <c r="P119" s="34">
        <v>0</v>
      </c>
      <c r="Q119" s="36">
        <v>0.09</v>
      </c>
      <c r="R119" s="36">
        <v>1.7356945956786835E-3</v>
      </c>
      <c r="S119" s="37">
        <f t="shared" si="1"/>
        <v>0</v>
      </c>
      <c r="T119" s="24"/>
      <c r="U119" s="38">
        <v>31956</v>
      </c>
      <c r="V119" s="38">
        <v>0</v>
      </c>
      <c r="W119" s="38">
        <v>0</v>
      </c>
      <c r="X119" s="38">
        <v>1786</v>
      </c>
      <c r="Y119" s="38">
        <v>33742</v>
      </c>
      <c r="Z119" s="24"/>
      <c r="AA119" s="39"/>
    </row>
    <row r="120" spans="1:27" x14ac:dyDescent="0.3">
      <c r="A120" s="31">
        <v>428</v>
      </c>
      <c r="B120" s="32">
        <v>428035035</v>
      </c>
      <c r="C120" s="33" t="s">
        <v>111</v>
      </c>
      <c r="D120" s="31">
        <v>35</v>
      </c>
      <c r="E120" s="33" t="s">
        <v>22</v>
      </c>
      <c r="F120" s="31">
        <v>35</v>
      </c>
      <c r="G120" s="33" t="s">
        <v>22</v>
      </c>
      <c r="H120" s="34">
        <v>1586</v>
      </c>
      <c r="I120" s="35">
        <v>11814</v>
      </c>
      <c r="J120" s="35">
        <v>4148</v>
      </c>
      <c r="K120" s="35">
        <v>0</v>
      </c>
      <c r="L120" s="35">
        <v>893</v>
      </c>
      <c r="M120" s="35">
        <v>16855</v>
      </c>
      <c r="N120" s="24"/>
      <c r="O120" s="34">
        <v>0</v>
      </c>
      <c r="P120" s="34">
        <v>0</v>
      </c>
      <c r="Q120" s="36">
        <v>0.18</v>
      </c>
      <c r="R120" s="36">
        <v>0.1582084907439498</v>
      </c>
      <c r="S120" s="37">
        <f t="shared" si="1"/>
        <v>0</v>
      </c>
      <c r="T120" s="24"/>
      <c r="U120" s="38">
        <v>25315732</v>
      </c>
      <c r="V120" s="38">
        <v>0</v>
      </c>
      <c r="W120" s="38">
        <v>0</v>
      </c>
      <c r="X120" s="38">
        <v>1416298</v>
      </c>
      <c r="Y120" s="38">
        <v>26732030</v>
      </c>
      <c r="Z120" s="24"/>
      <c r="AA120" s="39"/>
    </row>
    <row r="121" spans="1:27" x14ac:dyDescent="0.3">
      <c r="A121" s="31">
        <v>428</v>
      </c>
      <c r="B121" s="32">
        <v>428035044</v>
      </c>
      <c r="C121" s="33" t="s">
        <v>111</v>
      </c>
      <c r="D121" s="31">
        <v>35</v>
      </c>
      <c r="E121" s="33" t="s">
        <v>22</v>
      </c>
      <c r="F121" s="31">
        <v>44</v>
      </c>
      <c r="G121" s="33" t="s">
        <v>35</v>
      </c>
      <c r="H121" s="34">
        <v>16</v>
      </c>
      <c r="I121" s="35">
        <v>9885</v>
      </c>
      <c r="J121" s="35">
        <v>230</v>
      </c>
      <c r="K121" s="35">
        <v>0</v>
      </c>
      <c r="L121" s="35">
        <v>893</v>
      </c>
      <c r="M121" s="35">
        <v>11008</v>
      </c>
      <c r="N121" s="24"/>
      <c r="O121" s="34">
        <v>0</v>
      </c>
      <c r="P121" s="34">
        <v>0</v>
      </c>
      <c r="Q121" s="36">
        <v>0.09</v>
      </c>
      <c r="R121" s="36">
        <v>5.5522851392677805E-2</v>
      </c>
      <c r="S121" s="37">
        <f t="shared" si="1"/>
        <v>0</v>
      </c>
      <c r="T121" s="24"/>
      <c r="U121" s="38">
        <v>161840</v>
      </c>
      <c r="V121" s="38">
        <v>0</v>
      </c>
      <c r="W121" s="38">
        <v>0</v>
      </c>
      <c r="X121" s="38">
        <v>14288</v>
      </c>
      <c r="Y121" s="38">
        <v>176128</v>
      </c>
      <c r="Z121" s="24"/>
      <c r="AA121" s="39"/>
    </row>
    <row r="122" spans="1:27" x14ac:dyDescent="0.3">
      <c r="A122" s="31">
        <v>428</v>
      </c>
      <c r="B122" s="32">
        <v>428035050</v>
      </c>
      <c r="C122" s="33" t="s">
        <v>111</v>
      </c>
      <c r="D122" s="31">
        <v>35</v>
      </c>
      <c r="E122" s="33" t="s">
        <v>22</v>
      </c>
      <c r="F122" s="31">
        <v>50</v>
      </c>
      <c r="G122" s="33" t="s">
        <v>112</v>
      </c>
      <c r="H122" s="34">
        <v>1</v>
      </c>
      <c r="I122" s="35">
        <v>13209</v>
      </c>
      <c r="J122" s="35">
        <v>6223</v>
      </c>
      <c r="K122" s="35">
        <v>0</v>
      </c>
      <c r="L122" s="35">
        <v>893</v>
      </c>
      <c r="M122" s="35">
        <v>20325</v>
      </c>
      <c r="N122" s="24"/>
      <c r="O122" s="34">
        <v>0</v>
      </c>
      <c r="P122" s="34">
        <v>0</v>
      </c>
      <c r="Q122" s="36">
        <v>0.09</v>
      </c>
      <c r="R122" s="36">
        <v>4.1965569977282591E-3</v>
      </c>
      <c r="S122" s="37">
        <f t="shared" si="1"/>
        <v>0</v>
      </c>
      <c r="T122" s="24"/>
      <c r="U122" s="38">
        <v>19432</v>
      </c>
      <c r="V122" s="38">
        <v>0</v>
      </c>
      <c r="W122" s="38">
        <v>0</v>
      </c>
      <c r="X122" s="38">
        <v>893</v>
      </c>
      <c r="Y122" s="38">
        <v>20325</v>
      </c>
      <c r="Z122" s="24"/>
      <c r="AA122" s="39"/>
    </row>
    <row r="123" spans="1:27" x14ac:dyDescent="0.3">
      <c r="A123" s="31">
        <v>428</v>
      </c>
      <c r="B123" s="32">
        <v>428035057</v>
      </c>
      <c r="C123" s="33" t="s">
        <v>111</v>
      </c>
      <c r="D123" s="31">
        <v>35</v>
      </c>
      <c r="E123" s="33" t="s">
        <v>22</v>
      </c>
      <c r="F123" s="31">
        <v>57</v>
      </c>
      <c r="G123" s="33" t="s">
        <v>23</v>
      </c>
      <c r="H123" s="34">
        <v>193</v>
      </c>
      <c r="I123" s="35">
        <v>12069</v>
      </c>
      <c r="J123" s="35">
        <v>612</v>
      </c>
      <c r="K123" s="35">
        <v>0</v>
      </c>
      <c r="L123" s="35">
        <v>893</v>
      </c>
      <c r="M123" s="35">
        <v>13574</v>
      </c>
      <c r="N123" s="24"/>
      <c r="O123" s="34">
        <v>0</v>
      </c>
      <c r="P123" s="34">
        <v>0</v>
      </c>
      <c r="Q123" s="36">
        <v>0.18</v>
      </c>
      <c r="R123" s="36">
        <v>0.14219879555979525</v>
      </c>
      <c r="S123" s="37">
        <f t="shared" si="1"/>
        <v>0</v>
      </c>
      <c r="T123" s="24"/>
      <c r="U123" s="38">
        <v>2447433</v>
      </c>
      <c r="V123" s="38">
        <v>0</v>
      </c>
      <c r="W123" s="38">
        <v>0</v>
      </c>
      <c r="X123" s="38">
        <v>172349</v>
      </c>
      <c r="Y123" s="38">
        <v>2619782</v>
      </c>
      <c r="Z123" s="24"/>
      <c r="AA123" s="39"/>
    </row>
    <row r="124" spans="1:27" x14ac:dyDescent="0.3">
      <c r="A124" s="31">
        <v>428</v>
      </c>
      <c r="B124" s="32">
        <v>428035073</v>
      </c>
      <c r="C124" s="33" t="s">
        <v>111</v>
      </c>
      <c r="D124" s="31">
        <v>35</v>
      </c>
      <c r="E124" s="33" t="s">
        <v>22</v>
      </c>
      <c r="F124" s="31">
        <v>73</v>
      </c>
      <c r="G124" s="33" t="s">
        <v>37</v>
      </c>
      <c r="H124" s="34">
        <v>9</v>
      </c>
      <c r="I124" s="35">
        <v>9720</v>
      </c>
      <c r="J124" s="35">
        <v>7563</v>
      </c>
      <c r="K124" s="35">
        <v>0</v>
      </c>
      <c r="L124" s="35">
        <v>893</v>
      </c>
      <c r="M124" s="35">
        <v>18176</v>
      </c>
      <c r="N124" s="24"/>
      <c r="O124" s="34">
        <v>0</v>
      </c>
      <c r="P124" s="34">
        <v>0</v>
      </c>
      <c r="Q124" s="36">
        <v>0.09</v>
      </c>
      <c r="R124" s="36">
        <v>5.5269306272486482E-3</v>
      </c>
      <c r="S124" s="37">
        <f t="shared" si="1"/>
        <v>0</v>
      </c>
      <c r="T124" s="24"/>
      <c r="U124" s="38">
        <v>155547</v>
      </c>
      <c r="V124" s="38">
        <v>0</v>
      </c>
      <c r="W124" s="38">
        <v>0</v>
      </c>
      <c r="X124" s="38">
        <v>8037</v>
      </c>
      <c r="Y124" s="38">
        <v>163584</v>
      </c>
      <c r="Z124" s="24"/>
      <c r="AA124" s="39"/>
    </row>
    <row r="125" spans="1:27" x14ac:dyDescent="0.3">
      <c r="A125" s="31">
        <v>428</v>
      </c>
      <c r="B125" s="32">
        <v>428035093</v>
      </c>
      <c r="C125" s="33" t="s">
        <v>111</v>
      </c>
      <c r="D125" s="31">
        <v>35</v>
      </c>
      <c r="E125" s="33" t="s">
        <v>22</v>
      </c>
      <c r="F125" s="31">
        <v>93</v>
      </c>
      <c r="G125" s="33" t="s">
        <v>25</v>
      </c>
      <c r="H125" s="34">
        <v>3</v>
      </c>
      <c r="I125" s="35">
        <v>12785</v>
      </c>
      <c r="J125" s="35">
        <v>363</v>
      </c>
      <c r="K125" s="35">
        <v>0</v>
      </c>
      <c r="L125" s="35">
        <v>893</v>
      </c>
      <c r="M125" s="35">
        <v>14041</v>
      </c>
      <c r="N125" s="24"/>
      <c r="O125" s="34">
        <v>0</v>
      </c>
      <c r="P125" s="34">
        <v>0</v>
      </c>
      <c r="Q125" s="36">
        <v>0.09</v>
      </c>
      <c r="R125" s="36">
        <v>9.4782905982044599E-2</v>
      </c>
      <c r="S125" s="37">
        <f t="shared" si="1"/>
        <v>-663.4703504853012</v>
      </c>
      <c r="T125" s="24"/>
      <c r="U125" s="38">
        <v>39444</v>
      </c>
      <c r="V125" s="38">
        <v>0</v>
      </c>
      <c r="W125" s="38">
        <v>-1990.4110514559036</v>
      </c>
      <c r="X125" s="38">
        <v>2679</v>
      </c>
      <c r="Y125" s="38">
        <v>40132.588948544093</v>
      </c>
      <c r="Z125" s="24"/>
      <c r="AA125" s="39"/>
    </row>
    <row r="126" spans="1:27" x14ac:dyDescent="0.3">
      <c r="A126" s="31">
        <v>428</v>
      </c>
      <c r="B126" s="32">
        <v>428035133</v>
      </c>
      <c r="C126" s="33" t="s">
        <v>111</v>
      </c>
      <c r="D126" s="31">
        <v>35</v>
      </c>
      <c r="E126" s="33" t="s">
        <v>22</v>
      </c>
      <c r="F126" s="31">
        <v>133</v>
      </c>
      <c r="G126" s="33" t="s">
        <v>73</v>
      </c>
      <c r="H126" s="34">
        <v>2</v>
      </c>
      <c r="I126" s="35">
        <v>13392</v>
      </c>
      <c r="J126" s="35">
        <v>4196</v>
      </c>
      <c r="K126" s="35">
        <v>0</v>
      </c>
      <c r="L126" s="35">
        <v>893</v>
      </c>
      <c r="M126" s="35">
        <v>18481</v>
      </c>
      <c r="N126" s="24"/>
      <c r="O126" s="34">
        <v>0</v>
      </c>
      <c r="P126" s="34">
        <v>0</v>
      </c>
      <c r="Q126" s="36">
        <v>0.09</v>
      </c>
      <c r="R126" s="36">
        <v>2.9992689029297782E-2</v>
      </c>
      <c r="S126" s="37">
        <f t="shared" si="1"/>
        <v>0</v>
      </c>
      <c r="T126" s="24"/>
      <c r="U126" s="38">
        <v>35176</v>
      </c>
      <c r="V126" s="38">
        <v>0</v>
      </c>
      <c r="W126" s="38">
        <v>0</v>
      </c>
      <c r="X126" s="38">
        <v>1786</v>
      </c>
      <c r="Y126" s="38">
        <v>36962</v>
      </c>
      <c r="Z126" s="24"/>
      <c r="AA126" s="39"/>
    </row>
    <row r="127" spans="1:27" x14ac:dyDescent="0.3">
      <c r="A127" s="31">
        <v>428</v>
      </c>
      <c r="B127" s="32">
        <v>428035163</v>
      </c>
      <c r="C127" s="33" t="s">
        <v>111</v>
      </c>
      <c r="D127" s="31">
        <v>35</v>
      </c>
      <c r="E127" s="33" t="s">
        <v>22</v>
      </c>
      <c r="F127" s="31">
        <v>163</v>
      </c>
      <c r="G127" s="33" t="s">
        <v>27</v>
      </c>
      <c r="H127" s="34">
        <v>10</v>
      </c>
      <c r="I127" s="35">
        <v>10291</v>
      </c>
      <c r="J127" s="35">
        <v>201</v>
      </c>
      <c r="K127" s="35">
        <v>0</v>
      </c>
      <c r="L127" s="35">
        <v>893</v>
      </c>
      <c r="M127" s="35">
        <v>11385</v>
      </c>
      <c r="N127" s="24"/>
      <c r="O127" s="34">
        <v>0</v>
      </c>
      <c r="P127" s="34">
        <v>0</v>
      </c>
      <c r="Q127" s="36">
        <v>0.18</v>
      </c>
      <c r="R127" s="36">
        <v>9.4739434063754208E-2</v>
      </c>
      <c r="S127" s="37">
        <f t="shared" si="1"/>
        <v>0</v>
      </c>
      <c r="T127" s="24"/>
      <c r="U127" s="38">
        <v>104920</v>
      </c>
      <c r="V127" s="38">
        <v>0</v>
      </c>
      <c r="W127" s="38">
        <v>0</v>
      </c>
      <c r="X127" s="38">
        <v>8930</v>
      </c>
      <c r="Y127" s="38">
        <v>113850</v>
      </c>
      <c r="Z127" s="24"/>
      <c r="AA127" s="39"/>
    </row>
    <row r="128" spans="1:27" x14ac:dyDescent="0.3">
      <c r="A128" s="31">
        <v>428</v>
      </c>
      <c r="B128" s="32">
        <v>428035165</v>
      </c>
      <c r="C128" s="33" t="s">
        <v>111</v>
      </c>
      <c r="D128" s="31">
        <v>35</v>
      </c>
      <c r="E128" s="33" t="s">
        <v>22</v>
      </c>
      <c r="F128" s="31">
        <v>165</v>
      </c>
      <c r="G128" s="33" t="s">
        <v>28</v>
      </c>
      <c r="H128" s="34">
        <v>5</v>
      </c>
      <c r="I128" s="35">
        <v>12877</v>
      </c>
      <c r="J128" s="35">
        <v>700</v>
      </c>
      <c r="K128" s="35">
        <v>0</v>
      </c>
      <c r="L128" s="35">
        <v>893</v>
      </c>
      <c r="M128" s="35">
        <v>14470</v>
      </c>
      <c r="N128" s="24"/>
      <c r="O128" s="34">
        <v>1</v>
      </c>
      <c r="P128" s="34">
        <v>0</v>
      </c>
      <c r="Q128" s="36">
        <v>0.14000000000000001</v>
      </c>
      <c r="R128" s="36">
        <v>0.10702896319247782</v>
      </c>
      <c r="S128" s="37">
        <f t="shared" si="1"/>
        <v>0</v>
      </c>
      <c r="T128" s="24"/>
      <c r="U128" s="38">
        <v>67885</v>
      </c>
      <c r="V128" s="38">
        <v>0</v>
      </c>
      <c r="W128" s="38">
        <v>0</v>
      </c>
      <c r="X128" s="38">
        <v>4465</v>
      </c>
      <c r="Y128" s="38">
        <v>72350</v>
      </c>
      <c r="Z128" s="24"/>
      <c r="AA128" s="39"/>
    </row>
    <row r="129" spans="1:27" x14ac:dyDescent="0.3">
      <c r="A129" s="31">
        <v>428</v>
      </c>
      <c r="B129" s="32">
        <v>428035189</v>
      </c>
      <c r="C129" s="33" t="s">
        <v>111</v>
      </c>
      <c r="D129" s="31">
        <v>35</v>
      </c>
      <c r="E129" s="33" t="s">
        <v>22</v>
      </c>
      <c r="F129" s="31">
        <v>189</v>
      </c>
      <c r="G129" s="33" t="s">
        <v>38</v>
      </c>
      <c r="H129" s="34">
        <v>3</v>
      </c>
      <c r="I129" s="35">
        <v>13576</v>
      </c>
      <c r="J129" s="35">
        <v>5439</v>
      </c>
      <c r="K129" s="35">
        <v>0</v>
      </c>
      <c r="L129" s="35">
        <v>893</v>
      </c>
      <c r="M129" s="35">
        <v>19908</v>
      </c>
      <c r="N129" s="24"/>
      <c r="O129" s="34">
        <v>0</v>
      </c>
      <c r="P129" s="34">
        <v>0</v>
      </c>
      <c r="Q129" s="36">
        <v>0.09</v>
      </c>
      <c r="R129" s="36">
        <v>4.5538278876293067E-3</v>
      </c>
      <c r="S129" s="37">
        <f t="shared" si="1"/>
        <v>0</v>
      </c>
      <c r="T129" s="24"/>
      <c r="U129" s="38">
        <v>57045</v>
      </c>
      <c r="V129" s="38">
        <v>0</v>
      </c>
      <c r="W129" s="38">
        <v>0</v>
      </c>
      <c r="X129" s="38">
        <v>2679</v>
      </c>
      <c r="Y129" s="38">
        <v>59724</v>
      </c>
      <c r="Z129" s="24"/>
      <c r="AA129" s="39"/>
    </row>
    <row r="130" spans="1:27" x14ac:dyDescent="0.3">
      <c r="A130" s="31">
        <v>428</v>
      </c>
      <c r="B130" s="32">
        <v>428035220</v>
      </c>
      <c r="C130" s="33" t="s">
        <v>111</v>
      </c>
      <c r="D130" s="31">
        <v>35</v>
      </c>
      <c r="E130" s="33" t="s">
        <v>22</v>
      </c>
      <c r="F130" s="31">
        <v>220</v>
      </c>
      <c r="G130" s="33" t="s">
        <v>42</v>
      </c>
      <c r="H130" s="34">
        <v>7</v>
      </c>
      <c r="I130" s="35">
        <v>12693</v>
      </c>
      <c r="J130" s="35">
        <v>5161</v>
      </c>
      <c r="K130" s="35">
        <v>0</v>
      </c>
      <c r="L130" s="35">
        <v>893</v>
      </c>
      <c r="M130" s="35">
        <v>18747</v>
      </c>
      <c r="N130" s="24"/>
      <c r="O130" s="34">
        <v>0</v>
      </c>
      <c r="P130" s="34">
        <v>0</v>
      </c>
      <c r="Q130" s="36">
        <v>0.09</v>
      </c>
      <c r="R130" s="36">
        <v>1.629144528717839E-2</v>
      </c>
      <c r="S130" s="37">
        <f t="shared" si="1"/>
        <v>0</v>
      </c>
      <c r="T130" s="24"/>
      <c r="U130" s="38">
        <v>124978</v>
      </c>
      <c r="V130" s="38">
        <v>0</v>
      </c>
      <c r="W130" s="38">
        <v>0</v>
      </c>
      <c r="X130" s="38">
        <v>6251</v>
      </c>
      <c r="Y130" s="38">
        <v>131229</v>
      </c>
      <c r="Z130" s="24"/>
      <c r="AA130" s="39"/>
    </row>
    <row r="131" spans="1:27" x14ac:dyDescent="0.3">
      <c r="A131" s="31">
        <v>428</v>
      </c>
      <c r="B131" s="32">
        <v>428035229</v>
      </c>
      <c r="C131" s="33" t="s">
        <v>111</v>
      </c>
      <c r="D131" s="31">
        <v>35</v>
      </c>
      <c r="E131" s="33" t="s">
        <v>22</v>
      </c>
      <c r="F131" s="31">
        <v>229</v>
      </c>
      <c r="G131" s="33" t="s">
        <v>113</v>
      </c>
      <c r="H131" s="34">
        <v>1</v>
      </c>
      <c r="I131" s="35">
        <v>13576</v>
      </c>
      <c r="J131" s="35">
        <v>1285</v>
      </c>
      <c r="K131" s="35">
        <v>0</v>
      </c>
      <c r="L131" s="35">
        <v>893</v>
      </c>
      <c r="M131" s="35">
        <v>15754</v>
      </c>
      <c r="N131" s="24"/>
      <c r="O131" s="34">
        <v>0</v>
      </c>
      <c r="P131" s="34">
        <v>0</v>
      </c>
      <c r="Q131" s="36">
        <v>0.09</v>
      </c>
      <c r="R131" s="36">
        <v>1.0982597706240303E-2</v>
      </c>
      <c r="S131" s="37">
        <f t="shared" si="1"/>
        <v>0</v>
      </c>
      <c r="T131" s="24"/>
      <c r="U131" s="38">
        <v>14861</v>
      </c>
      <c r="V131" s="38">
        <v>0</v>
      </c>
      <c r="W131" s="38">
        <v>0</v>
      </c>
      <c r="X131" s="38">
        <v>893</v>
      </c>
      <c r="Y131" s="38">
        <v>15754</v>
      </c>
      <c r="Z131" s="24"/>
      <c r="AA131" s="39"/>
    </row>
    <row r="132" spans="1:27" x14ac:dyDescent="0.3">
      <c r="A132" s="31">
        <v>428</v>
      </c>
      <c r="B132" s="32">
        <v>428035243</v>
      </c>
      <c r="C132" s="33" t="s">
        <v>111</v>
      </c>
      <c r="D132" s="31">
        <v>35</v>
      </c>
      <c r="E132" s="33" t="s">
        <v>22</v>
      </c>
      <c r="F132" s="31">
        <v>243</v>
      </c>
      <c r="G132" s="33" t="s">
        <v>74</v>
      </c>
      <c r="H132" s="34">
        <v>5</v>
      </c>
      <c r="I132" s="35">
        <v>13040</v>
      </c>
      <c r="J132" s="35">
        <v>3078</v>
      </c>
      <c r="K132" s="35">
        <v>0</v>
      </c>
      <c r="L132" s="35">
        <v>893</v>
      </c>
      <c r="M132" s="35">
        <v>17011</v>
      </c>
      <c r="N132" s="24"/>
      <c r="O132" s="34">
        <v>0</v>
      </c>
      <c r="P132" s="34">
        <v>0</v>
      </c>
      <c r="Q132" s="36">
        <v>0.09</v>
      </c>
      <c r="R132" s="36">
        <v>5.5550847643881752E-3</v>
      </c>
      <c r="S132" s="37">
        <f t="shared" si="1"/>
        <v>0</v>
      </c>
      <c r="T132" s="24"/>
      <c r="U132" s="38">
        <v>80590</v>
      </c>
      <c r="V132" s="38">
        <v>0</v>
      </c>
      <c r="W132" s="38">
        <v>0</v>
      </c>
      <c r="X132" s="38">
        <v>4465</v>
      </c>
      <c r="Y132" s="38">
        <v>85055</v>
      </c>
      <c r="Z132" s="24"/>
      <c r="AA132" s="39"/>
    </row>
    <row r="133" spans="1:27" x14ac:dyDescent="0.3">
      <c r="A133" s="31">
        <v>428</v>
      </c>
      <c r="B133" s="32">
        <v>428035244</v>
      </c>
      <c r="C133" s="33" t="s">
        <v>111</v>
      </c>
      <c r="D133" s="31">
        <v>35</v>
      </c>
      <c r="E133" s="33" t="s">
        <v>22</v>
      </c>
      <c r="F133" s="31">
        <v>244</v>
      </c>
      <c r="G133" s="33" t="s">
        <v>43</v>
      </c>
      <c r="H133" s="34">
        <v>14</v>
      </c>
      <c r="I133" s="35">
        <v>10779</v>
      </c>
      <c r="J133" s="35">
        <v>4364</v>
      </c>
      <c r="K133" s="35">
        <v>0</v>
      </c>
      <c r="L133" s="35">
        <v>893</v>
      </c>
      <c r="M133" s="35">
        <v>16036</v>
      </c>
      <c r="N133" s="24"/>
      <c r="O133" s="34">
        <v>0</v>
      </c>
      <c r="P133" s="34">
        <v>0</v>
      </c>
      <c r="Q133" s="36">
        <v>0.18</v>
      </c>
      <c r="R133" s="36">
        <v>0.10491002846208129</v>
      </c>
      <c r="S133" s="37">
        <f t="shared" si="1"/>
        <v>0</v>
      </c>
      <c r="T133" s="24"/>
      <c r="U133" s="38">
        <v>212002</v>
      </c>
      <c r="V133" s="38">
        <v>0</v>
      </c>
      <c r="W133" s="38">
        <v>0</v>
      </c>
      <c r="X133" s="38">
        <v>12502</v>
      </c>
      <c r="Y133" s="38">
        <v>224504</v>
      </c>
      <c r="Z133" s="24"/>
      <c r="AA133" s="39"/>
    </row>
    <row r="134" spans="1:27" x14ac:dyDescent="0.3">
      <c r="A134" s="31">
        <v>428</v>
      </c>
      <c r="B134" s="32">
        <v>428035248</v>
      </c>
      <c r="C134" s="33" t="s">
        <v>111</v>
      </c>
      <c r="D134" s="31">
        <v>35</v>
      </c>
      <c r="E134" s="33" t="s">
        <v>22</v>
      </c>
      <c r="F134" s="31">
        <v>248</v>
      </c>
      <c r="G134" s="33" t="s">
        <v>30</v>
      </c>
      <c r="H134" s="34">
        <v>23</v>
      </c>
      <c r="I134" s="35">
        <v>12099</v>
      </c>
      <c r="J134" s="35">
        <v>1187</v>
      </c>
      <c r="K134" s="35">
        <v>0</v>
      </c>
      <c r="L134" s="35">
        <v>893</v>
      </c>
      <c r="M134" s="35">
        <v>14179</v>
      </c>
      <c r="N134" s="24"/>
      <c r="O134" s="34">
        <v>0</v>
      </c>
      <c r="P134" s="34">
        <v>0</v>
      </c>
      <c r="Q134" s="36">
        <v>0.09</v>
      </c>
      <c r="R134" s="36">
        <v>5.1746066067839235E-2</v>
      </c>
      <c r="S134" s="37">
        <f t="shared" si="1"/>
        <v>0</v>
      </c>
      <c r="T134" s="24"/>
      <c r="U134" s="38">
        <v>305578</v>
      </c>
      <c r="V134" s="38">
        <v>0</v>
      </c>
      <c r="W134" s="38">
        <v>0</v>
      </c>
      <c r="X134" s="38">
        <v>20539</v>
      </c>
      <c r="Y134" s="38">
        <v>326117</v>
      </c>
      <c r="Z134" s="24"/>
      <c r="AA134" s="39"/>
    </row>
    <row r="135" spans="1:27" x14ac:dyDescent="0.3">
      <c r="A135" s="31">
        <v>428</v>
      </c>
      <c r="B135" s="32">
        <v>428035346</v>
      </c>
      <c r="C135" s="33" t="s">
        <v>111</v>
      </c>
      <c r="D135" s="31">
        <v>35</v>
      </c>
      <c r="E135" s="33" t="s">
        <v>22</v>
      </c>
      <c r="F135" s="31">
        <v>346</v>
      </c>
      <c r="G135" s="33" t="s">
        <v>33</v>
      </c>
      <c r="H135" s="34">
        <v>10</v>
      </c>
      <c r="I135" s="35">
        <v>12622</v>
      </c>
      <c r="J135" s="35">
        <v>1404</v>
      </c>
      <c r="K135" s="35">
        <v>0</v>
      </c>
      <c r="L135" s="35">
        <v>893</v>
      </c>
      <c r="M135" s="35">
        <v>14919</v>
      </c>
      <c r="N135" s="24"/>
      <c r="O135" s="34">
        <v>0</v>
      </c>
      <c r="P135" s="34">
        <v>0</v>
      </c>
      <c r="Q135" s="36">
        <v>0.09</v>
      </c>
      <c r="R135" s="36">
        <v>1.2387954550194829E-2</v>
      </c>
      <c r="S135" s="37">
        <f t="shared" si="1"/>
        <v>0</v>
      </c>
      <c r="T135" s="24"/>
      <c r="U135" s="38">
        <v>140260</v>
      </c>
      <c r="V135" s="38">
        <v>0</v>
      </c>
      <c r="W135" s="38">
        <v>0</v>
      </c>
      <c r="X135" s="38">
        <v>8930</v>
      </c>
      <c r="Y135" s="38">
        <v>149190</v>
      </c>
      <c r="Z135" s="24"/>
      <c r="AA135" s="39"/>
    </row>
    <row r="136" spans="1:27" x14ac:dyDescent="0.3">
      <c r="A136" s="31">
        <v>429</v>
      </c>
      <c r="B136" s="32">
        <v>429163030</v>
      </c>
      <c r="C136" s="33" t="s">
        <v>114</v>
      </c>
      <c r="D136" s="31">
        <v>163</v>
      </c>
      <c r="E136" s="33" t="s">
        <v>27</v>
      </c>
      <c r="F136" s="31">
        <v>30</v>
      </c>
      <c r="G136" s="33" t="s">
        <v>115</v>
      </c>
      <c r="H136" s="34">
        <v>7</v>
      </c>
      <c r="I136" s="35">
        <v>12977</v>
      </c>
      <c r="J136" s="35">
        <v>3178</v>
      </c>
      <c r="K136" s="35">
        <v>0</v>
      </c>
      <c r="L136" s="35">
        <v>893</v>
      </c>
      <c r="M136" s="35">
        <v>17048</v>
      </c>
      <c r="N136" s="24"/>
      <c r="O136" s="34">
        <v>0</v>
      </c>
      <c r="P136" s="34">
        <v>0</v>
      </c>
      <c r="Q136" s="36">
        <v>0.09</v>
      </c>
      <c r="R136" s="36">
        <v>2.7350049468472886E-3</v>
      </c>
      <c r="S136" s="37">
        <f t="shared" si="1"/>
        <v>0</v>
      </c>
      <c r="T136" s="24"/>
      <c r="U136" s="38">
        <v>113085</v>
      </c>
      <c r="V136" s="38">
        <v>0</v>
      </c>
      <c r="W136" s="38">
        <v>0</v>
      </c>
      <c r="X136" s="38">
        <v>6251</v>
      </c>
      <c r="Y136" s="38">
        <v>119336</v>
      </c>
      <c r="Z136" s="24"/>
      <c r="AA136" s="39"/>
    </row>
    <row r="137" spans="1:27" x14ac:dyDescent="0.3">
      <c r="A137" s="31">
        <v>429</v>
      </c>
      <c r="B137" s="32">
        <v>429163035</v>
      </c>
      <c r="C137" s="33" t="s">
        <v>114</v>
      </c>
      <c r="D137" s="31">
        <v>163</v>
      </c>
      <c r="E137" s="33" t="s">
        <v>27</v>
      </c>
      <c r="F137" s="31">
        <v>35</v>
      </c>
      <c r="G137" s="33" t="s">
        <v>22</v>
      </c>
      <c r="H137" s="34">
        <v>1</v>
      </c>
      <c r="I137" s="35">
        <v>14107</v>
      </c>
      <c r="J137" s="35">
        <v>4953</v>
      </c>
      <c r="K137" s="35">
        <v>0</v>
      </c>
      <c r="L137" s="35">
        <v>893</v>
      </c>
      <c r="M137" s="35">
        <v>19953</v>
      </c>
      <c r="N137" s="24"/>
      <c r="O137" s="34">
        <v>0</v>
      </c>
      <c r="P137" s="34">
        <v>0</v>
      </c>
      <c r="Q137" s="36">
        <v>0.18</v>
      </c>
      <c r="R137" s="36">
        <v>0.1582084907439498</v>
      </c>
      <c r="S137" s="37">
        <f t="shared" si="1"/>
        <v>0</v>
      </c>
      <c r="T137" s="24"/>
      <c r="U137" s="38">
        <v>19060</v>
      </c>
      <c r="V137" s="38">
        <v>0</v>
      </c>
      <c r="W137" s="38">
        <v>0</v>
      </c>
      <c r="X137" s="38">
        <v>893</v>
      </c>
      <c r="Y137" s="38">
        <v>19953</v>
      </c>
      <c r="Z137" s="24"/>
      <c r="AA137" s="39"/>
    </row>
    <row r="138" spans="1:27" x14ac:dyDescent="0.3">
      <c r="A138" s="31">
        <v>429</v>
      </c>
      <c r="B138" s="32">
        <v>429163057</v>
      </c>
      <c r="C138" s="33" t="s">
        <v>114</v>
      </c>
      <c r="D138" s="31">
        <v>163</v>
      </c>
      <c r="E138" s="33" t="s">
        <v>27</v>
      </c>
      <c r="F138" s="31">
        <v>57</v>
      </c>
      <c r="G138" s="33" t="s">
        <v>23</v>
      </c>
      <c r="H138" s="34">
        <v>1</v>
      </c>
      <c r="I138" s="35">
        <v>14706</v>
      </c>
      <c r="J138" s="35">
        <v>746</v>
      </c>
      <c r="K138" s="35">
        <v>0</v>
      </c>
      <c r="L138" s="35">
        <v>893</v>
      </c>
      <c r="M138" s="35">
        <v>16345</v>
      </c>
      <c r="N138" s="24"/>
      <c r="O138" s="34">
        <v>0</v>
      </c>
      <c r="P138" s="34">
        <v>0</v>
      </c>
      <c r="Q138" s="36">
        <v>0.18</v>
      </c>
      <c r="R138" s="36">
        <v>0.14219879555979525</v>
      </c>
      <c r="S138" s="37">
        <f t="shared" si="1"/>
        <v>0</v>
      </c>
      <c r="T138" s="24"/>
      <c r="U138" s="38">
        <v>15452</v>
      </c>
      <c r="V138" s="38">
        <v>0</v>
      </c>
      <c r="W138" s="38">
        <v>0</v>
      </c>
      <c r="X138" s="38">
        <v>893</v>
      </c>
      <c r="Y138" s="38">
        <v>16345</v>
      </c>
      <c r="Z138" s="24"/>
      <c r="AA138" s="39"/>
    </row>
    <row r="139" spans="1:27" x14ac:dyDescent="0.3">
      <c r="A139" s="31">
        <v>429</v>
      </c>
      <c r="B139" s="32">
        <v>429163163</v>
      </c>
      <c r="C139" s="33" t="s">
        <v>114</v>
      </c>
      <c r="D139" s="31">
        <v>163</v>
      </c>
      <c r="E139" s="33" t="s">
        <v>27</v>
      </c>
      <c r="F139" s="31">
        <v>163</v>
      </c>
      <c r="G139" s="33" t="s">
        <v>27</v>
      </c>
      <c r="H139" s="34">
        <v>1400</v>
      </c>
      <c r="I139" s="35">
        <v>12052</v>
      </c>
      <c r="J139" s="35">
        <v>235</v>
      </c>
      <c r="K139" s="35">
        <v>195.30571428571429</v>
      </c>
      <c r="L139" s="35">
        <v>893</v>
      </c>
      <c r="M139" s="35">
        <v>13375.305714285714</v>
      </c>
      <c r="N139" s="24"/>
      <c r="O139" s="34">
        <v>0</v>
      </c>
      <c r="P139" s="34">
        <v>0</v>
      </c>
      <c r="Q139" s="36">
        <v>0.18</v>
      </c>
      <c r="R139" s="36">
        <v>9.4739434063754208E-2</v>
      </c>
      <c r="S139" s="37">
        <f t="shared" ref="S139:S202" si="2">IFERROR(W139/(H139-O139),0)</f>
        <v>0</v>
      </c>
      <c r="T139" s="24"/>
      <c r="U139" s="38">
        <v>17201800</v>
      </c>
      <c r="V139" s="38">
        <v>273428</v>
      </c>
      <c r="W139" s="38">
        <v>0</v>
      </c>
      <c r="X139" s="38">
        <v>1250200</v>
      </c>
      <c r="Y139" s="38">
        <v>18725428</v>
      </c>
      <c r="Z139" s="24"/>
      <c r="AA139" s="39"/>
    </row>
    <row r="140" spans="1:27" x14ac:dyDescent="0.3">
      <c r="A140" s="31">
        <v>429</v>
      </c>
      <c r="B140" s="32">
        <v>429163164</v>
      </c>
      <c r="C140" s="33" t="s">
        <v>114</v>
      </c>
      <c r="D140" s="31">
        <v>163</v>
      </c>
      <c r="E140" s="33" t="s">
        <v>27</v>
      </c>
      <c r="F140" s="31">
        <v>164</v>
      </c>
      <c r="G140" s="33" t="s">
        <v>116</v>
      </c>
      <c r="H140" s="34">
        <v>1</v>
      </c>
      <c r="I140" s="35">
        <v>12117</v>
      </c>
      <c r="J140" s="35">
        <v>5771</v>
      </c>
      <c r="K140" s="35">
        <v>0</v>
      </c>
      <c r="L140" s="35">
        <v>893</v>
      </c>
      <c r="M140" s="35">
        <v>18781</v>
      </c>
      <c r="N140" s="24"/>
      <c r="O140" s="34">
        <v>0</v>
      </c>
      <c r="P140" s="34">
        <v>0</v>
      </c>
      <c r="Q140" s="36">
        <v>0.09</v>
      </c>
      <c r="R140" s="36">
        <v>1.0117560134521365E-3</v>
      </c>
      <c r="S140" s="37">
        <f t="shared" si="2"/>
        <v>0</v>
      </c>
      <c r="T140" s="24"/>
      <c r="U140" s="38">
        <v>17888</v>
      </c>
      <c r="V140" s="38">
        <v>0</v>
      </c>
      <c r="W140" s="38">
        <v>0</v>
      </c>
      <c r="X140" s="38">
        <v>893</v>
      </c>
      <c r="Y140" s="38">
        <v>18781</v>
      </c>
      <c r="Z140" s="24"/>
      <c r="AA140" s="39"/>
    </row>
    <row r="141" spans="1:27" x14ac:dyDescent="0.3">
      <c r="A141" s="31">
        <v>429</v>
      </c>
      <c r="B141" s="32">
        <v>429163168</v>
      </c>
      <c r="C141" s="33" t="s">
        <v>114</v>
      </c>
      <c r="D141" s="31">
        <v>163</v>
      </c>
      <c r="E141" s="33" t="s">
        <v>27</v>
      </c>
      <c r="F141" s="31">
        <v>168</v>
      </c>
      <c r="G141" s="33" t="s">
        <v>117</v>
      </c>
      <c r="H141" s="34">
        <v>2</v>
      </c>
      <c r="I141" s="35">
        <v>9269</v>
      </c>
      <c r="J141" s="35">
        <v>4636</v>
      </c>
      <c r="K141" s="35">
        <v>0</v>
      </c>
      <c r="L141" s="35">
        <v>893</v>
      </c>
      <c r="M141" s="35">
        <v>14798</v>
      </c>
      <c r="N141" s="24"/>
      <c r="O141" s="34">
        <v>0</v>
      </c>
      <c r="P141" s="34">
        <v>0</v>
      </c>
      <c r="Q141" s="36">
        <v>0.09</v>
      </c>
      <c r="R141" s="36">
        <v>4.9208580767447059E-2</v>
      </c>
      <c r="S141" s="37">
        <f t="shared" si="2"/>
        <v>0</v>
      </c>
      <c r="T141" s="24"/>
      <c r="U141" s="38">
        <v>27810</v>
      </c>
      <c r="V141" s="38">
        <v>0</v>
      </c>
      <c r="W141" s="38">
        <v>0</v>
      </c>
      <c r="X141" s="38">
        <v>1786</v>
      </c>
      <c r="Y141" s="38">
        <v>29596</v>
      </c>
      <c r="Z141" s="24"/>
      <c r="AA141" s="39"/>
    </row>
    <row r="142" spans="1:27" x14ac:dyDescent="0.3">
      <c r="A142" s="31">
        <v>429</v>
      </c>
      <c r="B142" s="32">
        <v>429163229</v>
      </c>
      <c r="C142" s="33" t="s">
        <v>114</v>
      </c>
      <c r="D142" s="31">
        <v>163</v>
      </c>
      <c r="E142" s="33" t="s">
        <v>27</v>
      </c>
      <c r="F142" s="31">
        <v>229</v>
      </c>
      <c r="G142" s="33" t="s">
        <v>113</v>
      </c>
      <c r="H142" s="34">
        <v>13</v>
      </c>
      <c r="I142" s="35">
        <v>12620</v>
      </c>
      <c r="J142" s="35">
        <v>1195</v>
      </c>
      <c r="K142" s="35">
        <v>0</v>
      </c>
      <c r="L142" s="35">
        <v>893</v>
      </c>
      <c r="M142" s="35">
        <v>14708</v>
      </c>
      <c r="N142" s="24"/>
      <c r="O142" s="34">
        <v>0</v>
      </c>
      <c r="P142" s="34">
        <v>0</v>
      </c>
      <c r="Q142" s="36">
        <v>0.09</v>
      </c>
      <c r="R142" s="36">
        <v>1.0982597706240303E-2</v>
      </c>
      <c r="S142" s="37">
        <f t="shared" si="2"/>
        <v>0</v>
      </c>
      <c r="T142" s="24"/>
      <c r="U142" s="38">
        <v>179595</v>
      </c>
      <c r="V142" s="38">
        <v>0</v>
      </c>
      <c r="W142" s="38">
        <v>0</v>
      </c>
      <c r="X142" s="38">
        <v>11609</v>
      </c>
      <c r="Y142" s="38">
        <v>191204</v>
      </c>
      <c r="Z142" s="24"/>
      <c r="AA142" s="39"/>
    </row>
    <row r="143" spans="1:27" x14ac:dyDescent="0.3">
      <c r="A143" s="31">
        <v>429</v>
      </c>
      <c r="B143" s="32">
        <v>429163248</v>
      </c>
      <c r="C143" s="33" t="s">
        <v>114</v>
      </c>
      <c r="D143" s="31">
        <v>163</v>
      </c>
      <c r="E143" s="33" t="s">
        <v>27</v>
      </c>
      <c r="F143" s="31">
        <v>248</v>
      </c>
      <c r="G143" s="33" t="s">
        <v>30</v>
      </c>
      <c r="H143" s="34">
        <v>5</v>
      </c>
      <c r="I143" s="35">
        <v>11409</v>
      </c>
      <c r="J143" s="35">
        <v>1119</v>
      </c>
      <c r="K143" s="35">
        <v>0</v>
      </c>
      <c r="L143" s="35">
        <v>893</v>
      </c>
      <c r="M143" s="35">
        <v>13421</v>
      </c>
      <c r="N143" s="24"/>
      <c r="O143" s="34">
        <v>0</v>
      </c>
      <c r="P143" s="34">
        <v>0</v>
      </c>
      <c r="Q143" s="36">
        <v>0.09</v>
      </c>
      <c r="R143" s="36">
        <v>5.1746066067839235E-2</v>
      </c>
      <c r="S143" s="37">
        <f t="shared" si="2"/>
        <v>0</v>
      </c>
      <c r="T143" s="24"/>
      <c r="U143" s="38">
        <v>62640</v>
      </c>
      <c r="V143" s="38">
        <v>0</v>
      </c>
      <c r="W143" s="38">
        <v>0</v>
      </c>
      <c r="X143" s="38">
        <v>4465</v>
      </c>
      <c r="Y143" s="38">
        <v>67105</v>
      </c>
      <c r="Z143" s="24"/>
      <c r="AA143" s="39"/>
    </row>
    <row r="144" spans="1:27" x14ac:dyDescent="0.3">
      <c r="A144" s="31">
        <v>429</v>
      </c>
      <c r="B144" s="32">
        <v>429163258</v>
      </c>
      <c r="C144" s="33" t="s">
        <v>114</v>
      </c>
      <c r="D144" s="31">
        <v>163</v>
      </c>
      <c r="E144" s="33" t="s">
        <v>27</v>
      </c>
      <c r="F144" s="31">
        <v>258</v>
      </c>
      <c r="G144" s="33" t="s">
        <v>97</v>
      </c>
      <c r="H144" s="34">
        <v>18</v>
      </c>
      <c r="I144" s="35">
        <v>13445</v>
      </c>
      <c r="J144" s="35">
        <v>4288</v>
      </c>
      <c r="K144" s="35">
        <v>0</v>
      </c>
      <c r="L144" s="35">
        <v>893</v>
      </c>
      <c r="M144" s="35">
        <v>18626</v>
      </c>
      <c r="N144" s="24"/>
      <c r="O144" s="34">
        <v>0</v>
      </c>
      <c r="P144" s="34">
        <v>0</v>
      </c>
      <c r="Q144" s="36">
        <v>0.18</v>
      </c>
      <c r="R144" s="36">
        <v>9.5096472438970098E-2</v>
      </c>
      <c r="S144" s="37">
        <f t="shared" si="2"/>
        <v>0</v>
      </c>
      <c r="T144" s="24"/>
      <c r="U144" s="38">
        <v>319194</v>
      </c>
      <c r="V144" s="38">
        <v>0</v>
      </c>
      <c r="W144" s="38">
        <v>0</v>
      </c>
      <c r="X144" s="38">
        <v>16074</v>
      </c>
      <c r="Y144" s="38">
        <v>335268</v>
      </c>
      <c r="Z144" s="24"/>
      <c r="AA144" s="39"/>
    </row>
    <row r="145" spans="1:27" x14ac:dyDescent="0.3">
      <c r="A145" s="31">
        <v>429</v>
      </c>
      <c r="B145" s="32">
        <v>429163262</v>
      </c>
      <c r="C145" s="33" t="s">
        <v>114</v>
      </c>
      <c r="D145" s="31">
        <v>163</v>
      </c>
      <c r="E145" s="33" t="s">
        <v>27</v>
      </c>
      <c r="F145" s="31">
        <v>262</v>
      </c>
      <c r="G145" s="33" t="s">
        <v>31</v>
      </c>
      <c r="H145" s="34">
        <v>7</v>
      </c>
      <c r="I145" s="35">
        <v>11105</v>
      </c>
      <c r="J145" s="35">
        <v>5120</v>
      </c>
      <c r="K145" s="35">
        <v>0</v>
      </c>
      <c r="L145" s="35">
        <v>893</v>
      </c>
      <c r="M145" s="35">
        <v>17118</v>
      </c>
      <c r="N145" s="24"/>
      <c r="O145" s="34">
        <v>0</v>
      </c>
      <c r="P145" s="34">
        <v>0</v>
      </c>
      <c r="Q145" s="36">
        <v>0.09</v>
      </c>
      <c r="R145" s="36">
        <v>6.3255923294419744E-2</v>
      </c>
      <c r="S145" s="37">
        <f t="shared" si="2"/>
        <v>0</v>
      </c>
      <c r="T145" s="24"/>
      <c r="U145" s="38">
        <v>113575</v>
      </c>
      <c r="V145" s="38">
        <v>0</v>
      </c>
      <c r="W145" s="38">
        <v>0</v>
      </c>
      <c r="X145" s="38">
        <v>6251</v>
      </c>
      <c r="Y145" s="38">
        <v>119826</v>
      </c>
      <c r="Z145" s="24"/>
      <c r="AA145" s="39"/>
    </row>
    <row r="146" spans="1:27" x14ac:dyDescent="0.3">
      <c r="A146" s="31">
        <v>429</v>
      </c>
      <c r="B146" s="32">
        <v>429163291</v>
      </c>
      <c r="C146" s="33" t="s">
        <v>114</v>
      </c>
      <c r="D146" s="31">
        <v>163</v>
      </c>
      <c r="E146" s="33" t="s">
        <v>27</v>
      </c>
      <c r="F146" s="31">
        <v>291</v>
      </c>
      <c r="G146" s="33" t="s">
        <v>118</v>
      </c>
      <c r="H146" s="34">
        <v>8</v>
      </c>
      <c r="I146" s="35">
        <v>10116</v>
      </c>
      <c r="J146" s="35">
        <v>6177</v>
      </c>
      <c r="K146" s="35">
        <v>0</v>
      </c>
      <c r="L146" s="35">
        <v>893</v>
      </c>
      <c r="M146" s="35">
        <v>17186</v>
      </c>
      <c r="N146" s="24"/>
      <c r="O146" s="34">
        <v>0</v>
      </c>
      <c r="P146" s="34">
        <v>0</v>
      </c>
      <c r="Q146" s="36">
        <v>0.09</v>
      </c>
      <c r="R146" s="36">
        <v>1.0998793137041689E-2</v>
      </c>
      <c r="S146" s="37">
        <f t="shared" si="2"/>
        <v>0</v>
      </c>
      <c r="T146" s="24"/>
      <c r="U146" s="38">
        <v>130344</v>
      </c>
      <c r="V146" s="38">
        <v>0</v>
      </c>
      <c r="W146" s="38">
        <v>0</v>
      </c>
      <c r="X146" s="38">
        <v>7144</v>
      </c>
      <c r="Y146" s="38">
        <v>137488</v>
      </c>
      <c r="Z146" s="24"/>
      <c r="AA146" s="39"/>
    </row>
    <row r="147" spans="1:27" x14ac:dyDescent="0.3">
      <c r="A147" s="31">
        <v>430</v>
      </c>
      <c r="B147" s="32">
        <v>430170009</v>
      </c>
      <c r="C147" s="33" t="s">
        <v>119</v>
      </c>
      <c r="D147" s="31">
        <v>170</v>
      </c>
      <c r="E147" s="33" t="s">
        <v>87</v>
      </c>
      <c r="F147" s="31">
        <v>9</v>
      </c>
      <c r="G147" s="33" t="s">
        <v>108</v>
      </c>
      <c r="H147" s="34">
        <v>1</v>
      </c>
      <c r="I147" s="35">
        <v>10588</v>
      </c>
      <c r="J147" s="35">
        <v>5997</v>
      </c>
      <c r="K147" s="35">
        <v>0</v>
      </c>
      <c r="L147" s="35">
        <v>893</v>
      </c>
      <c r="M147" s="35">
        <v>17478</v>
      </c>
      <c r="N147" s="24"/>
      <c r="O147" s="34">
        <v>0</v>
      </c>
      <c r="P147" s="34">
        <v>0</v>
      </c>
      <c r="Q147" s="36">
        <v>0.09</v>
      </c>
      <c r="R147" s="36">
        <v>2.1642199571065201E-3</v>
      </c>
      <c r="S147" s="37">
        <f t="shared" si="2"/>
        <v>0</v>
      </c>
      <c r="T147" s="24"/>
      <c r="U147" s="38">
        <v>16585</v>
      </c>
      <c r="V147" s="38">
        <v>0</v>
      </c>
      <c r="W147" s="38">
        <v>0</v>
      </c>
      <c r="X147" s="38">
        <v>893</v>
      </c>
      <c r="Y147" s="38">
        <v>17478</v>
      </c>
      <c r="Z147" s="24"/>
      <c r="AA147" s="39"/>
    </row>
    <row r="148" spans="1:27" x14ac:dyDescent="0.3">
      <c r="A148" s="31">
        <v>430</v>
      </c>
      <c r="B148" s="32">
        <v>430170014</v>
      </c>
      <c r="C148" s="33" t="s">
        <v>119</v>
      </c>
      <c r="D148" s="31">
        <v>170</v>
      </c>
      <c r="E148" s="33" t="s">
        <v>87</v>
      </c>
      <c r="F148" s="31">
        <v>14</v>
      </c>
      <c r="G148" s="33" t="s">
        <v>83</v>
      </c>
      <c r="H148" s="34">
        <v>12</v>
      </c>
      <c r="I148" s="35">
        <v>10929</v>
      </c>
      <c r="J148" s="35">
        <v>3643</v>
      </c>
      <c r="K148" s="35">
        <v>0</v>
      </c>
      <c r="L148" s="35">
        <v>893</v>
      </c>
      <c r="M148" s="35">
        <v>15465</v>
      </c>
      <c r="N148" s="24"/>
      <c r="O148" s="34">
        <v>0</v>
      </c>
      <c r="P148" s="34">
        <v>0</v>
      </c>
      <c r="Q148" s="36">
        <v>0.09</v>
      </c>
      <c r="R148" s="36">
        <v>8.880195822375125E-3</v>
      </c>
      <c r="S148" s="37">
        <f t="shared" si="2"/>
        <v>0</v>
      </c>
      <c r="T148" s="24"/>
      <c r="U148" s="38">
        <v>174864</v>
      </c>
      <c r="V148" s="38">
        <v>0</v>
      </c>
      <c r="W148" s="38">
        <v>0</v>
      </c>
      <c r="X148" s="38">
        <v>10716</v>
      </c>
      <c r="Y148" s="38">
        <v>185580</v>
      </c>
      <c r="Z148" s="24"/>
      <c r="AA148" s="39"/>
    </row>
    <row r="149" spans="1:27" x14ac:dyDescent="0.3">
      <c r="A149" s="31">
        <v>430</v>
      </c>
      <c r="B149" s="32">
        <v>430170025</v>
      </c>
      <c r="C149" s="33" t="s">
        <v>119</v>
      </c>
      <c r="D149" s="31">
        <v>170</v>
      </c>
      <c r="E149" s="33" t="s">
        <v>87</v>
      </c>
      <c r="F149" s="31">
        <v>25</v>
      </c>
      <c r="G149" s="33" t="s">
        <v>120</v>
      </c>
      <c r="H149" s="34">
        <v>2</v>
      </c>
      <c r="I149" s="35">
        <v>11224</v>
      </c>
      <c r="J149" s="35">
        <v>3885</v>
      </c>
      <c r="K149" s="35">
        <v>0</v>
      </c>
      <c r="L149" s="35">
        <v>893</v>
      </c>
      <c r="M149" s="35">
        <v>16002</v>
      </c>
      <c r="N149" s="24"/>
      <c r="O149" s="34">
        <v>0</v>
      </c>
      <c r="P149" s="34">
        <v>0</v>
      </c>
      <c r="Q149" s="36">
        <v>0.09</v>
      </c>
      <c r="R149" s="36">
        <v>2.0136455360679973E-2</v>
      </c>
      <c r="S149" s="37">
        <f t="shared" si="2"/>
        <v>0</v>
      </c>
      <c r="T149" s="24"/>
      <c r="U149" s="38">
        <v>30218</v>
      </c>
      <c r="V149" s="38">
        <v>0</v>
      </c>
      <c r="W149" s="38">
        <v>0</v>
      </c>
      <c r="X149" s="38">
        <v>1786</v>
      </c>
      <c r="Y149" s="38">
        <v>32004</v>
      </c>
      <c r="Z149" s="24"/>
      <c r="AA149" s="39"/>
    </row>
    <row r="150" spans="1:27" x14ac:dyDescent="0.3">
      <c r="A150" s="31">
        <v>430</v>
      </c>
      <c r="B150" s="32">
        <v>430170064</v>
      </c>
      <c r="C150" s="33" t="s">
        <v>119</v>
      </c>
      <c r="D150" s="31">
        <v>170</v>
      </c>
      <c r="E150" s="33" t="s">
        <v>87</v>
      </c>
      <c r="F150" s="31">
        <v>64</v>
      </c>
      <c r="G150" s="33" t="s">
        <v>121</v>
      </c>
      <c r="H150" s="34">
        <v>69</v>
      </c>
      <c r="I150" s="35">
        <v>10029</v>
      </c>
      <c r="J150" s="35">
        <v>1600</v>
      </c>
      <c r="K150" s="35">
        <v>0</v>
      </c>
      <c r="L150" s="35">
        <v>893</v>
      </c>
      <c r="M150" s="35">
        <v>12522</v>
      </c>
      <c r="N150" s="24"/>
      <c r="O150" s="34">
        <v>0</v>
      </c>
      <c r="P150" s="34">
        <v>0</v>
      </c>
      <c r="Q150" s="36">
        <v>0.18</v>
      </c>
      <c r="R150" s="36">
        <v>3.2604198099425087E-2</v>
      </c>
      <c r="S150" s="37">
        <f t="shared" si="2"/>
        <v>0</v>
      </c>
      <c r="T150" s="24"/>
      <c r="U150" s="38">
        <v>802401</v>
      </c>
      <c r="V150" s="38">
        <v>0</v>
      </c>
      <c r="W150" s="38">
        <v>0</v>
      </c>
      <c r="X150" s="38">
        <v>61617</v>
      </c>
      <c r="Y150" s="38">
        <v>864018</v>
      </c>
      <c r="Z150" s="24"/>
      <c r="AA150" s="39"/>
    </row>
    <row r="151" spans="1:27" x14ac:dyDescent="0.3">
      <c r="A151" s="31">
        <v>430</v>
      </c>
      <c r="B151" s="32">
        <v>430170100</v>
      </c>
      <c r="C151" s="33" t="s">
        <v>119</v>
      </c>
      <c r="D151" s="31">
        <v>170</v>
      </c>
      <c r="E151" s="33" t="s">
        <v>87</v>
      </c>
      <c r="F151" s="31">
        <v>100</v>
      </c>
      <c r="G151" s="33" t="s">
        <v>79</v>
      </c>
      <c r="H151" s="34">
        <v>13</v>
      </c>
      <c r="I151" s="35">
        <v>10137</v>
      </c>
      <c r="J151" s="35">
        <v>5209</v>
      </c>
      <c r="K151" s="35">
        <v>0</v>
      </c>
      <c r="L151" s="35">
        <v>893</v>
      </c>
      <c r="M151" s="35">
        <v>16239</v>
      </c>
      <c r="N151" s="24"/>
      <c r="O151" s="34">
        <v>0</v>
      </c>
      <c r="P151" s="34">
        <v>0</v>
      </c>
      <c r="Q151" s="36">
        <v>0.09</v>
      </c>
      <c r="R151" s="36">
        <v>3.2776584370293738E-2</v>
      </c>
      <c r="S151" s="37">
        <f t="shared" si="2"/>
        <v>0</v>
      </c>
      <c r="T151" s="24"/>
      <c r="U151" s="38">
        <v>199498</v>
      </c>
      <c r="V151" s="38">
        <v>0</v>
      </c>
      <c r="W151" s="38">
        <v>0</v>
      </c>
      <c r="X151" s="38">
        <v>11609</v>
      </c>
      <c r="Y151" s="38">
        <v>211107</v>
      </c>
      <c r="Z151" s="24"/>
      <c r="AA151" s="39"/>
    </row>
    <row r="152" spans="1:27" x14ac:dyDescent="0.3">
      <c r="A152" s="31">
        <v>430</v>
      </c>
      <c r="B152" s="32">
        <v>430170110</v>
      </c>
      <c r="C152" s="33" t="s">
        <v>119</v>
      </c>
      <c r="D152" s="31">
        <v>170</v>
      </c>
      <c r="E152" s="33" t="s">
        <v>87</v>
      </c>
      <c r="F152" s="31">
        <v>110</v>
      </c>
      <c r="G152" s="33" t="s">
        <v>122</v>
      </c>
      <c r="H152" s="34">
        <v>22</v>
      </c>
      <c r="I152" s="35">
        <v>10345</v>
      </c>
      <c r="J152" s="35">
        <v>1917</v>
      </c>
      <c r="K152" s="35">
        <v>0</v>
      </c>
      <c r="L152" s="35">
        <v>893</v>
      </c>
      <c r="M152" s="35">
        <v>13155</v>
      </c>
      <c r="N152" s="24"/>
      <c r="O152" s="34">
        <v>0</v>
      </c>
      <c r="P152" s="34">
        <v>0</v>
      </c>
      <c r="Q152" s="36">
        <v>0.09</v>
      </c>
      <c r="R152" s="36">
        <v>8.5053022603409859E-3</v>
      </c>
      <c r="S152" s="37">
        <f t="shared" si="2"/>
        <v>0</v>
      </c>
      <c r="T152" s="24"/>
      <c r="U152" s="38">
        <v>269764</v>
      </c>
      <c r="V152" s="38">
        <v>0</v>
      </c>
      <c r="W152" s="38">
        <v>0</v>
      </c>
      <c r="X152" s="38">
        <v>19646</v>
      </c>
      <c r="Y152" s="38">
        <v>289410</v>
      </c>
      <c r="Z152" s="24"/>
      <c r="AA152" s="39"/>
    </row>
    <row r="153" spans="1:27" x14ac:dyDescent="0.3">
      <c r="A153" s="31">
        <v>430</v>
      </c>
      <c r="B153" s="32">
        <v>430170136</v>
      </c>
      <c r="C153" s="33" t="s">
        <v>119</v>
      </c>
      <c r="D153" s="31">
        <v>170</v>
      </c>
      <c r="E153" s="33" t="s">
        <v>87</v>
      </c>
      <c r="F153" s="31">
        <v>136</v>
      </c>
      <c r="G153" s="33" t="s">
        <v>85</v>
      </c>
      <c r="H153" s="34">
        <v>1</v>
      </c>
      <c r="I153" s="35">
        <v>10588</v>
      </c>
      <c r="J153" s="35">
        <v>3473</v>
      </c>
      <c r="K153" s="35">
        <v>0</v>
      </c>
      <c r="L153" s="35">
        <v>893</v>
      </c>
      <c r="M153" s="35">
        <v>14954</v>
      </c>
      <c r="N153" s="24"/>
      <c r="O153" s="34">
        <v>0</v>
      </c>
      <c r="P153" s="34">
        <v>0</v>
      </c>
      <c r="Q153" s="36">
        <v>0.09</v>
      </c>
      <c r="R153" s="36">
        <v>4.5554146938088539E-3</v>
      </c>
      <c r="S153" s="37">
        <f t="shared" si="2"/>
        <v>0</v>
      </c>
      <c r="T153" s="24"/>
      <c r="U153" s="38">
        <v>14061</v>
      </c>
      <c r="V153" s="38">
        <v>0</v>
      </c>
      <c r="W153" s="38">
        <v>0</v>
      </c>
      <c r="X153" s="38">
        <v>893</v>
      </c>
      <c r="Y153" s="38">
        <v>14954</v>
      </c>
      <c r="Z153" s="24"/>
      <c r="AA153" s="39"/>
    </row>
    <row r="154" spans="1:27" x14ac:dyDescent="0.3">
      <c r="A154" s="31">
        <v>430</v>
      </c>
      <c r="B154" s="32">
        <v>430170139</v>
      </c>
      <c r="C154" s="33" t="s">
        <v>119</v>
      </c>
      <c r="D154" s="31">
        <v>170</v>
      </c>
      <c r="E154" s="33" t="s">
        <v>87</v>
      </c>
      <c r="F154" s="31">
        <v>139</v>
      </c>
      <c r="G154" s="33" t="s">
        <v>86</v>
      </c>
      <c r="H154" s="34">
        <v>6</v>
      </c>
      <c r="I154" s="35">
        <v>11580</v>
      </c>
      <c r="J154" s="35">
        <v>4619</v>
      </c>
      <c r="K154" s="35">
        <v>0</v>
      </c>
      <c r="L154" s="35">
        <v>893</v>
      </c>
      <c r="M154" s="35">
        <v>17092</v>
      </c>
      <c r="N154" s="24"/>
      <c r="O154" s="34">
        <v>0</v>
      </c>
      <c r="P154" s="34">
        <v>0</v>
      </c>
      <c r="Q154" s="36">
        <v>0.09</v>
      </c>
      <c r="R154" s="36">
        <v>2.6878312757092422E-3</v>
      </c>
      <c r="S154" s="37">
        <f t="shared" si="2"/>
        <v>0</v>
      </c>
      <c r="T154" s="24"/>
      <c r="U154" s="38">
        <v>97194</v>
      </c>
      <c r="V154" s="38">
        <v>0</v>
      </c>
      <c r="W154" s="38">
        <v>0</v>
      </c>
      <c r="X154" s="38">
        <v>5358</v>
      </c>
      <c r="Y154" s="38">
        <v>102552</v>
      </c>
      <c r="Z154" s="24"/>
      <c r="AA154" s="39"/>
    </row>
    <row r="155" spans="1:27" x14ac:dyDescent="0.3">
      <c r="A155" s="31">
        <v>430</v>
      </c>
      <c r="B155" s="32">
        <v>430170141</v>
      </c>
      <c r="C155" s="33" t="s">
        <v>119</v>
      </c>
      <c r="D155" s="31">
        <v>170</v>
      </c>
      <c r="E155" s="33" t="s">
        <v>87</v>
      </c>
      <c r="F155" s="31">
        <v>141</v>
      </c>
      <c r="G155" s="33" t="s">
        <v>123</v>
      </c>
      <c r="H155" s="34">
        <v>141</v>
      </c>
      <c r="I155" s="35">
        <v>10000</v>
      </c>
      <c r="J155" s="35">
        <v>4683</v>
      </c>
      <c r="K155" s="35">
        <v>0</v>
      </c>
      <c r="L155" s="35">
        <v>893</v>
      </c>
      <c r="M155" s="35">
        <v>15576</v>
      </c>
      <c r="N155" s="24"/>
      <c r="O155" s="34">
        <v>0</v>
      </c>
      <c r="P155" s="34">
        <v>0</v>
      </c>
      <c r="Q155" s="36">
        <v>0.09</v>
      </c>
      <c r="R155" s="36">
        <v>4.8097289342873009E-2</v>
      </c>
      <c r="S155" s="37">
        <f t="shared" si="2"/>
        <v>0</v>
      </c>
      <c r="T155" s="24"/>
      <c r="U155" s="38">
        <v>2070303</v>
      </c>
      <c r="V155" s="38">
        <v>0</v>
      </c>
      <c r="W155" s="38">
        <v>0</v>
      </c>
      <c r="X155" s="38">
        <v>125913</v>
      </c>
      <c r="Y155" s="38">
        <v>2196216</v>
      </c>
      <c r="Z155" s="24"/>
      <c r="AA155" s="39"/>
    </row>
    <row r="156" spans="1:27" x14ac:dyDescent="0.3">
      <c r="A156" s="31">
        <v>430</v>
      </c>
      <c r="B156" s="32">
        <v>430170153</v>
      </c>
      <c r="C156" s="33" t="s">
        <v>119</v>
      </c>
      <c r="D156" s="31">
        <v>170</v>
      </c>
      <c r="E156" s="33" t="s">
        <v>87</v>
      </c>
      <c r="F156" s="31">
        <v>153</v>
      </c>
      <c r="G156" s="33" t="s">
        <v>124</v>
      </c>
      <c r="H156" s="34">
        <v>2</v>
      </c>
      <c r="I156" s="35">
        <v>11778</v>
      </c>
      <c r="J156" s="35">
        <v>622</v>
      </c>
      <c r="K156" s="35">
        <v>0</v>
      </c>
      <c r="L156" s="35">
        <v>893</v>
      </c>
      <c r="M156" s="35">
        <v>13293</v>
      </c>
      <c r="N156" s="24"/>
      <c r="O156" s="34">
        <v>0</v>
      </c>
      <c r="P156" s="34">
        <v>0</v>
      </c>
      <c r="Q156" s="36">
        <v>0.09</v>
      </c>
      <c r="R156" s="36">
        <v>1.4259551848993513E-2</v>
      </c>
      <c r="S156" s="37">
        <f t="shared" si="2"/>
        <v>0</v>
      </c>
      <c r="T156" s="24"/>
      <c r="U156" s="38">
        <v>24800</v>
      </c>
      <c r="V156" s="38">
        <v>0</v>
      </c>
      <c r="W156" s="38">
        <v>0</v>
      </c>
      <c r="X156" s="38">
        <v>1786</v>
      </c>
      <c r="Y156" s="38">
        <v>26586</v>
      </c>
      <c r="Z156" s="24"/>
      <c r="AA156" s="39"/>
    </row>
    <row r="157" spans="1:27" x14ac:dyDescent="0.3">
      <c r="A157" s="31">
        <v>430</v>
      </c>
      <c r="B157" s="32">
        <v>430170158</v>
      </c>
      <c r="C157" s="33" t="s">
        <v>119</v>
      </c>
      <c r="D157" s="31">
        <v>170</v>
      </c>
      <c r="E157" s="33" t="s">
        <v>87</v>
      </c>
      <c r="F157" s="31">
        <v>158</v>
      </c>
      <c r="G157" s="33" t="s">
        <v>125</v>
      </c>
      <c r="H157" s="34">
        <v>2</v>
      </c>
      <c r="I157" s="35">
        <v>9687</v>
      </c>
      <c r="J157" s="35">
        <v>4772</v>
      </c>
      <c r="K157" s="35">
        <v>0</v>
      </c>
      <c r="L157" s="35">
        <v>893</v>
      </c>
      <c r="M157" s="35">
        <v>15352</v>
      </c>
      <c r="N157" s="24"/>
      <c r="O157" s="34">
        <v>0</v>
      </c>
      <c r="P157" s="34">
        <v>0</v>
      </c>
      <c r="Q157" s="36">
        <v>0.09</v>
      </c>
      <c r="R157" s="36">
        <v>3.4283383797519967E-2</v>
      </c>
      <c r="S157" s="37">
        <f t="shared" si="2"/>
        <v>0</v>
      </c>
      <c r="T157" s="24"/>
      <c r="U157" s="38">
        <v>28918</v>
      </c>
      <c r="V157" s="38">
        <v>0</v>
      </c>
      <c r="W157" s="38">
        <v>0</v>
      </c>
      <c r="X157" s="38">
        <v>1786</v>
      </c>
      <c r="Y157" s="38">
        <v>30704</v>
      </c>
      <c r="Z157" s="24"/>
      <c r="AA157" s="39"/>
    </row>
    <row r="158" spans="1:27" x14ac:dyDescent="0.3">
      <c r="A158" s="31">
        <v>430</v>
      </c>
      <c r="B158" s="32">
        <v>430170170</v>
      </c>
      <c r="C158" s="33" t="s">
        <v>119</v>
      </c>
      <c r="D158" s="31">
        <v>170</v>
      </c>
      <c r="E158" s="33" t="s">
        <v>87</v>
      </c>
      <c r="F158" s="31">
        <v>170</v>
      </c>
      <c r="G158" s="33" t="s">
        <v>87</v>
      </c>
      <c r="H158" s="34">
        <v>528</v>
      </c>
      <c r="I158" s="35">
        <v>10293</v>
      </c>
      <c r="J158" s="35">
        <v>4019</v>
      </c>
      <c r="K158" s="35">
        <v>0</v>
      </c>
      <c r="L158" s="35">
        <v>893</v>
      </c>
      <c r="M158" s="35">
        <v>15205</v>
      </c>
      <c r="N158" s="24"/>
      <c r="O158" s="34">
        <v>0</v>
      </c>
      <c r="P158" s="34">
        <v>0</v>
      </c>
      <c r="Q158" s="36">
        <v>0.09</v>
      </c>
      <c r="R158" s="36">
        <v>9.0223799236266403E-2</v>
      </c>
      <c r="S158" s="37">
        <f t="shared" si="2"/>
        <v>-35.500773593643046</v>
      </c>
      <c r="T158" s="24"/>
      <c r="U158" s="38">
        <v>7556736</v>
      </c>
      <c r="V158" s="38">
        <v>0</v>
      </c>
      <c r="W158" s="38">
        <v>-18744.408457443529</v>
      </c>
      <c r="X158" s="38">
        <v>471504</v>
      </c>
      <c r="Y158" s="38">
        <v>8009495.5915425569</v>
      </c>
      <c r="Z158" s="24"/>
      <c r="AA158" s="39"/>
    </row>
    <row r="159" spans="1:27" x14ac:dyDescent="0.3">
      <c r="A159" s="31">
        <v>430</v>
      </c>
      <c r="B159" s="32">
        <v>430170174</v>
      </c>
      <c r="C159" s="33" t="s">
        <v>119</v>
      </c>
      <c r="D159" s="31">
        <v>170</v>
      </c>
      <c r="E159" s="33" t="s">
        <v>87</v>
      </c>
      <c r="F159" s="31">
        <v>174</v>
      </c>
      <c r="G159" s="33" t="s">
        <v>126</v>
      </c>
      <c r="H159" s="34">
        <v>53</v>
      </c>
      <c r="I159" s="35">
        <v>9832</v>
      </c>
      <c r="J159" s="35">
        <v>3899</v>
      </c>
      <c r="K159" s="35">
        <v>0</v>
      </c>
      <c r="L159" s="35">
        <v>893</v>
      </c>
      <c r="M159" s="35">
        <v>14624</v>
      </c>
      <c r="N159" s="24"/>
      <c r="O159" s="34">
        <v>0</v>
      </c>
      <c r="P159" s="34">
        <v>0</v>
      </c>
      <c r="Q159" s="36">
        <v>0.09</v>
      </c>
      <c r="R159" s="36">
        <v>3.6796139657894536E-2</v>
      </c>
      <c r="S159" s="37">
        <f t="shared" si="2"/>
        <v>0</v>
      </c>
      <c r="T159" s="24"/>
      <c r="U159" s="38">
        <v>727743</v>
      </c>
      <c r="V159" s="38">
        <v>0</v>
      </c>
      <c r="W159" s="38">
        <v>0</v>
      </c>
      <c r="X159" s="38">
        <v>47329</v>
      </c>
      <c r="Y159" s="38">
        <v>775072</v>
      </c>
      <c r="Z159" s="24"/>
      <c r="AA159" s="39"/>
    </row>
    <row r="160" spans="1:27" x14ac:dyDescent="0.3">
      <c r="A160" s="31">
        <v>430</v>
      </c>
      <c r="B160" s="32">
        <v>430170177</v>
      </c>
      <c r="C160" s="33" t="s">
        <v>119</v>
      </c>
      <c r="D160" s="31">
        <v>170</v>
      </c>
      <c r="E160" s="33" t="s">
        <v>87</v>
      </c>
      <c r="F160" s="31">
        <v>177</v>
      </c>
      <c r="G160" s="33" t="s">
        <v>127</v>
      </c>
      <c r="H160" s="34">
        <v>1</v>
      </c>
      <c r="I160" s="35">
        <v>10588</v>
      </c>
      <c r="J160" s="35">
        <v>3894</v>
      </c>
      <c r="K160" s="35">
        <v>0</v>
      </c>
      <c r="L160" s="35">
        <v>893</v>
      </c>
      <c r="M160" s="35">
        <v>15375</v>
      </c>
      <c r="N160" s="24"/>
      <c r="O160" s="34">
        <v>0</v>
      </c>
      <c r="P160" s="34">
        <v>0</v>
      </c>
      <c r="Q160" s="36">
        <v>0.09</v>
      </c>
      <c r="R160" s="36">
        <v>6.94348169721987E-3</v>
      </c>
      <c r="S160" s="37">
        <f t="shared" si="2"/>
        <v>0</v>
      </c>
      <c r="T160" s="24"/>
      <c r="U160" s="38">
        <v>14482</v>
      </c>
      <c r="V160" s="38">
        <v>0</v>
      </c>
      <c r="W160" s="38">
        <v>0</v>
      </c>
      <c r="X160" s="38">
        <v>893</v>
      </c>
      <c r="Y160" s="38">
        <v>15375</v>
      </c>
      <c r="Z160" s="24"/>
      <c r="AA160" s="39"/>
    </row>
    <row r="161" spans="1:27" x14ac:dyDescent="0.3">
      <c r="A161" s="31">
        <v>430</v>
      </c>
      <c r="B161" s="32">
        <v>430170185</v>
      </c>
      <c r="C161" s="33" t="s">
        <v>119</v>
      </c>
      <c r="D161" s="31">
        <v>170</v>
      </c>
      <c r="E161" s="33" t="s">
        <v>87</v>
      </c>
      <c r="F161" s="31">
        <v>185</v>
      </c>
      <c r="G161" s="33" t="s">
        <v>88</v>
      </c>
      <c r="H161" s="34">
        <v>1</v>
      </c>
      <c r="I161" s="35">
        <v>10588</v>
      </c>
      <c r="J161" s="35">
        <v>1984</v>
      </c>
      <c r="K161" s="35">
        <v>0</v>
      </c>
      <c r="L161" s="35">
        <v>893</v>
      </c>
      <c r="M161" s="35">
        <v>13465</v>
      </c>
      <c r="N161" s="24"/>
      <c r="O161" s="34">
        <v>0</v>
      </c>
      <c r="P161" s="34">
        <v>0</v>
      </c>
      <c r="Q161" s="36">
        <v>0.09</v>
      </c>
      <c r="R161" s="36">
        <v>5.394323613287331E-3</v>
      </c>
      <c r="S161" s="37">
        <f t="shared" si="2"/>
        <v>0</v>
      </c>
      <c r="T161" s="24"/>
      <c r="U161" s="38">
        <v>12572</v>
      </c>
      <c r="V161" s="38">
        <v>0</v>
      </c>
      <c r="W161" s="38">
        <v>0</v>
      </c>
      <c r="X161" s="38">
        <v>893</v>
      </c>
      <c r="Y161" s="38">
        <v>13465</v>
      </c>
      <c r="Z161" s="24"/>
      <c r="AA161" s="39"/>
    </row>
    <row r="162" spans="1:27" x14ac:dyDescent="0.3">
      <c r="A162" s="31">
        <v>430</v>
      </c>
      <c r="B162" s="32">
        <v>430170198</v>
      </c>
      <c r="C162" s="33" t="s">
        <v>119</v>
      </c>
      <c r="D162" s="31">
        <v>170</v>
      </c>
      <c r="E162" s="33" t="s">
        <v>87</v>
      </c>
      <c r="F162" s="31">
        <v>198</v>
      </c>
      <c r="G162" s="33" t="s">
        <v>39</v>
      </c>
      <c r="H162" s="34">
        <v>2</v>
      </c>
      <c r="I162" s="35">
        <v>9687</v>
      </c>
      <c r="J162" s="35">
        <v>3895</v>
      </c>
      <c r="K162" s="35">
        <v>0</v>
      </c>
      <c r="L162" s="35">
        <v>893</v>
      </c>
      <c r="M162" s="35">
        <v>14475</v>
      </c>
      <c r="N162" s="24"/>
      <c r="O162" s="34">
        <v>0</v>
      </c>
      <c r="P162" s="34">
        <v>0</v>
      </c>
      <c r="Q162" s="36">
        <v>0.09</v>
      </c>
      <c r="R162" s="36">
        <v>4.5444415173136422E-3</v>
      </c>
      <c r="S162" s="37">
        <f t="shared" si="2"/>
        <v>0</v>
      </c>
      <c r="T162" s="24"/>
      <c r="U162" s="38">
        <v>27164</v>
      </c>
      <c r="V162" s="38">
        <v>0</v>
      </c>
      <c r="W162" s="38">
        <v>0</v>
      </c>
      <c r="X162" s="38">
        <v>1786</v>
      </c>
      <c r="Y162" s="38">
        <v>28950</v>
      </c>
      <c r="Z162" s="24"/>
      <c r="AA162" s="39"/>
    </row>
    <row r="163" spans="1:27" x14ac:dyDescent="0.3">
      <c r="A163" s="31">
        <v>430</v>
      </c>
      <c r="B163" s="32">
        <v>430170213</v>
      </c>
      <c r="C163" s="33" t="s">
        <v>119</v>
      </c>
      <c r="D163" s="31">
        <v>170</v>
      </c>
      <c r="E163" s="33" t="s">
        <v>87</v>
      </c>
      <c r="F163" s="31">
        <v>213</v>
      </c>
      <c r="G163" s="33" t="s">
        <v>128</v>
      </c>
      <c r="H163" s="34">
        <v>1</v>
      </c>
      <c r="I163" s="35">
        <v>10877</v>
      </c>
      <c r="J163" s="35">
        <v>8449</v>
      </c>
      <c r="K163" s="35">
        <v>0</v>
      </c>
      <c r="L163" s="35">
        <v>893</v>
      </c>
      <c r="M163" s="35">
        <v>20219</v>
      </c>
      <c r="N163" s="24"/>
      <c r="O163" s="34">
        <v>0</v>
      </c>
      <c r="P163" s="34">
        <v>0</v>
      </c>
      <c r="Q163" s="36">
        <v>0.09</v>
      </c>
      <c r="R163" s="36">
        <v>1.8766101046284866E-3</v>
      </c>
      <c r="S163" s="37">
        <f t="shared" si="2"/>
        <v>0</v>
      </c>
      <c r="T163" s="24"/>
      <c r="U163" s="38">
        <v>19326</v>
      </c>
      <c r="V163" s="38">
        <v>0</v>
      </c>
      <c r="W163" s="38">
        <v>0</v>
      </c>
      <c r="X163" s="38">
        <v>893</v>
      </c>
      <c r="Y163" s="38">
        <v>20219</v>
      </c>
      <c r="Z163" s="24"/>
      <c r="AA163" s="39"/>
    </row>
    <row r="164" spans="1:27" x14ac:dyDescent="0.3">
      <c r="A164" s="31">
        <v>430</v>
      </c>
      <c r="B164" s="32">
        <v>430170271</v>
      </c>
      <c r="C164" s="33" t="s">
        <v>119</v>
      </c>
      <c r="D164" s="31">
        <v>170</v>
      </c>
      <c r="E164" s="33" t="s">
        <v>87</v>
      </c>
      <c r="F164" s="31">
        <v>271</v>
      </c>
      <c r="G164" s="33" t="s">
        <v>129</v>
      </c>
      <c r="H164" s="34">
        <v>26</v>
      </c>
      <c r="I164" s="35">
        <v>10550</v>
      </c>
      <c r="J164" s="35">
        <v>2955</v>
      </c>
      <c r="K164" s="35">
        <v>0</v>
      </c>
      <c r="L164" s="35">
        <v>893</v>
      </c>
      <c r="M164" s="35">
        <v>14398</v>
      </c>
      <c r="N164" s="24"/>
      <c r="O164" s="34">
        <v>0</v>
      </c>
      <c r="P164" s="34">
        <v>0</v>
      </c>
      <c r="Q164" s="36">
        <v>0.09</v>
      </c>
      <c r="R164" s="36">
        <v>4.7048401639657924E-3</v>
      </c>
      <c r="S164" s="37">
        <f t="shared" si="2"/>
        <v>0</v>
      </c>
      <c r="T164" s="24"/>
      <c r="U164" s="38">
        <v>351130</v>
      </c>
      <c r="V164" s="38">
        <v>0</v>
      </c>
      <c r="W164" s="38">
        <v>0</v>
      </c>
      <c r="X164" s="38">
        <v>23218</v>
      </c>
      <c r="Y164" s="38">
        <v>374348</v>
      </c>
      <c r="Z164" s="24"/>
      <c r="AA164" s="39"/>
    </row>
    <row r="165" spans="1:27" x14ac:dyDescent="0.3">
      <c r="A165" s="31">
        <v>430</v>
      </c>
      <c r="B165" s="32">
        <v>430170276</v>
      </c>
      <c r="C165" s="33" t="s">
        <v>119</v>
      </c>
      <c r="D165" s="31">
        <v>170</v>
      </c>
      <c r="E165" s="33" t="s">
        <v>87</v>
      </c>
      <c r="F165" s="31">
        <v>276</v>
      </c>
      <c r="G165" s="33" t="s">
        <v>90</v>
      </c>
      <c r="H165" s="34">
        <v>1</v>
      </c>
      <c r="I165" s="35">
        <v>8786</v>
      </c>
      <c r="J165" s="35">
        <v>8371</v>
      </c>
      <c r="K165" s="35">
        <v>0</v>
      </c>
      <c r="L165" s="35">
        <v>893</v>
      </c>
      <c r="M165" s="35">
        <v>18050</v>
      </c>
      <c r="N165" s="24"/>
      <c r="O165" s="34">
        <v>0</v>
      </c>
      <c r="P165" s="34">
        <v>0</v>
      </c>
      <c r="Q165" s="36">
        <v>0.09</v>
      </c>
      <c r="R165" s="36">
        <v>7.25999764457284E-4</v>
      </c>
      <c r="S165" s="37">
        <f t="shared" si="2"/>
        <v>0</v>
      </c>
      <c r="T165" s="24"/>
      <c r="U165" s="38">
        <v>17157</v>
      </c>
      <c r="V165" s="38">
        <v>0</v>
      </c>
      <c r="W165" s="38">
        <v>0</v>
      </c>
      <c r="X165" s="38">
        <v>893</v>
      </c>
      <c r="Y165" s="38">
        <v>18050</v>
      </c>
      <c r="Z165" s="24"/>
      <c r="AA165" s="39"/>
    </row>
    <row r="166" spans="1:27" x14ac:dyDescent="0.3">
      <c r="A166" s="31">
        <v>430</v>
      </c>
      <c r="B166" s="32">
        <v>430170288</v>
      </c>
      <c r="C166" s="33" t="s">
        <v>119</v>
      </c>
      <c r="D166" s="31">
        <v>170</v>
      </c>
      <c r="E166" s="33" t="s">
        <v>87</v>
      </c>
      <c r="F166" s="31">
        <v>288</v>
      </c>
      <c r="G166" s="33" t="s">
        <v>91</v>
      </c>
      <c r="H166" s="34">
        <v>1</v>
      </c>
      <c r="I166" s="35">
        <v>8786</v>
      </c>
      <c r="J166" s="35">
        <v>5366</v>
      </c>
      <c r="K166" s="35">
        <v>0</v>
      </c>
      <c r="L166" s="35">
        <v>893</v>
      </c>
      <c r="M166" s="35">
        <v>15045</v>
      </c>
      <c r="N166" s="24"/>
      <c r="O166" s="34">
        <v>0</v>
      </c>
      <c r="P166" s="34">
        <v>0</v>
      </c>
      <c r="Q166" s="36">
        <v>0.09</v>
      </c>
      <c r="R166" s="36">
        <v>1.3000222646152246E-3</v>
      </c>
      <c r="S166" s="37">
        <f t="shared" si="2"/>
        <v>0</v>
      </c>
      <c r="T166" s="24"/>
      <c r="U166" s="38">
        <v>14152</v>
      </c>
      <c r="V166" s="38">
        <v>0</v>
      </c>
      <c r="W166" s="38">
        <v>0</v>
      </c>
      <c r="X166" s="38">
        <v>893</v>
      </c>
      <c r="Y166" s="38">
        <v>15045</v>
      </c>
      <c r="Z166" s="24"/>
      <c r="AA166" s="39"/>
    </row>
    <row r="167" spans="1:27" x14ac:dyDescent="0.3">
      <c r="A167" s="31">
        <v>430</v>
      </c>
      <c r="B167" s="32">
        <v>430170314</v>
      </c>
      <c r="C167" s="33" t="s">
        <v>119</v>
      </c>
      <c r="D167" s="31">
        <v>170</v>
      </c>
      <c r="E167" s="33" t="s">
        <v>87</v>
      </c>
      <c r="F167" s="31">
        <v>314</v>
      </c>
      <c r="G167" s="33" t="s">
        <v>46</v>
      </c>
      <c r="H167" s="34">
        <v>1</v>
      </c>
      <c r="I167" s="35">
        <v>10588</v>
      </c>
      <c r="J167" s="35">
        <v>8214</v>
      </c>
      <c r="K167" s="35">
        <v>0</v>
      </c>
      <c r="L167" s="35">
        <v>893</v>
      </c>
      <c r="M167" s="35">
        <v>19695</v>
      </c>
      <c r="N167" s="24"/>
      <c r="O167" s="34">
        <v>0</v>
      </c>
      <c r="P167" s="34">
        <v>0</v>
      </c>
      <c r="Q167" s="36">
        <v>0.09</v>
      </c>
      <c r="R167" s="36">
        <v>2.7844992918704178E-3</v>
      </c>
      <c r="S167" s="37">
        <f t="shared" si="2"/>
        <v>0</v>
      </c>
      <c r="T167" s="24"/>
      <c r="U167" s="38">
        <v>18802</v>
      </c>
      <c r="V167" s="38">
        <v>0</v>
      </c>
      <c r="W167" s="38">
        <v>0</v>
      </c>
      <c r="X167" s="38">
        <v>893</v>
      </c>
      <c r="Y167" s="38">
        <v>19695</v>
      </c>
      <c r="Z167" s="24"/>
      <c r="AA167" s="39"/>
    </row>
    <row r="168" spans="1:27" x14ac:dyDescent="0.3">
      <c r="A168" s="31">
        <v>430</v>
      </c>
      <c r="B168" s="32">
        <v>430170321</v>
      </c>
      <c r="C168" s="33" t="s">
        <v>119</v>
      </c>
      <c r="D168" s="31">
        <v>170</v>
      </c>
      <c r="E168" s="33" t="s">
        <v>87</v>
      </c>
      <c r="F168" s="31">
        <v>321</v>
      </c>
      <c r="G168" s="33" t="s">
        <v>92</v>
      </c>
      <c r="H168" s="34">
        <v>10</v>
      </c>
      <c r="I168" s="35">
        <v>10187</v>
      </c>
      <c r="J168" s="35">
        <v>5005</v>
      </c>
      <c r="K168" s="35">
        <v>0</v>
      </c>
      <c r="L168" s="35">
        <v>893</v>
      </c>
      <c r="M168" s="35">
        <v>16085</v>
      </c>
      <c r="N168" s="24"/>
      <c r="O168" s="34">
        <v>0</v>
      </c>
      <c r="P168" s="34">
        <v>0</v>
      </c>
      <c r="Q168" s="36">
        <v>0.09</v>
      </c>
      <c r="R168" s="36">
        <v>2.6638253887705165E-3</v>
      </c>
      <c r="S168" s="37">
        <f t="shared" si="2"/>
        <v>0</v>
      </c>
      <c r="T168" s="24"/>
      <c r="U168" s="38">
        <v>151920</v>
      </c>
      <c r="V168" s="38">
        <v>0</v>
      </c>
      <c r="W168" s="38">
        <v>0</v>
      </c>
      <c r="X168" s="38">
        <v>8930</v>
      </c>
      <c r="Y168" s="38">
        <v>160850</v>
      </c>
      <c r="Z168" s="24"/>
      <c r="AA168" s="39"/>
    </row>
    <row r="169" spans="1:27" x14ac:dyDescent="0.3">
      <c r="A169" s="31">
        <v>430</v>
      </c>
      <c r="B169" s="32">
        <v>430170322</v>
      </c>
      <c r="C169" s="33" t="s">
        <v>119</v>
      </c>
      <c r="D169" s="31">
        <v>170</v>
      </c>
      <c r="E169" s="33" t="s">
        <v>87</v>
      </c>
      <c r="F169" s="31">
        <v>322</v>
      </c>
      <c r="G169" s="33" t="s">
        <v>131</v>
      </c>
      <c r="H169" s="34">
        <v>6</v>
      </c>
      <c r="I169" s="35">
        <v>10187</v>
      </c>
      <c r="J169" s="35">
        <v>5011</v>
      </c>
      <c r="K169" s="35">
        <v>0</v>
      </c>
      <c r="L169" s="35">
        <v>893</v>
      </c>
      <c r="M169" s="35">
        <v>16091</v>
      </c>
      <c r="N169" s="24"/>
      <c r="O169" s="34">
        <v>0</v>
      </c>
      <c r="P169" s="34">
        <v>0</v>
      </c>
      <c r="Q169" s="36">
        <v>0.09</v>
      </c>
      <c r="R169" s="36">
        <v>1.0332218649537794E-2</v>
      </c>
      <c r="S169" s="37">
        <f t="shared" si="2"/>
        <v>0</v>
      </c>
      <c r="T169" s="24"/>
      <c r="U169" s="38">
        <v>91188</v>
      </c>
      <c r="V169" s="38">
        <v>0</v>
      </c>
      <c r="W169" s="38">
        <v>0</v>
      </c>
      <c r="X169" s="38">
        <v>5358</v>
      </c>
      <c r="Y169" s="38">
        <v>96546</v>
      </c>
      <c r="Z169" s="24"/>
      <c r="AA169" s="39"/>
    </row>
    <row r="170" spans="1:27" x14ac:dyDescent="0.3">
      <c r="A170" s="31">
        <v>430</v>
      </c>
      <c r="B170" s="32">
        <v>430170348</v>
      </c>
      <c r="C170" s="33" t="s">
        <v>119</v>
      </c>
      <c r="D170" s="31">
        <v>170</v>
      </c>
      <c r="E170" s="33" t="s">
        <v>87</v>
      </c>
      <c r="F170" s="31">
        <v>348</v>
      </c>
      <c r="G170" s="33" t="s">
        <v>132</v>
      </c>
      <c r="H170" s="34">
        <v>15</v>
      </c>
      <c r="I170" s="35">
        <v>11084</v>
      </c>
      <c r="J170" s="35">
        <v>89</v>
      </c>
      <c r="K170" s="35">
        <v>0</v>
      </c>
      <c r="L170" s="35">
        <v>893</v>
      </c>
      <c r="M170" s="35">
        <v>12066</v>
      </c>
      <c r="N170" s="24"/>
      <c r="O170" s="34">
        <v>0</v>
      </c>
      <c r="P170" s="34">
        <v>0</v>
      </c>
      <c r="Q170" s="36">
        <v>0.09</v>
      </c>
      <c r="R170" s="36">
        <v>6.566826196699932E-2</v>
      </c>
      <c r="S170" s="37">
        <f t="shared" si="2"/>
        <v>0</v>
      </c>
      <c r="T170" s="24"/>
      <c r="U170" s="38">
        <v>167595</v>
      </c>
      <c r="V170" s="38">
        <v>0</v>
      </c>
      <c r="W170" s="38">
        <v>0</v>
      </c>
      <c r="X170" s="38">
        <v>13395</v>
      </c>
      <c r="Y170" s="38">
        <v>180990</v>
      </c>
      <c r="Z170" s="24"/>
      <c r="AA170" s="39"/>
    </row>
    <row r="171" spans="1:27" x14ac:dyDescent="0.3">
      <c r="A171" s="31">
        <v>430</v>
      </c>
      <c r="B171" s="32">
        <v>430170616</v>
      </c>
      <c r="C171" s="33" t="s">
        <v>119</v>
      </c>
      <c r="D171" s="31">
        <v>170</v>
      </c>
      <c r="E171" s="33" t="s">
        <v>87</v>
      </c>
      <c r="F171" s="31">
        <v>616</v>
      </c>
      <c r="G171" s="33" t="s">
        <v>133</v>
      </c>
      <c r="H171" s="34">
        <v>1</v>
      </c>
      <c r="I171" s="35">
        <v>10588</v>
      </c>
      <c r="J171" s="35">
        <v>3570</v>
      </c>
      <c r="K171" s="35">
        <v>0</v>
      </c>
      <c r="L171" s="35">
        <v>893</v>
      </c>
      <c r="M171" s="35">
        <v>15051</v>
      </c>
      <c r="N171" s="24"/>
      <c r="O171" s="34">
        <v>0</v>
      </c>
      <c r="P171" s="34">
        <v>0</v>
      </c>
      <c r="Q171" s="36">
        <v>0.09</v>
      </c>
      <c r="R171" s="36">
        <v>3.2734441536858144E-2</v>
      </c>
      <c r="S171" s="37">
        <f t="shared" si="2"/>
        <v>0</v>
      </c>
      <c r="T171" s="24"/>
      <c r="U171" s="38">
        <v>14158</v>
      </c>
      <c r="V171" s="38">
        <v>0</v>
      </c>
      <c r="W171" s="38">
        <v>0</v>
      </c>
      <c r="X171" s="38">
        <v>893</v>
      </c>
      <c r="Y171" s="38">
        <v>15051</v>
      </c>
      <c r="Z171" s="24"/>
      <c r="AA171" s="39"/>
    </row>
    <row r="172" spans="1:27" x14ac:dyDescent="0.3">
      <c r="A172" s="31">
        <v>430</v>
      </c>
      <c r="B172" s="32">
        <v>430170620</v>
      </c>
      <c r="C172" s="33" t="s">
        <v>119</v>
      </c>
      <c r="D172" s="31">
        <v>170</v>
      </c>
      <c r="E172" s="33" t="s">
        <v>87</v>
      </c>
      <c r="F172" s="31">
        <v>620</v>
      </c>
      <c r="G172" s="33" t="s">
        <v>134</v>
      </c>
      <c r="H172" s="34">
        <v>10</v>
      </c>
      <c r="I172" s="35">
        <v>10848</v>
      </c>
      <c r="J172" s="35">
        <v>4653</v>
      </c>
      <c r="K172" s="35">
        <v>0</v>
      </c>
      <c r="L172" s="35">
        <v>893</v>
      </c>
      <c r="M172" s="35">
        <v>16394</v>
      </c>
      <c r="N172" s="24"/>
      <c r="O172" s="34">
        <v>0</v>
      </c>
      <c r="P172" s="34">
        <v>0</v>
      </c>
      <c r="Q172" s="36">
        <v>0.09</v>
      </c>
      <c r="R172" s="36">
        <v>2.2962301024932737E-2</v>
      </c>
      <c r="S172" s="37">
        <f t="shared" si="2"/>
        <v>0</v>
      </c>
      <c r="T172" s="24"/>
      <c r="U172" s="38">
        <v>155010</v>
      </c>
      <c r="V172" s="38">
        <v>0</v>
      </c>
      <c r="W172" s="38">
        <v>0</v>
      </c>
      <c r="X172" s="38">
        <v>8930</v>
      </c>
      <c r="Y172" s="38">
        <v>163940</v>
      </c>
      <c r="Z172" s="24"/>
      <c r="AA172" s="39"/>
    </row>
    <row r="173" spans="1:27" x14ac:dyDescent="0.3">
      <c r="A173" s="31">
        <v>430</v>
      </c>
      <c r="B173" s="32">
        <v>430170695</v>
      </c>
      <c r="C173" s="33" t="s">
        <v>119</v>
      </c>
      <c r="D173" s="31">
        <v>170</v>
      </c>
      <c r="E173" s="33" t="s">
        <v>87</v>
      </c>
      <c r="F173" s="31">
        <v>695</v>
      </c>
      <c r="G173" s="33" t="s">
        <v>135</v>
      </c>
      <c r="H173" s="34">
        <v>1</v>
      </c>
      <c r="I173" s="35">
        <v>10588</v>
      </c>
      <c r="J173" s="35">
        <v>5975</v>
      </c>
      <c r="K173" s="35">
        <v>0</v>
      </c>
      <c r="L173" s="35">
        <v>893</v>
      </c>
      <c r="M173" s="35">
        <v>17456</v>
      </c>
      <c r="N173" s="24"/>
      <c r="O173" s="34">
        <v>0</v>
      </c>
      <c r="P173" s="34">
        <v>0</v>
      </c>
      <c r="Q173" s="36">
        <v>0.09</v>
      </c>
      <c r="R173" s="36">
        <v>1.1351992837177523E-3</v>
      </c>
      <c r="S173" s="37">
        <f t="shared" si="2"/>
        <v>0</v>
      </c>
      <c r="T173" s="24"/>
      <c r="U173" s="38">
        <v>16563</v>
      </c>
      <c r="V173" s="38">
        <v>0</v>
      </c>
      <c r="W173" s="38">
        <v>0</v>
      </c>
      <c r="X173" s="38">
        <v>893</v>
      </c>
      <c r="Y173" s="38">
        <v>17456</v>
      </c>
      <c r="Z173" s="24"/>
      <c r="AA173" s="39"/>
    </row>
    <row r="174" spans="1:27" x14ac:dyDescent="0.3">
      <c r="A174" s="31">
        <v>430</v>
      </c>
      <c r="B174" s="32">
        <v>430170710</v>
      </c>
      <c r="C174" s="33" t="s">
        <v>119</v>
      </c>
      <c r="D174" s="31">
        <v>170</v>
      </c>
      <c r="E174" s="33" t="s">
        <v>87</v>
      </c>
      <c r="F174" s="31">
        <v>710</v>
      </c>
      <c r="G174" s="33" t="s">
        <v>93</v>
      </c>
      <c r="H174" s="34">
        <v>5</v>
      </c>
      <c r="I174" s="35">
        <v>9987</v>
      </c>
      <c r="J174" s="35">
        <v>4849</v>
      </c>
      <c r="K174" s="35">
        <v>0</v>
      </c>
      <c r="L174" s="35">
        <v>893</v>
      </c>
      <c r="M174" s="35">
        <v>15729</v>
      </c>
      <c r="N174" s="24"/>
      <c r="O174" s="34">
        <v>0</v>
      </c>
      <c r="P174" s="34">
        <v>0</v>
      </c>
      <c r="Q174" s="36">
        <v>0.09</v>
      </c>
      <c r="R174" s="36">
        <v>2.7928978355145902E-3</v>
      </c>
      <c r="S174" s="37">
        <f t="shared" si="2"/>
        <v>0</v>
      </c>
      <c r="T174" s="24"/>
      <c r="U174" s="38">
        <v>74180</v>
      </c>
      <c r="V174" s="38">
        <v>0</v>
      </c>
      <c r="W174" s="38">
        <v>0</v>
      </c>
      <c r="X174" s="38">
        <v>4465</v>
      </c>
      <c r="Y174" s="38">
        <v>78645</v>
      </c>
      <c r="Z174" s="24"/>
      <c r="AA174" s="39"/>
    </row>
    <row r="175" spans="1:27" x14ac:dyDescent="0.3">
      <c r="A175" s="31">
        <v>430</v>
      </c>
      <c r="B175" s="32">
        <v>430170725</v>
      </c>
      <c r="C175" s="33" t="s">
        <v>119</v>
      </c>
      <c r="D175" s="31">
        <v>170</v>
      </c>
      <c r="E175" s="33" t="s">
        <v>87</v>
      </c>
      <c r="F175" s="31">
        <v>725</v>
      </c>
      <c r="G175" s="33" t="s">
        <v>136</v>
      </c>
      <c r="H175" s="34">
        <v>13</v>
      </c>
      <c r="I175" s="35">
        <v>9791</v>
      </c>
      <c r="J175" s="35">
        <v>2810</v>
      </c>
      <c r="K175" s="35">
        <v>0</v>
      </c>
      <c r="L175" s="35">
        <v>893</v>
      </c>
      <c r="M175" s="35">
        <v>13494</v>
      </c>
      <c r="N175" s="24"/>
      <c r="O175" s="34">
        <v>0</v>
      </c>
      <c r="P175" s="34">
        <v>0</v>
      </c>
      <c r="Q175" s="36">
        <v>0.09</v>
      </c>
      <c r="R175" s="36">
        <v>1.0919945339310106E-2</v>
      </c>
      <c r="S175" s="37">
        <f t="shared" si="2"/>
        <v>0</v>
      </c>
      <c r="T175" s="24"/>
      <c r="U175" s="38">
        <v>163813</v>
      </c>
      <c r="V175" s="38">
        <v>0</v>
      </c>
      <c r="W175" s="38">
        <v>0</v>
      </c>
      <c r="X175" s="38">
        <v>11609</v>
      </c>
      <c r="Y175" s="38">
        <v>175422</v>
      </c>
      <c r="Z175" s="24"/>
      <c r="AA175" s="39"/>
    </row>
    <row r="176" spans="1:27" x14ac:dyDescent="0.3">
      <c r="A176" s="31">
        <v>430</v>
      </c>
      <c r="B176" s="32">
        <v>430170730</v>
      </c>
      <c r="C176" s="33" t="s">
        <v>119</v>
      </c>
      <c r="D176" s="31">
        <v>170</v>
      </c>
      <c r="E176" s="33" t="s">
        <v>87</v>
      </c>
      <c r="F176" s="31">
        <v>730</v>
      </c>
      <c r="G176" s="33" t="s">
        <v>137</v>
      </c>
      <c r="H176" s="34">
        <v>15</v>
      </c>
      <c r="I176" s="35">
        <v>10588</v>
      </c>
      <c r="J176" s="35">
        <v>3701</v>
      </c>
      <c r="K176" s="35">
        <v>0</v>
      </c>
      <c r="L176" s="35">
        <v>893</v>
      </c>
      <c r="M176" s="35">
        <v>15182</v>
      </c>
      <c r="N176" s="24"/>
      <c r="O176" s="34">
        <v>0</v>
      </c>
      <c r="P176" s="34">
        <v>0</v>
      </c>
      <c r="Q176" s="36">
        <v>0.09</v>
      </c>
      <c r="R176" s="36">
        <v>1.0635694318321376E-2</v>
      </c>
      <c r="S176" s="37">
        <f t="shared" si="2"/>
        <v>0</v>
      </c>
      <c r="T176" s="24"/>
      <c r="U176" s="38">
        <v>214335</v>
      </c>
      <c r="V176" s="38">
        <v>0</v>
      </c>
      <c r="W176" s="38">
        <v>0</v>
      </c>
      <c r="X176" s="38">
        <v>13395</v>
      </c>
      <c r="Y176" s="38">
        <v>227730</v>
      </c>
      <c r="Z176" s="24"/>
      <c r="AA176" s="39"/>
    </row>
    <row r="177" spans="1:27" x14ac:dyDescent="0.3">
      <c r="A177" s="31">
        <v>430</v>
      </c>
      <c r="B177" s="32">
        <v>430170735</v>
      </c>
      <c r="C177" s="33" t="s">
        <v>119</v>
      </c>
      <c r="D177" s="31">
        <v>170</v>
      </c>
      <c r="E177" s="33" t="s">
        <v>87</v>
      </c>
      <c r="F177" s="31">
        <v>735</v>
      </c>
      <c r="G177" s="33" t="s">
        <v>138</v>
      </c>
      <c r="H177" s="34">
        <v>2</v>
      </c>
      <c r="I177" s="35">
        <v>9987</v>
      </c>
      <c r="J177" s="35">
        <v>3997</v>
      </c>
      <c r="K177" s="35">
        <v>0</v>
      </c>
      <c r="L177" s="35">
        <v>893</v>
      </c>
      <c r="M177" s="35">
        <v>14877</v>
      </c>
      <c r="N177" s="24"/>
      <c r="O177" s="34">
        <v>0</v>
      </c>
      <c r="P177" s="34">
        <v>0</v>
      </c>
      <c r="Q177" s="36">
        <v>0.09</v>
      </c>
      <c r="R177" s="36">
        <v>2.12082841420623E-2</v>
      </c>
      <c r="S177" s="37">
        <f t="shared" si="2"/>
        <v>0</v>
      </c>
      <c r="T177" s="24"/>
      <c r="U177" s="38">
        <v>27968</v>
      </c>
      <c r="V177" s="38">
        <v>0</v>
      </c>
      <c r="W177" s="38">
        <v>0</v>
      </c>
      <c r="X177" s="38">
        <v>1786</v>
      </c>
      <c r="Y177" s="38">
        <v>29754</v>
      </c>
      <c r="Z177" s="24"/>
      <c r="AA177" s="39"/>
    </row>
    <row r="178" spans="1:27" x14ac:dyDescent="0.3">
      <c r="A178" s="31">
        <v>430</v>
      </c>
      <c r="B178" s="32">
        <v>430170775</v>
      </c>
      <c r="C178" s="33" t="s">
        <v>119</v>
      </c>
      <c r="D178" s="31">
        <v>170</v>
      </c>
      <c r="E178" s="33" t="s">
        <v>87</v>
      </c>
      <c r="F178" s="31">
        <v>775</v>
      </c>
      <c r="G178" s="33" t="s">
        <v>77</v>
      </c>
      <c r="H178" s="34">
        <v>1</v>
      </c>
      <c r="I178" s="35">
        <v>10588</v>
      </c>
      <c r="J178" s="35">
        <v>2008</v>
      </c>
      <c r="K178" s="35">
        <v>0</v>
      </c>
      <c r="L178" s="35">
        <v>893</v>
      </c>
      <c r="M178" s="35">
        <v>13489</v>
      </c>
      <c r="N178" s="24"/>
      <c r="O178" s="34">
        <v>0</v>
      </c>
      <c r="P178" s="34">
        <v>0</v>
      </c>
      <c r="Q178" s="36">
        <v>0.09</v>
      </c>
      <c r="R178" s="36">
        <v>5.1505972961002171E-3</v>
      </c>
      <c r="S178" s="37">
        <f t="shared" si="2"/>
        <v>0</v>
      </c>
      <c r="T178" s="24"/>
      <c r="U178" s="38">
        <v>12596</v>
      </c>
      <c r="V178" s="38">
        <v>0</v>
      </c>
      <c r="W178" s="38">
        <v>0</v>
      </c>
      <c r="X178" s="38">
        <v>893</v>
      </c>
      <c r="Y178" s="38">
        <v>13489</v>
      </c>
      <c r="Z178" s="24"/>
      <c r="AA178" s="39"/>
    </row>
    <row r="179" spans="1:27" x14ac:dyDescent="0.3">
      <c r="A179" s="31">
        <v>431</v>
      </c>
      <c r="B179" s="32">
        <v>431149128</v>
      </c>
      <c r="C179" s="33" t="s">
        <v>139</v>
      </c>
      <c r="D179" s="31">
        <v>149</v>
      </c>
      <c r="E179" s="33" t="s">
        <v>103</v>
      </c>
      <c r="F179" s="31">
        <v>128</v>
      </c>
      <c r="G179" s="33" t="s">
        <v>110</v>
      </c>
      <c r="H179" s="34">
        <v>4</v>
      </c>
      <c r="I179" s="35">
        <v>8580</v>
      </c>
      <c r="J179" s="35">
        <v>436</v>
      </c>
      <c r="K179" s="35">
        <v>0</v>
      </c>
      <c r="L179" s="35">
        <v>893</v>
      </c>
      <c r="M179" s="35">
        <v>9909</v>
      </c>
      <c r="N179" s="24"/>
      <c r="O179" s="34">
        <v>0</v>
      </c>
      <c r="P179" s="34">
        <v>0</v>
      </c>
      <c r="Q179" s="36">
        <v>0.18</v>
      </c>
      <c r="R179" s="36">
        <v>3.5818450421119509E-2</v>
      </c>
      <c r="S179" s="37">
        <f t="shared" si="2"/>
        <v>0</v>
      </c>
      <c r="T179" s="24"/>
      <c r="U179" s="38">
        <v>36064</v>
      </c>
      <c r="V179" s="38">
        <v>0</v>
      </c>
      <c r="W179" s="38">
        <v>0</v>
      </c>
      <c r="X179" s="38">
        <v>3572</v>
      </c>
      <c r="Y179" s="38">
        <v>39636</v>
      </c>
      <c r="Z179" s="24"/>
      <c r="AA179" s="39"/>
    </row>
    <row r="180" spans="1:27" x14ac:dyDescent="0.3">
      <c r="A180" s="31">
        <v>431</v>
      </c>
      <c r="B180" s="32">
        <v>431149149</v>
      </c>
      <c r="C180" s="33" t="s">
        <v>139</v>
      </c>
      <c r="D180" s="31">
        <v>149</v>
      </c>
      <c r="E180" s="33" t="s">
        <v>103</v>
      </c>
      <c r="F180" s="31">
        <v>149</v>
      </c>
      <c r="G180" s="33" t="s">
        <v>103</v>
      </c>
      <c r="H180" s="34">
        <v>340</v>
      </c>
      <c r="I180" s="35">
        <v>11592</v>
      </c>
      <c r="J180" s="35">
        <v>15</v>
      </c>
      <c r="K180" s="35">
        <v>410.00294117647059</v>
      </c>
      <c r="L180" s="35">
        <v>893</v>
      </c>
      <c r="M180" s="35">
        <v>12910.00294117647</v>
      </c>
      <c r="N180" s="24"/>
      <c r="O180" s="34">
        <v>0</v>
      </c>
      <c r="P180" s="34">
        <v>0</v>
      </c>
      <c r="Q180" s="36">
        <v>0.16</v>
      </c>
      <c r="R180" s="36">
        <v>0.11951738551252943</v>
      </c>
      <c r="S180" s="37">
        <f t="shared" si="2"/>
        <v>0</v>
      </c>
      <c r="T180" s="24"/>
      <c r="U180" s="38">
        <v>3946380</v>
      </c>
      <c r="V180" s="38">
        <v>139401</v>
      </c>
      <c r="W180" s="38">
        <v>0</v>
      </c>
      <c r="X180" s="38">
        <v>303620</v>
      </c>
      <c r="Y180" s="38">
        <v>4389401</v>
      </c>
      <c r="Z180" s="24"/>
      <c r="AA180" s="39"/>
    </row>
    <row r="181" spans="1:27" x14ac:dyDescent="0.3">
      <c r="A181" s="31">
        <v>431</v>
      </c>
      <c r="B181" s="32">
        <v>431149181</v>
      </c>
      <c r="C181" s="33" t="s">
        <v>139</v>
      </c>
      <c r="D181" s="31">
        <v>149</v>
      </c>
      <c r="E181" s="33" t="s">
        <v>103</v>
      </c>
      <c r="F181" s="31">
        <v>181</v>
      </c>
      <c r="G181" s="33" t="s">
        <v>105</v>
      </c>
      <c r="H181" s="34">
        <v>16</v>
      </c>
      <c r="I181" s="35">
        <v>11204</v>
      </c>
      <c r="J181" s="35">
        <v>759</v>
      </c>
      <c r="K181" s="35">
        <v>0</v>
      </c>
      <c r="L181" s="35">
        <v>893</v>
      </c>
      <c r="M181" s="35">
        <v>12856</v>
      </c>
      <c r="N181" s="24"/>
      <c r="O181" s="34">
        <v>0</v>
      </c>
      <c r="P181" s="34">
        <v>0</v>
      </c>
      <c r="Q181" s="36">
        <v>0.09</v>
      </c>
      <c r="R181" s="36">
        <v>9.7581275657804001E-3</v>
      </c>
      <c r="S181" s="37">
        <f t="shared" si="2"/>
        <v>0</v>
      </c>
      <c r="T181" s="24"/>
      <c r="U181" s="38">
        <v>191408</v>
      </c>
      <c r="V181" s="38">
        <v>0</v>
      </c>
      <c r="W181" s="38">
        <v>0</v>
      </c>
      <c r="X181" s="38">
        <v>14288</v>
      </c>
      <c r="Y181" s="38">
        <v>205696</v>
      </c>
      <c r="Z181" s="24"/>
      <c r="AA181" s="39"/>
    </row>
    <row r="182" spans="1:27" x14ac:dyDescent="0.3">
      <c r="A182" s="31">
        <v>432</v>
      </c>
      <c r="B182" s="32">
        <v>432712020</v>
      </c>
      <c r="C182" s="33" t="s">
        <v>140</v>
      </c>
      <c r="D182" s="31">
        <v>712</v>
      </c>
      <c r="E182" s="33" t="s">
        <v>141</v>
      </c>
      <c r="F182" s="31">
        <v>20</v>
      </c>
      <c r="G182" s="33" t="s">
        <v>142</v>
      </c>
      <c r="H182" s="34">
        <v>58</v>
      </c>
      <c r="I182" s="35">
        <v>8845</v>
      </c>
      <c r="J182" s="35">
        <v>2557</v>
      </c>
      <c r="K182" s="35">
        <v>0</v>
      </c>
      <c r="L182" s="35">
        <v>893</v>
      </c>
      <c r="M182" s="35">
        <v>12295</v>
      </c>
      <c r="N182" s="24"/>
      <c r="O182" s="34">
        <v>0</v>
      </c>
      <c r="P182" s="34">
        <v>0</v>
      </c>
      <c r="Q182" s="36">
        <v>0.09</v>
      </c>
      <c r="R182" s="36">
        <v>3.951492320287639E-2</v>
      </c>
      <c r="S182" s="37">
        <f t="shared" si="2"/>
        <v>0</v>
      </c>
      <c r="T182" s="24"/>
      <c r="U182" s="38">
        <v>661316</v>
      </c>
      <c r="V182" s="38">
        <v>0</v>
      </c>
      <c r="W182" s="38">
        <v>0</v>
      </c>
      <c r="X182" s="38">
        <v>51794</v>
      </c>
      <c r="Y182" s="38">
        <v>713110</v>
      </c>
      <c r="Z182" s="24"/>
      <c r="AA182" s="39"/>
    </row>
    <row r="183" spans="1:27" x14ac:dyDescent="0.3">
      <c r="A183" s="31">
        <v>432</v>
      </c>
      <c r="B183" s="32">
        <v>432712036</v>
      </c>
      <c r="C183" s="33" t="s">
        <v>140</v>
      </c>
      <c r="D183" s="31">
        <v>712</v>
      </c>
      <c r="E183" s="33" t="s">
        <v>141</v>
      </c>
      <c r="F183" s="31">
        <v>36</v>
      </c>
      <c r="G183" s="33" t="s">
        <v>143</v>
      </c>
      <c r="H183" s="34">
        <v>1</v>
      </c>
      <c r="I183" s="35">
        <v>8410</v>
      </c>
      <c r="J183" s="35">
        <v>3700</v>
      </c>
      <c r="K183" s="35">
        <v>0</v>
      </c>
      <c r="L183" s="35">
        <v>893</v>
      </c>
      <c r="M183" s="35">
        <v>13003</v>
      </c>
      <c r="N183" s="24"/>
      <c r="O183" s="34">
        <v>0</v>
      </c>
      <c r="P183" s="34">
        <v>0</v>
      </c>
      <c r="Q183" s="36">
        <v>0.09</v>
      </c>
      <c r="R183" s="36">
        <v>7.4364534925783238E-2</v>
      </c>
      <c r="S183" s="37">
        <f t="shared" si="2"/>
        <v>0</v>
      </c>
      <c r="T183" s="24"/>
      <c r="U183" s="38">
        <v>12110</v>
      </c>
      <c r="V183" s="38">
        <v>0</v>
      </c>
      <c r="W183" s="38">
        <v>0</v>
      </c>
      <c r="X183" s="38">
        <v>893</v>
      </c>
      <c r="Y183" s="38">
        <v>13003</v>
      </c>
      <c r="Z183" s="24"/>
      <c r="AA183" s="39"/>
    </row>
    <row r="184" spans="1:27" x14ac:dyDescent="0.3">
      <c r="A184" s="31">
        <v>432</v>
      </c>
      <c r="B184" s="32">
        <v>432712242</v>
      </c>
      <c r="C184" s="33" t="s">
        <v>140</v>
      </c>
      <c r="D184" s="31">
        <v>712</v>
      </c>
      <c r="E184" s="33" t="s">
        <v>141</v>
      </c>
      <c r="F184" s="31">
        <v>242</v>
      </c>
      <c r="G184" s="33" t="s">
        <v>145</v>
      </c>
      <c r="H184" s="34">
        <v>1</v>
      </c>
      <c r="I184" s="35">
        <v>8410</v>
      </c>
      <c r="J184" s="35">
        <v>22885</v>
      </c>
      <c r="K184" s="35">
        <v>0</v>
      </c>
      <c r="L184" s="35">
        <v>893</v>
      </c>
      <c r="M184" s="35">
        <v>32188</v>
      </c>
      <c r="N184" s="24"/>
      <c r="O184" s="34">
        <v>0</v>
      </c>
      <c r="P184" s="34">
        <v>0</v>
      </c>
      <c r="Q184" s="36">
        <v>0.09</v>
      </c>
      <c r="R184" s="36">
        <v>6.1770293540085584E-2</v>
      </c>
      <c r="S184" s="37">
        <f t="shared" si="2"/>
        <v>0</v>
      </c>
      <c r="T184" s="24"/>
      <c r="U184" s="38">
        <v>31295</v>
      </c>
      <c r="V184" s="38">
        <v>0</v>
      </c>
      <c r="W184" s="38">
        <v>0</v>
      </c>
      <c r="X184" s="38">
        <v>893</v>
      </c>
      <c r="Y184" s="38">
        <v>32188</v>
      </c>
      <c r="Z184" s="24"/>
      <c r="AA184" s="39"/>
    </row>
    <row r="185" spans="1:27" x14ac:dyDescent="0.3">
      <c r="A185" s="31">
        <v>432</v>
      </c>
      <c r="B185" s="32">
        <v>432712261</v>
      </c>
      <c r="C185" s="33" t="s">
        <v>140</v>
      </c>
      <c r="D185" s="31">
        <v>712</v>
      </c>
      <c r="E185" s="33" t="s">
        <v>141</v>
      </c>
      <c r="F185" s="31">
        <v>261</v>
      </c>
      <c r="G185" s="33" t="s">
        <v>146</v>
      </c>
      <c r="H185" s="34">
        <v>14</v>
      </c>
      <c r="I185" s="35">
        <v>8904</v>
      </c>
      <c r="J185" s="35">
        <v>4732</v>
      </c>
      <c r="K185" s="35">
        <v>0</v>
      </c>
      <c r="L185" s="35">
        <v>893</v>
      </c>
      <c r="M185" s="35">
        <v>14529</v>
      </c>
      <c r="N185" s="24"/>
      <c r="O185" s="34">
        <v>0</v>
      </c>
      <c r="P185" s="34">
        <v>0</v>
      </c>
      <c r="Q185" s="36">
        <v>0.09</v>
      </c>
      <c r="R185" s="36">
        <v>7.7735002633493408E-2</v>
      </c>
      <c r="S185" s="37">
        <f t="shared" si="2"/>
        <v>0</v>
      </c>
      <c r="T185" s="24"/>
      <c r="U185" s="38">
        <v>190904</v>
      </c>
      <c r="V185" s="38">
        <v>0</v>
      </c>
      <c r="W185" s="38">
        <v>0</v>
      </c>
      <c r="X185" s="38">
        <v>12502</v>
      </c>
      <c r="Y185" s="38">
        <v>203406</v>
      </c>
      <c r="Z185" s="24"/>
      <c r="AA185" s="39"/>
    </row>
    <row r="186" spans="1:27" x14ac:dyDescent="0.3">
      <c r="A186" s="31">
        <v>432</v>
      </c>
      <c r="B186" s="32">
        <v>432712300</v>
      </c>
      <c r="C186" s="33" t="s">
        <v>140</v>
      </c>
      <c r="D186" s="31">
        <v>712</v>
      </c>
      <c r="E186" s="33" t="s">
        <v>141</v>
      </c>
      <c r="F186" s="31">
        <v>300</v>
      </c>
      <c r="G186" s="33" t="s">
        <v>147</v>
      </c>
      <c r="H186" s="34">
        <v>3</v>
      </c>
      <c r="I186" s="35">
        <v>8410</v>
      </c>
      <c r="J186" s="35">
        <v>17387</v>
      </c>
      <c r="K186" s="35">
        <v>0</v>
      </c>
      <c r="L186" s="35">
        <v>893</v>
      </c>
      <c r="M186" s="35">
        <v>26690</v>
      </c>
      <c r="N186" s="24"/>
      <c r="O186" s="34">
        <v>0</v>
      </c>
      <c r="P186" s="34">
        <v>0</v>
      </c>
      <c r="Q186" s="36">
        <v>0.09</v>
      </c>
      <c r="R186" s="36">
        <v>2.1583683263291652E-2</v>
      </c>
      <c r="S186" s="37">
        <f t="shared" si="2"/>
        <v>0</v>
      </c>
      <c r="T186" s="24"/>
      <c r="U186" s="38">
        <v>77391</v>
      </c>
      <c r="V186" s="38">
        <v>0</v>
      </c>
      <c r="W186" s="38">
        <v>0</v>
      </c>
      <c r="X186" s="38">
        <v>2679</v>
      </c>
      <c r="Y186" s="38">
        <v>80070</v>
      </c>
      <c r="Z186" s="24"/>
      <c r="AA186" s="39"/>
    </row>
    <row r="187" spans="1:27" x14ac:dyDescent="0.3">
      <c r="A187" s="31">
        <v>432</v>
      </c>
      <c r="B187" s="32">
        <v>432712645</v>
      </c>
      <c r="C187" s="33" t="s">
        <v>140</v>
      </c>
      <c r="D187" s="31">
        <v>712</v>
      </c>
      <c r="E187" s="33" t="s">
        <v>141</v>
      </c>
      <c r="F187" s="31">
        <v>645</v>
      </c>
      <c r="G187" s="33" t="s">
        <v>148</v>
      </c>
      <c r="H187" s="34">
        <v>57</v>
      </c>
      <c r="I187" s="35">
        <v>9608</v>
      </c>
      <c r="J187" s="35">
        <v>4045</v>
      </c>
      <c r="K187" s="35">
        <v>0</v>
      </c>
      <c r="L187" s="35">
        <v>893</v>
      </c>
      <c r="M187" s="35">
        <v>14546</v>
      </c>
      <c r="N187" s="24"/>
      <c r="O187" s="34">
        <v>0</v>
      </c>
      <c r="P187" s="34">
        <v>0</v>
      </c>
      <c r="Q187" s="36">
        <v>0.09</v>
      </c>
      <c r="R187" s="36">
        <v>3.3204268023842624E-2</v>
      </c>
      <c r="S187" s="37">
        <f t="shared" si="2"/>
        <v>0</v>
      </c>
      <c r="T187" s="24"/>
      <c r="U187" s="38">
        <v>778221</v>
      </c>
      <c r="V187" s="38">
        <v>0</v>
      </c>
      <c r="W187" s="38">
        <v>0</v>
      </c>
      <c r="X187" s="38">
        <v>50901</v>
      </c>
      <c r="Y187" s="38">
        <v>829122</v>
      </c>
      <c r="Z187" s="24"/>
      <c r="AA187" s="39"/>
    </row>
    <row r="188" spans="1:27" x14ac:dyDescent="0.3">
      <c r="A188" s="31">
        <v>432</v>
      </c>
      <c r="B188" s="32">
        <v>432712660</v>
      </c>
      <c r="C188" s="33" t="s">
        <v>140</v>
      </c>
      <c r="D188" s="31">
        <v>712</v>
      </c>
      <c r="E188" s="33" t="s">
        <v>141</v>
      </c>
      <c r="F188" s="31">
        <v>660</v>
      </c>
      <c r="G188" s="33" t="s">
        <v>149</v>
      </c>
      <c r="H188" s="34">
        <v>63</v>
      </c>
      <c r="I188" s="35">
        <v>9360</v>
      </c>
      <c r="J188" s="35">
        <v>8574</v>
      </c>
      <c r="K188" s="35">
        <v>0</v>
      </c>
      <c r="L188" s="35">
        <v>893</v>
      </c>
      <c r="M188" s="35">
        <v>18827</v>
      </c>
      <c r="N188" s="24"/>
      <c r="O188" s="34">
        <v>0</v>
      </c>
      <c r="P188" s="34">
        <v>0</v>
      </c>
      <c r="Q188" s="36">
        <v>0.09</v>
      </c>
      <c r="R188" s="36">
        <v>5.728295715385591E-2</v>
      </c>
      <c r="S188" s="37">
        <f t="shared" si="2"/>
        <v>0</v>
      </c>
      <c r="T188" s="24"/>
      <c r="U188" s="38">
        <v>1129842</v>
      </c>
      <c r="V188" s="38">
        <v>0</v>
      </c>
      <c r="W188" s="38">
        <v>0</v>
      </c>
      <c r="X188" s="38">
        <v>56259</v>
      </c>
      <c r="Y188" s="38">
        <v>1186101</v>
      </c>
      <c r="Z188" s="24"/>
      <c r="AA188" s="39"/>
    </row>
    <row r="189" spans="1:27" x14ac:dyDescent="0.3">
      <c r="A189" s="31">
        <v>432</v>
      </c>
      <c r="B189" s="32">
        <v>432712712</v>
      </c>
      <c r="C189" s="33" t="s">
        <v>140</v>
      </c>
      <c r="D189" s="31">
        <v>712</v>
      </c>
      <c r="E189" s="33" t="s">
        <v>141</v>
      </c>
      <c r="F189" s="31">
        <v>712</v>
      </c>
      <c r="G189" s="33" t="s">
        <v>141</v>
      </c>
      <c r="H189" s="34">
        <v>35</v>
      </c>
      <c r="I189" s="35">
        <v>9330</v>
      </c>
      <c r="J189" s="35">
        <v>6800</v>
      </c>
      <c r="K189" s="35">
        <v>0</v>
      </c>
      <c r="L189" s="35">
        <v>893</v>
      </c>
      <c r="M189" s="35">
        <v>17023</v>
      </c>
      <c r="N189" s="24"/>
      <c r="O189" s="34">
        <v>0</v>
      </c>
      <c r="P189" s="34">
        <v>0</v>
      </c>
      <c r="Q189" s="36">
        <v>0.09</v>
      </c>
      <c r="R189" s="36">
        <v>3.2884372429742702E-2</v>
      </c>
      <c r="S189" s="37">
        <f t="shared" si="2"/>
        <v>0</v>
      </c>
      <c r="T189" s="24"/>
      <c r="U189" s="38">
        <v>564550</v>
      </c>
      <c r="V189" s="38">
        <v>0</v>
      </c>
      <c r="W189" s="38">
        <v>0</v>
      </c>
      <c r="X189" s="38">
        <v>31255</v>
      </c>
      <c r="Y189" s="38">
        <v>595805</v>
      </c>
      <c r="Z189" s="24"/>
      <c r="AA189" s="39"/>
    </row>
    <row r="190" spans="1:27" x14ac:dyDescent="0.3">
      <c r="A190" s="31">
        <v>435</v>
      </c>
      <c r="B190" s="32">
        <v>435301031</v>
      </c>
      <c r="C190" s="33" t="s">
        <v>150</v>
      </c>
      <c r="D190" s="31">
        <v>301</v>
      </c>
      <c r="E190" s="33" t="s">
        <v>151</v>
      </c>
      <c r="F190" s="31">
        <v>31</v>
      </c>
      <c r="G190" s="33" t="s">
        <v>101</v>
      </c>
      <c r="H190" s="34">
        <v>124</v>
      </c>
      <c r="I190" s="35">
        <v>9760</v>
      </c>
      <c r="J190" s="35">
        <v>4528</v>
      </c>
      <c r="K190" s="35">
        <v>0</v>
      </c>
      <c r="L190" s="35">
        <v>893</v>
      </c>
      <c r="M190" s="35">
        <v>15181</v>
      </c>
      <c r="N190" s="24"/>
      <c r="O190" s="34">
        <v>0</v>
      </c>
      <c r="P190" s="34">
        <v>0</v>
      </c>
      <c r="Q190" s="36">
        <v>0.09</v>
      </c>
      <c r="R190" s="36">
        <v>2.7965192099759735E-2</v>
      </c>
      <c r="S190" s="37">
        <f t="shared" si="2"/>
        <v>0</v>
      </c>
      <c r="T190" s="24"/>
      <c r="U190" s="38">
        <v>1771712</v>
      </c>
      <c r="V190" s="38">
        <v>0</v>
      </c>
      <c r="W190" s="38">
        <v>0</v>
      </c>
      <c r="X190" s="38">
        <v>110732</v>
      </c>
      <c r="Y190" s="38">
        <v>1882444</v>
      </c>
      <c r="Z190" s="24"/>
      <c r="AA190" s="39"/>
    </row>
    <row r="191" spans="1:27" x14ac:dyDescent="0.3">
      <c r="A191" s="31">
        <v>435</v>
      </c>
      <c r="B191" s="32">
        <v>435301048</v>
      </c>
      <c r="C191" s="33" t="s">
        <v>150</v>
      </c>
      <c r="D191" s="31">
        <v>301</v>
      </c>
      <c r="E191" s="33" t="s">
        <v>151</v>
      </c>
      <c r="F191" s="31">
        <v>48</v>
      </c>
      <c r="G191" s="33" t="s">
        <v>152</v>
      </c>
      <c r="H191" s="34">
        <v>2</v>
      </c>
      <c r="I191" s="35">
        <v>10127</v>
      </c>
      <c r="J191" s="35">
        <v>8048</v>
      </c>
      <c r="K191" s="35">
        <v>0</v>
      </c>
      <c r="L191" s="35">
        <v>893</v>
      </c>
      <c r="M191" s="35">
        <v>19068</v>
      </c>
      <c r="N191" s="24"/>
      <c r="O191" s="34">
        <v>0</v>
      </c>
      <c r="P191" s="34">
        <v>0</v>
      </c>
      <c r="Q191" s="36">
        <v>0.09</v>
      </c>
      <c r="R191" s="36">
        <v>1.2116607373427524E-3</v>
      </c>
      <c r="S191" s="37">
        <f t="shared" si="2"/>
        <v>0</v>
      </c>
      <c r="T191" s="24"/>
      <c r="U191" s="38">
        <v>36350</v>
      </c>
      <c r="V191" s="38">
        <v>0</v>
      </c>
      <c r="W191" s="38">
        <v>0</v>
      </c>
      <c r="X191" s="38">
        <v>1786</v>
      </c>
      <c r="Y191" s="38">
        <v>38136</v>
      </c>
      <c r="Z191" s="24"/>
      <c r="AA191" s="39"/>
    </row>
    <row r="192" spans="1:27" x14ac:dyDescent="0.3">
      <c r="A192" s="31">
        <v>435</v>
      </c>
      <c r="B192" s="32">
        <v>435301056</v>
      </c>
      <c r="C192" s="33" t="s">
        <v>150</v>
      </c>
      <c r="D192" s="31">
        <v>301</v>
      </c>
      <c r="E192" s="33" t="s">
        <v>151</v>
      </c>
      <c r="F192" s="31">
        <v>56</v>
      </c>
      <c r="G192" s="33" t="s">
        <v>153</v>
      </c>
      <c r="H192" s="34">
        <v>109</v>
      </c>
      <c r="I192" s="35">
        <v>9548</v>
      </c>
      <c r="J192" s="35">
        <v>3709</v>
      </c>
      <c r="K192" s="35">
        <v>0</v>
      </c>
      <c r="L192" s="35">
        <v>893</v>
      </c>
      <c r="M192" s="35">
        <v>14150</v>
      </c>
      <c r="N192" s="24"/>
      <c r="O192" s="34">
        <v>0</v>
      </c>
      <c r="P192" s="34">
        <v>0</v>
      </c>
      <c r="Q192" s="36">
        <v>0.09</v>
      </c>
      <c r="R192" s="36">
        <v>2.3668990617612885E-2</v>
      </c>
      <c r="S192" s="37">
        <f t="shared" si="2"/>
        <v>0</v>
      </c>
      <c r="T192" s="24"/>
      <c r="U192" s="38">
        <v>1445013</v>
      </c>
      <c r="V192" s="38">
        <v>0</v>
      </c>
      <c r="W192" s="38">
        <v>0</v>
      </c>
      <c r="X192" s="38">
        <v>97337</v>
      </c>
      <c r="Y192" s="38">
        <v>1542350</v>
      </c>
      <c r="Z192" s="24"/>
      <c r="AA192" s="39"/>
    </row>
    <row r="193" spans="1:27" x14ac:dyDescent="0.3">
      <c r="A193" s="31">
        <v>435</v>
      </c>
      <c r="B193" s="32">
        <v>435301079</v>
      </c>
      <c r="C193" s="33" t="s">
        <v>150</v>
      </c>
      <c r="D193" s="31">
        <v>301</v>
      </c>
      <c r="E193" s="33" t="s">
        <v>151</v>
      </c>
      <c r="F193" s="31">
        <v>79</v>
      </c>
      <c r="G193" s="33" t="s">
        <v>109</v>
      </c>
      <c r="H193" s="34">
        <v>159</v>
      </c>
      <c r="I193" s="35">
        <v>9651</v>
      </c>
      <c r="J193" s="35">
        <v>977</v>
      </c>
      <c r="K193" s="35">
        <v>0</v>
      </c>
      <c r="L193" s="35">
        <v>893</v>
      </c>
      <c r="M193" s="35">
        <v>11521</v>
      </c>
      <c r="N193" s="24"/>
      <c r="O193" s="34">
        <v>0</v>
      </c>
      <c r="P193" s="34">
        <v>0</v>
      </c>
      <c r="Q193" s="36">
        <v>0.09</v>
      </c>
      <c r="R193" s="36">
        <v>6.7349597851177154E-2</v>
      </c>
      <c r="S193" s="37">
        <f t="shared" si="2"/>
        <v>0</v>
      </c>
      <c r="T193" s="24"/>
      <c r="U193" s="38">
        <v>1689852</v>
      </c>
      <c r="V193" s="38">
        <v>0</v>
      </c>
      <c r="W193" s="38">
        <v>0</v>
      </c>
      <c r="X193" s="38">
        <v>141987</v>
      </c>
      <c r="Y193" s="38">
        <v>1831839</v>
      </c>
      <c r="Z193" s="24"/>
      <c r="AA193" s="39"/>
    </row>
    <row r="194" spans="1:27" x14ac:dyDescent="0.3">
      <c r="A194" s="31">
        <v>435</v>
      </c>
      <c r="B194" s="32">
        <v>435301128</v>
      </c>
      <c r="C194" s="33" t="s">
        <v>150</v>
      </c>
      <c r="D194" s="31">
        <v>301</v>
      </c>
      <c r="E194" s="33" t="s">
        <v>151</v>
      </c>
      <c r="F194" s="31">
        <v>128</v>
      </c>
      <c r="G194" s="33" t="s">
        <v>110</v>
      </c>
      <c r="H194" s="34">
        <v>1</v>
      </c>
      <c r="I194" s="35">
        <v>10127</v>
      </c>
      <c r="J194" s="35">
        <v>515</v>
      </c>
      <c r="K194" s="35">
        <v>0</v>
      </c>
      <c r="L194" s="35">
        <v>893</v>
      </c>
      <c r="M194" s="35">
        <v>11535</v>
      </c>
      <c r="N194" s="24"/>
      <c r="O194" s="34">
        <v>0</v>
      </c>
      <c r="P194" s="34">
        <v>0</v>
      </c>
      <c r="Q194" s="36">
        <v>0.18</v>
      </c>
      <c r="R194" s="36">
        <v>3.5818450421119509E-2</v>
      </c>
      <c r="S194" s="37">
        <f t="shared" si="2"/>
        <v>0</v>
      </c>
      <c r="T194" s="24"/>
      <c r="U194" s="38">
        <v>10642</v>
      </c>
      <c r="V194" s="38">
        <v>0</v>
      </c>
      <c r="W194" s="38">
        <v>0</v>
      </c>
      <c r="X194" s="38">
        <v>893</v>
      </c>
      <c r="Y194" s="38">
        <v>11535</v>
      </c>
      <c r="Z194" s="24"/>
      <c r="AA194" s="39"/>
    </row>
    <row r="195" spans="1:27" x14ac:dyDescent="0.3">
      <c r="A195" s="31">
        <v>435</v>
      </c>
      <c r="B195" s="32">
        <v>435301160</v>
      </c>
      <c r="C195" s="33" t="s">
        <v>150</v>
      </c>
      <c r="D195" s="31">
        <v>301</v>
      </c>
      <c r="E195" s="33" t="s">
        <v>151</v>
      </c>
      <c r="F195" s="31">
        <v>160</v>
      </c>
      <c r="G195" s="33" t="s">
        <v>104</v>
      </c>
      <c r="H195" s="34">
        <v>240</v>
      </c>
      <c r="I195" s="35">
        <v>10116</v>
      </c>
      <c r="J195" s="35">
        <v>319</v>
      </c>
      <c r="K195" s="35">
        <v>0</v>
      </c>
      <c r="L195" s="35">
        <v>893</v>
      </c>
      <c r="M195" s="35">
        <v>11328</v>
      </c>
      <c r="N195" s="24"/>
      <c r="O195" s="34">
        <v>0</v>
      </c>
      <c r="P195" s="34">
        <v>0</v>
      </c>
      <c r="Q195" s="36">
        <v>0.18</v>
      </c>
      <c r="R195" s="36">
        <v>0.10880054359760256</v>
      </c>
      <c r="S195" s="37">
        <f t="shared" si="2"/>
        <v>0</v>
      </c>
      <c r="T195" s="24"/>
      <c r="U195" s="38">
        <v>2504400</v>
      </c>
      <c r="V195" s="38">
        <v>0</v>
      </c>
      <c r="W195" s="38">
        <v>0</v>
      </c>
      <c r="X195" s="38">
        <v>214320</v>
      </c>
      <c r="Y195" s="38">
        <v>2718720</v>
      </c>
      <c r="Z195" s="24"/>
      <c r="AA195" s="39"/>
    </row>
    <row r="196" spans="1:27" x14ac:dyDescent="0.3">
      <c r="A196" s="31">
        <v>435</v>
      </c>
      <c r="B196" s="32">
        <v>435301181</v>
      </c>
      <c r="C196" s="33" t="s">
        <v>150</v>
      </c>
      <c r="D196" s="31">
        <v>301</v>
      </c>
      <c r="E196" s="33" t="s">
        <v>151</v>
      </c>
      <c r="F196" s="31">
        <v>181</v>
      </c>
      <c r="G196" s="33" t="s">
        <v>105</v>
      </c>
      <c r="H196" s="34">
        <v>1</v>
      </c>
      <c r="I196" s="35">
        <v>10127</v>
      </c>
      <c r="J196" s="35">
        <v>686</v>
      </c>
      <c r="K196" s="35">
        <v>0</v>
      </c>
      <c r="L196" s="35">
        <v>893</v>
      </c>
      <c r="M196" s="35">
        <v>11706</v>
      </c>
      <c r="N196" s="24"/>
      <c r="O196" s="34">
        <v>0</v>
      </c>
      <c r="P196" s="34">
        <v>0</v>
      </c>
      <c r="Q196" s="36">
        <v>0.09</v>
      </c>
      <c r="R196" s="36">
        <v>9.7581275657804001E-3</v>
      </c>
      <c r="S196" s="37">
        <f t="shared" si="2"/>
        <v>0</v>
      </c>
      <c r="T196" s="24"/>
      <c r="U196" s="38">
        <v>10813</v>
      </c>
      <c r="V196" s="38">
        <v>0</v>
      </c>
      <c r="W196" s="38">
        <v>0</v>
      </c>
      <c r="X196" s="38">
        <v>893</v>
      </c>
      <c r="Y196" s="38">
        <v>11706</v>
      </c>
      <c r="Z196" s="24"/>
      <c r="AA196" s="39"/>
    </row>
    <row r="197" spans="1:27" x14ac:dyDescent="0.3">
      <c r="A197" s="31">
        <v>435</v>
      </c>
      <c r="B197" s="32">
        <v>435301211</v>
      </c>
      <c r="C197" s="33" t="s">
        <v>150</v>
      </c>
      <c r="D197" s="31">
        <v>301</v>
      </c>
      <c r="E197" s="33" t="s">
        <v>151</v>
      </c>
      <c r="F197" s="31">
        <v>211</v>
      </c>
      <c r="G197" s="33" t="s">
        <v>80</v>
      </c>
      <c r="H197" s="34">
        <v>2</v>
      </c>
      <c r="I197" s="35">
        <v>11259</v>
      </c>
      <c r="J197" s="35">
        <v>2019</v>
      </c>
      <c r="K197" s="35">
        <v>0</v>
      </c>
      <c r="L197" s="35">
        <v>893</v>
      </c>
      <c r="M197" s="35">
        <v>14171</v>
      </c>
      <c r="N197" s="24"/>
      <c r="O197" s="34">
        <v>0</v>
      </c>
      <c r="P197" s="34">
        <v>0</v>
      </c>
      <c r="Q197" s="36">
        <v>0.09</v>
      </c>
      <c r="R197" s="36">
        <v>1.7356945956786835E-3</v>
      </c>
      <c r="S197" s="37">
        <f t="shared" si="2"/>
        <v>0</v>
      </c>
      <c r="T197" s="24"/>
      <c r="U197" s="38">
        <v>26556</v>
      </c>
      <c r="V197" s="38">
        <v>0</v>
      </c>
      <c r="W197" s="38">
        <v>0</v>
      </c>
      <c r="X197" s="38">
        <v>1786</v>
      </c>
      <c r="Y197" s="38">
        <v>28342</v>
      </c>
      <c r="Z197" s="24"/>
      <c r="AA197" s="39"/>
    </row>
    <row r="198" spans="1:27" x14ac:dyDescent="0.3">
      <c r="A198" s="31">
        <v>435</v>
      </c>
      <c r="B198" s="32">
        <v>435301295</v>
      </c>
      <c r="C198" s="33" t="s">
        <v>150</v>
      </c>
      <c r="D198" s="31">
        <v>301</v>
      </c>
      <c r="E198" s="33" t="s">
        <v>151</v>
      </c>
      <c r="F198" s="31">
        <v>295</v>
      </c>
      <c r="G198" s="33" t="s">
        <v>155</v>
      </c>
      <c r="H198" s="34">
        <v>69</v>
      </c>
      <c r="I198" s="35">
        <v>9600</v>
      </c>
      <c r="J198" s="35">
        <v>4591</v>
      </c>
      <c r="K198" s="35">
        <v>0</v>
      </c>
      <c r="L198" s="35">
        <v>893</v>
      </c>
      <c r="M198" s="35">
        <v>15084</v>
      </c>
      <c r="N198" s="24"/>
      <c r="O198" s="34">
        <v>0</v>
      </c>
      <c r="P198" s="34">
        <v>0</v>
      </c>
      <c r="Q198" s="36">
        <v>0.09</v>
      </c>
      <c r="R198" s="36">
        <v>2.155593654197779E-2</v>
      </c>
      <c r="S198" s="37">
        <f t="shared" si="2"/>
        <v>0</v>
      </c>
      <c r="T198" s="24"/>
      <c r="U198" s="38">
        <v>979179</v>
      </c>
      <c r="V198" s="38">
        <v>0</v>
      </c>
      <c r="W198" s="38">
        <v>0</v>
      </c>
      <c r="X198" s="38">
        <v>61617</v>
      </c>
      <c r="Y198" s="38">
        <v>1040796</v>
      </c>
      <c r="Z198" s="24"/>
      <c r="AA198" s="39"/>
    </row>
    <row r="199" spans="1:27" x14ac:dyDescent="0.3">
      <c r="A199" s="31">
        <v>435</v>
      </c>
      <c r="B199" s="32">
        <v>435301301</v>
      </c>
      <c r="C199" s="33" t="s">
        <v>150</v>
      </c>
      <c r="D199" s="31">
        <v>301</v>
      </c>
      <c r="E199" s="33" t="s">
        <v>151</v>
      </c>
      <c r="F199" s="31">
        <v>301</v>
      </c>
      <c r="G199" s="33" t="s">
        <v>151</v>
      </c>
      <c r="H199" s="34">
        <v>64</v>
      </c>
      <c r="I199" s="35">
        <v>9745</v>
      </c>
      <c r="J199" s="35">
        <v>3515</v>
      </c>
      <c r="K199" s="35">
        <v>0</v>
      </c>
      <c r="L199" s="35">
        <v>893</v>
      </c>
      <c r="M199" s="35">
        <v>14153</v>
      </c>
      <c r="N199" s="24"/>
      <c r="O199" s="34">
        <v>0</v>
      </c>
      <c r="P199" s="34">
        <v>0</v>
      </c>
      <c r="Q199" s="36">
        <v>0.09</v>
      </c>
      <c r="R199" s="36">
        <v>4.5436582083274439E-2</v>
      </c>
      <c r="S199" s="37">
        <f t="shared" si="2"/>
        <v>0</v>
      </c>
      <c r="T199" s="24"/>
      <c r="U199" s="38">
        <v>848640</v>
      </c>
      <c r="V199" s="38">
        <v>0</v>
      </c>
      <c r="W199" s="38">
        <v>0</v>
      </c>
      <c r="X199" s="38">
        <v>57152</v>
      </c>
      <c r="Y199" s="38">
        <v>905792</v>
      </c>
      <c r="Z199" s="24"/>
      <c r="AA199" s="39"/>
    </row>
    <row r="200" spans="1:27" x14ac:dyDescent="0.3">
      <c r="A200" s="31">
        <v>435</v>
      </c>
      <c r="B200" s="32">
        <v>435301326</v>
      </c>
      <c r="C200" s="33" t="s">
        <v>150</v>
      </c>
      <c r="D200" s="31">
        <v>301</v>
      </c>
      <c r="E200" s="33" t="s">
        <v>151</v>
      </c>
      <c r="F200" s="31">
        <v>326</v>
      </c>
      <c r="G200" s="33" t="s">
        <v>156</v>
      </c>
      <c r="H200" s="34">
        <v>8</v>
      </c>
      <c r="I200" s="35">
        <v>9630</v>
      </c>
      <c r="J200" s="35">
        <v>3644</v>
      </c>
      <c r="K200" s="35">
        <v>0</v>
      </c>
      <c r="L200" s="35">
        <v>893</v>
      </c>
      <c r="M200" s="35">
        <v>14167</v>
      </c>
      <c r="N200" s="24"/>
      <c r="O200" s="34">
        <v>0</v>
      </c>
      <c r="P200" s="34">
        <v>0</v>
      </c>
      <c r="Q200" s="36">
        <v>0.09</v>
      </c>
      <c r="R200" s="36">
        <v>2.679064807740778E-3</v>
      </c>
      <c r="S200" s="37">
        <f t="shared" si="2"/>
        <v>0</v>
      </c>
      <c r="T200" s="24"/>
      <c r="U200" s="38">
        <v>106192</v>
      </c>
      <c r="V200" s="38">
        <v>0</v>
      </c>
      <c r="W200" s="38">
        <v>0</v>
      </c>
      <c r="X200" s="38">
        <v>7144</v>
      </c>
      <c r="Y200" s="38">
        <v>113336</v>
      </c>
      <c r="Z200" s="24"/>
      <c r="AA200" s="39"/>
    </row>
    <row r="201" spans="1:27" x14ac:dyDescent="0.3">
      <c r="A201" s="31">
        <v>435</v>
      </c>
      <c r="B201" s="32">
        <v>435301673</v>
      </c>
      <c r="C201" s="33" t="s">
        <v>150</v>
      </c>
      <c r="D201" s="31">
        <v>301</v>
      </c>
      <c r="E201" s="33" t="s">
        <v>151</v>
      </c>
      <c r="F201" s="31">
        <v>673</v>
      </c>
      <c r="G201" s="33" t="s">
        <v>159</v>
      </c>
      <c r="H201" s="34">
        <v>17</v>
      </c>
      <c r="I201" s="35">
        <v>9370</v>
      </c>
      <c r="J201" s="35">
        <v>4448</v>
      </c>
      <c r="K201" s="35">
        <v>0</v>
      </c>
      <c r="L201" s="35">
        <v>893</v>
      </c>
      <c r="M201" s="35">
        <v>14711</v>
      </c>
      <c r="N201" s="24"/>
      <c r="O201" s="34">
        <v>0</v>
      </c>
      <c r="P201" s="34">
        <v>0</v>
      </c>
      <c r="Q201" s="36">
        <v>0.09</v>
      </c>
      <c r="R201" s="36">
        <v>2.1570994958928082E-2</v>
      </c>
      <c r="S201" s="37">
        <f t="shared" si="2"/>
        <v>0</v>
      </c>
      <c r="T201" s="24"/>
      <c r="U201" s="38">
        <v>234906</v>
      </c>
      <c r="V201" s="38">
        <v>0</v>
      </c>
      <c r="W201" s="38">
        <v>0</v>
      </c>
      <c r="X201" s="38">
        <v>15181</v>
      </c>
      <c r="Y201" s="38">
        <v>250087</v>
      </c>
      <c r="Z201" s="24"/>
      <c r="AA201" s="39"/>
    </row>
    <row r="202" spans="1:27" x14ac:dyDescent="0.3">
      <c r="A202" s="31">
        <v>435</v>
      </c>
      <c r="B202" s="32">
        <v>435301725</v>
      </c>
      <c r="C202" s="33" t="s">
        <v>150</v>
      </c>
      <c r="D202" s="31">
        <v>301</v>
      </c>
      <c r="E202" s="33" t="s">
        <v>151</v>
      </c>
      <c r="F202" s="31">
        <v>725</v>
      </c>
      <c r="G202" s="33" t="s">
        <v>136</v>
      </c>
      <c r="H202" s="34">
        <v>1</v>
      </c>
      <c r="I202" s="35">
        <v>8749</v>
      </c>
      <c r="J202" s="35">
        <v>2511</v>
      </c>
      <c r="K202" s="35">
        <v>0</v>
      </c>
      <c r="L202" s="35">
        <v>893</v>
      </c>
      <c r="M202" s="35">
        <v>12153</v>
      </c>
      <c r="N202" s="24"/>
      <c r="O202" s="34">
        <v>0</v>
      </c>
      <c r="P202" s="34">
        <v>0</v>
      </c>
      <c r="Q202" s="36">
        <v>0.09</v>
      </c>
      <c r="R202" s="36">
        <v>1.0919945339310106E-2</v>
      </c>
      <c r="S202" s="37">
        <f t="shared" si="2"/>
        <v>0</v>
      </c>
      <c r="T202" s="24"/>
      <c r="U202" s="38">
        <v>11260</v>
      </c>
      <c r="V202" s="38">
        <v>0</v>
      </c>
      <c r="W202" s="38">
        <v>0</v>
      </c>
      <c r="X202" s="38">
        <v>893</v>
      </c>
      <c r="Y202" s="38">
        <v>12153</v>
      </c>
      <c r="Z202" s="24"/>
      <c r="AA202" s="39"/>
    </row>
    <row r="203" spans="1:27" x14ac:dyDescent="0.3">
      <c r="A203" s="31">
        <v>435</v>
      </c>
      <c r="B203" s="32">
        <v>435301735</v>
      </c>
      <c r="C203" s="33" t="s">
        <v>150</v>
      </c>
      <c r="D203" s="31">
        <v>301</v>
      </c>
      <c r="E203" s="33" t="s">
        <v>151</v>
      </c>
      <c r="F203" s="31">
        <v>735</v>
      </c>
      <c r="G203" s="33" t="s">
        <v>138</v>
      </c>
      <c r="H203" s="34">
        <v>3</v>
      </c>
      <c r="I203" s="35">
        <v>9555</v>
      </c>
      <c r="J203" s="35">
        <v>3824</v>
      </c>
      <c r="K203" s="35">
        <v>0</v>
      </c>
      <c r="L203" s="35">
        <v>893</v>
      </c>
      <c r="M203" s="35">
        <v>14272</v>
      </c>
      <c r="N203" s="24"/>
      <c r="O203" s="34">
        <v>0</v>
      </c>
      <c r="P203" s="34">
        <v>0</v>
      </c>
      <c r="Q203" s="36">
        <v>0.09</v>
      </c>
      <c r="R203" s="36">
        <v>2.12082841420623E-2</v>
      </c>
      <c r="S203" s="37">
        <f t="shared" ref="S203:S266" si="3">IFERROR(W203/(H203-O203),0)</f>
        <v>0</v>
      </c>
      <c r="T203" s="24"/>
      <c r="U203" s="38">
        <v>40137</v>
      </c>
      <c r="V203" s="38">
        <v>0</v>
      </c>
      <c r="W203" s="38">
        <v>0</v>
      </c>
      <c r="X203" s="38">
        <v>2679</v>
      </c>
      <c r="Y203" s="38">
        <v>42816</v>
      </c>
      <c r="Z203" s="24"/>
      <c r="AA203" s="39"/>
    </row>
    <row r="204" spans="1:27" x14ac:dyDescent="0.3">
      <c r="A204" s="31">
        <v>436</v>
      </c>
      <c r="B204" s="32">
        <v>436049001</v>
      </c>
      <c r="C204" s="33" t="s">
        <v>160</v>
      </c>
      <c r="D204" s="31">
        <v>49</v>
      </c>
      <c r="E204" s="33" t="s">
        <v>96</v>
      </c>
      <c r="F204" s="31">
        <v>1</v>
      </c>
      <c r="G204" s="33" t="s">
        <v>161</v>
      </c>
      <c r="H204" s="34">
        <v>1</v>
      </c>
      <c r="I204" s="35">
        <v>10922</v>
      </c>
      <c r="J204" s="35">
        <v>2806</v>
      </c>
      <c r="K204" s="35">
        <v>0</v>
      </c>
      <c r="L204" s="35">
        <v>893</v>
      </c>
      <c r="M204" s="35">
        <v>14621</v>
      </c>
      <c r="N204" s="24"/>
      <c r="O204" s="34">
        <v>0</v>
      </c>
      <c r="P204" s="34">
        <v>0</v>
      </c>
      <c r="Q204" s="36">
        <v>0.09</v>
      </c>
      <c r="R204" s="36">
        <v>1.5558084291471243E-2</v>
      </c>
      <c r="S204" s="37">
        <f t="shared" si="3"/>
        <v>0</v>
      </c>
      <c r="T204" s="24"/>
      <c r="U204" s="38">
        <v>13728</v>
      </c>
      <c r="V204" s="38">
        <v>0</v>
      </c>
      <c r="W204" s="38">
        <v>0</v>
      </c>
      <c r="X204" s="38">
        <v>893</v>
      </c>
      <c r="Y204" s="38">
        <v>14621</v>
      </c>
      <c r="Z204" s="24"/>
      <c r="AA204" s="39"/>
    </row>
    <row r="205" spans="1:27" x14ac:dyDescent="0.3">
      <c r="A205" s="31">
        <v>436</v>
      </c>
      <c r="B205" s="32">
        <v>436049010</v>
      </c>
      <c r="C205" s="33" t="s">
        <v>160</v>
      </c>
      <c r="D205" s="31">
        <v>49</v>
      </c>
      <c r="E205" s="33" t="s">
        <v>96</v>
      </c>
      <c r="F205" s="31">
        <v>10</v>
      </c>
      <c r="G205" s="33" t="s">
        <v>99</v>
      </c>
      <c r="H205" s="34">
        <v>6</v>
      </c>
      <c r="I205" s="35">
        <v>11845</v>
      </c>
      <c r="J205" s="35">
        <v>3644</v>
      </c>
      <c r="K205" s="35">
        <v>0</v>
      </c>
      <c r="L205" s="35">
        <v>893</v>
      </c>
      <c r="M205" s="35">
        <v>16382</v>
      </c>
      <c r="N205" s="24"/>
      <c r="O205" s="34">
        <v>0</v>
      </c>
      <c r="P205" s="34">
        <v>0</v>
      </c>
      <c r="Q205" s="36">
        <v>0.09</v>
      </c>
      <c r="R205" s="36">
        <v>2.4627758017934176E-3</v>
      </c>
      <c r="S205" s="37">
        <f t="shared" si="3"/>
        <v>0</v>
      </c>
      <c r="T205" s="24"/>
      <c r="U205" s="38">
        <v>92934</v>
      </c>
      <c r="V205" s="38">
        <v>0</v>
      </c>
      <c r="W205" s="38">
        <v>0</v>
      </c>
      <c r="X205" s="38">
        <v>5358</v>
      </c>
      <c r="Y205" s="38">
        <v>98292</v>
      </c>
      <c r="Z205" s="24"/>
      <c r="AA205" s="39"/>
    </row>
    <row r="206" spans="1:27" x14ac:dyDescent="0.3">
      <c r="A206" s="31">
        <v>436</v>
      </c>
      <c r="B206" s="32">
        <v>436049035</v>
      </c>
      <c r="C206" s="33" t="s">
        <v>160</v>
      </c>
      <c r="D206" s="31">
        <v>49</v>
      </c>
      <c r="E206" s="33" t="s">
        <v>96</v>
      </c>
      <c r="F206" s="31">
        <v>35</v>
      </c>
      <c r="G206" s="33" t="s">
        <v>22</v>
      </c>
      <c r="H206" s="34">
        <v>55</v>
      </c>
      <c r="I206" s="35">
        <v>12272</v>
      </c>
      <c r="J206" s="35">
        <v>4308</v>
      </c>
      <c r="K206" s="35">
        <v>0</v>
      </c>
      <c r="L206" s="35">
        <v>893</v>
      </c>
      <c r="M206" s="35">
        <v>17473</v>
      </c>
      <c r="N206" s="24"/>
      <c r="O206" s="34">
        <v>0</v>
      </c>
      <c r="P206" s="34">
        <v>0</v>
      </c>
      <c r="Q206" s="36">
        <v>0.18</v>
      </c>
      <c r="R206" s="36">
        <v>0.1582084907439498</v>
      </c>
      <c r="S206" s="37">
        <f t="shared" si="3"/>
        <v>0</v>
      </c>
      <c r="T206" s="24"/>
      <c r="U206" s="38">
        <v>911900</v>
      </c>
      <c r="V206" s="38">
        <v>0</v>
      </c>
      <c r="W206" s="38">
        <v>0</v>
      </c>
      <c r="X206" s="38">
        <v>49115</v>
      </c>
      <c r="Y206" s="38">
        <v>961015</v>
      </c>
      <c r="Z206" s="24"/>
      <c r="AA206" s="39"/>
    </row>
    <row r="207" spans="1:27" x14ac:dyDescent="0.3">
      <c r="A207" s="31">
        <v>436</v>
      </c>
      <c r="B207" s="32">
        <v>436049044</v>
      </c>
      <c r="C207" s="33" t="s">
        <v>160</v>
      </c>
      <c r="D207" s="31">
        <v>49</v>
      </c>
      <c r="E207" s="33" t="s">
        <v>96</v>
      </c>
      <c r="F207" s="31">
        <v>44</v>
      </c>
      <c r="G207" s="33" t="s">
        <v>35</v>
      </c>
      <c r="H207" s="34">
        <v>2</v>
      </c>
      <c r="I207" s="35">
        <v>13702</v>
      </c>
      <c r="J207" s="35">
        <v>319</v>
      </c>
      <c r="K207" s="35">
        <v>0</v>
      </c>
      <c r="L207" s="35">
        <v>893</v>
      </c>
      <c r="M207" s="35">
        <v>14914</v>
      </c>
      <c r="N207" s="24"/>
      <c r="O207" s="34">
        <v>0</v>
      </c>
      <c r="P207" s="34">
        <v>0</v>
      </c>
      <c r="Q207" s="36">
        <v>0.09</v>
      </c>
      <c r="R207" s="36">
        <v>5.5522851392677805E-2</v>
      </c>
      <c r="S207" s="37">
        <f t="shared" si="3"/>
        <v>0</v>
      </c>
      <c r="T207" s="24"/>
      <c r="U207" s="38">
        <v>28042</v>
      </c>
      <c r="V207" s="38">
        <v>0</v>
      </c>
      <c r="W207" s="38">
        <v>0</v>
      </c>
      <c r="X207" s="38">
        <v>1786</v>
      </c>
      <c r="Y207" s="38">
        <v>29828</v>
      </c>
      <c r="Z207" s="24"/>
      <c r="AA207" s="39"/>
    </row>
    <row r="208" spans="1:27" x14ac:dyDescent="0.3">
      <c r="A208" s="31">
        <v>436</v>
      </c>
      <c r="B208" s="32">
        <v>436049049</v>
      </c>
      <c r="C208" s="33" t="s">
        <v>160</v>
      </c>
      <c r="D208" s="31">
        <v>49</v>
      </c>
      <c r="E208" s="33" t="s">
        <v>96</v>
      </c>
      <c r="F208" s="31">
        <v>49</v>
      </c>
      <c r="G208" s="33" t="s">
        <v>96</v>
      </c>
      <c r="H208" s="34">
        <v>223</v>
      </c>
      <c r="I208" s="35">
        <v>12277</v>
      </c>
      <c r="J208" s="35">
        <v>15536</v>
      </c>
      <c r="K208" s="35">
        <v>0</v>
      </c>
      <c r="L208" s="35">
        <v>893</v>
      </c>
      <c r="M208" s="35">
        <v>28706</v>
      </c>
      <c r="N208" s="24"/>
      <c r="O208" s="34">
        <v>0</v>
      </c>
      <c r="P208" s="34">
        <v>0</v>
      </c>
      <c r="Q208" s="36">
        <v>0.09</v>
      </c>
      <c r="R208" s="36">
        <v>7.9998241629540945E-2</v>
      </c>
      <c r="S208" s="37">
        <f t="shared" si="3"/>
        <v>0</v>
      </c>
      <c r="T208" s="24"/>
      <c r="U208" s="38">
        <v>6202299</v>
      </c>
      <c r="V208" s="38">
        <v>0</v>
      </c>
      <c r="W208" s="38">
        <v>0</v>
      </c>
      <c r="X208" s="38">
        <v>199139</v>
      </c>
      <c r="Y208" s="38">
        <v>6401438</v>
      </c>
      <c r="Z208" s="24"/>
      <c r="AA208" s="39"/>
    </row>
    <row r="209" spans="1:27" x14ac:dyDescent="0.3">
      <c r="A209" s="31">
        <v>436</v>
      </c>
      <c r="B209" s="32">
        <v>436049057</v>
      </c>
      <c r="C209" s="33" t="s">
        <v>160</v>
      </c>
      <c r="D209" s="31">
        <v>49</v>
      </c>
      <c r="E209" s="33" t="s">
        <v>96</v>
      </c>
      <c r="F209" s="31">
        <v>57</v>
      </c>
      <c r="G209" s="33" t="s">
        <v>23</v>
      </c>
      <c r="H209" s="34">
        <v>5</v>
      </c>
      <c r="I209" s="35">
        <v>10683</v>
      </c>
      <c r="J209" s="35">
        <v>542</v>
      </c>
      <c r="K209" s="35">
        <v>0</v>
      </c>
      <c r="L209" s="35">
        <v>893</v>
      </c>
      <c r="M209" s="35">
        <v>12118</v>
      </c>
      <c r="N209" s="24"/>
      <c r="O209" s="34">
        <v>0</v>
      </c>
      <c r="P209" s="34">
        <v>0</v>
      </c>
      <c r="Q209" s="36">
        <v>0.18</v>
      </c>
      <c r="R209" s="36">
        <v>0.14219879555979525</v>
      </c>
      <c r="S209" s="37">
        <f t="shared" si="3"/>
        <v>0</v>
      </c>
      <c r="T209" s="24"/>
      <c r="U209" s="38">
        <v>56125</v>
      </c>
      <c r="V209" s="38">
        <v>0</v>
      </c>
      <c r="W209" s="38">
        <v>0</v>
      </c>
      <c r="X209" s="38">
        <v>4465</v>
      </c>
      <c r="Y209" s="38">
        <v>60590</v>
      </c>
      <c r="Z209" s="24"/>
      <c r="AA209" s="39"/>
    </row>
    <row r="210" spans="1:27" x14ac:dyDescent="0.3">
      <c r="A210" s="31">
        <v>436</v>
      </c>
      <c r="B210" s="32">
        <v>436049093</v>
      </c>
      <c r="C210" s="33" t="s">
        <v>160</v>
      </c>
      <c r="D210" s="31">
        <v>49</v>
      </c>
      <c r="E210" s="33" t="s">
        <v>96</v>
      </c>
      <c r="F210" s="31">
        <v>93</v>
      </c>
      <c r="G210" s="33" t="s">
        <v>25</v>
      </c>
      <c r="H210" s="34">
        <v>10</v>
      </c>
      <c r="I210" s="35">
        <v>12068</v>
      </c>
      <c r="J210" s="35">
        <v>343</v>
      </c>
      <c r="K210" s="35">
        <v>0</v>
      </c>
      <c r="L210" s="35">
        <v>893</v>
      </c>
      <c r="M210" s="35">
        <v>13304</v>
      </c>
      <c r="N210" s="24"/>
      <c r="O210" s="34">
        <v>0</v>
      </c>
      <c r="P210" s="34">
        <v>0</v>
      </c>
      <c r="Q210" s="36">
        <v>0.09</v>
      </c>
      <c r="R210" s="36">
        <v>9.4782905982044599E-2</v>
      </c>
      <c r="S210" s="37">
        <f t="shared" si="3"/>
        <v>-626.28008213211683</v>
      </c>
      <c r="T210" s="24"/>
      <c r="U210" s="38">
        <v>124110</v>
      </c>
      <c r="V210" s="38">
        <v>0</v>
      </c>
      <c r="W210" s="38">
        <v>-6262.8008213211688</v>
      </c>
      <c r="X210" s="38">
        <v>8930</v>
      </c>
      <c r="Y210" s="38">
        <v>126777.19917867883</v>
      </c>
      <c r="Z210" s="24"/>
      <c r="AA210" s="39"/>
    </row>
    <row r="211" spans="1:27" x14ac:dyDescent="0.3">
      <c r="A211" s="31">
        <v>436</v>
      </c>
      <c r="B211" s="32">
        <v>436049133</v>
      </c>
      <c r="C211" s="33" t="s">
        <v>160</v>
      </c>
      <c r="D211" s="31">
        <v>49</v>
      </c>
      <c r="E211" s="33" t="s">
        <v>96</v>
      </c>
      <c r="F211" s="31">
        <v>133</v>
      </c>
      <c r="G211" s="33" t="s">
        <v>73</v>
      </c>
      <c r="H211" s="34">
        <v>2</v>
      </c>
      <c r="I211" s="35">
        <v>10922</v>
      </c>
      <c r="J211" s="35">
        <v>3422</v>
      </c>
      <c r="K211" s="35">
        <v>0</v>
      </c>
      <c r="L211" s="35">
        <v>893</v>
      </c>
      <c r="M211" s="35">
        <v>15237</v>
      </c>
      <c r="N211" s="24"/>
      <c r="O211" s="34">
        <v>0</v>
      </c>
      <c r="P211" s="34">
        <v>0</v>
      </c>
      <c r="Q211" s="36">
        <v>0.09</v>
      </c>
      <c r="R211" s="36">
        <v>2.9992689029297782E-2</v>
      </c>
      <c r="S211" s="37">
        <f t="shared" si="3"/>
        <v>0</v>
      </c>
      <c r="T211" s="24"/>
      <c r="U211" s="38">
        <v>28688</v>
      </c>
      <c r="V211" s="38">
        <v>0</v>
      </c>
      <c r="W211" s="38">
        <v>0</v>
      </c>
      <c r="X211" s="38">
        <v>1786</v>
      </c>
      <c r="Y211" s="38">
        <v>30474</v>
      </c>
      <c r="Z211" s="24"/>
      <c r="AA211" s="39"/>
    </row>
    <row r="212" spans="1:27" x14ac:dyDescent="0.3">
      <c r="A212" s="31">
        <v>436</v>
      </c>
      <c r="B212" s="32">
        <v>436049149</v>
      </c>
      <c r="C212" s="33" t="s">
        <v>160</v>
      </c>
      <c r="D212" s="31">
        <v>49</v>
      </c>
      <c r="E212" s="33" t="s">
        <v>96</v>
      </c>
      <c r="F212" s="31">
        <v>149</v>
      </c>
      <c r="G212" s="33" t="s">
        <v>103</v>
      </c>
      <c r="H212" s="34">
        <v>2</v>
      </c>
      <c r="I212" s="35">
        <v>9991</v>
      </c>
      <c r="J212" s="35">
        <v>13</v>
      </c>
      <c r="K212" s="35">
        <v>0</v>
      </c>
      <c r="L212" s="35">
        <v>893</v>
      </c>
      <c r="M212" s="35">
        <v>10897</v>
      </c>
      <c r="N212" s="24"/>
      <c r="O212" s="34">
        <v>0</v>
      </c>
      <c r="P212" s="34">
        <v>0</v>
      </c>
      <c r="Q212" s="36">
        <v>0.16</v>
      </c>
      <c r="R212" s="36">
        <v>0.11951738551252943</v>
      </c>
      <c r="S212" s="37">
        <f t="shared" si="3"/>
        <v>0</v>
      </c>
      <c r="T212" s="24"/>
      <c r="U212" s="38">
        <v>20008</v>
      </c>
      <c r="V212" s="38">
        <v>0</v>
      </c>
      <c r="W212" s="38">
        <v>0</v>
      </c>
      <c r="X212" s="38">
        <v>1786</v>
      </c>
      <c r="Y212" s="38">
        <v>21794</v>
      </c>
      <c r="Z212" s="24"/>
      <c r="AA212" s="39"/>
    </row>
    <row r="213" spans="1:27" x14ac:dyDescent="0.3">
      <c r="A213" s="31">
        <v>436</v>
      </c>
      <c r="B213" s="32">
        <v>436049163</v>
      </c>
      <c r="C213" s="33" t="s">
        <v>160</v>
      </c>
      <c r="D213" s="31">
        <v>49</v>
      </c>
      <c r="E213" s="33" t="s">
        <v>96</v>
      </c>
      <c r="F213" s="31">
        <v>163</v>
      </c>
      <c r="G213" s="33" t="s">
        <v>27</v>
      </c>
      <c r="H213" s="34">
        <v>2</v>
      </c>
      <c r="I213" s="35">
        <v>12155</v>
      </c>
      <c r="J213" s="35">
        <v>237</v>
      </c>
      <c r="K213" s="35">
        <v>0</v>
      </c>
      <c r="L213" s="35">
        <v>893</v>
      </c>
      <c r="M213" s="35">
        <v>13285</v>
      </c>
      <c r="N213" s="24"/>
      <c r="O213" s="34">
        <v>0</v>
      </c>
      <c r="P213" s="34">
        <v>0</v>
      </c>
      <c r="Q213" s="36">
        <v>0.18</v>
      </c>
      <c r="R213" s="36">
        <v>9.4739434063754208E-2</v>
      </c>
      <c r="S213" s="37">
        <f t="shared" si="3"/>
        <v>0</v>
      </c>
      <c r="T213" s="24"/>
      <c r="U213" s="38">
        <v>24784</v>
      </c>
      <c r="V213" s="38">
        <v>0</v>
      </c>
      <c r="W213" s="38">
        <v>0</v>
      </c>
      <c r="X213" s="38">
        <v>1786</v>
      </c>
      <c r="Y213" s="38">
        <v>26570</v>
      </c>
      <c r="Z213" s="24"/>
      <c r="AA213" s="39"/>
    </row>
    <row r="214" spans="1:27" x14ac:dyDescent="0.3">
      <c r="A214" s="31">
        <v>436</v>
      </c>
      <c r="B214" s="32">
        <v>436049165</v>
      </c>
      <c r="C214" s="33" t="s">
        <v>160</v>
      </c>
      <c r="D214" s="31">
        <v>49</v>
      </c>
      <c r="E214" s="33" t="s">
        <v>96</v>
      </c>
      <c r="F214" s="31">
        <v>165</v>
      </c>
      <c r="G214" s="33" t="s">
        <v>28</v>
      </c>
      <c r="H214" s="34">
        <v>30</v>
      </c>
      <c r="I214" s="35">
        <v>11192</v>
      </c>
      <c r="J214" s="35">
        <v>608</v>
      </c>
      <c r="K214" s="35">
        <v>0</v>
      </c>
      <c r="L214" s="35">
        <v>893</v>
      </c>
      <c r="M214" s="35">
        <v>12693</v>
      </c>
      <c r="N214" s="24"/>
      <c r="O214" s="34">
        <v>14</v>
      </c>
      <c r="P214" s="34">
        <v>0</v>
      </c>
      <c r="Q214" s="36">
        <v>0.14000000000000001</v>
      </c>
      <c r="R214" s="36">
        <v>0.10702896319247782</v>
      </c>
      <c r="S214" s="37">
        <f t="shared" si="3"/>
        <v>0</v>
      </c>
      <c r="T214" s="24"/>
      <c r="U214" s="38">
        <v>354000</v>
      </c>
      <c r="V214" s="38">
        <v>0</v>
      </c>
      <c r="W214" s="38">
        <v>0</v>
      </c>
      <c r="X214" s="38">
        <v>26790</v>
      </c>
      <c r="Y214" s="38">
        <v>380790</v>
      </c>
      <c r="Z214" s="24"/>
      <c r="AA214" s="39"/>
    </row>
    <row r="215" spans="1:27" x14ac:dyDescent="0.3">
      <c r="A215" s="31">
        <v>436</v>
      </c>
      <c r="B215" s="32">
        <v>436049176</v>
      </c>
      <c r="C215" s="33" t="s">
        <v>160</v>
      </c>
      <c r="D215" s="31">
        <v>49</v>
      </c>
      <c r="E215" s="33" t="s">
        <v>96</v>
      </c>
      <c r="F215" s="31">
        <v>176</v>
      </c>
      <c r="G215" s="33" t="s">
        <v>29</v>
      </c>
      <c r="H215" s="34">
        <v>12</v>
      </c>
      <c r="I215" s="35">
        <v>11262</v>
      </c>
      <c r="J215" s="35">
        <v>3719</v>
      </c>
      <c r="K215" s="35">
        <v>0</v>
      </c>
      <c r="L215" s="35">
        <v>893</v>
      </c>
      <c r="M215" s="35">
        <v>15874</v>
      </c>
      <c r="N215" s="24"/>
      <c r="O215" s="34">
        <v>0</v>
      </c>
      <c r="P215" s="34">
        <v>0</v>
      </c>
      <c r="Q215" s="36">
        <v>0.09</v>
      </c>
      <c r="R215" s="36">
        <v>6.9986063153058664E-2</v>
      </c>
      <c r="S215" s="37">
        <f t="shared" si="3"/>
        <v>0</v>
      </c>
      <c r="T215" s="24"/>
      <c r="U215" s="38">
        <v>179772</v>
      </c>
      <c r="V215" s="38">
        <v>0</v>
      </c>
      <c r="W215" s="38">
        <v>0</v>
      </c>
      <c r="X215" s="38">
        <v>10716</v>
      </c>
      <c r="Y215" s="38">
        <v>190488</v>
      </c>
      <c r="Z215" s="24"/>
      <c r="AA215" s="39"/>
    </row>
    <row r="216" spans="1:27" x14ac:dyDescent="0.3">
      <c r="A216" s="31">
        <v>436</v>
      </c>
      <c r="B216" s="32">
        <v>436049199</v>
      </c>
      <c r="C216" s="33" t="s">
        <v>160</v>
      </c>
      <c r="D216" s="31">
        <v>49</v>
      </c>
      <c r="E216" s="33" t="s">
        <v>96</v>
      </c>
      <c r="F216" s="31">
        <v>199</v>
      </c>
      <c r="G216" s="33" t="s">
        <v>162</v>
      </c>
      <c r="H216" s="34">
        <v>1</v>
      </c>
      <c r="I216" s="35">
        <v>13387</v>
      </c>
      <c r="J216" s="35">
        <v>8587</v>
      </c>
      <c r="K216" s="35">
        <v>0</v>
      </c>
      <c r="L216" s="35">
        <v>893</v>
      </c>
      <c r="M216" s="35">
        <v>22867</v>
      </c>
      <c r="N216" s="24"/>
      <c r="O216" s="34">
        <v>0</v>
      </c>
      <c r="P216" s="34">
        <v>0</v>
      </c>
      <c r="Q216" s="36">
        <v>0.09</v>
      </c>
      <c r="R216" s="36">
        <v>9.8420313213754104E-4</v>
      </c>
      <c r="S216" s="37">
        <f t="shared" si="3"/>
        <v>0</v>
      </c>
      <c r="T216" s="24"/>
      <c r="U216" s="38">
        <v>21974</v>
      </c>
      <c r="V216" s="38">
        <v>0</v>
      </c>
      <c r="W216" s="38">
        <v>0</v>
      </c>
      <c r="X216" s="38">
        <v>893</v>
      </c>
      <c r="Y216" s="38">
        <v>22867</v>
      </c>
      <c r="Z216" s="24"/>
      <c r="AA216" s="39"/>
    </row>
    <row r="217" spans="1:27" x14ac:dyDescent="0.3">
      <c r="A217" s="31">
        <v>436</v>
      </c>
      <c r="B217" s="32">
        <v>436049244</v>
      </c>
      <c r="C217" s="33" t="s">
        <v>160</v>
      </c>
      <c r="D217" s="31">
        <v>49</v>
      </c>
      <c r="E217" s="33" t="s">
        <v>96</v>
      </c>
      <c r="F217" s="31">
        <v>244</v>
      </c>
      <c r="G217" s="33" t="s">
        <v>43</v>
      </c>
      <c r="H217" s="34">
        <v>9</v>
      </c>
      <c r="I217" s="35">
        <v>12023</v>
      </c>
      <c r="J217" s="35">
        <v>4868</v>
      </c>
      <c r="K217" s="35">
        <v>0</v>
      </c>
      <c r="L217" s="35">
        <v>893</v>
      </c>
      <c r="M217" s="35">
        <v>17784</v>
      </c>
      <c r="N217" s="24"/>
      <c r="O217" s="34">
        <v>0</v>
      </c>
      <c r="P217" s="34">
        <v>0</v>
      </c>
      <c r="Q217" s="36">
        <v>0.18</v>
      </c>
      <c r="R217" s="36">
        <v>0.10491002846208129</v>
      </c>
      <c r="S217" s="37">
        <f t="shared" si="3"/>
        <v>0</v>
      </c>
      <c r="T217" s="24"/>
      <c r="U217" s="38">
        <v>152019</v>
      </c>
      <c r="V217" s="38">
        <v>0</v>
      </c>
      <c r="W217" s="38">
        <v>0</v>
      </c>
      <c r="X217" s="38">
        <v>8037</v>
      </c>
      <c r="Y217" s="38">
        <v>160056</v>
      </c>
      <c r="Z217" s="24"/>
      <c r="AA217" s="39"/>
    </row>
    <row r="218" spans="1:27" x14ac:dyDescent="0.3">
      <c r="A218" s="31">
        <v>436</v>
      </c>
      <c r="B218" s="32">
        <v>436049248</v>
      </c>
      <c r="C218" s="33" t="s">
        <v>160</v>
      </c>
      <c r="D218" s="31">
        <v>49</v>
      </c>
      <c r="E218" s="33" t="s">
        <v>96</v>
      </c>
      <c r="F218" s="31">
        <v>248</v>
      </c>
      <c r="G218" s="33" t="s">
        <v>30</v>
      </c>
      <c r="H218" s="34">
        <v>5</v>
      </c>
      <c r="I218" s="35">
        <v>11019</v>
      </c>
      <c r="J218" s="35">
        <v>1081</v>
      </c>
      <c r="K218" s="35">
        <v>0</v>
      </c>
      <c r="L218" s="35">
        <v>893</v>
      </c>
      <c r="M218" s="35">
        <v>12993</v>
      </c>
      <c r="N218" s="24"/>
      <c r="O218" s="34">
        <v>0</v>
      </c>
      <c r="P218" s="34">
        <v>0</v>
      </c>
      <c r="Q218" s="36">
        <v>0.09</v>
      </c>
      <c r="R218" s="36">
        <v>5.1746066067839235E-2</v>
      </c>
      <c r="S218" s="37">
        <f t="shared" si="3"/>
        <v>0</v>
      </c>
      <c r="T218" s="24"/>
      <c r="U218" s="38">
        <v>60500</v>
      </c>
      <c r="V218" s="38">
        <v>0</v>
      </c>
      <c r="W218" s="38">
        <v>0</v>
      </c>
      <c r="X218" s="38">
        <v>4465</v>
      </c>
      <c r="Y218" s="38">
        <v>64965</v>
      </c>
      <c r="Z218" s="24"/>
      <c r="AA218" s="39"/>
    </row>
    <row r="219" spans="1:27" x14ac:dyDescent="0.3">
      <c r="A219" s="31">
        <v>436</v>
      </c>
      <c r="B219" s="32">
        <v>436049262</v>
      </c>
      <c r="C219" s="33" t="s">
        <v>160</v>
      </c>
      <c r="D219" s="31">
        <v>49</v>
      </c>
      <c r="E219" s="33" t="s">
        <v>96</v>
      </c>
      <c r="F219" s="31">
        <v>262</v>
      </c>
      <c r="G219" s="33" t="s">
        <v>31</v>
      </c>
      <c r="H219" s="34">
        <v>1</v>
      </c>
      <c r="I219" s="35">
        <v>12155</v>
      </c>
      <c r="J219" s="35">
        <v>5604</v>
      </c>
      <c r="K219" s="35">
        <v>0</v>
      </c>
      <c r="L219" s="35">
        <v>893</v>
      </c>
      <c r="M219" s="35">
        <v>18652</v>
      </c>
      <c r="N219" s="24"/>
      <c r="O219" s="34">
        <v>0</v>
      </c>
      <c r="P219" s="34">
        <v>0</v>
      </c>
      <c r="Q219" s="36">
        <v>0.09</v>
      </c>
      <c r="R219" s="36">
        <v>6.3255923294419744E-2</v>
      </c>
      <c r="S219" s="37">
        <f t="shared" si="3"/>
        <v>0</v>
      </c>
      <c r="T219" s="24"/>
      <c r="U219" s="38">
        <v>17759</v>
      </c>
      <c r="V219" s="38">
        <v>0</v>
      </c>
      <c r="W219" s="38">
        <v>0</v>
      </c>
      <c r="X219" s="38">
        <v>893</v>
      </c>
      <c r="Y219" s="38">
        <v>18652</v>
      </c>
      <c r="Z219" s="24"/>
      <c r="AA219" s="39"/>
    </row>
    <row r="220" spans="1:27" x14ac:dyDescent="0.3">
      <c r="A220" s="31">
        <v>436</v>
      </c>
      <c r="B220" s="32">
        <v>436049274</v>
      </c>
      <c r="C220" s="33" t="s">
        <v>160</v>
      </c>
      <c r="D220" s="31">
        <v>49</v>
      </c>
      <c r="E220" s="33" t="s">
        <v>96</v>
      </c>
      <c r="F220" s="31">
        <v>274</v>
      </c>
      <c r="G220" s="33" t="s">
        <v>81</v>
      </c>
      <c r="H220" s="34">
        <v>6</v>
      </c>
      <c r="I220" s="35">
        <v>11428</v>
      </c>
      <c r="J220" s="35">
        <v>5524</v>
      </c>
      <c r="K220" s="35">
        <v>0</v>
      </c>
      <c r="L220" s="35">
        <v>893</v>
      </c>
      <c r="M220" s="35">
        <v>17845</v>
      </c>
      <c r="N220" s="24"/>
      <c r="O220" s="34">
        <v>0</v>
      </c>
      <c r="P220" s="34">
        <v>0</v>
      </c>
      <c r="Q220" s="36">
        <v>0.09</v>
      </c>
      <c r="R220" s="36">
        <v>8.1265572172450187E-2</v>
      </c>
      <c r="S220" s="37">
        <f t="shared" si="3"/>
        <v>0</v>
      </c>
      <c r="T220" s="24"/>
      <c r="U220" s="38">
        <v>101712</v>
      </c>
      <c r="V220" s="38">
        <v>0</v>
      </c>
      <c r="W220" s="38">
        <v>0</v>
      </c>
      <c r="X220" s="38">
        <v>5358</v>
      </c>
      <c r="Y220" s="38">
        <v>107070</v>
      </c>
      <c r="Z220" s="24"/>
      <c r="AA220" s="39"/>
    </row>
    <row r="221" spans="1:27" x14ac:dyDescent="0.3">
      <c r="A221" s="31">
        <v>436</v>
      </c>
      <c r="B221" s="32">
        <v>436049284</v>
      </c>
      <c r="C221" s="33" t="s">
        <v>160</v>
      </c>
      <c r="D221" s="31">
        <v>49</v>
      </c>
      <c r="E221" s="33" t="s">
        <v>96</v>
      </c>
      <c r="F221" s="31">
        <v>284</v>
      </c>
      <c r="G221" s="33" t="s">
        <v>163</v>
      </c>
      <c r="H221" s="34">
        <v>1</v>
      </c>
      <c r="I221" s="35">
        <v>10922</v>
      </c>
      <c r="J221" s="35">
        <v>3718</v>
      </c>
      <c r="K221" s="35">
        <v>0</v>
      </c>
      <c r="L221" s="35">
        <v>893</v>
      </c>
      <c r="M221" s="35">
        <v>15533</v>
      </c>
      <c r="N221" s="24"/>
      <c r="O221" s="34">
        <v>0</v>
      </c>
      <c r="P221" s="34">
        <v>0</v>
      </c>
      <c r="Q221" s="36">
        <v>0.09</v>
      </c>
      <c r="R221" s="36">
        <v>3.3453317557936221E-2</v>
      </c>
      <c r="S221" s="37">
        <f t="shared" si="3"/>
        <v>0</v>
      </c>
      <c r="T221" s="24"/>
      <c r="U221" s="38">
        <v>14640</v>
      </c>
      <c r="V221" s="38">
        <v>0</v>
      </c>
      <c r="W221" s="38">
        <v>0</v>
      </c>
      <c r="X221" s="38">
        <v>893</v>
      </c>
      <c r="Y221" s="38">
        <v>15533</v>
      </c>
      <c r="Z221" s="24"/>
      <c r="AA221" s="39"/>
    </row>
    <row r="222" spans="1:27" x14ac:dyDescent="0.3">
      <c r="A222" s="31">
        <v>436</v>
      </c>
      <c r="B222" s="32">
        <v>436049308</v>
      </c>
      <c r="C222" s="33" t="s">
        <v>160</v>
      </c>
      <c r="D222" s="31">
        <v>49</v>
      </c>
      <c r="E222" s="33" t="s">
        <v>96</v>
      </c>
      <c r="F222" s="31">
        <v>308</v>
      </c>
      <c r="G222" s="33" t="s">
        <v>32</v>
      </c>
      <c r="H222" s="34">
        <v>3</v>
      </c>
      <c r="I222" s="35">
        <v>12621</v>
      </c>
      <c r="J222" s="35">
        <v>7324</v>
      </c>
      <c r="K222" s="35">
        <v>0</v>
      </c>
      <c r="L222" s="35">
        <v>893</v>
      </c>
      <c r="M222" s="35">
        <v>20838</v>
      </c>
      <c r="N222" s="24"/>
      <c r="O222" s="34">
        <v>0</v>
      </c>
      <c r="P222" s="34">
        <v>0</v>
      </c>
      <c r="Q222" s="36">
        <v>0.09</v>
      </c>
      <c r="R222" s="36">
        <v>1.6507730479585108E-3</v>
      </c>
      <c r="S222" s="37">
        <f t="shared" si="3"/>
        <v>0</v>
      </c>
      <c r="T222" s="24"/>
      <c r="U222" s="38">
        <v>59835</v>
      </c>
      <c r="V222" s="38">
        <v>0</v>
      </c>
      <c r="W222" s="38">
        <v>0</v>
      </c>
      <c r="X222" s="38">
        <v>2679</v>
      </c>
      <c r="Y222" s="38">
        <v>62514</v>
      </c>
      <c r="Z222" s="24"/>
      <c r="AA222" s="39"/>
    </row>
    <row r="223" spans="1:27" x14ac:dyDescent="0.3">
      <c r="A223" s="31">
        <v>436</v>
      </c>
      <c r="B223" s="32">
        <v>436049336</v>
      </c>
      <c r="C223" s="33" t="s">
        <v>160</v>
      </c>
      <c r="D223" s="31">
        <v>49</v>
      </c>
      <c r="E223" s="33" t="s">
        <v>96</v>
      </c>
      <c r="F223" s="31">
        <v>336</v>
      </c>
      <c r="G223" s="33" t="s">
        <v>48</v>
      </c>
      <c r="H223" s="34">
        <v>2</v>
      </c>
      <c r="I223" s="35">
        <v>9991</v>
      </c>
      <c r="J223" s="35">
        <v>1880</v>
      </c>
      <c r="K223" s="35">
        <v>0</v>
      </c>
      <c r="L223" s="35">
        <v>893</v>
      </c>
      <c r="M223" s="35">
        <v>12764</v>
      </c>
      <c r="N223" s="24"/>
      <c r="O223" s="34">
        <v>0</v>
      </c>
      <c r="P223" s="34">
        <v>0</v>
      </c>
      <c r="Q223" s="36">
        <v>0.09</v>
      </c>
      <c r="R223" s="36">
        <v>3.7994013141262169E-2</v>
      </c>
      <c r="S223" s="37">
        <f t="shared" si="3"/>
        <v>0</v>
      </c>
      <c r="T223" s="24"/>
      <c r="U223" s="38">
        <v>23742</v>
      </c>
      <c r="V223" s="38">
        <v>0</v>
      </c>
      <c r="W223" s="38">
        <v>0</v>
      </c>
      <c r="X223" s="38">
        <v>1786</v>
      </c>
      <c r="Y223" s="38">
        <v>25528</v>
      </c>
      <c r="Z223" s="24"/>
      <c r="AA223" s="39"/>
    </row>
    <row r="224" spans="1:27" x14ac:dyDescent="0.3">
      <c r="A224" s="31">
        <v>436</v>
      </c>
      <c r="B224" s="32">
        <v>436049346</v>
      </c>
      <c r="C224" s="33" t="s">
        <v>160</v>
      </c>
      <c r="D224" s="31">
        <v>49</v>
      </c>
      <c r="E224" s="33" t="s">
        <v>96</v>
      </c>
      <c r="F224" s="31">
        <v>346</v>
      </c>
      <c r="G224" s="33" t="s">
        <v>33</v>
      </c>
      <c r="H224" s="34">
        <v>1</v>
      </c>
      <c r="I224" s="35">
        <v>10922</v>
      </c>
      <c r="J224" s="35">
        <v>1215</v>
      </c>
      <c r="K224" s="35">
        <v>0</v>
      </c>
      <c r="L224" s="35">
        <v>893</v>
      </c>
      <c r="M224" s="35">
        <v>13030</v>
      </c>
      <c r="N224" s="24"/>
      <c r="O224" s="34">
        <v>0</v>
      </c>
      <c r="P224" s="34">
        <v>0</v>
      </c>
      <c r="Q224" s="36">
        <v>0.09</v>
      </c>
      <c r="R224" s="36">
        <v>1.2387954550194829E-2</v>
      </c>
      <c r="S224" s="37">
        <f t="shared" si="3"/>
        <v>0</v>
      </c>
      <c r="T224" s="24"/>
      <c r="U224" s="38">
        <v>12137</v>
      </c>
      <c r="V224" s="38">
        <v>0</v>
      </c>
      <c r="W224" s="38">
        <v>0</v>
      </c>
      <c r="X224" s="38">
        <v>893</v>
      </c>
      <c r="Y224" s="38">
        <v>13030</v>
      </c>
      <c r="Z224" s="24"/>
      <c r="AA224" s="39"/>
    </row>
    <row r="225" spans="1:27" x14ac:dyDescent="0.3">
      <c r="A225" s="31">
        <v>436</v>
      </c>
      <c r="B225" s="32">
        <v>436049347</v>
      </c>
      <c r="C225" s="33" t="s">
        <v>160</v>
      </c>
      <c r="D225" s="31">
        <v>49</v>
      </c>
      <c r="E225" s="33" t="s">
        <v>96</v>
      </c>
      <c r="F225" s="31">
        <v>347</v>
      </c>
      <c r="G225" s="33" t="s">
        <v>106</v>
      </c>
      <c r="H225" s="34">
        <v>1</v>
      </c>
      <c r="I225" s="35">
        <v>9060</v>
      </c>
      <c r="J225" s="35">
        <v>3925</v>
      </c>
      <c r="K225" s="35">
        <v>0</v>
      </c>
      <c r="L225" s="35">
        <v>893</v>
      </c>
      <c r="M225" s="35">
        <v>13878</v>
      </c>
      <c r="N225" s="24"/>
      <c r="O225" s="34">
        <v>0</v>
      </c>
      <c r="P225" s="34">
        <v>0</v>
      </c>
      <c r="Q225" s="36">
        <v>0.09</v>
      </c>
      <c r="R225" s="36">
        <v>4.470451979129899E-3</v>
      </c>
      <c r="S225" s="37">
        <f t="shared" si="3"/>
        <v>0</v>
      </c>
      <c r="T225" s="24"/>
      <c r="U225" s="38">
        <v>12985</v>
      </c>
      <c r="V225" s="38">
        <v>0</v>
      </c>
      <c r="W225" s="38">
        <v>0</v>
      </c>
      <c r="X225" s="38">
        <v>893</v>
      </c>
      <c r="Y225" s="38">
        <v>13878</v>
      </c>
      <c r="Z225" s="24"/>
      <c r="AA225" s="39"/>
    </row>
    <row r="226" spans="1:27" x14ac:dyDescent="0.3">
      <c r="A226" s="31">
        <v>437</v>
      </c>
      <c r="B226" s="32">
        <v>437035035</v>
      </c>
      <c r="C226" s="33" t="s">
        <v>164</v>
      </c>
      <c r="D226" s="31">
        <v>35</v>
      </c>
      <c r="E226" s="33" t="s">
        <v>22</v>
      </c>
      <c r="F226" s="31">
        <v>35</v>
      </c>
      <c r="G226" s="33" t="s">
        <v>22</v>
      </c>
      <c r="H226" s="34">
        <v>274</v>
      </c>
      <c r="I226" s="35">
        <v>13605</v>
      </c>
      <c r="J226" s="35">
        <v>4776</v>
      </c>
      <c r="K226" s="35">
        <v>576.07664233576645</v>
      </c>
      <c r="L226" s="35">
        <v>893</v>
      </c>
      <c r="M226" s="35">
        <v>19850.076642335767</v>
      </c>
      <c r="N226" s="24"/>
      <c r="O226" s="34">
        <v>0</v>
      </c>
      <c r="P226" s="34">
        <v>0</v>
      </c>
      <c r="Q226" s="36">
        <v>0.18</v>
      </c>
      <c r="R226" s="36">
        <v>0.1582084907439498</v>
      </c>
      <c r="S226" s="37">
        <f t="shared" si="3"/>
        <v>0</v>
      </c>
      <c r="T226" s="24"/>
      <c r="U226" s="38">
        <v>5036394</v>
      </c>
      <c r="V226" s="38">
        <v>157845</v>
      </c>
      <c r="W226" s="38">
        <v>0</v>
      </c>
      <c r="X226" s="38">
        <v>244682</v>
      </c>
      <c r="Y226" s="38">
        <v>5438921</v>
      </c>
      <c r="Z226" s="24"/>
      <c r="AA226" s="39"/>
    </row>
    <row r="227" spans="1:27" x14ac:dyDescent="0.3">
      <c r="A227" s="31">
        <v>437</v>
      </c>
      <c r="B227" s="32">
        <v>437035100</v>
      </c>
      <c r="C227" s="33" t="s">
        <v>164</v>
      </c>
      <c r="D227" s="31">
        <v>35</v>
      </c>
      <c r="E227" s="33" t="s">
        <v>22</v>
      </c>
      <c r="F227" s="31">
        <v>100</v>
      </c>
      <c r="G227" s="33" t="s">
        <v>79</v>
      </c>
      <c r="H227" s="34">
        <v>1</v>
      </c>
      <c r="I227" s="35">
        <v>15045</v>
      </c>
      <c r="J227" s="35">
        <v>7731</v>
      </c>
      <c r="K227" s="35">
        <v>0</v>
      </c>
      <c r="L227" s="35">
        <v>893</v>
      </c>
      <c r="M227" s="35">
        <v>23669</v>
      </c>
      <c r="N227" s="24"/>
      <c r="O227" s="34">
        <v>0</v>
      </c>
      <c r="P227" s="34">
        <v>0</v>
      </c>
      <c r="Q227" s="36">
        <v>0.09</v>
      </c>
      <c r="R227" s="36">
        <v>3.2776584370293738E-2</v>
      </c>
      <c r="S227" s="37">
        <f t="shared" si="3"/>
        <v>0</v>
      </c>
      <c r="T227" s="24"/>
      <c r="U227" s="38">
        <v>22776</v>
      </c>
      <c r="V227" s="38">
        <v>0</v>
      </c>
      <c r="W227" s="38">
        <v>0</v>
      </c>
      <c r="X227" s="38">
        <v>893</v>
      </c>
      <c r="Y227" s="38">
        <v>23669</v>
      </c>
      <c r="Z227" s="24"/>
      <c r="AA227" s="39"/>
    </row>
    <row r="228" spans="1:27" x14ac:dyDescent="0.3">
      <c r="A228" s="31">
        <v>437</v>
      </c>
      <c r="B228" s="32">
        <v>437035189</v>
      </c>
      <c r="C228" s="33" t="s">
        <v>164</v>
      </c>
      <c r="D228" s="31">
        <v>35</v>
      </c>
      <c r="E228" s="33" t="s">
        <v>22</v>
      </c>
      <c r="F228" s="31">
        <v>189</v>
      </c>
      <c r="G228" s="33" t="s">
        <v>38</v>
      </c>
      <c r="H228" s="34">
        <v>1</v>
      </c>
      <c r="I228" s="35">
        <v>15045</v>
      </c>
      <c r="J228" s="35">
        <v>6028</v>
      </c>
      <c r="K228" s="35">
        <v>0</v>
      </c>
      <c r="L228" s="35">
        <v>893</v>
      </c>
      <c r="M228" s="35">
        <v>21966</v>
      </c>
      <c r="N228" s="24"/>
      <c r="O228" s="34">
        <v>0</v>
      </c>
      <c r="P228" s="34">
        <v>0</v>
      </c>
      <c r="Q228" s="36">
        <v>0.09</v>
      </c>
      <c r="R228" s="36">
        <v>4.5538278876293067E-3</v>
      </c>
      <c r="S228" s="37">
        <f t="shared" si="3"/>
        <v>0</v>
      </c>
      <c r="T228" s="24"/>
      <c r="U228" s="38">
        <v>21073</v>
      </c>
      <c r="V228" s="38">
        <v>0</v>
      </c>
      <c r="W228" s="38">
        <v>0</v>
      </c>
      <c r="X228" s="38">
        <v>893</v>
      </c>
      <c r="Y228" s="38">
        <v>21966</v>
      </c>
      <c r="Z228" s="24"/>
      <c r="AA228" s="39"/>
    </row>
    <row r="229" spans="1:27" x14ac:dyDescent="0.3">
      <c r="A229" s="31">
        <v>437</v>
      </c>
      <c r="B229" s="32">
        <v>437035244</v>
      </c>
      <c r="C229" s="33" t="s">
        <v>164</v>
      </c>
      <c r="D229" s="31">
        <v>35</v>
      </c>
      <c r="E229" s="33" t="s">
        <v>22</v>
      </c>
      <c r="F229" s="31">
        <v>244</v>
      </c>
      <c r="G229" s="33" t="s">
        <v>43</v>
      </c>
      <c r="H229" s="34">
        <v>2</v>
      </c>
      <c r="I229" s="35">
        <v>15045</v>
      </c>
      <c r="J229" s="35">
        <v>6091</v>
      </c>
      <c r="K229" s="35">
        <v>0</v>
      </c>
      <c r="L229" s="35">
        <v>893</v>
      </c>
      <c r="M229" s="35">
        <v>22029</v>
      </c>
      <c r="N229" s="24"/>
      <c r="O229" s="34">
        <v>0</v>
      </c>
      <c r="P229" s="34">
        <v>0</v>
      </c>
      <c r="Q229" s="36">
        <v>0.18</v>
      </c>
      <c r="R229" s="36">
        <v>0.10491002846208129</v>
      </c>
      <c r="S229" s="37">
        <f t="shared" si="3"/>
        <v>0</v>
      </c>
      <c r="T229" s="24"/>
      <c r="U229" s="38">
        <v>42272</v>
      </c>
      <c r="V229" s="38">
        <v>0</v>
      </c>
      <c r="W229" s="38">
        <v>0</v>
      </c>
      <c r="X229" s="38">
        <v>1786</v>
      </c>
      <c r="Y229" s="38">
        <v>44058</v>
      </c>
      <c r="Z229" s="24"/>
      <c r="AA229" s="39"/>
    </row>
    <row r="230" spans="1:27" x14ac:dyDescent="0.3">
      <c r="A230" s="31">
        <v>438</v>
      </c>
      <c r="B230" s="32">
        <v>438035035</v>
      </c>
      <c r="C230" s="33" t="s">
        <v>165</v>
      </c>
      <c r="D230" s="31">
        <v>35</v>
      </c>
      <c r="E230" s="33" t="s">
        <v>22</v>
      </c>
      <c r="F230" s="31">
        <v>35</v>
      </c>
      <c r="G230" s="33" t="s">
        <v>22</v>
      </c>
      <c r="H230" s="34">
        <v>328</v>
      </c>
      <c r="I230" s="35">
        <v>12582</v>
      </c>
      <c r="J230" s="35">
        <v>4417</v>
      </c>
      <c r="K230" s="35">
        <v>126.05182926829268</v>
      </c>
      <c r="L230" s="35">
        <v>893</v>
      </c>
      <c r="M230" s="35">
        <v>18018.051829268294</v>
      </c>
      <c r="N230" s="24"/>
      <c r="O230" s="34">
        <v>0</v>
      </c>
      <c r="P230" s="34">
        <v>0</v>
      </c>
      <c r="Q230" s="36">
        <v>0.18</v>
      </c>
      <c r="R230" s="36">
        <v>0.1582084907439498</v>
      </c>
      <c r="S230" s="37">
        <f t="shared" si="3"/>
        <v>0</v>
      </c>
      <c r="T230" s="24"/>
      <c r="U230" s="38">
        <v>5575672</v>
      </c>
      <c r="V230" s="38">
        <v>41345</v>
      </c>
      <c r="W230" s="38">
        <v>0</v>
      </c>
      <c r="X230" s="38">
        <v>292904</v>
      </c>
      <c r="Y230" s="38">
        <v>5909921</v>
      </c>
      <c r="Z230" s="24"/>
      <c r="AA230" s="39"/>
    </row>
    <row r="231" spans="1:27" x14ac:dyDescent="0.3">
      <c r="A231" s="31">
        <v>438</v>
      </c>
      <c r="B231" s="32">
        <v>438035057</v>
      </c>
      <c r="C231" s="33" t="s">
        <v>165</v>
      </c>
      <c r="D231" s="31">
        <v>35</v>
      </c>
      <c r="E231" s="33" t="s">
        <v>22</v>
      </c>
      <c r="F231" s="31">
        <v>57</v>
      </c>
      <c r="G231" s="33" t="s">
        <v>23</v>
      </c>
      <c r="H231" s="34">
        <v>3</v>
      </c>
      <c r="I231" s="35">
        <v>9103</v>
      </c>
      <c r="J231" s="35">
        <v>462</v>
      </c>
      <c r="K231" s="35">
        <v>0</v>
      </c>
      <c r="L231" s="35">
        <v>893</v>
      </c>
      <c r="M231" s="35">
        <v>10458</v>
      </c>
      <c r="N231" s="24"/>
      <c r="O231" s="34">
        <v>0</v>
      </c>
      <c r="P231" s="34">
        <v>0</v>
      </c>
      <c r="Q231" s="36">
        <v>0.18</v>
      </c>
      <c r="R231" s="36">
        <v>0.14219879555979525</v>
      </c>
      <c r="S231" s="37">
        <f t="shared" si="3"/>
        <v>0</v>
      </c>
      <c r="T231" s="24"/>
      <c r="U231" s="38">
        <v>28695</v>
      </c>
      <c r="V231" s="38">
        <v>0</v>
      </c>
      <c r="W231" s="38">
        <v>0</v>
      </c>
      <c r="X231" s="38">
        <v>2679</v>
      </c>
      <c r="Y231" s="38">
        <v>31374</v>
      </c>
      <c r="Z231" s="24"/>
      <c r="AA231" s="39"/>
    </row>
    <row r="232" spans="1:27" x14ac:dyDescent="0.3">
      <c r="A232" s="31">
        <v>438</v>
      </c>
      <c r="B232" s="32">
        <v>438035244</v>
      </c>
      <c r="C232" s="33" t="s">
        <v>165</v>
      </c>
      <c r="D232" s="31">
        <v>35</v>
      </c>
      <c r="E232" s="33" t="s">
        <v>22</v>
      </c>
      <c r="F232" s="31">
        <v>244</v>
      </c>
      <c r="G232" s="33" t="s">
        <v>43</v>
      </c>
      <c r="H232" s="34">
        <v>9</v>
      </c>
      <c r="I232" s="35">
        <v>9532</v>
      </c>
      <c r="J232" s="35">
        <v>3859</v>
      </c>
      <c r="K232" s="35">
        <v>0</v>
      </c>
      <c r="L232" s="35">
        <v>893</v>
      </c>
      <c r="M232" s="35">
        <v>14284</v>
      </c>
      <c r="N232" s="24"/>
      <c r="O232" s="34">
        <v>0</v>
      </c>
      <c r="P232" s="34">
        <v>0</v>
      </c>
      <c r="Q232" s="36">
        <v>0.18</v>
      </c>
      <c r="R232" s="36">
        <v>0.10491002846208129</v>
      </c>
      <c r="S232" s="37">
        <f t="shared" si="3"/>
        <v>0</v>
      </c>
      <c r="T232" s="24"/>
      <c r="U232" s="38">
        <v>120519</v>
      </c>
      <c r="V232" s="38">
        <v>0</v>
      </c>
      <c r="W232" s="38">
        <v>0</v>
      </c>
      <c r="X232" s="38">
        <v>8037</v>
      </c>
      <c r="Y232" s="38">
        <v>128556</v>
      </c>
      <c r="Z232" s="24"/>
      <c r="AA232" s="39"/>
    </row>
    <row r="233" spans="1:27" x14ac:dyDescent="0.3">
      <c r="A233" s="31">
        <v>438</v>
      </c>
      <c r="B233" s="32">
        <v>438035248</v>
      </c>
      <c r="C233" s="33" t="s">
        <v>165</v>
      </c>
      <c r="D233" s="31">
        <v>35</v>
      </c>
      <c r="E233" s="33" t="s">
        <v>22</v>
      </c>
      <c r="F233" s="31">
        <v>248</v>
      </c>
      <c r="G233" s="33" t="s">
        <v>30</v>
      </c>
      <c r="H233" s="34">
        <v>3</v>
      </c>
      <c r="I233" s="35">
        <v>9311</v>
      </c>
      <c r="J233" s="35">
        <v>913</v>
      </c>
      <c r="K233" s="35">
        <v>0</v>
      </c>
      <c r="L233" s="35">
        <v>893</v>
      </c>
      <c r="M233" s="35">
        <v>11117</v>
      </c>
      <c r="N233" s="24"/>
      <c r="O233" s="34">
        <v>0</v>
      </c>
      <c r="P233" s="34">
        <v>0</v>
      </c>
      <c r="Q233" s="36">
        <v>0.09</v>
      </c>
      <c r="R233" s="36">
        <v>5.1746066067839235E-2</v>
      </c>
      <c r="S233" s="37">
        <f t="shared" si="3"/>
        <v>0</v>
      </c>
      <c r="T233" s="24"/>
      <c r="U233" s="38">
        <v>30672</v>
      </c>
      <c r="V233" s="38">
        <v>0</v>
      </c>
      <c r="W233" s="38">
        <v>0</v>
      </c>
      <c r="X233" s="38">
        <v>2679</v>
      </c>
      <c r="Y233" s="38">
        <v>33351</v>
      </c>
      <c r="Z233" s="24"/>
      <c r="AA233" s="39"/>
    </row>
    <row r="234" spans="1:27" x14ac:dyDescent="0.3">
      <c r="A234" s="31">
        <v>438</v>
      </c>
      <c r="B234" s="32">
        <v>438035336</v>
      </c>
      <c r="C234" s="33" t="s">
        <v>165</v>
      </c>
      <c r="D234" s="31">
        <v>35</v>
      </c>
      <c r="E234" s="33" t="s">
        <v>22</v>
      </c>
      <c r="F234" s="31">
        <v>336</v>
      </c>
      <c r="G234" s="33" t="s">
        <v>48</v>
      </c>
      <c r="H234" s="34">
        <v>1</v>
      </c>
      <c r="I234" s="35">
        <v>9311</v>
      </c>
      <c r="J234" s="35">
        <v>1752</v>
      </c>
      <c r="K234" s="35">
        <v>0</v>
      </c>
      <c r="L234" s="35">
        <v>893</v>
      </c>
      <c r="M234" s="35">
        <v>11956</v>
      </c>
      <c r="N234" s="24"/>
      <c r="O234" s="34">
        <v>0</v>
      </c>
      <c r="P234" s="34">
        <v>0</v>
      </c>
      <c r="Q234" s="36">
        <v>0.09</v>
      </c>
      <c r="R234" s="36">
        <v>3.7994013141262169E-2</v>
      </c>
      <c r="S234" s="37">
        <f t="shared" si="3"/>
        <v>0</v>
      </c>
      <c r="T234" s="24"/>
      <c r="U234" s="38">
        <v>11063</v>
      </c>
      <c r="V234" s="38">
        <v>0</v>
      </c>
      <c r="W234" s="38">
        <v>0</v>
      </c>
      <c r="X234" s="38">
        <v>893</v>
      </c>
      <c r="Y234" s="38">
        <v>11956</v>
      </c>
      <c r="Z234" s="24"/>
      <c r="AA234" s="39"/>
    </row>
    <row r="235" spans="1:27" x14ac:dyDescent="0.3">
      <c r="A235" s="31">
        <v>439</v>
      </c>
      <c r="B235" s="32">
        <v>439035035</v>
      </c>
      <c r="C235" s="33" t="s">
        <v>166</v>
      </c>
      <c r="D235" s="31">
        <v>35</v>
      </c>
      <c r="E235" s="33" t="s">
        <v>22</v>
      </c>
      <c r="F235" s="31">
        <v>35</v>
      </c>
      <c r="G235" s="33" t="s">
        <v>22</v>
      </c>
      <c r="H235" s="34">
        <v>444</v>
      </c>
      <c r="I235" s="35">
        <v>11665</v>
      </c>
      <c r="J235" s="35">
        <v>4095</v>
      </c>
      <c r="K235" s="35">
        <v>0</v>
      </c>
      <c r="L235" s="35">
        <v>893</v>
      </c>
      <c r="M235" s="35">
        <v>16653</v>
      </c>
      <c r="N235" s="24"/>
      <c r="O235" s="34">
        <v>0</v>
      </c>
      <c r="P235" s="34">
        <v>0</v>
      </c>
      <c r="Q235" s="36">
        <v>0.18</v>
      </c>
      <c r="R235" s="36">
        <v>0.1582084907439498</v>
      </c>
      <c r="S235" s="37">
        <f t="shared" si="3"/>
        <v>0</v>
      </c>
      <c r="T235" s="24"/>
      <c r="U235" s="38">
        <v>6997440</v>
      </c>
      <c r="V235" s="38">
        <v>0</v>
      </c>
      <c r="W235" s="38">
        <v>0</v>
      </c>
      <c r="X235" s="38">
        <v>396492</v>
      </c>
      <c r="Y235" s="38">
        <v>7393932</v>
      </c>
      <c r="Z235" s="24"/>
      <c r="AA235" s="39"/>
    </row>
    <row r="236" spans="1:27" x14ac:dyDescent="0.3">
      <c r="A236" s="31">
        <v>440</v>
      </c>
      <c r="B236" s="32">
        <v>440149009</v>
      </c>
      <c r="C236" s="33" t="s">
        <v>167</v>
      </c>
      <c r="D236" s="31">
        <v>149</v>
      </c>
      <c r="E236" s="33" t="s">
        <v>103</v>
      </c>
      <c r="F236" s="31">
        <v>9</v>
      </c>
      <c r="G236" s="33" t="s">
        <v>108</v>
      </c>
      <c r="H236" s="34">
        <v>2</v>
      </c>
      <c r="I236" s="35">
        <v>12559</v>
      </c>
      <c r="J236" s="35">
        <v>7114</v>
      </c>
      <c r="K236" s="35">
        <v>0</v>
      </c>
      <c r="L236" s="35">
        <v>893</v>
      </c>
      <c r="M236" s="35">
        <v>20566</v>
      </c>
      <c r="N236" s="24"/>
      <c r="O236" s="34">
        <v>0</v>
      </c>
      <c r="P236" s="34">
        <v>0</v>
      </c>
      <c r="Q236" s="36">
        <v>0.09</v>
      </c>
      <c r="R236" s="36">
        <v>2.1642199571065201E-3</v>
      </c>
      <c r="S236" s="37">
        <f t="shared" si="3"/>
        <v>0</v>
      </c>
      <c r="T236" s="24"/>
      <c r="U236" s="38">
        <v>39346</v>
      </c>
      <c r="V236" s="38">
        <v>0</v>
      </c>
      <c r="W236" s="38">
        <v>0</v>
      </c>
      <c r="X236" s="38">
        <v>1786</v>
      </c>
      <c r="Y236" s="38">
        <v>41132</v>
      </c>
      <c r="Z236" s="24"/>
      <c r="AA236" s="39"/>
    </row>
    <row r="237" spans="1:27" x14ac:dyDescent="0.3">
      <c r="A237" s="31">
        <v>440</v>
      </c>
      <c r="B237" s="32">
        <v>440149149</v>
      </c>
      <c r="C237" s="33" t="s">
        <v>167</v>
      </c>
      <c r="D237" s="31">
        <v>149</v>
      </c>
      <c r="E237" s="33" t="s">
        <v>103</v>
      </c>
      <c r="F237" s="31">
        <v>149</v>
      </c>
      <c r="G237" s="33" t="s">
        <v>103</v>
      </c>
      <c r="H237" s="34">
        <v>377</v>
      </c>
      <c r="I237" s="35">
        <v>11817</v>
      </c>
      <c r="J237" s="35">
        <v>15</v>
      </c>
      <c r="K237" s="35">
        <v>419.9893899204244</v>
      </c>
      <c r="L237" s="35">
        <v>893</v>
      </c>
      <c r="M237" s="35">
        <v>13144.989389920425</v>
      </c>
      <c r="N237" s="24"/>
      <c r="O237" s="34">
        <v>0</v>
      </c>
      <c r="P237" s="34">
        <v>0</v>
      </c>
      <c r="Q237" s="36">
        <v>0.16</v>
      </c>
      <c r="R237" s="36">
        <v>0.11951738551252943</v>
      </c>
      <c r="S237" s="37">
        <f t="shared" si="3"/>
        <v>0</v>
      </c>
      <c r="T237" s="24"/>
      <c r="U237" s="38">
        <v>4460664</v>
      </c>
      <c r="V237" s="38">
        <v>158336</v>
      </c>
      <c r="W237" s="38">
        <v>0</v>
      </c>
      <c r="X237" s="38">
        <v>336661</v>
      </c>
      <c r="Y237" s="38">
        <v>4955661</v>
      </c>
      <c r="Z237" s="24"/>
      <c r="AA237" s="39"/>
    </row>
    <row r="238" spans="1:27" x14ac:dyDescent="0.3">
      <c r="A238" s="31">
        <v>440</v>
      </c>
      <c r="B238" s="32">
        <v>440149181</v>
      </c>
      <c r="C238" s="33" t="s">
        <v>167</v>
      </c>
      <c r="D238" s="31">
        <v>149</v>
      </c>
      <c r="E238" s="33" t="s">
        <v>103</v>
      </c>
      <c r="F238" s="31">
        <v>181</v>
      </c>
      <c r="G238" s="33" t="s">
        <v>105</v>
      </c>
      <c r="H238" s="34">
        <v>19</v>
      </c>
      <c r="I238" s="35">
        <v>10650</v>
      </c>
      <c r="J238" s="35">
        <v>722</v>
      </c>
      <c r="K238" s="35">
        <v>0</v>
      </c>
      <c r="L238" s="35">
        <v>893</v>
      </c>
      <c r="M238" s="35">
        <v>12265</v>
      </c>
      <c r="N238" s="24"/>
      <c r="O238" s="34">
        <v>0</v>
      </c>
      <c r="P238" s="34">
        <v>0</v>
      </c>
      <c r="Q238" s="36">
        <v>0.09</v>
      </c>
      <c r="R238" s="36">
        <v>9.7581275657804001E-3</v>
      </c>
      <c r="S238" s="37">
        <f t="shared" si="3"/>
        <v>0</v>
      </c>
      <c r="T238" s="24"/>
      <c r="U238" s="38">
        <v>216068</v>
      </c>
      <c r="V238" s="38">
        <v>0</v>
      </c>
      <c r="W238" s="38">
        <v>0</v>
      </c>
      <c r="X238" s="38">
        <v>16967</v>
      </c>
      <c r="Y238" s="38">
        <v>233035</v>
      </c>
      <c r="Z238" s="24"/>
      <c r="AA238" s="39"/>
    </row>
    <row r="239" spans="1:27" x14ac:dyDescent="0.3">
      <c r="A239" s="31">
        <v>440</v>
      </c>
      <c r="B239" s="32">
        <v>440149211</v>
      </c>
      <c r="C239" s="33" t="s">
        <v>167</v>
      </c>
      <c r="D239" s="31">
        <v>149</v>
      </c>
      <c r="E239" s="33" t="s">
        <v>103</v>
      </c>
      <c r="F239" s="31">
        <v>211</v>
      </c>
      <c r="G239" s="33" t="s">
        <v>80</v>
      </c>
      <c r="H239" s="34">
        <v>1</v>
      </c>
      <c r="I239" s="35">
        <v>10727</v>
      </c>
      <c r="J239" s="35">
        <v>1924</v>
      </c>
      <c r="K239" s="35">
        <v>0</v>
      </c>
      <c r="L239" s="35">
        <v>893</v>
      </c>
      <c r="M239" s="35">
        <v>13544</v>
      </c>
      <c r="N239" s="24"/>
      <c r="O239" s="34">
        <v>0</v>
      </c>
      <c r="P239" s="34">
        <v>0</v>
      </c>
      <c r="Q239" s="36">
        <v>0.09</v>
      </c>
      <c r="R239" s="36">
        <v>1.7356945956786835E-3</v>
      </c>
      <c r="S239" s="37">
        <f t="shared" si="3"/>
        <v>0</v>
      </c>
      <c r="T239" s="24"/>
      <c r="U239" s="38">
        <v>12651</v>
      </c>
      <c r="V239" s="38">
        <v>0</v>
      </c>
      <c r="W239" s="38">
        <v>0</v>
      </c>
      <c r="X239" s="38">
        <v>893</v>
      </c>
      <c r="Y239" s="38">
        <v>13544</v>
      </c>
      <c r="Z239" s="24"/>
      <c r="AA239" s="39"/>
    </row>
    <row r="240" spans="1:27" x14ac:dyDescent="0.3">
      <c r="A240" s="31">
        <v>441</v>
      </c>
      <c r="B240" s="32">
        <v>441281061</v>
      </c>
      <c r="C240" s="33" t="s">
        <v>168</v>
      </c>
      <c r="D240" s="31">
        <v>281</v>
      </c>
      <c r="E240" s="33" t="s">
        <v>169</v>
      </c>
      <c r="F240" s="31">
        <v>61</v>
      </c>
      <c r="G240" s="33" t="s">
        <v>170</v>
      </c>
      <c r="H240" s="34">
        <v>2</v>
      </c>
      <c r="I240" s="35">
        <v>10739</v>
      </c>
      <c r="J240" s="35">
        <v>449</v>
      </c>
      <c r="K240" s="35">
        <v>0</v>
      </c>
      <c r="L240" s="35">
        <v>893</v>
      </c>
      <c r="M240" s="35">
        <v>12081</v>
      </c>
      <c r="N240" s="24"/>
      <c r="O240" s="34">
        <v>0</v>
      </c>
      <c r="P240" s="34">
        <v>0</v>
      </c>
      <c r="Q240" s="36">
        <v>0.09</v>
      </c>
      <c r="R240" s="36">
        <v>3.5407636371090213E-2</v>
      </c>
      <c r="S240" s="37">
        <f t="shared" si="3"/>
        <v>0</v>
      </c>
      <c r="T240" s="24"/>
      <c r="U240" s="38">
        <v>22376</v>
      </c>
      <c r="V240" s="38">
        <v>0</v>
      </c>
      <c r="W240" s="38">
        <v>0</v>
      </c>
      <c r="X240" s="38">
        <v>1786</v>
      </c>
      <c r="Y240" s="38">
        <v>24162</v>
      </c>
      <c r="Z240" s="24"/>
      <c r="AA240" s="39"/>
    </row>
    <row r="241" spans="1:27" x14ac:dyDescent="0.3">
      <c r="A241" s="31">
        <v>441</v>
      </c>
      <c r="B241" s="32">
        <v>441281087</v>
      </c>
      <c r="C241" s="33" t="s">
        <v>168</v>
      </c>
      <c r="D241" s="31">
        <v>281</v>
      </c>
      <c r="E241" s="33" t="s">
        <v>169</v>
      </c>
      <c r="F241" s="31">
        <v>87</v>
      </c>
      <c r="G241" s="33" t="s">
        <v>171</v>
      </c>
      <c r="H241" s="34">
        <v>2</v>
      </c>
      <c r="I241" s="35">
        <v>10955</v>
      </c>
      <c r="J241" s="35">
        <v>4195</v>
      </c>
      <c r="K241" s="35">
        <v>0</v>
      </c>
      <c r="L241" s="35">
        <v>893</v>
      </c>
      <c r="M241" s="35">
        <v>16043</v>
      </c>
      <c r="N241" s="24"/>
      <c r="O241" s="34">
        <v>0</v>
      </c>
      <c r="P241" s="34">
        <v>0</v>
      </c>
      <c r="Q241" s="36">
        <v>0.09</v>
      </c>
      <c r="R241" s="36">
        <v>3.6563441529555074E-3</v>
      </c>
      <c r="S241" s="37">
        <f t="shared" si="3"/>
        <v>0</v>
      </c>
      <c r="T241" s="24"/>
      <c r="U241" s="38">
        <v>30300</v>
      </c>
      <c r="V241" s="38">
        <v>0</v>
      </c>
      <c r="W241" s="38">
        <v>0</v>
      </c>
      <c r="X241" s="38">
        <v>1786</v>
      </c>
      <c r="Y241" s="38">
        <v>32086</v>
      </c>
      <c r="Z241" s="24"/>
      <c r="AA241" s="39"/>
    </row>
    <row r="242" spans="1:27" x14ac:dyDescent="0.3">
      <c r="A242" s="31">
        <v>441</v>
      </c>
      <c r="B242" s="32">
        <v>441281159</v>
      </c>
      <c r="C242" s="33" t="s">
        <v>168</v>
      </c>
      <c r="D242" s="31">
        <v>281</v>
      </c>
      <c r="E242" s="33" t="s">
        <v>169</v>
      </c>
      <c r="F242" s="31">
        <v>159</v>
      </c>
      <c r="G242" s="33" t="s">
        <v>172</v>
      </c>
      <c r="H242" s="34">
        <v>1</v>
      </c>
      <c r="I242" s="35">
        <v>12390</v>
      </c>
      <c r="J242" s="35">
        <v>5857</v>
      </c>
      <c r="K242" s="35">
        <v>0</v>
      </c>
      <c r="L242" s="35">
        <v>893</v>
      </c>
      <c r="M242" s="35">
        <v>19140</v>
      </c>
      <c r="N242" s="24"/>
      <c r="O242" s="34">
        <v>0</v>
      </c>
      <c r="P242" s="34">
        <v>0</v>
      </c>
      <c r="Q242" s="36">
        <v>0.09</v>
      </c>
      <c r="R242" s="36">
        <v>3.5513828288354721E-3</v>
      </c>
      <c r="S242" s="37">
        <f t="shared" si="3"/>
        <v>0</v>
      </c>
      <c r="T242" s="24"/>
      <c r="U242" s="38">
        <v>18247</v>
      </c>
      <c r="V242" s="38">
        <v>0</v>
      </c>
      <c r="W242" s="38">
        <v>0</v>
      </c>
      <c r="X242" s="38">
        <v>893</v>
      </c>
      <c r="Y242" s="38">
        <v>19140</v>
      </c>
      <c r="Z242" s="24"/>
      <c r="AA242" s="39"/>
    </row>
    <row r="243" spans="1:27" x14ac:dyDescent="0.3">
      <c r="A243" s="31">
        <v>441</v>
      </c>
      <c r="B243" s="32">
        <v>441281161</v>
      </c>
      <c r="C243" s="33" t="s">
        <v>168</v>
      </c>
      <c r="D243" s="31">
        <v>281</v>
      </c>
      <c r="E243" s="33" t="s">
        <v>169</v>
      </c>
      <c r="F243" s="31">
        <v>161</v>
      </c>
      <c r="G243" s="33" t="s">
        <v>173</v>
      </c>
      <c r="H243" s="34">
        <v>3</v>
      </c>
      <c r="I243" s="35">
        <v>12729</v>
      </c>
      <c r="J243" s="35">
        <v>5430</v>
      </c>
      <c r="K243" s="35">
        <v>0</v>
      </c>
      <c r="L243" s="35">
        <v>893</v>
      </c>
      <c r="M243" s="35">
        <v>19052</v>
      </c>
      <c r="N243" s="24"/>
      <c r="O243" s="34">
        <v>0</v>
      </c>
      <c r="P243" s="34">
        <v>0</v>
      </c>
      <c r="Q243" s="36">
        <v>0.09</v>
      </c>
      <c r="R243" s="36">
        <v>6.8412917513762696E-3</v>
      </c>
      <c r="S243" s="37">
        <f t="shared" si="3"/>
        <v>0</v>
      </c>
      <c r="T243" s="24"/>
      <c r="U243" s="38">
        <v>54477</v>
      </c>
      <c r="V243" s="38">
        <v>0</v>
      </c>
      <c r="W243" s="38">
        <v>0</v>
      </c>
      <c r="X243" s="38">
        <v>2679</v>
      </c>
      <c r="Y243" s="38">
        <v>57156</v>
      </c>
      <c r="Z243" s="24"/>
      <c r="AA243" s="39"/>
    </row>
    <row r="244" spans="1:27" x14ac:dyDescent="0.3">
      <c r="A244" s="31">
        <v>441</v>
      </c>
      <c r="B244" s="32">
        <v>441281281</v>
      </c>
      <c r="C244" s="33" t="s">
        <v>168</v>
      </c>
      <c r="D244" s="31">
        <v>281</v>
      </c>
      <c r="E244" s="33" t="s">
        <v>169</v>
      </c>
      <c r="F244" s="31">
        <v>281</v>
      </c>
      <c r="G244" s="33" t="s">
        <v>169</v>
      </c>
      <c r="H244" s="34">
        <v>1561</v>
      </c>
      <c r="I244" s="35">
        <v>10914</v>
      </c>
      <c r="J244" s="35">
        <v>16</v>
      </c>
      <c r="K244" s="35">
        <v>0</v>
      </c>
      <c r="L244" s="35">
        <v>893</v>
      </c>
      <c r="M244" s="35">
        <v>11823</v>
      </c>
      <c r="N244" s="24"/>
      <c r="O244" s="34">
        <v>0</v>
      </c>
      <c r="P244" s="34">
        <v>0</v>
      </c>
      <c r="Q244" s="36">
        <v>0.18</v>
      </c>
      <c r="R244" s="36">
        <v>0.12736719988123807</v>
      </c>
      <c r="S244" s="37">
        <f t="shared" si="3"/>
        <v>0</v>
      </c>
      <c r="T244" s="24"/>
      <c r="U244" s="38">
        <v>17061730</v>
      </c>
      <c r="V244" s="38">
        <v>0</v>
      </c>
      <c r="W244" s="38">
        <v>0</v>
      </c>
      <c r="X244" s="38">
        <v>1393973</v>
      </c>
      <c r="Y244" s="38">
        <v>18455703</v>
      </c>
      <c r="Z244" s="24"/>
      <c r="AA244" s="39"/>
    </row>
    <row r="245" spans="1:27" x14ac:dyDescent="0.3">
      <c r="A245" s="31">
        <v>441</v>
      </c>
      <c r="B245" s="32">
        <v>441281680</v>
      </c>
      <c r="C245" s="33" t="s">
        <v>168</v>
      </c>
      <c r="D245" s="31">
        <v>281</v>
      </c>
      <c r="E245" s="33" t="s">
        <v>169</v>
      </c>
      <c r="F245" s="31">
        <v>680</v>
      </c>
      <c r="G245" s="33" t="s">
        <v>174</v>
      </c>
      <c r="H245" s="34">
        <v>1</v>
      </c>
      <c r="I245" s="35">
        <v>12729</v>
      </c>
      <c r="J245" s="35">
        <v>4434</v>
      </c>
      <c r="K245" s="35">
        <v>0</v>
      </c>
      <c r="L245" s="35">
        <v>893</v>
      </c>
      <c r="M245" s="35">
        <v>18056</v>
      </c>
      <c r="N245" s="24"/>
      <c r="O245" s="34">
        <v>0</v>
      </c>
      <c r="P245" s="34">
        <v>0</v>
      </c>
      <c r="Q245" s="36">
        <v>0.09</v>
      </c>
      <c r="R245" s="36">
        <v>1.7766328492934843E-3</v>
      </c>
      <c r="S245" s="37">
        <f t="shared" si="3"/>
        <v>0</v>
      </c>
      <c r="T245" s="24"/>
      <c r="U245" s="38">
        <v>17163</v>
      </c>
      <c r="V245" s="38">
        <v>0</v>
      </c>
      <c r="W245" s="38">
        <v>0</v>
      </c>
      <c r="X245" s="38">
        <v>893</v>
      </c>
      <c r="Y245" s="38">
        <v>18056</v>
      </c>
      <c r="Z245" s="24"/>
      <c r="AA245" s="39"/>
    </row>
    <row r="246" spans="1:27" x14ac:dyDescent="0.3">
      <c r="A246" s="31">
        <v>444</v>
      </c>
      <c r="B246" s="32">
        <v>444035001</v>
      </c>
      <c r="C246" s="33" t="s">
        <v>175</v>
      </c>
      <c r="D246" s="31">
        <v>35</v>
      </c>
      <c r="E246" s="33" t="s">
        <v>22</v>
      </c>
      <c r="F246" s="31">
        <v>1</v>
      </c>
      <c r="G246" s="33" t="s">
        <v>161</v>
      </c>
      <c r="H246" s="34">
        <v>1</v>
      </c>
      <c r="I246" s="35">
        <v>8944</v>
      </c>
      <c r="J246" s="35">
        <v>2297</v>
      </c>
      <c r="K246" s="35">
        <v>0</v>
      </c>
      <c r="L246" s="35">
        <v>893</v>
      </c>
      <c r="M246" s="35">
        <v>12134</v>
      </c>
      <c r="N246" s="24"/>
      <c r="O246" s="34">
        <v>0</v>
      </c>
      <c r="P246" s="34">
        <v>0</v>
      </c>
      <c r="Q246" s="36">
        <v>0.09</v>
      </c>
      <c r="R246" s="36">
        <v>1.5558084291471243E-2</v>
      </c>
      <c r="S246" s="37">
        <f t="shared" si="3"/>
        <v>0</v>
      </c>
      <c r="T246" s="24"/>
      <c r="U246" s="38">
        <v>11241</v>
      </c>
      <c r="V246" s="38">
        <v>0</v>
      </c>
      <c r="W246" s="38">
        <v>0</v>
      </c>
      <c r="X246" s="38">
        <v>893</v>
      </c>
      <c r="Y246" s="38">
        <v>12134</v>
      </c>
      <c r="Z246" s="24"/>
      <c r="AA246" s="39"/>
    </row>
    <row r="247" spans="1:27" x14ac:dyDescent="0.3">
      <c r="A247" s="31">
        <v>444</v>
      </c>
      <c r="B247" s="32">
        <v>444035035</v>
      </c>
      <c r="C247" s="33" t="s">
        <v>175</v>
      </c>
      <c r="D247" s="31">
        <v>35</v>
      </c>
      <c r="E247" s="33" t="s">
        <v>22</v>
      </c>
      <c r="F247" s="31">
        <v>35</v>
      </c>
      <c r="G247" s="33" t="s">
        <v>22</v>
      </c>
      <c r="H247" s="34">
        <v>643</v>
      </c>
      <c r="I247" s="35">
        <v>11318</v>
      </c>
      <c r="J247" s="35">
        <v>3973</v>
      </c>
      <c r="K247" s="35">
        <v>0</v>
      </c>
      <c r="L247" s="35">
        <v>893</v>
      </c>
      <c r="M247" s="35">
        <v>16184</v>
      </c>
      <c r="N247" s="24"/>
      <c r="O247" s="34">
        <v>0</v>
      </c>
      <c r="P247" s="34">
        <v>0</v>
      </c>
      <c r="Q247" s="36">
        <v>0.18</v>
      </c>
      <c r="R247" s="36">
        <v>0.1582084907439498</v>
      </c>
      <c r="S247" s="37">
        <f t="shared" si="3"/>
        <v>0</v>
      </c>
      <c r="T247" s="24"/>
      <c r="U247" s="38">
        <v>9832113</v>
      </c>
      <c r="V247" s="38">
        <v>0</v>
      </c>
      <c r="W247" s="38">
        <v>0</v>
      </c>
      <c r="X247" s="38">
        <v>574199</v>
      </c>
      <c r="Y247" s="38">
        <v>10406312</v>
      </c>
      <c r="Z247" s="24"/>
      <c r="AA247" s="39"/>
    </row>
    <row r="248" spans="1:27" x14ac:dyDescent="0.3">
      <c r="A248" s="31">
        <v>444</v>
      </c>
      <c r="B248" s="32">
        <v>444035044</v>
      </c>
      <c r="C248" s="33" t="s">
        <v>175</v>
      </c>
      <c r="D248" s="31">
        <v>35</v>
      </c>
      <c r="E248" s="33" t="s">
        <v>22</v>
      </c>
      <c r="F248" s="31">
        <v>44</v>
      </c>
      <c r="G248" s="33" t="s">
        <v>35</v>
      </c>
      <c r="H248" s="34">
        <v>4</v>
      </c>
      <c r="I248" s="35">
        <v>10323</v>
      </c>
      <c r="J248" s="35">
        <v>240</v>
      </c>
      <c r="K248" s="35">
        <v>0</v>
      </c>
      <c r="L248" s="35">
        <v>893</v>
      </c>
      <c r="M248" s="35">
        <v>11456</v>
      </c>
      <c r="N248" s="24"/>
      <c r="O248" s="34">
        <v>0</v>
      </c>
      <c r="P248" s="34">
        <v>0</v>
      </c>
      <c r="Q248" s="36">
        <v>0.09</v>
      </c>
      <c r="R248" s="36">
        <v>5.5522851392677805E-2</v>
      </c>
      <c r="S248" s="37">
        <f t="shared" si="3"/>
        <v>0</v>
      </c>
      <c r="T248" s="24"/>
      <c r="U248" s="38">
        <v>42252</v>
      </c>
      <c r="V248" s="38">
        <v>0</v>
      </c>
      <c r="W248" s="38">
        <v>0</v>
      </c>
      <c r="X248" s="38">
        <v>3572</v>
      </c>
      <c r="Y248" s="38">
        <v>45824</v>
      </c>
      <c r="Z248" s="24"/>
      <c r="AA248" s="39"/>
    </row>
    <row r="249" spans="1:27" x14ac:dyDescent="0.3">
      <c r="A249" s="31">
        <v>444</v>
      </c>
      <c r="B249" s="32">
        <v>444035244</v>
      </c>
      <c r="C249" s="33" t="s">
        <v>175</v>
      </c>
      <c r="D249" s="31">
        <v>35</v>
      </c>
      <c r="E249" s="33" t="s">
        <v>22</v>
      </c>
      <c r="F249" s="31">
        <v>244</v>
      </c>
      <c r="G249" s="33" t="s">
        <v>43</v>
      </c>
      <c r="H249" s="34">
        <v>4</v>
      </c>
      <c r="I249" s="35">
        <v>10673</v>
      </c>
      <c r="J249" s="35">
        <v>4321</v>
      </c>
      <c r="K249" s="35">
        <v>0</v>
      </c>
      <c r="L249" s="35">
        <v>893</v>
      </c>
      <c r="M249" s="35">
        <v>15887</v>
      </c>
      <c r="N249" s="24"/>
      <c r="O249" s="34">
        <v>0</v>
      </c>
      <c r="P249" s="34">
        <v>0</v>
      </c>
      <c r="Q249" s="36">
        <v>0.18</v>
      </c>
      <c r="R249" s="36">
        <v>0.10491002846208129</v>
      </c>
      <c r="S249" s="37">
        <f t="shared" si="3"/>
        <v>0</v>
      </c>
      <c r="T249" s="24"/>
      <c r="U249" s="38">
        <v>59976</v>
      </c>
      <c r="V249" s="38">
        <v>0</v>
      </c>
      <c r="W249" s="38">
        <v>0</v>
      </c>
      <c r="X249" s="38">
        <v>3572</v>
      </c>
      <c r="Y249" s="38">
        <v>63548</v>
      </c>
      <c r="Z249" s="24"/>
      <c r="AA249" s="39"/>
    </row>
    <row r="250" spans="1:27" x14ac:dyDescent="0.3">
      <c r="A250" s="31">
        <v>444</v>
      </c>
      <c r="B250" s="32">
        <v>444035285</v>
      </c>
      <c r="C250" s="33" t="s">
        <v>175</v>
      </c>
      <c r="D250" s="31">
        <v>35</v>
      </c>
      <c r="E250" s="33" t="s">
        <v>22</v>
      </c>
      <c r="F250" s="31">
        <v>285</v>
      </c>
      <c r="G250" s="33" t="s">
        <v>44</v>
      </c>
      <c r="H250" s="34">
        <v>1</v>
      </c>
      <c r="I250" s="35">
        <v>8944</v>
      </c>
      <c r="J250" s="35">
        <v>2739</v>
      </c>
      <c r="K250" s="35">
        <v>0</v>
      </c>
      <c r="L250" s="35">
        <v>893</v>
      </c>
      <c r="M250" s="35">
        <v>12576</v>
      </c>
      <c r="N250" s="24"/>
      <c r="O250" s="34">
        <v>0</v>
      </c>
      <c r="P250" s="34">
        <v>0</v>
      </c>
      <c r="Q250" s="36">
        <v>0.09</v>
      </c>
      <c r="R250" s="36">
        <v>4.0935904686526546E-2</v>
      </c>
      <c r="S250" s="37">
        <f t="shared" si="3"/>
        <v>0</v>
      </c>
      <c r="T250" s="24"/>
      <c r="U250" s="38">
        <v>11683</v>
      </c>
      <c r="V250" s="38">
        <v>0</v>
      </c>
      <c r="W250" s="38">
        <v>0</v>
      </c>
      <c r="X250" s="38">
        <v>893</v>
      </c>
      <c r="Y250" s="38">
        <v>12576</v>
      </c>
      <c r="Z250" s="24"/>
      <c r="AA250" s="39"/>
    </row>
    <row r="251" spans="1:27" x14ac:dyDescent="0.3">
      <c r="A251" s="31">
        <v>444</v>
      </c>
      <c r="B251" s="32">
        <v>444035336</v>
      </c>
      <c r="C251" s="33" t="s">
        <v>175</v>
      </c>
      <c r="D251" s="31">
        <v>35</v>
      </c>
      <c r="E251" s="33" t="s">
        <v>22</v>
      </c>
      <c r="F251" s="31">
        <v>336</v>
      </c>
      <c r="G251" s="33" t="s">
        <v>48</v>
      </c>
      <c r="H251" s="34">
        <v>2</v>
      </c>
      <c r="I251" s="35">
        <v>10188</v>
      </c>
      <c r="J251" s="35">
        <v>1917</v>
      </c>
      <c r="K251" s="35">
        <v>0</v>
      </c>
      <c r="L251" s="35">
        <v>893</v>
      </c>
      <c r="M251" s="35">
        <v>12998</v>
      </c>
      <c r="N251" s="24"/>
      <c r="O251" s="34">
        <v>0</v>
      </c>
      <c r="P251" s="34">
        <v>0</v>
      </c>
      <c r="Q251" s="36">
        <v>0.09</v>
      </c>
      <c r="R251" s="36">
        <v>3.7994013141262169E-2</v>
      </c>
      <c r="S251" s="37">
        <f t="shared" si="3"/>
        <v>0</v>
      </c>
      <c r="T251" s="24"/>
      <c r="U251" s="38">
        <v>24210</v>
      </c>
      <c r="V251" s="38">
        <v>0</v>
      </c>
      <c r="W251" s="38">
        <v>0</v>
      </c>
      <c r="X251" s="38">
        <v>1786</v>
      </c>
      <c r="Y251" s="38">
        <v>25996</v>
      </c>
      <c r="Z251" s="24"/>
      <c r="AA251" s="39"/>
    </row>
    <row r="252" spans="1:27" x14ac:dyDescent="0.3">
      <c r="A252" s="31">
        <v>445</v>
      </c>
      <c r="B252" s="32">
        <v>445348017</v>
      </c>
      <c r="C252" s="33" t="s">
        <v>176</v>
      </c>
      <c r="D252" s="31">
        <v>348</v>
      </c>
      <c r="E252" s="33" t="s">
        <v>132</v>
      </c>
      <c r="F252" s="31">
        <v>17</v>
      </c>
      <c r="G252" s="33" t="s">
        <v>177</v>
      </c>
      <c r="H252" s="34">
        <v>15</v>
      </c>
      <c r="I252" s="35">
        <v>11172</v>
      </c>
      <c r="J252" s="35">
        <v>3217</v>
      </c>
      <c r="K252" s="35">
        <v>0</v>
      </c>
      <c r="L252" s="35">
        <v>893</v>
      </c>
      <c r="M252" s="35">
        <v>15282</v>
      </c>
      <c r="N252" s="24"/>
      <c r="O252" s="34">
        <v>0</v>
      </c>
      <c r="P252" s="34">
        <v>0</v>
      </c>
      <c r="Q252" s="36">
        <v>0.09</v>
      </c>
      <c r="R252" s="36">
        <v>6.5065900766196972E-3</v>
      </c>
      <c r="S252" s="37">
        <f t="shared" si="3"/>
        <v>0</v>
      </c>
      <c r="T252" s="24"/>
      <c r="U252" s="38">
        <v>215835</v>
      </c>
      <c r="V252" s="38">
        <v>0</v>
      </c>
      <c r="W252" s="38">
        <v>0</v>
      </c>
      <c r="X252" s="38">
        <v>13395</v>
      </c>
      <c r="Y252" s="38">
        <v>229230</v>
      </c>
      <c r="Z252" s="24"/>
      <c r="AA252" s="39"/>
    </row>
    <row r="253" spans="1:27" x14ac:dyDescent="0.3">
      <c r="A253" s="31">
        <v>445</v>
      </c>
      <c r="B253" s="32">
        <v>445348064</v>
      </c>
      <c r="C253" s="33" t="s">
        <v>176</v>
      </c>
      <c r="D253" s="31">
        <v>348</v>
      </c>
      <c r="E253" s="33" t="s">
        <v>132</v>
      </c>
      <c r="F253" s="31">
        <v>64</v>
      </c>
      <c r="G253" s="33" t="s">
        <v>121</v>
      </c>
      <c r="H253" s="34">
        <v>2</v>
      </c>
      <c r="I253" s="35">
        <v>9269</v>
      </c>
      <c r="J253" s="35">
        <v>1479</v>
      </c>
      <c r="K253" s="35">
        <v>0</v>
      </c>
      <c r="L253" s="35">
        <v>893</v>
      </c>
      <c r="M253" s="35">
        <v>11641</v>
      </c>
      <c r="N253" s="24"/>
      <c r="O253" s="34">
        <v>0</v>
      </c>
      <c r="P253" s="34">
        <v>0</v>
      </c>
      <c r="Q253" s="36">
        <v>0.18</v>
      </c>
      <c r="R253" s="36">
        <v>3.2604198099425087E-2</v>
      </c>
      <c r="S253" s="37">
        <f t="shared" si="3"/>
        <v>0</v>
      </c>
      <c r="T253" s="24"/>
      <c r="U253" s="38">
        <v>21496</v>
      </c>
      <c r="V253" s="38">
        <v>0</v>
      </c>
      <c r="W253" s="38">
        <v>0</v>
      </c>
      <c r="X253" s="38">
        <v>1786</v>
      </c>
      <c r="Y253" s="38">
        <v>23282</v>
      </c>
      <c r="Z253" s="24"/>
      <c r="AA253" s="39"/>
    </row>
    <row r="254" spans="1:27" x14ac:dyDescent="0.3">
      <c r="A254" s="31">
        <v>445</v>
      </c>
      <c r="B254" s="32">
        <v>445348110</v>
      </c>
      <c r="C254" s="33" t="s">
        <v>176</v>
      </c>
      <c r="D254" s="31">
        <v>348</v>
      </c>
      <c r="E254" s="33" t="s">
        <v>132</v>
      </c>
      <c r="F254" s="31">
        <v>110</v>
      </c>
      <c r="G254" s="33" t="s">
        <v>122</v>
      </c>
      <c r="H254" s="34">
        <v>4</v>
      </c>
      <c r="I254" s="35">
        <v>8749</v>
      </c>
      <c r="J254" s="35">
        <v>1622</v>
      </c>
      <c r="K254" s="35">
        <v>0</v>
      </c>
      <c r="L254" s="35">
        <v>893</v>
      </c>
      <c r="M254" s="35">
        <v>11264</v>
      </c>
      <c r="N254" s="24"/>
      <c r="O254" s="34">
        <v>0</v>
      </c>
      <c r="P254" s="34">
        <v>0</v>
      </c>
      <c r="Q254" s="36">
        <v>0.09</v>
      </c>
      <c r="R254" s="36">
        <v>8.5053022603409859E-3</v>
      </c>
      <c r="S254" s="37">
        <f t="shared" si="3"/>
        <v>0</v>
      </c>
      <c r="T254" s="24"/>
      <c r="U254" s="38">
        <v>41484</v>
      </c>
      <c r="V254" s="38">
        <v>0</v>
      </c>
      <c r="W254" s="38">
        <v>0</v>
      </c>
      <c r="X254" s="38">
        <v>3572</v>
      </c>
      <c r="Y254" s="38">
        <v>45056</v>
      </c>
      <c r="Z254" s="24"/>
      <c r="AA254" s="39"/>
    </row>
    <row r="255" spans="1:27" x14ac:dyDescent="0.3">
      <c r="A255" s="31">
        <v>445</v>
      </c>
      <c r="B255" s="32">
        <v>445348151</v>
      </c>
      <c r="C255" s="33" t="s">
        <v>176</v>
      </c>
      <c r="D255" s="31">
        <v>348</v>
      </c>
      <c r="E255" s="33" t="s">
        <v>132</v>
      </c>
      <c r="F255" s="31">
        <v>151</v>
      </c>
      <c r="G255" s="33" t="s">
        <v>178</v>
      </c>
      <c r="H255" s="34">
        <v>9</v>
      </c>
      <c r="I255" s="35">
        <v>10838</v>
      </c>
      <c r="J255" s="35">
        <v>2318</v>
      </c>
      <c r="K255" s="35">
        <v>0</v>
      </c>
      <c r="L255" s="35">
        <v>893</v>
      </c>
      <c r="M255" s="35">
        <v>14049</v>
      </c>
      <c r="N255" s="24"/>
      <c r="O255" s="34">
        <v>0</v>
      </c>
      <c r="P255" s="34">
        <v>0</v>
      </c>
      <c r="Q255" s="36">
        <v>0.09</v>
      </c>
      <c r="R255" s="36">
        <v>6.9858611786138888E-3</v>
      </c>
      <c r="S255" s="37">
        <f t="shared" si="3"/>
        <v>0</v>
      </c>
      <c r="T255" s="24"/>
      <c r="U255" s="38">
        <v>118404</v>
      </c>
      <c r="V255" s="38">
        <v>0</v>
      </c>
      <c r="W255" s="38">
        <v>0</v>
      </c>
      <c r="X255" s="38">
        <v>8037</v>
      </c>
      <c r="Y255" s="38">
        <v>126441</v>
      </c>
      <c r="Z255" s="24"/>
      <c r="AA255" s="39"/>
    </row>
    <row r="256" spans="1:27" x14ac:dyDescent="0.3">
      <c r="A256" s="31">
        <v>445</v>
      </c>
      <c r="B256" s="32">
        <v>445348153</v>
      </c>
      <c r="C256" s="33" t="s">
        <v>176</v>
      </c>
      <c r="D256" s="31">
        <v>348</v>
      </c>
      <c r="E256" s="33" t="s">
        <v>132</v>
      </c>
      <c r="F256" s="31">
        <v>153</v>
      </c>
      <c r="G256" s="33" t="s">
        <v>124</v>
      </c>
      <c r="H256" s="34">
        <v>1</v>
      </c>
      <c r="I256" s="35">
        <v>8410</v>
      </c>
      <c r="J256" s="35">
        <v>444</v>
      </c>
      <c r="K256" s="35">
        <v>0</v>
      </c>
      <c r="L256" s="35">
        <v>893</v>
      </c>
      <c r="M256" s="35">
        <v>9747</v>
      </c>
      <c r="N256" s="24"/>
      <c r="O256" s="34">
        <v>0</v>
      </c>
      <c r="P256" s="34">
        <v>0</v>
      </c>
      <c r="Q256" s="36">
        <v>0.09</v>
      </c>
      <c r="R256" s="36">
        <v>1.4259551848993513E-2</v>
      </c>
      <c r="S256" s="37">
        <f t="shared" si="3"/>
        <v>0</v>
      </c>
      <c r="T256" s="24"/>
      <c r="U256" s="38">
        <v>8854</v>
      </c>
      <c r="V256" s="38">
        <v>0</v>
      </c>
      <c r="W256" s="38">
        <v>0</v>
      </c>
      <c r="X256" s="38">
        <v>893</v>
      </c>
      <c r="Y256" s="38">
        <v>9747</v>
      </c>
      <c r="Z256" s="24"/>
      <c r="AA256" s="39"/>
    </row>
    <row r="257" spans="1:27" x14ac:dyDescent="0.3">
      <c r="A257" s="31">
        <v>445</v>
      </c>
      <c r="B257" s="32">
        <v>445348186</v>
      </c>
      <c r="C257" s="33" t="s">
        <v>176</v>
      </c>
      <c r="D257" s="31">
        <v>348</v>
      </c>
      <c r="E257" s="33" t="s">
        <v>132</v>
      </c>
      <c r="F257" s="31">
        <v>186</v>
      </c>
      <c r="G257" s="33" t="s">
        <v>180</v>
      </c>
      <c r="H257" s="34">
        <v>4</v>
      </c>
      <c r="I257" s="35">
        <v>10361</v>
      </c>
      <c r="J257" s="35">
        <v>4527</v>
      </c>
      <c r="K257" s="35">
        <v>0</v>
      </c>
      <c r="L257" s="35">
        <v>893</v>
      </c>
      <c r="M257" s="35">
        <v>15781</v>
      </c>
      <c r="N257" s="24"/>
      <c r="O257" s="34">
        <v>0</v>
      </c>
      <c r="P257" s="34">
        <v>0</v>
      </c>
      <c r="Q257" s="36">
        <v>0.09</v>
      </c>
      <c r="R257" s="36">
        <v>3.7572387443924413E-3</v>
      </c>
      <c r="S257" s="37">
        <f t="shared" si="3"/>
        <v>0</v>
      </c>
      <c r="T257" s="24"/>
      <c r="U257" s="38">
        <v>59552</v>
      </c>
      <c r="V257" s="38">
        <v>0</v>
      </c>
      <c r="W257" s="38">
        <v>0</v>
      </c>
      <c r="X257" s="38">
        <v>3572</v>
      </c>
      <c r="Y257" s="38">
        <v>63124</v>
      </c>
      <c r="Z257" s="24"/>
      <c r="AA257" s="39"/>
    </row>
    <row r="258" spans="1:27" x14ac:dyDescent="0.3">
      <c r="A258" s="31">
        <v>445</v>
      </c>
      <c r="B258" s="32">
        <v>445348226</v>
      </c>
      <c r="C258" s="33" t="s">
        <v>176</v>
      </c>
      <c r="D258" s="31">
        <v>348</v>
      </c>
      <c r="E258" s="33" t="s">
        <v>132</v>
      </c>
      <c r="F258" s="31">
        <v>226</v>
      </c>
      <c r="G258" s="33" t="s">
        <v>181</v>
      </c>
      <c r="H258" s="34">
        <v>18</v>
      </c>
      <c r="I258" s="35">
        <v>10751</v>
      </c>
      <c r="J258" s="35">
        <v>663</v>
      </c>
      <c r="K258" s="35">
        <v>0</v>
      </c>
      <c r="L258" s="35">
        <v>893</v>
      </c>
      <c r="M258" s="35">
        <v>12307</v>
      </c>
      <c r="N258" s="24"/>
      <c r="O258" s="34">
        <v>0</v>
      </c>
      <c r="P258" s="34">
        <v>0</v>
      </c>
      <c r="Q258" s="36">
        <v>0.09</v>
      </c>
      <c r="R258" s="36">
        <v>1.1294567207552276E-2</v>
      </c>
      <c r="S258" s="37">
        <f t="shared" si="3"/>
        <v>0</v>
      </c>
      <c r="T258" s="24"/>
      <c r="U258" s="38">
        <v>205452</v>
      </c>
      <c r="V258" s="38">
        <v>0</v>
      </c>
      <c r="W258" s="38">
        <v>0</v>
      </c>
      <c r="X258" s="38">
        <v>16074</v>
      </c>
      <c r="Y258" s="38">
        <v>221526</v>
      </c>
      <c r="Z258" s="24"/>
      <c r="AA258" s="39"/>
    </row>
    <row r="259" spans="1:27" x14ac:dyDescent="0.3">
      <c r="A259" s="31">
        <v>445</v>
      </c>
      <c r="B259" s="32">
        <v>445348316</v>
      </c>
      <c r="C259" s="33" t="s">
        <v>176</v>
      </c>
      <c r="D259" s="31">
        <v>348</v>
      </c>
      <c r="E259" s="33" t="s">
        <v>132</v>
      </c>
      <c r="F259" s="31">
        <v>316</v>
      </c>
      <c r="G259" s="33" t="s">
        <v>182</v>
      </c>
      <c r="H259" s="34">
        <v>5</v>
      </c>
      <c r="I259" s="35">
        <v>10458</v>
      </c>
      <c r="J259" s="35">
        <v>1432</v>
      </c>
      <c r="K259" s="35">
        <v>0</v>
      </c>
      <c r="L259" s="35">
        <v>893</v>
      </c>
      <c r="M259" s="35">
        <v>12783</v>
      </c>
      <c r="N259" s="24"/>
      <c r="O259" s="34">
        <v>0</v>
      </c>
      <c r="P259" s="34">
        <v>0</v>
      </c>
      <c r="Q259" s="36">
        <v>0.18</v>
      </c>
      <c r="R259" s="36">
        <v>7.7260854890719797E-3</v>
      </c>
      <c r="S259" s="37">
        <f t="shared" si="3"/>
        <v>0</v>
      </c>
      <c r="T259" s="24"/>
      <c r="U259" s="38">
        <v>59450</v>
      </c>
      <c r="V259" s="38">
        <v>0</v>
      </c>
      <c r="W259" s="38">
        <v>0</v>
      </c>
      <c r="X259" s="38">
        <v>4465</v>
      </c>
      <c r="Y259" s="38">
        <v>63915</v>
      </c>
      <c r="Z259" s="24"/>
      <c r="AA259" s="39"/>
    </row>
    <row r="260" spans="1:27" x14ac:dyDescent="0.3">
      <c r="A260" s="31">
        <v>445</v>
      </c>
      <c r="B260" s="32">
        <v>445348322</v>
      </c>
      <c r="C260" s="33" t="s">
        <v>176</v>
      </c>
      <c r="D260" s="31">
        <v>348</v>
      </c>
      <c r="E260" s="33" t="s">
        <v>132</v>
      </c>
      <c r="F260" s="31">
        <v>322</v>
      </c>
      <c r="G260" s="33" t="s">
        <v>131</v>
      </c>
      <c r="H260" s="34">
        <v>4</v>
      </c>
      <c r="I260" s="35">
        <v>8749</v>
      </c>
      <c r="J260" s="35">
        <v>4304</v>
      </c>
      <c r="K260" s="35">
        <v>0</v>
      </c>
      <c r="L260" s="35">
        <v>893</v>
      </c>
      <c r="M260" s="35">
        <v>13946</v>
      </c>
      <c r="N260" s="24"/>
      <c r="O260" s="34">
        <v>0</v>
      </c>
      <c r="P260" s="34">
        <v>0</v>
      </c>
      <c r="Q260" s="36">
        <v>0.09</v>
      </c>
      <c r="R260" s="36">
        <v>1.0332218649537794E-2</v>
      </c>
      <c r="S260" s="37">
        <f t="shared" si="3"/>
        <v>0</v>
      </c>
      <c r="T260" s="24"/>
      <c r="U260" s="38">
        <v>52212</v>
      </c>
      <c r="V260" s="38">
        <v>0</v>
      </c>
      <c r="W260" s="38">
        <v>0</v>
      </c>
      <c r="X260" s="38">
        <v>3572</v>
      </c>
      <c r="Y260" s="38">
        <v>55784</v>
      </c>
      <c r="Z260" s="24"/>
      <c r="AA260" s="39"/>
    </row>
    <row r="261" spans="1:27" x14ac:dyDescent="0.3">
      <c r="A261" s="31">
        <v>445</v>
      </c>
      <c r="B261" s="32">
        <v>445348348</v>
      </c>
      <c r="C261" s="33" t="s">
        <v>176</v>
      </c>
      <c r="D261" s="31">
        <v>348</v>
      </c>
      <c r="E261" s="33" t="s">
        <v>132</v>
      </c>
      <c r="F261" s="31">
        <v>348</v>
      </c>
      <c r="G261" s="33" t="s">
        <v>132</v>
      </c>
      <c r="H261" s="34">
        <v>1342</v>
      </c>
      <c r="I261" s="35">
        <v>11116</v>
      </c>
      <c r="J261" s="35">
        <v>90</v>
      </c>
      <c r="K261" s="35">
        <v>798.57153502235474</v>
      </c>
      <c r="L261" s="35">
        <v>893</v>
      </c>
      <c r="M261" s="35">
        <v>12897.571535022355</v>
      </c>
      <c r="N261" s="24"/>
      <c r="O261" s="34">
        <v>0</v>
      </c>
      <c r="P261" s="34">
        <v>0</v>
      </c>
      <c r="Q261" s="36">
        <v>0.09</v>
      </c>
      <c r="R261" s="36">
        <v>6.566826196699932E-2</v>
      </c>
      <c r="S261" s="37">
        <f t="shared" si="3"/>
        <v>0</v>
      </c>
      <c r="T261" s="24"/>
      <c r="U261" s="38">
        <v>15038452</v>
      </c>
      <c r="V261" s="38">
        <v>1071683</v>
      </c>
      <c r="W261" s="38">
        <v>0</v>
      </c>
      <c r="X261" s="38">
        <v>1198406</v>
      </c>
      <c r="Y261" s="38">
        <v>17308541</v>
      </c>
      <c r="Z261" s="24"/>
      <c r="AA261" s="39"/>
    </row>
    <row r="262" spans="1:27" x14ac:dyDescent="0.3">
      <c r="A262" s="31">
        <v>445</v>
      </c>
      <c r="B262" s="32">
        <v>445348658</v>
      </c>
      <c r="C262" s="33" t="s">
        <v>176</v>
      </c>
      <c r="D262" s="31">
        <v>348</v>
      </c>
      <c r="E262" s="33" t="s">
        <v>132</v>
      </c>
      <c r="F262" s="31">
        <v>658</v>
      </c>
      <c r="G262" s="33" t="s">
        <v>183</v>
      </c>
      <c r="H262" s="34">
        <v>2</v>
      </c>
      <c r="I262" s="35">
        <v>8749</v>
      </c>
      <c r="J262" s="35">
        <v>1103</v>
      </c>
      <c r="K262" s="35">
        <v>0</v>
      </c>
      <c r="L262" s="35">
        <v>893</v>
      </c>
      <c r="M262" s="35">
        <v>10745</v>
      </c>
      <c r="N262" s="24"/>
      <c r="O262" s="34">
        <v>0</v>
      </c>
      <c r="P262" s="34">
        <v>0</v>
      </c>
      <c r="Q262" s="36">
        <v>0.09</v>
      </c>
      <c r="R262" s="36">
        <v>2.2172338791657362E-3</v>
      </c>
      <c r="S262" s="37">
        <f t="shared" si="3"/>
        <v>0</v>
      </c>
      <c r="T262" s="24"/>
      <c r="U262" s="38">
        <v>19704</v>
      </c>
      <c r="V262" s="38">
        <v>0</v>
      </c>
      <c r="W262" s="38">
        <v>0</v>
      </c>
      <c r="X262" s="38">
        <v>1786</v>
      </c>
      <c r="Y262" s="38">
        <v>21490</v>
      </c>
      <c r="Z262" s="24"/>
      <c r="AA262" s="39"/>
    </row>
    <row r="263" spans="1:27" x14ac:dyDescent="0.3">
      <c r="A263" s="31">
        <v>445</v>
      </c>
      <c r="B263" s="32">
        <v>445348767</v>
      </c>
      <c r="C263" s="33" t="s">
        <v>176</v>
      </c>
      <c r="D263" s="31">
        <v>348</v>
      </c>
      <c r="E263" s="33" t="s">
        <v>132</v>
      </c>
      <c r="F263" s="31">
        <v>767</v>
      </c>
      <c r="G263" s="33" t="s">
        <v>184</v>
      </c>
      <c r="H263" s="34">
        <v>3</v>
      </c>
      <c r="I263" s="35">
        <v>9009</v>
      </c>
      <c r="J263" s="35">
        <v>2064</v>
      </c>
      <c r="K263" s="35">
        <v>0</v>
      </c>
      <c r="L263" s="35">
        <v>893</v>
      </c>
      <c r="M263" s="35">
        <v>11966</v>
      </c>
      <c r="N263" s="24"/>
      <c r="O263" s="34">
        <v>0</v>
      </c>
      <c r="P263" s="34">
        <v>0</v>
      </c>
      <c r="Q263" s="36">
        <v>0.09</v>
      </c>
      <c r="R263" s="36">
        <v>2.5147160239996639E-2</v>
      </c>
      <c r="S263" s="37">
        <f t="shared" si="3"/>
        <v>0</v>
      </c>
      <c r="T263" s="24"/>
      <c r="U263" s="38">
        <v>33219</v>
      </c>
      <c r="V263" s="38">
        <v>0</v>
      </c>
      <c r="W263" s="38">
        <v>0</v>
      </c>
      <c r="X263" s="38">
        <v>2679</v>
      </c>
      <c r="Y263" s="38">
        <v>35898</v>
      </c>
      <c r="Z263" s="24"/>
      <c r="AA263" s="39"/>
    </row>
    <row r="264" spans="1:27" x14ac:dyDescent="0.3">
      <c r="A264" s="31">
        <v>445</v>
      </c>
      <c r="B264" s="32">
        <v>445348775</v>
      </c>
      <c r="C264" s="33" t="s">
        <v>176</v>
      </c>
      <c r="D264" s="31">
        <v>348</v>
      </c>
      <c r="E264" s="33" t="s">
        <v>132</v>
      </c>
      <c r="F264" s="31">
        <v>775</v>
      </c>
      <c r="G264" s="33" t="s">
        <v>77</v>
      </c>
      <c r="H264" s="34">
        <v>13</v>
      </c>
      <c r="I264" s="35">
        <v>10028</v>
      </c>
      <c r="J264" s="35">
        <v>1902</v>
      </c>
      <c r="K264" s="35">
        <v>0</v>
      </c>
      <c r="L264" s="35">
        <v>893</v>
      </c>
      <c r="M264" s="35">
        <v>12823</v>
      </c>
      <c r="N264" s="24"/>
      <c r="O264" s="34">
        <v>0</v>
      </c>
      <c r="P264" s="34">
        <v>0</v>
      </c>
      <c r="Q264" s="36">
        <v>0.09</v>
      </c>
      <c r="R264" s="36">
        <v>5.1505972961002171E-3</v>
      </c>
      <c r="S264" s="37">
        <f t="shared" si="3"/>
        <v>0</v>
      </c>
      <c r="T264" s="24"/>
      <c r="U264" s="38">
        <v>155090</v>
      </c>
      <c r="V264" s="38">
        <v>0</v>
      </c>
      <c r="W264" s="38">
        <v>0</v>
      </c>
      <c r="X264" s="38">
        <v>11609</v>
      </c>
      <c r="Y264" s="38">
        <v>166699</v>
      </c>
      <c r="Z264" s="24"/>
      <c r="AA264" s="39"/>
    </row>
    <row r="265" spans="1:27" x14ac:dyDescent="0.3">
      <c r="A265" s="31">
        <v>446</v>
      </c>
      <c r="B265" s="32">
        <v>446099016</v>
      </c>
      <c r="C265" s="33" t="s">
        <v>185</v>
      </c>
      <c r="D265" s="31">
        <v>99</v>
      </c>
      <c r="E265" s="33" t="s">
        <v>186</v>
      </c>
      <c r="F265" s="31">
        <v>16</v>
      </c>
      <c r="G265" s="33" t="s">
        <v>187</v>
      </c>
      <c r="H265" s="34">
        <v>345</v>
      </c>
      <c r="I265" s="35">
        <v>10075</v>
      </c>
      <c r="J265" s="35">
        <v>425</v>
      </c>
      <c r="K265" s="35">
        <v>0</v>
      </c>
      <c r="L265" s="35">
        <v>893</v>
      </c>
      <c r="M265" s="35">
        <v>11393</v>
      </c>
      <c r="N265" s="24"/>
      <c r="O265" s="34">
        <v>0</v>
      </c>
      <c r="P265" s="34">
        <v>0</v>
      </c>
      <c r="Q265" s="36">
        <v>0.09</v>
      </c>
      <c r="R265" s="36">
        <v>4.864173544554351E-2</v>
      </c>
      <c r="S265" s="37">
        <f t="shared" si="3"/>
        <v>0</v>
      </c>
      <c r="T265" s="24"/>
      <c r="U265" s="38">
        <v>3622500</v>
      </c>
      <c r="V265" s="38">
        <v>0</v>
      </c>
      <c r="W265" s="38">
        <v>0</v>
      </c>
      <c r="X265" s="38">
        <v>308085</v>
      </c>
      <c r="Y265" s="38">
        <v>3930585</v>
      </c>
      <c r="Z265" s="24"/>
      <c r="AA265" s="39"/>
    </row>
    <row r="266" spans="1:27" x14ac:dyDescent="0.3">
      <c r="A266" s="31">
        <v>446</v>
      </c>
      <c r="B266" s="32">
        <v>446099018</v>
      </c>
      <c r="C266" s="33" t="s">
        <v>185</v>
      </c>
      <c r="D266" s="31">
        <v>99</v>
      </c>
      <c r="E266" s="33" t="s">
        <v>186</v>
      </c>
      <c r="F266" s="31">
        <v>18</v>
      </c>
      <c r="G266" s="33" t="s">
        <v>188</v>
      </c>
      <c r="H266" s="34">
        <v>8</v>
      </c>
      <c r="I266" s="35">
        <v>11280</v>
      </c>
      <c r="J266" s="35">
        <v>10723</v>
      </c>
      <c r="K266" s="35">
        <v>0</v>
      </c>
      <c r="L266" s="35">
        <v>893</v>
      </c>
      <c r="M266" s="35">
        <v>22896</v>
      </c>
      <c r="N266" s="24"/>
      <c r="O266" s="34">
        <v>0</v>
      </c>
      <c r="P266" s="34">
        <v>0</v>
      </c>
      <c r="Q266" s="36">
        <v>0.09</v>
      </c>
      <c r="R266" s="36">
        <v>1.8122796001317144E-2</v>
      </c>
      <c r="S266" s="37">
        <f t="shared" si="3"/>
        <v>0</v>
      </c>
      <c r="T266" s="24"/>
      <c r="U266" s="38">
        <v>176024</v>
      </c>
      <c r="V266" s="38">
        <v>0</v>
      </c>
      <c r="W266" s="38">
        <v>0</v>
      </c>
      <c r="X266" s="38">
        <v>7144</v>
      </c>
      <c r="Y266" s="38">
        <v>183168</v>
      </c>
      <c r="Z266" s="24"/>
      <c r="AA266" s="39"/>
    </row>
    <row r="267" spans="1:27" x14ac:dyDescent="0.3">
      <c r="A267" s="31">
        <v>446</v>
      </c>
      <c r="B267" s="32">
        <v>446099035</v>
      </c>
      <c r="C267" s="33" t="s">
        <v>185</v>
      </c>
      <c r="D267" s="31">
        <v>99</v>
      </c>
      <c r="E267" s="33" t="s">
        <v>186</v>
      </c>
      <c r="F267" s="31">
        <v>35</v>
      </c>
      <c r="G267" s="33" t="s">
        <v>22</v>
      </c>
      <c r="H267" s="34">
        <v>4</v>
      </c>
      <c r="I267" s="35">
        <v>12496</v>
      </c>
      <c r="J267" s="35">
        <v>4387</v>
      </c>
      <c r="K267" s="35">
        <v>0</v>
      </c>
      <c r="L267" s="35">
        <v>893</v>
      </c>
      <c r="M267" s="35">
        <v>17776</v>
      </c>
      <c r="N267" s="24"/>
      <c r="O267" s="34">
        <v>0</v>
      </c>
      <c r="P267" s="34">
        <v>0</v>
      </c>
      <c r="Q267" s="36">
        <v>0.18</v>
      </c>
      <c r="R267" s="36">
        <v>0.1582084907439498</v>
      </c>
      <c r="S267" s="37">
        <f t="shared" ref="S267:S330" si="4">IFERROR(W267/(H267-O267),0)</f>
        <v>0</v>
      </c>
      <c r="T267" s="24"/>
      <c r="U267" s="38">
        <v>67532</v>
      </c>
      <c r="V267" s="38">
        <v>0</v>
      </c>
      <c r="W267" s="38">
        <v>0</v>
      </c>
      <c r="X267" s="38">
        <v>3572</v>
      </c>
      <c r="Y267" s="38">
        <v>71104</v>
      </c>
      <c r="Z267" s="24"/>
      <c r="AA267" s="39"/>
    </row>
    <row r="268" spans="1:27" x14ac:dyDescent="0.3">
      <c r="A268" s="31">
        <v>446</v>
      </c>
      <c r="B268" s="32">
        <v>446099044</v>
      </c>
      <c r="C268" s="33" t="s">
        <v>185</v>
      </c>
      <c r="D268" s="31">
        <v>99</v>
      </c>
      <c r="E268" s="33" t="s">
        <v>186</v>
      </c>
      <c r="F268" s="31">
        <v>44</v>
      </c>
      <c r="G268" s="33" t="s">
        <v>35</v>
      </c>
      <c r="H268" s="34">
        <v>466</v>
      </c>
      <c r="I268" s="35">
        <v>11330</v>
      </c>
      <c r="J268" s="35">
        <v>264</v>
      </c>
      <c r="K268" s="35">
        <v>0</v>
      </c>
      <c r="L268" s="35">
        <v>893</v>
      </c>
      <c r="M268" s="35">
        <v>12487</v>
      </c>
      <c r="N268" s="24"/>
      <c r="O268" s="34">
        <v>0</v>
      </c>
      <c r="P268" s="34">
        <v>0</v>
      </c>
      <c r="Q268" s="36">
        <v>0.09</v>
      </c>
      <c r="R268" s="36">
        <v>5.5522851392677805E-2</v>
      </c>
      <c r="S268" s="37">
        <f t="shared" si="4"/>
        <v>0</v>
      </c>
      <c r="T268" s="24"/>
      <c r="U268" s="38">
        <v>5402804</v>
      </c>
      <c r="V268" s="38">
        <v>0</v>
      </c>
      <c r="W268" s="38">
        <v>0</v>
      </c>
      <c r="X268" s="38">
        <v>416138</v>
      </c>
      <c r="Y268" s="38">
        <v>5818942</v>
      </c>
      <c r="Z268" s="24"/>
      <c r="AA268" s="39"/>
    </row>
    <row r="269" spans="1:27" x14ac:dyDescent="0.3">
      <c r="A269" s="31">
        <v>446</v>
      </c>
      <c r="B269" s="32">
        <v>446099050</v>
      </c>
      <c r="C269" s="33" t="s">
        <v>185</v>
      </c>
      <c r="D269" s="31">
        <v>99</v>
      </c>
      <c r="E269" s="33" t="s">
        <v>186</v>
      </c>
      <c r="F269" s="31">
        <v>50</v>
      </c>
      <c r="G269" s="33" t="s">
        <v>112</v>
      </c>
      <c r="H269" s="34">
        <v>8</v>
      </c>
      <c r="I269" s="35">
        <v>10338</v>
      </c>
      <c r="J269" s="35">
        <v>4870</v>
      </c>
      <c r="K269" s="35">
        <v>0</v>
      </c>
      <c r="L269" s="35">
        <v>893</v>
      </c>
      <c r="M269" s="35">
        <v>16101</v>
      </c>
      <c r="N269" s="24"/>
      <c r="O269" s="34">
        <v>0</v>
      </c>
      <c r="P269" s="34">
        <v>0</v>
      </c>
      <c r="Q269" s="36">
        <v>0.09</v>
      </c>
      <c r="R269" s="36">
        <v>4.1965569977282591E-3</v>
      </c>
      <c r="S269" s="37">
        <f t="shared" si="4"/>
        <v>0</v>
      </c>
      <c r="T269" s="24"/>
      <c r="U269" s="38">
        <v>121664</v>
      </c>
      <c r="V269" s="38">
        <v>0</v>
      </c>
      <c r="W269" s="38">
        <v>0</v>
      </c>
      <c r="X269" s="38">
        <v>7144</v>
      </c>
      <c r="Y269" s="38">
        <v>128808</v>
      </c>
      <c r="Z269" s="24"/>
      <c r="AA269" s="39"/>
    </row>
    <row r="270" spans="1:27" x14ac:dyDescent="0.3">
      <c r="A270" s="31">
        <v>446</v>
      </c>
      <c r="B270" s="32">
        <v>446099083</v>
      </c>
      <c r="C270" s="33" t="s">
        <v>185</v>
      </c>
      <c r="D270" s="31">
        <v>99</v>
      </c>
      <c r="E270" s="33" t="s">
        <v>186</v>
      </c>
      <c r="F270" s="31">
        <v>83</v>
      </c>
      <c r="G270" s="33" t="s">
        <v>189</v>
      </c>
      <c r="H270" s="34">
        <v>4</v>
      </c>
      <c r="I270" s="35">
        <v>11061</v>
      </c>
      <c r="J270" s="35">
        <v>1913</v>
      </c>
      <c r="K270" s="35">
        <v>0</v>
      </c>
      <c r="L270" s="35">
        <v>893</v>
      </c>
      <c r="M270" s="35">
        <v>13867</v>
      </c>
      <c r="N270" s="24"/>
      <c r="O270" s="34">
        <v>0</v>
      </c>
      <c r="P270" s="34">
        <v>0</v>
      </c>
      <c r="Q270" s="36">
        <v>0.09</v>
      </c>
      <c r="R270" s="36">
        <v>5.3771684629906344E-3</v>
      </c>
      <c r="S270" s="37">
        <f t="shared" si="4"/>
        <v>0</v>
      </c>
      <c r="T270" s="24"/>
      <c r="U270" s="38">
        <v>51896</v>
      </c>
      <c r="V270" s="38">
        <v>0</v>
      </c>
      <c r="W270" s="38">
        <v>0</v>
      </c>
      <c r="X270" s="38">
        <v>3572</v>
      </c>
      <c r="Y270" s="38">
        <v>55468</v>
      </c>
      <c r="Z270" s="24"/>
      <c r="AA270" s="39"/>
    </row>
    <row r="271" spans="1:27" x14ac:dyDescent="0.3">
      <c r="A271" s="31">
        <v>446</v>
      </c>
      <c r="B271" s="32">
        <v>446099088</v>
      </c>
      <c r="C271" s="33" t="s">
        <v>185</v>
      </c>
      <c r="D271" s="31">
        <v>99</v>
      </c>
      <c r="E271" s="33" t="s">
        <v>186</v>
      </c>
      <c r="F271" s="31">
        <v>88</v>
      </c>
      <c r="G271" s="33" t="s">
        <v>190</v>
      </c>
      <c r="H271" s="34">
        <v>5</v>
      </c>
      <c r="I271" s="35">
        <v>10787</v>
      </c>
      <c r="J271" s="35">
        <v>3244</v>
      </c>
      <c r="K271" s="35">
        <v>0</v>
      </c>
      <c r="L271" s="35">
        <v>893</v>
      </c>
      <c r="M271" s="35">
        <v>14924</v>
      </c>
      <c r="N271" s="24"/>
      <c r="O271" s="34">
        <v>0</v>
      </c>
      <c r="P271" s="34">
        <v>0</v>
      </c>
      <c r="Q271" s="36">
        <v>0.09</v>
      </c>
      <c r="R271" s="36">
        <v>1.4764836618211233E-3</v>
      </c>
      <c r="S271" s="37">
        <f t="shared" si="4"/>
        <v>0</v>
      </c>
      <c r="T271" s="24"/>
      <c r="U271" s="38">
        <v>70155</v>
      </c>
      <c r="V271" s="38">
        <v>0</v>
      </c>
      <c r="W271" s="38">
        <v>0</v>
      </c>
      <c r="X271" s="38">
        <v>4465</v>
      </c>
      <c r="Y271" s="38">
        <v>74620</v>
      </c>
      <c r="Z271" s="24"/>
      <c r="AA271" s="39"/>
    </row>
    <row r="272" spans="1:27" x14ac:dyDescent="0.3">
      <c r="A272" s="31">
        <v>446</v>
      </c>
      <c r="B272" s="32">
        <v>446099099</v>
      </c>
      <c r="C272" s="33" t="s">
        <v>185</v>
      </c>
      <c r="D272" s="31">
        <v>99</v>
      </c>
      <c r="E272" s="33" t="s">
        <v>186</v>
      </c>
      <c r="F272" s="31">
        <v>99</v>
      </c>
      <c r="G272" s="33" t="s">
        <v>186</v>
      </c>
      <c r="H272" s="34">
        <v>135</v>
      </c>
      <c r="I272" s="35">
        <v>10295</v>
      </c>
      <c r="J272" s="35">
        <v>5936</v>
      </c>
      <c r="K272" s="35">
        <v>0</v>
      </c>
      <c r="L272" s="35">
        <v>893</v>
      </c>
      <c r="M272" s="35">
        <v>17124</v>
      </c>
      <c r="N272" s="24"/>
      <c r="O272" s="34">
        <v>0</v>
      </c>
      <c r="P272" s="34">
        <v>0</v>
      </c>
      <c r="Q272" s="36">
        <v>0.09</v>
      </c>
      <c r="R272" s="36">
        <v>5.0707921908451734E-2</v>
      </c>
      <c r="S272" s="37">
        <f t="shared" si="4"/>
        <v>0</v>
      </c>
      <c r="T272" s="24"/>
      <c r="U272" s="38">
        <v>2191185</v>
      </c>
      <c r="V272" s="38">
        <v>0</v>
      </c>
      <c r="W272" s="38">
        <v>0</v>
      </c>
      <c r="X272" s="38">
        <v>120555</v>
      </c>
      <c r="Y272" s="38">
        <v>2311740</v>
      </c>
      <c r="Z272" s="24"/>
      <c r="AA272" s="39"/>
    </row>
    <row r="273" spans="1:27" x14ac:dyDescent="0.3">
      <c r="A273" s="31">
        <v>446</v>
      </c>
      <c r="B273" s="32">
        <v>446099133</v>
      </c>
      <c r="C273" s="33" t="s">
        <v>185</v>
      </c>
      <c r="D273" s="31">
        <v>99</v>
      </c>
      <c r="E273" s="33" t="s">
        <v>186</v>
      </c>
      <c r="F273" s="31">
        <v>133</v>
      </c>
      <c r="G273" s="33" t="s">
        <v>73</v>
      </c>
      <c r="H273" s="34">
        <v>4</v>
      </c>
      <c r="I273" s="35">
        <v>14873</v>
      </c>
      <c r="J273" s="35">
        <v>4660</v>
      </c>
      <c r="K273" s="35">
        <v>0</v>
      </c>
      <c r="L273" s="35">
        <v>893</v>
      </c>
      <c r="M273" s="35">
        <v>20426</v>
      </c>
      <c r="N273" s="24"/>
      <c r="O273" s="34">
        <v>0</v>
      </c>
      <c r="P273" s="34">
        <v>0</v>
      </c>
      <c r="Q273" s="36">
        <v>0.09</v>
      </c>
      <c r="R273" s="36">
        <v>2.9992689029297782E-2</v>
      </c>
      <c r="S273" s="37">
        <f t="shared" si="4"/>
        <v>0</v>
      </c>
      <c r="T273" s="24"/>
      <c r="U273" s="38">
        <v>78132</v>
      </c>
      <c r="V273" s="38">
        <v>0</v>
      </c>
      <c r="W273" s="38">
        <v>0</v>
      </c>
      <c r="X273" s="38">
        <v>3572</v>
      </c>
      <c r="Y273" s="38">
        <v>81704</v>
      </c>
      <c r="Z273" s="24"/>
      <c r="AA273" s="39"/>
    </row>
    <row r="274" spans="1:27" x14ac:dyDescent="0.3">
      <c r="A274" s="31">
        <v>446</v>
      </c>
      <c r="B274" s="32">
        <v>446099167</v>
      </c>
      <c r="C274" s="33" t="s">
        <v>185</v>
      </c>
      <c r="D274" s="31">
        <v>99</v>
      </c>
      <c r="E274" s="33" t="s">
        <v>186</v>
      </c>
      <c r="F274" s="31">
        <v>167</v>
      </c>
      <c r="G274" s="33" t="s">
        <v>191</v>
      </c>
      <c r="H274" s="34">
        <v>106</v>
      </c>
      <c r="I274" s="35">
        <v>10366</v>
      </c>
      <c r="J274" s="35">
        <v>3831</v>
      </c>
      <c r="K274" s="35">
        <v>0</v>
      </c>
      <c r="L274" s="35">
        <v>893</v>
      </c>
      <c r="M274" s="35">
        <v>15090</v>
      </c>
      <c r="N274" s="24"/>
      <c r="O274" s="34">
        <v>0</v>
      </c>
      <c r="P274" s="34">
        <v>0</v>
      </c>
      <c r="Q274" s="36">
        <v>0.09</v>
      </c>
      <c r="R274" s="36">
        <v>2.6447458484435141E-2</v>
      </c>
      <c r="S274" s="37">
        <f t="shared" si="4"/>
        <v>0</v>
      </c>
      <c r="T274" s="24"/>
      <c r="U274" s="38">
        <v>1504882</v>
      </c>
      <c r="V274" s="38">
        <v>0</v>
      </c>
      <c r="W274" s="38">
        <v>0</v>
      </c>
      <c r="X274" s="38">
        <v>94658</v>
      </c>
      <c r="Y274" s="38">
        <v>1599540</v>
      </c>
      <c r="Z274" s="24"/>
      <c r="AA274" s="39"/>
    </row>
    <row r="275" spans="1:27" x14ac:dyDescent="0.3">
      <c r="A275" s="31">
        <v>446</v>
      </c>
      <c r="B275" s="32">
        <v>446099170</v>
      </c>
      <c r="C275" s="33" t="s">
        <v>185</v>
      </c>
      <c r="D275" s="31">
        <v>99</v>
      </c>
      <c r="E275" s="33" t="s">
        <v>186</v>
      </c>
      <c r="F275" s="31">
        <v>170</v>
      </c>
      <c r="G275" s="33" t="s">
        <v>87</v>
      </c>
      <c r="H275" s="34">
        <v>1</v>
      </c>
      <c r="I275" s="35">
        <v>9138</v>
      </c>
      <c r="J275" s="35">
        <v>3568</v>
      </c>
      <c r="K275" s="35">
        <v>0</v>
      </c>
      <c r="L275" s="35">
        <v>893</v>
      </c>
      <c r="M275" s="35">
        <v>13599</v>
      </c>
      <c r="N275" s="24"/>
      <c r="O275" s="34">
        <v>0</v>
      </c>
      <c r="P275" s="34">
        <v>0</v>
      </c>
      <c r="Q275" s="36">
        <v>0.09</v>
      </c>
      <c r="R275" s="36">
        <v>9.0223799236266403E-2</v>
      </c>
      <c r="S275" s="37">
        <f t="shared" si="4"/>
        <v>-31.517106573562643</v>
      </c>
      <c r="T275" s="24"/>
      <c r="U275" s="38">
        <v>12706</v>
      </c>
      <c r="V275" s="38">
        <v>0</v>
      </c>
      <c r="W275" s="38">
        <v>-31.517106573562643</v>
      </c>
      <c r="X275" s="38">
        <v>893</v>
      </c>
      <c r="Y275" s="38">
        <v>13567.482893426437</v>
      </c>
      <c r="Z275" s="24"/>
      <c r="AA275" s="39"/>
    </row>
    <row r="276" spans="1:27" x14ac:dyDescent="0.3">
      <c r="A276" s="31">
        <v>446</v>
      </c>
      <c r="B276" s="32">
        <v>446099177</v>
      </c>
      <c r="C276" s="33" t="s">
        <v>185</v>
      </c>
      <c r="D276" s="31">
        <v>99</v>
      </c>
      <c r="E276" s="33" t="s">
        <v>186</v>
      </c>
      <c r="F276" s="31">
        <v>177</v>
      </c>
      <c r="G276" s="33" t="s">
        <v>127</v>
      </c>
      <c r="H276" s="34">
        <v>5</v>
      </c>
      <c r="I276" s="35">
        <v>12336</v>
      </c>
      <c r="J276" s="35">
        <v>4537</v>
      </c>
      <c r="K276" s="35">
        <v>0</v>
      </c>
      <c r="L276" s="35">
        <v>893</v>
      </c>
      <c r="M276" s="35">
        <v>17766</v>
      </c>
      <c r="N276" s="24"/>
      <c r="O276" s="34">
        <v>0</v>
      </c>
      <c r="P276" s="34">
        <v>0</v>
      </c>
      <c r="Q276" s="36">
        <v>0.09</v>
      </c>
      <c r="R276" s="36">
        <v>6.94348169721987E-3</v>
      </c>
      <c r="S276" s="37">
        <f t="shared" si="4"/>
        <v>0</v>
      </c>
      <c r="T276" s="24"/>
      <c r="U276" s="38">
        <v>84365</v>
      </c>
      <c r="V276" s="38">
        <v>0</v>
      </c>
      <c r="W276" s="38">
        <v>0</v>
      </c>
      <c r="X276" s="38">
        <v>4465</v>
      </c>
      <c r="Y276" s="38">
        <v>88830</v>
      </c>
      <c r="Z276" s="24"/>
      <c r="AA276" s="39"/>
    </row>
    <row r="277" spans="1:27" x14ac:dyDescent="0.3">
      <c r="A277" s="31">
        <v>446</v>
      </c>
      <c r="B277" s="32">
        <v>446099208</v>
      </c>
      <c r="C277" s="33" t="s">
        <v>185</v>
      </c>
      <c r="D277" s="31">
        <v>99</v>
      </c>
      <c r="E277" s="33" t="s">
        <v>186</v>
      </c>
      <c r="F277" s="31">
        <v>208</v>
      </c>
      <c r="G277" s="33" t="s">
        <v>192</v>
      </c>
      <c r="H277" s="34">
        <v>4</v>
      </c>
      <c r="I277" s="35">
        <v>9090</v>
      </c>
      <c r="J277" s="35">
        <v>5617</v>
      </c>
      <c r="K277" s="35">
        <v>0</v>
      </c>
      <c r="L277" s="35">
        <v>893</v>
      </c>
      <c r="M277" s="35">
        <v>15600</v>
      </c>
      <c r="N277" s="24"/>
      <c r="O277" s="34">
        <v>0</v>
      </c>
      <c r="P277" s="34">
        <v>0</v>
      </c>
      <c r="Q277" s="36">
        <v>0.09</v>
      </c>
      <c r="R277" s="36">
        <v>4.2580409899055016E-3</v>
      </c>
      <c r="S277" s="37">
        <f t="shared" si="4"/>
        <v>0</v>
      </c>
      <c r="T277" s="24"/>
      <c r="U277" s="38">
        <v>58828</v>
      </c>
      <c r="V277" s="38">
        <v>0</v>
      </c>
      <c r="W277" s="38">
        <v>0</v>
      </c>
      <c r="X277" s="38">
        <v>3572</v>
      </c>
      <c r="Y277" s="38">
        <v>62400</v>
      </c>
      <c r="Z277" s="24"/>
      <c r="AA277" s="39"/>
    </row>
    <row r="278" spans="1:27" x14ac:dyDescent="0.3">
      <c r="A278" s="31">
        <v>446</v>
      </c>
      <c r="B278" s="32">
        <v>446099212</v>
      </c>
      <c r="C278" s="33" t="s">
        <v>185</v>
      </c>
      <c r="D278" s="31">
        <v>99</v>
      </c>
      <c r="E278" s="33" t="s">
        <v>186</v>
      </c>
      <c r="F278" s="31">
        <v>212</v>
      </c>
      <c r="G278" s="33" t="s">
        <v>41</v>
      </c>
      <c r="H278" s="34">
        <v>154</v>
      </c>
      <c r="I278" s="35">
        <v>10306</v>
      </c>
      <c r="J278" s="35">
        <v>1705</v>
      </c>
      <c r="K278" s="35">
        <v>0</v>
      </c>
      <c r="L278" s="35">
        <v>893</v>
      </c>
      <c r="M278" s="35">
        <v>12904</v>
      </c>
      <c r="N278" s="24"/>
      <c r="O278" s="34">
        <v>0</v>
      </c>
      <c r="P278" s="34">
        <v>0</v>
      </c>
      <c r="Q278" s="36">
        <v>0.09</v>
      </c>
      <c r="R278" s="36">
        <v>3.7285674335451796E-2</v>
      </c>
      <c r="S278" s="37">
        <f t="shared" si="4"/>
        <v>0</v>
      </c>
      <c r="T278" s="24"/>
      <c r="U278" s="38">
        <v>1849694</v>
      </c>
      <c r="V278" s="38">
        <v>0</v>
      </c>
      <c r="W278" s="38">
        <v>0</v>
      </c>
      <c r="X278" s="38">
        <v>137522</v>
      </c>
      <c r="Y278" s="38">
        <v>1987216</v>
      </c>
      <c r="Z278" s="24"/>
      <c r="AA278" s="39"/>
    </row>
    <row r="279" spans="1:27" x14ac:dyDescent="0.3">
      <c r="A279" s="31">
        <v>446</v>
      </c>
      <c r="B279" s="32">
        <v>446099218</v>
      </c>
      <c r="C279" s="33" t="s">
        <v>185</v>
      </c>
      <c r="D279" s="31">
        <v>99</v>
      </c>
      <c r="E279" s="33" t="s">
        <v>186</v>
      </c>
      <c r="F279" s="31">
        <v>218</v>
      </c>
      <c r="G279" s="33" t="s">
        <v>193</v>
      </c>
      <c r="H279" s="34">
        <v>111</v>
      </c>
      <c r="I279" s="35">
        <v>9815</v>
      </c>
      <c r="J279" s="35">
        <v>3242</v>
      </c>
      <c r="K279" s="35">
        <v>0</v>
      </c>
      <c r="L279" s="35">
        <v>893</v>
      </c>
      <c r="M279" s="35">
        <v>13950</v>
      </c>
      <c r="N279" s="24"/>
      <c r="O279" s="34">
        <v>0</v>
      </c>
      <c r="P279" s="34">
        <v>0</v>
      </c>
      <c r="Q279" s="36">
        <v>0.09</v>
      </c>
      <c r="R279" s="36">
        <v>4.3792653691315492E-2</v>
      </c>
      <c r="S279" s="37">
        <f t="shared" si="4"/>
        <v>0</v>
      </c>
      <c r="T279" s="24"/>
      <c r="U279" s="38">
        <v>1449327</v>
      </c>
      <c r="V279" s="38">
        <v>0</v>
      </c>
      <c r="W279" s="38">
        <v>0</v>
      </c>
      <c r="X279" s="38">
        <v>99123</v>
      </c>
      <c r="Y279" s="38">
        <v>1548450</v>
      </c>
      <c r="Z279" s="24"/>
      <c r="AA279" s="39"/>
    </row>
    <row r="280" spans="1:27" x14ac:dyDescent="0.3">
      <c r="A280" s="31">
        <v>446</v>
      </c>
      <c r="B280" s="32">
        <v>446099220</v>
      </c>
      <c r="C280" s="33" t="s">
        <v>185</v>
      </c>
      <c r="D280" s="31">
        <v>99</v>
      </c>
      <c r="E280" s="33" t="s">
        <v>186</v>
      </c>
      <c r="F280" s="31">
        <v>220</v>
      </c>
      <c r="G280" s="33" t="s">
        <v>42</v>
      </c>
      <c r="H280" s="34">
        <v>39</v>
      </c>
      <c r="I280" s="35">
        <v>10612</v>
      </c>
      <c r="J280" s="35">
        <v>4315</v>
      </c>
      <c r="K280" s="35">
        <v>0</v>
      </c>
      <c r="L280" s="35">
        <v>893</v>
      </c>
      <c r="M280" s="35">
        <v>15820</v>
      </c>
      <c r="N280" s="24"/>
      <c r="O280" s="34">
        <v>0</v>
      </c>
      <c r="P280" s="34">
        <v>0</v>
      </c>
      <c r="Q280" s="36">
        <v>0.09</v>
      </c>
      <c r="R280" s="36">
        <v>1.629144528717839E-2</v>
      </c>
      <c r="S280" s="37">
        <f t="shared" si="4"/>
        <v>0</v>
      </c>
      <c r="T280" s="24"/>
      <c r="U280" s="38">
        <v>582153</v>
      </c>
      <c r="V280" s="38">
        <v>0</v>
      </c>
      <c r="W280" s="38">
        <v>0</v>
      </c>
      <c r="X280" s="38">
        <v>34827</v>
      </c>
      <c r="Y280" s="38">
        <v>616980</v>
      </c>
      <c r="Z280" s="24"/>
      <c r="AA280" s="39"/>
    </row>
    <row r="281" spans="1:27" x14ac:dyDescent="0.3">
      <c r="A281" s="31">
        <v>446</v>
      </c>
      <c r="B281" s="32">
        <v>446099238</v>
      </c>
      <c r="C281" s="33" t="s">
        <v>185</v>
      </c>
      <c r="D281" s="31">
        <v>99</v>
      </c>
      <c r="E281" s="33" t="s">
        <v>186</v>
      </c>
      <c r="F281" s="31">
        <v>238</v>
      </c>
      <c r="G281" s="33" t="s">
        <v>194</v>
      </c>
      <c r="H281" s="34">
        <v>24</v>
      </c>
      <c r="I281" s="35">
        <v>10495</v>
      </c>
      <c r="J281" s="35">
        <v>6519</v>
      </c>
      <c r="K281" s="35">
        <v>0</v>
      </c>
      <c r="L281" s="35">
        <v>893</v>
      </c>
      <c r="M281" s="35">
        <v>17907</v>
      </c>
      <c r="N281" s="24"/>
      <c r="O281" s="34">
        <v>0</v>
      </c>
      <c r="P281" s="34">
        <v>0</v>
      </c>
      <c r="Q281" s="36">
        <v>0.09</v>
      </c>
      <c r="R281" s="36">
        <v>4.5950465390269396E-2</v>
      </c>
      <c r="S281" s="37">
        <f t="shared" si="4"/>
        <v>0</v>
      </c>
      <c r="T281" s="24"/>
      <c r="U281" s="38">
        <v>408336</v>
      </c>
      <c r="V281" s="38">
        <v>0</v>
      </c>
      <c r="W281" s="38">
        <v>0</v>
      </c>
      <c r="X281" s="38">
        <v>21432</v>
      </c>
      <c r="Y281" s="38">
        <v>429768</v>
      </c>
      <c r="Z281" s="24"/>
      <c r="AA281" s="39"/>
    </row>
    <row r="282" spans="1:27" x14ac:dyDescent="0.3">
      <c r="A282" s="31">
        <v>446</v>
      </c>
      <c r="B282" s="32">
        <v>446099244</v>
      </c>
      <c r="C282" s="33" t="s">
        <v>185</v>
      </c>
      <c r="D282" s="31">
        <v>99</v>
      </c>
      <c r="E282" s="33" t="s">
        <v>186</v>
      </c>
      <c r="F282" s="31">
        <v>244</v>
      </c>
      <c r="G282" s="33" t="s">
        <v>43</v>
      </c>
      <c r="H282" s="34">
        <v>17</v>
      </c>
      <c r="I282" s="35">
        <v>12432</v>
      </c>
      <c r="J282" s="35">
        <v>5033</v>
      </c>
      <c r="K282" s="35">
        <v>0</v>
      </c>
      <c r="L282" s="35">
        <v>893</v>
      </c>
      <c r="M282" s="35">
        <v>18358</v>
      </c>
      <c r="N282" s="24"/>
      <c r="O282" s="34">
        <v>0</v>
      </c>
      <c r="P282" s="34">
        <v>0</v>
      </c>
      <c r="Q282" s="36">
        <v>0.18</v>
      </c>
      <c r="R282" s="36">
        <v>0.10491002846208129</v>
      </c>
      <c r="S282" s="37">
        <f t="shared" si="4"/>
        <v>0</v>
      </c>
      <c r="T282" s="24"/>
      <c r="U282" s="38">
        <v>296905</v>
      </c>
      <c r="V282" s="38">
        <v>0</v>
      </c>
      <c r="W282" s="38">
        <v>0</v>
      </c>
      <c r="X282" s="38">
        <v>15181</v>
      </c>
      <c r="Y282" s="38">
        <v>312086</v>
      </c>
      <c r="Z282" s="24"/>
      <c r="AA282" s="39"/>
    </row>
    <row r="283" spans="1:27" x14ac:dyDescent="0.3">
      <c r="A283" s="31">
        <v>446</v>
      </c>
      <c r="B283" s="32">
        <v>446099266</v>
      </c>
      <c r="C283" s="33" t="s">
        <v>185</v>
      </c>
      <c r="D283" s="31">
        <v>99</v>
      </c>
      <c r="E283" s="33" t="s">
        <v>186</v>
      </c>
      <c r="F283" s="31">
        <v>266</v>
      </c>
      <c r="G283" s="33" t="s">
        <v>195</v>
      </c>
      <c r="H283" s="34">
        <v>5</v>
      </c>
      <c r="I283" s="35">
        <v>9018</v>
      </c>
      <c r="J283" s="35">
        <v>4770</v>
      </c>
      <c r="K283" s="35">
        <v>0</v>
      </c>
      <c r="L283" s="35">
        <v>893</v>
      </c>
      <c r="M283" s="35">
        <v>14681</v>
      </c>
      <c r="N283" s="24"/>
      <c r="O283" s="34">
        <v>0</v>
      </c>
      <c r="P283" s="34">
        <v>0</v>
      </c>
      <c r="Q283" s="36">
        <v>0.09</v>
      </c>
      <c r="R283" s="36">
        <v>1.3065531914164569E-3</v>
      </c>
      <c r="S283" s="37">
        <f t="shared" si="4"/>
        <v>0</v>
      </c>
      <c r="T283" s="24"/>
      <c r="U283" s="38">
        <v>68940</v>
      </c>
      <c r="V283" s="38">
        <v>0</v>
      </c>
      <c r="W283" s="38">
        <v>0</v>
      </c>
      <c r="X283" s="38">
        <v>4465</v>
      </c>
      <c r="Y283" s="38">
        <v>73405</v>
      </c>
      <c r="Z283" s="24"/>
      <c r="AA283" s="39"/>
    </row>
    <row r="284" spans="1:27" x14ac:dyDescent="0.3">
      <c r="A284" s="31">
        <v>446</v>
      </c>
      <c r="B284" s="32">
        <v>446099285</v>
      </c>
      <c r="C284" s="33" t="s">
        <v>185</v>
      </c>
      <c r="D284" s="31">
        <v>99</v>
      </c>
      <c r="E284" s="33" t="s">
        <v>186</v>
      </c>
      <c r="F284" s="31">
        <v>285</v>
      </c>
      <c r="G284" s="33" t="s">
        <v>44</v>
      </c>
      <c r="H284" s="34">
        <v>131</v>
      </c>
      <c r="I284" s="35">
        <v>10571</v>
      </c>
      <c r="J284" s="35">
        <v>3238</v>
      </c>
      <c r="K284" s="35">
        <v>0</v>
      </c>
      <c r="L284" s="35">
        <v>893</v>
      </c>
      <c r="M284" s="35">
        <v>14702</v>
      </c>
      <c r="N284" s="24"/>
      <c r="O284" s="34">
        <v>0</v>
      </c>
      <c r="P284" s="34">
        <v>0</v>
      </c>
      <c r="Q284" s="36">
        <v>0.09</v>
      </c>
      <c r="R284" s="36">
        <v>4.0935904686526546E-2</v>
      </c>
      <c r="S284" s="37">
        <f t="shared" si="4"/>
        <v>0</v>
      </c>
      <c r="T284" s="24"/>
      <c r="U284" s="38">
        <v>1808979</v>
      </c>
      <c r="V284" s="38">
        <v>0</v>
      </c>
      <c r="W284" s="38">
        <v>0</v>
      </c>
      <c r="X284" s="38">
        <v>116983</v>
      </c>
      <c r="Y284" s="38">
        <v>1925962</v>
      </c>
      <c r="Z284" s="24"/>
      <c r="AA284" s="39"/>
    </row>
    <row r="285" spans="1:27" x14ac:dyDescent="0.3">
      <c r="A285" s="31">
        <v>446</v>
      </c>
      <c r="B285" s="32">
        <v>446099293</v>
      </c>
      <c r="C285" s="33" t="s">
        <v>185</v>
      </c>
      <c r="D285" s="31">
        <v>99</v>
      </c>
      <c r="E285" s="33" t="s">
        <v>186</v>
      </c>
      <c r="F285" s="31">
        <v>293</v>
      </c>
      <c r="G285" s="33" t="s">
        <v>45</v>
      </c>
      <c r="H285" s="34">
        <v>9</v>
      </c>
      <c r="I285" s="35">
        <v>11452</v>
      </c>
      <c r="J285" s="35">
        <v>983</v>
      </c>
      <c r="K285" s="35">
        <v>0</v>
      </c>
      <c r="L285" s="35">
        <v>893</v>
      </c>
      <c r="M285" s="35">
        <v>13328</v>
      </c>
      <c r="N285" s="24"/>
      <c r="O285" s="34">
        <v>0</v>
      </c>
      <c r="P285" s="34">
        <v>0</v>
      </c>
      <c r="Q285" s="36">
        <v>0.18</v>
      </c>
      <c r="R285" s="36">
        <v>4.359909499112689E-3</v>
      </c>
      <c r="S285" s="37">
        <f t="shared" si="4"/>
        <v>0</v>
      </c>
      <c r="T285" s="24"/>
      <c r="U285" s="38">
        <v>111915</v>
      </c>
      <c r="V285" s="38">
        <v>0</v>
      </c>
      <c r="W285" s="38">
        <v>0</v>
      </c>
      <c r="X285" s="38">
        <v>8037</v>
      </c>
      <c r="Y285" s="38">
        <v>119952</v>
      </c>
      <c r="Z285" s="24"/>
      <c r="AA285" s="39"/>
    </row>
    <row r="286" spans="1:27" x14ac:dyDescent="0.3">
      <c r="A286" s="31">
        <v>446</v>
      </c>
      <c r="B286" s="32">
        <v>446099307</v>
      </c>
      <c r="C286" s="33" t="s">
        <v>185</v>
      </c>
      <c r="D286" s="31">
        <v>99</v>
      </c>
      <c r="E286" s="33" t="s">
        <v>186</v>
      </c>
      <c r="F286" s="31">
        <v>307</v>
      </c>
      <c r="G286" s="33" t="s">
        <v>76</v>
      </c>
      <c r="H286" s="34">
        <v>29</v>
      </c>
      <c r="I286" s="35">
        <v>10995</v>
      </c>
      <c r="J286" s="35">
        <v>4212</v>
      </c>
      <c r="K286" s="35">
        <v>0</v>
      </c>
      <c r="L286" s="35">
        <v>893</v>
      </c>
      <c r="M286" s="35">
        <v>16100</v>
      </c>
      <c r="N286" s="24"/>
      <c r="O286" s="34">
        <v>0</v>
      </c>
      <c r="P286" s="34">
        <v>0</v>
      </c>
      <c r="Q286" s="36">
        <v>0.09</v>
      </c>
      <c r="R286" s="36">
        <v>1.0355085778056217E-2</v>
      </c>
      <c r="S286" s="37">
        <f t="shared" si="4"/>
        <v>0</v>
      </c>
      <c r="T286" s="24"/>
      <c r="U286" s="38">
        <v>441003</v>
      </c>
      <c r="V286" s="38">
        <v>0</v>
      </c>
      <c r="W286" s="38">
        <v>0</v>
      </c>
      <c r="X286" s="38">
        <v>25897</v>
      </c>
      <c r="Y286" s="38">
        <v>466900</v>
      </c>
      <c r="Z286" s="24"/>
      <c r="AA286" s="39"/>
    </row>
    <row r="287" spans="1:27" x14ac:dyDescent="0.3">
      <c r="A287" s="31">
        <v>446</v>
      </c>
      <c r="B287" s="32">
        <v>446099323</v>
      </c>
      <c r="C287" s="33" t="s">
        <v>185</v>
      </c>
      <c r="D287" s="31">
        <v>99</v>
      </c>
      <c r="E287" s="33" t="s">
        <v>186</v>
      </c>
      <c r="F287" s="31">
        <v>323</v>
      </c>
      <c r="G287" s="33" t="s">
        <v>196</v>
      </c>
      <c r="H287" s="34">
        <v>2</v>
      </c>
      <c r="I287" s="35">
        <v>13096</v>
      </c>
      <c r="J287" s="35">
        <v>4674</v>
      </c>
      <c r="K287" s="35">
        <v>0</v>
      </c>
      <c r="L287" s="35">
        <v>893</v>
      </c>
      <c r="M287" s="35">
        <v>18663</v>
      </c>
      <c r="N287" s="24"/>
      <c r="O287" s="34">
        <v>0</v>
      </c>
      <c r="P287" s="34">
        <v>0</v>
      </c>
      <c r="Q287" s="36">
        <v>0.09</v>
      </c>
      <c r="R287" s="36">
        <v>2.4121471787434379E-3</v>
      </c>
      <c r="S287" s="37">
        <f t="shared" si="4"/>
        <v>0</v>
      </c>
      <c r="T287" s="24"/>
      <c r="U287" s="38">
        <v>35540</v>
      </c>
      <c r="V287" s="38">
        <v>0</v>
      </c>
      <c r="W287" s="38">
        <v>0</v>
      </c>
      <c r="X287" s="38">
        <v>1786</v>
      </c>
      <c r="Y287" s="38">
        <v>37326</v>
      </c>
      <c r="Z287" s="24"/>
      <c r="AA287" s="39"/>
    </row>
    <row r="288" spans="1:27" x14ac:dyDescent="0.3">
      <c r="A288" s="31">
        <v>446</v>
      </c>
      <c r="B288" s="32">
        <v>446099336</v>
      </c>
      <c r="C288" s="33" t="s">
        <v>185</v>
      </c>
      <c r="D288" s="31">
        <v>99</v>
      </c>
      <c r="E288" s="33" t="s">
        <v>186</v>
      </c>
      <c r="F288" s="31">
        <v>336</v>
      </c>
      <c r="G288" s="33" t="s">
        <v>48</v>
      </c>
      <c r="H288" s="34">
        <v>2</v>
      </c>
      <c r="I288" s="35">
        <v>13315</v>
      </c>
      <c r="J288" s="35">
        <v>2506</v>
      </c>
      <c r="K288" s="35">
        <v>0</v>
      </c>
      <c r="L288" s="35">
        <v>893</v>
      </c>
      <c r="M288" s="35">
        <v>16714</v>
      </c>
      <c r="N288" s="24"/>
      <c r="O288" s="34">
        <v>0</v>
      </c>
      <c r="P288" s="34">
        <v>0</v>
      </c>
      <c r="Q288" s="36">
        <v>0.09</v>
      </c>
      <c r="R288" s="36">
        <v>3.7994013141262169E-2</v>
      </c>
      <c r="S288" s="37">
        <f t="shared" si="4"/>
        <v>0</v>
      </c>
      <c r="T288" s="24"/>
      <c r="U288" s="38">
        <v>31642</v>
      </c>
      <c r="V288" s="38">
        <v>0</v>
      </c>
      <c r="W288" s="38">
        <v>0</v>
      </c>
      <c r="X288" s="38">
        <v>1786</v>
      </c>
      <c r="Y288" s="38">
        <v>33428</v>
      </c>
      <c r="Z288" s="24"/>
      <c r="AA288" s="39"/>
    </row>
    <row r="289" spans="1:27" x14ac:dyDescent="0.3">
      <c r="A289" s="31">
        <v>446</v>
      </c>
      <c r="B289" s="32">
        <v>446099350</v>
      </c>
      <c r="C289" s="33" t="s">
        <v>185</v>
      </c>
      <c r="D289" s="31">
        <v>99</v>
      </c>
      <c r="E289" s="33" t="s">
        <v>186</v>
      </c>
      <c r="F289" s="31">
        <v>350</v>
      </c>
      <c r="G289" s="33" t="s">
        <v>197</v>
      </c>
      <c r="H289" s="34">
        <v>6</v>
      </c>
      <c r="I289" s="35">
        <v>11923</v>
      </c>
      <c r="J289" s="35">
        <v>6989</v>
      </c>
      <c r="K289" s="35">
        <v>0</v>
      </c>
      <c r="L289" s="35">
        <v>893</v>
      </c>
      <c r="M289" s="35">
        <v>19805</v>
      </c>
      <c r="N289" s="24"/>
      <c r="O289" s="34">
        <v>0</v>
      </c>
      <c r="P289" s="34">
        <v>0</v>
      </c>
      <c r="Q289" s="36">
        <v>0.09</v>
      </c>
      <c r="R289" s="36">
        <v>2.8569197387249581E-2</v>
      </c>
      <c r="S289" s="37">
        <f t="shared" si="4"/>
        <v>0</v>
      </c>
      <c r="T289" s="24"/>
      <c r="U289" s="38">
        <v>113472</v>
      </c>
      <c r="V289" s="38">
        <v>0</v>
      </c>
      <c r="W289" s="38">
        <v>0</v>
      </c>
      <c r="X289" s="38">
        <v>5358</v>
      </c>
      <c r="Y289" s="38">
        <v>118830</v>
      </c>
      <c r="Z289" s="24"/>
      <c r="AA289" s="39"/>
    </row>
    <row r="290" spans="1:27" x14ac:dyDescent="0.3">
      <c r="A290" s="31">
        <v>446</v>
      </c>
      <c r="B290" s="32">
        <v>446099625</v>
      </c>
      <c r="C290" s="33" t="s">
        <v>185</v>
      </c>
      <c r="D290" s="31">
        <v>99</v>
      </c>
      <c r="E290" s="33" t="s">
        <v>186</v>
      </c>
      <c r="F290" s="31">
        <v>625</v>
      </c>
      <c r="G290" s="33" t="s">
        <v>49</v>
      </c>
      <c r="H290" s="34">
        <v>9</v>
      </c>
      <c r="I290" s="35">
        <v>11471</v>
      </c>
      <c r="J290" s="35">
        <v>2166</v>
      </c>
      <c r="K290" s="35">
        <v>0</v>
      </c>
      <c r="L290" s="35">
        <v>893</v>
      </c>
      <c r="M290" s="35">
        <v>14530</v>
      </c>
      <c r="N290" s="24"/>
      <c r="O290" s="34">
        <v>0</v>
      </c>
      <c r="P290" s="34">
        <v>0</v>
      </c>
      <c r="Q290" s="36">
        <v>0.09</v>
      </c>
      <c r="R290" s="36">
        <v>2.7912014372742976E-3</v>
      </c>
      <c r="S290" s="37">
        <f t="shared" si="4"/>
        <v>0</v>
      </c>
      <c r="T290" s="24"/>
      <c r="U290" s="38">
        <v>122733</v>
      </c>
      <c r="V290" s="38">
        <v>0</v>
      </c>
      <c r="W290" s="38">
        <v>0</v>
      </c>
      <c r="X290" s="38">
        <v>8037</v>
      </c>
      <c r="Y290" s="38">
        <v>130770</v>
      </c>
      <c r="Z290" s="24"/>
      <c r="AA290" s="39"/>
    </row>
    <row r="291" spans="1:27" x14ac:dyDescent="0.3">
      <c r="A291" s="31">
        <v>446</v>
      </c>
      <c r="B291" s="32">
        <v>446099650</v>
      </c>
      <c r="C291" s="33" t="s">
        <v>185</v>
      </c>
      <c r="D291" s="31">
        <v>99</v>
      </c>
      <c r="E291" s="33" t="s">
        <v>186</v>
      </c>
      <c r="F291" s="31">
        <v>650</v>
      </c>
      <c r="G291" s="33" t="s">
        <v>199</v>
      </c>
      <c r="H291" s="34">
        <v>1</v>
      </c>
      <c r="I291" s="35">
        <v>13315</v>
      </c>
      <c r="J291" s="35">
        <v>3760</v>
      </c>
      <c r="K291" s="35">
        <v>0</v>
      </c>
      <c r="L291" s="35">
        <v>893</v>
      </c>
      <c r="M291" s="35">
        <v>17968</v>
      </c>
      <c r="N291" s="24"/>
      <c r="O291" s="34">
        <v>0</v>
      </c>
      <c r="P291" s="34">
        <v>0</v>
      </c>
      <c r="Q291" s="36">
        <v>0.09</v>
      </c>
      <c r="R291" s="36">
        <v>7.9831212657927508E-4</v>
      </c>
      <c r="S291" s="37">
        <f t="shared" si="4"/>
        <v>0</v>
      </c>
      <c r="T291" s="24"/>
      <c r="U291" s="38">
        <v>17075</v>
      </c>
      <c r="V291" s="38">
        <v>0</v>
      </c>
      <c r="W291" s="38">
        <v>0</v>
      </c>
      <c r="X291" s="38">
        <v>893</v>
      </c>
      <c r="Y291" s="38">
        <v>17968</v>
      </c>
      <c r="Z291" s="24"/>
      <c r="AA291" s="39"/>
    </row>
    <row r="292" spans="1:27" x14ac:dyDescent="0.3">
      <c r="A292" s="31">
        <v>446</v>
      </c>
      <c r="B292" s="32">
        <v>446099690</v>
      </c>
      <c r="C292" s="33" t="s">
        <v>185</v>
      </c>
      <c r="D292" s="31">
        <v>99</v>
      </c>
      <c r="E292" s="33" t="s">
        <v>186</v>
      </c>
      <c r="F292" s="31">
        <v>690</v>
      </c>
      <c r="G292" s="33" t="s">
        <v>200</v>
      </c>
      <c r="H292" s="34">
        <v>7</v>
      </c>
      <c r="I292" s="35">
        <v>11075</v>
      </c>
      <c r="J292" s="35">
        <v>3219</v>
      </c>
      <c r="K292" s="35">
        <v>0</v>
      </c>
      <c r="L292" s="35">
        <v>893</v>
      </c>
      <c r="M292" s="35">
        <v>15187</v>
      </c>
      <c r="N292" s="24"/>
      <c r="O292" s="34">
        <v>0</v>
      </c>
      <c r="P292" s="34">
        <v>0</v>
      </c>
      <c r="Q292" s="36">
        <v>0.09</v>
      </c>
      <c r="R292" s="36">
        <v>6.6451380099208238E-3</v>
      </c>
      <c r="S292" s="37">
        <f t="shared" si="4"/>
        <v>0</v>
      </c>
      <c r="T292" s="24"/>
      <c r="U292" s="38">
        <v>100058</v>
      </c>
      <c r="V292" s="38">
        <v>0</v>
      </c>
      <c r="W292" s="38">
        <v>0</v>
      </c>
      <c r="X292" s="38">
        <v>6251</v>
      </c>
      <c r="Y292" s="38">
        <v>106309</v>
      </c>
      <c r="Z292" s="24"/>
      <c r="AA292" s="39"/>
    </row>
    <row r="293" spans="1:27" x14ac:dyDescent="0.3">
      <c r="A293" s="31">
        <v>447</v>
      </c>
      <c r="B293" s="32">
        <v>447101025</v>
      </c>
      <c r="C293" s="33" t="s">
        <v>201</v>
      </c>
      <c r="D293" s="31">
        <v>101</v>
      </c>
      <c r="E293" s="33" t="s">
        <v>84</v>
      </c>
      <c r="F293" s="31">
        <v>25</v>
      </c>
      <c r="G293" s="33" t="s">
        <v>120</v>
      </c>
      <c r="H293" s="34">
        <v>46</v>
      </c>
      <c r="I293" s="35">
        <v>9960</v>
      </c>
      <c r="J293" s="35">
        <v>3448</v>
      </c>
      <c r="K293" s="35">
        <v>0</v>
      </c>
      <c r="L293" s="35">
        <v>893</v>
      </c>
      <c r="M293" s="35">
        <v>14301</v>
      </c>
      <c r="N293" s="24"/>
      <c r="O293" s="34">
        <v>0</v>
      </c>
      <c r="P293" s="34">
        <v>0</v>
      </c>
      <c r="Q293" s="36">
        <v>0.09</v>
      </c>
      <c r="R293" s="36">
        <v>2.0136455360679973E-2</v>
      </c>
      <c r="S293" s="37">
        <f t="shared" si="4"/>
        <v>0</v>
      </c>
      <c r="T293" s="24"/>
      <c r="U293" s="38">
        <v>616768</v>
      </c>
      <c r="V293" s="38">
        <v>0</v>
      </c>
      <c r="W293" s="38">
        <v>0</v>
      </c>
      <c r="X293" s="38">
        <v>41078</v>
      </c>
      <c r="Y293" s="38">
        <v>657846</v>
      </c>
      <c r="Z293" s="24"/>
      <c r="AA293" s="39"/>
    </row>
    <row r="294" spans="1:27" x14ac:dyDescent="0.3">
      <c r="A294" s="31">
        <v>447</v>
      </c>
      <c r="B294" s="32">
        <v>447101101</v>
      </c>
      <c r="C294" s="33" t="s">
        <v>201</v>
      </c>
      <c r="D294" s="31">
        <v>101</v>
      </c>
      <c r="E294" s="33" t="s">
        <v>84</v>
      </c>
      <c r="F294" s="31">
        <v>101</v>
      </c>
      <c r="G294" s="33" t="s">
        <v>84</v>
      </c>
      <c r="H294" s="34">
        <v>320</v>
      </c>
      <c r="I294" s="35">
        <v>9332</v>
      </c>
      <c r="J294" s="35">
        <v>2131</v>
      </c>
      <c r="K294" s="35">
        <v>0</v>
      </c>
      <c r="L294" s="35">
        <v>893</v>
      </c>
      <c r="M294" s="35">
        <v>12356</v>
      </c>
      <c r="N294" s="24"/>
      <c r="O294" s="34">
        <v>0</v>
      </c>
      <c r="P294" s="34">
        <v>0</v>
      </c>
      <c r="Q294" s="36">
        <v>0.09</v>
      </c>
      <c r="R294" s="36">
        <v>5.0737786231695677E-2</v>
      </c>
      <c r="S294" s="37">
        <f t="shared" si="4"/>
        <v>0</v>
      </c>
      <c r="T294" s="24"/>
      <c r="U294" s="38">
        <v>3668160</v>
      </c>
      <c r="V294" s="38">
        <v>0</v>
      </c>
      <c r="W294" s="38">
        <v>0</v>
      </c>
      <c r="X294" s="38">
        <v>285760</v>
      </c>
      <c r="Y294" s="38">
        <v>3953920</v>
      </c>
      <c r="Z294" s="24"/>
      <c r="AA294" s="39"/>
    </row>
    <row r="295" spans="1:27" x14ac:dyDescent="0.3">
      <c r="A295" s="31">
        <v>447</v>
      </c>
      <c r="B295" s="32">
        <v>447101138</v>
      </c>
      <c r="C295" s="33" t="s">
        <v>201</v>
      </c>
      <c r="D295" s="31">
        <v>101</v>
      </c>
      <c r="E295" s="33" t="s">
        <v>84</v>
      </c>
      <c r="F295" s="31">
        <v>138</v>
      </c>
      <c r="G295" s="33" t="s">
        <v>202</v>
      </c>
      <c r="H295" s="34">
        <v>4</v>
      </c>
      <c r="I295" s="35">
        <v>9041</v>
      </c>
      <c r="J295" s="35">
        <v>3944</v>
      </c>
      <c r="K295" s="35">
        <v>0</v>
      </c>
      <c r="L295" s="35">
        <v>893</v>
      </c>
      <c r="M295" s="35">
        <v>13878</v>
      </c>
      <c r="N295" s="24"/>
      <c r="O295" s="34">
        <v>0</v>
      </c>
      <c r="P295" s="34">
        <v>0</v>
      </c>
      <c r="Q295" s="36">
        <v>0.09</v>
      </c>
      <c r="R295" s="36">
        <v>3.5569935162285743E-3</v>
      </c>
      <c r="S295" s="37">
        <f t="shared" si="4"/>
        <v>0</v>
      </c>
      <c r="T295" s="24"/>
      <c r="U295" s="38">
        <v>51940</v>
      </c>
      <c r="V295" s="38">
        <v>0</v>
      </c>
      <c r="W295" s="38">
        <v>0</v>
      </c>
      <c r="X295" s="38">
        <v>3572</v>
      </c>
      <c r="Y295" s="38">
        <v>55512</v>
      </c>
      <c r="Z295" s="24"/>
      <c r="AA295" s="39"/>
    </row>
    <row r="296" spans="1:27" x14ac:dyDescent="0.3">
      <c r="A296" s="31">
        <v>447</v>
      </c>
      <c r="B296" s="32">
        <v>447101177</v>
      </c>
      <c r="C296" s="33" t="s">
        <v>201</v>
      </c>
      <c r="D296" s="31">
        <v>101</v>
      </c>
      <c r="E296" s="33" t="s">
        <v>84</v>
      </c>
      <c r="F296" s="31">
        <v>177</v>
      </c>
      <c r="G296" s="33" t="s">
        <v>127</v>
      </c>
      <c r="H296" s="34">
        <v>9</v>
      </c>
      <c r="I296" s="35">
        <v>9480</v>
      </c>
      <c r="J296" s="35">
        <v>3486</v>
      </c>
      <c r="K296" s="35">
        <v>0</v>
      </c>
      <c r="L296" s="35">
        <v>893</v>
      </c>
      <c r="M296" s="35">
        <v>13859</v>
      </c>
      <c r="N296" s="24"/>
      <c r="O296" s="34">
        <v>0</v>
      </c>
      <c r="P296" s="34">
        <v>0</v>
      </c>
      <c r="Q296" s="36">
        <v>0.09</v>
      </c>
      <c r="R296" s="36">
        <v>6.94348169721987E-3</v>
      </c>
      <c r="S296" s="37">
        <f t="shared" si="4"/>
        <v>0</v>
      </c>
      <c r="T296" s="24"/>
      <c r="U296" s="38">
        <v>116694</v>
      </c>
      <c r="V296" s="38">
        <v>0</v>
      </c>
      <c r="W296" s="38">
        <v>0</v>
      </c>
      <c r="X296" s="38">
        <v>8037</v>
      </c>
      <c r="Y296" s="38">
        <v>124731</v>
      </c>
      <c r="Z296" s="24"/>
      <c r="AA296" s="39"/>
    </row>
    <row r="297" spans="1:27" x14ac:dyDescent="0.3">
      <c r="A297" s="31">
        <v>447</v>
      </c>
      <c r="B297" s="32">
        <v>447101185</v>
      </c>
      <c r="C297" s="33" t="s">
        <v>201</v>
      </c>
      <c r="D297" s="31">
        <v>101</v>
      </c>
      <c r="E297" s="33" t="s">
        <v>84</v>
      </c>
      <c r="F297" s="31">
        <v>185</v>
      </c>
      <c r="G297" s="33" t="s">
        <v>88</v>
      </c>
      <c r="H297" s="34">
        <v>25</v>
      </c>
      <c r="I297" s="35">
        <v>10114</v>
      </c>
      <c r="J297" s="35">
        <v>1895</v>
      </c>
      <c r="K297" s="35">
        <v>0</v>
      </c>
      <c r="L297" s="35">
        <v>893</v>
      </c>
      <c r="M297" s="35">
        <v>12902</v>
      </c>
      <c r="N297" s="24"/>
      <c r="O297" s="34">
        <v>0</v>
      </c>
      <c r="P297" s="34">
        <v>0</v>
      </c>
      <c r="Q297" s="36">
        <v>0.09</v>
      </c>
      <c r="R297" s="36">
        <v>5.394323613287331E-3</v>
      </c>
      <c r="S297" s="37">
        <f t="shared" si="4"/>
        <v>0</v>
      </c>
      <c r="T297" s="24"/>
      <c r="U297" s="38">
        <v>300225</v>
      </c>
      <c r="V297" s="38">
        <v>0</v>
      </c>
      <c r="W297" s="38">
        <v>0</v>
      </c>
      <c r="X297" s="38">
        <v>22325</v>
      </c>
      <c r="Y297" s="38">
        <v>322550</v>
      </c>
      <c r="Z297" s="24"/>
      <c r="AA297" s="39"/>
    </row>
    <row r="298" spans="1:27" x14ac:dyDescent="0.3">
      <c r="A298" s="31">
        <v>447</v>
      </c>
      <c r="B298" s="32">
        <v>447101187</v>
      </c>
      <c r="C298" s="33" t="s">
        <v>201</v>
      </c>
      <c r="D298" s="31">
        <v>101</v>
      </c>
      <c r="E298" s="33" t="s">
        <v>84</v>
      </c>
      <c r="F298" s="31">
        <v>187</v>
      </c>
      <c r="G298" s="33" t="s">
        <v>89</v>
      </c>
      <c r="H298" s="34">
        <v>4</v>
      </c>
      <c r="I298" s="35">
        <v>9853</v>
      </c>
      <c r="J298" s="35">
        <v>4688</v>
      </c>
      <c r="K298" s="35">
        <v>0</v>
      </c>
      <c r="L298" s="35">
        <v>893</v>
      </c>
      <c r="M298" s="35">
        <v>15434</v>
      </c>
      <c r="N298" s="24"/>
      <c r="O298" s="34">
        <v>0</v>
      </c>
      <c r="P298" s="34">
        <v>0</v>
      </c>
      <c r="Q298" s="36">
        <v>0.09</v>
      </c>
      <c r="R298" s="36">
        <v>3.9712119067263924E-3</v>
      </c>
      <c r="S298" s="37">
        <f t="shared" si="4"/>
        <v>0</v>
      </c>
      <c r="T298" s="24"/>
      <c r="U298" s="38">
        <v>58164</v>
      </c>
      <c r="V298" s="38">
        <v>0</v>
      </c>
      <c r="W298" s="38">
        <v>0</v>
      </c>
      <c r="X298" s="38">
        <v>3572</v>
      </c>
      <c r="Y298" s="38">
        <v>61736</v>
      </c>
      <c r="Z298" s="24"/>
      <c r="AA298" s="39"/>
    </row>
    <row r="299" spans="1:27" x14ac:dyDescent="0.3">
      <c r="A299" s="31">
        <v>447</v>
      </c>
      <c r="B299" s="32">
        <v>447101212</v>
      </c>
      <c r="C299" s="33" t="s">
        <v>201</v>
      </c>
      <c r="D299" s="31">
        <v>101</v>
      </c>
      <c r="E299" s="33" t="s">
        <v>84</v>
      </c>
      <c r="F299" s="31">
        <v>212</v>
      </c>
      <c r="G299" s="33" t="s">
        <v>41</v>
      </c>
      <c r="H299" s="34">
        <v>1</v>
      </c>
      <c r="I299" s="35">
        <v>9131</v>
      </c>
      <c r="J299" s="35">
        <v>1511</v>
      </c>
      <c r="K299" s="35">
        <v>0</v>
      </c>
      <c r="L299" s="35">
        <v>893</v>
      </c>
      <c r="M299" s="35">
        <v>11535</v>
      </c>
      <c r="N299" s="24"/>
      <c r="O299" s="34">
        <v>0</v>
      </c>
      <c r="P299" s="34">
        <v>0</v>
      </c>
      <c r="Q299" s="36">
        <v>0.09</v>
      </c>
      <c r="R299" s="36">
        <v>3.7285674335451796E-2</v>
      </c>
      <c r="S299" s="37">
        <f t="shared" si="4"/>
        <v>0</v>
      </c>
      <c r="T299" s="24"/>
      <c r="U299" s="38">
        <v>10642</v>
      </c>
      <c r="V299" s="38">
        <v>0</v>
      </c>
      <c r="W299" s="38">
        <v>0</v>
      </c>
      <c r="X299" s="38">
        <v>893</v>
      </c>
      <c r="Y299" s="38">
        <v>11535</v>
      </c>
      <c r="Z299" s="24"/>
      <c r="AA299" s="39"/>
    </row>
    <row r="300" spans="1:27" x14ac:dyDescent="0.3">
      <c r="A300" s="31">
        <v>447</v>
      </c>
      <c r="B300" s="32">
        <v>447101214</v>
      </c>
      <c r="C300" s="33" t="s">
        <v>201</v>
      </c>
      <c r="D300" s="31">
        <v>101</v>
      </c>
      <c r="E300" s="33" t="s">
        <v>84</v>
      </c>
      <c r="F300" s="31">
        <v>214</v>
      </c>
      <c r="G300" s="33" t="s">
        <v>203</v>
      </c>
      <c r="H300" s="34">
        <v>1</v>
      </c>
      <c r="I300" s="35">
        <v>8773</v>
      </c>
      <c r="J300" s="35">
        <v>1613</v>
      </c>
      <c r="K300" s="35">
        <v>0</v>
      </c>
      <c r="L300" s="35">
        <v>893</v>
      </c>
      <c r="M300" s="35">
        <v>11279</v>
      </c>
      <c r="N300" s="24"/>
      <c r="O300" s="34">
        <v>0</v>
      </c>
      <c r="P300" s="34">
        <v>0</v>
      </c>
      <c r="Q300" s="36">
        <v>0.09</v>
      </c>
      <c r="R300" s="36">
        <v>1.5904906687692496E-3</v>
      </c>
      <c r="S300" s="37">
        <f t="shared" si="4"/>
        <v>0</v>
      </c>
      <c r="T300" s="24"/>
      <c r="U300" s="38">
        <v>10386</v>
      </c>
      <c r="V300" s="38">
        <v>0</v>
      </c>
      <c r="W300" s="38">
        <v>0</v>
      </c>
      <c r="X300" s="38">
        <v>893</v>
      </c>
      <c r="Y300" s="38">
        <v>11279</v>
      </c>
      <c r="Z300" s="24"/>
      <c r="AA300" s="39"/>
    </row>
    <row r="301" spans="1:27" x14ac:dyDescent="0.3">
      <c r="A301" s="31">
        <v>447</v>
      </c>
      <c r="B301" s="32">
        <v>447101238</v>
      </c>
      <c r="C301" s="33" t="s">
        <v>201</v>
      </c>
      <c r="D301" s="31">
        <v>101</v>
      </c>
      <c r="E301" s="33" t="s">
        <v>84</v>
      </c>
      <c r="F301" s="31">
        <v>238</v>
      </c>
      <c r="G301" s="33" t="s">
        <v>194</v>
      </c>
      <c r="H301" s="34">
        <v>7</v>
      </c>
      <c r="I301" s="35">
        <v>9710</v>
      </c>
      <c r="J301" s="35">
        <v>6032</v>
      </c>
      <c r="K301" s="35">
        <v>0</v>
      </c>
      <c r="L301" s="35">
        <v>893</v>
      </c>
      <c r="M301" s="35">
        <v>16635</v>
      </c>
      <c r="N301" s="24"/>
      <c r="O301" s="34">
        <v>0</v>
      </c>
      <c r="P301" s="34">
        <v>0</v>
      </c>
      <c r="Q301" s="36">
        <v>0.09</v>
      </c>
      <c r="R301" s="36">
        <v>4.5950465390269396E-2</v>
      </c>
      <c r="S301" s="37">
        <f t="shared" si="4"/>
        <v>0</v>
      </c>
      <c r="T301" s="24"/>
      <c r="U301" s="38">
        <v>110194</v>
      </c>
      <c r="V301" s="38">
        <v>0</v>
      </c>
      <c r="W301" s="38">
        <v>0</v>
      </c>
      <c r="X301" s="38">
        <v>6251</v>
      </c>
      <c r="Y301" s="38">
        <v>116445</v>
      </c>
      <c r="Z301" s="24"/>
      <c r="AA301" s="39"/>
    </row>
    <row r="302" spans="1:27" x14ac:dyDescent="0.3">
      <c r="A302" s="31">
        <v>447</v>
      </c>
      <c r="B302" s="32">
        <v>447101307</v>
      </c>
      <c r="C302" s="33" t="s">
        <v>201</v>
      </c>
      <c r="D302" s="31">
        <v>101</v>
      </c>
      <c r="E302" s="33" t="s">
        <v>84</v>
      </c>
      <c r="F302" s="31">
        <v>307</v>
      </c>
      <c r="G302" s="33" t="s">
        <v>76</v>
      </c>
      <c r="H302" s="34">
        <v>4</v>
      </c>
      <c r="I302" s="35">
        <v>9429</v>
      </c>
      <c r="J302" s="35">
        <v>3612</v>
      </c>
      <c r="K302" s="35">
        <v>0</v>
      </c>
      <c r="L302" s="35">
        <v>893</v>
      </c>
      <c r="M302" s="35">
        <v>13934</v>
      </c>
      <c r="N302" s="24"/>
      <c r="O302" s="34">
        <v>0</v>
      </c>
      <c r="P302" s="34">
        <v>0</v>
      </c>
      <c r="Q302" s="36">
        <v>0.09</v>
      </c>
      <c r="R302" s="36">
        <v>1.0355085778056217E-2</v>
      </c>
      <c r="S302" s="37">
        <f t="shared" si="4"/>
        <v>0</v>
      </c>
      <c r="T302" s="24"/>
      <c r="U302" s="38">
        <v>52164</v>
      </c>
      <c r="V302" s="38">
        <v>0</v>
      </c>
      <c r="W302" s="38">
        <v>0</v>
      </c>
      <c r="X302" s="38">
        <v>3572</v>
      </c>
      <c r="Y302" s="38">
        <v>55736</v>
      </c>
      <c r="Z302" s="24"/>
      <c r="AA302" s="39"/>
    </row>
    <row r="303" spans="1:27" x14ac:dyDescent="0.3">
      <c r="A303" s="31">
        <v>447</v>
      </c>
      <c r="B303" s="32">
        <v>447101350</v>
      </c>
      <c r="C303" s="33" t="s">
        <v>201</v>
      </c>
      <c r="D303" s="31">
        <v>101</v>
      </c>
      <c r="E303" s="33" t="s">
        <v>84</v>
      </c>
      <c r="F303" s="31">
        <v>350</v>
      </c>
      <c r="G303" s="33" t="s">
        <v>197</v>
      </c>
      <c r="H303" s="34">
        <v>17</v>
      </c>
      <c r="I303" s="35">
        <v>9300</v>
      </c>
      <c r="J303" s="35">
        <v>5451</v>
      </c>
      <c r="K303" s="35">
        <v>0</v>
      </c>
      <c r="L303" s="35">
        <v>893</v>
      </c>
      <c r="M303" s="35">
        <v>15644</v>
      </c>
      <c r="N303" s="24"/>
      <c r="O303" s="34">
        <v>0</v>
      </c>
      <c r="P303" s="34">
        <v>0</v>
      </c>
      <c r="Q303" s="36">
        <v>0.09</v>
      </c>
      <c r="R303" s="36">
        <v>2.8569197387249581E-2</v>
      </c>
      <c r="S303" s="37">
        <f t="shared" si="4"/>
        <v>0</v>
      </c>
      <c r="T303" s="24"/>
      <c r="U303" s="38">
        <v>250767</v>
      </c>
      <c r="V303" s="38">
        <v>0</v>
      </c>
      <c r="W303" s="38">
        <v>0</v>
      </c>
      <c r="X303" s="38">
        <v>15181</v>
      </c>
      <c r="Y303" s="38">
        <v>265948</v>
      </c>
      <c r="Z303" s="24"/>
      <c r="AA303" s="39"/>
    </row>
    <row r="304" spans="1:27" x14ac:dyDescent="0.3">
      <c r="A304" s="31">
        <v>447</v>
      </c>
      <c r="B304" s="32">
        <v>447101622</v>
      </c>
      <c r="C304" s="33" t="s">
        <v>201</v>
      </c>
      <c r="D304" s="31">
        <v>101</v>
      </c>
      <c r="E304" s="33" t="s">
        <v>84</v>
      </c>
      <c r="F304" s="31">
        <v>622</v>
      </c>
      <c r="G304" s="33" t="s">
        <v>204</v>
      </c>
      <c r="H304" s="34">
        <v>5</v>
      </c>
      <c r="I304" s="35">
        <v>9107</v>
      </c>
      <c r="J304" s="35">
        <v>1693</v>
      </c>
      <c r="K304" s="35">
        <v>0</v>
      </c>
      <c r="L304" s="35">
        <v>893</v>
      </c>
      <c r="M304" s="35">
        <v>11693</v>
      </c>
      <c r="N304" s="24"/>
      <c r="O304" s="34">
        <v>0</v>
      </c>
      <c r="P304" s="34">
        <v>0</v>
      </c>
      <c r="Q304" s="36">
        <v>0.09</v>
      </c>
      <c r="R304" s="36">
        <v>2.5052573103018609E-3</v>
      </c>
      <c r="S304" s="37">
        <f t="shared" si="4"/>
        <v>0</v>
      </c>
      <c r="T304" s="24"/>
      <c r="U304" s="38">
        <v>54000</v>
      </c>
      <c r="V304" s="38">
        <v>0</v>
      </c>
      <c r="W304" s="38">
        <v>0</v>
      </c>
      <c r="X304" s="38">
        <v>4465</v>
      </c>
      <c r="Y304" s="38">
        <v>58465</v>
      </c>
      <c r="Z304" s="24"/>
      <c r="AA304" s="39"/>
    </row>
    <row r="305" spans="1:27" x14ac:dyDescent="0.3">
      <c r="A305" s="31">
        <v>447</v>
      </c>
      <c r="B305" s="32">
        <v>447101690</v>
      </c>
      <c r="C305" s="33" t="s">
        <v>201</v>
      </c>
      <c r="D305" s="31">
        <v>101</v>
      </c>
      <c r="E305" s="33" t="s">
        <v>84</v>
      </c>
      <c r="F305" s="31">
        <v>690</v>
      </c>
      <c r="G305" s="33" t="s">
        <v>200</v>
      </c>
      <c r="H305" s="34">
        <v>8</v>
      </c>
      <c r="I305" s="35">
        <v>9562</v>
      </c>
      <c r="J305" s="35">
        <v>2780</v>
      </c>
      <c r="K305" s="35">
        <v>0</v>
      </c>
      <c r="L305" s="35">
        <v>893</v>
      </c>
      <c r="M305" s="35">
        <v>13235</v>
      </c>
      <c r="N305" s="24"/>
      <c r="O305" s="34">
        <v>0</v>
      </c>
      <c r="P305" s="34">
        <v>0</v>
      </c>
      <c r="Q305" s="36">
        <v>0.09</v>
      </c>
      <c r="R305" s="36">
        <v>6.6451380099208238E-3</v>
      </c>
      <c r="S305" s="37">
        <f t="shared" si="4"/>
        <v>0</v>
      </c>
      <c r="T305" s="24"/>
      <c r="U305" s="38">
        <v>98736</v>
      </c>
      <c r="V305" s="38">
        <v>0</v>
      </c>
      <c r="W305" s="38">
        <v>0</v>
      </c>
      <c r="X305" s="38">
        <v>7144</v>
      </c>
      <c r="Y305" s="38">
        <v>105880</v>
      </c>
      <c r="Z305" s="24"/>
      <c r="AA305" s="39"/>
    </row>
    <row r="306" spans="1:27" x14ac:dyDescent="0.3">
      <c r="A306" s="31">
        <v>449</v>
      </c>
      <c r="B306" s="32">
        <v>449035035</v>
      </c>
      <c r="C306" s="33" t="s">
        <v>205</v>
      </c>
      <c r="D306" s="31">
        <v>35</v>
      </c>
      <c r="E306" s="33" t="s">
        <v>22</v>
      </c>
      <c r="F306" s="31">
        <v>35</v>
      </c>
      <c r="G306" s="33" t="s">
        <v>22</v>
      </c>
      <c r="H306" s="34">
        <v>680</v>
      </c>
      <c r="I306" s="35">
        <v>11362</v>
      </c>
      <c r="J306" s="35">
        <v>3989</v>
      </c>
      <c r="K306" s="35">
        <v>0</v>
      </c>
      <c r="L306" s="35">
        <v>893</v>
      </c>
      <c r="M306" s="35">
        <v>16244</v>
      </c>
      <c r="N306" s="24"/>
      <c r="O306" s="34">
        <v>0</v>
      </c>
      <c r="P306" s="34">
        <v>0</v>
      </c>
      <c r="Q306" s="36">
        <v>0.18</v>
      </c>
      <c r="R306" s="36">
        <v>0.1582084907439498</v>
      </c>
      <c r="S306" s="37">
        <f t="shared" si="4"/>
        <v>0</v>
      </c>
      <c r="T306" s="24"/>
      <c r="U306" s="38">
        <v>10438680</v>
      </c>
      <c r="V306" s="38">
        <v>0</v>
      </c>
      <c r="W306" s="38">
        <v>0</v>
      </c>
      <c r="X306" s="38">
        <v>607240</v>
      </c>
      <c r="Y306" s="38">
        <v>11045920</v>
      </c>
      <c r="Z306" s="24"/>
      <c r="AA306" s="39"/>
    </row>
    <row r="307" spans="1:27" x14ac:dyDescent="0.3">
      <c r="A307" s="31">
        <v>449</v>
      </c>
      <c r="B307" s="32">
        <v>449035243</v>
      </c>
      <c r="C307" s="33" t="s">
        <v>205</v>
      </c>
      <c r="D307" s="31">
        <v>35</v>
      </c>
      <c r="E307" s="33" t="s">
        <v>22</v>
      </c>
      <c r="F307" s="31">
        <v>243</v>
      </c>
      <c r="G307" s="33" t="s">
        <v>74</v>
      </c>
      <c r="H307" s="34">
        <v>6</v>
      </c>
      <c r="I307" s="35">
        <v>13477</v>
      </c>
      <c r="J307" s="35">
        <v>3181</v>
      </c>
      <c r="K307" s="35">
        <v>0</v>
      </c>
      <c r="L307" s="35">
        <v>893</v>
      </c>
      <c r="M307" s="35">
        <v>17551</v>
      </c>
      <c r="N307" s="24"/>
      <c r="O307" s="34">
        <v>0</v>
      </c>
      <c r="P307" s="34">
        <v>0</v>
      </c>
      <c r="Q307" s="36">
        <v>0.09</v>
      </c>
      <c r="R307" s="36">
        <v>5.5550847643881752E-3</v>
      </c>
      <c r="S307" s="37">
        <f t="shared" si="4"/>
        <v>0</v>
      </c>
      <c r="T307" s="24"/>
      <c r="U307" s="38">
        <v>99948</v>
      </c>
      <c r="V307" s="38">
        <v>0</v>
      </c>
      <c r="W307" s="38">
        <v>0</v>
      </c>
      <c r="X307" s="38">
        <v>5358</v>
      </c>
      <c r="Y307" s="38">
        <v>105306</v>
      </c>
      <c r="Z307" s="24"/>
      <c r="AA307" s="39"/>
    </row>
    <row r="308" spans="1:27" x14ac:dyDescent="0.3">
      <c r="A308" s="31">
        <v>449</v>
      </c>
      <c r="B308" s="32">
        <v>449035244</v>
      </c>
      <c r="C308" s="33" t="s">
        <v>205</v>
      </c>
      <c r="D308" s="31">
        <v>35</v>
      </c>
      <c r="E308" s="33" t="s">
        <v>22</v>
      </c>
      <c r="F308" s="31">
        <v>244</v>
      </c>
      <c r="G308" s="33" t="s">
        <v>43</v>
      </c>
      <c r="H308" s="34">
        <v>4</v>
      </c>
      <c r="I308" s="35">
        <v>10321</v>
      </c>
      <c r="J308" s="35">
        <v>4179</v>
      </c>
      <c r="K308" s="35">
        <v>0</v>
      </c>
      <c r="L308" s="35">
        <v>893</v>
      </c>
      <c r="M308" s="35">
        <v>15393</v>
      </c>
      <c r="N308" s="24"/>
      <c r="O308" s="34">
        <v>0</v>
      </c>
      <c r="P308" s="34">
        <v>0</v>
      </c>
      <c r="Q308" s="36">
        <v>0.18</v>
      </c>
      <c r="R308" s="36">
        <v>0.10491002846208129</v>
      </c>
      <c r="S308" s="37">
        <f t="shared" si="4"/>
        <v>0</v>
      </c>
      <c r="T308" s="24"/>
      <c r="U308" s="38">
        <v>58000</v>
      </c>
      <c r="V308" s="38">
        <v>0</v>
      </c>
      <c r="W308" s="38">
        <v>0</v>
      </c>
      <c r="X308" s="38">
        <v>3572</v>
      </c>
      <c r="Y308" s="38">
        <v>61572</v>
      </c>
      <c r="Z308" s="24"/>
      <c r="AA308" s="39"/>
    </row>
    <row r="309" spans="1:27" x14ac:dyDescent="0.3">
      <c r="A309" s="31">
        <v>449</v>
      </c>
      <c r="B309" s="32">
        <v>449035285</v>
      </c>
      <c r="C309" s="33" t="s">
        <v>205</v>
      </c>
      <c r="D309" s="31">
        <v>35</v>
      </c>
      <c r="E309" s="33" t="s">
        <v>22</v>
      </c>
      <c r="F309" s="31">
        <v>285</v>
      </c>
      <c r="G309" s="33" t="s">
        <v>44</v>
      </c>
      <c r="H309" s="34">
        <v>6</v>
      </c>
      <c r="I309" s="35">
        <v>9862</v>
      </c>
      <c r="J309" s="35">
        <v>3020</v>
      </c>
      <c r="K309" s="35">
        <v>0</v>
      </c>
      <c r="L309" s="35">
        <v>893</v>
      </c>
      <c r="M309" s="35">
        <v>13775</v>
      </c>
      <c r="N309" s="24"/>
      <c r="O309" s="34">
        <v>0</v>
      </c>
      <c r="P309" s="34">
        <v>0</v>
      </c>
      <c r="Q309" s="36">
        <v>0.09</v>
      </c>
      <c r="R309" s="36">
        <v>4.0935904686526546E-2</v>
      </c>
      <c r="S309" s="37">
        <f t="shared" si="4"/>
        <v>0</v>
      </c>
      <c r="T309" s="24"/>
      <c r="U309" s="38">
        <v>77292</v>
      </c>
      <c r="V309" s="38">
        <v>0</v>
      </c>
      <c r="W309" s="38">
        <v>0</v>
      </c>
      <c r="X309" s="38">
        <v>5358</v>
      </c>
      <c r="Y309" s="38">
        <v>82650</v>
      </c>
      <c r="Z309" s="24"/>
      <c r="AA309" s="39"/>
    </row>
    <row r="310" spans="1:27" x14ac:dyDescent="0.3">
      <c r="A310" s="31">
        <v>449</v>
      </c>
      <c r="B310" s="32">
        <v>449035336</v>
      </c>
      <c r="C310" s="33" t="s">
        <v>205</v>
      </c>
      <c r="D310" s="31">
        <v>35</v>
      </c>
      <c r="E310" s="33" t="s">
        <v>22</v>
      </c>
      <c r="F310" s="31">
        <v>336</v>
      </c>
      <c r="G310" s="33" t="s">
        <v>48</v>
      </c>
      <c r="H310" s="34">
        <v>1</v>
      </c>
      <c r="I310" s="35">
        <v>15045</v>
      </c>
      <c r="J310" s="35">
        <v>2831</v>
      </c>
      <c r="K310" s="35">
        <v>0</v>
      </c>
      <c r="L310" s="35">
        <v>893</v>
      </c>
      <c r="M310" s="35">
        <v>18769</v>
      </c>
      <c r="N310" s="24"/>
      <c r="O310" s="34">
        <v>0</v>
      </c>
      <c r="P310" s="34">
        <v>0</v>
      </c>
      <c r="Q310" s="36">
        <v>0.09</v>
      </c>
      <c r="R310" s="36">
        <v>3.7994013141262169E-2</v>
      </c>
      <c r="S310" s="37">
        <f t="shared" si="4"/>
        <v>0</v>
      </c>
      <c r="T310" s="24"/>
      <c r="U310" s="38">
        <v>17876</v>
      </c>
      <c r="V310" s="38">
        <v>0</v>
      </c>
      <c r="W310" s="38">
        <v>0</v>
      </c>
      <c r="X310" s="38">
        <v>893</v>
      </c>
      <c r="Y310" s="38">
        <v>18769</v>
      </c>
      <c r="Z310" s="24"/>
      <c r="AA310" s="39"/>
    </row>
    <row r="311" spans="1:27" x14ac:dyDescent="0.3">
      <c r="A311" s="31">
        <v>450</v>
      </c>
      <c r="B311" s="32">
        <v>450086008</v>
      </c>
      <c r="C311" s="33" t="s">
        <v>206</v>
      </c>
      <c r="D311" s="31">
        <v>86</v>
      </c>
      <c r="E311" s="33" t="s">
        <v>207</v>
      </c>
      <c r="F311" s="31">
        <v>8</v>
      </c>
      <c r="G311" s="33" t="s">
        <v>208</v>
      </c>
      <c r="H311" s="34">
        <v>6</v>
      </c>
      <c r="I311" s="35">
        <v>8640</v>
      </c>
      <c r="J311" s="35">
        <v>8789</v>
      </c>
      <c r="K311" s="35">
        <v>0</v>
      </c>
      <c r="L311" s="35">
        <v>893</v>
      </c>
      <c r="M311" s="35">
        <v>18322</v>
      </c>
      <c r="N311" s="24"/>
      <c r="O311" s="34">
        <v>0</v>
      </c>
      <c r="P311" s="34">
        <v>0</v>
      </c>
      <c r="Q311" s="36">
        <v>0.09</v>
      </c>
      <c r="R311" s="36">
        <v>6.4980909337681247E-2</v>
      </c>
      <c r="S311" s="37">
        <f t="shared" si="4"/>
        <v>0</v>
      </c>
      <c r="T311" s="24"/>
      <c r="U311" s="38">
        <v>104574</v>
      </c>
      <c r="V311" s="38">
        <v>0</v>
      </c>
      <c r="W311" s="38">
        <v>0</v>
      </c>
      <c r="X311" s="38">
        <v>5358</v>
      </c>
      <c r="Y311" s="38">
        <v>109932</v>
      </c>
      <c r="Z311" s="24"/>
      <c r="AA311" s="39"/>
    </row>
    <row r="312" spans="1:27" x14ac:dyDescent="0.3">
      <c r="A312" s="31">
        <v>450</v>
      </c>
      <c r="B312" s="32">
        <v>450086086</v>
      </c>
      <c r="C312" s="33" t="s">
        <v>206</v>
      </c>
      <c r="D312" s="31">
        <v>86</v>
      </c>
      <c r="E312" s="33" t="s">
        <v>207</v>
      </c>
      <c r="F312" s="31">
        <v>86</v>
      </c>
      <c r="G312" s="33" t="s">
        <v>207</v>
      </c>
      <c r="H312" s="34">
        <v>66</v>
      </c>
      <c r="I312" s="35">
        <v>9685</v>
      </c>
      <c r="J312" s="35">
        <v>1500</v>
      </c>
      <c r="K312" s="35">
        <v>0</v>
      </c>
      <c r="L312" s="35">
        <v>893</v>
      </c>
      <c r="M312" s="35">
        <v>12078</v>
      </c>
      <c r="N312" s="24"/>
      <c r="O312" s="34">
        <v>0</v>
      </c>
      <c r="P312" s="34">
        <v>0</v>
      </c>
      <c r="Q312" s="36">
        <v>0.09</v>
      </c>
      <c r="R312" s="36">
        <v>5.746302416698898E-2</v>
      </c>
      <c r="S312" s="37">
        <f t="shared" si="4"/>
        <v>0</v>
      </c>
      <c r="T312" s="24"/>
      <c r="U312" s="38">
        <v>738210</v>
      </c>
      <c r="V312" s="38">
        <v>0</v>
      </c>
      <c r="W312" s="38">
        <v>0</v>
      </c>
      <c r="X312" s="38">
        <v>58938</v>
      </c>
      <c r="Y312" s="38">
        <v>797148</v>
      </c>
      <c r="Z312" s="24"/>
      <c r="AA312" s="39"/>
    </row>
    <row r="313" spans="1:27" x14ac:dyDescent="0.3">
      <c r="A313" s="31">
        <v>450</v>
      </c>
      <c r="B313" s="32">
        <v>450086117</v>
      </c>
      <c r="C313" s="33" t="s">
        <v>206</v>
      </c>
      <c r="D313" s="31">
        <v>86</v>
      </c>
      <c r="E313" s="33" t="s">
        <v>207</v>
      </c>
      <c r="F313" s="31">
        <v>117</v>
      </c>
      <c r="G313" s="33" t="s">
        <v>53</v>
      </c>
      <c r="H313" s="34">
        <v>1</v>
      </c>
      <c r="I313" s="35">
        <v>10570</v>
      </c>
      <c r="J313" s="35">
        <v>4934</v>
      </c>
      <c r="K313" s="35">
        <v>0</v>
      </c>
      <c r="L313" s="35">
        <v>893</v>
      </c>
      <c r="M313" s="35">
        <v>16397</v>
      </c>
      <c r="N313" s="24"/>
      <c r="O313" s="34">
        <v>0</v>
      </c>
      <c r="P313" s="34">
        <v>0</v>
      </c>
      <c r="Q313" s="36">
        <v>0.09</v>
      </c>
      <c r="R313" s="36">
        <v>6.8884271623990911E-2</v>
      </c>
      <c r="S313" s="37">
        <f t="shared" si="4"/>
        <v>0</v>
      </c>
      <c r="T313" s="24"/>
      <c r="U313" s="38">
        <v>15504</v>
      </c>
      <c r="V313" s="38">
        <v>0</v>
      </c>
      <c r="W313" s="38">
        <v>0</v>
      </c>
      <c r="X313" s="38">
        <v>893</v>
      </c>
      <c r="Y313" s="38">
        <v>16397</v>
      </c>
      <c r="Z313" s="24"/>
      <c r="AA313" s="39"/>
    </row>
    <row r="314" spans="1:27" x14ac:dyDescent="0.3">
      <c r="A314" s="31">
        <v>450</v>
      </c>
      <c r="B314" s="32">
        <v>450086127</v>
      </c>
      <c r="C314" s="33" t="s">
        <v>206</v>
      </c>
      <c r="D314" s="31">
        <v>86</v>
      </c>
      <c r="E314" s="33" t="s">
        <v>207</v>
      </c>
      <c r="F314" s="31">
        <v>127</v>
      </c>
      <c r="G314" s="33" t="s">
        <v>209</v>
      </c>
      <c r="H314" s="34">
        <v>7</v>
      </c>
      <c r="I314" s="35">
        <v>9127</v>
      </c>
      <c r="J314" s="35">
        <v>3837</v>
      </c>
      <c r="K314" s="35">
        <v>0</v>
      </c>
      <c r="L314" s="35">
        <v>893</v>
      </c>
      <c r="M314" s="35">
        <v>13857</v>
      </c>
      <c r="N314" s="24"/>
      <c r="O314" s="34">
        <v>0</v>
      </c>
      <c r="P314" s="34">
        <v>0</v>
      </c>
      <c r="Q314" s="36">
        <v>0.09</v>
      </c>
      <c r="R314" s="36">
        <v>2.6620153511212403E-2</v>
      </c>
      <c r="S314" s="37">
        <f t="shared" si="4"/>
        <v>0</v>
      </c>
      <c r="T314" s="24"/>
      <c r="U314" s="38">
        <v>90748</v>
      </c>
      <c r="V314" s="38">
        <v>0</v>
      </c>
      <c r="W314" s="38">
        <v>0</v>
      </c>
      <c r="X314" s="38">
        <v>6251</v>
      </c>
      <c r="Y314" s="38">
        <v>96999</v>
      </c>
      <c r="Z314" s="24"/>
      <c r="AA314" s="39"/>
    </row>
    <row r="315" spans="1:27" x14ac:dyDescent="0.3">
      <c r="A315" s="31">
        <v>450</v>
      </c>
      <c r="B315" s="32">
        <v>450086137</v>
      </c>
      <c r="C315" s="33" t="s">
        <v>206</v>
      </c>
      <c r="D315" s="31">
        <v>86</v>
      </c>
      <c r="E315" s="33" t="s">
        <v>207</v>
      </c>
      <c r="F315" s="31">
        <v>137</v>
      </c>
      <c r="G315" s="33" t="s">
        <v>210</v>
      </c>
      <c r="H315" s="34">
        <v>1</v>
      </c>
      <c r="I315" s="35">
        <v>12390</v>
      </c>
      <c r="J315" s="35">
        <v>228</v>
      </c>
      <c r="K315" s="35">
        <v>0</v>
      </c>
      <c r="L315" s="35">
        <v>893</v>
      </c>
      <c r="M315" s="35">
        <v>13511</v>
      </c>
      <c r="N315" s="24"/>
      <c r="O315" s="34">
        <v>0</v>
      </c>
      <c r="P315" s="34">
        <v>0</v>
      </c>
      <c r="Q315" s="36">
        <v>0.18</v>
      </c>
      <c r="R315" s="36">
        <v>0.13350469953396557</v>
      </c>
      <c r="S315" s="37">
        <f t="shared" si="4"/>
        <v>0</v>
      </c>
      <c r="T315" s="24"/>
      <c r="U315" s="38">
        <v>12618</v>
      </c>
      <c r="V315" s="38">
        <v>0</v>
      </c>
      <c r="W315" s="38">
        <v>0</v>
      </c>
      <c r="X315" s="38">
        <v>893</v>
      </c>
      <c r="Y315" s="38">
        <v>13511</v>
      </c>
      <c r="Z315" s="24"/>
      <c r="AA315" s="39"/>
    </row>
    <row r="316" spans="1:27" x14ac:dyDescent="0.3">
      <c r="A316" s="31">
        <v>450</v>
      </c>
      <c r="B316" s="32">
        <v>450086210</v>
      </c>
      <c r="C316" s="33" t="s">
        <v>206</v>
      </c>
      <c r="D316" s="31">
        <v>86</v>
      </c>
      <c r="E316" s="33" t="s">
        <v>207</v>
      </c>
      <c r="F316" s="31">
        <v>210</v>
      </c>
      <c r="G316" s="33" t="s">
        <v>54</v>
      </c>
      <c r="H316" s="34">
        <v>93</v>
      </c>
      <c r="I316" s="35">
        <v>9270</v>
      </c>
      <c r="J316" s="35">
        <v>3149</v>
      </c>
      <c r="K316" s="35">
        <v>0</v>
      </c>
      <c r="L316" s="35">
        <v>893</v>
      </c>
      <c r="M316" s="35">
        <v>13312</v>
      </c>
      <c r="N316" s="24"/>
      <c r="O316" s="34">
        <v>0</v>
      </c>
      <c r="P316" s="34">
        <v>0</v>
      </c>
      <c r="Q316" s="36">
        <v>0.09</v>
      </c>
      <c r="R316" s="36">
        <v>6.410239842210394E-2</v>
      </c>
      <c r="S316" s="37">
        <f t="shared" si="4"/>
        <v>0</v>
      </c>
      <c r="T316" s="24"/>
      <c r="U316" s="38">
        <v>1154967</v>
      </c>
      <c r="V316" s="38">
        <v>0</v>
      </c>
      <c r="W316" s="38">
        <v>0</v>
      </c>
      <c r="X316" s="38">
        <v>83049</v>
      </c>
      <c r="Y316" s="38">
        <v>1238016</v>
      </c>
      <c r="Z316" s="24"/>
      <c r="AA316" s="39"/>
    </row>
    <row r="317" spans="1:27" x14ac:dyDescent="0.3">
      <c r="A317" s="31">
        <v>450</v>
      </c>
      <c r="B317" s="32">
        <v>450086275</v>
      </c>
      <c r="C317" s="33" t="s">
        <v>206</v>
      </c>
      <c r="D317" s="31">
        <v>86</v>
      </c>
      <c r="E317" s="33" t="s">
        <v>207</v>
      </c>
      <c r="F317" s="31">
        <v>275</v>
      </c>
      <c r="G317" s="33" t="s">
        <v>211</v>
      </c>
      <c r="H317" s="34">
        <v>4</v>
      </c>
      <c r="I317" s="35">
        <v>8749</v>
      </c>
      <c r="J317" s="35">
        <v>1982</v>
      </c>
      <c r="K317" s="35">
        <v>0</v>
      </c>
      <c r="L317" s="35">
        <v>893</v>
      </c>
      <c r="M317" s="35">
        <v>11624</v>
      </c>
      <c r="N317" s="24"/>
      <c r="O317" s="34">
        <v>0</v>
      </c>
      <c r="P317" s="34">
        <v>0</v>
      </c>
      <c r="Q317" s="36">
        <v>0.09</v>
      </c>
      <c r="R317" s="36">
        <v>7.0501721152585869E-3</v>
      </c>
      <c r="S317" s="37">
        <f t="shared" si="4"/>
        <v>0</v>
      </c>
      <c r="T317" s="24"/>
      <c r="U317" s="38">
        <v>42924</v>
      </c>
      <c r="V317" s="38">
        <v>0</v>
      </c>
      <c r="W317" s="38">
        <v>0</v>
      </c>
      <c r="X317" s="38">
        <v>3572</v>
      </c>
      <c r="Y317" s="38">
        <v>46496</v>
      </c>
      <c r="Z317" s="24"/>
      <c r="AA317" s="39"/>
    </row>
    <row r="318" spans="1:27" x14ac:dyDescent="0.3">
      <c r="A318" s="31">
        <v>450</v>
      </c>
      <c r="B318" s="32">
        <v>450086278</v>
      </c>
      <c r="C318" s="33" t="s">
        <v>206</v>
      </c>
      <c r="D318" s="31">
        <v>86</v>
      </c>
      <c r="E318" s="33" t="s">
        <v>207</v>
      </c>
      <c r="F318" s="31">
        <v>278</v>
      </c>
      <c r="G318" s="33" t="s">
        <v>212</v>
      </c>
      <c r="H318" s="34">
        <v>12</v>
      </c>
      <c r="I318" s="35">
        <v>9084</v>
      </c>
      <c r="J318" s="35">
        <v>2617</v>
      </c>
      <c r="K318" s="35">
        <v>0</v>
      </c>
      <c r="L318" s="35">
        <v>893</v>
      </c>
      <c r="M318" s="35">
        <v>12594</v>
      </c>
      <c r="N318" s="24"/>
      <c r="O318" s="34">
        <v>0</v>
      </c>
      <c r="P318" s="34">
        <v>0</v>
      </c>
      <c r="Q318" s="36">
        <v>0.09</v>
      </c>
      <c r="R318" s="36">
        <v>5.5084336961865453E-2</v>
      </c>
      <c r="S318" s="37">
        <f t="shared" si="4"/>
        <v>0</v>
      </c>
      <c r="T318" s="24"/>
      <c r="U318" s="38">
        <v>140412</v>
      </c>
      <c r="V318" s="38">
        <v>0</v>
      </c>
      <c r="W318" s="38">
        <v>0</v>
      </c>
      <c r="X318" s="38">
        <v>10716</v>
      </c>
      <c r="Y318" s="38">
        <v>151128</v>
      </c>
      <c r="Z318" s="24"/>
      <c r="AA318" s="39"/>
    </row>
    <row r="319" spans="1:27" x14ac:dyDescent="0.3">
      <c r="A319" s="31">
        <v>450</v>
      </c>
      <c r="B319" s="32">
        <v>450086327</v>
      </c>
      <c r="C319" s="33" t="s">
        <v>206</v>
      </c>
      <c r="D319" s="31">
        <v>86</v>
      </c>
      <c r="E319" s="33" t="s">
        <v>207</v>
      </c>
      <c r="F319" s="31">
        <v>327</v>
      </c>
      <c r="G319" s="33" t="s">
        <v>213</v>
      </c>
      <c r="H319" s="34">
        <v>2</v>
      </c>
      <c r="I319" s="35">
        <v>8636</v>
      </c>
      <c r="J319" s="35">
        <v>7114</v>
      </c>
      <c r="K319" s="35">
        <v>0</v>
      </c>
      <c r="L319" s="35">
        <v>893</v>
      </c>
      <c r="M319" s="35">
        <v>16643</v>
      </c>
      <c r="N319" s="24"/>
      <c r="O319" s="34">
        <v>0</v>
      </c>
      <c r="P319" s="34">
        <v>0</v>
      </c>
      <c r="Q319" s="36">
        <v>0.09</v>
      </c>
      <c r="R319" s="36">
        <v>2.55245238412189E-2</v>
      </c>
      <c r="S319" s="37">
        <f t="shared" si="4"/>
        <v>0</v>
      </c>
      <c r="T319" s="24"/>
      <c r="U319" s="38">
        <v>31500</v>
      </c>
      <c r="V319" s="38">
        <v>0</v>
      </c>
      <c r="W319" s="38">
        <v>0</v>
      </c>
      <c r="X319" s="38">
        <v>1786</v>
      </c>
      <c r="Y319" s="38">
        <v>33286</v>
      </c>
      <c r="Z319" s="24"/>
      <c r="AA319" s="39"/>
    </row>
    <row r="320" spans="1:27" x14ac:dyDescent="0.3">
      <c r="A320" s="31">
        <v>450</v>
      </c>
      <c r="B320" s="32">
        <v>450086337</v>
      </c>
      <c r="C320" s="33" t="s">
        <v>206</v>
      </c>
      <c r="D320" s="31">
        <v>86</v>
      </c>
      <c r="E320" s="33" t="s">
        <v>207</v>
      </c>
      <c r="F320" s="31">
        <v>337</v>
      </c>
      <c r="G320" s="33" t="s">
        <v>214</v>
      </c>
      <c r="H320" s="34">
        <v>2</v>
      </c>
      <c r="I320" s="35">
        <v>12729</v>
      </c>
      <c r="J320" s="35">
        <v>15944</v>
      </c>
      <c r="K320" s="35">
        <v>0</v>
      </c>
      <c r="L320" s="35">
        <v>893</v>
      </c>
      <c r="M320" s="35">
        <v>29566</v>
      </c>
      <c r="N320" s="24"/>
      <c r="O320" s="34">
        <v>0</v>
      </c>
      <c r="P320" s="34">
        <v>0</v>
      </c>
      <c r="Q320" s="36">
        <v>0.09</v>
      </c>
      <c r="R320" s="36">
        <v>2.838808300492111E-2</v>
      </c>
      <c r="S320" s="37">
        <f t="shared" si="4"/>
        <v>0</v>
      </c>
      <c r="T320" s="24"/>
      <c r="U320" s="38">
        <v>57346</v>
      </c>
      <c r="V320" s="38">
        <v>0</v>
      </c>
      <c r="W320" s="38">
        <v>0</v>
      </c>
      <c r="X320" s="38">
        <v>1786</v>
      </c>
      <c r="Y320" s="38">
        <v>59132</v>
      </c>
      <c r="Z320" s="24"/>
      <c r="AA320" s="39"/>
    </row>
    <row r="321" spans="1:27" x14ac:dyDescent="0.3">
      <c r="A321" s="31">
        <v>450</v>
      </c>
      <c r="B321" s="32">
        <v>450086340</v>
      </c>
      <c r="C321" s="33" t="s">
        <v>206</v>
      </c>
      <c r="D321" s="31">
        <v>86</v>
      </c>
      <c r="E321" s="33" t="s">
        <v>207</v>
      </c>
      <c r="F321" s="31">
        <v>340</v>
      </c>
      <c r="G321" s="33" t="s">
        <v>215</v>
      </c>
      <c r="H321" s="34">
        <v>11</v>
      </c>
      <c r="I321" s="35">
        <v>8714</v>
      </c>
      <c r="J321" s="35">
        <v>6997</v>
      </c>
      <c r="K321" s="35">
        <v>0</v>
      </c>
      <c r="L321" s="35">
        <v>893</v>
      </c>
      <c r="M321" s="35">
        <v>16604</v>
      </c>
      <c r="N321" s="24"/>
      <c r="O321" s="34">
        <v>0</v>
      </c>
      <c r="P321" s="34">
        <v>0</v>
      </c>
      <c r="Q321" s="36">
        <v>0.09</v>
      </c>
      <c r="R321" s="36">
        <v>8.234496215333395E-2</v>
      </c>
      <c r="S321" s="37">
        <f t="shared" si="4"/>
        <v>0</v>
      </c>
      <c r="T321" s="24"/>
      <c r="U321" s="38">
        <v>172821</v>
      </c>
      <c r="V321" s="38">
        <v>0</v>
      </c>
      <c r="W321" s="38">
        <v>0</v>
      </c>
      <c r="X321" s="38">
        <v>9823</v>
      </c>
      <c r="Y321" s="38">
        <v>182644</v>
      </c>
      <c r="Z321" s="24"/>
      <c r="AA321" s="39"/>
    </row>
    <row r="322" spans="1:27" x14ac:dyDescent="0.3">
      <c r="A322" s="31">
        <v>450</v>
      </c>
      <c r="B322" s="32">
        <v>450086605</v>
      </c>
      <c r="C322" s="33" t="s">
        <v>206</v>
      </c>
      <c r="D322" s="31">
        <v>86</v>
      </c>
      <c r="E322" s="33" t="s">
        <v>207</v>
      </c>
      <c r="F322" s="31">
        <v>605</v>
      </c>
      <c r="G322" s="33" t="s">
        <v>216</v>
      </c>
      <c r="H322" s="34">
        <v>3</v>
      </c>
      <c r="I322" s="35">
        <v>8410</v>
      </c>
      <c r="J322" s="35">
        <v>6285</v>
      </c>
      <c r="K322" s="35">
        <v>0</v>
      </c>
      <c r="L322" s="35">
        <v>893</v>
      </c>
      <c r="M322" s="35">
        <v>15588</v>
      </c>
      <c r="N322" s="24"/>
      <c r="O322" s="34">
        <v>0</v>
      </c>
      <c r="P322" s="34">
        <v>0</v>
      </c>
      <c r="Q322" s="36">
        <v>0.09</v>
      </c>
      <c r="R322" s="36">
        <v>5.9596476431975104E-2</v>
      </c>
      <c r="S322" s="37">
        <f t="shared" si="4"/>
        <v>0</v>
      </c>
      <c r="T322" s="24"/>
      <c r="U322" s="38">
        <v>44085</v>
      </c>
      <c r="V322" s="38">
        <v>0</v>
      </c>
      <c r="W322" s="38">
        <v>0</v>
      </c>
      <c r="X322" s="38">
        <v>2679</v>
      </c>
      <c r="Y322" s="38">
        <v>46764</v>
      </c>
      <c r="Z322" s="24"/>
      <c r="AA322" s="39"/>
    </row>
    <row r="323" spans="1:27" x14ac:dyDescent="0.3">
      <c r="A323" s="31">
        <v>450</v>
      </c>
      <c r="B323" s="32">
        <v>450086632</v>
      </c>
      <c r="C323" s="33" t="s">
        <v>206</v>
      </c>
      <c r="D323" s="31">
        <v>86</v>
      </c>
      <c r="E323" s="33" t="s">
        <v>207</v>
      </c>
      <c r="F323" s="31">
        <v>632</v>
      </c>
      <c r="G323" s="33" t="s">
        <v>217</v>
      </c>
      <c r="H323" s="34">
        <v>2</v>
      </c>
      <c r="I323" s="35">
        <v>8749</v>
      </c>
      <c r="J323" s="35">
        <v>8408</v>
      </c>
      <c r="K323" s="35">
        <v>0</v>
      </c>
      <c r="L323" s="35">
        <v>893</v>
      </c>
      <c r="M323" s="35">
        <v>18050</v>
      </c>
      <c r="N323" s="24"/>
      <c r="O323" s="34">
        <v>0</v>
      </c>
      <c r="P323" s="34">
        <v>0</v>
      </c>
      <c r="Q323" s="36">
        <v>0.09</v>
      </c>
      <c r="R323" s="36">
        <v>2.237635588829669E-2</v>
      </c>
      <c r="S323" s="37">
        <f t="shared" si="4"/>
        <v>0</v>
      </c>
      <c r="T323" s="24"/>
      <c r="U323" s="38">
        <v>34314</v>
      </c>
      <c r="V323" s="38">
        <v>0</v>
      </c>
      <c r="W323" s="38">
        <v>0</v>
      </c>
      <c r="X323" s="38">
        <v>1786</v>
      </c>
      <c r="Y323" s="38">
        <v>36100</v>
      </c>
      <c r="Z323" s="24"/>
      <c r="AA323" s="39"/>
    </row>
    <row r="324" spans="1:27" x14ac:dyDescent="0.3">
      <c r="A324" s="31">
        <v>450</v>
      </c>
      <c r="B324" s="32">
        <v>450086683</v>
      </c>
      <c r="C324" s="33" t="s">
        <v>206</v>
      </c>
      <c r="D324" s="31">
        <v>86</v>
      </c>
      <c r="E324" s="33" t="s">
        <v>207</v>
      </c>
      <c r="F324" s="31">
        <v>683</v>
      </c>
      <c r="G324" s="33" t="s">
        <v>58</v>
      </c>
      <c r="H324" s="34">
        <v>8</v>
      </c>
      <c r="I324" s="35">
        <v>8743</v>
      </c>
      <c r="J324" s="35">
        <v>6102</v>
      </c>
      <c r="K324" s="35">
        <v>0</v>
      </c>
      <c r="L324" s="35">
        <v>893</v>
      </c>
      <c r="M324" s="35">
        <v>15738</v>
      </c>
      <c r="N324" s="24"/>
      <c r="O324" s="34">
        <v>0</v>
      </c>
      <c r="P324" s="34">
        <v>0</v>
      </c>
      <c r="Q324" s="36">
        <v>0.09</v>
      </c>
      <c r="R324" s="36">
        <v>2.7554152555144276E-2</v>
      </c>
      <c r="S324" s="37">
        <f t="shared" si="4"/>
        <v>0</v>
      </c>
      <c r="T324" s="24"/>
      <c r="U324" s="38">
        <v>118760</v>
      </c>
      <c r="V324" s="38">
        <v>0</v>
      </c>
      <c r="W324" s="38">
        <v>0</v>
      </c>
      <c r="X324" s="38">
        <v>7144</v>
      </c>
      <c r="Y324" s="38">
        <v>125904</v>
      </c>
      <c r="Z324" s="24"/>
      <c r="AA324" s="39"/>
    </row>
    <row r="325" spans="1:27" x14ac:dyDescent="0.3">
      <c r="A325" s="31">
        <v>453</v>
      </c>
      <c r="B325" s="32">
        <v>453137005</v>
      </c>
      <c r="C325" s="33" t="s">
        <v>218</v>
      </c>
      <c r="D325" s="31">
        <v>137</v>
      </c>
      <c r="E325" s="33" t="s">
        <v>210</v>
      </c>
      <c r="F325" s="31">
        <v>5</v>
      </c>
      <c r="G325" s="33" t="s">
        <v>219</v>
      </c>
      <c r="H325" s="34">
        <v>1</v>
      </c>
      <c r="I325" s="35">
        <v>12729</v>
      </c>
      <c r="J325" s="35">
        <v>5123</v>
      </c>
      <c r="K325" s="35">
        <v>0</v>
      </c>
      <c r="L325" s="35">
        <v>893</v>
      </c>
      <c r="M325" s="35">
        <v>18745</v>
      </c>
      <c r="N325" s="24"/>
      <c r="O325" s="34">
        <v>0</v>
      </c>
      <c r="P325" s="34">
        <v>0</v>
      </c>
      <c r="Q325" s="36">
        <v>0.09</v>
      </c>
      <c r="R325" s="36">
        <v>1.2249302519059126E-2</v>
      </c>
      <c r="S325" s="37">
        <f t="shared" si="4"/>
        <v>0</v>
      </c>
      <c r="T325" s="24"/>
      <c r="U325" s="38">
        <v>17852</v>
      </c>
      <c r="V325" s="38">
        <v>0</v>
      </c>
      <c r="W325" s="38">
        <v>0</v>
      </c>
      <c r="X325" s="38">
        <v>893</v>
      </c>
      <c r="Y325" s="38">
        <v>18745</v>
      </c>
      <c r="Z325" s="24"/>
      <c r="AA325" s="39"/>
    </row>
    <row r="326" spans="1:27" x14ac:dyDescent="0.3">
      <c r="A326" s="31">
        <v>453</v>
      </c>
      <c r="B326" s="32">
        <v>453137061</v>
      </c>
      <c r="C326" s="33" t="s">
        <v>218</v>
      </c>
      <c r="D326" s="31">
        <v>137</v>
      </c>
      <c r="E326" s="33" t="s">
        <v>210</v>
      </c>
      <c r="F326" s="31">
        <v>61</v>
      </c>
      <c r="G326" s="33" t="s">
        <v>170</v>
      </c>
      <c r="H326" s="34">
        <v>51</v>
      </c>
      <c r="I326" s="35">
        <v>11781</v>
      </c>
      <c r="J326" s="35">
        <v>492</v>
      </c>
      <c r="K326" s="35">
        <v>0</v>
      </c>
      <c r="L326" s="35">
        <v>893</v>
      </c>
      <c r="M326" s="35">
        <v>13166</v>
      </c>
      <c r="N326" s="24"/>
      <c r="O326" s="34">
        <v>0</v>
      </c>
      <c r="P326" s="34">
        <v>0</v>
      </c>
      <c r="Q326" s="36">
        <v>0.09</v>
      </c>
      <c r="R326" s="36">
        <v>3.5407636371090213E-2</v>
      </c>
      <c r="S326" s="37">
        <f t="shared" si="4"/>
        <v>0</v>
      </c>
      <c r="T326" s="24"/>
      <c r="U326" s="38">
        <v>625923</v>
      </c>
      <c r="V326" s="38">
        <v>0</v>
      </c>
      <c r="W326" s="38">
        <v>0</v>
      </c>
      <c r="X326" s="38">
        <v>45543</v>
      </c>
      <c r="Y326" s="38">
        <v>671466</v>
      </c>
      <c r="Z326" s="24"/>
      <c r="AA326" s="39"/>
    </row>
    <row r="327" spans="1:27" x14ac:dyDescent="0.3">
      <c r="A327" s="31">
        <v>453</v>
      </c>
      <c r="B327" s="32">
        <v>453137086</v>
      </c>
      <c r="C327" s="33" t="s">
        <v>218</v>
      </c>
      <c r="D327" s="31">
        <v>137</v>
      </c>
      <c r="E327" s="33" t="s">
        <v>210</v>
      </c>
      <c r="F327" s="31">
        <v>86</v>
      </c>
      <c r="G327" s="33" t="s">
        <v>207</v>
      </c>
      <c r="H327" s="34">
        <v>4</v>
      </c>
      <c r="I327" s="35">
        <v>11149</v>
      </c>
      <c r="J327" s="35">
        <v>1727</v>
      </c>
      <c r="K327" s="35">
        <v>0</v>
      </c>
      <c r="L327" s="35">
        <v>893</v>
      </c>
      <c r="M327" s="35">
        <v>13769</v>
      </c>
      <c r="N327" s="24"/>
      <c r="O327" s="34">
        <v>0</v>
      </c>
      <c r="P327" s="34">
        <v>0</v>
      </c>
      <c r="Q327" s="36">
        <v>0.09</v>
      </c>
      <c r="R327" s="36">
        <v>5.746302416698898E-2</v>
      </c>
      <c r="S327" s="37">
        <f t="shared" si="4"/>
        <v>0</v>
      </c>
      <c r="T327" s="24"/>
      <c r="U327" s="38">
        <v>51504</v>
      </c>
      <c r="V327" s="38">
        <v>0</v>
      </c>
      <c r="W327" s="38">
        <v>0</v>
      </c>
      <c r="X327" s="38">
        <v>3572</v>
      </c>
      <c r="Y327" s="38">
        <v>55076</v>
      </c>
      <c r="Z327" s="24"/>
      <c r="AA327" s="39"/>
    </row>
    <row r="328" spans="1:27" x14ac:dyDescent="0.3">
      <c r="A328" s="31">
        <v>453</v>
      </c>
      <c r="B328" s="32">
        <v>453137137</v>
      </c>
      <c r="C328" s="33" t="s">
        <v>218</v>
      </c>
      <c r="D328" s="31">
        <v>137</v>
      </c>
      <c r="E328" s="33" t="s">
        <v>210</v>
      </c>
      <c r="F328" s="31">
        <v>137</v>
      </c>
      <c r="G328" s="33" t="s">
        <v>210</v>
      </c>
      <c r="H328" s="34">
        <v>563</v>
      </c>
      <c r="I328" s="35">
        <v>12077</v>
      </c>
      <c r="J328" s="35">
        <v>222</v>
      </c>
      <c r="K328" s="35">
        <v>864.44227353463589</v>
      </c>
      <c r="L328" s="35">
        <v>893</v>
      </c>
      <c r="M328" s="35">
        <v>14056.442273534636</v>
      </c>
      <c r="N328" s="24"/>
      <c r="O328" s="34">
        <v>0</v>
      </c>
      <c r="P328" s="34">
        <v>0</v>
      </c>
      <c r="Q328" s="36">
        <v>0.18</v>
      </c>
      <c r="R328" s="36">
        <v>0.13350469953396557</v>
      </c>
      <c r="S328" s="37">
        <f t="shared" si="4"/>
        <v>0</v>
      </c>
      <c r="T328" s="24"/>
      <c r="U328" s="38">
        <v>6924337</v>
      </c>
      <c r="V328" s="38">
        <v>486681</v>
      </c>
      <c r="W328" s="38">
        <v>0</v>
      </c>
      <c r="X328" s="38">
        <v>502759</v>
      </c>
      <c r="Y328" s="38">
        <v>7913777</v>
      </c>
      <c r="Z328" s="24"/>
      <c r="AA328" s="39"/>
    </row>
    <row r="329" spans="1:27" x14ac:dyDescent="0.3">
      <c r="A329" s="31">
        <v>453</v>
      </c>
      <c r="B329" s="32">
        <v>453137210</v>
      </c>
      <c r="C329" s="33" t="s">
        <v>218</v>
      </c>
      <c r="D329" s="31">
        <v>137</v>
      </c>
      <c r="E329" s="33" t="s">
        <v>210</v>
      </c>
      <c r="F329" s="31">
        <v>210</v>
      </c>
      <c r="G329" s="33" t="s">
        <v>54</v>
      </c>
      <c r="H329" s="34">
        <v>3</v>
      </c>
      <c r="I329" s="35">
        <v>11402</v>
      </c>
      <c r="J329" s="35">
        <v>3873</v>
      </c>
      <c r="K329" s="35">
        <v>0</v>
      </c>
      <c r="L329" s="35">
        <v>893</v>
      </c>
      <c r="M329" s="35">
        <v>16168</v>
      </c>
      <c r="N329" s="24"/>
      <c r="O329" s="34">
        <v>0</v>
      </c>
      <c r="P329" s="34">
        <v>0</v>
      </c>
      <c r="Q329" s="36">
        <v>0.09</v>
      </c>
      <c r="R329" s="36">
        <v>6.410239842210394E-2</v>
      </c>
      <c r="S329" s="37">
        <f t="shared" si="4"/>
        <v>0</v>
      </c>
      <c r="T329" s="24"/>
      <c r="U329" s="38">
        <v>45825</v>
      </c>
      <c r="V329" s="38">
        <v>0</v>
      </c>
      <c r="W329" s="38">
        <v>0</v>
      </c>
      <c r="X329" s="38">
        <v>2679</v>
      </c>
      <c r="Y329" s="38">
        <v>48504</v>
      </c>
      <c r="Z329" s="24"/>
      <c r="AA329" s="39"/>
    </row>
    <row r="330" spans="1:27" x14ac:dyDescent="0.3">
      <c r="A330" s="31">
        <v>453</v>
      </c>
      <c r="B330" s="32">
        <v>453137278</v>
      </c>
      <c r="C330" s="33" t="s">
        <v>218</v>
      </c>
      <c r="D330" s="31">
        <v>137</v>
      </c>
      <c r="E330" s="33" t="s">
        <v>210</v>
      </c>
      <c r="F330" s="31">
        <v>278</v>
      </c>
      <c r="G330" s="33" t="s">
        <v>212</v>
      </c>
      <c r="H330" s="34">
        <v>8</v>
      </c>
      <c r="I330" s="35">
        <v>12105</v>
      </c>
      <c r="J330" s="35">
        <v>3487</v>
      </c>
      <c r="K330" s="35">
        <v>0</v>
      </c>
      <c r="L330" s="35">
        <v>893</v>
      </c>
      <c r="M330" s="35">
        <v>16485</v>
      </c>
      <c r="N330" s="24"/>
      <c r="O330" s="34">
        <v>0</v>
      </c>
      <c r="P330" s="34">
        <v>0</v>
      </c>
      <c r="Q330" s="36">
        <v>0.09</v>
      </c>
      <c r="R330" s="36">
        <v>5.5084336961865453E-2</v>
      </c>
      <c r="S330" s="37">
        <f t="shared" si="4"/>
        <v>0</v>
      </c>
      <c r="T330" s="24"/>
      <c r="U330" s="38">
        <v>124736</v>
      </c>
      <c r="V330" s="38">
        <v>0</v>
      </c>
      <c r="W330" s="38">
        <v>0</v>
      </c>
      <c r="X330" s="38">
        <v>7144</v>
      </c>
      <c r="Y330" s="38">
        <v>131880</v>
      </c>
      <c r="Z330" s="24"/>
      <c r="AA330" s="39"/>
    </row>
    <row r="331" spans="1:27" x14ac:dyDescent="0.3">
      <c r="A331" s="31">
        <v>453</v>
      </c>
      <c r="B331" s="32">
        <v>453137281</v>
      </c>
      <c r="C331" s="33" t="s">
        <v>218</v>
      </c>
      <c r="D331" s="31">
        <v>137</v>
      </c>
      <c r="E331" s="33" t="s">
        <v>210</v>
      </c>
      <c r="F331" s="31">
        <v>281</v>
      </c>
      <c r="G331" s="33" t="s">
        <v>169</v>
      </c>
      <c r="H331" s="34">
        <v>61</v>
      </c>
      <c r="I331" s="35">
        <v>12080</v>
      </c>
      <c r="J331" s="35">
        <v>17</v>
      </c>
      <c r="K331" s="35">
        <v>0</v>
      </c>
      <c r="L331" s="35">
        <v>893</v>
      </c>
      <c r="M331" s="35">
        <v>12990</v>
      </c>
      <c r="N331" s="24"/>
      <c r="O331" s="34">
        <v>0</v>
      </c>
      <c r="P331" s="34">
        <v>0</v>
      </c>
      <c r="Q331" s="36">
        <v>0.18</v>
      </c>
      <c r="R331" s="36">
        <v>0.12736719988123807</v>
      </c>
      <c r="S331" s="37">
        <f t="shared" ref="S331:S394" si="5">IFERROR(W331/(H331-O331),0)</f>
        <v>0</v>
      </c>
      <c r="T331" s="24"/>
      <c r="U331" s="38">
        <v>737917</v>
      </c>
      <c r="V331" s="38">
        <v>0</v>
      </c>
      <c r="W331" s="38">
        <v>0</v>
      </c>
      <c r="X331" s="38">
        <v>54473</v>
      </c>
      <c r="Y331" s="38">
        <v>792390</v>
      </c>
      <c r="Z331" s="24"/>
      <c r="AA331" s="39"/>
    </row>
    <row r="332" spans="1:27" x14ac:dyDescent="0.3">
      <c r="A332" s="31">
        <v>453</v>
      </c>
      <c r="B332" s="32">
        <v>453137325</v>
      </c>
      <c r="C332" s="33" t="s">
        <v>218</v>
      </c>
      <c r="D332" s="31">
        <v>137</v>
      </c>
      <c r="E332" s="33" t="s">
        <v>210</v>
      </c>
      <c r="F332" s="31">
        <v>325</v>
      </c>
      <c r="G332" s="33" t="s">
        <v>220</v>
      </c>
      <c r="H332" s="34">
        <v>1</v>
      </c>
      <c r="I332" s="35">
        <v>8749</v>
      </c>
      <c r="J332" s="35">
        <v>1094</v>
      </c>
      <c r="K332" s="35">
        <v>0</v>
      </c>
      <c r="L332" s="35">
        <v>893</v>
      </c>
      <c r="M332" s="35">
        <v>10736</v>
      </c>
      <c r="N332" s="24"/>
      <c r="O332" s="34">
        <v>0</v>
      </c>
      <c r="P332" s="34">
        <v>0</v>
      </c>
      <c r="Q332" s="36">
        <v>0.09</v>
      </c>
      <c r="R332" s="36">
        <v>1.5539250114140287E-2</v>
      </c>
      <c r="S332" s="37">
        <f t="shared" si="5"/>
        <v>0</v>
      </c>
      <c r="T332" s="24"/>
      <c r="U332" s="38">
        <v>9843</v>
      </c>
      <c r="V332" s="38">
        <v>0</v>
      </c>
      <c r="W332" s="38">
        <v>0</v>
      </c>
      <c r="X332" s="38">
        <v>893</v>
      </c>
      <c r="Y332" s="38">
        <v>10736</v>
      </c>
      <c r="Z332" s="24"/>
      <c r="AA332" s="39"/>
    </row>
    <row r="333" spans="1:27" x14ac:dyDescent="0.3">
      <c r="A333" s="31">
        <v>453</v>
      </c>
      <c r="B333" s="32">
        <v>453137332</v>
      </c>
      <c r="C333" s="33" t="s">
        <v>218</v>
      </c>
      <c r="D333" s="31">
        <v>137</v>
      </c>
      <c r="E333" s="33" t="s">
        <v>210</v>
      </c>
      <c r="F333" s="31">
        <v>332</v>
      </c>
      <c r="G333" s="33" t="s">
        <v>221</v>
      </c>
      <c r="H333" s="34">
        <v>7</v>
      </c>
      <c r="I333" s="35">
        <v>11478</v>
      </c>
      <c r="J333" s="35">
        <v>1050</v>
      </c>
      <c r="K333" s="35">
        <v>0</v>
      </c>
      <c r="L333" s="35">
        <v>893</v>
      </c>
      <c r="M333" s="35">
        <v>13421</v>
      </c>
      <c r="N333" s="24"/>
      <c r="O333" s="34">
        <v>0</v>
      </c>
      <c r="P333" s="34">
        <v>0</v>
      </c>
      <c r="Q333" s="36">
        <v>0.09</v>
      </c>
      <c r="R333" s="36">
        <v>2.0233203533025001E-2</v>
      </c>
      <c r="S333" s="37">
        <f t="shared" si="5"/>
        <v>0</v>
      </c>
      <c r="T333" s="24"/>
      <c r="U333" s="38">
        <v>87696</v>
      </c>
      <c r="V333" s="38">
        <v>0</v>
      </c>
      <c r="W333" s="38">
        <v>0</v>
      </c>
      <c r="X333" s="38">
        <v>6251</v>
      </c>
      <c r="Y333" s="38">
        <v>93947</v>
      </c>
      <c r="Z333" s="24"/>
      <c r="AA333" s="39"/>
    </row>
    <row r="334" spans="1:27" x14ac:dyDescent="0.3">
      <c r="A334" s="31">
        <v>454</v>
      </c>
      <c r="B334" s="32">
        <v>454149149</v>
      </c>
      <c r="C334" s="33" t="s">
        <v>222</v>
      </c>
      <c r="D334" s="31">
        <v>149</v>
      </c>
      <c r="E334" s="33" t="s">
        <v>103</v>
      </c>
      <c r="F334" s="31">
        <v>149</v>
      </c>
      <c r="G334" s="33" t="s">
        <v>103</v>
      </c>
      <c r="H334" s="34">
        <v>760</v>
      </c>
      <c r="I334" s="35">
        <v>11904</v>
      </c>
      <c r="J334" s="35">
        <v>15</v>
      </c>
      <c r="K334" s="35">
        <v>178.18289473684212</v>
      </c>
      <c r="L334" s="35">
        <v>893</v>
      </c>
      <c r="M334" s="35">
        <v>12990.182894736841</v>
      </c>
      <c r="N334" s="24"/>
      <c r="O334" s="34">
        <v>0</v>
      </c>
      <c r="P334" s="34">
        <v>0</v>
      </c>
      <c r="Q334" s="36">
        <v>0.16</v>
      </c>
      <c r="R334" s="36">
        <v>0.11951738551252943</v>
      </c>
      <c r="S334" s="37">
        <f t="shared" si="5"/>
        <v>0</v>
      </c>
      <c r="T334" s="24"/>
      <c r="U334" s="38">
        <v>9058440</v>
      </c>
      <c r="V334" s="38">
        <v>135419</v>
      </c>
      <c r="W334" s="38">
        <v>0</v>
      </c>
      <c r="X334" s="38">
        <v>678680</v>
      </c>
      <c r="Y334" s="38">
        <v>9872539</v>
      </c>
      <c r="Z334" s="24"/>
      <c r="AA334" s="39"/>
    </row>
    <row r="335" spans="1:27" x14ac:dyDescent="0.3">
      <c r="A335" s="31">
        <v>455</v>
      </c>
      <c r="B335" s="32">
        <v>455128007</v>
      </c>
      <c r="C335" s="33" t="s">
        <v>223</v>
      </c>
      <c r="D335" s="31">
        <v>128</v>
      </c>
      <c r="E335" s="33" t="s">
        <v>110</v>
      </c>
      <c r="F335" s="31">
        <v>7</v>
      </c>
      <c r="G335" s="33" t="s">
        <v>224</v>
      </c>
      <c r="H335" s="34">
        <v>2</v>
      </c>
      <c r="I335" s="35">
        <v>8410</v>
      </c>
      <c r="J335" s="35">
        <v>3274</v>
      </c>
      <c r="K335" s="35">
        <v>0</v>
      </c>
      <c r="L335" s="35">
        <v>893</v>
      </c>
      <c r="M335" s="35">
        <v>12577</v>
      </c>
      <c r="N335" s="24"/>
      <c r="O335" s="34">
        <v>0</v>
      </c>
      <c r="P335" s="34">
        <v>0</v>
      </c>
      <c r="Q335" s="36">
        <v>0.09</v>
      </c>
      <c r="R335" s="36">
        <v>1.8021868319836744E-2</v>
      </c>
      <c r="S335" s="37">
        <f t="shared" si="5"/>
        <v>0</v>
      </c>
      <c r="T335" s="24"/>
      <c r="U335" s="38">
        <v>23368</v>
      </c>
      <c r="V335" s="38">
        <v>0</v>
      </c>
      <c r="W335" s="38">
        <v>0</v>
      </c>
      <c r="X335" s="38">
        <v>1786</v>
      </c>
      <c r="Y335" s="38">
        <v>25154</v>
      </c>
      <c r="Z335" s="24"/>
      <c r="AA335" s="39"/>
    </row>
    <row r="336" spans="1:27" x14ac:dyDescent="0.3">
      <c r="A336" s="31">
        <v>455</v>
      </c>
      <c r="B336" s="32">
        <v>455128128</v>
      </c>
      <c r="C336" s="33" t="s">
        <v>223</v>
      </c>
      <c r="D336" s="31">
        <v>128</v>
      </c>
      <c r="E336" s="33" t="s">
        <v>110</v>
      </c>
      <c r="F336" s="31">
        <v>128</v>
      </c>
      <c r="G336" s="33" t="s">
        <v>110</v>
      </c>
      <c r="H336" s="34">
        <v>301</v>
      </c>
      <c r="I336" s="35">
        <v>9521</v>
      </c>
      <c r="J336" s="35">
        <v>484</v>
      </c>
      <c r="K336" s="35">
        <v>0</v>
      </c>
      <c r="L336" s="35">
        <v>893</v>
      </c>
      <c r="M336" s="35">
        <v>10898</v>
      </c>
      <c r="N336" s="24"/>
      <c r="O336" s="34">
        <v>0</v>
      </c>
      <c r="P336" s="34">
        <v>0</v>
      </c>
      <c r="Q336" s="36">
        <v>0.18</v>
      </c>
      <c r="R336" s="36">
        <v>3.5818450421119509E-2</v>
      </c>
      <c r="S336" s="37">
        <f t="shared" si="5"/>
        <v>0</v>
      </c>
      <c r="T336" s="24"/>
      <c r="U336" s="38">
        <v>3011505</v>
      </c>
      <c r="V336" s="38">
        <v>0</v>
      </c>
      <c r="W336" s="38">
        <v>0</v>
      </c>
      <c r="X336" s="38">
        <v>268793</v>
      </c>
      <c r="Y336" s="38">
        <v>3280298</v>
      </c>
      <c r="Z336" s="24"/>
      <c r="AA336" s="39"/>
    </row>
    <row r="337" spans="1:27" x14ac:dyDescent="0.3">
      <c r="A337" s="31">
        <v>456</v>
      </c>
      <c r="B337" s="32">
        <v>456160009</v>
      </c>
      <c r="C337" s="33" t="s">
        <v>226</v>
      </c>
      <c r="D337" s="31">
        <v>160</v>
      </c>
      <c r="E337" s="33" t="s">
        <v>104</v>
      </c>
      <c r="F337" s="31">
        <v>9</v>
      </c>
      <c r="G337" s="33" t="s">
        <v>108</v>
      </c>
      <c r="H337" s="34">
        <v>1</v>
      </c>
      <c r="I337" s="35">
        <v>8749</v>
      </c>
      <c r="J337" s="35">
        <v>4956</v>
      </c>
      <c r="K337" s="35">
        <v>0</v>
      </c>
      <c r="L337" s="35">
        <v>893</v>
      </c>
      <c r="M337" s="35">
        <v>14598</v>
      </c>
      <c r="N337" s="24"/>
      <c r="O337" s="34">
        <v>0</v>
      </c>
      <c r="P337" s="34">
        <v>0</v>
      </c>
      <c r="Q337" s="36">
        <v>0.09</v>
      </c>
      <c r="R337" s="36">
        <v>2.1642199571065201E-3</v>
      </c>
      <c r="S337" s="37">
        <f t="shared" si="5"/>
        <v>0</v>
      </c>
      <c r="T337" s="24"/>
      <c r="U337" s="38">
        <v>13705</v>
      </c>
      <c r="V337" s="38">
        <v>0</v>
      </c>
      <c r="W337" s="38">
        <v>0</v>
      </c>
      <c r="X337" s="38">
        <v>893</v>
      </c>
      <c r="Y337" s="38">
        <v>14598</v>
      </c>
      <c r="Z337" s="24"/>
      <c r="AA337" s="39"/>
    </row>
    <row r="338" spans="1:27" x14ac:dyDescent="0.3">
      <c r="A338" s="31">
        <v>456</v>
      </c>
      <c r="B338" s="32">
        <v>456160031</v>
      </c>
      <c r="C338" s="33" t="s">
        <v>226</v>
      </c>
      <c r="D338" s="31">
        <v>160</v>
      </c>
      <c r="E338" s="33" t="s">
        <v>104</v>
      </c>
      <c r="F338" s="31">
        <v>31</v>
      </c>
      <c r="G338" s="33" t="s">
        <v>101</v>
      </c>
      <c r="H338" s="34">
        <v>3</v>
      </c>
      <c r="I338" s="35">
        <v>11069</v>
      </c>
      <c r="J338" s="35">
        <v>5135</v>
      </c>
      <c r="K338" s="35">
        <v>0</v>
      </c>
      <c r="L338" s="35">
        <v>893</v>
      </c>
      <c r="M338" s="35">
        <v>17097</v>
      </c>
      <c r="N338" s="24"/>
      <c r="O338" s="34">
        <v>0</v>
      </c>
      <c r="P338" s="34">
        <v>0</v>
      </c>
      <c r="Q338" s="36">
        <v>0.09</v>
      </c>
      <c r="R338" s="36">
        <v>2.7965192099759735E-2</v>
      </c>
      <c r="S338" s="37">
        <f t="shared" si="5"/>
        <v>0</v>
      </c>
      <c r="T338" s="24"/>
      <c r="U338" s="38">
        <v>48612</v>
      </c>
      <c r="V338" s="38">
        <v>0</v>
      </c>
      <c r="W338" s="38">
        <v>0</v>
      </c>
      <c r="X338" s="38">
        <v>2679</v>
      </c>
      <c r="Y338" s="38">
        <v>51291</v>
      </c>
      <c r="Z338" s="24"/>
      <c r="AA338" s="39"/>
    </row>
    <row r="339" spans="1:27" x14ac:dyDescent="0.3">
      <c r="A339" s="31">
        <v>456</v>
      </c>
      <c r="B339" s="32">
        <v>456160056</v>
      </c>
      <c r="C339" s="33" t="s">
        <v>226</v>
      </c>
      <c r="D339" s="31">
        <v>160</v>
      </c>
      <c r="E339" s="33" t="s">
        <v>104</v>
      </c>
      <c r="F339" s="31">
        <v>56</v>
      </c>
      <c r="G339" s="33" t="s">
        <v>153</v>
      </c>
      <c r="H339" s="34">
        <v>1</v>
      </c>
      <c r="I339" s="35">
        <v>10727</v>
      </c>
      <c r="J339" s="35">
        <v>4167</v>
      </c>
      <c r="K339" s="35">
        <v>0</v>
      </c>
      <c r="L339" s="35">
        <v>893</v>
      </c>
      <c r="M339" s="35">
        <v>15787</v>
      </c>
      <c r="N339" s="24"/>
      <c r="O339" s="34">
        <v>0</v>
      </c>
      <c r="P339" s="34">
        <v>0</v>
      </c>
      <c r="Q339" s="36">
        <v>0.09</v>
      </c>
      <c r="R339" s="36">
        <v>2.3668990617612885E-2</v>
      </c>
      <c r="S339" s="37">
        <f t="shared" si="5"/>
        <v>0</v>
      </c>
      <c r="T339" s="24"/>
      <c r="U339" s="38">
        <v>14894</v>
      </c>
      <c r="V339" s="38">
        <v>0</v>
      </c>
      <c r="W339" s="38">
        <v>0</v>
      </c>
      <c r="X339" s="38">
        <v>893</v>
      </c>
      <c r="Y339" s="38">
        <v>15787</v>
      </c>
      <c r="Z339" s="24"/>
      <c r="AA339" s="39"/>
    </row>
    <row r="340" spans="1:27" x14ac:dyDescent="0.3">
      <c r="A340" s="31">
        <v>456</v>
      </c>
      <c r="B340" s="32">
        <v>456160079</v>
      </c>
      <c r="C340" s="33" t="s">
        <v>226</v>
      </c>
      <c r="D340" s="31">
        <v>160</v>
      </c>
      <c r="E340" s="33" t="s">
        <v>104</v>
      </c>
      <c r="F340" s="31">
        <v>79</v>
      </c>
      <c r="G340" s="33" t="s">
        <v>109</v>
      </c>
      <c r="H340" s="34">
        <v>29</v>
      </c>
      <c r="I340" s="35">
        <v>9744</v>
      </c>
      <c r="J340" s="35">
        <v>987</v>
      </c>
      <c r="K340" s="35">
        <v>0</v>
      </c>
      <c r="L340" s="35">
        <v>893</v>
      </c>
      <c r="M340" s="35">
        <v>11624</v>
      </c>
      <c r="N340" s="24"/>
      <c r="O340" s="34">
        <v>0</v>
      </c>
      <c r="P340" s="34">
        <v>0</v>
      </c>
      <c r="Q340" s="36">
        <v>0.09</v>
      </c>
      <c r="R340" s="36">
        <v>6.7349597851177154E-2</v>
      </c>
      <c r="S340" s="37">
        <f t="shared" si="5"/>
        <v>0</v>
      </c>
      <c r="T340" s="24"/>
      <c r="U340" s="38">
        <v>311199</v>
      </c>
      <c r="V340" s="38">
        <v>0</v>
      </c>
      <c r="W340" s="38">
        <v>0</v>
      </c>
      <c r="X340" s="38">
        <v>25897</v>
      </c>
      <c r="Y340" s="38">
        <v>337096</v>
      </c>
      <c r="Z340" s="24"/>
      <c r="AA340" s="39"/>
    </row>
    <row r="341" spans="1:27" x14ac:dyDescent="0.3">
      <c r="A341" s="31">
        <v>456</v>
      </c>
      <c r="B341" s="32">
        <v>456160128</v>
      </c>
      <c r="C341" s="33" t="s">
        <v>226</v>
      </c>
      <c r="D341" s="31">
        <v>160</v>
      </c>
      <c r="E341" s="33" t="s">
        <v>104</v>
      </c>
      <c r="F341" s="31">
        <v>128</v>
      </c>
      <c r="G341" s="33" t="s">
        <v>110</v>
      </c>
      <c r="H341" s="34">
        <v>1</v>
      </c>
      <c r="I341" s="35">
        <v>8749</v>
      </c>
      <c r="J341" s="35">
        <v>445</v>
      </c>
      <c r="K341" s="35">
        <v>0</v>
      </c>
      <c r="L341" s="35">
        <v>893</v>
      </c>
      <c r="M341" s="35">
        <v>10087</v>
      </c>
      <c r="N341" s="24"/>
      <c r="O341" s="34">
        <v>0</v>
      </c>
      <c r="P341" s="34">
        <v>0</v>
      </c>
      <c r="Q341" s="36">
        <v>0.18</v>
      </c>
      <c r="R341" s="36">
        <v>3.5818450421119509E-2</v>
      </c>
      <c r="S341" s="37">
        <f t="shared" si="5"/>
        <v>0</v>
      </c>
      <c r="T341" s="24"/>
      <c r="U341" s="38">
        <v>9194</v>
      </c>
      <c r="V341" s="38">
        <v>0</v>
      </c>
      <c r="W341" s="38">
        <v>0</v>
      </c>
      <c r="X341" s="38">
        <v>893</v>
      </c>
      <c r="Y341" s="38">
        <v>10087</v>
      </c>
      <c r="Z341" s="24"/>
      <c r="AA341" s="39"/>
    </row>
    <row r="342" spans="1:27" x14ac:dyDescent="0.3">
      <c r="A342" s="31">
        <v>456</v>
      </c>
      <c r="B342" s="32">
        <v>456160149</v>
      </c>
      <c r="C342" s="33" t="s">
        <v>226</v>
      </c>
      <c r="D342" s="31">
        <v>160</v>
      </c>
      <c r="E342" s="33" t="s">
        <v>104</v>
      </c>
      <c r="F342" s="31">
        <v>149</v>
      </c>
      <c r="G342" s="33" t="s">
        <v>103</v>
      </c>
      <c r="H342" s="34">
        <v>1</v>
      </c>
      <c r="I342" s="35">
        <v>10727</v>
      </c>
      <c r="J342" s="35">
        <v>14</v>
      </c>
      <c r="K342" s="35">
        <v>0</v>
      </c>
      <c r="L342" s="35">
        <v>893</v>
      </c>
      <c r="M342" s="35">
        <v>11634</v>
      </c>
      <c r="N342" s="24"/>
      <c r="O342" s="34">
        <v>0</v>
      </c>
      <c r="P342" s="34">
        <v>0</v>
      </c>
      <c r="Q342" s="36">
        <v>0.16</v>
      </c>
      <c r="R342" s="36">
        <v>0.11951738551252943</v>
      </c>
      <c r="S342" s="37">
        <f t="shared" si="5"/>
        <v>0</v>
      </c>
      <c r="T342" s="24"/>
      <c r="U342" s="38">
        <v>10741</v>
      </c>
      <c r="V342" s="38">
        <v>0</v>
      </c>
      <c r="W342" s="38">
        <v>0</v>
      </c>
      <c r="X342" s="38">
        <v>893</v>
      </c>
      <c r="Y342" s="38">
        <v>11634</v>
      </c>
      <c r="Z342" s="24"/>
      <c r="AA342" s="39"/>
    </row>
    <row r="343" spans="1:27" x14ac:dyDescent="0.3">
      <c r="A343" s="31">
        <v>456</v>
      </c>
      <c r="B343" s="32">
        <v>456160160</v>
      </c>
      <c r="C343" s="33" t="s">
        <v>226</v>
      </c>
      <c r="D343" s="31">
        <v>160</v>
      </c>
      <c r="E343" s="33" t="s">
        <v>104</v>
      </c>
      <c r="F343" s="31">
        <v>160</v>
      </c>
      <c r="G343" s="33" t="s">
        <v>104</v>
      </c>
      <c r="H343" s="34">
        <v>744</v>
      </c>
      <c r="I343" s="35">
        <v>12074</v>
      </c>
      <c r="J343" s="35">
        <v>380</v>
      </c>
      <c r="K343" s="35">
        <v>0</v>
      </c>
      <c r="L343" s="35">
        <v>893</v>
      </c>
      <c r="M343" s="35">
        <v>13347</v>
      </c>
      <c r="N343" s="24"/>
      <c r="O343" s="34">
        <v>0</v>
      </c>
      <c r="P343" s="34">
        <v>0</v>
      </c>
      <c r="Q343" s="36">
        <v>0.18</v>
      </c>
      <c r="R343" s="36">
        <v>0.10880054359760256</v>
      </c>
      <c r="S343" s="37">
        <f t="shared" si="5"/>
        <v>0</v>
      </c>
      <c r="T343" s="24"/>
      <c r="U343" s="38">
        <v>9265776</v>
      </c>
      <c r="V343" s="38">
        <v>0</v>
      </c>
      <c r="W343" s="38">
        <v>0</v>
      </c>
      <c r="X343" s="38">
        <v>664392</v>
      </c>
      <c r="Y343" s="38">
        <v>9930168</v>
      </c>
      <c r="Z343" s="24"/>
      <c r="AA343" s="39"/>
    </row>
    <row r="344" spans="1:27" x14ac:dyDescent="0.3">
      <c r="A344" s="31">
        <v>456</v>
      </c>
      <c r="B344" s="32">
        <v>456160170</v>
      </c>
      <c r="C344" s="33" t="s">
        <v>226</v>
      </c>
      <c r="D344" s="31">
        <v>160</v>
      </c>
      <c r="E344" s="33" t="s">
        <v>104</v>
      </c>
      <c r="F344" s="31">
        <v>170</v>
      </c>
      <c r="G344" s="33" t="s">
        <v>87</v>
      </c>
      <c r="H344" s="34">
        <v>3</v>
      </c>
      <c r="I344" s="35">
        <v>10727</v>
      </c>
      <c r="J344" s="35">
        <v>4188</v>
      </c>
      <c r="K344" s="35">
        <v>0</v>
      </c>
      <c r="L344" s="35">
        <v>893</v>
      </c>
      <c r="M344" s="35">
        <v>15808</v>
      </c>
      <c r="N344" s="24"/>
      <c r="O344" s="34">
        <v>0</v>
      </c>
      <c r="P344" s="34">
        <v>0</v>
      </c>
      <c r="Q344" s="36">
        <v>0.09</v>
      </c>
      <c r="R344" s="36">
        <v>9.0223799236266403E-2</v>
      </c>
      <c r="S344" s="37">
        <f t="shared" si="5"/>
        <v>-36.996509093710593</v>
      </c>
      <c r="T344" s="24"/>
      <c r="U344" s="38">
        <v>44745</v>
      </c>
      <c r="V344" s="38">
        <v>0</v>
      </c>
      <c r="W344" s="38">
        <v>-110.98952728113179</v>
      </c>
      <c r="X344" s="38">
        <v>2679</v>
      </c>
      <c r="Y344" s="38">
        <v>47313.010472718866</v>
      </c>
      <c r="Z344" s="24"/>
      <c r="AA344" s="39"/>
    </row>
    <row r="345" spans="1:27" x14ac:dyDescent="0.3">
      <c r="A345" s="31">
        <v>456</v>
      </c>
      <c r="B345" s="32">
        <v>456160262</v>
      </c>
      <c r="C345" s="33" t="s">
        <v>226</v>
      </c>
      <c r="D345" s="31">
        <v>160</v>
      </c>
      <c r="E345" s="33" t="s">
        <v>104</v>
      </c>
      <c r="F345" s="31">
        <v>262</v>
      </c>
      <c r="G345" s="33" t="s">
        <v>31</v>
      </c>
      <c r="H345" s="34">
        <v>1</v>
      </c>
      <c r="I345" s="35">
        <v>10727</v>
      </c>
      <c r="J345" s="35">
        <v>4946</v>
      </c>
      <c r="K345" s="35">
        <v>0</v>
      </c>
      <c r="L345" s="35">
        <v>893</v>
      </c>
      <c r="M345" s="35">
        <v>16566</v>
      </c>
      <c r="N345" s="24"/>
      <c r="O345" s="34">
        <v>0</v>
      </c>
      <c r="P345" s="34">
        <v>0</v>
      </c>
      <c r="Q345" s="36">
        <v>0.09</v>
      </c>
      <c r="R345" s="36">
        <v>6.3255923294419744E-2</v>
      </c>
      <c r="S345" s="37">
        <f t="shared" si="5"/>
        <v>0</v>
      </c>
      <c r="T345" s="24"/>
      <c r="U345" s="38">
        <v>15673</v>
      </c>
      <c r="V345" s="38">
        <v>0</v>
      </c>
      <c r="W345" s="38">
        <v>0</v>
      </c>
      <c r="X345" s="38">
        <v>893</v>
      </c>
      <c r="Y345" s="38">
        <v>16566</v>
      </c>
      <c r="Z345" s="24"/>
      <c r="AA345" s="39"/>
    </row>
    <row r="346" spans="1:27" x14ac:dyDescent="0.3">
      <c r="A346" s="31">
        <v>456</v>
      </c>
      <c r="B346" s="32">
        <v>456160295</v>
      </c>
      <c r="C346" s="33" t="s">
        <v>226</v>
      </c>
      <c r="D346" s="31">
        <v>160</v>
      </c>
      <c r="E346" s="33" t="s">
        <v>104</v>
      </c>
      <c r="F346" s="31">
        <v>295</v>
      </c>
      <c r="G346" s="33" t="s">
        <v>155</v>
      </c>
      <c r="H346" s="34">
        <v>7</v>
      </c>
      <c r="I346" s="35">
        <v>11237</v>
      </c>
      <c r="J346" s="35">
        <v>5373</v>
      </c>
      <c r="K346" s="35">
        <v>0</v>
      </c>
      <c r="L346" s="35">
        <v>893</v>
      </c>
      <c r="M346" s="35">
        <v>17503</v>
      </c>
      <c r="N346" s="24"/>
      <c r="O346" s="34">
        <v>0</v>
      </c>
      <c r="P346" s="34">
        <v>0</v>
      </c>
      <c r="Q346" s="36">
        <v>0.09</v>
      </c>
      <c r="R346" s="36">
        <v>2.155593654197779E-2</v>
      </c>
      <c r="S346" s="37">
        <f t="shared" si="5"/>
        <v>0</v>
      </c>
      <c r="T346" s="24"/>
      <c r="U346" s="38">
        <v>116270</v>
      </c>
      <c r="V346" s="38">
        <v>0</v>
      </c>
      <c r="W346" s="38">
        <v>0</v>
      </c>
      <c r="X346" s="38">
        <v>6251</v>
      </c>
      <c r="Y346" s="38">
        <v>122521</v>
      </c>
      <c r="Z346" s="24"/>
      <c r="AA346" s="39"/>
    </row>
    <row r="347" spans="1:27" x14ac:dyDescent="0.3">
      <c r="A347" s="31">
        <v>456</v>
      </c>
      <c r="B347" s="32">
        <v>456160301</v>
      </c>
      <c r="C347" s="33" t="s">
        <v>226</v>
      </c>
      <c r="D347" s="31">
        <v>160</v>
      </c>
      <c r="E347" s="33" t="s">
        <v>104</v>
      </c>
      <c r="F347" s="31">
        <v>301</v>
      </c>
      <c r="G347" s="33" t="s">
        <v>151</v>
      </c>
      <c r="H347" s="34">
        <v>4</v>
      </c>
      <c r="I347" s="35">
        <v>10547</v>
      </c>
      <c r="J347" s="35">
        <v>3804</v>
      </c>
      <c r="K347" s="35">
        <v>0</v>
      </c>
      <c r="L347" s="35">
        <v>893</v>
      </c>
      <c r="M347" s="35">
        <v>15244</v>
      </c>
      <c r="N347" s="24"/>
      <c r="O347" s="34">
        <v>0</v>
      </c>
      <c r="P347" s="34">
        <v>0</v>
      </c>
      <c r="Q347" s="36">
        <v>0.09</v>
      </c>
      <c r="R347" s="36">
        <v>4.5436582083274439E-2</v>
      </c>
      <c r="S347" s="37">
        <f t="shared" si="5"/>
        <v>0</v>
      </c>
      <c r="T347" s="24"/>
      <c r="U347" s="38">
        <v>57404</v>
      </c>
      <c r="V347" s="38">
        <v>0</v>
      </c>
      <c r="W347" s="38">
        <v>0</v>
      </c>
      <c r="X347" s="38">
        <v>3572</v>
      </c>
      <c r="Y347" s="38">
        <v>60976</v>
      </c>
      <c r="Z347" s="24"/>
      <c r="AA347" s="39"/>
    </row>
    <row r="348" spans="1:27" x14ac:dyDescent="0.3">
      <c r="A348" s="31">
        <v>456</v>
      </c>
      <c r="B348" s="32">
        <v>456160616</v>
      </c>
      <c r="C348" s="33" t="s">
        <v>226</v>
      </c>
      <c r="D348" s="31">
        <v>160</v>
      </c>
      <c r="E348" s="33" t="s">
        <v>104</v>
      </c>
      <c r="F348" s="31">
        <v>616</v>
      </c>
      <c r="G348" s="33" t="s">
        <v>133</v>
      </c>
      <c r="H348" s="34">
        <v>1</v>
      </c>
      <c r="I348" s="35">
        <v>10727</v>
      </c>
      <c r="J348" s="35">
        <v>3617</v>
      </c>
      <c r="K348" s="35">
        <v>0</v>
      </c>
      <c r="L348" s="35">
        <v>893</v>
      </c>
      <c r="M348" s="35">
        <v>15237</v>
      </c>
      <c r="N348" s="24"/>
      <c r="O348" s="34">
        <v>0</v>
      </c>
      <c r="P348" s="34">
        <v>0</v>
      </c>
      <c r="Q348" s="36">
        <v>0.09</v>
      </c>
      <c r="R348" s="36">
        <v>3.2734441536858144E-2</v>
      </c>
      <c r="S348" s="37">
        <f t="shared" si="5"/>
        <v>0</v>
      </c>
      <c r="T348" s="24"/>
      <c r="U348" s="38">
        <v>14344</v>
      </c>
      <c r="V348" s="38">
        <v>0</v>
      </c>
      <c r="W348" s="38">
        <v>0</v>
      </c>
      <c r="X348" s="38">
        <v>893</v>
      </c>
      <c r="Y348" s="38">
        <v>15237</v>
      </c>
      <c r="Z348" s="24"/>
      <c r="AA348" s="39"/>
    </row>
    <row r="349" spans="1:27" x14ac:dyDescent="0.3">
      <c r="A349" s="31">
        <v>458</v>
      </c>
      <c r="B349" s="32">
        <v>458160031</v>
      </c>
      <c r="C349" s="33" t="s">
        <v>227</v>
      </c>
      <c r="D349" s="31">
        <v>160</v>
      </c>
      <c r="E349" s="33" t="s">
        <v>104</v>
      </c>
      <c r="F349" s="31">
        <v>31</v>
      </c>
      <c r="G349" s="33" t="s">
        <v>101</v>
      </c>
      <c r="H349" s="34">
        <v>1</v>
      </c>
      <c r="I349" s="35">
        <v>10127</v>
      </c>
      <c r="J349" s="35">
        <v>4698</v>
      </c>
      <c r="K349" s="35">
        <v>0</v>
      </c>
      <c r="L349" s="35">
        <v>893</v>
      </c>
      <c r="M349" s="35">
        <v>15718</v>
      </c>
      <c r="N349" s="24"/>
      <c r="O349" s="34">
        <v>0</v>
      </c>
      <c r="P349" s="34">
        <v>0</v>
      </c>
      <c r="Q349" s="36">
        <v>0.09</v>
      </c>
      <c r="R349" s="36">
        <v>2.7965192099759735E-2</v>
      </c>
      <c r="S349" s="37">
        <f t="shared" si="5"/>
        <v>0</v>
      </c>
      <c r="T349" s="24"/>
      <c r="U349" s="38">
        <v>14825</v>
      </c>
      <c r="V349" s="38">
        <v>0</v>
      </c>
      <c r="W349" s="38">
        <v>0</v>
      </c>
      <c r="X349" s="38">
        <v>893</v>
      </c>
      <c r="Y349" s="38">
        <v>15718</v>
      </c>
      <c r="Z349" s="24"/>
      <c r="AA349" s="39"/>
    </row>
    <row r="350" spans="1:27" x14ac:dyDescent="0.3">
      <c r="A350" s="31">
        <v>458</v>
      </c>
      <c r="B350" s="32">
        <v>458160056</v>
      </c>
      <c r="C350" s="33" t="s">
        <v>227</v>
      </c>
      <c r="D350" s="31">
        <v>160</v>
      </c>
      <c r="E350" s="33" t="s">
        <v>104</v>
      </c>
      <c r="F350" s="31">
        <v>56</v>
      </c>
      <c r="G350" s="33" t="s">
        <v>153</v>
      </c>
      <c r="H350" s="34">
        <v>7</v>
      </c>
      <c r="I350" s="35">
        <v>14107</v>
      </c>
      <c r="J350" s="35">
        <v>5480</v>
      </c>
      <c r="K350" s="35">
        <v>0</v>
      </c>
      <c r="L350" s="35">
        <v>893</v>
      </c>
      <c r="M350" s="35">
        <v>20480</v>
      </c>
      <c r="N350" s="24"/>
      <c r="O350" s="34">
        <v>0</v>
      </c>
      <c r="P350" s="34">
        <v>0</v>
      </c>
      <c r="Q350" s="36">
        <v>0.09</v>
      </c>
      <c r="R350" s="36">
        <v>2.3668990617612885E-2</v>
      </c>
      <c r="S350" s="37">
        <f t="shared" si="5"/>
        <v>0</v>
      </c>
      <c r="T350" s="24"/>
      <c r="U350" s="38">
        <v>137109</v>
      </c>
      <c r="V350" s="38">
        <v>0</v>
      </c>
      <c r="W350" s="38">
        <v>0</v>
      </c>
      <c r="X350" s="38">
        <v>6251</v>
      </c>
      <c r="Y350" s="38">
        <v>143360</v>
      </c>
      <c r="Z350" s="24"/>
      <c r="AA350" s="39"/>
    </row>
    <row r="351" spans="1:27" x14ac:dyDescent="0.3">
      <c r="A351" s="31">
        <v>458</v>
      </c>
      <c r="B351" s="32">
        <v>458160079</v>
      </c>
      <c r="C351" s="33" t="s">
        <v>227</v>
      </c>
      <c r="D351" s="31">
        <v>160</v>
      </c>
      <c r="E351" s="33" t="s">
        <v>104</v>
      </c>
      <c r="F351" s="31">
        <v>79</v>
      </c>
      <c r="G351" s="33" t="s">
        <v>109</v>
      </c>
      <c r="H351" s="34">
        <v>10</v>
      </c>
      <c r="I351" s="35">
        <v>12970</v>
      </c>
      <c r="J351" s="35">
        <v>1313</v>
      </c>
      <c r="K351" s="35">
        <v>0</v>
      </c>
      <c r="L351" s="35">
        <v>893</v>
      </c>
      <c r="M351" s="35">
        <v>15176</v>
      </c>
      <c r="N351" s="24"/>
      <c r="O351" s="34">
        <v>0</v>
      </c>
      <c r="P351" s="34">
        <v>0</v>
      </c>
      <c r="Q351" s="36">
        <v>0.09</v>
      </c>
      <c r="R351" s="36">
        <v>6.7349597851177154E-2</v>
      </c>
      <c r="S351" s="37">
        <f t="shared" si="5"/>
        <v>0</v>
      </c>
      <c r="T351" s="24"/>
      <c r="U351" s="38">
        <v>142830</v>
      </c>
      <c r="V351" s="38">
        <v>0</v>
      </c>
      <c r="W351" s="38">
        <v>0</v>
      </c>
      <c r="X351" s="38">
        <v>8930</v>
      </c>
      <c r="Y351" s="38">
        <v>151760</v>
      </c>
      <c r="Z351" s="24"/>
      <c r="AA351" s="39"/>
    </row>
    <row r="352" spans="1:27" x14ac:dyDescent="0.3">
      <c r="A352" s="31">
        <v>458</v>
      </c>
      <c r="B352" s="32">
        <v>458160149</v>
      </c>
      <c r="C352" s="33" t="s">
        <v>227</v>
      </c>
      <c r="D352" s="31">
        <v>160</v>
      </c>
      <c r="E352" s="33" t="s">
        <v>104</v>
      </c>
      <c r="F352" s="31">
        <v>149</v>
      </c>
      <c r="G352" s="33" t="s">
        <v>103</v>
      </c>
      <c r="H352" s="34">
        <v>2</v>
      </c>
      <c r="I352" s="35">
        <v>14107</v>
      </c>
      <c r="J352" s="35">
        <v>18</v>
      </c>
      <c r="K352" s="35">
        <v>0</v>
      </c>
      <c r="L352" s="35">
        <v>893</v>
      </c>
      <c r="M352" s="35">
        <v>15018</v>
      </c>
      <c r="N352" s="24"/>
      <c r="O352" s="34">
        <v>0</v>
      </c>
      <c r="P352" s="34">
        <v>0</v>
      </c>
      <c r="Q352" s="36">
        <v>0.16</v>
      </c>
      <c r="R352" s="36">
        <v>0.11951738551252943</v>
      </c>
      <c r="S352" s="37">
        <f t="shared" si="5"/>
        <v>0</v>
      </c>
      <c r="T352" s="24"/>
      <c r="U352" s="38">
        <v>28250</v>
      </c>
      <c r="V352" s="38">
        <v>0</v>
      </c>
      <c r="W352" s="38">
        <v>0</v>
      </c>
      <c r="X352" s="38">
        <v>1786</v>
      </c>
      <c r="Y352" s="38">
        <v>30036</v>
      </c>
      <c r="Z352" s="24"/>
      <c r="AA352" s="39"/>
    </row>
    <row r="353" spans="1:27" x14ac:dyDescent="0.3">
      <c r="A353" s="31">
        <v>458</v>
      </c>
      <c r="B353" s="32">
        <v>458160160</v>
      </c>
      <c r="C353" s="33" t="s">
        <v>227</v>
      </c>
      <c r="D353" s="31">
        <v>160</v>
      </c>
      <c r="E353" s="33" t="s">
        <v>104</v>
      </c>
      <c r="F353" s="31">
        <v>160</v>
      </c>
      <c r="G353" s="33" t="s">
        <v>104</v>
      </c>
      <c r="H353" s="34">
        <v>117</v>
      </c>
      <c r="I353" s="35">
        <v>13333</v>
      </c>
      <c r="J353" s="35">
        <v>420</v>
      </c>
      <c r="K353" s="35">
        <v>0</v>
      </c>
      <c r="L353" s="35">
        <v>893</v>
      </c>
      <c r="M353" s="35">
        <v>14646</v>
      </c>
      <c r="N353" s="24"/>
      <c r="O353" s="34">
        <v>0</v>
      </c>
      <c r="P353" s="34">
        <v>0</v>
      </c>
      <c r="Q353" s="36">
        <v>0.18</v>
      </c>
      <c r="R353" s="36">
        <v>0.10880054359760256</v>
      </c>
      <c r="S353" s="37">
        <f t="shared" si="5"/>
        <v>0</v>
      </c>
      <c r="T353" s="24"/>
      <c r="U353" s="38">
        <v>1609101</v>
      </c>
      <c r="V353" s="38">
        <v>0</v>
      </c>
      <c r="W353" s="38">
        <v>0</v>
      </c>
      <c r="X353" s="38">
        <v>104481</v>
      </c>
      <c r="Y353" s="38">
        <v>1713582</v>
      </c>
      <c r="Z353" s="24"/>
      <c r="AA353" s="39"/>
    </row>
    <row r="354" spans="1:27" x14ac:dyDescent="0.3">
      <c r="A354" s="31">
        <v>458</v>
      </c>
      <c r="B354" s="32">
        <v>458160181</v>
      </c>
      <c r="C354" s="33" t="s">
        <v>227</v>
      </c>
      <c r="D354" s="31">
        <v>160</v>
      </c>
      <c r="E354" s="33" t="s">
        <v>104</v>
      </c>
      <c r="F354" s="31">
        <v>181</v>
      </c>
      <c r="G354" s="33" t="s">
        <v>105</v>
      </c>
      <c r="H354" s="34">
        <v>6</v>
      </c>
      <c r="I354" s="35">
        <v>11414</v>
      </c>
      <c r="J354" s="35">
        <v>773</v>
      </c>
      <c r="K354" s="35">
        <v>0</v>
      </c>
      <c r="L354" s="35">
        <v>893</v>
      </c>
      <c r="M354" s="35">
        <v>13080</v>
      </c>
      <c r="N354" s="24"/>
      <c r="O354" s="34">
        <v>0</v>
      </c>
      <c r="P354" s="34">
        <v>0</v>
      </c>
      <c r="Q354" s="36">
        <v>0.09</v>
      </c>
      <c r="R354" s="36">
        <v>9.7581275657804001E-3</v>
      </c>
      <c r="S354" s="37">
        <f t="shared" si="5"/>
        <v>0</v>
      </c>
      <c r="T354" s="24"/>
      <c r="U354" s="38">
        <v>73122</v>
      </c>
      <c r="V354" s="38">
        <v>0</v>
      </c>
      <c r="W354" s="38">
        <v>0</v>
      </c>
      <c r="X354" s="38">
        <v>5358</v>
      </c>
      <c r="Y354" s="38">
        <v>78480</v>
      </c>
      <c r="Z354" s="24"/>
      <c r="AA354" s="39"/>
    </row>
    <row r="355" spans="1:27" x14ac:dyDescent="0.3">
      <c r="A355" s="31">
        <v>458</v>
      </c>
      <c r="B355" s="32">
        <v>458160301</v>
      </c>
      <c r="C355" s="33" t="s">
        <v>227</v>
      </c>
      <c r="D355" s="31">
        <v>160</v>
      </c>
      <c r="E355" s="33" t="s">
        <v>104</v>
      </c>
      <c r="F355" s="31">
        <v>301</v>
      </c>
      <c r="G355" s="33" t="s">
        <v>151</v>
      </c>
      <c r="H355" s="34">
        <v>6</v>
      </c>
      <c r="I355" s="35">
        <v>11414</v>
      </c>
      <c r="J355" s="35">
        <v>4117</v>
      </c>
      <c r="K355" s="35">
        <v>0</v>
      </c>
      <c r="L355" s="35">
        <v>893</v>
      </c>
      <c r="M355" s="35">
        <v>16424</v>
      </c>
      <c r="N355" s="24"/>
      <c r="O355" s="34">
        <v>0</v>
      </c>
      <c r="P355" s="34">
        <v>0</v>
      </c>
      <c r="Q355" s="36">
        <v>0.09</v>
      </c>
      <c r="R355" s="36">
        <v>4.5436582083274439E-2</v>
      </c>
      <c r="S355" s="37">
        <f t="shared" si="5"/>
        <v>0</v>
      </c>
      <c r="T355" s="24"/>
      <c r="U355" s="38">
        <v>93186</v>
      </c>
      <c r="V355" s="38">
        <v>0</v>
      </c>
      <c r="W355" s="38">
        <v>0</v>
      </c>
      <c r="X355" s="38">
        <v>5358</v>
      </c>
      <c r="Y355" s="38">
        <v>98544</v>
      </c>
      <c r="Z355" s="24"/>
      <c r="AA355" s="39"/>
    </row>
    <row r="356" spans="1:27" x14ac:dyDescent="0.3">
      <c r="A356" s="31">
        <v>458</v>
      </c>
      <c r="B356" s="32">
        <v>458160342</v>
      </c>
      <c r="C356" s="33" t="s">
        <v>227</v>
      </c>
      <c r="D356" s="31">
        <v>160</v>
      </c>
      <c r="E356" s="33" t="s">
        <v>104</v>
      </c>
      <c r="F356" s="31">
        <v>342</v>
      </c>
      <c r="G356" s="33" t="s">
        <v>228</v>
      </c>
      <c r="H356" s="34">
        <v>1</v>
      </c>
      <c r="I356" s="35">
        <v>10127</v>
      </c>
      <c r="J356" s="35">
        <v>5619</v>
      </c>
      <c r="K356" s="35">
        <v>0</v>
      </c>
      <c r="L356" s="35">
        <v>893</v>
      </c>
      <c r="M356" s="35">
        <v>16639</v>
      </c>
      <c r="N356" s="24"/>
      <c r="O356" s="34">
        <v>0</v>
      </c>
      <c r="P356" s="34">
        <v>0</v>
      </c>
      <c r="Q356" s="36">
        <v>0.09</v>
      </c>
      <c r="R356" s="36">
        <v>1.5599602012041768E-3</v>
      </c>
      <c r="S356" s="37">
        <f t="shared" si="5"/>
        <v>0</v>
      </c>
      <c r="T356" s="24"/>
      <c r="U356" s="38">
        <v>15746</v>
      </c>
      <c r="V356" s="38">
        <v>0</v>
      </c>
      <c r="W356" s="38">
        <v>0</v>
      </c>
      <c r="X356" s="38">
        <v>893</v>
      </c>
      <c r="Y356" s="38">
        <v>16639</v>
      </c>
      <c r="Z356" s="24"/>
      <c r="AA356" s="39"/>
    </row>
    <row r="357" spans="1:27" x14ac:dyDescent="0.3">
      <c r="A357" s="31">
        <v>463</v>
      </c>
      <c r="B357" s="32">
        <v>463035035</v>
      </c>
      <c r="C357" s="33" t="s">
        <v>229</v>
      </c>
      <c r="D357" s="31">
        <v>35</v>
      </c>
      <c r="E357" s="33" t="s">
        <v>22</v>
      </c>
      <c r="F357" s="31">
        <v>35</v>
      </c>
      <c r="G357" s="33" t="s">
        <v>22</v>
      </c>
      <c r="H357" s="34">
        <v>585</v>
      </c>
      <c r="I357" s="35">
        <v>13020</v>
      </c>
      <c r="J357" s="35">
        <v>4571</v>
      </c>
      <c r="K357" s="35">
        <v>0</v>
      </c>
      <c r="L357" s="35">
        <v>893</v>
      </c>
      <c r="M357" s="35">
        <v>18484</v>
      </c>
      <c r="N357" s="24"/>
      <c r="O357" s="34">
        <v>0</v>
      </c>
      <c r="P357" s="34">
        <v>0</v>
      </c>
      <c r="Q357" s="36">
        <v>0.18</v>
      </c>
      <c r="R357" s="36">
        <v>0.1582084907439498</v>
      </c>
      <c r="S357" s="37">
        <f t="shared" si="5"/>
        <v>0</v>
      </c>
      <c r="T357" s="24"/>
      <c r="U357" s="38">
        <v>10290735</v>
      </c>
      <c r="V357" s="38">
        <v>0</v>
      </c>
      <c r="W357" s="38">
        <v>0</v>
      </c>
      <c r="X357" s="38">
        <v>522405</v>
      </c>
      <c r="Y357" s="38">
        <v>10813140</v>
      </c>
      <c r="Z357" s="24"/>
      <c r="AA357" s="39"/>
    </row>
    <row r="358" spans="1:27" x14ac:dyDescent="0.3">
      <c r="A358" s="31">
        <v>464</v>
      </c>
      <c r="B358" s="32">
        <v>464168163</v>
      </c>
      <c r="C358" s="33" t="s">
        <v>230</v>
      </c>
      <c r="D358" s="31">
        <v>168</v>
      </c>
      <c r="E358" s="33" t="s">
        <v>117</v>
      </c>
      <c r="F358" s="31">
        <v>163</v>
      </c>
      <c r="G358" s="33" t="s">
        <v>27</v>
      </c>
      <c r="H358" s="34">
        <v>14</v>
      </c>
      <c r="I358" s="35">
        <v>9249</v>
      </c>
      <c r="J358" s="35">
        <v>180</v>
      </c>
      <c r="K358" s="35">
        <v>0</v>
      </c>
      <c r="L358" s="35">
        <v>893</v>
      </c>
      <c r="M358" s="35">
        <v>10322</v>
      </c>
      <c r="N358" s="24"/>
      <c r="O358" s="34">
        <v>0</v>
      </c>
      <c r="P358" s="34">
        <v>0</v>
      </c>
      <c r="Q358" s="36">
        <v>0.18</v>
      </c>
      <c r="R358" s="36">
        <v>9.4739434063754208E-2</v>
      </c>
      <c r="S358" s="37">
        <f t="shared" si="5"/>
        <v>0</v>
      </c>
      <c r="T358" s="24"/>
      <c r="U358" s="38">
        <v>132006</v>
      </c>
      <c r="V358" s="38">
        <v>0</v>
      </c>
      <c r="W358" s="38">
        <v>0</v>
      </c>
      <c r="X358" s="38">
        <v>12502</v>
      </c>
      <c r="Y358" s="38">
        <v>144508</v>
      </c>
      <c r="Z358" s="24"/>
      <c r="AA358" s="39"/>
    </row>
    <row r="359" spans="1:27" x14ac:dyDescent="0.3">
      <c r="A359" s="31">
        <v>464</v>
      </c>
      <c r="B359" s="32">
        <v>464168168</v>
      </c>
      <c r="C359" s="33" t="s">
        <v>230</v>
      </c>
      <c r="D359" s="31">
        <v>168</v>
      </c>
      <c r="E359" s="33" t="s">
        <v>117</v>
      </c>
      <c r="F359" s="31">
        <v>168</v>
      </c>
      <c r="G359" s="33" t="s">
        <v>117</v>
      </c>
      <c r="H359" s="34">
        <v>176</v>
      </c>
      <c r="I359" s="35">
        <v>8868</v>
      </c>
      <c r="J359" s="35">
        <v>4435</v>
      </c>
      <c r="K359" s="35">
        <v>0</v>
      </c>
      <c r="L359" s="35">
        <v>893</v>
      </c>
      <c r="M359" s="35">
        <v>14196</v>
      </c>
      <c r="N359" s="24"/>
      <c r="O359" s="34">
        <v>0</v>
      </c>
      <c r="P359" s="34">
        <v>0</v>
      </c>
      <c r="Q359" s="36">
        <v>0.09</v>
      </c>
      <c r="R359" s="36">
        <v>4.9208580767447059E-2</v>
      </c>
      <c r="S359" s="37">
        <f t="shared" si="5"/>
        <v>0</v>
      </c>
      <c r="T359" s="24"/>
      <c r="U359" s="38">
        <v>2341328</v>
      </c>
      <c r="V359" s="38">
        <v>0</v>
      </c>
      <c r="W359" s="38">
        <v>0</v>
      </c>
      <c r="X359" s="38">
        <v>157168</v>
      </c>
      <c r="Y359" s="38">
        <v>2498496</v>
      </c>
      <c r="Z359" s="24"/>
      <c r="AA359" s="39"/>
    </row>
    <row r="360" spans="1:27" x14ac:dyDescent="0.3">
      <c r="A360" s="31">
        <v>464</v>
      </c>
      <c r="B360" s="32">
        <v>464168196</v>
      </c>
      <c r="C360" s="33" t="s">
        <v>230</v>
      </c>
      <c r="D360" s="31">
        <v>168</v>
      </c>
      <c r="E360" s="33" t="s">
        <v>117</v>
      </c>
      <c r="F360" s="31">
        <v>196</v>
      </c>
      <c r="G360" s="33" t="s">
        <v>231</v>
      </c>
      <c r="H360" s="34">
        <v>2</v>
      </c>
      <c r="I360" s="35">
        <v>8580</v>
      </c>
      <c r="J360" s="35">
        <v>4374</v>
      </c>
      <c r="K360" s="35">
        <v>0</v>
      </c>
      <c r="L360" s="35">
        <v>893</v>
      </c>
      <c r="M360" s="35">
        <v>13847</v>
      </c>
      <c r="N360" s="24"/>
      <c r="O360" s="34">
        <v>0</v>
      </c>
      <c r="P360" s="34">
        <v>0</v>
      </c>
      <c r="Q360" s="36">
        <v>0.09</v>
      </c>
      <c r="R360" s="36">
        <v>6.2655017238110351E-3</v>
      </c>
      <c r="S360" s="37">
        <f t="shared" si="5"/>
        <v>0</v>
      </c>
      <c r="T360" s="24"/>
      <c r="U360" s="38">
        <v>25908</v>
      </c>
      <c r="V360" s="38">
        <v>0</v>
      </c>
      <c r="W360" s="38">
        <v>0</v>
      </c>
      <c r="X360" s="38">
        <v>1786</v>
      </c>
      <c r="Y360" s="38">
        <v>27694</v>
      </c>
      <c r="Z360" s="24"/>
      <c r="AA360" s="39"/>
    </row>
    <row r="361" spans="1:27" x14ac:dyDescent="0.3">
      <c r="A361" s="31">
        <v>464</v>
      </c>
      <c r="B361" s="32">
        <v>464168229</v>
      </c>
      <c r="C361" s="33" t="s">
        <v>230</v>
      </c>
      <c r="D361" s="31">
        <v>168</v>
      </c>
      <c r="E361" s="33" t="s">
        <v>117</v>
      </c>
      <c r="F361" s="31">
        <v>229</v>
      </c>
      <c r="G361" s="33" t="s">
        <v>113</v>
      </c>
      <c r="H361" s="34">
        <v>7</v>
      </c>
      <c r="I361" s="35">
        <v>9288</v>
      </c>
      <c r="J361" s="35">
        <v>879</v>
      </c>
      <c r="K361" s="35">
        <v>0</v>
      </c>
      <c r="L361" s="35">
        <v>893</v>
      </c>
      <c r="M361" s="35">
        <v>11060</v>
      </c>
      <c r="N361" s="24"/>
      <c r="O361" s="34">
        <v>0</v>
      </c>
      <c r="P361" s="34">
        <v>0</v>
      </c>
      <c r="Q361" s="36">
        <v>0.09</v>
      </c>
      <c r="R361" s="36">
        <v>1.0982597706240303E-2</v>
      </c>
      <c r="S361" s="37">
        <f t="shared" si="5"/>
        <v>0</v>
      </c>
      <c r="T361" s="24"/>
      <c r="U361" s="38">
        <v>71169</v>
      </c>
      <c r="V361" s="38">
        <v>0</v>
      </c>
      <c r="W361" s="38">
        <v>0</v>
      </c>
      <c r="X361" s="38">
        <v>6251</v>
      </c>
      <c r="Y361" s="38">
        <v>77420</v>
      </c>
      <c r="Z361" s="24"/>
      <c r="AA361" s="39"/>
    </row>
    <row r="362" spans="1:27" x14ac:dyDescent="0.3">
      <c r="A362" s="31">
        <v>464</v>
      </c>
      <c r="B362" s="32">
        <v>464168258</v>
      </c>
      <c r="C362" s="33" t="s">
        <v>230</v>
      </c>
      <c r="D362" s="31">
        <v>168</v>
      </c>
      <c r="E362" s="33" t="s">
        <v>117</v>
      </c>
      <c r="F362" s="31">
        <v>258</v>
      </c>
      <c r="G362" s="33" t="s">
        <v>97</v>
      </c>
      <c r="H362" s="34">
        <v>15</v>
      </c>
      <c r="I362" s="35">
        <v>10051</v>
      </c>
      <c r="J362" s="35">
        <v>3205</v>
      </c>
      <c r="K362" s="35">
        <v>0</v>
      </c>
      <c r="L362" s="35">
        <v>893</v>
      </c>
      <c r="M362" s="35">
        <v>14149</v>
      </c>
      <c r="N362" s="24"/>
      <c r="O362" s="34">
        <v>0</v>
      </c>
      <c r="P362" s="34">
        <v>0</v>
      </c>
      <c r="Q362" s="36">
        <v>0.18</v>
      </c>
      <c r="R362" s="36">
        <v>9.5096472438970098E-2</v>
      </c>
      <c r="S362" s="37">
        <f t="shared" si="5"/>
        <v>0</v>
      </c>
      <c r="T362" s="24"/>
      <c r="U362" s="38">
        <v>198840</v>
      </c>
      <c r="V362" s="38">
        <v>0</v>
      </c>
      <c r="W362" s="38">
        <v>0</v>
      </c>
      <c r="X362" s="38">
        <v>13395</v>
      </c>
      <c r="Y362" s="38">
        <v>212235</v>
      </c>
      <c r="Z362" s="24"/>
      <c r="AA362" s="39"/>
    </row>
    <row r="363" spans="1:27" x14ac:dyDescent="0.3">
      <c r="A363" s="31">
        <v>464</v>
      </c>
      <c r="B363" s="32">
        <v>464168291</v>
      </c>
      <c r="C363" s="33" t="s">
        <v>230</v>
      </c>
      <c r="D363" s="31">
        <v>168</v>
      </c>
      <c r="E363" s="33" t="s">
        <v>117</v>
      </c>
      <c r="F363" s="31">
        <v>291</v>
      </c>
      <c r="G363" s="33" t="s">
        <v>118</v>
      </c>
      <c r="H363" s="34">
        <v>15</v>
      </c>
      <c r="I363" s="35">
        <v>8610</v>
      </c>
      <c r="J363" s="35">
        <v>5257</v>
      </c>
      <c r="K363" s="35">
        <v>0</v>
      </c>
      <c r="L363" s="35">
        <v>893</v>
      </c>
      <c r="M363" s="35">
        <v>14760</v>
      </c>
      <c r="N363" s="24"/>
      <c r="O363" s="34">
        <v>0</v>
      </c>
      <c r="P363" s="34">
        <v>0</v>
      </c>
      <c r="Q363" s="36">
        <v>0.09</v>
      </c>
      <c r="R363" s="36">
        <v>1.0998793137041689E-2</v>
      </c>
      <c r="S363" s="37">
        <f t="shared" si="5"/>
        <v>0</v>
      </c>
      <c r="T363" s="24"/>
      <c r="U363" s="38">
        <v>208005</v>
      </c>
      <c r="V363" s="38">
        <v>0</v>
      </c>
      <c r="W363" s="38">
        <v>0</v>
      </c>
      <c r="X363" s="38">
        <v>13395</v>
      </c>
      <c r="Y363" s="38">
        <v>221400</v>
      </c>
      <c r="Z363" s="24"/>
      <c r="AA363" s="39"/>
    </row>
    <row r="364" spans="1:27" x14ac:dyDescent="0.3">
      <c r="A364" s="31">
        <v>466</v>
      </c>
      <c r="B364" s="32">
        <v>466700096</v>
      </c>
      <c r="C364" s="33" t="s">
        <v>232</v>
      </c>
      <c r="D364" s="31">
        <v>700</v>
      </c>
      <c r="E364" s="33" t="s">
        <v>233</v>
      </c>
      <c r="F364" s="31">
        <v>96</v>
      </c>
      <c r="G364" s="33" t="s">
        <v>234</v>
      </c>
      <c r="H364" s="34">
        <v>2</v>
      </c>
      <c r="I364" s="35">
        <v>10127</v>
      </c>
      <c r="J364" s="35">
        <v>5474</v>
      </c>
      <c r="K364" s="35">
        <v>0</v>
      </c>
      <c r="L364" s="35">
        <v>893</v>
      </c>
      <c r="M364" s="35">
        <v>16494</v>
      </c>
      <c r="N364" s="24"/>
      <c r="O364" s="34">
        <v>0</v>
      </c>
      <c r="P364" s="34">
        <v>0</v>
      </c>
      <c r="Q364" s="36">
        <v>0.09</v>
      </c>
      <c r="R364" s="36">
        <v>2.6066401974351325E-2</v>
      </c>
      <c r="S364" s="37">
        <f t="shared" si="5"/>
        <v>0</v>
      </c>
      <c r="T364" s="24"/>
      <c r="U364" s="38">
        <v>31202</v>
      </c>
      <c r="V364" s="38">
        <v>0</v>
      </c>
      <c r="W364" s="38">
        <v>0</v>
      </c>
      <c r="X364" s="38">
        <v>1786</v>
      </c>
      <c r="Y364" s="38">
        <v>32988</v>
      </c>
      <c r="Z364" s="24"/>
      <c r="AA364" s="39"/>
    </row>
    <row r="365" spans="1:27" x14ac:dyDescent="0.3">
      <c r="A365" s="31">
        <v>466</v>
      </c>
      <c r="B365" s="32">
        <v>466700700</v>
      </c>
      <c r="C365" s="33" t="s">
        <v>232</v>
      </c>
      <c r="D365" s="31">
        <v>700</v>
      </c>
      <c r="E365" s="33" t="s">
        <v>233</v>
      </c>
      <c r="F365" s="31">
        <v>700</v>
      </c>
      <c r="G365" s="33" t="s">
        <v>233</v>
      </c>
      <c r="H365" s="34">
        <v>24</v>
      </c>
      <c r="I365" s="35">
        <v>11741</v>
      </c>
      <c r="J365" s="35">
        <v>13022</v>
      </c>
      <c r="K365" s="35">
        <v>0</v>
      </c>
      <c r="L365" s="35">
        <v>893</v>
      </c>
      <c r="M365" s="35">
        <v>25656</v>
      </c>
      <c r="N365" s="24"/>
      <c r="O365" s="34">
        <v>0</v>
      </c>
      <c r="P365" s="34">
        <v>0</v>
      </c>
      <c r="Q365" s="36">
        <v>0.09</v>
      </c>
      <c r="R365" s="36">
        <v>3.1102955719990919E-2</v>
      </c>
      <c r="S365" s="37">
        <f t="shared" si="5"/>
        <v>0</v>
      </c>
      <c r="T365" s="24"/>
      <c r="U365" s="38">
        <v>594312</v>
      </c>
      <c r="V365" s="38">
        <v>0</v>
      </c>
      <c r="W365" s="38">
        <v>0</v>
      </c>
      <c r="X365" s="38">
        <v>21432</v>
      </c>
      <c r="Y365" s="38">
        <v>615744</v>
      </c>
      <c r="Z365" s="24"/>
      <c r="AA365" s="39"/>
    </row>
    <row r="366" spans="1:27" x14ac:dyDescent="0.3">
      <c r="A366" s="31">
        <v>466</v>
      </c>
      <c r="B366" s="32">
        <v>466774089</v>
      </c>
      <c r="C366" s="33" t="s">
        <v>232</v>
      </c>
      <c r="D366" s="31">
        <v>774</v>
      </c>
      <c r="E366" s="33" t="s">
        <v>235</v>
      </c>
      <c r="F366" s="31">
        <v>89</v>
      </c>
      <c r="G366" s="33" t="s">
        <v>236</v>
      </c>
      <c r="H366" s="34">
        <v>45</v>
      </c>
      <c r="I366" s="35">
        <v>10684</v>
      </c>
      <c r="J366" s="35">
        <v>17167</v>
      </c>
      <c r="K366" s="35">
        <v>0</v>
      </c>
      <c r="L366" s="35">
        <v>893</v>
      </c>
      <c r="M366" s="35">
        <v>28744</v>
      </c>
      <c r="N366" s="24"/>
      <c r="O366" s="34">
        <v>0</v>
      </c>
      <c r="P366" s="34">
        <v>0</v>
      </c>
      <c r="Q366" s="36">
        <v>0.09</v>
      </c>
      <c r="R366" s="36">
        <v>0.11147820346637806</v>
      </c>
      <c r="S366" s="37">
        <f t="shared" si="5"/>
        <v>-5365.9767213822215</v>
      </c>
      <c r="T366" s="24"/>
      <c r="U366" s="38">
        <v>1253295</v>
      </c>
      <c r="V366" s="38">
        <v>0</v>
      </c>
      <c r="W366" s="38">
        <v>-241468.95246219996</v>
      </c>
      <c r="X366" s="38">
        <v>40185</v>
      </c>
      <c r="Y366" s="38">
        <v>1052011.0475377999</v>
      </c>
      <c r="Z366" s="24"/>
      <c r="AA366" s="39"/>
    </row>
    <row r="367" spans="1:27" x14ac:dyDescent="0.3">
      <c r="A367" s="31">
        <v>466</v>
      </c>
      <c r="B367" s="32">
        <v>466774221</v>
      </c>
      <c r="C367" s="33" t="s">
        <v>232</v>
      </c>
      <c r="D367" s="31">
        <v>774</v>
      </c>
      <c r="E367" s="33" t="s">
        <v>235</v>
      </c>
      <c r="F367" s="31">
        <v>221</v>
      </c>
      <c r="G367" s="33" t="s">
        <v>237</v>
      </c>
      <c r="H367" s="34">
        <v>32</v>
      </c>
      <c r="I367" s="35">
        <v>10859</v>
      </c>
      <c r="J367" s="35">
        <v>12012</v>
      </c>
      <c r="K367" s="35">
        <v>0</v>
      </c>
      <c r="L367" s="35">
        <v>893</v>
      </c>
      <c r="M367" s="35">
        <v>23764</v>
      </c>
      <c r="N367" s="24"/>
      <c r="O367" s="34">
        <v>0</v>
      </c>
      <c r="P367" s="34">
        <v>0</v>
      </c>
      <c r="Q367" s="36">
        <v>0.09</v>
      </c>
      <c r="R367" s="36">
        <v>7.4616908216115621E-2</v>
      </c>
      <c r="S367" s="37">
        <f t="shared" si="5"/>
        <v>0</v>
      </c>
      <c r="T367" s="24"/>
      <c r="U367" s="38">
        <v>731872</v>
      </c>
      <c r="V367" s="38">
        <v>0</v>
      </c>
      <c r="W367" s="38">
        <v>0</v>
      </c>
      <c r="X367" s="38">
        <v>28576</v>
      </c>
      <c r="Y367" s="38">
        <v>760448</v>
      </c>
      <c r="Z367" s="24"/>
      <c r="AA367" s="39"/>
    </row>
    <row r="368" spans="1:27" x14ac:dyDescent="0.3">
      <c r="A368" s="31">
        <v>466</v>
      </c>
      <c r="B368" s="32">
        <v>466774296</v>
      </c>
      <c r="C368" s="33" t="s">
        <v>232</v>
      </c>
      <c r="D368" s="31">
        <v>774</v>
      </c>
      <c r="E368" s="33" t="s">
        <v>235</v>
      </c>
      <c r="F368" s="31">
        <v>296</v>
      </c>
      <c r="G368" s="33" t="s">
        <v>238</v>
      </c>
      <c r="H368" s="34">
        <v>29</v>
      </c>
      <c r="I368" s="35">
        <v>10248</v>
      </c>
      <c r="J368" s="35">
        <v>13125</v>
      </c>
      <c r="K368" s="35">
        <v>0</v>
      </c>
      <c r="L368" s="35">
        <v>893</v>
      </c>
      <c r="M368" s="35">
        <v>24266</v>
      </c>
      <c r="N368" s="24"/>
      <c r="O368" s="34">
        <v>0</v>
      </c>
      <c r="P368" s="34">
        <v>0</v>
      </c>
      <c r="Q368" s="36">
        <v>0.09</v>
      </c>
      <c r="R368" s="36">
        <v>7.5998375716886446E-2</v>
      </c>
      <c r="S368" s="37">
        <f t="shared" si="5"/>
        <v>0</v>
      </c>
      <c r="T368" s="24"/>
      <c r="U368" s="38">
        <v>677817</v>
      </c>
      <c r="V368" s="38">
        <v>0</v>
      </c>
      <c r="W368" s="38">
        <v>0</v>
      </c>
      <c r="X368" s="38">
        <v>25897</v>
      </c>
      <c r="Y368" s="38">
        <v>703714</v>
      </c>
      <c r="Z368" s="24"/>
      <c r="AA368" s="39"/>
    </row>
    <row r="369" spans="1:27" x14ac:dyDescent="0.3">
      <c r="A369" s="31">
        <v>466</v>
      </c>
      <c r="B369" s="32">
        <v>466774774</v>
      </c>
      <c r="C369" s="33" t="s">
        <v>232</v>
      </c>
      <c r="D369" s="31">
        <v>774</v>
      </c>
      <c r="E369" s="33" t="s">
        <v>235</v>
      </c>
      <c r="F369" s="31">
        <v>774</v>
      </c>
      <c r="G369" s="33" t="s">
        <v>235</v>
      </c>
      <c r="H369" s="34">
        <v>48</v>
      </c>
      <c r="I369" s="35">
        <v>10000</v>
      </c>
      <c r="J369" s="35">
        <v>20866</v>
      </c>
      <c r="K369" s="35">
        <v>0</v>
      </c>
      <c r="L369" s="35">
        <v>893</v>
      </c>
      <c r="M369" s="35">
        <v>31759</v>
      </c>
      <c r="N369" s="24"/>
      <c r="O369" s="34">
        <v>0</v>
      </c>
      <c r="P369" s="34">
        <v>0</v>
      </c>
      <c r="Q369" s="36">
        <v>0.09</v>
      </c>
      <c r="R369" s="36">
        <v>0.12415439437016457</v>
      </c>
      <c r="S369" s="37">
        <f t="shared" si="5"/>
        <v>-8491.1173863599925</v>
      </c>
      <c r="T369" s="24"/>
      <c r="U369" s="38">
        <v>1481568</v>
      </c>
      <c r="V369" s="38">
        <v>0</v>
      </c>
      <c r="W369" s="38">
        <v>-407573.63454527967</v>
      </c>
      <c r="X369" s="38">
        <v>42864</v>
      </c>
      <c r="Y369" s="38">
        <v>1116858.3654547203</v>
      </c>
      <c r="Z369" s="24"/>
      <c r="AA369" s="39"/>
    </row>
    <row r="370" spans="1:27" x14ac:dyDescent="0.3">
      <c r="A370" s="31">
        <v>469</v>
      </c>
      <c r="B370" s="32">
        <v>469035035</v>
      </c>
      <c r="C370" s="33" t="s">
        <v>239</v>
      </c>
      <c r="D370" s="31">
        <v>35</v>
      </c>
      <c r="E370" s="33" t="s">
        <v>22</v>
      </c>
      <c r="F370" s="31">
        <v>35</v>
      </c>
      <c r="G370" s="33" t="s">
        <v>22</v>
      </c>
      <c r="H370" s="34">
        <v>1231</v>
      </c>
      <c r="I370" s="35">
        <v>13103</v>
      </c>
      <c r="J370" s="35">
        <v>4600</v>
      </c>
      <c r="K370" s="35">
        <v>0</v>
      </c>
      <c r="L370" s="35">
        <v>893</v>
      </c>
      <c r="M370" s="35">
        <v>18596</v>
      </c>
      <c r="N370" s="24"/>
      <c r="O370" s="34">
        <v>0</v>
      </c>
      <c r="P370" s="34">
        <v>0</v>
      </c>
      <c r="Q370" s="36">
        <v>0.18</v>
      </c>
      <c r="R370" s="36">
        <v>0.1582084907439498</v>
      </c>
      <c r="S370" s="37">
        <f t="shared" si="5"/>
        <v>0</v>
      </c>
      <c r="T370" s="24"/>
      <c r="U370" s="38">
        <v>21792393</v>
      </c>
      <c r="V370" s="38">
        <v>0</v>
      </c>
      <c r="W370" s="38">
        <v>0</v>
      </c>
      <c r="X370" s="38">
        <v>1099283</v>
      </c>
      <c r="Y370" s="38">
        <v>22891676</v>
      </c>
      <c r="Z370" s="24"/>
      <c r="AA370" s="39"/>
    </row>
    <row r="371" spans="1:27" x14ac:dyDescent="0.3">
      <c r="A371" s="31">
        <v>469</v>
      </c>
      <c r="B371" s="32">
        <v>469035093</v>
      </c>
      <c r="C371" s="33" t="s">
        <v>239</v>
      </c>
      <c r="D371" s="31">
        <v>35</v>
      </c>
      <c r="E371" s="33" t="s">
        <v>22</v>
      </c>
      <c r="F371" s="31">
        <v>93</v>
      </c>
      <c r="G371" s="33" t="s">
        <v>25</v>
      </c>
      <c r="H371" s="34">
        <v>1</v>
      </c>
      <c r="I371" s="35">
        <v>10780</v>
      </c>
      <c r="J371" s="35">
        <v>306</v>
      </c>
      <c r="K371" s="35">
        <v>0</v>
      </c>
      <c r="L371" s="35">
        <v>893</v>
      </c>
      <c r="M371" s="35">
        <v>11979</v>
      </c>
      <c r="N371" s="24"/>
      <c r="O371" s="34">
        <v>0</v>
      </c>
      <c r="P371" s="34">
        <v>0</v>
      </c>
      <c r="Q371" s="36">
        <v>0.09</v>
      </c>
      <c r="R371" s="36">
        <v>9.4782905982044599E-2</v>
      </c>
      <c r="S371" s="37">
        <f t="shared" si="5"/>
        <v>-559.41833780651427</v>
      </c>
      <c r="T371" s="24"/>
      <c r="U371" s="38">
        <v>11086</v>
      </c>
      <c r="V371" s="38">
        <v>0</v>
      </c>
      <c r="W371" s="38">
        <v>-559.41833780651427</v>
      </c>
      <c r="X371" s="38">
        <v>893</v>
      </c>
      <c r="Y371" s="38">
        <v>11419.581662193486</v>
      </c>
      <c r="Z371" s="24"/>
      <c r="AA371" s="39"/>
    </row>
    <row r="372" spans="1:27" x14ac:dyDescent="0.3">
      <c r="A372" s="31">
        <v>469</v>
      </c>
      <c r="B372" s="32">
        <v>469035243</v>
      </c>
      <c r="C372" s="33" t="s">
        <v>239</v>
      </c>
      <c r="D372" s="31">
        <v>35</v>
      </c>
      <c r="E372" s="33" t="s">
        <v>22</v>
      </c>
      <c r="F372" s="31">
        <v>243</v>
      </c>
      <c r="G372" s="33" t="s">
        <v>74</v>
      </c>
      <c r="H372" s="34">
        <v>1</v>
      </c>
      <c r="I372" s="35">
        <v>15045</v>
      </c>
      <c r="J372" s="35">
        <v>3551</v>
      </c>
      <c r="K372" s="35">
        <v>0</v>
      </c>
      <c r="L372" s="35">
        <v>893</v>
      </c>
      <c r="M372" s="35">
        <v>19489</v>
      </c>
      <c r="N372" s="24"/>
      <c r="O372" s="34">
        <v>0</v>
      </c>
      <c r="P372" s="34">
        <v>0</v>
      </c>
      <c r="Q372" s="36">
        <v>0.09</v>
      </c>
      <c r="R372" s="36">
        <v>5.5550847643881752E-3</v>
      </c>
      <c r="S372" s="37">
        <f t="shared" si="5"/>
        <v>0</v>
      </c>
      <c r="T372" s="24"/>
      <c r="U372" s="38">
        <v>18596</v>
      </c>
      <c r="V372" s="38">
        <v>0</v>
      </c>
      <c r="W372" s="38">
        <v>0</v>
      </c>
      <c r="X372" s="38">
        <v>893</v>
      </c>
      <c r="Y372" s="38">
        <v>19489</v>
      </c>
      <c r="Z372" s="24"/>
      <c r="AA372" s="39"/>
    </row>
    <row r="373" spans="1:27" x14ac:dyDescent="0.3">
      <c r="A373" s="31">
        <v>469</v>
      </c>
      <c r="B373" s="32">
        <v>469035244</v>
      </c>
      <c r="C373" s="33" t="s">
        <v>239</v>
      </c>
      <c r="D373" s="31">
        <v>35</v>
      </c>
      <c r="E373" s="33" t="s">
        <v>22</v>
      </c>
      <c r="F373" s="31">
        <v>244</v>
      </c>
      <c r="G373" s="33" t="s">
        <v>43</v>
      </c>
      <c r="H373" s="34">
        <v>6</v>
      </c>
      <c r="I373" s="35">
        <v>8944</v>
      </c>
      <c r="J373" s="35">
        <v>3621</v>
      </c>
      <c r="K373" s="35">
        <v>0</v>
      </c>
      <c r="L373" s="35">
        <v>893</v>
      </c>
      <c r="M373" s="35">
        <v>13458</v>
      </c>
      <c r="N373" s="24"/>
      <c r="O373" s="34">
        <v>0</v>
      </c>
      <c r="P373" s="34">
        <v>0</v>
      </c>
      <c r="Q373" s="36">
        <v>0.18</v>
      </c>
      <c r="R373" s="36">
        <v>0.10491002846208129</v>
      </c>
      <c r="S373" s="37">
        <f t="shared" si="5"/>
        <v>0</v>
      </c>
      <c r="T373" s="24"/>
      <c r="U373" s="38">
        <v>75390</v>
      </c>
      <c r="V373" s="38">
        <v>0</v>
      </c>
      <c r="W373" s="38">
        <v>0</v>
      </c>
      <c r="X373" s="38">
        <v>5358</v>
      </c>
      <c r="Y373" s="38">
        <v>80748</v>
      </c>
      <c r="Z373" s="24"/>
      <c r="AA373" s="39"/>
    </row>
    <row r="374" spans="1:27" x14ac:dyDescent="0.3">
      <c r="A374" s="31">
        <v>470</v>
      </c>
      <c r="B374" s="32">
        <v>470165035</v>
      </c>
      <c r="C374" s="33" t="s">
        <v>240</v>
      </c>
      <c r="D374" s="31">
        <v>165</v>
      </c>
      <c r="E374" s="33" t="s">
        <v>28</v>
      </c>
      <c r="F374" s="31">
        <v>35</v>
      </c>
      <c r="G374" s="33" t="s">
        <v>22</v>
      </c>
      <c r="H374" s="34">
        <v>3</v>
      </c>
      <c r="I374" s="35">
        <v>9001</v>
      </c>
      <c r="J374" s="35">
        <v>3160</v>
      </c>
      <c r="K374" s="35">
        <v>0</v>
      </c>
      <c r="L374" s="35">
        <v>893</v>
      </c>
      <c r="M374" s="35">
        <v>13054</v>
      </c>
      <c r="N374" s="24"/>
      <c r="O374" s="34">
        <v>0</v>
      </c>
      <c r="P374" s="34">
        <v>0</v>
      </c>
      <c r="Q374" s="36">
        <v>0.18</v>
      </c>
      <c r="R374" s="36">
        <v>0.1582084907439498</v>
      </c>
      <c r="S374" s="37">
        <f t="shared" si="5"/>
        <v>0</v>
      </c>
      <c r="T374" s="24"/>
      <c r="U374" s="38">
        <v>36483</v>
      </c>
      <c r="V374" s="38">
        <v>0</v>
      </c>
      <c r="W374" s="38">
        <v>0</v>
      </c>
      <c r="X374" s="38">
        <v>2679</v>
      </c>
      <c r="Y374" s="38">
        <v>39162</v>
      </c>
      <c r="Z374" s="24"/>
      <c r="AA374" s="39"/>
    </row>
    <row r="375" spans="1:27" x14ac:dyDescent="0.3">
      <c r="A375" s="31">
        <v>470</v>
      </c>
      <c r="B375" s="32">
        <v>470165057</v>
      </c>
      <c r="C375" s="33" t="s">
        <v>240</v>
      </c>
      <c r="D375" s="31">
        <v>165</v>
      </c>
      <c r="E375" s="33" t="s">
        <v>28</v>
      </c>
      <c r="F375" s="31">
        <v>57</v>
      </c>
      <c r="G375" s="33" t="s">
        <v>23</v>
      </c>
      <c r="H375" s="34">
        <v>3</v>
      </c>
      <c r="I375" s="35">
        <v>10598</v>
      </c>
      <c r="J375" s="35">
        <v>538</v>
      </c>
      <c r="K375" s="35">
        <v>0</v>
      </c>
      <c r="L375" s="35">
        <v>893</v>
      </c>
      <c r="M375" s="35">
        <v>12029</v>
      </c>
      <c r="N375" s="24"/>
      <c r="O375" s="34">
        <v>0</v>
      </c>
      <c r="P375" s="34">
        <v>0</v>
      </c>
      <c r="Q375" s="36">
        <v>0.18</v>
      </c>
      <c r="R375" s="36">
        <v>0.14219879555979525</v>
      </c>
      <c r="S375" s="37">
        <f t="shared" si="5"/>
        <v>0</v>
      </c>
      <c r="T375" s="24"/>
      <c r="U375" s="38">
        <v>33408</v>
      </c>
      <c r="V375" s="38">
        <v>0</v>
      </c>
      <c r="W375" s="38">
        <v>0</v>
      </c>
      <c r="X375" s="38">
        <v>2679</v>
      </c>
      <c r="Y375" s="38">
        <v>36087</v>
      </c>
      <c r="Z375" s="24"/>
      <c r="AA375" s="39"/>
    </row>
    <row r="376" spans="1:27" x14ac:dyDescent="0.3">
      <c r="A376" s="31">
        <v>470</v>
      </c>
      <c r="B376" s="32">
        <v>470165093</v>
      </c>
      <c r="C376" s="33" t="s">
        <v>240</v>
      </c>
      <c r="D376" s="31">
        <v>165</v>
      </c>
      <c r="E376" s="33" t="s">
        <v>28</v>
      </c>
      <c r="F376" s="31">
        <v>93</v>
      </c>
      <c r="G376" s="33" t="s">
        <v>25</v>
      </c>
      <c r="H376" s="34">
        <v>198</v>
      </c>
      <c r="I376" s="35">
        <v>10679</v>
      </c>
      <c r="J376" s="35">
        <v>303</v>
      </c>
      <c r="K376" s="35">
        <v>0</v>
      </c>
      <c r="L376" s="35">
        <v>893</v>
      </c>
      <c r="M376" s="35">
        <v>11875</v>
      </c>
      <c r="N376" s="24"/>
      <c r="O376" s="34">
        <v>0</v>
      </c>
      <c r="P376" s="34">
        <v>0</v>
      </c>
      <c r="Q376" s="36">
        <v>0.09</v>
      </c>
      <c r="R376" s="36">
        <v>9.4782905982044599E-2</v>
      </c>
      <c r="S376" s="37">
        <f t="shared" si="5"/>
        <v>-554.17032164812724</v>
      </c>
      <c r="T376" s="24"/>
      <c r="U376" s="38">
        <v>2174436</v>
      </c>
      <c r="V376" s="38">
        <v>0</v>
      </c>
      <c r="W376" s="38">
        <v>-109725.72368632919</v>
      </c>
      <c r="X376" s="38">
        <v>176814</v>
      </c>
      <c r="Y376" s="38">
        <v>2241524.2763136709</v>
      </c>
      <c r="Z376" s="24"/>
      <c r="AA376" s="39"/>
    </row>
    <row r="377" spans="1:27" x14ac:dyDescent="0.3">
      <c r="A377" s="31">
        <v>470</v>
      </c>
      <c r="B377" s="32">
        <v>470165163</v>
      </c>
      <c r="C377" s="33" t="s">
        <v>240</v>
      </c>
      <c r="D377" s="31">
        <v>165</v>
      </c>
      <c r="E377" s="33" t="s">
        <v>28</v>
      </c>
      <c r="F377" s="31">
        <v>163</v>
      </c>
      <c r="G377" s="33" t="s">
        <v>27</v>
      </c>
      <c r="H377" s="34">
        <v>22</v>
      </c>
      <c r="I377" s="35">
        <v>11440</v>
      </c>
      <c r="J377" s="35">
        <v>223</v>
      </c>
      <c r="K377" s="35">
        <v>0</v>
      </c>
      <c r="L377" s="35">
        <v>893</v>
      </c>
      <c r="M377" s="35">
        <v>12556</v>
      </c>
      <c r="N377" s="24"/>
      <c r="O377" s="34">
        <v>0</v>
      </c>
      <c r="P377" s="34">
        <v>0</v>
      </c>
      <c r="Q377" s="36">
        <v>0.18</v>
      </c>
      <c r="R377" s="36">
        <v>9.4739434063754208E-2</v>
      </c>
      <c r="S377" s="37">
        <f t="shared" si="5"/>
        <v>0</v>
      </c>
      <c r="T377" s="24"/>
      <c r="U377" s="38">
        <v>256586</v>
      </c>
      <c r="V377" s="38">
        <v>0</v>
      </c>
      <c r="W377" s="38">
        <v>0</v>
      </c>
      <c r="X377" s="38">
        <v>19646</v>
      </c>
      <c r="Y377" s="38">
        <v>276232</v>
      </c>
      <c r="Z377" s="24"/>
      <c r="AA377" s="39"/>
    </row>
    <row r="378" spans="1:27" x14ac:dyDescent="0.3">
      <c r="A378" s="31">
        <v>470</v>
      </c>
      <c r="B378" s="32">
        <v>470165165</v>
      </c>
      <c r="C378" s="33" t="s">
        <v>240</v>
      </c>
      <c r="D378" s="31">
        <v>165</v>
      </c>
      <c r="E378" s="33" t="s">
        <v>28</v>
      </c>
      <c r="F378" s="31">
        <v>165</v>
      </c>
      <c r="G378" s="33" t="s">
        <v>28</v>
      </c>
      <c r="H378" s="34">
        <v>663</v>
      </c>
      <c r="I378" s="35">
        <v>10306</v>
      </c>
      <c r="J378" s="35">
        <v>560</v>
      </c>
      <c r="K378" s="35">
        <v>58.877828054298639</v>
      </c>
      <c r="L378" s="35">
        <v>893</v>
      </c>
      <c r="M378" s="35">
        <v>11817.877828054299</v>
      </c>
      <c r="N378" s="24"/>
      <c r="O378" s="34">
        <v>23</v>
      </c>
      <c r="P378" s="34">
        <v>0</v>
      </c>
      <c r="Q378" s="36">
        <v>0.14000000000000001</v>
      </c>
      <c r="R378" s="36">
        <v>0.10702896319247782</v>
      </c>
      <c r="S378" s="37">
        <f t="shared" si="5"/>
        <v>0</v>
      </c>
      <c r="T378" s="24"/>
      <c r="U378" s="38">
        <v>7204158</v>
      </c>
      <c r="V378" s="38">
        <v>39036</v>
      </c>
      <c r="W378" s="38">
        <v>0</v>
      </c>
      <c r="X378" s="38">
        <v>592059</v>
      </c>
      <c r="Y378" s="38">
        <v>7835253</v>
      </c>
      <c r="Z378" s="24"/>
      <c r="AA378" s="39"/>
    </row>
    <row r="379" spans="1:27" x14ac:dyDescent="0.3">
      <c r="A379" s="31">
        <v>470</v>
      </c>
      <c r="B379" s="32">
        <v>470165176</v>
      </c>
      <c r="C379" s="33" t="s">
        <v>240</v>
      </c>
      <c r="D379" s="31">
        <v>165</v>
      </c>
      <c r="E379" s="33" t="s">
        <v>28</v>
      </c>
      <c r="F379" s="31">
        <v>176</v>
      </c>
      <c r="G379" s="33" t="s">
        <v>29</v>
      </c>
      <c r="H379" s="34">
        <v>226</v>
      </c>
      <c r="I379" s="35">
        <v>9919</v>
      </c>
      <c r="J379" s="35">
        <v>3276</v>
      </c>
      <c r="K379" s="35">
        <v>0</v>
      </c>
      <c r="L379" s="35">
        <v>893</v>
      </c>
      <c r="M379" s="35">
        <v>14088</v>
      </c>
      <c r="N379" s="24"/>
      <c r="O379" s="34">
        <v>0</v>
      </c>
      <c r="P379" s="34">
        <v>0</v>
      </c>
      <c r="Q379" s="36">
        <v>0.09</v>
      </c>
      <c r="R379" s="36">
        <v>6.9986063153058664E-2</v>
      </c>
      <c r="S379" s="37">
        <f t="shared" si="5"/>
        <v>0</v>
      </c>
      <c r="T379" s="24"/>
      <c r="U379" s="38">
        <v>2982070</v>
      </c>
      <c r="V379" s="38">
        <v>0</v>
      </c>
      <c r="W379" s="38">
        <v>0</v>
      </c>
      <c r="X379" s="38">
        <v>201818</v>
      </c>
      <c r="Y379" s="38">
        <v>3183888</v>
      </c>
      <c r="Z379" s="24"/>
      <c r="AA379" s="39"/>
    </row>
    <row r="380" spans="1:27" x14ac:dyDescent="0.3">
      <c r="A380" s="31">
        <v>470</v>
      </c>
      <c r="B380" s="32">
        <v>470165178</v>
      </c>
      <c r="C380" s="33" t="s">
        <v>240</v>
      </c>
      <c r="D380" s="31">
        <v>165</v>
      </c>
      <c r="E380" s="33" t="s">
        <v>28</v>
      </c>
      <c r="F380" s="31">
        <v>178</v>
      </c>
      <c r="G380" s="33" t="s">
        <v>241</v>
      </c>
      <c r="H380" s="34">
        <v>241</v>
      </c>
      <c r="I380" s="35">
        <v>9695</v>
      </c>
      <c r="J380" s="35">
        <v>1010</v>
      </c>
      <c r="K380" s="35">
        <v>0</v>
      </c>
      <c r="L380" s="35">
        <v>893</v>
      </c>
      <c r="M380" s="35">
        <v>11598</v>
      </c>
      <c r="N380" s="24"/>
      <c r="O380" s="34">
        <v>0</v>
      </c>
      <c r="P380" s="34">
        <v>0</v>
      </c>
      <c r="Q380" s="36">
        <v>0.09</v>
      </c>
      <c r="R380" s="36">
        <v>6.2479924963373054E-2</v>
      </c>
      <c r="S380" s="37">
        <f t="shared" si="5"/>
        <v>0</v>
      </c>
      <c r="T380" s="24"/>
      <c r="U380" s="38">
        <v>2579905</v>
      </c>
      <c r="V380" s="38">
        <v>0</v>
      </c>
      <c r="W380" s="38">
        <v>0</v>
      </c>
      <c r="X380" s="38">
        <v>215213</v>
      </c>
      <c r="Y380" s="38">
        <v>2795118</v>
      </c>
      <c r="Z380" s="24"/>
      <c r="AA380" s="39"/>
    </row>
    <row r="381" spans="1:27" x14ac:dyDescent="0.3">
      <c r="A381" s="31">
        <v>470</v>
      </c>
      <c r="B381" s="32">
        <v>470165229</v>
      </c>
      <c r="C381" s="33" t="s">
        <v>240</v>
      </c>
      <c r="D381" s="31">
        <v>165</v>
      </c>
      <c r="E381" s="33" t="s">
        <v>28</v>
      </c>
      <c r="F381" s="31">
        <v>229</v>
      </c>
      <c r="G381" s="33" t="s">
        <v>113</v>
      </c>
      <c r="H381" s="34">
        <v>10</v>
      </c>
      <c r="I381" s="35">
        <v>9914</v>
      </c>
      <c r="J381" s="35">
        <v>938</v>
      </c>
      <c r="K381" s="35">
        <v>0</v>
      </c>
      <c r="L381" s="35">
        <v>893</v>
      </c>
      <c r="M381" s="35">
        <v>11745</v>
      </c>
      <c r="N381" s="24"/>
      <c r="O381" s="34">
        <v>0</v>
      </c>
      <c r="P381" s="34">
        <v>0</v>
      </c>
      <c r="Q381" s="36">
        <v>0.09</v>
      </c>
      <c r="R381" s="36">
        <v>1.0982597706240303E-2</v>
      </c>
      <c r="S381" s="37">
        <f t="shared" si="5"/>
        <v>0</v>
      </c>
      <c r="T381" s="24"/>
      <c r="U381" s="38">
        <v>108520</v>
      </c>
      <c r="V381" s="38">
        <v>0</v>
      </c>
      <c r="W381" s="38">
        <v>0</v>
      </c>
      <c r="X381" s="38">
        <v>8930</v>
      </c>
      <c r="Y381" s="38">
        <v>117450</v>
      </c>
      <c r="Z381" s="24"/>
      <c r="AA381" s="39"/>
    </row>
    <row r="382" spans="1:27" x14ac:dyDescent="0.3">
      <c r="A382" s="31">
        <v>470</v>
      </c>
      <c r="B382" s="32">
        <v>470165246</v>
      </c>
      <c r="C382" s="33" t="s">
        <v>240</v>
      </c>
      <c r="D382" s="31">
        <v>165</v>
      </c>
      <c r="E382" s="33" t="s">
        <v>28</v>
      </c>
      <c r="F382" s="31">
        <v>246</v>
      </c>
      <c r="G382" s="33" t="s">
        <v>242</v>
      </c>
      <c r="H382" s="34">
        <v>2</v>
      </c>
      <c r="I382" s="35">
        <v>10420</v>
      </c>
      <c r="J382" s="35">
        <v>2943</v>
      </c>
      <c r="K382" s="35">
        <v>0</v>
      </c>
      <c r="L382" s="35">
        <v>893</v>
      </c>
      <c r="M382" s="35">
        <v>14256</v>
      </c>
      <c r="N382" s="24"/>
      <c r="O382" s="34">
        <v>0</v>
      </c>
      <c r="P382" s="34">
        <v>0</v>
      </c>
      <c r="Q382" s="36">
        <v>0.09</v>
      </c>
      <c r="R382" s="36">
        <v>8.089906326547E-4</v>
      </c>
      <c r="S382" s="37">
        <f t="shared" si="5"/>
        <v>0</v>
      </c>
      <c r="T382" s="24"/>
      <c r="U382" s="38">
        <v>26726</v>
      </c>
      <c r="V382" s="38">
        <v>0</v>
      </c>
      <c r="W382" s="38">
        <v>0</v>
      </c>
      <c r="X382" s="38">
        <v>1786</v>
      </c>
      <c r="Y382" s="38">
        <v>28512</v>
      </c>
      <c r="Z382" s="24"/>
      <c r="AA382" s="39"/>
    </row>
    <row r="383" spans="1:27" x14ac:dyDescent="0.3">
      <c r="A383" s="31">
        <v>470</v>
      </c>
      <c r="B383" s="32">
        <v>470165248</v>
      </c>
      <c r="C383" s="33" t="s">
        <v>240</v>
      </c>
      <c r="D383" s="31">
        <v>165</v>
      </c>
      <c r="E383" s="33" t="s">
        <v>28</v>
      </c>
      <c r="F383" s="31">
        <v>248</v>
      </c>
      <c r="G383" s="33" t="s">
        <v>30</v>
      </c>
      <c r="H383" s="34">
        <v>25</v>
      </c>
      <c r="I383" s="35">
        <v>10127</v>
      </c>
      <c r="J383" s="35">
        <v>994</v>
      </c>
      <c r="K383" s="35">
        <v>0</v>
      </c>
      <c r="L383" s="35">
        <v>893</v>
      </c>
      <c r="M383" s="35">
        <v>12014</v>
      </c>
      <c r="N383" s="24"/>
      <c r="O383" s="34">
        <v>0</v>
      </c>
      <c r="P383" s="34">
        <v>0</v>
      </c>
      <c r="Q383" s="36">
        <v>0.09</v>
      </c>
      <c r="R383" s="36">
        <v>5.1746066067839235E-2</v>
      </c>
      <c r="S383" s="37">
        <f t="shared" si="5"/>
        <v>0</v>
      </c>
      <c r="T383" s="24"/>
      <c r="U383" s="38">
        <v>278025</v>
      </c>
      <c r="V383" s="38">
        <v>0</v>
      </c>
      <c r="W383" s="38">
        <v>0</v>
      </c>
      <c r="X383" s="38">
        <v>22325</v>
      </c>
      <c r="Y383" s="38">
        <v>300350</v>
      </c>
      <c r="Z383" s="24"/>
      <c r="AA383" s="39"/>
    </row>
    <row r="384" spans="1:27" x14ac:dyDescent="0.3">
      <c r="A384" s="31">
        <v>470</v>
      </c>
      <c r="B384" s="32">
        <v>470165262</v>
      </c>
      <c r="C384" s="33" t="s">
        <v>240</v>
      </c>
      <c r="D384" s="31">
        <v>165</v>
      </c>
      <c r="E384" s="33" t="s">
        <v>28</v>
      </c>
      <c r="F384" s="31">
        <v>262</v>
      </c>
      <c r="G384" s="33" t="s">
        <v>31</v>
      </c>
      <c r="H384" s="34">
        <v>64</v>
      </c>
      <c r="I384" s="35">
        <v>10065</v>
      </c>
      <c r="J384" s="35">
        <v>4641</v>
      </c>
      <c r="K384" s="35">
        <v>0</v>
      </c>
      <c r="L384" s="35">
        <v>893</v>
      </c>
      <c r="M384" s="35">
        <v>15599</v>
      </c>
      <c r="N384" s="24"/>
      <c r="O384" s="34">
        <v>0</v>
      </c>
      <c r="P384" s="34">
        <v>0</v>
      </c>
      <c r="Q384" s="36">
        <v>0.09</v>
      </c>
      <c r="R384" s="36">
        <v>6.3255923294419744E-2</v>
      </c>
      <c r="S384" s="37">
        <f t="shared" si="5"/>
        <v>0</v>
      </c>
      <c r="T384" s="24"/>
      <c r="U384" s="38">
        <v>941184</v>
      </c>
      <c r="V384" s="38">
        <v>0</v>
      </c>
      <c r="W384" s="38">
        <v>0</v>
      </c>
      <c r="X384" s="38">
        <v>57152</v>
      </c>
      <c r="Y384" s="38">
        <v>998336</v>
      </c>
      <c r="Z384" s="24"/>
      <c r="AA384" s="39"/>
    </row>
    <row r="385" spans="1:27" x14ac:dyDescent="0.3">
      <c r="A385" s="31">
        <v>470</v>
      </c>
      <c r="B385" s="32">
        <v>470165284</v>
      </c>
      <c r="C385" s="33" t="s">
        <v>240</v>
      </c>
      <c r="D385" s="31">
        <v>165</v>
      </c>
      <c r="E385" s="33" t="s">
        <v>28</v>
      </c>
      <c r="F385" s="31">
        <v>284</v>
      </c>
      <c r="G385" s="33" t="s">
        <v>163</v>
      </c>
      <c r="H385" s="34">
        <v>81</v>
      </c>
      <c r="I385" s="35">
        <v>9459</v>
      </c>
      <c r="J385" s="35">
        <v>3220</v>
      </c>
      <c r="K385" s="35">
        <v>0</v>
      </c>
      <c r="L385" s="35">
        <v>893</v>
      </c>
      <c r="M385" s="35">
        <v>13572</v>
      </c>
      <c r="N385" s="24"/>
      <c r="O385" s="34">
        <v>0</v>
      </c>
      <c r="P385" s="34">
        <v>0</v>
      </c>
      <c r="Q385" s="36">
        <v>0.09</v>
      </c>
      <c r="R385" s="36">
        <v>3.3453317557936221E-2</v>
      </c>
      <c r="S385" s="37">
        <f t="shared" si="5"/>
        <v>0</v>
      </c>
      <c r="T385" s="24"/>
      <c r="U385" s="38">
        <v>1026999</v>
      </c>
      <c r="V385" s="38">
        <v>0</v>
      </c>
      <c r="W385" s="38">
        <v>0</v>
      </c>
      <c r="X385" s="38">
        <v>72333</v>
      </c>
      <c r="Y385" s="38">
        <v>1099332</v>
      </c>
      <c r="Z385" s="24"/>
      <c r="AA385" s="39"/>
    </row>
    <row r="386" spans="1:27" x14ac:dyDescent="0.3">
      <c r="A386" s="31">
        <v>470</v>
      </c>
      <c r="B386" s="32">
        <v>470165305</v>
      </c>
      <c r="C386" s="33" t="s">
        <v>240</v>
      </c>
      <c r="D386" s="31">
        <v>165</v>
      </c>
      <c r="E386" s="33" t="s">
        <v>28</v>
      </c>
      <c r="F386" s="31">
        <v>305</v>
      </c>
      <c r="G386" s="33" t="s">
        <v>75</v>
      </c>
      <c r="H386" s="34">
        <v>63</v>
      </c>
      <c r="I386" s="35">
        <v>9615</v>
      </c>
      <c r="J386" s="35">
        <v>3136</v>
      </c>
      <c r="K386" s="35">
        <v>0</v>
      </c>
      <c r="L386" s="35">
        <v>893</v>
      </c>
      <c r="M386" s="35">
        <v>13644</v>
      </c>
      <c r="N386" s="24"/>
      <c r="O386" s="34">
        <v>0</v>
      </c>
      <c r="P386" s="34">
        <v>0</v>
      </c>
      <c r="Q386" s="36">
        <v>0.09</v>
      </c>
      <c r="R386" s="36">
        <v>1.7308482927189065E-2</v>
      </c>
      <c r="S386" s="37">
        <f t="shared" si="5"/>
        <v>0</v>
      </c>
      <c r="T386" s="24"/>
      <c r="U386" s="38">
        <v>803313</v>
      </c>
      <c r="V386" s="38">
        <v>0</v>
      </c>
      <c r="W386" s="38">
        <v>0</v>
      </c>
      <c r="X386" s="38">
        <v>56259</v>
      </c>
      <c r="Y386" s="38">
        <v>859572</v>
      </c>
      <c r="Z386" s="24"/>
      <c r="AA386" s="39"/>
    </row>
    <row r="387" spans="1:27" x14ac:dyDescent="0.3">
      <c r="A387" s="31">
        <v>470</v>
      </c>
      <c r="B387" s="32">
        <v>470165314</v>
      </c>
      <c r="C387" s="33" t="s">
        <v>240</v>
      </c>
      <c r="D387" s="31">
        <v>165</v>
      </c>
      <c r="E387" s="33" t="s">
        <v>28</v>
      </c>
      <c r="F387" s="31">
        <v>314</v>
      </c>
      <c r="G387" s="33" t="s">
        <v>46</v>
      </c>
      <c r="H387" s="34">
        <v>1</v>
      </c>
      <c r="I387" s="35">
        <v>14528</v>
      </c>
      <c r="J387" s="35">
        <v>11271</v>
      </c>
      <c r="K387" s="35">
        <v>0</v>
      </c>
      <c r="L387" s="35">
        <v>893</v>
      </c>
      <c r="M387" s="35">
        <v>26692</v>
      </c>
      <c r="N387" s="24"/>
      <c r="O387" s="34">
        <v>0</v>
      </c>
      <c r="P387" s="34">
        <v>0</v>
      </c>
      <c r="Q387" s="36">
        <v>0.09</v>
      </c>
      <c r="R387" s="36">
        <v>2.7844992918704178E-3</v>
      </c>
      <c r="S387" s="37">
        <f t="shared" si="5"/>
        <v>0</v>
      </c>
      <c r="T387" s="24"/>
      <c r="U387" s="38">
        <v>25799</v>
      </c>
      <c r="V387" s="38">
        <v>0</v>
      </c>
      <c r="W387" s="38">
        <v>0</v>
      </c>
      <c r="X387" s="38">
        <v>893</v>
      </c>
      <c r="Y387" s="38">
        <v>26692</v>
      </c>
      <c r="Z387" s="24"/>
      <c r="AA387" s="39"/>
    </row>
    <row r="388" spans="1:27" x14ac:dyDescent="0.3">
      <c r="A388" s="31">
        <v>470</v>
      </c>
      <c r="B388" s="32">
        <v>470165342</v>
      </c>
      <c r="C388" s="33" t="s">
        <v>240</v>
      </c>
      <c r="D388" s="31">
        <v>165</v>
      </c>
      <c r="E388" s="33" t="s">
        <v>28</v>
      </c>
      <c r="F388" s="31">
        <v>342</v>
      </c>
      <c r="G388" s="33" t="s">
        <v>228</v>
      </c>
      <c r="H388" s="34">
        <v>5</v>
      </c>
      <c r="I388" s="35">
        <v>9256</v>
      </c>
      <c r="J388" s="35">
        <v>5136</v>
      </c>
      <c r="K388" s="35">
        <v>0</v>
      </c>
      <c r="L388" s="35">
        <v>893</v>
      </c>
      <c r="M388" s="35">
        <v>15285</v>
      </c>
      <c r="N388" s="24"/>
      <c r="O388" s="34">
        <v>0</v>
      </c>
      <c r="P388" s="34">
        <v>0</v>
      </c>
      <c r="Q388" s="36">
        <v>0.09</v>
      </c>
      <c r="R388" s="36">
        <v>1.5599602012041768E-3</v>
      </c>
      <c r="S388" s="37">
        <f t="shared" si="5"/>
        <v>0</v>
      </c>
      <c r="T388" s="24"/>
      <c r="U388" s="38">
        <v>71960</v>
      </c>
      <c r="V388" s="38">
        <v>0</v>
      </c>
      <c r="W388" s="38">
        <v>0</v>
      </c>
      <c r="X388" s="38">
        <v>4465</v>
      </c>
      <c r="Y388" s="38">
        <v>76425</v>
      </c>
      <c r="Z388" s="24"/>
      <c r="AA388" s="39"/>
    </row>
    <row r="389" spans="1:27" x14ac:dyDescent="0.3">
      <c r="A389" s="31">
        <v>470</v>
      </c>
      <c r="B389" s="32">
        <v>470165344</v>
      </c>
      <c r="C389" s="33" t="s">
        <v>240</v>
      </c>
      <c r="D389" s="31">
        <v>165</v>
      </c>
      <c r="E389" s="33" t="s">
        <v>28</v>
      </c>
      <c r="F389" s="31">
        <v>344</v>
      </c>
      <c r="G389" s="33" t="s">
        <v>243</v>
      </c>
      <c r="H389" s="34">
        <v>3</v>
      </c>
      <c r="I389" s="35">
        <v>9001</v>
      </c>
      <c r="J389" s="35">
        <v>3013</v>
      </c>
      <c r="K389" s="35">
        <v>0</v>
      </c>
      <c r="L389" s="35">
        <v>893</v>
      </c>
      <c r="M389" s="35">
        <v>12907</v>
      </c>
      <c r="N389" s="24"/>
      <c r="O389" s="34">
        <v>0</v>
      </c>
      <c r="P389" s="34">
        <v>0</v>
      </c>
      <c r="Q389" s="36">
        <v>0.09</v>
      </c>
      <c r="R389" s="36">
        <v>7.8776585079043772E-4</v>
      </c>
      <c r="S389" s="37">
        <f t="shared" si="5"/>
        <v>0</v>
      </c>
      <c r="T389" s="24"/>
      <c r="U389" s="38">
        <v>36042</v>
      </c>
      <c r="V389" s="38">
        <v>0</v>
      </c>
      <c r="W389" s="38">
        <v>0</v>
      </c>
      <c r="X389" s="38">
        <v>2679</v>
      </c>
      <c r="Y389" s="38">
        <v>38721</v>
      </c>
      <c r="Z389" s="24"/>
      <c r="AA389" s="39"/>
    </row>
    <row r="390" spans="1:27" x14ac:dyDescent="0.3">
      <c r="A390" s="31">
        <v>470</v>
      </c>
      <c r="B390" s="32">
        <v>470165347</v>
      </c>
      <c r="C390" s="33" t="s">
        <v>240</v>
      </c>
      <c r="D390" s="31">
        <v>165</v>
      </c>
      <c r="E390" s="33" t="s">
        <v>28</v>
      </c>
      <c r="F390" s="31">
        <v>347</v>
      </c>
      <c r="G390" s="33" t="s">
        <v>106</v>
      </c>
      <c r="H390" s="34">
        <v>2</v>
      </c>
      <c r="I390" s="35">
        <v>12474</v>
      </c>
      <c r="J390" s="35">
        <v>5404</v>
      </c>
      <c r="K390" s="35">
        <v>0</v>
      </c>
      <c r="L390" s="35">
        <v>893</v>
      </c>
      <c r="M390" s="35">
        <v>18771</v>
      </c>
      <c r="N390" s="24"/>
      <c r="O390" s="34">
        <v>0</v>
      </c>
      <c r="P390" s="34">
        <v>0</v>
      </c>
      <c r="Q390" s="36">
        <v>0.09</v>
      </c>
      <c r="R390" s="36">
        <v>4.470451979129899E-3</v>
      </c>
      <c r="S390" s="37">
        <f t="shared" si="5"/>
        <v>0</v>
      </c>
      <c r="T390" s="24"/>
      <c r="U390" s="38">
        <v>35756</v>
      </c>
      <c r="V390" s="38">
        <v>0</v>
      </c>
      <c r="W390" s="38">
        <v>0</v>
      </c>
      <c r="X390" s="38">
        <v>1786</v>
      </c>
      <c r="Y390" s="38">
        <v>37542</v>
      </c>
      <c r="Z390" s="24"/>
      <c r="AA390" s="39"/>
    </row>
    <row r="391" spans="1:27" x14ac:dyDescent="0.3">
      <c r="A391" s="31">
        <v>474</v>
      </c>
      <c r="B391" s="32">
        <v>474097057</v>
      </c>
      <c r="C391" s="33" t="s">
        <v>244</v>
      </c>
      <c r="D391" s="31">
        <v>97</v>
      </c>
      <c r="E391" s="33" t="s">
        <v>245</v>
      </c>
      <c r="F391" s="31">
        <v>57</v>
      </c>
      <c r="G391" s="33" t="s">
        <v>23</v>
      </c>
      <c r="H391" s="34">
        <v>1</v>
      </c>
      <c r="I391" s="35">
        <v>14107</v>
      </c>
      <c r="J391" s="35">
        <v>716</v>
      </c>
      <c r="K391" s="35">
        <v>0</v>
      </c>
      <c r="L391" s="35">
        <v>893</v>
      </c>
      <c r="M391" s="35">
        <v>15716</v>
      </c>
      <c r="N391" s="24"/>
      <c r="O391" s="34">
        <v>0</v>
      </c>
      <c r="P391" s="34">
        <v>0</v>
      </c>
      <c r="Q391" s="36">
        <v>0.18</v>
      </c>
      <c r="R391" s="36">
        <v>0.14219879555979525</v>
      </c>
      <c r="S391" s="37">
        <f t="shared" si="5"/>
        <v>0</v>
      </c>
      <c r="T391" s="24"/>
      <c r="U391" s="38">
        <v>14823</v>
      </c>
      <c r="V391" s="38">
        <v>0</v>
      </c>
      <c r="W391" s="38">
        <v>0</v>
      </c>
      <c r="X391" s="38">
        <v>893</v>
      </c>
      <c r="Y391" s="38">
        <v>15716</v>
      </c>
      <c r="Z391" s="24"/>
      <c r="AA391" s="39"/>
    </row>
    <row r="392" spans="1:27" x14ac:dyDescent="0.3">
      <c r="A392" s="31">
        <v>474</v>
      </c>
      <c r="B392" s="32">
        <v>474097064</v>
      </c>
      <c r="C392" s="33" t="s">
        <v>244</v>
      </c>
      <c r="D392" s="31">
        <v>97</v>
      </c>
      <c r="E392" s="33" t="s">
        <v>245</v>
      </c>
      <c r="F392" s="31">
        <v>64</v>
      </c>
      <c r="G392" s="33" t="s">
        <v>121</v>
      </c>
      <c r="H392" s="34">
        <v>1</v>
      </c>
      <c r="I392" s="35">
        <v>8410</v>
      </c>
      <c r="J392" s="35">
        <v>1342</v>
      </c>
      <c r="K392" s="35">
        <v>0</v>
      </c>
      <c r="L392" s="35">
        <v>893</v>
      </c>
      <c r="M392" s="35">
        <v>10645</v>
      </c>
      <c r="N392" s="24"/>
      <c r="O392" s="34">
        <v>0</v>
      </c>
      <c r="P392" s="34">
        <v>0</v>
      </c>
      <c r="Q392" s="36">
        <v>0.18</v>
      </c>
      <c r="R392" s="36">
        <v>3.2604198099425087E-2</v>
      </c>
      <c r="S392" s="37">
        <f t="shared" si="5"/>
        <v>0</v>
      </c>
      <c r="T392" s="24"/>
      <c r="U392" s="38">
        <v>9752</v>
      </c>
      <c r="V392" s="38">
        <v>0</v>
      </c>
      <c r="W392" s="38">
        <v>0</v>
      </c>
      <c r="X392" s="38">
        <v>893</v>
      </c>
      <c r="Y392" s="38">
        <v>10645</v>
      </c>
      <c r="Z392" s="24"/>
      <c r="AA392" s="39"/>
    </row>
    <row r="393" spans="1:27" x14ac:dyDescent="0.3">
      <c r="A393" s="31">
        <v>474</v>
      </c>
      <c r="B393" s="32">
        <v>474097097</v>
      </c>
      <c r="C393" s="33" t="s">
        <v>244</v>
      </c>
      <c r="D393" s="31">
        <v>97</v>
      </c>
      <c r="E393" s="33" t="s">
        <v>245</v>
      </c>
      <c r="F393" s="31">
        <v>97</v>
      </c>
      <c r="G393" s="33" t="s">
        <v>245</v>
      </c>
      <c r="H393" s="34">
        <v>228</v>
      </c>
      <c r="I393" s="35">
        <v>11575</v>
      </c>
      <c r="J393" s="35">
        <v>5</v>
      </c>
      <c r="K393" s="35">
        <v>0</v>
      </c>
      <c r="L393" s="35">
        <v>893</v>
      </c>
      <c r="M393" s="35">
        <v>12473</v>
      </c>
      <c r="N393" s="24"/>
      <c r="O393" s="34">
        <v>0</v>
      </c>
      <c r="P393" s="34">
        <v>0</v>
      </c>
      <c r="Q393" s="36">
        <v>0.18</v>
      </c>
      <c r="R393" s="36">
        <v>3.8521323325205213E-2</v>
      </c>
      <c r="S393" s="37">
        <f t="shared" si="5"/>
        <v>0</v>
      </c>
      <c r="T393" s="24"/>
      <c r="U393" s="38">
        <v>2640240</v>
      </c>
      <c r="V393" s="38">
        <v>0</v>
      </c>
      <c r="W393" s="38">
        <v>0</v>
      </c>
      <c r="X393" s="38">
        <v>203604</v>
      </c>
      <c r="Y393" s="38">
        <v>2843844</v>
      </c>
      <c r="Z393" s="24"/>
      <c r="AA393" s="39"/>
    </row>
    <row r="394" spans="1:27" x14ac:dyDescent="0.3">
      <c r="A394" s="31">
        <v>474</v>
      </c>
      <c r="B394" s="32">
        <v>474097103</v>
      </c>
      <c r="C394" s="33" t="s">
        <v>244</v>
      </c>
      <c r="D394" s="31">
        <v>97</v>
      </c>
      <c r="E394" s="33" t="s">
        <v>245</v>
      </c>
      <c r="F394" s="31">
        <v>103</v>
      </c>
      <c r="G394" s="33" t="s">
        <v>246</v>
      </c>
      <c r="H394" s="34">
        <v>25</v>
      </c>
      <c r="I394" s="35">
        <v>10620</v>
      </c>
      <c r="J394" s="35">
        <v>273</v>
      </c>
      <c r="K394" s="35">
        <v>0</v>
      </c>
      <c r="L394" s="35">
        <v>893</v>
      </c>
      <c r="M394" s="35">
        <v>11786</v>
      </c>
      <c r="N394" s="24"/>
      <c r="O394" s="34">
        <v>0</v>
      </c>
      <c r="P394" s="34">
        <v>0</v>
      </c>
      <c r="Q394" s="36">
        <v>0.18</v>
      </c>
      <c r="R394" s="36">
        <v>1.046530280106279E-2</v>
      </c>
      <c r="S394" s="37">
        <f t="shared" si="5"/>
        <v>0</v>
      </c>
      <c r="T394" s="24"/>
      <c r="U394" s="38">
        <v>272325</v>
      </c>
      <c r="V394" s="38">
        <v>0</v>
      </c>
      <c r="W394" s="38">
        <v>0</v>
      </c>
      <c r="X394" s="38">
        <v>22325</v>
      </c>
      <c r="Y394" s="38">
        <v>294650</v>
      </c>
      <c r="Z394" s="24"/>
      <c r="AA394" s="39"/>
    </row>
    <row r="395" spans="1:27" x14ac:dyDescent="0.3">
      <c r="A395" s="31">
        <v>474</v>
      </c>
      <c r="B395" s="32">
        <v>474097153</v>
      </c>
      <c r="C395" s="33" t="s">
        <v>244</v>
      </c>
      <c r="D395" s="31">
        <v>97</v>
      </c>
      <c r="E395" s="33" t="s">
        <v>245</v>
      </c>
      <c r="F395" s="31">
        <v>153</v>
      </c>
      <c r="G395" s="33" t="s">
        <v>124</v>
      </c>
      <c r="H395" s="34">
        <v>39</v>
      </c>
      <c r="I395" s="35">
        <v>10629</v>
      </c>
      <c r="J395" s="35">
        <v>561</v>
      </c>
      <c r="K395" s="35">
        <v>0</v>
      </c>
      <c r="L395" s="35">
        <v>893</v>
      </c>
      <c r="M395" s="35">
        <v>12083</v>
      </c>
      <c r="N395" s="24"/>
      <c r="O395" s="34">
        <v>0</v>
      </c>
      <c r="P395" s="34">
        <v>0</v>
      </c>
      <c r="Q395" s="36">
        <v>0.09</v>
      </c>
      <c r="R395" s="36">
        <v>1.4259551848993513E-2</v>
      </c>
      <c r="S395" s="37">
        <f t="shared" ref="S395:S458" si="6">IFERROR(W395/(H395-O395),0)</f>
        <v>0</v>
      </c>
      <c r="T395" s="24"/>
      <c r="U395" s="38">
        <v>436410</v>
      </c>
      <c r="V395" s="38">
        <v>0</v>
      </c>
      <c r="W395" s="38">
        <v>0</v>
      </c>
      <c r="X395" s="38">
        <v>34827</v>
      </c>
      <c r="Y395" s="38">
        <v>471237</v>
      </c>
      <c r="Z395" s="24"/>
      <c r="AA395" s="39"/>
    </row>
    <row r="396" spans="1:27" x14ac:dyDescent="0.3">
      <c r="A396" s="31">
        <v>474</v>
      </c>
      <c r="B396" s="32">
        <v>474097162</v>
      </c>
      <c r="C396" s="33" t="s">
        <v>244</v>
      </c>
      <c r="D396" s="31">
        <v>97</v>
      </c>
      <c r="E396" s="33" t="s">
        <v>245</v>
      </c>
      <c r="F396" s="31">
        <v>162</v>
      </c>
      <c r="G396" s="33" t="s">
        <v>179</v>
      </c>
      <c r="H396" s="34">
        <v>11</v>
      </c>
      <c r="I396" s="35">
        <v>9819</v>
      </c>
      <c r="J396" s="35">
        <v>2598</v>
      </c>
      <c r="K396" s="35">
        <v>0</v>
      </c>
      <c r="L396" s="35">
        <v>893</v>
      </c>
      <c r="M396" s="35">
        <v>13310</v>
      </c>
      <c r="N396" s="24"/>
      <c r="O396" s="34">
        <v>0</v>
      </c>
      <c r="P396" s="34">
        <v>0</v>
      </c>
      <c r="Q396" s="36">
        <v>0.09</v>
      </c>
      <c r="R396" s="36">
        <v>1.131272331133807E-2</v>
      </c>
      <c r="S396" s="37">
        <f t="shared" si="6"/>
        <v>0</v>
      </c>
      <c r="T396" s="24"/>
      <c r="U396" s="38">
        <v>136587</v>
      </c>
      <c r="V396" s="38">
        <v>0</v>
      </c>
      <c r="W396" s="38">
        <v>0</v>
      </c>
      <c r="X396" s="38">
        <v>9823</v>
      </c>
      <c r="Y396" s="38">
        <v>146410</v>
      </c>
      <c r="Z396" s="24"/>
      <c r="AA396" s="39"/>
    </row>
    <row r="397" spans="1:27" x14ac:dyDescent="0.3">
      <c r="A397" s="31">
        <v>474</v>
      </c>
      <c r="B397" s="32">
        <v>474097343</v>
      </c>
      <c r="C397" s="33" t="s">
        <v>244</v>
      </c>
      <c r="D397" s="31">
        <v>97</v>
      </c>
      <c r="E397" s="33" t="s">
        <v>245</v>
      </c>
      <c r="F397" s="31">
        <v>343</v>
      </c>
      <c r="G397" s="33" t="s">
        <v>247</v>
      </c>
      <c r="H397" s="34">
        <v>30</v>
      </c>
      <c r="I397" s="35">
        <v>10563</v>
      </c>
      <c r="J397" s="35">
        <v>1110</v>
      </c>
      <c r="K397" s="35">
        <v>0</v>
      </c>
      <c r="L397" s="35">
        <v>893</v>
      </c>
      <c r="M397" s="35">
        <v>12566</v>
      </c>
      <c r="N397" s="24"/>
      <c r="O397" s="34">
        <v>0</v>
      </c>
      <c r="P397" s="34">
        <v>0</v>
      </c>
      <c r="Q397" s="36">
        <v>0.18</v>
      </c>
      <c r="R397" s="36">
        <v>2.0713195708904397E-2</v>
      </c>
      <c r="S397" s="37">
        <f t="shared" si="6"/>
        <v>0</v>
      </c>
      <c r="T397" s="24"/>
      <c r="U397" s="38">
        <v>350190</v>
      </c>
      <c r="V397" s="38">
        <v>0</v>
      </c>
      <c r="W397" s="38">
        <v>0</v>
      </c>
      <c r="X397" s="38">
        <v>26790</v>
      </c>
      <c r="Y397" s="38">
        <v>376980</v>
      </c>
      <c r="Z397" s="24"/>
      <c r="AA397" s="39"/>
    </row>
    <row r="398" spans="1:27" x14ac:dyDescent="0.3">
      <c r="A398" s="31">
        <v>474</v>
      </c>
      <c r="B398" s="32">
        <v>474097600</v>
      </c>
      <c r="C398" s="33" t="s">
        <v>244</v>
      </c>
      <c r="D398" s="31">
        <v>97</v>
      </c>
      <c r="E398" s="33" t="s">
        <v>245</v>
      </c>
      <c r="F398" s="31">
        <v>600</v>
      </c>
      <c r="G398" s="33" t="s">
        <v>157</v>
      </c>
      <c r="H398" s="34">
        <v>1</v>
      </c>
      <c r="I398" s="35">
        <v>8410</v>
      </c>
      <c r="J398" s="35">
        <v>3440</v>
      </c>
      <c r="K398" s="35">
        <v>0</v>
      </c>
      <c r="L398" s="35">
        <v>893</v>
      </c>
      <c r="M398" s="35">
        <v>12743</v>
      </c>
      <c r="N398" s="24"/>
      <c r="O398" s="34">
        <v>0</v>
      </c>
      <c r="P398" s="34">
        <v>0</v>
      </c>
      <c r="Q398" s="36">
        <v>0.09</v>
      </c>
      <c r="R398" s="36">
        <v>4.0688382097505658E-3</v>
      </c>
      <c r="S398" s="37">
        <f t="shared" si="6"/>
        <v>0</v>
      </c>
      <c r="T398" s="24"/>
      <c r="U398" s="38">
        <v>11850</v>
      </c>
      <c r="V398" s="38">
        <v>0</v>
      </c>
      <c r="W398" s="38">
        <v>0</v>
      </c>
      <c r="X398" s="38">
        <v>893</v>
      </c>
      <c r="Y398" s="38">
        <v>12743</v>
      </c>
      <c r="Z398" s="24"/>
      <c r="AA398" s="39"/>
    </row>
    <row r="399" spans="1:27" x14ac:dyDescent="0.3">
      <c r="A399" s="31">
        <v>474</v>
      </c>
      <c r="B399" s="32">
        <v>474097610</v>
      </c>
      <c r="C399" s="33" t="s">
        <v>244</v>
      </c>
      <c r="D399" s="31">
        <v>97</v>
      </c>
      <c r="E399" s="33" t="s">
        <v>245</v>
      </c>
      <c r="F399" s="31">
        <v>610</v>
      </c>
      <c r="G399" s="33" t="s">
        <v>158</v>
      </c>
      <c r="H399" s="34">
        <v>7</v>
      </c>
      <c r="I399" s="35">
        <v>10744</v>
      </c>
      <c r="J399" s="35">
        <v>2082</v>
      </c>
      <c r="K399" s="35">
        <v>0</v>
      </c>
      <c r="L399" s="35">
        <v>893</v>
      </c>
      <c r="M399" s="35">
        <v>13719</v>
      </c>
      <c r="N399" s="24"/>
      <c r="O399" s="34">
        <v>0</v>
      </c>
      <c r="P399" s="34">
        <v>0</v>
      </c>
      <c r="Q399" s="36">
        <v>0.09</v>
      </c>
      <c r="R399" s="36">
        <v>5.0509149506050618E-3</v>
      </c>
      <c r="S399" s="37">
        <f t="shared" si="6"/>
        <v>0</v>
      </c>
      <c r="T399" s="24"/>
      <c r="U399" s="38">
        <v>89782</v>
      </c>
      <c r="V399" s="38">
        <v>0</v>
      </c>
      <c r="W399" s="38">
        <v>0</v>
      </c>
      <c r="X399" s="38">
        <v>6251</v>
      </c>
      <c r="Y399" s="38">
        <v>96033</v>
      </c>
      <c r="Z399" s="24"/>
      <c r="AA399" s="39"/>
    </row>
    <row r="400" spans="1:27" x14ac:dyDescent="0.3">
      <c r="A400" s="31">
        <v>474</v>
      </c>
      <c r="B400" s="32">
        <v>474097616</v>
      </c>
      <c r="C400" s="33" t="s">
        <v>244</v>
      </c>
      <c r="D400" s="31">
        <v>97</v>
      </c>
      <c r="E400" s="33" t="s">
        <v>245</v>
      </c>
      <c r="F400" s="31">
        <v>616</v>
      </c>
      <c r="G400" s="33" t="s">
        <v>133</v>
      </c>
      <c r="H400" s="34">
        <v>1</v>
      </c>
      <c r="I400" s="35">
        <v>10127</v>
      </c>
      <c r="J400" s="35">
        <v>3414</v>
      </c>
      <c r="K400" s="35">
        <v>0</v>
      </c>
      <c r="L400" s="35">
        <v>893</v>
      </c>
      <c r="M400" s="35">
        <v>14434</v>
      </c>
      <c r="N400" s="24"/>
      <c r="O400" s="34">
        <v>0</v>
      </c>
      <c r="P400" s="34">
        <v>0</v>
      </c>
      <c r="Q400" s="36">
        <v>0.09</v>
      </c>
      <c r="R400" s="36">
        <v>3.2734441536858144E-2</v>
      </c>
      <c r="S400" s="37">
        <f t="shared" si="6"/>
        <v>0</v>
      </c>
      <c r="T400" s="24"/>
      <c r="U400" s="38">
        <v>13541</v>
      </c>
      <c r="V400" s="38">
        <v>0</v>
      </c>
      <c r="W400" s="38">
        <v>0</v>
      </c>
      <c r="X400" s="38">
        <v>893</v>
      </c>
      <c r="Y400" s="38">
        <v>14434</v>
      </c>
      <c r="Z400" s="24"/>
      <c r="AA400" s="39"/>
    </row>
    <row r="401" spans="1:27" x14ac:dyDescent="0.3">
      <c r="A401" s="31">
        <v>474</v>
      </c>
      <c r="B401" s="32">
        <v>474097720</v>
      </c>
      <c r="C401" s="33" t="s">
        <v>244</v>
      </c>
      <c r="D401" s="31">
        <v>97</v>
      </c>
      <c r="E401" s="33" t="s">
        <v>245</v>
      </c>
      <c r="F401" s="31">
        <v>720</v>
      </c>
      <c r="G401" s="33" t="s">
        <v>60</v>
      </c>
      <c r="H401" s="34">
        <v>7</v>
      </c>
      <c r="I401" s="35">
        <v>9946</v>
      </c>
      <c r="J401" s="35">
        <v>2146</v>
      </c>
      <c r="K401" s="35">
        <v>0</v>
      </c>
      <c r="L401" s="35">
        <v>893</v>
      </c>
      <c r="M401" s="35">
        <v>12985</v>
      </c>
      <c r="N401" s="24"/>
      <c r="O401" s="34">
        <v>0</v>
      </c>
      <c r="P401" s="34">
        <v>0</v>
      </c>
      <c r="Q401" s="36">
        <v>0.09</v>
      </c>
      <c r="R401" s="36">
        <v>9.1990223938049082E-3</v>
      </c>
      <c r="S401" s="37">
        <f t="shared" si="6"/>
        <v>0</v>
      </c>
      <c r="T401" s="24"/>
      <c r="U401" s="38">
        <v>84644</v>
      </c>
      <c r="V401" s="38">
        <v>0</v>
      </c>
      <c r="W401" s="38">
        <v>0</v>
      </c>
      <c r="X401" s="38">
        <v>6251</v>
      </c>
      <c r="Y401" s="38">
        <v>90895</v>
      </c>
      <c r="Z401" s="24"/>
      <c r="AA401" s="39"/>
    </row>
    <row r="402" spans="1:27" x14ac:dyDescent="0.3">
      <c r="A402" s="31">
        <v>474</v>
      </c>
      <c r="B402" s="32">
        <v>474097735</v>
      </c>
      <c r="C402" s="33" t="s">
        <v>244</v>
      </c>
      <c r="D402" s="31">
        <v>97</v>
      </c>
      <c r="E402" s="33" t="s">
        <v>245</v>
      </c>
      <c r="F402" s="31">
        <v>735</v>
      </c>
      <c r="G402" s="33" t="s">
        <v>138</v>
      </c>
      <c r="H402" s="34">
        <v>24</v>
      </c>
      <c r="I402" s="35">
        <v>9871</v>
      </c>
      <c r="J402" s="35">
        <v>3950</v>
      </c>
      <c r="K402" s="35">
        <v>0</v>
      </c>
      <c r="L402" s="35">
        <v>893</v>
      </c>
      <c r="M402" s="35">
        <v>14714</v>
      </c>
      <c r="N402" s="24"/>
      <c r="O402" s="34">
        <v>0</v>
      </c>
      <c r="P402" s="34">
        <v>0</v>
      </c>
      <c r="Q402" s="36">
        <v>0.09</v>
      </c>
      <c r="R402" s="36">
        <v>2.12082841420623E-2</v>
      </c>
      <c r="S402" s="37">
        <f t="shared" si="6"/>
        <v>0</v>
      </c>
      <c r="T402" s="24"/>
      <c r="U402" s="38">
        <v>331704</v>
      </c>
      <c r="V402" s="38">
        <v>0</v>
      </c>
      <c r="W402" s="38">
        <v>0</v>
      </c>
      <c r="X402" s="38">
        <v>21432</v>
      </c>
      <c r="Y402" s="38">
        <v>353136</v>
      </c>
      <c r="Z402" s="24"/>
      <c r="AA402" s="39"/>
    </row>
    <row r="403" spans="1:27" x14ac:dyDescent="0.3">
      <c r="A403" s="31">
        <v>474</v>
      </c>
      <c r="B403" s="32">
        <v>474097753</v>
      </c>
      <c r="C403" s="33" t="s">
        <v>244</v>
      </c>
      <c r="D403" s="31">
        <v>97</v>
      </c>
      <c r="E403" s="33" t="s">
        <v>245</v>
      </c>
      <c r="F403" s="31">
        <v>753</v>
      </c>
      <c r="G403" s="33" t="s">
        <v>248</v>
      </c>
      <c r="H403" s="34">
        <v>18</v>
      </c>
      <c r="I403" s="35">
        <v>9866</v>
      </c>
      <c r="J403" s="35">
        <v>3855</v>
      </c>
      <c r="K403" s="35">
        <v>0</v>
      </c>
      <c r="L403" s="35">
        <v>893</v>
      </c>
      <c r="M403" s="35">
        <v>14614</v>
      </c>
      <c r="N403" s="24"/>
      <c r="O403" s="34">
        <v>0</v>
      </c>
      <c r="P403" s="34">
        <v>0</v>
      </c>
      <c r="Q403" s="36">
        <v>0.09</v>
      </c>
      <c r="R403" s="36">
        <v>1.1348664545163907E-2</v>
      </c>
      <c r="S403" s="37">
        <f t="shared" si="6"/>
        <v>0</v>
      </c>
      <c r="T403" s="24"/>
      <c r="U403" s="38">
        <v>246978</v>
      </c>
      <c r="V403" s="38">
        <v>0</v>
      </c>
      <c r="W403" s="38">
        <v>0</v>
      </c>
      <c r="X403" s="38">
        <v>16074</v>
      </c>
      <c r="Y403" s="38">
        <v>263052</v>
      </c>
      <c r="Z403" s="24"/>
      <c r="AA403" s="39"/>
    </row>
    <row r="404" spans="1:27" x14ac:dyDescent="0.3">
      <c r="A404" s="31">
        <v>474</v>
      </c>
      <c r="B404" s="32">
        <v>474097775</v>
      </c>
      <c r="C404" s="33" t="s">
        <v>244</v>
      </c>
      <c r="D404" s="31">
        <v>97</v>
      </c>
      <c r="E404" s="33" t="s">
        <v>245</v>
      </c>
      <c r="F404" s="31">
        <v>775</v>
      </c>
      <c r="G404" s="33" t="s">
        <v>77</v>
      </c>
      <c r="H404" s="34">
        <v>4</v>
      </c>
      <c r="I404" s="35">
        <v>9784</v>
      </c>
      <c r="J404" s="35">
        <v>1856</v>
      </c>
      <c r="K404" s="35">
        <v>0</v>
      </c>
      <c r="L404" s="35">
        <v>893</v>
      </c>
      <c r="M404" s="35">
        <v>12533</v>
      </c>
      <c r="N404" s="24"/>
      <c r="O404" s="34">
        <v>0</v>
      </c>
      <c r="P404" s="34">
        <v>0</v>
      </c>
      <c r="Q404" s="36">
        <v>0.09</v>
      </c>
      <c r="R404" s="36">
        <v>5.1505972961002171E-3</v>
      </c>
      <c r="S404" s="37">
        <f t="shared" si="6"/>
        <v>0</v>
      </c>
      <c r="T404" s="24"/>
      <c r="U404" s="38">
        <v>46560</v>
      </c>
      <c r="V404" s="38">
        <v>0</v>
      </c>
      <c r="W404" s="38">
        <v>0</v>
      </c>
      <c r="X404" s="38">
        <v>3572</v>
      </c>
      <c r="Y404" s="38">
        <v>50132</v>
      </c>
      <c r="Z404" s="24"/>
      <c r="AA404" s="39"/>
    </row>
    <row r="405" spans="1:27" x14ac:dyDescent="0.3">
      <c r="A405" s="31">
        <v>478</v>
      </c>
      <c r="B405" s="32">
        <v>478352064</v>
      </c>
      <c r="C405" s="33" t="s">
        <v>249</v>
      </c>
      <c r="D405" s="31">
        <v>352</v>
      </c>
      <c r="E405" s="33" t="s">
        <v>198</v>
      </c>
      <c r="F405" s="31">
        <v>64</v>
      </c>
      <c r="G405" s="33" t="s">
        <v>121</v>
      </c>
      <c r="H405" s="34">
        <v>3</v>
      </c>
      <c r="I405" s="35">
        <v>8997</v>
      </c>
      <c r="J405" s="35">
        <v>1435</v>
      </c>
      <c r="K405" s="35">
        <v>0</v>
      </c>
      <c r="L405" s="35">
        <v>893</v>
      </c>
      <c r="M405" s="35">
        <v>11325</v>
      </c>
      <c r="N405" s="24"/>
      <c r="O405" s="34">
        <v>0</v>
      </c>
      <c r="P405" s="34">
        <v>0</v>
      </c>
      <c r="Q405" s="36">
        <v>0.18</v>
      </c>
      <c r="R405" s="36">
        <v>3.2604198099425087E-2</v>
      </c>
      <c r="S405" s="37">
        <f t="shared" si="6"/>
        <v>0</v>
      </c>
      <c r="T405" s="24"/>
      <c r="U405" s="38">
        <v>31296</v>
      </c>
      <c r="V405" s="38">
        <v>0</v>
      </c>
      <c r="W405" s="38">
        <v>0</v>
      </c>
      <c r="X405" s="38">
        <v>2679</v>
      </c>
      <c r="Y405" s="38">
        <v>33975</v>
      </c>
      <c r="Z405" s="24"/>
      <c r="AA405" s="39"/>
    </row>
    <row r="406" spans="1:27" x14ac:dyDescent="0.3">
      <c r="A406" s="31">
        <v>478</v>
      </c>
      <c r="B406" s="32">
        <v>478352097</v>
      </c>
      <c r="C406" s="33" t="s">
        <v>249</v>
      </c>
      <c r="D406" s="31">
        <v>352</v>
      </c>
      <c r="E406" s="33" t="s">
        <v>198</v>
      </c>
      <c r="F406" s="31">
        <v>97</v>
      </c>
      <c r="G406" s="33" t="s">
        <v>245</v>
      </c>
      <c r="H406" s="34">
        <v>4</v>
      </c>
      <c r="I406" s="35">
        <v>11278</v>
      </c>
      <c r="J406" s="35">
        <v>5</v>
      </c>
      <c r="K406" s="35">
        <v>0</v>
      </c>
      <c r="L406" s="35">
        <v>893</v>
      </c>
      <c r="M406" s="35">
        <v>12176</v>
      </c>
      <c r="N406" s="24"/>
      <c r="O406" s="34">
        <v>0</v>
      </c>
      <c r="P406" s="34">
        <v>0</v>
      </c>
      <c r="Q406" s="36">
        <v>0.18</v>
      </c>
      <c r="R406" s="36">
        <v>3.8521323325205213E-2</v>
      </c>
      <c r="S406" s="37">
        <f t="shared" si="6"/>
        <v>0</v>
      </c>
      <c r="T406" s="24"/>
      <c r="U406" s="38">
        <v>45132</v>
      </c>
      <c r="V406" s="38">
        <v>0</v>
      </c>
      <c r="W406" s="38">
        <v>0</v>
      </c>
      <c r="X406" s="38">
        <v>3572</v>
      </c>
      <c r="Y406" s="38">
        <v>48704</v>
      </c>
      <c r="Z406" s="24"/>
      <c r="AA406" s="39"/>
    </row>
    <row r="407" spans="1:27" x14ac:dyDescent="0.3">
      <c r="A407" s="31">
        <v>478</v>
      </c>
      <c r="B407" s="32">
        <v>478352125</v>
      </c>
      <c r="C407" s="33" t="s">
        <v>249</v>
      </c>
      <c r="D407" s="31">
        <v>352</v>
      </c>
      <c r="E407" s="33" t="s">
        <v>198</v>
      </c>
      <c r="F407" s="31">
        <v>125</v>
      </c>
      <c r="G407" s="33" t="s">
        <v>154</v>
      </c>
      <c r="H407" s="34">
        <v>18</v>
      </c>
      <c r="I407" s="35">
        <v>9537</v>
      </c>
      <c r="J407" s="35">
        <v>4693</v>
      </c>
      <c r="K407" s="35">
        <v>0</v>
      </c>
      <c r="L407" s="35">
        <v>893</v>
      </c>
      <c r="M407" s="35">
        <v>15123</v>
      </c>
      <c r="N407" s="24"/>
      <c r="O407" s="34">
        <v>0</v>
      </c>
      <c r="P407" s="34">
        <v>0</v>
      </c>
      <c r="Q407" s="36">
        <v>0.09</v>
      </c>
      <c r="R407" s="36">
        <v>1.7362784303461391E-2</v>
      </c>
      <c r="S407" s="37">
        <f t="shared" si="6"/>
        <v>0</v>
      </c>
      <c r="T407" s="24"/>
      <c r="U407" s="38">
        <v>256140</v>
      </c>
      <c r="V407" s="38">
        <v>0</v>
      </c>
      <c r="W407" s="38">
        <v>0</v>
      </c>
      <c r="X407" s="38">
        <v>16074</v>
      </c>
      <c r="Y407" s="38">
        <v>272214</v>
      </c>
      <c r="Z407" s="24"/>
      <c r="AA407" s="39"/>
    </row>
    <row r="408" spans="1:27" x14ac:dyDescent="0.3">
      <c r="A408" s="31">
        <v>478</v>
      </c>
      <c r="B408" s="32">
        <v>478352153</v>
      </c>
      <c r="C408" s="33" t="s">
        <v>249</v>
      </c>
      <c r="D408" s="31">
        <v>352</v>
      </c>
      <c r="E408" s="33" t="s">
        <v>198</v>
      </c>
      <c r="F408" s="31">
        <v>153</v>
      </c>
      <c r="G408" s="33" t="s">
        <v>124</v>
      </c>
      <c r="H408" s="34">
        <v>56</v>
      </c>
      <c r="I408" s="35">
        <v>9920</v>
      </c>
      <c r="J408" s="35">
        <v>524</v>
      </c>
      <c r="K408" s="35">
        <v>0</v>
      </c>
      <c r="L408" s="35">
        <v>893</v>
      </c>
      <c r="M408" s="35">
        <v>11337</v>
      </c>
      <c r="N408" s="24"/>
      <c r="O408" s="34">
        <v>0</v>
      </c>
      <c r="P408" s="34">
        <v>0</v>
      </c>
      <c r="Q408" s="36">
        <v>0.09</v>
      </c>
      <c r="R408" s="36">
        <v>1.4259551848993513E-2</v>
      </c>
      <c r="S408" s="37">
        <f t="shared" si="6"/>
        <v>0</v>
      </c>
      <c r="T408" s="24"/>
      <c r="U408" s="38">
        <v>584864</v>
      </c>
      <c r="V408" s="38">
        <v>0</v>
      </c>
      <c r="W408" s="38">
        <v>0</v>
      </c>
      <c r="X408" s="38">
        <v>50008</v>
      </c>
      <c r="Y408" s="38">
        <v>634872</v>
      </c>
      <c r="Z408" s="24"/>
      <c r="AA408" s="39"/>
    </row>
    <row r="409" spans="1:27" x14ac:dyDescent="0.3">
      <c r="A409" s="31">
        <v>478</v>
      </c>
      <c r="B409" s="32">
        <v>478352158</v>
      </c>
      <c r="C409" s="33" t="s">
        <v>249</v>
      </c>
      <c r="D409" s="31">
        <v>352</v>
      </c>
      <c r="E409" s="33" t="s">
        <v>198</v>
      </c>
      <c r="F409" s="31">
        <v>158</v>
      </c>
      <c r="G409" s="33" t="s">
        <v>125</v>
      </c>
      <c r="H409" s="34">
        <v>55</v>
      </c>
      <c r="I409" s="35">
        <v>9810</v>
      </c>
      <c r="J409" s="35">
        <v>4833</v>
      </c>
      <c r="K409" s="35">
        <v>0</v>
      </c>
      <c r="L409" s="35">
        <v>893</v>
      </c>
      <c r="M409" s="35">
        <v>15536</v>
      </c>
      <c r="N409" s="24"/>
      <c r="O409" s="34">
        <v>0</v>
      </c>
      <c r="P409" s="34">
        <v>0</v>
      </c>
      <c r="Q409" s="36">
        <v>0.09</v>
      </c>
      <c r="R409" s="36">
        <v>3.4283383797519967E-2</v>
      </c>
      <c r="S409" s="37">
        <f t="shared" si="6"/>
        <v>0</v>
      </c>
      <c r="T409" s="24"/>
      <c r="U409" s="38">
        <v>805365</v>
      </c>
      <c r="V409" s="38">
        <v>0</v>
      </c>
      <c r="W409" s="38">
        <v>0</v>
      </c>
      <c r="X409" s="38">
        <v>49115</v>
      </c>
      <c r="Y409" s="38">
        <v>854480</v>
      </c>
      <c r="Z409" s="24"/>
      <c r="AA409" s="39"/>
    </row>
    <row r="410" spans="1:27" x14ac:dyDescent="0.3">
      <c r="A410" s="31">
        <v>478</v>
      </c>
      <c r="B410" s="32">
        <v>478352162</v>
      </c>
      <c r="C410" s="33" t="s">
        <v>249</v>
      </c>
      <c r="D410" s="31">
        <v>352</v>
      </c>
      <c r="E410" s="33" t="s">
        <v>198</v>
      </c>
      <c r="F410" s="31">
        <v>162</v>
      </c>
      <c r="G410" s="33" t="s">
        <v>179</v>
      </c>
      <c r="H410" s="34">
        <v>9</v>
      </c>
      <c r="I410" s="35">
        <v>9898</v>
      </c>
      <c r="J410" s="35">
        <v>2619</v>
      </c>
      <c r="K410" s="35">
        <v>0</v>
      </c>
      <c r="L410" s="35">
        <v>893</v>
      </c>
      <c r="M410" s="35">
        <v>13410</v>
      </c>
      <c r="N410" s="24"/>
      <c r="O410" s="34">
        <v>0</v>
      </c>
      <c r="P410" s="34">
        <v>0</v>
      </c>
      <c r="Q410" s="36">
        <v>0.09</v>
      </c>
      <c r="R410" s="36">
        <v>1.131272331133807E-2</v>
      </c>
      <c r="S410" s="37">
        <f t="shared" si="6"/>
        <v>0</v>
      </c>
      <c r="T410" s="24"/>
      <c r="U410" s="38">
        <v>112653</v>
      </c>
      <c r="V410" s="38">
        <v>0</v>
      </c>
      <c r="W410" s="38">
        <v>0</v>
      </c>
      <c r="X410" s="38">
        <v>8037</v>
      </c>
      <c r="Y410" s="38">
        <v>120690</v>
      </c>
      <c r="Z410" s="24"/>
      <c r="AA410" s="39"/>
    </row>
    <row r="411" spans="1:27" x14ac:dyDescent="0.3">
      <c r="A411" s="31">
        <v>478</v>
      </c>
      <c r="B411" s="32">
        <v>478352170</v>
      </c>
      <c r="C411" s="33" t="s">
        <v>249</v>
      </c>
      <c r="D411" s="31">
        <v>352</v>
      </c>
      <c r="E411" s="33" t="s">
        <v>198</v>
      </c>
      <c r="F411" s="31">
        <v>170</v>
      </c>
      <c r="G411" s="33" t="s">
        <v>87</v>
      </c>
      <c r="H411" s="34">
        <v>1</v>
      </c>
      <c r="I411" s="35">
        <v>8424</v>
      </c>
      <c r="J411" s="35">
        <v>3289</v>
      </c>
      <c r="K411" s="35">
        <v>0</v>
      </c>
      <c r="L411" s="35">
        <v>893</v>
      </c>
      <c r="M411" s="35">
        <v>12606</v>
      </c>
      <c r="N411" s="24"/>
      <c r="O411" s="34">
        <v>0</v>
      </c>
      <c r="P411" s="34">
        <v>0</v>
      </c>
      <c r="Q411" s="36">
        <v>0.09</v>
      </c>
      <c r="R411" s="36">
        <v>9.0223799236266403E-2</v>
      </c>
      <c r="S411" s="37">
        <f t="shared" si="6"/>
        <v>-29.053979954048419</v>
      </c>
      <c r="T411" s="24"/>
      <c r="U411" s="38">
        <v>11713</v>
      </c>
      <c r="V411" s="38">
        <v>0</v>
      </c>
      <c r="W411" s="38">
        <v>-29.053979954048419</v>
      </c>
      <c r="X411" s="38">
        <v>893</v>
      </c>
      <c r="Y411" s="38">
        <v>12576.946020045951</v>
      </c>
      <c r="Z411" s="24"/>
      <c r="AA411" s="39"/>
    </row>
    <row r="412" spans="1:27" x14ac:dyDescent="0.3">
      <c r="A412" s="31">
        <v>478</v>
      </c>
      <c r="B412" s="32">
        <v>478352174</v>
      </c>
      <c r="C412" s="33" t="s">
        <v>249</v>
      </c>
      <c r="D412" s="31">
        <v>352</v>
      </c>
      <c r="E412" s="33" t="s">
        <v>198</v>
      </c>
      <c r="F412" s="31">
        <v>174</v>
      </c>
      <c r="G412" s="33" t="s">
        <v>126</v>
      </c>
      <c r="H412" s="34">
        <v>5</v>
      </c>
      <c r="I412" s="35">
        <v>9800</v>
      </c>
      <c r="J412" s="35">
        <v>3886</v>
      </c>
      <c r="K412" s="35">
        <v>0</v>
      </c>
      <c r="L412" s="35">
        <v>893</v>
      </c>
      <c r="M412" s="35">
        <v>14579</v>
      </c>
      <c r="N412" s="24"/>
      <c r="O412" s="34">
        <v>0</v>
      </c>
      <c r="P412" s="34">
        <v>0</v>
      </c>
      <c r="Q412" s="36">
        <v>0.09</v>
      </c>
      <c r="R412" s="36">
        <v>3.6796139657894536E-2</v>
      </c>
      <c r="S412" s="37">
        <f t="shared" si="6"/>
        <v>0</v>
      </c>
      <c r="T412" s="24"/>
      <c r="U412" s="38">
        <v>68430</v>
      </c>
      <c r="V412" s="38">
        <v>0</v>
      </c>
      <c r="W412" s="38">
        <v>0</v>
      </c>
      <c r="X412" s="38">
        <v>4465</v>
      </c>
      <c r="Y412" s="38">
        <v>72895</v>
      </c>
      <c r="Z412" s="24"/>
      <c r="AA412" s="39"/>
    </row>
    <row r="413" spans="1:27" x14ac:dyDescent="0.3">
      <c r="A413" s="31">
        <v>478</v>
      </c>
      <c r="B413" s="32">
        <v>478352288</v>
      </c>
      <c r="C413" s="33" t="s">
        <v>249</v>
      </c>
      <c r="D413" s="31">
        <v>352</v>
      </c>
      <c r="E413" s="33" t="s">
        <v>198</v>
      </c>
      <c r="F413" s="31">
        <v>288</v>
      </c>
      <c r="G413" s="33" t="s">
        <v>91</v>
      </c>
      <c r="H413" s="34">
        <v>2</v>
      </c>
      <c r="I413" s="35">
        <v>8424</v>
      </c>
      <c r="J413" s="35">
        <v>5145</v>
      </c>
      <c r="K413" s="35">
        <v>0</v>
      </c>
      <c r="L413" s="35">
        <v>893</v>
      </c>
      <c r="M413" s="35">
        <v>14462</v>
      </c>
      <c r="N413" s="24"/>
      <c r="O413" s="34">
        <v>0</v>
      </c>
      <c r="P413" s="34">
        <v>0</v>
      </c>
      <c r="Q413" s="36">
        <v>0.09</v>
      </c>
      <c r="R413" s="36">
        <v>1.3000222646152246E-3</v>
      </c>
      <c r="S413" s="37">
        <f t="shared" si="6"/>
        <v>0</v>
      </c>
      <c r="T413" s="24"/>
      <c r="U413" s="38">
        <v>27138</v>
      </c>
      <c r="V413" s="38">
        <v>0</v>
      </c>
      <c r="W413" s="38">
        <v>0</v>
      </c>
      <c r="X413" s="38">
        <v>1786</v>
      </c>
      <c r="Y413" s="38">
        <v>28924</v>
      </c>
      <c r="Z413" s="24"/>
      <c r="AA413" s="39"/>
    </row>
    <row r="414" spans="1:27" x14ac:dyDescent="0.3">
      <c r="A414" s="31">
        <v>478</v>
      </c>
      <c r="B414" s="32">
        <v>478352326</v>
      </c>
      <c r="C414" s="33" t="s">
        <v>249</v>
      </c>
      <c r="D414" s="31">
        <v>352</v>
      </c>
      <c r="E414" s="33" t="s">
        <v>198</v>
      </c>
      <c r="F414" s="31">
        <v>326</v>
      </c>
      <c r="G414" s="33" t="s">
        <v>156</v>
      </c>
      <c r="H414" s="34">
        <v>6</v>
      </c>
      <c r="I414" s="35">
        <v>8768</v>
      </c>
      <c r="J414" s="35">
        <v>3318</v>
      </c>
      <c r="K414" s="35">
        <v>0</v>
      </c>
      <c r="L414" s="35">
        <v>893</v>
      </c>
      <c r="M414" s="35">
        <v>12979</v>
      </c>
      <c r="N414" s="24"/>
      <c r="O414" s="34">
        <v>0</v>
      </c>
      <c r="P414" s="34">
        <v>0</v>
      </c>
      <c r="Q414" s="36">
        <v>0.09</v>
      </c>
      <c r="R414" s="36">
        <v>2.679064807740778E-3</v>
      </c>
      <c r="S414" s="37">
        <f t="shared" si="6"/>
        <v>0</v>
      </c>
      <c r="T414" s="24"/>
      <c r="U414" s="38">
        <v>72516</v>
      </c>
      <c r="V414" s="38">
        <v>0</v>
      </c>
      <c r="W414" s="38">
        <v>0</v>
      </c>
      <c r="X414" s="38">
        <v>5358</v>
      </c>
      <c r="Y414" s="38">
        <v>77874</v>
      </c>
      <c r="Z414" s="24"/>
      <c r="AA414" s="39"/>
    </row>
    <row r="415" spans="1:27" x14ac:dyDescent="0.3">
      <c r="A415" s="31">
        <v>478</v>
      </c>
      <c r="B415" s="32">
        <v>478352348</v>
      </c>
      <c r="C415" s="33" t="s">
        <v>249</v>
      </c>
      <c r="D415" s="31">
        <v>352</v>
      </c>
      <c r="E415" s="33" t="s">
        <v>198</v>
      </c>
      <c r="F415" s="31">
        <v>348</v>
      </c>
      <c r="G415" s="33" t="s">
        <v>132</v>
      </c>
      <c r="H415" s="34">
        <v>12</v>
      </c>
      <c r="I415" s="35">
        <v>10069</v>
      </c>
      <c r="J415" s="35">
        <v>81</v>
      </c>
      <c r="K415" s="35">
        <v>0</v>
      </c>
      <c r="L415" s="35">
        <v>893</v>
      </c>
      <c r="M415" s="35">
        <v>11043</v>
      </c>
      <c r="N415" s="24"/>
      <c r="O415" s="34">
        <v>0</v>
      </c>
      <c r="P415" s="34">
        <v>0</v>
      </c>
      <c r="Q415" s="36">
        <v>0.09</v>
      </c>
      <c r="R415" s="36">
        <v>6.566826196699932E-2</v>
      </c>
      <c r="S415" s="37">
        <f t="shared" si="6"/>
        <v>0</v>
      </c>
      <c r="T415" s="24"/>
      <c r="U415" s="38">
        <v>121800</v>
      </c>
      <c r="V415" s="38">
        <v>0</v>
      </c>
      <c r="W415" s="38">
        <v>0</v>
      </c>
      <c r="X415" s="38">
        <v>10716</v>
      </c>
      <c r="Y415" s="38">
        <v>132516</v>
      </c>
      <c r="Z415" s="24"/>
      <c r="AA415" s="39"/>
    </row>
    <row r="416" spans="1:27" x14ac:dyDescent="0.3">
      <c r="A416" s="31">
        <v>478</v>
      </c>
      <c r="B416" s="32">
        <v>478352352</v>
      </c>
      <c r="C416" s="33" t="s">
        <v>249</v>
      </c>
      <c r="D416" s="31">
        <v>352</v>
      </c>
      <c r="E416" s="33" t="s">
        <v>198</v>
      </c>
      <c r="F416" s="31">
        <v>352</v>
      </c>
      <c r="G416" s="33" t="s">
        <v>198</v>
      </c>
      <c r="H416" s="34">
        <v>5</v>
      </c>
      <c r="I416" s="35">
        <v>9112</v>
      </c>
      <c r="J416" s="35">
        <v>4484</v>
      </c>
      <c r="K416" s="35">
        <v>0</v>
      </c>
      <c r="L416" s="35">
        <v>893</v>
      </c>
      <c r="M416" s="35">
        <v>14489</v>
      </c>
      <c r="N416" s="24"/>
      <c r="O416" s="34">
        <v>0</v>
      </c>
      <c r="P416" s="34">
        <v>0</v>
      </c>
      <c r="Q416" s="36">
        <v>0.09</v>
      </c>
      <c r="R416" s="36">
        <v>6.7980000000000011E-3</v>
      </c>
      <c r="S416" s="37">
        <f t="shared" si="6"/>
        <v>0</v>
      </c>
      <c r="T416" s="24"/>
      <c r="U416" s="38">
        <v>67980</v>
      </c>
      <c r="V416" s="38">
        <v>0</v>
      </c>
      <c r="W416" s="38">
        <v>0</v>
      </c>
      <c r="X416" s="38">
        <v>4465</v>
      </c>
      <c r="Y416" s="38">
        <v>72445</v>
      </c>
      <c r="Z416" s="24"/>
      <c r="AA416" s="39"/>
    </row>
    <row r="417" spans="1:27" x14ac:dyDescent="0.3">
      <c r="A417" s="31">
        <v>478</v>
      </c>
      <c r="B417" s="32">
        <v>478352600</v>
      </c>
      <c r="C417" s="33" t="s">
        <v>249</v>
      </c>
      <c r="D417" s="31">
        <v>352</v>
      </c>
      <c r="E417" s="33" t="s">
        <v>198</v>
      </c>
      <c r="F417" s="31">
        <v>600</v>
      </c>
      <c r="G417" s="33" t="s">
        <v>157</v>
      </c>
      <c r="H417" s="34">
        <v>22</v>
      </c>
      <c r="I417" s="35">
        <v>10018</v>
      </c>
      <c r="J417" s="35">
        <v>4097</v>
      </c>
      <c r="K417" s="35">
        <v>0</v>
      </c>
      <c r="L417" s="35">
        <v>893</v>
      </c>
      <c r="M417" s="35">
        <v>15008</v>
      </c>
      <c r="N417" s="24"/>
      <c r="O417" s="34">
        <v>0</v>
      </c>
      <c r="P417" s="34">
        <v>0</v>
      </c>
      <c r="Q417" s="36">
        <v>0.09</v>
      </c>
      <c r="R417" s="36">
        <v>4.0688382097505658E-3</v>
      </c>
      <c r="S417" s="37">
        <f t="shared" si="6"/>
        <v>0</v>
      </c>
      <c r="T417" s="24"/>
      <c r="U417" s="38">
        <v>310530</v>
      </c>
      <c r="V417" s="38">
        <v>0</v>
      </c>
      <c r="W417" s="38">
        <v>0</v>
      </c>
      <c r="X417" s="38">
        <v>19646</v>
      </c>
      <c r="Y417" s="38">
        <v>330176</v>
      </c>
      <c r="Z417" s="24"/>
      <c r="AA417" s="39"/>
    </row>
    <row r="418" spans="1:27" x14ac:dyDescent="0.3">
      <c r="A418" s="31">
        <v>478</v>
      </c>
      <c r="B418" s="32">
        <v>478352610</v>
      </c>
      <c r="C418" s="33" t="s">
        <v>249</v>
      </c>
      <c r="D418" s="31">
        <v>352</v>
      </c>
      <c r="E418" s="33" t="s">
        <v>198</v>
      </c>
      <c r="F418" s="31">
        <v>610</v>
      </c>
      <c r="G418" s="33" t="s">
        <v>158</v>
      </c>
      <c r="H418" s="34">
        <v>4</v>
      </c>
      <c r="I418" s="35">
        <v>9284</v>
      </c>
      <c r="J418" s="35">
        <v>1799</v>
      </c>
      <c r="K418" s="35">
        <v>0</v>
      </c>
      <c r="L418" s="35">
        <v>893</v>
      </c>
      <c r="M418" s="35">
        <v>11976</v>
      </c>
      <c r="N418" s="24"/>
      <c r="O418" s="34">
        <v>0</v>
      </c>
      <c r="P418" s="34">
        <v>0</v>
      </c>
      <c r="Q418" s="36">
        <v>0.09</v>
      </c>
      <c r="R418" s="36">
        <v>5.0509149506050618E-3</v>
      </c>
      <c r="S418" s="37">
        <f t="shared" si="6"/>
        <v>0</v>
      </c>
      <c r="T418" s="24"/>
      <c r="U418" s="38">
        <v>44332</v>
      </c>
      <c r="V418" s="38">
        <v>0</v>
      </c>
      <c r="W418" s="38">
        <v>0</v>
      </c>
      <c r="X418" s="38">
        <v>3572</v>
      </c>
      <c r="Y418" s="38">
        <v>47904</v>
      </c>
      <c r="Z418" s="24"/>
      <c r="AA418" s="39"/>
    </row>
    <row r="419" spans="1:27" x14ac:dyDescent="0.3">
      <c r="A419" s="31">
        <v>478</v>
      </c>
      <c r="B419" s="32">
        <v>478352616</v>
      </c>
      <c r="C419" s="33" t="s">
        <v>249</v>
      </c>
      <c r="D419" s="31">
        <v>352</v>
      </c>
      <c r="E419" s="33" t="s">
        <v>198</v>
      </c>
      <c r="F419" s="31">
        <v>616</v>
      </c>
      <c r="G419" s="33" t="s">
        <v>133</v>
      </c>
      <c r="H419" s="34">
        <v>59</v>
      </c>
      <c r="I419" s="35">
        <v>9885</v>
      </c>
      <c r="J419" s="35">
        <v>3333</v>
      </c>
      <c r="K419" s="35">
        <v>0</v>
      </c>
      <c r="L419" s="35">
        <v>893</v>
      </c>
      <c r="M419" s="35">
        <v>14111</v>
      </c>
      <c r="N419" s="24"/>
      <c r="O419" s="34">
        <v>0</v>
      </c>
      <c r="P419" s="34">
        <v>0</v>
      </c>
      <c r="Q419" s="36">
        <v>0.09</v>
      </c>
      <c r="R419" s="36">
        <v>3.2734441536858144E-2</v>
      </c>
      <c r="S419" s="37">
        <f t="shared" si="6"/>
        <v>0</v>
      </c>
      <c r="T419" s="24"/>
      <c r="U419" s="38">
        <v>779862</v>
      </c>
      <c r="V419" s="38">
        <v>0</v>
      </c>
      <c r="W419" s="38">
        <v>0</v>
      </c>
      <c r="X419" s="38">
        <v>52687</v>
      </c>
      <c r="Y419" s="38">
        <v>832549</v>
      </c>
      <c r="Z419" s="24"/>
      <c r="AA419" s="39"/>
    </row>
    <row r="420" spans="1:27" x14ac:dyDescent="0.3">
      <c r="A420" s="31">
        <v>478</v>
      </c>
      <c r="B420" s="32">
        <v>478352620</v>
      </c>
      <c r="C420" s="33" t="s">
        <v>249</v>
      </c>
      <c r="D420" s="31">
        <v>352</v>
      </c>
      <c r="E420" s="33" t="s">
        <v>198</v>
      </c>
      <c r="F420" s="31">
        <v>620</v>
      </c>
      <c r="G420" s="33" t="s">
        <v>134</v>
      </c>
      <c r="H420" s="34">
        <v>2</v>
      </c>
      <c r="I420" s="35">
        <v>9571</v>
      </c>
      <c r="J420" s="35">
        <v>4106</v>
      </c>
      <c r="K420" s="35">
        <v>0</v>
      </c>
      <c r="L420" s="35">
        <v>893</v>
      </c>
      <c r="M420" s="35">
        <v>14570</v>
      </c>
      <c r="N420" s="24"/>
      <c r="O420" s="34">
        <v>0</v>
      </c>
      <c r="P420" s="34">
        <v>0</v>
      </c>
      <c r="Q420" s="36">
        <v>0.09</v>
      </c>
      <c r="R420" s="36">
        <v>2.2962301024932737E-2</v>
      </c>
      <c r="S420" s="37">
        <f t="shared" si="6"/>
        <v>0</v>
      </c>
      <c r="T420" s="24"/>
      <c r="U420" s="38">
        <v>27354</v>
      </c>
      <c r="V420" s="38">
        <v>0</v>
      </c>
      <c r="W420" s="38">
        <v>0</v>
      </c>
      <c r="X420" s="38">
        <v>1786</v>
      </c>
      <c r="Y420" s="38">
        <v>29140</v>
      </c>
      <c r="Z420" s="24"/>
      <c r="AA420" s="39"/>
    </row>
    <row r="421" spans="1:27" x14ac:dyDescent="0.3">
      <c r="A421" s="31">
        <v>478</v>
      </c>
      <c r="B421" s="32">
        <v>478352640</v>
      </c>
      <c r="C421" s="33" t="s">
        <v>249</v>
      </c>
      <c r="D421" s="31">
        <v>352</v>
      </c>
      <c r="E421" s="33" t="s">
        <v>198</v>
      </c>
      <c r="F421" s="31">
        <v>640</v>
      </c>
      <c r="G421" s="33" t="s">
        <v>250</v>
      </c>
      <c r="H421" s="34">
        <v>4</v>
      </c>
      <c r="I421" s="35">
        <v>10144</v>
      </c>
      <c r="J421" s="35">
        <v>7651</v>
      </c>
      <c r="K421" s="35">
        <v>0</v>
      </c>
      <c r="L421" s="35">
        <v>893</v>
      </c>
      <c r="M421" s="35">
        <v>18688</v>
      </c>
      <c r="N421" s="24"/>
      <c r="O421" s="34">
        <v>0</v>
      </c>
      <c r="P421" s="34">
        <v>0</v>
      </c>
      <c r="Q421" s="36">
        <v>0.09</v>
      </c>
      <c r="R421" s="36">
        <v>2.6517836667039412E-3</v>
      </c>
      <c r="S421" s="37">
        <f t="shared" si="6"/>
        <v>0</v>
      </c>
      <c r="T421" s="24"/>
      <c r="U421" s="38">
        <v>71180</v>
      </c>
      <c r="V421" s="38">
        <v>0</v>
      </c>
      <c r="W421" s="38">
        <v>0</v>
      </c>
      <c r="X421" s="38">
        <v>3572</v>
      </c>
      <c r="Y421" s="38">
        <v>74752</v>
      </c>
      <c r="Z421" s="24"/>
      <c r="AA421" s="39"/>
    </row>
    <row r="422" spans="1:27" x14ac:dyDescent="0.3">
      <c r="A422" s="31">
        <v>478</v>
      </c>
      <c r="B422" s="32">
        <v>478352673</v>
      </c>
      <c r="C422" s="33" t="s">
        <v>249</v>
      </c>
      <c r="D422" s="31">
        <v>352</v>
      </c>
      <c r="E422" s="33" t="s">
        <v>198</v>
      </c>
      <c r="F422" s="31">
        <v>673</v>
      </c>
      <c r="G422" s="33" t="s">
        <v>159</v>
      </c>
      <c r="H422" s="34">
        <v>34</v>
      </c>
      <c r="I422" s="35">
        <v>9634</v>
      </c>
      <c r="J422" s="35">
        <v>4573</v>
      </c>
      <c r="K422" s="35">
        <v>0</v>
      </c>
      <c r="L422" s="35">
        <v>893</v>
      </c>
      <c r="M422" s="35">
        <v>15100</v>
      </c>
      <c r="N422" s="24"/>
      <c r="O422" s="34">
        <v>0</v>
      </c>
      <c r="P422" s="34">
        <v>0</v>
      </c>
      <c r="Q422" s="36">
        <v>0.09</v>
      </c>
      <c r="R422" s="36">
        <v>2.1570994958928082E-2</v>
      </c>
      <c r="S422" s="37">
        <f t="shared" si="6"/>
        <v>0</v>
      </c>
      <c r="T422" s="24"/>
      <c r="U422" s="38">
        <v>483038</v>
      </c>
      <c r="V422" s="38">
        <v>0</v>
      </c>
      <c r="W422" s="38">
        <v>0</v>
      </c>
      <c r="X422" s="38">
        <v>30362</v>
      </c>
      <c r="Y422" s="38">
        <v>513400</v>
      </c>
      <c r="Z422" s="24"/>
      <c r="AA422" s="39"/>
    </row>
    <row r="423" spans="1:27" x14ac:dyDescent="0.3">
      <c r="A423" s="31">
        <v>478</v>
      </c>
      <c r="B423" s="32">
        <v>478352720</v>
      </c>
      <c r="C423" s="33" t="s">
        <v>249</v>
      </c>
      <c r="D423" s="31">
        <v>352</v>
      </c>
      <c r="E423" s="33" t="s">
        <v>198</v>
      </c>
      <c r="F423" s="31">
        <v>720</v>
      </c>
      <c r="G423" s="33" t="s">
        <v>60</v>
      </c>
      <c r="H423" s="34">
        <v>5</v>
      </c>
      <c r="I423" s="35">
        <v>9714</v>
      </c>
      <c r="J423" s="35">
        <v>2096</v>
      </c>
      <c r="K423" s="35">
        <v>0</v>
      </c>
      <c r="L423" s="35">
        <v>893</v>
      </c>
      <c r="M423" s="35">
        <v>12703</v>
      </c>
      <c r="N423" s="24"/>
      <c r="O423" s="34">
        <v>0</v>
      </c>
      <c r="P423" s="34">
        <v>0</v>
      </c>
      <c r="Q423" s="36">
        <v>0.09</v>
      </c>
      <c r="R423" s="36">
        <v>9.1990223938049082E-3</v>
      </c>
      <c r="S423" s="37">
        <f t="shared" si="6"/>
        <v>0</v>
      </c>
      <c r="T423" s="24"/>
      <c r="U423" s="38">
        <v>59050</v>
      </c>
      <c r="V423" s="38">
        <v>0</v>
      </c>
      <c r="W423" s="38">
        <v>0</v>
      </c>
      <c r="X423" s="38">
        <v>4465</v>
      </c>
      <c r="Y423" s="38">
        <v>63515</v>
      </c>
      <c r="Z423" s="24"/>
      <c r="AA423" s="39"/>
    </row>
    <row r="424" spans="1:27" x14ac:dyDescent="0.3">
      <c r="A424" s="31">
        <v>478</v>
      </c>
      <c r="B424" s="32">
        <v>478352725</v>
      </c>
      <c r="C424" s="33" t="s">
        <v>249</v>
      </c>
      <c r="D424" s="31">
        <v>352</v>
      </c>
      <c r="E424" s="33" t="s">
        <v>198</v>
      </c>
      <c r="F424" s="31">
        <v>725</v>
      </c>
      <c r="G424" s="33" t="s">
        <v>136</v>
      </c>
      <c r="H424" s="34">
        <v>22</v>
      </c>
      <c r="I424" s="35">
        <v>9854</v>
      </c>
      <c r="J424" s="35">
        <v>2828</v>
      </c>
      <c r="K424" s="35">
        <v>0</v>
      </c>
      <c r="L424" s="35">
        <v>893</v>
      </c>
      <c r="M424" s="35">
        <v>13575</v>
      </c>
      <c r="N424" s="24"/>
      <c r="O424" s="34">
        <v>0</v>
      </c>
      <c r="P424" s="34">
        <v>0</v>
      </c>
      <c r="Q424" s="36">
        <v>0.09</v>
      </c>
      <c r="R424" s="36">
        <v>1.0919945339310106E-2</v>
      </c>
      <c r="S424" s="37">
        <f t="shared" si="6"/>
        <v>0</v>
      </c>
      <c r="T424" s="24"/>
      <c r="U424" s="38">
        <v>279004</v>
      </c>
      <c r="V424" s="38">
        <v>0</v>
      </c>
      <c r="W424" s="38">
        <v>0</v>
      </c>
      <c r="X424" s="38">
        <v>19646</v>
      </c>
      <c r="Y424" s="38">
        <v>298650</v>
      </c>
      <c r="Z424" s="24"/>
      <c r="AA424" s="39"/>
    </row>
    <row r="425" spans="1:27" x14ac:dyDescent="0.3">
      <c r="A425" s="31">
        <v>478</v>
      </c>
      <c r="B425" s="32">
        <v>478352730</v>
      </c>
      <c r="C425" s="33" t="s">
        <v>249</v>
      </c>
      <c r="D425" s="31">
        <v>352</v>
      </c>
      <c r="E425" s="33" t="s">
        <v>198</v>
      </c>
      <c r="F425" s="31">
        <v>730</v>
      </c>
      <c r="G425" s="33" t="s">
        <v>137</v>
      </c>
      <c r="H425" s="34">
        <v>1</v>
      </c>
      <c r="I425" s="35">
        <v>10144</v>
      </c>
      <c r="J425" s="35">
        <v>3546</v>
      </c>
      <c r="K425" s="35">
        <v>0</v>
      </c>
      <c r="L425" s="35">
        <v>893</v>
      </c>
      <c r="M425" s="35">
        <v>14583</v>
      </c>
      <c r="N425" s="24"/>
      <c r="O425" s="34">
        <v>0</v>
      </c>
      <c r="P425" s="34">
        <v>0</v>
      </c>
      <c r="Q425" s="36">
        <v>0.09</v>
      </c>
      <c r="R425" s="36">
        <v>1.0635694318321376E-2</v>
      </c>
      <c r="S425" s="37">
        <f t="shared" si="6"/>
        <v>0</v>
      </c>
      <c r="T425" s="24"/>
      <c r="U425" s="38">
        <v>13690</v>
      </c>
      <c r="V425" s="38">
        <v>0</v>
      </c>
      <c r="W425" s="38">
        <v>0</v>
      </c>
      <c r="X425" s="38">
        <v>893</v>
      </c>
      <c r="Y425" s="38">
        <v>14583</v>
      </c>
      <c r="Z425" s="24"/>
      <c r="AA425" s="39"/>
    </row>
    <row r="426" spans="1:27" x14ac:dyDescent="0.3">
      <c r="A426" s="31">
        <v>478</v>
      </c>
      <c r="B426" s="32">
        <v>478352735</v>
      </c>
      <c r="C426" s="33" t="s">
        <v>249</v>
      </c>
      <c r="D426" s="31">
        <v>352</v>
      </c>
      <c r="E426" s="33" t="s">
        <v>198</v>
      </c>
      <c r="F426" s="31">
        <v>735</v>
      </c>
      <c r="G426" s="33" t="s">
        <v>138</v>
      </c>
      <c r="H426" s="34">
        <v>39</v>
      </c>
      <c r="I426" s="35">
        <v>9820</v>
      </c>
      <c r="J426" s="35">
        <v>3930</v>
      </c>
      <c r="K426" s="35">
        <v>0</v>
      </c>
      <c r="L426" s="35">
        <v>893</v>
      </c>
      <c r="M426" s="35">
        <v>14643</v>
      </c>
      <c r="N426" s="24"/>
      <c r="O426" s="34">
        <v>0</v>
      </c>
      <c r="P426" s="34">
        <v>0</v>
      </c>
      <c r="Q426" s="36">
        <v>0.09</v>
      </c>
      <c r="R426" s="36">
        <v>2.12082841420623E-2</v>
      </c>
      <c r="S426" s="37">
        <f t="shared" si="6"/>
        <v>0</v>
      </c>
      <c r="T426" s="24"/>
      <c r="U426" s="38">
        <v>536250</v>
      </c>
      <c r="V426" s="38">
        <v>0</v>
      </c>
      <c r="W426" s="38">
        <v>0</v>
      </c>
      <c r="X426" s="38">
        <v>34827</v>
      </c>
      <c r="Y426" s="38">
        <v>571077</v>
      </c>
      <c r="Z426" s="24"/>
      <c r="AA426" s="39"/>
    </row>
    <row r="427" spans="1:27" x14ac:dyDescent="0.3">
      <c r="A427" s="31">
        <v>478</v>
      </c>
      <c r="B427" s="32">
        <v>478352753</v>
      </c>
      <c r="C427" s="33" t="s">
        <v>249</v>
      </c>
      <c r="D427" s="31">
        <v>352</v>
      </c>
      <c r="E427" s="33" t="s">
        <v>198</v>
      </c>
      <c r="F427" s="31">
        <v>753</v>
      </c>
      <c r="G427" s="33" t="s">
        <v>248</v>
      </c>
      <c r="H427" s="34">
        <v>5</v>
      </c>
      <c r="I427" s="35">
        <v>10762</v>
      </c>
      <c r="J427" s="35">
        <v>4205</v>
      </c>
      <c r="K427" s="35">
        <v>0</v>
      </c>
      <c r="L427" s="35">
        <v>893</v>
      </c>
      <c r="M427" s="35">
        <v>15860</v>
      </c>
      <c r="N427" s="24"/>
      <c r="O427" s="34">
        <v>0</v>
      </c>
      <c r="P427" s="34">
        <v>0</v>
      </c>
      <c r="Q427" s="36">
        <v>0.09</v>
      </c>
      <c r="R427" s="36">
        <v>1.1348664545163907E-2</v>
      </c>
      <c r="S427" s="37">
        <f t="shared" si="6"/>
        <v>0</v>
      </c>
      <c r="T427" s="24"/>
      <c r="U427" s="38">
        <v>74835</v>
      </c>
      <c r="V427" s="38">
        <v>0</v>
      </c>
      <c r="W427" s="38">
        <v>0</v>
      </c>
      <c r="X427" s="38">
        <v>4465</v>
      </c>
      <c r="Y427" s="38">
        <v>79300</v>
      </c>
      <c r="Z427" s="24"/>
      <c r="AA427" s="39"/>
    </row>
    <row r="428" spans="1:27" x14ac:dyDescent="0.3">
      <c r="A428" s="31">
        <v>478</v>
      </c>
      <c r="B428" s="32">
        <v>478352775</v>
      </c>
      <c r="C428" s="33" t="s">
        <v>249</v>
      </c>
      <c r="D428" s="31">
        <v>352</v>
      </c>
      <c r="E428" s="33" t="s">
        <v>198</v>
      </c>
      <c r="F428" s="31">
        <v>775</v>
      </c>
      <c r="G428" s="33" t="s">
        <v>77</v>
      </c>
      <c r="H428" s="34">
        <v>18</v>
      </c>
      <c r="I428" s="35">
        <v>9325</v>
      </c>
      <c r="J428" s="35">
        <v>1769</v>
      </c>
      <c r="K428" s="35">
        <v>0</v>
      </c>
      <c r="L428" s="35">
        <v>893</v>
      </c>
      <c r="M428" s="35">
        <v>11987</v>
      </c>
      <c r="N428" s="24"/>
      <c r="O428" s="34">
        <v>0</v>
      </c>
      <c r="P428" s="34">
        <v>0</v>
      </c>
      <c r="Q428" s="36">
        <v>0.09</v>
      </c>
      <c r="R428" s="36">
        <v>5.1505972961002171E-3</v>
      </c>
      <c r="S428" s="37">
        <f t="shared" si="6"/>
        <v>0</v>
      </c>
      <c r="T428" s="24"/>
      <c r="U428" s="38">
        <v>199692</v>
      </c>
      <c r="V428" s="38">
        <v>0</v>
      </c>
      <c r="W428" s="38">
        <v>0</v>
      </c>
      <c r="X428" s="38">
        <v>16074</v>
      </c>
      <c r="Y428" s="38">
        <v>215766</v>
      </c>
      <c r="Z428" s="24"/>
      <c r="AA428" s="39"/>
    </row>
    <row r="429" spans="1:27" x14ac:dyDescent="0.3">
      <c r="A429" s="31">
        <v>479</v>
      </c>
      <c r="B429" s="32">
        <v>479278005</v>
      </c>
      <c r="C429" s="33" t="s">
        <v>251</v>
      </c>
      <c r="D429" s="31">
        <v>278</v>
      </c>
      <c r="E429" s="33" t="s">
        <v>212</v>
      </c>
      <c r="F429" s="31">
        <v>5</v>
      </c>
      <c r="G429" s="33" t="s">
        <v>219</v>
      </c>
      <c r="H429" s="34">
        <v>7</v>
      </c>
      <c r="I429" s="35">
        <v>11044</v>
      </c>
      <c r="J429" s="35">
        <v>4444</v>
      </c>
      <c r="K429" s="35">
        <v>0</v>
      </c>
      <c r="L429" s="35">
        <v>893</v>
      </c>
      <c r="M429" s="35">
        <v>16381</v>
      </c>
      <c r="N429" s="24"/>
      <c r="O429" s="34">
        <v>0</v>
      </c>
      <c r="P429" s="34">
        <v>0</v>
      </c>
      <c r="Q429" s="36">
        <v>0.09</v>
      </c>
      <c r="R429" s="36">
        <v>1.2249302519059126E-2</v>
      </c>
      <c r="S429" s="37">
        <f t="shared" si="6"/>
        <v>0</v>
      </c>
      <c r="T429" s="24"/>
      <c r="U429" s="38">
        <v>108416</v>
      </c>
      <c r="V429" s="38">
        <v>0</v>
      </c>
      <c r="W429" s="38">
        <v>0</v>
      </c>
      <c r="X429" s="38">
        <v>6251</v>
      </c>
      <c r="Y429" s="38">
        <v>114667</v>
      </c>
      <c r="Z429" s="24"/>
      <c r="AA429" s="39"/>
    </row>
    <row r="430" spans="1:27" x14ac:dyDescent="0.3">
      <c r="A430" s="31">
        <v>479</v>
      </c>
      <c r="B430" s="32">
        <v>479278024</v>
      </c>
      <c r="C430" s="33" t="s">
        <v>251</v>
      </c>
      <c r="D430" s="31">
        <v>278</v>
      </c>
      <c r="E430" s="33" t="s">
        <v>212</v>
      </c>
      <c r="F430" s="31">
        <v>24</v>
      </c>
      <c r="G430" s="33" t="s">
        <v>252</v>
      </c>
      <c r="H430" s="34">
        <v>24</v>
      </c>
      <c r="I430" s="35">
        <v>10029</v>
      </c>
      <c r="J430" s="35">
        <v>2228</v>
      </c>
      <c r="K430" s="35">
        <v>0</v>
      </c>
      <c r="L430" s="35">
        <v>893</v>
      </c>
      <c r="M430" s="35">
        <v>13150</v>
      </c>
      <c r="N430" s="24"/>
      <c r="O430" s="34">
        <v>0</v>
      </c>
      <c r="P430" s="34">
        <v>0</v>
      </c>
      <c r="Q430" s="36">
        <v>0.09</v>
      </c>
      <c r="R430" s="36">
        <v>1.7302169898419453E-2</v>
      </c>
      <c r="S430" s="37">
        <f t="shared" si="6"/>
        <v>0</v>
      </c>
      <c r="T430" s="24"/>
      <c r="U430" s="38">
        <v>294168</v>
      </c>
      <c r="V430" s="38">
        <v>0</v>
      </c>
      <c r="W430" s="38">
        <v>0</v>
      </c>
      <c r="X430" s="38">
        <v>21432</v>
      </c>
      <c r="Y430" s="38">
        <v>315600</v>
      </c>
      <c r="Z430" s="24"/>
      <c r="AA430" s="39"/>
    </row>
    <row r="431" spans="1:27" x14ac:dyDescent="0.3">
      <c r="A431" s="31">
        <v>479</v>
      </c>
      <c r="B431" s="32">
        <v>479278061</v>
      </c>
      <c r="C431" s="33" t="s">
        <v>251</v>
      </c>
      <c r="D431" s="31">
        <v>278</v>
      </c>
      <c r="E431" s="33" t="s">
        <v>212</v>
      </c>
      <c r="F431" s="31">
        <v>61</v>
      </c>
      <c r="G431" s="33" t="s">
        <v>170</v>
      </c>
      <c r="H431" s="34">
        <v>28</v>
      </c>
      <c r="I431" s="35">
        <v>11627</v>
      </c>
      <c r="J431" s="35">
        <v>486</v>
      </c>
      <c r="K431" s="35">
        <v>0</v>
      </c>
      <c r="L431" s="35">
        <v>893</v>
      </c>
      <c r="M431" s="35">
        <v>13006</v>
      </c>
      <c r="N431" s="24"/>
      <c r="O431" s="34">
        <v>0</v>
      </c>
      <c r="P431" s="34">
        <v>0</v>
      </c>
      <c r="Q431" s="36">
        <v>0.09</v>
      </c>
      <c r="R431" s="36">
        <v>3.5407636371090213E-2</v>
      </c>
      <c r="S431" s="37">
        <f t="shared" si="6"/>
        <v>0</v>
      </c>
      <c r="T431" s="24"/>
      <c r="U431" s="38">
        <v>339164</v>
      </c>
      <c r="V431" s="38">
        <v>0</v>
      </c>
      <c r="W431" s="38">
        <v>0</v>
      </c>
      <c r="X431" s="38">
        <v>25004</v>
      </c>
      <c r="Y431" s="38">
        <v>364168</v>
      </c>
      <c r="Z431" s="24"/>
      <c r="AA431" s="39"/>
    </row>
    <row r="432" spans="1:27" x14ac:dyDescent="0.3">
      <c r="A432" s="31">
        <v>479</v>
      </c>
      <c r="B432" s="32">
        <v>479278086</v>
      </c>
      <c r="C432" s="33" t="s">
        <v>251</v>
      </c>
      <c r="D432" s="31">
        <v>278</v>
      </c>
      <c r="E432" s="33" t="s">
        <v>212</v>
      </c>
      <c r="F432" s="31">
        <v>86</v>
      </c>
      <c r="G432" s="33" t="s">
        <v>207</v>
      </c>
      <c r="H432" s="34">
        <v>9</v>
      </c>
      <c r="I432" s="35">
        <v>10360</v>
      </c>
      <c r="J432" s="35">
        <v>1605</v>
      </c>
      <c r="K432" s="35">
        <v>0</v>
      </c>
      <c r="L432" s="35">
        <v>893</v>
      </c>
      <c r="M432" s="35">
        <v>12858</v>
      </c>
      <c r="N432" s="24"/>
      <c r="O432" s="34">
        <v>0</v>
      </c>
      <c r="P432" s="34">
        <v>0</v>
      </c>
      <c r="Q432" s="36">
        <v>0.09</v>
      </c>
      <c r="R432" s="36">
        <v>5.746302416698898E-2</v>
      </c>
      <c r="S432" s="37">
        <f t="shared" si="6"/>
        <v>0</v>
      </c>
      <c r="T432" s="24"/>
      <c r="U432" s="38">
        <v>107685</v>
      </c>
      <c r="V432" s="38">
        <v>0</v>
      </c>
      <c r="W432" s="38">
        <v>0</v>
      </c>
      <c r="X432" s="38">
        <v>8037</v>
      </c>
      <c r="Y432" s="38">
        <v>115722</v>
      </c>
      <c r="Z432" s="24"/>
      <c r="AA432" s="39"/>
    </row>
    <row r="433" spans="1:27" x14ac:dyDescent="0.3">
      <c r="A433" s="31">
        <v>479</v>
      </c>
      <c r="B433" s="32">
        <v>479278087</v>
      </c>
      <c r="C433" s="33" t="s">
        <v>251</v>
      </c>
      <c r="D433" s="31">
        <v>278</v>
      </c>
      <c r="E433" s="33" t="s">
        <v>212</v>
      </c>
      <c r="F433" s="31">
        <v>87</v>
      </c>
      <c r="G433" s="33" t="s">
        <v>171</v>
      </c>
      <c r="H433" s="34">
        <v>5</v>
      </c>
      <c r="I433" s="35">
        <v>10214</v>
      </c>
      <c r="J433" s="35">
        <v>3911</v>
      </c>
      <c r="K433" s="35">
        <v>0</v>
      </c>
      <c r="L433" s="35">
        <v>893</v>
      </c>
      <c r="M433" s="35">
        <v>15018</v>
      </c>
      <c r="N433" s="24"/>
      <c r="O433" s="34">
        <v>0</v>
      </c>
      <c r="P433" s="34">
        <v>0</v>
      </c>
      <c r="Q433" s="36">
        <v>0.09</v>
      </c>
      <c r="R433" s="36">
        <v>3.6563441529555074E-3</v>
      </c>
      <c r="S433" s="37">
        <f t="shared" si="6"/>
        <v>0</v>
      </c>
      <c r="T433" s="24"/>
      <c r="U433" s="38">
        <v>70625</v>
      </c>
      <c r="V433" s="38">
        <v>0</v>
      </c>
      <c r="W433" s="38">
        <v>0</v>
      </c>
      <c r="X433" s="38">
        <v>4465</v>
      </c>
      <c r="Y433" s="38">
        <v>75090</v>
      </c>
      <c r="Z433" s="24"/>
      <c r="AA433" s="39"/>
    </row>
    <row r="434" spans="1:27" x14ac:dyDescent="0.3">
      <c r="A434" s="31">
        <v>479</v>
      </c>
      <c r="B434" s="32">
        <v>479278111</v>
      </c>
      <c r="C434" s="33" t="s">
        <v>251</v>
      </c>
      <c r="D434" s="31">
        <v>278</v>
      </c>
      <c r="E434" s="33" t="s">
        <v>212</v>
      </c>
      <c r="F434" s="31">
        <v>111</v>
      </c>
      <c r="G434" s="33" t="s">
        <v>253</v>
      </c>
      <c r="H434" s="34">
        <v>3</v>
      </c>
      <c r="I434" s="35">
        <v>10643</v>
      </c>
      <c r="J434" s="35">
        <v>3132</v>
      </c>
      <c r="K434" s="35">
        <v>0</v>
      </c>
      <c r="L434" s="35">
        <v>893</v>
      </c>
      <c r="M434" s="35">
        <v>14668</v>
      </c>
      <c r="N434" s="24"/>
      <c r="O434" s="34">
        <v>0</v>
      </c>
      <c r="P434" s="34">
        <v>0</v>
      </c>
      <c r="Q434" s="36">
        <v>0.09</v>
      </c>
      <c r="R434" s="36">
        <v>1.844667842667503E-2</v>
      </c>
      <c r="S434" s="37">
        <f t="shared" si="6"/>
        <v>0</v>
      </c>
      <c r="T434" s="24"/>
      <c r="U434" s="38">
        <v>41325</v>
      </c>
      <c r="V434" s="38">
        <v>0</v>
      </c>
      <c r="W434" s="38">
        <v>0</v>
      </c>
      <c r="X434" s="38">
        <v>2679</v>
      </c>
      <c r="Y434" s="38">
        <v>44004</v>
      </c>
      <c r="Z434" s="24"/>
      <c r="AA434" s="39"/>
    </row>
    <row r="435" spans="1:27" x14ac:dyDescent="0.3">
      <c r="A435" s="31">
        <v>479</v>
      </c>
      <c r="B435" s="32">
        <v>479278114</v>
      </c>
      <c r="C435" s="33" t="s">
        <v>251</v>
      </c>
      <c r="D435" s="31">
        <v>278</v>
      </c>
      <c r="E435" s="33" t="s">
        <v>212</v>
      </c>
      <c r="F435" s="31">
        <v>114</v>
      </c>
      <c r="G435" s="33" t="s">
        <v>51</v>
      </c>
      <c r="H435" s="34">
        <v>11</v>
      </c>
      <c r="I435" s="35">
        <v>10701</v>
      </c>
      <c r="J435" s="35">
        <v>2943</v>
      </c>
      <c r="K435" s="35">
        <v>0</v>
      </c>
      <c r="L435" s="35">
        <v>893</v>
      </c>
      <c r="M435" s="35">
        <v>14537</v>
      </c>
      <c r="N435" s="24"/>
      <c r="O435" s="34">
        <v>0</v>
      </c>
      <c r="P435" s="34">
        <v>0</v>
      </c>
      <c r="Q435" s="36">
        <v>0.18</v>
      </c>
      <c r="R435" s="36">
        <v>4.6207917835684474E-2</v>
      </c>
      <c r="S435" s="37">
        <f t="shared" si="6"/>
        <v>0</v>
      </c>
      <c r="T435" s="24"/>
      <c r="U435" s="38">
        <v>150084</v>
      </c>
      <c r="V435" s="38">
        <v>0</v>
      </c>
      <c r="W435" s="38">
        <v>0</v>
      </c>
      <c r="X435" s="38">
        <v>9823</v>
      </c>
      <c r="Y435" s="38">
        <v>159907</v>
      </c>
      <c r="Z435" s="24"/>
      <c r="AA435" s="39"/>
    </row>
    <row r="436" spans="1:27" x14ac:dyDescent="0.3">
      <c r="A436" s="31">
        <v>479</v>
      </c>
      <c r="B436" s="32">
        <v>479278117</v>
      </c>
      <c r="C436" s="33" t="s">
        <v>251</v>
      </c>
      <c r="D436" s="31">
        <v>278</v>
      </c>
      <c r="E436" s="33" t="s">
        <v>212</v>
      </c>
      <c r="F436" s="31">
        <v>117</v>
      </c>
      <c r="G436" s="33" t="s">
        <v>53</v>
      </c>
      <c r="H436" s="34">
        <v>12</v>
      </c>
      <c r="I436" s="35">
        <v>9772</v>
      </c>
      <c r="J436" s="35">
        <v>4561</v>
      </c>
      <c r="K436" s="35">
        <v>0</v>
      </c>
      <c r="L436" s="35">
        <v>893</v>
      </c>
      <c r="M436" s="35">
        <v>15226</v>
      </c>
      <c r="N436" s="24"/>
      <c r="O436" s="34">
        <v>0</v>
      </c>
      <c r="P436" s="34">
        <v>0</v>
      </c>
      <c r="Q436" s="36">
        <v>0.09</v>
      </c>
      <c r="R436" s="36">
        <v>6.8884271623990911E-2</v>
      </c>
      <c r="S436" s="37">
        <f t="shared" si="6"/>
        <v>0</v>
      </c>
      <c r="T436" s="24"/>
      <c r="U436" s="38">
        <v>171996</v>
      </c>
      <c r="V436" s="38">
        <v>0</v>
      </c>
      <c r="W436" s="38">
        <v>0</v>
      </c>
      <c r="X436" s="38">
        <v>10716</v>
      </c>
      <c r="Y436" s="38">
        <v>182712</v>
      </c>
      <c r="Z436" s="24"/>
      <c r="AA436" s="39"/>
    </row>
    <row r="437" spans="1:27" x14ac:dyDescent="0.3">
      <c r="A437" s="31">
        <v>479</v>
      </c>
      <c r="B437" s="32">
        <v>479278137</v>
      </c>
      <c r="C437" s="33" t="s">
        <v>251</v>
      </c>
      <c r="D437" s="31">
        <v>278</v>
      </c>
      <c r="E437" s="33" t="s">
        <v>212</v>
      </c>
      <c r="F437" s="31">
        <v>137</v>
      </c>
      <c r="G437" s="33" t="s">
        <v>210</v>
      </c>
      <c r="H437" s="34">
        <v>20</v>
      </c>
      <c r="I437" s="35">
        <v>11476</v>
      </c>
      <c r="J437" s="35">
        <v>211</v>
      </c>
      <c r="K437" s="35">
        <v>0</v>
      </c>
      <c r="L437" s="35">
        <v>893</v>
      </c>
      <c r="M437" s="35">
        <v>12580</v>
      </c>
      <c r="N437" s="24"/>
      <c r="O437" s="34">
        <v>0</v>
      </c>
      <c r="P437" s="34">
        <v>0</v>
      </c>
      <c r="Q437" s="36">
        <v>0.18</v>
      </c>
      <c r="R437" s="36">
        <v>0.13350469953396557</v>
      </c>
      <c r="S437" s="37">
        <f t="shared" si="6"/>
        <v>0</v>
      </c>
      <c r="T437" s="24"/>
      <c r="U437" s="38">
        <v>233740</v>
      </c>
      <c r="V437" s="38">
        <v>0</v>
      </c>
      <c r="W437" s="38">
        <v>0</v>
      </c>
      <c r="X437" s="38">
        <v>17860</v>
      </c>
      <c r="Y437" s="38">
        <v>251600</v>
      </c>
      <c r="Z437" s="24"/>
      <c r="AA437" s="39"/>
    </row>
    <row r="438" spans="1:27" x14ac:dyDescent="0.3">
      <c r="A438" s="31">
        <v>479</v>
      </c>
      <c r="B438" s="32">
        <v>479278159</v>
      </c>
      <c r="C438" s="33" t="s">
        <v>251</v>
      </c>
      <c r="D438" s="31">
        <v>278</v>
      </c>
      <c r="E438" s="33" t="s">
        <v>212</v>
      </c>
      <c r="F438" s="31">
        <v>159</v>
      </c>
      <c r="G438" s="33" t="s">
        <v>172</v>
      </c>
      <c r="H438" s="34">
        <v>5</v>
      </c>
      <c r="I438" s="35">
        <v>9269</v>
      </c>
      <c r="J438" s="35">
        <v>4381</v>
      </c>
      <c r="K438" s="35">
        <v>0</v>
      </c>
      <c r="L438" s="35">
        <v>893</v>
      </c>
      <c r="M438" s="35">
        <v>14543</v>
      </c>
      <c r="N438" s="24"/>
      <c r="O438" s="34">
        <v>0</v>
      </c>
      <c r="P438" s="34">
        <v>0</v>
      </c>
      <c r="Q438" s="36">
        <v>0.09</v>
      </c>
      <c r="R438" s="36">
        <v>3.5513828288354721E-3</v>
      </c>
      <c r="S438" s="37">
        <f t="shared" si="6"/>
        <v>0</v>
      </c>
      <c r="T438" s="24"/>
      <c r="U438" s="38">
        <v>68250</v>
      </c>
      <c r="V438" s="38">
        <v>0</v>
      </c>
      <c r="W438" s="38">
        <v>0</v>
      </c>
      <c r="X438" s="38">
        <v>4465</v>
      </c>
      <c r="Y438" s="38">
        <v>72715</v>
      </c>
      <c r="Z438" s="24"/>
      <c r="AA438" s="39"/>
    </row>
    <row r="439" spans="1:27" x14ac:dyDescent="0.3">
      <c r="A439" s="31">
        <v>479</v>
      </c>
      <c r="B439" s="32">
        <v>479278161</v>
      </c>
      <c r="C439" s="33" t="s">
        <v>251</v>
      </c>
      <c r="D439" s="31">
        <v>278</v>
      </c>
      <c r="E439" s="33" t="s">
        <v>212</v>
      </c>
      <c r="F439" s="31">
        <v>161</v>
      </c>
      <c r="G439" s="33" t="s">
        <v>173</v>
      </c>
      <c r="H439" s="34">
        <v>5</v>
      </c>
      <c r="I439" s="35">
        <v>9784</v>
      </c>
      <c r="J439" s="35">
        <v>4174</v>
      </c>
      <c r="K439" s="35">
        <v>0</v>
      </c>
      <c r="L439" s="35">
        <v>893</v>
      </c>
      <c r="M439" s="35">
        <v>14851</v>
      </c>
      <c r="N439" s="24"/>
      <c r="O439" s="34">
        <v>0</v>
      </c>
      <c r="P439" s="34">
        <v>0</v>
      </c>
      <c r="Q439" s="36">
        <v>0.09</v>
      </c>
      <c r="R439" s="36">
        <v>6.8412917513762696E-3</v>
      </c>
      <c r="S439" s="37">
        <f t="shared" si="6"/>
        <v>0</v>
      </c>
      <c r="T439" s="24"/>
      <c r="U439" s="38">
        <v>69790</v>
      </c>
      <c r="V439" s="38">
        <v>0</v>
      </c>
      <c r="W439" s="38">
        <v>0</v>
      </c>
      <c r="X439" s="38">
        <v>4465</v>
      </c>
      <c r="Y439" s="38">
        <v>74255</v>
      </c>
      <c r="Z439" s="24"/>
      <c r="AA439" s="39"/>
    </row>
    <row r="440" spans="1:27" x14ac:dyDescent="0.3">
      <c r="A440" s="31">
        <v>479</v>
      </c>
      <c r="B440" s="32">
        <v>479278191</v>
      </c>
      <c r="C440" s="33" t="s">
        <v>251</v>
      </c>
      <c r="D440" s="31">
        <v>278</v>
      </c>
      <c r="E440" s="33" t="s">
        <v>212</v>
      </c>
      <c r="F440" s="31">
        <v>191</v>
      </c>
      <c r="G440" s="33" t="s">
        <v>254</v>
      </c>
      <c r="H440" s="34">
        <v>3</v>
      </c>
      <c r="I440" s="35">
        <v>8983</v>
      </c>
      <c r="J440" s="35">
        <v>3156</v>
      </c>
      <c r="K440" s="35">
        <v>0</v>
      </c>
      <c r="L440" s="35">
        <v>893</v>
      </c>
      <c r="M440" s="35">
        <v>13032</v>
      </c>
      <c r="N440" s="24"/>
      <c r="O440" s="34">
        <v>0</v>
      </c>
      <c r="P440" s="34">
        <v>0</v>
      </c>
      <c r="Q440" s="36">
        <v>0.09</v>
      </c>
      <c r="R440" s="36">
        <v>2.3748364544868807E-2</v>
      </c>
      <c r="S440" s="37">
        <f t="shared" si="6"/>
        <v>0</v>
      </c>
      <c r="T440" s="24"/>
      <c r="U440" s="38">
        <v>36417</v>
      </c>
      <c r="V440" s="38">
        <v>0</v>
      </c>
      <c r="W440" s="38">
        <v>0</v>
      </c>
      <c r="X440" s="38">
        <v>2679</v>
      </c>
      <c r="Y440" s="38">
        <v>39096</v>
      </c>
      <c r="Z440" s="24"/>
      <c r="AA440" s="39"/>
    </row>
    <row r="441" spans="1:27" x14ac:dyDescent="0.3">
      <c r="A441" s="31">
        <v>479</v>
      </c>
      <c r="B441" s="32">
        <v>479278210</v>
      </c>
      <c r="C441" s="33" t="s">
        <v>251</v>
      </c>
      <c r="D441" s="31">
        <v>278</v>
      </c>
      <c r="E441" s="33" t="s">
        <v>212</v>
      </c>
      <c r="F441" s="31">
        <v>210</v>
      </c>
      <c r="G441" s="33" t="s">
        <v>54</v>
      </c>
      <c r="H441" s="34">
        <v>43</v>
      </c>
      <c r="I441" s="35">
        <v>10240</v>
      </c>
      <c r="J441" s="35">
        <v>3478</v>
      </c>
      <c r="K441" s="35">
        <v>0</v>
      </c>
      <c r="L441" s="35">
        <v>893</v>
      </c>
      <c r="M441" s="35">
        <v>14611</v>
      </c>
      <c r="N441" s="24"/>
      <c r="O441" s="34">
        <v>0</v>
      </c>
      <c r="P441" s="34">
        <v>0</v>
      </c>
      <c r="Q441" s="36">
        <v>0.09</v>
      </c>
      <c r="R441" s="36">
        <v>6.410239842210394E-2</v>
      </c>
      <c r="S441" s="37">
        <f t="shared" si="6"/>
        <v>0</v>
      </c>
      <c r="T441" s="24"/>
      <c r="U441" s="38">
        <v>589874</v>
      </c>
      <c r="V441" s="38">
        <v>0</v>
      </c>
      <c r="W441" s="38">
        <v>0</v>
      </c>
      <c r="X441" s="38">
        <v>38399</v>
      </c>
      <c r="Y441" s="38">
        <v>628273</v>
      </c>
      <c r="Z441" s="24"/>
      <c r="AA441" s="39"/>
    </row>
    <row r="442" spans="1:27" x14ac:dyDescent="0.3">
      <c r="A442" s="31">
        <v>479</v>
      </c>
      <c r="B442" s="32">
        <v>479278227</v>
      </c>
      <c r="C442" s="33" t="s">
        <v>251</v>
      </c>
      <c r="D442" s="31">
        <v>278</v>
      </c>
      <c r="E442" s="33" t="s">
        <v>212</v>
      </c>
      <c r="F442" s="31">
        <v>227</v>
      </c>
      <c r="G442" s="33" t="s">
        <v>255</v>
      </c>
      <c r="H442" s="34">
        <v>4</v>
      </c>
      <c r="I442" s="35">
        <v>9841</v>
      </c>
      <c r="J442" s="35">
        <v>2202</v>
      </c>
      <c r="K442" s="35">
        <v>0</v>
      </c>
      <c r="L442" s="35">
        <v>893</v>
      </c>
      <c r="M442" s="35">
        <v>12936</v>
      </c>
      <c r="N442" s="24"/>
      <c r="O442" s="34">
        <v>0</v>
      </c>
      <c r="P442" s="34">
        <v>0</v>
      </c>
      <c r="Q442" s="36">
        <v>0.18</v>
      </c>
      <c r="R442" s="36">
        <v>9.4350401494686133E-3</v>
      </c>
      <c r="S442" s="37">
        <f t="shared" si="6"/>
        <v>0</v>
      </c>
      <c r="T442" s="24"/>
      <c r="U442" s="38">
        <v>48172</v>
      </c>
      <c r="V442" s="38">
        <v>0</v>
      </c>
      <c r="W442" s="38">
        <v>0</v>
      </c>
      <c r="X442" s="38">
        <v>3572</v>
      </c>
      <c r="Y442" s="38">
        <v>51744</v>
      </c>
      <c r="Z442" s="24"/>
      <c r="AA442" s="39"/>
    </row>
    <row r="443" spans="1:27" x14ac:dyDescent="0.3">
      <c r="A443" s="31">
        <v>479</v>
      </c>
      <c r="B443" s="32">
        <v>479278278</v>
      </c>
      <c r="C443" s="33" t="s">
        <v>251</v>
      </c>
      <c r="D443" s="31">
        <v>278</v>
      </c>
      <c r="E443" s="33" t="s">
        <v>212</v>
      </c>
      <c r="F443" s="31">
        <v>278</v>
      </c>
      <c r="G443" s="33" t="s">
        <v>212</v>
      </c>
      <c r="H443" s="34">
        <v>45</v>
      </c>
      <c r="I443" s="35">
        <v>10425</v>
      </c>
      <c r="J443" s="35">
        <v>3003</v>
      </c>
      <c r="K443" s="35">
        <v>0</v>
      </c>
      <c r="L443" s="35">
        <v>893</v>
      </c>
      <c r="M443" s="35">
        <v>14321</v>
      </c>
      <c r="N443" s="24"/>
      <c r="O443" s="34">
        <v>0</v>
      </c>
      <c r="P443" s="34">
        <v>0</v>
      </c>
      <c r="Q443" s="36">
        <v>0.09</v>
      </c>
      <c r="R443" s="36">
        <v>5.5084336961865453E-2</v>
      </c>
      <c r="S443" s="37">
        <f t="shared" si="6"/>
        <v>0</v>
      </c>
      <c r="T443" s="24"/>
      <c r="U443" s="38">
        <v>604260</v>
      </c>
      <c r="V443" s="38">
        <v>0</v>
      </c>
      <c r="W443" s="38">
        <v>0</v>
      </c>
      <c r="X443" s="38">
        <v>40185</v>
      </c>
      <c r="Y443" s="38">
        <v>644445</v>
      </c>
      <c r="Z443" s="24"/>
      <c r="AA443" s="39"/>
    </row>
    <row r="444" spans="1:27" x14ac:dyDescent="0.3">
      <c r="A444" s="31">
        <v>479</v>
      </c>
      <c r="B444" s="32">
        <v>479278281</v>
      </c>
      <c r="C444" s="33" t="s">
        <v>251</v>
      </c>
      <c r="D444" s="31">
        <v>278</v>
      </c>
      <c r="E444" s="33" t="s">
        <v>212</v>
      </c>
      <c r="F444" s="31">
        <v>281</v>
      </c>
      <c r="G444" s="33" t="s">
        <v>169</v>
      </c>
      <c r="H444" s="34">
        <v>50</v>
      </c>
      <c r="I444" s="35">
        <v>11858</v>
      </c>
      <c r="J444" s="35">
        <v>17</v>
      </c>
      <c r="K444" s="35">
        <v>0</v>
      </c>
      <c r="L444" s="35">
        <v>893</v>
      </c>
      <c r="M444" s="35">
        <v>12768</v>
      </c>
      <c r="N444" s="24"/>
      <c r="O444" s="34">
        <v>0</v>
      </c>
      <c r="P444" s="34">
        <v>0</v>
      </c>
      <c r="Q444" s="36">
        <v>0.18</v>
      </c>
      <c r="R444" s="36">
        <v>0.12736719988123807</v>
      </c>
      <c r="S444" s="37">
        <f t="shared" si="6"/>
        <v>0</v>
      </c>
      <c r="T444" s="24"/>
      <c r="U444" s="38">
        <v>593750</v>
      </c>
      <c r="V444" s="38">
        <v>0</v>
      </c>
      <c r="W444" s="38">
        <v>0</v>
      </c>
      <c r="X444" s="38">
        <v>44650</v>
      </c>
      <c r="Y444" s="38">
        <v>638400</v>
      </c>
      <c r="Z444" s="24"/>
      <c r="AA444" s="39"/>
    </row>
    <row r="445" spans="1:27" x14ac:dyDescent="0.3">
      <c r="A445" s="31">
        <v>479</v>
      </c>
      <c r="B445" s="32">
        <v>479278309</v>
      </c>
      <c r="C445" s="33" t="s">
        <v>251</v>
      </c>
      <c r="D445" s="31">
        <v>278</v>
      </c>
      <c r="E445" s="33" t="s">
        <v>212</v>
      </c>
      <c r="F445" s="31">
        <v>309</v>
      </c>
      <c r="G445" s="33" t="s">
        <v>256</v>
      </c>
      <c r="H445" s="34">
        <v>3</v>
      </c>
      <c r="I445" s="35">
        <v>10269</v>
      </c>
      <c r="J445" s="35">
        <v>1099</v>
      </c>
      <c r="K445" s="35">
        <v>0</v>
      </c>
      <c r="L445" s="35">
        <v>893</v>
      </c>
      <c r="M445" s="35">
        <v>12261</v>
      </c>
      <c r="N445" s="24"/>
      <c r="O445" s="34">
        <v>0</v>
      </c>
      <c r="P445" s="34">
        <v>0</v>
      </c>
      <c r="Q445" s="36">
        <v>0.09</v>
      </c>
      <c r="R445" s="36">
        <v>2.0601230749720911E-3</v>
      </c>
      <c r="S445" s="37">
        <f t="shared" si="6"/>
        <v>0</v>
      </c>
      <c r="T445" s="24"/>
      <c r="U445" s="38">
        <v>34104</v>
      </c>
      <c r="V445" s="38">
        <v>0</v>
      </c>
      <c r="W445" s="38">
        <v>0</v>
      </c>
      <c r="X445" s="38">
        <v>2679</v>
      </c>
      <c r="Y445" s="38">
        <v>36783</v>
      </c>
      <c r="Z445" s="24"/>
      <c r="AA445" s="39"/>
    </row>
    <row r="446" spans="1:27" x14ac:dyDescent="0.3">
      <c r="A446" s="31">
        <v>479</v>
      </c>
      <c r="B446" s="32">
        <v>479278325</v>
      </c>
      <c r="C446" s="33" t="s">
        <v>251</v>
      </c>
      <c r="D446" s="31">
        <v>278</v>
      </c>
      <c r="E446" s="33" t="s">
        <v>212</v>
      </c>
      <c r="F446" s="31">
        <v>325</v>
      </c>
      <c r="G446" s="33" t="s">
        <v>220</v>
      </c>
      <c r="H446" s="34">
        <v>8</v>
      </c>
      <c r="I446" s="35">
        <v>11128</v>
      </c>
      <c r="J446" s="35">
        <v>1391</v>
      </c>
      <c r="K446" s="35">
        <v>0</v>
      </c>
      <c r="L446" s="35">
        <v>893</v>
      </c>
      <c r="M446" s="35">
        <v>13412</v>
      </c>
      <c r="N446" s="24"/>
      <c r="O446" s="34">
        <v>0</v>
      </c>
      <c r="P446" s="34">
        <v>0</v>
      </c>
      <c r="Q446" s="36">
        <v>0.09</v>
      </c>
      <c r="R446" s="36">
        <v>1.5539250114140287E-2</v>
      </c>
      <c r="S446" s="37">
        <f t="shared" si="6"/>
        <v>0</v>
      </c>
      <c r="T446" s="24"/>
      <c r="U446" s="38">
        <v>100152</v>
      </c>
      <c r="V446" s="38">
        <v>0</v>
      </c>
      <c r="W446" s="38">
        <v>0</v>
      </c>
      <c r="X446" s="38">
        <v>7144</v>
      </c>
      <c r="Y446" s="38">
        <v>107296</v>
      </c>
      <c r="Z446" s="24"/>
      <c r="AA446" s="39"/>
    </row>
    <row r="447" spans="1:27" x14ac:dyDescent="0.3">
      <c r="A447" s="31">
        <v>479</v>
      </c>
      <c r="B447" s="32">
        <v>479278332</v>
      </c>
      <c r="C447" s="33" t="s">
        <v>251</v>
      </c>
      <c r="D447" s="31">
        <v>278</v>
      </c>
      <c r="E447" s="33" t="s">
        <v>212</v>
      </c>
      <c r="F447" s="31">
        <v>332</v>
      </c>
      <c r="G447" s="33" t="s">
        <v>221</v>
      </c>
      <c r="H447" s="34">
        <v>9</v>
      </c>
      <c r="I447" s="35">
        <v>9920</v>
      </c>
      <c r="J447" s="35">
        <v>907</v>
      </c>
      <c r="K447" s="35">
        <v>0</v>
      </c>
      <c r="L447" s="35">
        <v>893</v>
      </c>
      <c r="M447" s="35">
        <v>11720</v>
      </c>
      <c r="N447" s="24"/>
      <c r="O447" s="34">
        <v>0</v>
      </c>
      <c r="P447" s="34">
        <v>0</v>
      </c>
      <c r="Q447" s="36">
        <v>0.09</v>
      </c>
      <c r="R447" s="36">
        <v>2.0233203533025001E-2</v>
      </c>
      <c r="S447" s="37">
        <f t="shared" si="6"/>
        <v>0</v>
      </c>
      <c r="T447" s="24"/>
      <c r="U447" s="38">
        <v>97443</v>
      </c>
      <c r="V447" s="38">
        <v>0</v>
      </c>
      <c r="W447" s="38">
        <v>0</v>
      </c>
      <c r="X447" s="38">
        <v>8037</v>
      </c>
      <c r="Y447" s="38">
        <v>105480</v>
      </c>
      <c r="Z447" s="24"/>
      <c r="AA447" s="39"/>
    </row>
    <row r="448" spans="1:27" x14ac:dyDescent="0.3">
      <c r="A448" s="31">
        <v>479</v>
      </c>
      <c r="B448" s="32">
        <v>479278605</v>
      </c>
      <c r="C448" s="33" t="s">
        <v>251</v>
      </c>
      <c r="D448" s="31">
        <v>278</v>
      </c>
      <c r="E448" s="33" t="s">
        <v>212</v>
      </c>
      <c r="F448" s="31">
        <v>605</v>
      </c>
      <c r="G448" s="33" t="s">
        <v>216</v>
      </c>
      <c r="H448" s="34">
        <v>53</v>
      </c>
      <c r="I448" s="35">
        <v>10003</v>
      </c>
      <c r="J448" s="35">
        <v>7475</v>
      </c>
      <c r="K448" s="35">
        <v>0</v>
      </c>
      <c r="L448" s="35">
        <v>893</v>
      </c>
      <c r="M448" s="35">
        <v>18371</v>
      </c>
      <c r="N448" s="24"/>
      <c r="O448" s="34">
        <v>0</v>
      </c>
      <c r="P448" s="34">
        <v>0</v>
      </c>
      <c r="Q448" s="36">
        <v>0.09</v>
      </c>
      <c r="R448" s="36">
        <v>5.9596476431975104E-2</v>
      </c>
      <c r="S448" s="37">
        <f t="shared" si="6"/>
        <v>0</v>
      </c>
      <c r="T448" s="24"/>
      <c r="U448" s="38">
        <v>926334</v>
      </c>
      <c r="V448" s="38">
        <v>0</v>
      </c>
      <c r="W448" s="38">
        <v>0</v>
      </c>
      <c r="X448" s="38">
        <v>47329</v>
      </c>
      <c r="Y448" s="38">
        <v>973663</v>
      </c>
      <c r="Z448" s="24"/>
      <c r="AA448" s="39"/>
    </row>
    <row r="449" spans="1:27" x14ac:dyDescent="0.3">
      <c r="A449" s="31">
        <v>479</v>
      </c>
      <c r="B449" s="32">
        <v>479278635</v>
      </c>
      <c r="C449" s="33" t="s">
        <v>251</v>
      </c>
      <c r="D449" s="31">
        <v>278</v>
      </c>
      <c r="E449" s="33" t="s">
        <v>212</v>
      </c>
      <c r="F449" s="31">
        <v>635</v>
      </c>
      <c r="G449" s="33" t="s">
        <v>70</v>
      </c>
      <c r="H449" s="34">
        <v>2</v>
      </c>
      <c r="I449" s="35">
        <v>9269</v>
      </c>
      <c r="J449" s="35">
        <v>4776</v>
      </c>
      <c r="K449" s="35">
        <v>0</v>
      </c>
      <c r="L449" s="35">
        <v>893</v>
      </c>
      <c r="M449" s="35">
        <v>14938</v>
      </c>
      <c r="N449" s="24"/>
      <c r="O449" s="34">
        <v>0</v>
      </c>
      <c r="P449" s="34">
        <v>0</v>
      </c>
      <c r="Q449" s="36">
        <v>0.09</v>
      </c>
      <c r="R449" s="36">
        <v>1.4539723075321732E-2</v>
      </c>
      <c r="S449" s="37">
        <f t="shared" si="6"/>
        <v>0</v>
      </c>
      <c r="T449" s="24"/>
      <c r="U449" s="38">
        <v>28090</v>
      </c>
      <c r="V449" s="38">
        <v>0</v>
      </c>
      <c r="W449" s="38">
        <v>0</v>
      </c>
      <c r="X449" s="38">
        <v>1786</v>
      </c>
      <c r="Y449" s="38">
        <v>29876</v>
      </c>
      <c r="Z449" s="24"/>
      <c r="AA449" s="39"/>
    </row>
    <row r="450" spans="1:27" x14ac:dyDescent="0.3">
      <c r="A450" s="31">
        <v>479</v>
      </c>
      <c r="B450" s="32">
        <v>479278670</v>
      </c>
      <c r="C450" s="33" t="s">
        <v>251</v>
      </c>
      <c r="D450" s="31">
        <v>278</v>
      </c>
      <c r="E450" s="33" t="s">
        <v>212</v>
      </c>
      <c r="F450" s="31">
        <v>670</v>
      </c>
      <c r="G450" s="33" t="s">
        <v>56</v>
      </c>
      <c r="H450" s="34">
        <v>20</v>
      </c>
      <c r="I450" s="35">
        <v>9952</v>
      </c>
      <c r="J450" s="35">
        <v>8976</v>
      </c>
      <c r="K450" s="35">
        <v>0</v>
      </c>
      <c r="L450" s="35">
        <v>893</v>
      </c>
      <c r="M450" s="35">
        <v>19821</v>
      </c>
      <c r="N450" s="24"/>
      <c r="O450" s="34">
        <v>0</v>
      </c>
      <c r="P450" s="34">
        <v>0</v>
      </c>
      <c r="Q450" s="36">
        <v>0.09</v>
      </c>
      <c r="R450" s="36">
        <v>9.8032235374316046E-2</v>
      </c>
      <c r="S450" s="37">
        <f t="shared" si="6"/>
        <v>-1550.8587617587518</v>
      </c>
      <c r="T450" s="24"/>
      <c r="U450" s="38">
        <v>378560</v>
      </c>
      <c r="V450" s="38">
        <v>0</v>
      </c>
      <c r="W450" s="38">
        <v>-31017.175235175037</v>
      </c>
      <c r="X450" s="38">
        <v>17860</v>
      </c>
      <c r="Y450" s="38">
        <v>365402.82476482494</v>
      </c>
      <c r="Z450" s="24"/>
      <c r="AA450" s="39"/>
    </row>
    <row r="451" spans="1:27" x14ac:dyDescent="0.3">
      <c r="A451" s="31">
        <v>479</v>
      </c>
      <c r="B451" s="32">
        <v>479278672</v>
      </c>
      <c r="C451" s="33" t="s">
        <v>251</v>
      </c>
      <c r="D451" s="31">
        <v>278</v>
      </c>
      <c r="E451" s="33" t="s">
        <v>212</v>
      </c>
      <c r="F451" s="31">
        <v>672</v>
      </c>
      <c r="G451" s="33" t="s">
        <v>258</v>
      </c>
      <c r="H451" s="34">
        <v>4</v>
      </c>
      <c r="I451" s="35">
        <v>11824</v>
      </c>
      <c r="J451" s="35">
        <v>4395</v>
      </c>
      <c r="K451" s="35">
        <v>0</v>
      </c>
      <c r="L451" s="35">
        <v>893</v>
      </c>
      <c r="M451" s="35">
        <v>17112</v>
      </c>
      <c r="N451" s="24"/>
      <c r="O451" s="34">
        <v>0</v>
      </c>
      <c r="P451" s="34">
        <v>0</v>
      </c>
      <c r="Q451" s="36">
        <v>0.09</v>
      </c>
      <c r="R451" s="36">
        <v>6.1915442128464811E-3</v>
      </c>
      <c r="S451" s="37">
        <f t="shared" si="6"/>
        <v>0</v>
      </c>
      <c r="T451" s="24"/>
      <c r="U451" s="38">
        <v>64876</v>
      </c>
      <c r="V451" s="38">
        <v>0</v>
      </c>
      <c r="W451" s="38">
        <v>0</v>
      </c>
      <c r="X451" s="38">
        <v>3572</v>
      </c>
      <c r="Y451" s="38">
        <v>68448</v>
      </c>
      <c r="Z451" s="24"/>
      <c r="AA451" s="39"/>
    </row>
    <row r="452" spans="1:27" x14ac:dyDescent="0.3">
      <c r="A452" s="31">
        <v>479</v>
      </c>
      <c r="B452" s="32">
        <v>479278674</v>
      </c>
      <c r="C452" s="33" t="s">
        <v>251</v>
      </c>
      <c r="D452" s="31">
        <v>278</v>
      </c>
      <c r="E452" s="33" t="s">
        <v>212</v>
      </c>
      <c r="F452" s="31">
        <v>674</v>
      </c>
      <c r="G452" s="33" t="s">
        <v>57</v>
      </c>
      <c r="H452" s="34">
        <v>4</v>
      </c>
      <c r="I452" s="35">
        <v>12780</v>
      </c>
      <c r="J452" s="35">
        <v>5684</v>
      </c>
      <c r="K452" s="35">
        <v>0</v>
      </c>
      <c r="L452" s="35">
        <v>893</v>
      </c>
      <c r="M452" s="35">
        <v>19357</v>
      </c>
      <c r="N452" s="24"/>
      <c r="O452" s="34">
        <v>0</v>
      </c>
      <c r="P452" s="34">
        <v>0</v>
      </c>
      <c r="Q452" s="36">
        <v>0.09</v>
      </c>
      <c r="R452" s="36">
        <v>4.962417518504373E-2</v>
      </c>
      <c r="S452" s="37">
        <f t="shared" si="6"/>
        <v>0</v>
      </c>
      <c r="T452" s="24"/>
      <c r="U452" s="38">
        <v>73856</v>
      </c>
      <c r="V452" s="38">
        <v>0</v>
      </c>
      <c r="W452" s="38">
        <v>0</v>
      </c>
      <c r="X452" s="38">
        <v>3572</v>
      </c>
      <c r="Y452" s="38">
        <v>77428</v>
      </c>
      <c r="Z452" s="24"/>
      <c r="AA452" s="39"/>
    </row>
    <row r="453" spans="1:27" x14ac:dyDescent="0.3">
      <c r="A453" s="31">
        <v>479</v>
      </c>
      <c r="B453" s="32">
        <v>479278680</v>
      </c>
      <c r="C453" s="33" t="s">
        <v>251</v>
      </c>
      <c r="D453" s="31">
        <v>278</v>
      </c>
      <c r="E453" s="33" t="s">
        <v>212</v>
      </c>
      <c r="F453" s="31">
        <v>680</v>
      </c>
      <c r="G453" s="33" t="s">
        <v>174</v>
      </c>
      <c r="H453" s="34">
        <v>3</v>
      </c>
      <c r="I453" s="35">
        <v>10842</v>
      </c>
      <c r="J453" s="35">
        <v>3777</v>
      </c>
      <c r="K453" s="35">
        <v>0</v>
      </c>
      <c r="L453" s="35">
        <v>893</v>
      </c>
      <c r="M453" s="35">
        <v>15512</v>
      </c>
      <c r="N453" s="24"/>
      <c r="O453" s="34">
        <v>0</v>
      </c>
      <c r="P453" s="34">
        <v>0</v>
      </c>
      <c r="Q453" s="36">
        <v>0.09</v>
      </c>
      <c r="R453" s="36">
        <v>1.7766328492934843E-3</v>
      </c>
      <c r="S453" s="37">
        <f t="shared" si="6"/>
        <v>0</v>
      </c>
      <c r="T453" s="24"/>
      <c r="U453" s="38">
        <v>43857</v>
      </c>
      <c r="V453" s="38">
        <v>0</v>
      </c>
      <c r="W453" s="38">
        <v>0</v>
      </c>
      <c r="X453" s="38">
        <v>2679</v>
      </c>
      <c r="Y453" s="38">
        <v>46536</v>
      </c>
      <c r="Z453" s="24"/>
      <c r="AA453" s="39"/>
    </row>
    <row r="454" spans="1:27" x14ac:dyDescent="0.3">
      <c r="A454" s="31">
        <v>479</v>
      </c>
      <c r="B454" s="32">
        <v>479278683</v>
      </c>
      <c r="C454" s="33" t="s">
        <v>251</v>
      </c>
      <c r="D454" s="31">
        <v>278</v>
      </c>
      <c r="E454" s="33" t="s">
        <v>212</v>
      </c>
      <c r="F454" s="31">
        <v>683</v>
      </c>
      <c r="G454" s="33" t="s">
        <v>58</v>
      </c>
      <c r="H454" s="34">
        <v>9</v>
      </c>
      <c r="I454" s="35">
        <v>9269</v>
      </c>
      <c r="J454" s="35">
        <v>6469</v>
      </c>
      <c r="K454" s="35">
        <v>0</v>
      </c>
      <c r="L454" s="35">
        <v>893</v>
      </c>
      <c r="M454" s="35">
        <v>16631</v>
      </c>
      <c r="N454" s="24"/>
      <c r="O454" s="34">
        <v>0</v>
      </c>
      <c r="P454" s="34">
        <v>0</v>
      </c>
      <c r="Q454" s="36">
        <v>0.09</v>
      </c>
      <c r="R454" s="36">
        <v>2.7554152555144276E-2</v>
      </c>
      <c r="S454" s="37">
        <f t="shared" si="6"/>
        <v>0</v>
      </c>
      <c r="T454" s="24"/>
      <c r="U454" s="38">
        <v>141642</v>
      </c>
      <c r="V454" s="38">
        <v>0</v>
      </c>
      <c r="W454" s="38">
        <v>0</v>
      </c>
      <c r="X454" s="38">
        <v>8037</v>
      </c>
      <c r="Y454" s="38">
        <v>149679</v>
      </c>
      <c r="Z454" s="24"/>
      <c r="AA454" s="39"/>
    </row>
    <row r="455" spans="1:27" x14ac:dyDescent="0.3">
      <c r="A455" s="31">
        <v>479</v>
      </c>
      <c r="B455" s="32">
        <v>479278717</v>
      </c>
      <c r="C455" s="33" t="s">
        <v>251</v>
      </c>
      <c r="D455" s="31">
        <v>278</v>
      </c>
      <c r="E455" s="33" t="s">
        <v>212</v>
      </c>
      <c r="F455" s="31">
        <v>717</v>
      </c>
      <c r="G455" s="33" t="s">
        <v>59</v>
      </c>
      <c r="H455" s="34">
        <v>3</v>
      </c>
      <c r="I455" s="35">
        <v>11259</v>
      </c>
      <c r="J455" s="35">
        <v>5357</v>
      </c>
      <c r="K455" s="35">
        <v>0</v>
      </c>
      <c r="L455" s="35">
        <v>893</v>
      </c>
      <c r="M455" s="35">
        <v>17509</v>
      </c>
      <c r="N455" s="24"/>
      <c r="O455" s="34">
        <v>0</v>
      </c>
      <c r="P455" s="34">
        <v>0</v>
      </c>
      <c r="Q455" s="36">
        <v>0.09</v>
      </c>
      <c r="R455" s="36">
        <v>6.1314886660206895E-2</v>
      </c>
      <c r="S455" s="37">
        <f t="shared" si="6"/>
        <v>0</v>
      </c>
      <c r="T455" s="24"/>
      <c r="U455" s="38">
        <v>49848</v>
      </c>
      <c r="V455" s="38">
        <v>0</v>
      </c>
      <c r="W455" s="38">
        <v>0</v>
      </c>
      <c r="X455" s="38">
        <v>2679</v>
      </c>
      <c r="Y455" s="38">
        <v>52527</v>
      </c>
      <c r="Z455" s="24"/>
      <c r="AA455" s="39"/>
    </row>
    <row r="456" spans="1:27" x14ac:dyDescent="0.3">
      <c r="A456" s="31">
        <v>479</v>
      </c>
      <c r="B456" s="32">
        <v>479278755</v>
      </c>
      <c r="C456" s="33" t="s">
        <v>251</v>
      </c>
      <c r="D456" s="31">
        <v>278</v>
      </c>
      <c r="E456" s="33" t="s">
        <v>212</v>
      </c>
      <c r="F456" s="31">
        <v>755</v>
      </c>
      <c r="G456" s="33" t="s">
        <v>62</v>
      </c>
      <c r="H456" s="34">
        <v>2</v>
      </c>
      <c r="I456" s="35">
        <v>10127</v>
      </c>
      <c r="J456" s="35">
        <v>4370</v>
      </c>
      <c r="K456" s="35">
        <v>0</v>
      </c>
      <c r="L456" s="35">
        <v>893</v>
      </c>
      <c r="M456" s="35">
        <v>15390</v>
      </c>
      <c r="N456" s="24"/>
      <c r="O456" s="34">
        <v>0</v>
      </c>
      <c r="P456" s="34">
        <v>0</v>
      </c>
      <c r="Q456" s="36">
        <v>0.09</v>
      </c>
      <c r="R456" s="36">
        <v>1.3353202021532744E-2</v>
      </c>
      <c r="S456" s="37">
        <f t="shared" si="6"/>
        <v>0</v>
      </c>
      <c r="T456" s="24"/>
      <c r="U456" s="38">
        <v>28994</v>
      </c>
      <c r="V456" s="38">
        <v>0</v>
      </c>
      <c r="W456" s="38">
        <v>0</v>
      </c>
      <c r="X456" s="38">
        <v>1786</v>
      </c>
      <c r="Y456" s="38">
        <v>30780</v>
      </c>
      <c r="Z456" s="24"/>
      <c r="AA456" s="39"/>
    </row>
    <row r="457" spans="1:27" x14ac:dyDescent="0.3">
      <c r="A457" s="31">
        <v>479</v>
      </c>
      <c r="B457" s="32">
        <v>479278766</v>
      </c>
      <c r="C457" s="33" t="s">
        <v>251</v>
      </c>
      <c r="D457" s="31">
        <v>278</v>
      </c>
      <c r="E457" s="33" t="s">
        <v>212</v>
      </c>
      <c r="F457" s="31">
        <v>766</v>
      </c>
      <c r="G457" s="33" t="s">
        <v>259</v>
      </c>
      <c r="H457" s="34">
        <v>3</v>
      </c>
      <c r="I457" s="35">
        <v>10842</v>
      </c>
      <c r="J457" s="35">
        <v>3785</v>
      </c>
      <c r="K457" s="35">
        <v>0</v>
      </c>
      <c r="L457" s="35">
        <v>893</v>
      </c>
      <c r="M457" s="35">
        <v>15520</v>
      </c>
      <c r="N457" s="24"/>
      <c r="O457" s="34">
        <v>0</v>
      </c>
      <c r="P457" s="34">
        <v>0</v>
      </c>
      <c r="Q457" s="36">
        <v>0.09</v>
      </c>
      <c r="R457" s="36">
        <v>3.959455646313957E-3</v>
      </c>
      <c r="S457" s="37">
        <f t="shared" si="6"/>
        <v>0</v>
      </c>
      <c r="T457" s="24"/>
      <c r="U457" s="38">
        <v>43881</v>
      </c>
      <c r="V457" s="38">
        <v>0</v>
      </c>
      <c r="W457" s="38">
        <v>0</v>
      </c>
      <c r="X457" s="38">
        <v>2679</v>
      </c>
      <c r="Y457" s="38">
        <v>46560</v>
      </c>
      <c r="Z457" s="24"/>
      <c r="AA457" s="39"/>
    </row>
    <row r="458" spans="1:27" x14ac:dyDescent="0.3">
      <c r="A458" s="31">
        <v>481</v>
      </c>
      <c r="B458" s="32">
        <v>481035035</v>
      </c>
      <c r="C458" s="33" t="s">
        <v>260</v>
      </c>
      <c r="D458" s="31">
        <v>35</v>
      </c>
      <c r="E458" s="33" t="s">
        <v>22</v>
      </c>
      <c r="F458" s="31">
        <v>35</v>
      </c>
      <c r="G458" s="33" t="s">
        <v>22</v>
      </c>
      <c r="H458" s="34">
        <v>894</v>
      </c>
      <c r="I458" s="35">
        <v>11919</v>
      </c>
      <c r="J458" s="35">
        <v>4184</v>
      </c>
      <c r="K458" s="35">
        <v>0</v>
      </c>
      <c r="L458" s="35">
        <v>893</v>
      </c>
      <c r="M458" s="35">
        <v>16996</v>
      </c>
      <c r="N458" s="24"/>
      <c r="O458" s="34">
        <v>0</v>
      </c>
      <c r="P458" s="34">
        <v>0</v>
      </c>
      <c r="Q458" s="36">
        <v>0.18</v>
      </c>
      <c r="R458" s="36">
        <v>0.1582084907439498</v>
      </c>
      <c r="S458" s="37">
        <f t="shared" si="6"/>
        <v>0</v>
      </c>
      <c r="T458" s="24"/>
      <c r="U458" s="38">
        <v>14396082</v>
      </c>
      <c r="V458" s="38">
        <v>0</v>
      </c>
      <c r="W458" s="38">
        <v>0</v>
      </c>
      <c r="X458" s="38">
        <v>798342</v>
      </c>
      <c r="Y458" s="38">
        <v>15194424</v>
      </c>
      <c r="Z458" s="24"/>
      <c r="AA458" s="39"/>
    </row>
    <row r="459" spans="1:27" x14ac:dyDescent="0.3">
      <c r="A459" s="31">
        <v>481</v>
      </c>
      <c r="B459" s="32">
        <v>481035044</v>
      </c>
      <c r="C459" s="33" t="s">
        <v>260</v>
      </c>
      <c r="D459" s="31">
        <v>35</v>
      </c>
      <c r="E459" s="33" t="s">
        <v>22</v>
      </c>
      <c r="F459" s="31">
        <v>44</v>
      </c>
      <c r="G459" s="33" t="s">
        <v>35</v>
      </c>
      <c r="H459" s="34">
        <v>8</v>
      </c>
      <c r="I459" s="35">
        <v>10999</v>
      </c>
      <c r="J459" s="35">
        <v>256</v>
      </c>
      <c r="K459" s="35">
        <v>0</v>
      </c>
      <c r="L459" s="35">
        <v>893</v>
      </c>
      <c r="M459" s="35">
        <v>12148</v>
      </c>
      <c r="N459" s="24"/>
      <c r="O459" s="34">
        <v>0</v>
      </c>
      <c r="P459" s="34">
        <v>0</v>
      </c>
      <c r="Q459" s="36">
        <v>0.09</v>
      </c>
      <c r="R459" s="36">
        <v>5.5522851392677805E-2</v>
      </c>
      <c r="S459" s="37">
        <f t="shared" ref="S459:S522" si="7">IFERROR(W459/(H459-O459),0)</f>
        <v>0</v>
      </c>
      <c r="T459" s="24"/>
      <c r="U459" s="38">
        <v>90040</v>
      </c>
      <c r="V459" s="38">
        <v>0</v>
      </c>
      <c r="W459" s="38">
        <v>0</v>
      </c>
      <c r="X459" s="38">
        <v>7144</v>
      </c>
      <c r="Y459" s="38">
        <v>97184</v>
      </c>
      <c r="Z459" s="24"/>
      <c r="AA459" s="39"/>
    </row>
    <row r="460" spans="1:27" x14ac:dyDescent="0.3">
      <c r="A460" s="31">
        <v>481</v>
      </c>
      <c r="B460" s="32">
        <v>481035050</v>
      </c>
      <c r="C460" s="33" t="s">
        <v>260</v>
      </c>
      <c r="D460" s="31">
        <v>35</v>
      </c>
      <c r="E460" s="33" t="s">
        <v>22</v>
      </c>
      <c r="F460" s="31">
        <v>50</v>
      </c>
      <c r="G460" s="33" t="s">
        <v>112</v>
      </c>
      <c r="H460" s="34">
        <v>2</v>
      </c>
      <c r="I460" s="35">
        <v>11443</v>
      </c>
      <c r="J460" s="35">
        <v>5391</v>
      </c>
      <c r="K460" s="35">
        <v>0</v>
      </c>
      <c r="L460" s="35">
        <v>893</v>
      </c>
      <c r="M460" s="35">
        <v>17727</v>
      </c>
      <c r="N460" s="24"/>
      <c r="O460" s="34">
        <v>0</v>
      </c>
      <c r="P460" s="34">
        <v>0</v>
      </c>
      <c r="Q460" s="36">
        <v>0.09</v>
      </c>
      <c r="R460" s="36">
        <v>4.1965569977282591E-3</v>
      </c>
      <c r="S460" s="37">
        <f t="shared" si="7"/>
        <v>0</v>
      </c>
      <c r="T460" s="24"/>
      <c r="U460" s="38">
        <v>33668</v>
      </c>
      <c r="V460" s="38">
        <v>0</v>
      </c>
      <c r="W460" s="38">
        <v>0</v>
      </c>
      <c r="X460" s="38">
        <v>1786</v>
      </c>
      <c r="Y460" s="38">
        <v>35454</v>
      </c>
      <c r="Z460" s="24"/>
      <c r="AA460" s="39"/>
    </row>
    <row r="461" spans="1:27" x14ac:dyDescent="0.3">
      <c r="A461" s="31">
        <v>481</v>
      </c>
      <c r="B461" s="32">
        <v>481035073</v>
      </c>
      <c r="C461" s="33" t="s">
        <v>260</v>
      </c>
      <c r="D461" s="31">
        <v>35</v>
      </c>
      <c r="E461" s="33" t="s">
        <v>22</v>
      </c>
      <c r="F461" s="31">
        <v>73</v>
      </c>
      <c r="G461" s="33" t="s">
        <v>37</v>
      </c>
      <c r="H461" s="34">
        <v>2</v>
      </c>
      <c r="I461" s="35">
        <v>11443</v>
      </c>
      <c r="J461" s="35">
        <v>8903</v>
      </c>
      <c r="K461" s="35">
        <v>0</v>
      </c>
      <c r="L461" s="35">
        <v>893</v>
      </c>
      <c r="M461" s="35">
        <v>21239</v>
      </c>
      <c r="N461" s="24"/>
      <c r="O461" s="34">
        <v>0</v>
      </c>
      <c r="P461" s="34">
        <v>0</v>
      </c>
      <c r="Q461" s="36">
        <v>0.09</v>
      </c>
      <c r="R461" s="36">
        <v>5.5269306272486482E-3</v>
      </c>
      <c r="S461" s="37">
        <f t="shared" si="7"/>
        <v>0</v>
      </c>
      <c r="T461" s="24"/>
      <c r="U461" s="38">
        <v>40692</v>
      </c>
      <c r="V461" s="38">
        <v>0</v>
      </c>
      <c r="W461" s="38">
        <v>0</v>
      </c>
      <c r="X461" s="38">
        <v>1786</v>
      </c>
      <c r="Y461" s="38">
        <v>42478</v>
      </c>
      <c r="Z461" s="24"/>
      <c r="AA461" s="39"/>
    </row>
    <row r="462" spans="1:27" x14ac:dyDescent="0.3">
      <c r="A462" s="31">
        <v>481</v>
      </c>
      <c r="B462" s="32">
        <v>481035212</v>
      </c>
      <c r="C462" s="33" t="s">
        <v>260</v>
      </c>
      <c r="D462" s="31">
        <v>35</v>
      </c>
      <c r="E462" s="33" t="s">
        <v>22</v>
      </c>
      <c r="F462" s="31">
        <v>212</v>
      </c>
      <c r="G462" s="33" t="s">
        <v>41</v>
      </c>
      <c r="H462" s="34">
        <v>2</v>
      </c>
      <c r="I462" s="35">
        <v>11419</v>
      </c>
      <c r="J462" s="35">
        <v>1889</v>
      </c>
      <c r="K462" s="35">
        <v>0</v>
      </c>
      <c r="L462" s="35">
        <v>893</v>
      </c>
      <c r="M462" s="35">
        <v>14201</v>
      </c>
      <c r="N462" s="24"/>
      <c r="O462" s="34">
        <v>0</v>
      </c>
      <c r="P462" s="34">
        <v>0</v>
      </c>
      <c r="Q462" s="36">
        <v>0.09</v>
      </c>
      <c r="R462" s="36">
        <v>3.7285674335451796E-2</v>
      </c>
      <c r="S462" s="37">
        <f t="shared" si="7"/>
        <v>0</v>
      </c>
      <c r="T462" s="24"/>
      <c r="U462" s="38">
        <v>26616</v>
      </c>
      <c r="V462" s="38">
        <v>0</v>
      </c>
      <c r="W462" s="38">
        <v>0</v>
      </c>
      <c r="X462" s="38">
        <v>1786</v>
      </c>
      <c r="Y462" s="38">
        <v>28402</v>
      </c>
      <c r="Z462" s="24"/>
      <c r="AA462" s="39"/>
    </row>
    <row r="463" spans="1:27" x14ac:dyDescent="0.3">
      <c r="A463" s="31">
        <v>481</v>
      </c>
      <c r="B463" s="32">
        <v>481035220</v>
      </c>
      <c r="C463" s="33" t="s">
        <v>260</v>
      </c>
      <c r="D463" s="31">
        <v>35</v>
      </c>
      <c r="E463" s="33" t="s">
        <v>22</v>
      </c>
      <c r="F463" s="31">
        <v>220</v>
      </c>
      <c r="G463" s="33" t="s">
        <v>42</v>
      </c>
      <c r="H463" s="34">
        <v>5</v>
      </c>
      <c r="I463" s="35">
        <v>11374</v>
      </c>
      <c r="J463" s="35">
        <v>4625</v>
      </c>
      <c r="K463" s="35">
        <v>0</v>
      </c>
      <c r="L463" s="35">
        <v>893</v>
      </c>
      <c r="M463" s="35">
        <v>16892</v>
      </c>
      <c r="N463" s="24"/>
      <c r="O463" s="34">
        <v>0</v>
      </c>
      <c r="P463" s="34">
        <v>0</v>
      </c>
      <c r="Q463" s="36">
        <v>0.09</v>
      </c>
      <c r="R463" s="36">
        <v>1.629144528717839E-2</v>
      </c>
      <c r="S463" s="37">
        <f t="shared" si="7"/>
        <v>0</v>
      </c>
      <c r="T463" s="24"/>
      <c r="U463" s="38">
        <v>79995</v>
      </c>
      <c r="V463" s="38">
        <v>0</v>
      </c>
      <c r="W463" s="38">
        <v>0</v>
      </c>
      <c r="X463" s="38">
        <v>4465</v>
      </c>
      <c r="Y463" s="38">
        <v>84460</v>
      </c>
      <c r="Z463" s="24"/>
      <c r="AA463" s="39"/>
    </row>
    <row r="464" spans="1:27" x14ac:dyDescent="0.3">
      <c r="A464" s="31">
        <v>481</v>
      </c>
      <c r="B464" s="32">
        <v>481035243</v>
      </c>
      <c r="C464" s="33" t="s">
        <v>260</v>
      </c>
      <c r="D464" s="31">
        <v>35</v>
      </c>
      <c r="E464" s="33" t="s">
        <v>22</v>
      </c>
      <c r="F464" s="31">
        <v>243</v>
      </c>
      <c r="G464" s="33" t="s">
        <v>74</v>
      </c>
      <c r="H464" s="34">
        <v>2</v>
      </c>
      <c r="I464" s="35">
        <v>13453</v>
      </c>
      <c r="J464" s="35">
        <v>3175</v>
      </c>
      <c r="K464" s="35">
        <v>0</v>
      </c>
      <c r="L464" s="35">
        <v>893</v>
      </c>
      <c r="M464" s="35">
        <v>17521</v>
      </c>
      <c r="N464" s="24"/>
      <c r="O464" s="34">
        <v>0</v>
      </c>
      <c r="P464" s="34">
        <v>0</v>
      </c>
      <c r="Q464" s="36">
        <v>0.09</v>
      </c>
      <c r="R464" s="36">
        <v>5.5550847643881752E-3</v>
      </c>
      <c r="S464" s="37">
        <f t="shared" si="7"/>
        <v>0</v>
      </c>
      <c r="T464" s="24"/>
      <c r="U464" s="38">
        <v>33256</v>
      </c>
      <c r="V464" s="38">
        <v>0</v>
      </c>
      <c r="W464" s="38">
        <v>0</v>
      </c>
      <c r="X464" s="38">
        <v>1786</v>
      </c>
      <c r="Y464" s="38">
        <v>35042</v>
      </c>
      <c r="Z464" s="24"/>
      <c r="AA464" s="39"/>
    </row>
    <row r="465" spans="1:27" x14ac:dyDescent="0.3">
      <c r="A465" s="31">
        <v>481</v>
      </c>
      <c r="B465" s="32">
        <v>481035244</v>
      </c>
      <c r="C465" s="33" t="s">
        <v>260</v>
      </c>
      <c r="D465" s="31">
        <v>35</v>
      </c>
      <c r="E465" s="33" t="s">
        <v>22</v>
      </c>
      <c r="F465" s="31">
        <v>244</v>
      </c>
      <c r="G465" s="33" t="s">
        <v>43</v>
      </c>
      <c r="H465" s="34">
        <v>17</v>
      </c>
      <c r="I465" s="35">
        <v>11661</v>
      </c>
      <c r="J465" s="35">
        <v>4721</v>
      </c>
      <c r="K465" s="35">
        <v>0</v>
      </c>
      <c r="L465" s="35">
        <v>893</v>
      </c>
      <c r="M465" s="35">
        <v>17275</v>
      </c>
      <c r="N465" s="24"/>
      <c r="O465" s="34">
        <v>0</v>
      </c>
      <c r="P465" s="34">
        <v>0</v>
      </c>
      <c r="Q465" s="36">
        <v>0.18</v>
      </c>
      <c r="R465" s="36">
        <v>0.10491002846208129</v>
      </c>
      <c r="S465" s="37">
        <f t="shared" si="7"/>
        <v>0</v>
      </c>
      <c r="T465" s="24"/>
      <c r="U465" s="38">
        <v>278494</v>
      </c>
      <c r="V465" s="38">
        <v>0</v>
      </c>
      <c r="W465" s="38">
        <v>0</v>
      </c>
      <c r="X465" s="38">
        <v>15181</v>
      </c>
      <c r="Y465" s="38">
        <v>293675</v>
      </c>
      <c r="Z465" s="24"/>
      <c r="AA465" s="39"/>
    </row>
    <row r="466" spans="1:27" x14ac:dyDescent="0.3">
      <c r="A466" s="31">
        <v>481</v>
      </c>
      <c r="B466" s="32">
        <v>481035285</v>
      </c>
      <c r="C466" s="33" t="s">
        <v>260</v>
      </c>
      <c r="D466" s="31">
        <v>35</v>
      </c>
      <c r="E466" s="33" t="s">
        <v>22</v>
      </c>
      <c r="F466" s="31">
        <v>285</v>
      </c>
      <c r="G466" s="33" t="s">
        <v>44</v>
      </c>
      <c r="H466" s="34">
        <v>3</v>
      </c>
      <c r="I466" s="35">
        <v>12504</v>
      </c>
      <c r="J466" s="35">
        <v>3830</v>
      </c>
      <c r="K466" s="35">
        <v>0</v>
      </c>
      <c r="L466" s="35">
        <v>893</v>
      </c>
      <c r="M466" s="35">
        <v>17227</v>
      </c>
      <c r="N466" s="24"/>
      <c r="O466" s="34">
        <v>0</v>
      </c>
      <c r="P466" s="34">
        <v>0</v>
      </c>
      <c r="Q466" s="36">
        <v>0.09</v>
      </c>
      <c r="R466" s="36">
        <v>4.0935904686526546E-2</v>
      </c>
      <c r="S466" s="37">
        <f t="shared" si="7"/>
        <v>0</v>
      </c>
      <c r="T466" s="24"/>
      <c r="U466" s="38">
        <v>49002</v>
      </c>
      <c r="V466" s="38">
        <v>0</v>
      </c>
      <c r="W466" s="38">
        <v>0</v>
      </c>
      <c r="X466" s="38">
        <v>2679</v>
      </c>
      <c r="Y466" s="38">
        <v>51681</v>
      </c>
      <c r="Z466" s="24"/>
      <c r="AA466" s="39"/>
    </row>
    <row r="467" spans="1:27" x14ac:dyDescent="0.3">
      <c r="A467" s="31">
        <v>481</v>
      </c>
      <c r="B467" s="32">
        <v>481035307</v>
      </c>
      <c r="C467" s="33" t="s">
        <v>260</v>
      </c>
      <c r="D467" s="31">
        <v>35</v>
      </c>
      <c r="E467" s="33" t="s">
        <v>22</v>
      </c>
      <c r="F467" s="31">
        <v>307</v>
      </c>
      <c r="G467" s="33" t="s">
        <v>76</v>
      </c>
      <c r="H467" s="34">
        <v>2</v>
      </c>
      <c r="I467" s="35">
        <v>6708</v>
      </c>
      <c r="J467" s="35">
        <v>2570</v>
      </c>
      <c r="K467" s="35">
        <v>0</v>
      </c>
      <c r="L467" s="35">
        <v>893</v>
      </c>
      <c r="M467" s="35">
        <v>10171</v>
      </c>
      <c r="N467" s="24"/>
      <c r="O467" s="34">
        <v>0</v>
      </c>
      <c r="P467" s="34">
        <v>0</v>
      </c>
      <c r="Q467" s="36">
        <v>0.09</v>
      </c>
      <c r="R467" s="36">
        <v>1.0355085778056217E-2</v>
      </c>
      <c r="S467" s="37">
        <f t="shared" si="7"/>
        <v>0</v>
      </c>
      <c r="T467" s="24"/>
      <c r="U467" s="38">
        <v>18556</v>
      </c>
      <c r="V467" s="38">
        <v>0</v>
      </c>
      <c r="W467" s="38">
        <v>0</v>
      </c>
      <c r="X467" s="38">
        <v>1786</v>
      </c>
      <c r="Y467" s="38">
        <v>20342</v>
      </c>
      <c r="Z467" s="24"/>
      <c r="AA467" s="39"/>
    </row>
    <row r="468" spans="1:27" x14ac:dyDescent="0.3">
      <c r="A468" s="31">
        <v>481</v>
      </c>
      <c r="B468" s="32">
        <v>481035350</v>
      </c>
      <c r="C468" s="33" t="s">
        <v>260</v>
      </c>
      <c r="D468" s="31">
        <v>35</v>
      </c>
      <c r="E468" s="33" t="s">
        <v>22</v>
      </c>
      <c r="F468" s="31">
        <v>350</v>
      </c>
      <c r="G468" s="33" t="s">
        <v>197</v>
      </c>
      <c r="H468" s="34">
        <v>3</v>
      </c>
      <c r="I468" s="35">
        <v>7575</v>
      </c>
      <c r="J468" s="35">
        <v>4440</v>
      </c>
      <c r="K468" s="35">
        <v>0</v>
      </c>
      <c r="L468" s="35">
        <v>893</v>
      </c>
      <c r="M468" s="35">
        <v>12908</v>
      </c>
      <c r="N468" s="24"/>
      <c r="O468" s="34">
        <v>0</v>
      </c>
      <c r="P468" s="34">
        <v>0</v>
      </c>
      <c r="Q468" s="36">
        <v>0.09</v>
      </c>
      <c r="R468" s="36">
        <v>2.8569197387249581E-2</v>
      </c>
      <c r="S468" s="37">
        <f t="shared" si="7"/>
        <v>0</v>
      </c>
      <c r="T468" s="24"/>
      <c r="U468" s="38">
        <v>36045</v>
      </c>
      <c r="V468" s="38">
        <v>0</v>
      </c>
      <c r="W468" s="38">
        <v>0</v>
      </c>
      <c r="X468" s="38">
        <v>2679</v>
      </c>
      <c r="Y468" s="38">
        <v>38724</v>
      </c>
      <c r="Z468" s="24"/>
      <c r="AA468" s="39"/>
    </row>
    <row r="469" spans="1:27" x14ac:dyDescent="0.3">
      <c r="A469" s="31">
        <v>481</v>
      </c>
      <c r="B469" s="32">
        <v>481035780</v>
      </c>
      <c r="C469" s="33" t="s">
        <v>260</v>
      </c>
      <c r="D469" s="31">
        <v>35</v>
      </c>
      <c r="E469" s="33" t="s">
        <v>22</v>
      </c>
      <c r="F469" s="31">
        <v>780</v>
      </c>
      <c r="G469" s="33" t="s">
        <v>261</v>
      </c>
      <c r="H469" s="34">
        <v>1</v>
      </c>
      <c r="I469" s="35">
        <v>9311</v>
      </c>
      <c r="J469" s="35">
        <v>1535</v>
      </c>
      <c r="K469" s="35">
        <v>0</v>
      </c>
      <c r="L469" s="35">
        <v>893</v>
      </c>
      <c r="M469" s="35">
        <v>11739</v>
      </c>
      <c r="N469" s="24"/>
      <c r="O469" s="34">
        <v>0</v>
      </c>
      <c r="P469" s="34">
        <v>0</v>
      </c>
      <c r="Q469" s="36">
        <v>0.09</v>
      </c>
      <c r="R469" s="36">
        <v>1.4449206806613405E-2</v>
      </c>
      <c r="S469" s="37">
        <f t="shared" si="7"/>
        <v>0</v>
      </c>
      <c r="T469" s="24"/>
      <c r="U469" s="38">
        <v>10846</v>
      </c>
      <c r="V469" s="38">
        <v>0</v>
      </c>
      <c r="W469" s="38">
        <v>0</v>
      </c>
      <c r="X469" s="38">
        <v>893</v>
      </c>
      <c r="Y469" s="38">
        <v>11739</v>
      </c>
      <c r="Z469" s="24"/>
      <c r="AA469" s="39"/>
    </row>
    <row r="470" spans="1:27" x14ac:dyDescent="0.3">
      <c r="A470" s="31">
        <v>482</v>
      </c>
      <c r="B470" s="32">
        <v>482204007</v>
      </c>
      <c r="C470" s="33" t="s">
        <v>262</v>
      </c>
      <c r="D470" s="31">
        <v>204</v>
      </c>
      <c r="E470" s="33" t="s">
        <v>263</v>
      </c>
      <c r="F470" s="31">
        <v>7</v>
      </c>
      <c r="G470" s="33" t="s">
        <v>224</v>
      </c>
      <c r="H470" s="34">
        <v>45</v>
      </c>
      <c r="I470" s="35">
        <v>8968</v>
      </c>
      <c r="J470" s="35">
        <v>3491</v>
      </c>
      <c r="K470" s="35">
        <v>0</v>
      </c>
      <c r="L470" s="35">
        <v>893</v>
      </c>
      <c r="M470" s="35">
        <v>13352</v>
      </c>
      <c r="N470" s="24"/>
      <c r="O470" s="34">
        <v>0</v>
      </c>
      <c r="P470" s="34">
        <v>0</v>
      </c>
      <c r="Q470" s="36">
        <v>0.09</v>
      </c>
      <c r="R470" s="36">
        <v>1.8021868319836744E-2</v>
      </c>
      <c r="S470" s="37">
        <f t="shared" si="7"/>
        <v>0</v>
      </c>
      <c r="T470" s="24"/>
      <c r="U470" s="38">
        <v>560655</v>
      </c>
      <c r="V470" s="38">
        <v>0</v>
      </c>
      <c r="W470" s="38">
        <v>0</v>
      </c>
      <c r="X470" s="38">
        <v>40185</v>
      </c>
      <c r="Y470" s="38">
        <v>600840</v>
      </c>
      <c r="Z470" s="24"/>
      <c r="AA470" s="39"/>
    </row>
    <row r="471" spans="1:27" x14ac:dyDescent="0.3">
      <c r="A471" s="31">
        <v>482</v>
      </c>
      <c r="B471" s="32">
        <v>482204105</v>
      </c>
      <c r="C471" s="33" t="s">
        <v>262</v>
      </c>
      <c r="D471" s="31">
        <v>204</v>
      </c>
      <c r="E471" s="33" t="s">
        <v>263</v>
      </c>
      <c r="F471" s="31">
        <v>105</v>
      </c>
      <c r="G471" s="33" t="s">
        <v>264</v>
      </c>
      <c r="H471" s="34">
        <v>2</v>
      </c>
      <c r="I471" s="35">
        <v>8580</v>
      </c>
      <c r="J471" s="35">
        <v>2958</v>
      </c>
      <c r="K471" s="35">
        <v>0</v>
      </c>
      <c r="L471" s="35">
        <v>893</v>
      </c>
      <c r="M471" s="35">
        <v>12431</v>
      </c>
      <c r="N471" s="24"/>
      <c r="O471" s="34">
        <v>0</v>
      </c>
      <c r="P471" s="34">
        <v>0</v>
      </c>
      <c r="Q471" s="36">
        <v>0.09</v>
      </c>
      <c r="R471" s="36">
        <v>2.0486740623300442E-3</v>
      </c>
      <c r="S471" s="37">
        <f t="shared" si="7"/>
        <v>0</v>
      </c>
      <c r="T471" s="24"/>
      <c r="U471" s="38">
        <v>23076</v>
      </c>
      <c r="V471" s="38">
        <v>0</v>
      </c>
      <c r="W471" s="38">
        <v>0</v>
      </c>
      <c r="X471" s="38">
        <v>1786</v>
      </c>
      <c r="Y471" s="38">
        <v>24862</v>
      </c>
      <c r="Z471" s="24"/>
      <c r="AA471" s="39"/>
    </row>
    <row r="472" spans="1:27" x14ac:dyDescent="0.3">
      <c r="A472" s="31">
        <v>482</v>
      </c>
      <c r="B472" s="32">
        <v>482204204</v>
      </c>
      <c r="C472" s="33" t="s">
        <v>262</v>
      </c>
      <c r="D472" s="31">
        <v>204</v>
      </c>
      <c r="E472" s="33" t="s">
        <v>263</v>
      </c>
      <c r="F472" s="31">
        <v>204</v>
      </c>
      <c r="G472" s="33" t="s">
        <v>263</v>
      </c>
      <c r="H472" s="34">
        <v>167</v>
      </c>
      <c r="I472" s="35">
        <v>8852</v>
      </c>
      <c r="J472" s="35">
        <v>5512</v>
      </c>
      <c r="K472" s="35">
        <v>0</v>
      </c>
      <c r="L472" s="35">
        <v>893</v>
      </c>
      <c r="M472" s="35">
        <v>15257</v>
      </c>
      <c r="N472" s="24"/>
      <c r="O472" s="34">
        <v>0</v>
      </c>
      <c r="P472" s="34">
        <v>0</v>
      </c>
      <c r="Q472" s="36">
        <v>0.09</v>
      </c>
      <c r="R472" s="36">
        <v>6.3022367974310364E-2</v>
      </c>
      <c r="S472" s="37">
        <f t="shared" si="7"/>
        <v>0</v>
      </c>
      <c r="T472" s="24"/>
      <c r="U472" s="38">
        <v>2398788</v>
      </c>
      <c r="V472" s="38">
        <v>0</v>
      </c>
      <c r="W472" s="38">
        <v>0</v>
      </c>
      <c r="X472" s="38">
        <v>149131</v>
      </c>
      <c r="Y472" s="38">
        <v>2547919</v>
      </c>
      <c r="Z472" s="24"/>
      <c r="AA472" s="39"/>
    </row>
    <row r="473" spans="1:27" x14ac:dyDescent="0.3">
      <c r="A473" s="31">
        <v>482</v>
      </c>
      <c r="B473" s="32">
        <v>482204745</v>
      </c>
      <c r="C473" s="33" t="s">
        <v>262</v>
      </c>
      <c r="D473" s="31">
        <v>204</v>
      </c>
      <c r="E473" s="33" t="s">
        <v>263</v>
      </c>
      <c r="F473" s="31">
        <v>745</v>
      </c>
      <c r="G473" s="33" t="s">
        <v>225</v>
      </c>
      <c r="H473" s="34">
        <v>22</v>
      </c>
      <c r="I473" s="35">
        <v>8884</v>
      </c>
      <c r="J473" s="35">
        <v>4039</v>
      </c>
      <c r="K473" s="35">
        <v>0</v>
      </c>
      <c r="L473" s="35">
        <v>893</v>
      </c>
      <c r="M473" s="35">
        <v>13816</v>
      </c>
      <c r="N473" s="24"/>
      <c r="O473" s="34">
        <v>0</v>
      </c>
      <c r="P473" s="34">
        <v>0</v>
      </c>
      <c r="Q473" s="36">
        <v>0.09</v>
      </c>
      <c r="R473" s="36">
        <v>9.090040292443374E-3</v>
      </c>
      <c r="S473" s="37">
        <f t="shared" si="7"/>
        <v>0</v>
      </c>
      <c r="T473" s="24"/>
      <c r="U473" s="38">
        <v>284306</v>
      </c>
      <c r="V473" s="38">
        <v>0</v>
      </c>
      <c r="W473" s="38">
        <v>0</v>
      </c>
      <c r="X473" s="38">
        <v>19646</v>
      </c>
      <c r="Y473" s="38">
        <v>303952</v>
      </c>
      <c r="Z473" s="24"/>
      <c r="AA473" s="39"/>
    </row>
    <row r="474" spans="1:27" x14ac:dyDescent="0.3">
      <c r="A474" s="31">
        <v>482</v>
      </c>
      <c r="B474" s="32">
        <v>482204773</v>
      </c>
      <c r="C474" s="33" t="s">
        <v>262</v>
      </c>
      <c r="D474" s="31">
        <v>204</v>
      </c>
      <c r="E474" s="33" t="s">
        <v>263</v>
      </c>
      <c r="F474" s="31">
        <v>773</v>
      </c>
      <c r="G474" s="33" t="s">
        <v>265</v>
      </c>
      <c r="H474" s="34">
        <v>52</v>
      </c>
      <c r="I474" s="35">
        <v>9390</v>
      </c>
      <c r="J474" s="35">
        <v>4370</v>
      </c>
      <c r="K474" s="35">
        <v>0</v>
      </c>
      <c r="L474" s="35">
        <v>893</v>
      </c>
      <c r="M474" s="35">
        <v>14653</v>
      </c>
      <c r="N474" s="24"/>
      <c r="O474" s="34">
        <v>0</v>
      </c>
      <c r="P474" s="34">
        <v>0</v>
      </c>
      <c r="Q474" s="36">
        <v>0.09</v>
      </c>
      <c r="R474" s="36">
        <v>1.913204240354946E-2</v>
      </c>
      <c r="S474" s="37">
        <f t="shared" si="7"/>
        <v>0</v>
      </c>
      <c r="T474" s="24"/>
      <c r="U474" s="38">
        <v>715520</v>
      </c>
      <c r="V474" s="38">
        <v>0</v>
      </c>
      <c r="W474" s="38">
        <v>0</v>
      </c>
      <c r="X474" s="38">
        <v>46436</v>
      </c>
      <c r="Y474" s="38">
        <v>761956</v>
      </c>
      <c r="Z474" s="24"/>
      <c r="AA474" s="39"/>
    </row>
    <row r="475" spans="1:27" x14ac:dyDescent="0.3">
      <c r="A475" s="31">
        <v>483</v>
      </c>
      <c r="B475" s="32">
        <v>483239020</v>
      </c>
      <c r="C475" s="33" t="s">
        <v>266</v>
      </c>
      <c r="D475" s="31">
        <v>239</v>
      </c>
      <c r="E475" s="33" t="s">
        <v>267</v>
      </c>
      <c r="F475" s="31">
        <v>20</v>
      </c>
      <c r="G475" s="33" t="s">
        <v>142</v>
      </c>
      <c r="H475" s="34">
        <v>6</v>
      </c>
      <c r="I475" s="35">
        <v>8811</v>
      </c>
      <c r="J475" s="35">
        <v>2547</v>
      </c>
      <c r="K475" s="35">
        <v>0</v>
      </c>
      <c r="L475" s="35">
        <v>893</v>
      </c>
      <c r="M475" s="35">
        <v>12251</v>
      </c>
      <c r="N475" s="24"/>
      <c r="O475" s="34">
        <v>0</v>
      </c>
      <c r="P475" s="34">
        <v>0</v>
      </c>
      <c r="Q475" s="36">
        <v>0.09</v>
      </c>
      <c r="R475" s="36">
        <v>3.951492320287639E-2</v>
      </c>
      <c r="S475" s="37">
        <f t="shared" si="7"/>
        <v>0</v>
      </c>
      <c r="T475" s="24"/>
      <c r="U475" s="38">
        <v>68148</v>
      </c>
      <c r="V475" s="38">
        <v>0</v>
      </c>
      <c r="W475" s="38">
        <v>0</v>
      </c>
      <c r="X475" s="38">
        <v>5358</v>
      </c>
      <c r="Y475" s="38">
        <v>73506</v>
      </c>
      <c r="Z475" s="24"/>
      <c r="AA475" s="39"/>
    </row>
    <row r="476" spans="1:27" x14ac:dyDescent="0.3">
      <c r="A476" s="31">
        <v>483</v>
      </c>
      <c r="B476" s="32">
        <v>483239036</v>
      </c>
      <c r="C476" s="33" t="s">
        <v>266</v>
      </c>
      <c r="D476" s="31">
        <v>239</v>
      </c>
      <c r="E476" s="33" t="s">
        <v>267</v>
      </c>
      <c r="F476" s="31">
        <v>36</v>
      </c>
      <c r="G476" s="33" t="s">
        <v>143</v>
      </c>
      <c r="H476" s="34">
        <v>32</v>
      </c>
      <c r="I476" s="35">
        <v>10127</v>
      </c>
      <c r="J476" s="35">
        <v>4455</v>
      </c>
      <c r="K476" s="35">
        <v>0</v>
      </c>
      <c r="L476" s="35">
        <v>893</v>
      </c>
      <c r="M476" s="35">
        <v>15475</v>
      </c>
      <c r="N476" s="24"/>
      <c r="O476" s="34">
        <v>0</v>
      </c>
      <c r="P476" s="34">
        <v>0</v>
      </c>
      <c r="Q476" s="36">
        <v>0.09</v>
      </c>
      <c r="R476" s="36">
        <v>7.4364534925783238E-2</v>
      </c>
      <c r="S476" s="37">
        <f t="shared" si="7"/>
        <v>0</v>
      </c>
      <c r="T476" s="24"/>
      <c r="U476" s="38">
        <v>466624</v>
      </c>
      <c r="V476" s="38">
        <v>0</v>
      </c>
      <c r="W476" s="38">
        <v>0</v>
      </c>
      <c r="X476" s="38">
        <v>28576</v>
      </c>
      <c r="Y476" s="38">
        <v>495200</v>
      </c>
      <c r="Z476" s="24"/>
      <c r="AA476" s="39"/>
    </row>
    <row r="477" spans="1:27" x14ac:dyDescent="0.3">
      <c r="A477" s="31">
        <v>483</v>
      </c>
      <c r="B477" s="32">
        <v>483239052</v>
      </c>
      <c r="C477" s="33" t="s">
        <v>266</v>
      </c>
      <c r="D477" s="31">
        <v>239</v>
      </c>
      <c r="E477" s="33" t="s">
        <v>267</v>
      </c>
      <c r="F477" s="31">
        <v>52</v>
      </c>
      <c r="G477" s="33" t="s">
        <v>268</v>
      </c>
      <c r="H477" s="34">
        <v>34</v>
      </c>
      <c r="I477" s="35">
        <v>10167</v>
      </c>
      <c r="J477" s="35">
        <v>3097</v>
      </c>
      <c r="K477" s="35">
        <v>0</v>
      </c>
      <c r="L477" s="35">
        <v>893</v>
      </c>
      <c r="M477" s="35">
        <v>14157</v>
      </c>
      <c r="N477" s="24"/>
      <c r="O477" s="34">
        <v>0</v>
      </c>
      <c r="P477" s="34">
        <v>0</v>
      </c>
      <c r="Q477" s="36">
        <v>0.09</v>
      </c>
      <c r="R477" s="36">
        <v>3.0723708248478417E-2</v>
      </c>
      <c r="S477" s="37">
        <f t="shared" si="7"/>
        <v>0</v>
      </c>
      <c r="T477" s="24"/>
      <c r="U477" s="38">
        <v>450976</v>
      </c>
      <c r="V477" s="38">
        <v>0</v>
      </c>
      <c r="W477" s="38">
        <v>0</v>
      </c>
      <c r="X477" s="38">
        <v>30362</v>
      </c>
      <c r="Y477" s="38">
        <v>481338</v>
      </c>
      <c r="Z477" s="24"/>
      <c r="AA477" s="39"/>
    </row>
    <row r="478" spans="1:27" x14ac:dyDescent="0.3">
      <c r="A478" s="31">
        <v>483</v>
      </c>
      <c r="B478" s="32">
        <v>483239082</v>
      </c>
      <c r="C478" s="33" t="s">
        <v>266</v>
      </c>
      <c r="D478" s="31">
        <v>239</v>
      </c>
      <c r="E478" s="33" t="s">
        <v>267</v>
      </c>
      <c r="F478" s="31">
        <v>82</v>
      </c>
      <c r="G478" s="33" t="s">
        <v>269</v>
      </c>
      <c r="H478" s="34">
        <v>7</v>
      </c>
      <c r="I478" s="35">
        <v>12665</v>
      </c>
      <c r="J478" s="35">
        <v>4049</v>
      </c>
      <c r="K478" s="35">
        <v>0</v>
      </c>
      <c r="L478" s="35">
        <v>893</v>
      </c>
      <c r="M478" s="35">
        <v>17607</v>
      </c>
      <c r="N478" s="24"/>
      <c r="O478" s="34">
        <v>0</v>
      </c>
      <c r="P478" s="34">
        <v>0</v>
      </c>
      <c r="Q478" s="36">
        <v>0.09</v>
      </c>
      <c r="R478" s="36">
        <v>5.8766539512043314E-3</v>
      </c>
      <c r="S478" s="37">
        <f t="shared" si="7"/>
        <v>0</v>
      </c>
      <c r="T478" s="24"/>
      <c r="U478" s="38">
        <v>116998</v>
      </c>
      <c r="V478" s="38">
        <v>0</v>
      </c>
      <c r="W478" s="38">
        <v>0</v>
      </c>
      <c r="X478" s="38">
        <v>6251</v>
      </c>
      <c r="Y478" s="38">
        <v>123249</v>
      </c>
      <c r="Z478" s="24"/>
      <c r="AA478" s="39"/>
    </row>
    <row r="479" spans="1:27" x14ac:dyDescent="0.3">
      <c r="A479" s="31">
        <v>483</v>
      </c>
      <c r="B479" s="32">
        <v>483239096</v>
      </c>
      <c r="C479" s="33" t="s">
        <v>266</v>
      </c>
      <c r="D479" s="31">
        <v>239</v>
      </c>
      <c r="E479" s="33" t="s">
        <v>267</v>
      </c>
      <c r="F479" s="31">
        <v>96</v>
      </c>
      <c r="G479" s="33" t="s">
        <v>234</v>
      </c>
      <c r="H479" s="34">
        <v>4</v>
      </c>
      <c r="I479" s="35">
        <v>8636</v>
      </c>
      <c r="J479" s="35">
        <v>4668</v>
      </c>
      <c r="K479" s="35">
        <v>0</v>
      </c>
      <c r="L479" s="35">
        <v>893</v>
      </c>
      <c r="M479" s="35">
        <v>14197</v>
      </c>
      <c r="N479" s="24"/>
      <c r="O479" s="34">
        <v>0</v>
      </c>
      <c r="P479" s="34">
        <v>0</v>
      </c>
      <c r="Q479" s="36">
        <v>0.09</v>
      </c>
      <c r="R479" s="36">
        <v>2.6066401974351325E-2</v>
      </c>
      <c r="S479" s="37">
        <f t="shared" si="7"/>
        <v>0</v>
      </c>
      <c r="T479" s="24"/>
      <c r="U479" s="38">
        <v>53216</v>
      </c>
      <c r="V479" s="38">
        <v>0</v>
      </c>
      <c r="W479" s="38">
        <v>0</v>
      </c>
      <c r="X479" s="38">
        <v>3572</v>
      </c>
      <c r="Y479" s="38">
        <v>56788</v>
      </c>
      <c r="Z479" s="24"/>
      <c r="AA479" s="39"/>
    </row>
    <row r="480" spans="1:27" x14ac:dyDescent="0.3">
      <c r="A480" s="31">
        <v>483</v>
      </c>
      <c r="B480" s="32">
        <v>483239118</v>
      </c>
      <c r="C480" s="33" t="s">
        <v>266</v>
      </c>
      <c r="D480" s="31">
        <v>239</v>
      </c>
      <c r="E480" s="33" t="s">
        <v>267</v>
      </c>
      <c r="F480" s="31">
        <v>118</v>
      </c>
      <c r="G480" s="33" t="s">
        <v>270</v>
      </c>
      <c r="H480" s="34">
        <v>2</v>
      </c>
      <c r="I480" s="35">
        <v>8987</v>
      </c>
      <c r="J480" s="35">
        <v>2090</v>
      </c>
      <c r="K480" s="35">
        <v>0</v>
      </c>
      <c r="L480" s="35">
        <v>893</v>
      </c>
      <c r="M480" s="35">
        <v>11970</v>
      </c>
      <c r="N480" s="24"/>
      <c r="O480" s="34">
        <v>0</v>
      </c>
      <c r="P480" s="34">
        <v>0</v>
      </c>
      <c r="Q480" s="36">
        <v>0.09</v>
      </c>
      <c r="R480" s="36">
        <v>2.6969960553963517E-3</v>
      </c>
      <c r="S480" s="37">
        <f t="shared" si="7"/>
        <v>0</v>
      </c>
      <c r="T480" s="24"/>
      <c r="U480" s="38">
        <v>22154</v>
      </c>
      <c r="V480" s="38">
        <v>0</v>
      </c>
      <c r="W480" s="38">
        <v>0</v>
      </c>
      <c r="X480" s="38">
        <v>1786</v>
      </c>
      <c r="Y480" s="38">
        <v>23940</v>
      </c>
      <c r="Z480" s="24"/>
      <c r="AA480" s="39"/>
    </row>
    <row r="481" spans="1:27" x14ac:dyDescent="0.3">
      <c r="A481" s="31">
        <v>483</v>
      </c>
      <c r="B481" s="32">
        <v>483239145</v>
      </c>
      <c r="C481" s="33" t="s">
        <v>266</v>
      </c>
      <c r="D481" s="31">
        <v>239</v>
      </c>
      <c r="E481" s="33" t="s">
        <v>267</v>
      </c>
      <c r="F481" s="31">
        <v>145</v>
      </c>
      <c r="G481" s="33" t="s">
        <v>271</v>
      </c>
      <c r="H481" s="34">
        <v>10</v>
      </c>
      <c r="I481" s="35">
        <v>8870</v>
      </c>
      <c r="J481" s="35">
        <v>2689</v>
      </c>
      <c r="K481" s="35">
        <v>0</v>
      </c>
      <c r="L481" s="35">
        <v>893</v>
      </c>
      <c r="M481" s="35">
        <v>12452</v>
      </c>
      <c r="N481" s="24"/>
      <c r="O481" s="34">
        <v>0</v>
      </c>
      <c r="P481" s="34">
        <v>0</v>
      </c>
      <c r="Q481" s="36">
        <v>0.09</v>
      </c>
      <c r="R481" s="36">
        <v>1.4420383698988118E-2</v>
      </c>
      <c r="S481" s="37">
        <f t="shared" si="7"/>
        <v>0</v>
      </c>
      <c r="T481" s="24"/>
      <c r="U481" s="38">
        <v>115590</v>
      </c>
      <c r="V481" s="38">
        <v>0</v>
      </c>
      <c r="W481" s="38">
        <v>0</v>
      </c>
      <c r="X481" s="38">
        <v>8930</v>
      </c>
      <c r="Y481" s="38">
        <v>124520</v>
      </c>
      <c r="Z481" s="24"/>
      <c r="AA481" s="39"/>
    </row>
    <row r="482" spans="1:27" x14ac:dyDescent="0.3">
      <c r="A482" s="31">
        <v>483</v>
      </c>
      <c r="B482" s="32">
        <v>483239171</v>
      </c>
      <c r="C482" s="33" t="s">
        <v>266</v>
      </c>
      <c r="D482" s="31">
        <v>239</v>
      </c>
      <c r="E482" s="33" t="s">
        <v>267</v>
      </c>
      <c r="F482" s="31">
        <v>171</v>
      </c>
      <c r="G482" s="33" t="s">
        <v>272</v>
      </c>
      <c r="H482" s="34">
        <v>3</v>
      </c>
      <c r="I482" s="35">
        <v>10120</v>
      </c>
      <c r="J482" s="35">
        <v>2409</v>
      </c>
      <c r="K482" s="35">
        <v>0</v>
      </c>
      <c r="L482" s="35">
        <v>893</v>
      </c>
      <c r="M482" s="35">
        <v>13422</v>
      </c>
      <c r="N482" s="24"/>
      <c r="O482" s="34">
        <v>0</v>
      </c>
      <c r="P482" s="34">
        <v>0</v>
      </c>
      <c r="Q482" s="36">
        <v>0.09</v>
      </c>
      <c r="R482" s="36">
        <v>4.3207440210356832E-3</v>
      </c>
      <c r="S482" s="37">
        <f t="shared" si="7"/>
        <v>0</v>
      </c>
      <c r="T482" s="24"/>
      <c r="U482" s="38">
        <v>37587</v>
      </c>
      <c r="V482" s="38">
        <v>0</v>
      </c>
      <c r="W482" s="38">
        <v>0</v>
      </c>
      <c r="X482" s="38">
        <v>2679</v>
      </c>
      <c r="Y482" s="38">
        <v>40266</v>
      </c>
      <c r="Z482" s="24"/>
      <c r="AA482" s="39"/>
    </row>
    <row r="483" spans="1:27" x14ac:dyDescent="0.3">
      <c r="A483" s="31">
        <v>483</v>
      </c>
      <c r="B483" s="32">
        <v>483239172</v>
      </c>
      <c r="C483" s="33" t="s">
        <v>266</v>
      </c>
      <c r="D483" s="31">
        <v>239</v>
      </c>
      <c r="E483" s="33" t="s">
        <v>267</v>
      </c>
      <c r="F483" s="31">
        <v>172</v>
      </c>
      <c r="G483" s="33" t="s">
        <v>144</v>
      </c>
      <c r="H483" s="34">
        <v>1</v>
      </c>
      <c r="I483" s="35">
        <v>9225</v>
      </c>
      <c r="J483" s="35">
        <v>6044</v>
      </c>
      <c r="K483" s="35">
        <v>0</v>
      </c>
      <c r="L483" s="35">
        <v>893</v>
      </c>
      <c r="M483" s="35">
        <v>16162</v>
      </c>
      <c r="N483" s="24"/>
      <c r="O483" s="34">
        <v>0</v>
      </c>
      <c r="P483" s="34">
        <v>0</v>
      </c>
      <c r="Q483" s="36">
        <v>0.09</v>
      </c>
      <c r="R483" s="36">
        <v>2.7926379533493816E-2</v>
      </c>
      <c r="S483" s="37">
        <f t="shared" si="7"/>
        <v>0</v>
      </c>
      <c r="T483" s="24"/>
      <c r="U483" s="38">
        <v>15269</v>
      </c>
      <c r="V483" s="38">
        <v>0</v>
      </c>
      <c r="W483" s="38">
        <v>0</v>
      </c>
      <c r="X483" s="38">
        <v>893</v>
      </c>
      <c r="Y483" s="38">
        <v>16162</v>
      </c>
      <c r="Z483" s="24"/>
      <c r="AA483" s="39"/>
    </row>
    <row r="484" spans="1:27" x14ac:dyDescent="0.3">
      <c r="A484" s="31">
        <v>483</v>
      </c>
      <c r="B484" s="32">
        <v>483239182</v>
      </c>
      <c r="C484" s="33" t="s">
        <v>266</v>
      </c>
      <c r="D484" s="31">
        <v>239</v>
      </c>
      <c r="E484" s="33" t="s">
        <v>267</v>
      </c>
      <c r="F484" s="31">
        <v>182</v>
      </c>
      <c r="G484" s="33" t="s">
        <v>273</v>
      </c>
      <c r="H484" s="34">
        <v>37</v>
      </c>
      <c r="I484" s="35">
        <v>10214</v>
      </c>
      <c r="J484" s="35">
        <v>3124</v>
      </c>
      <c r="K484" s="35">
        <v>0</v>
      </c>
      <c r="L484" s="35">
        <v>893</v>
      </c>
      <c r="M484" s="35">
        <v>14231</v>
      </c>
      <c r="N484" s="24"/>
      <c r="O484" s="34">
        <v>0</v>
      </c>
      <c r="P484" s="34">
        <v>0</v>
      </c>
      <c r="Q484" s="36">
        <v>0.09</v>
      </c>
      <c r="R484" s="36">
        <v>1.4562124631841042E-2</v>
      </c>
      <c r="S484" s="37">
        <f t="shared" si="7"/>
        <v>0</v>
      </c>
      <c r="T484" s="24"/>
      <c r="U484" s="38">
        <v>493506</v>
      </c>
      <c r="V484" s="38">
        <v>0</v>
      </c>
      <c r="W484" s="38">
        <v>0</v>
      </c>
      <c r="X484" s="38">
        <v>33041</v>
      </c>
      <c r="Y484" s="38">
        <v>526547</v>
      </c>
      <c r="Z484" s="24"/>
      <c r="AA484" s="39"/>
    </row>
    <row r="485" spans="1:27" x14ac:dyDescent="0.3">
      <c r="A485" s="31">
        <v>483</v>
      </c>
      <c r="B485" s="32">
        <v>483239201</v>
      </c>
      <c r="C485" s="33" t="s">
        <v>266</v>
      </c>
      <c r="D485" s="31">
        <v>239</v>
      </c>
      <c r="E485" s="33" t="s">
        <v>267</v>
      </c>
      <c r="F485" s="31">
        <v>201</v>
      </c>
      <c r="G485" s="33" t="s">
        <v>17</v>
      </c>
      <c r="H485" s="34">
        <v>1</v>
      </c>
      <c r="I485" s="35">
        <v>14504</v>
      </c>
      <c r="J485" s="35">
        <v>242</v>
      </c>
      <c r="K485" s="35">
        <v>0</v>
      </c>
      <c r="L485" s="35">
        <v>893</v>
      </c>
      <c r="M485" s="35">
        <v>15639</v>
      </c>
      <c r="N485" s="24"/>
      <c r="O485" s="34">
        <v>0</v>
      </c>
      <c r="P485" s="34">
        <v>0</v>
      </c>
      <c r="Q485" s="36">
        <v>0.18</v>
      </c>
      <c r="R485" s="36">
        <v>8.2094441958801112E-2</v>
      </c>
      <c r="S485" s="37">
        <f t="shared" si="7"/>
        <v>0</v>
      </c>
      <c r="T485" s="24"/>
      <c r="U485" s="38">
        <v>14746</v>
      </c>
      <c r="V485" s="38">
        <v>0</v>
      </c>
      <c r="W485" s="38">
        <v>0</v>
      </c>
      <c r="X485" s="38">
        <v>893</v>
      </c>
      <c r="Y485" s="38">
        <v>15639</v>
      </c>
      <c r="Z485" s="24"/>
      <c r="AA485" s="39"/>
    </row>
    <row r="486" spans="1:27" x14ac:dyDescent="0.3">
      <c r="A486" s="31">
        <v>483</v>
      </c>
      <c r="B486" s="32">
        <v>483239231</v>
      </c>
      <c r="C486" s="33" t="s">
        <v>266</v>
      </c>
      <c r="D486" s="31">
        <v>239</v>
      </c>
      <c r="E486" s="33" t="s">
        <v>267</v>
      </c>
      <c r="F486" s="31">
        <v>231</v>
      </c>
      <c r="G486" s="33" t="s">
        <v>274</v>
      </c>
      <c r="H486" s="34">
        <v>10</v>
      </c>
      <c r="I486" s="35">
        <v>9697</v>
      </c>
      <c r="J486" s="35">
        <v>2199</v>
      </c>
      <c r="K486" s="35">
        <v>0</v>
      </c>
      <c r="L486" s="35">
        <v>893</v>
      </c>
      <c r="M486" s="35">
        <v>12789</v>
      </c>
      <c r="N486" s="24"/>
      <c r="O486" s="34">
        <v>0</v>
      </c>
      <c r="P486" s="34">
        <v>0</v>
      </c>
      <c r="Q486" s="36">
        <v>0.09</v>
      </c>
      <c r="R486" s="36">
        <v>1.3258958755027297E-2</v>
      </c>
      <c r="S486" s="37">
        <f t="shared" si="7"/>
        <v>0</v>
      </c>
      <c r="T486" s="24"/>
      <c r="U486" s="38">
        <v>118960</v>
      </c>
      <c r="V486" s="38">
        <v>0</v>
      </c>
      <c r="W486" s="38">
        <v>0</v>
      </c>
      <c r="X486" s="38">
        <v>8930</v>
      </c>
      <c r="Y486" s="38">
        <v>127890</v>
      </c>
      <c r="Z486" s="24"/>
      <c r="AA486" s="39"/>
    </row>
    <row r="487" spans="1:27" x14ac:dyDescent="0.3">
      <c r="A487" s="31">
        <v>483</v>
      </c>
      <c r="B487" s="32">
        <v>483239239</v>
      </c>
      <c r="C487" s="33" t="s">
        <v>266</v>
      </c>
      <c r="D487" s="31">
        <v>239</v>
      </c>
      <c r="E487" s="33" t="s">
        <v>267</v>
      </c>
      <c r="F487" s="31">
        <v>239</v>
      </c>
      <c r="G487" s="33" t="s">
        <v>267</v>
      </c>
      <c r="H487" s="34">
        <v>425</v>
      </c>
      <c r="I487" s="35">
        <v>9804</v>
      </c>
      <c r="J487" s="35">
        <v>3393</v>
      </c>
      <c r="K487" s="35">
        <v>0</v>
      </c>
      <c r="L487" s="35">
        <v>893</v>
      </c>
      <c r="M487" s="35">
        <v>14090</v>
      </c>
      <c r="N487" s="24"/>
      <c r="O487" s="34">
        <v>0</v>
      </c>
      <c r="P487" s="34">
        <v>0</v>
      </c>
      <c r="Q487" s="36">
        <v>0.09</v>
      </c>
      <c r="R487" s="36">
        <v>6.3794216259848283E-2</v>
      </c>
      <c r="S487" s="37">
        <f t="shared" si="7"/>
        <v>0</v>
      </c>
      <c r="T487" s="24"/>
      <c r="U487" s="38">
        <v>5608725</v>
      </c>
      <c r="V487" s="38">
        <v>0</v>
      </c>
      <c r="W487" s="38">
        <v>0</v>
      </c>
      <c r="X487" s="38">
        <v>379525</v>
      </c>
      <c r="Y487" s="38">
        <v>5988250</v>
      </c>
      <c r="Z487" s="24"/>
      <c r="AA487" s="39"/>
    </row>
    <row r="488" spans="1:27" x14ac:dyDescent="0.3">
      <c r="A488" s="31">
        <v>483</v>
      </c>
      <c r="B488" s="32">
        <v>483239240</v>
      </c>
      <c r="C488" s="33" t="s">
        <v>266</v>
      </c>
      <c r="D488" s="31">
        <v>239</v>
      </c>
      <c r="E488" s="33" t="s">
        <v>267</v>
      </c>
      <c r="F488" s="31">
        <v>240</v>
      </c>
      <c r="G488" s="33" t="s">
        <v>275</v>
      </c>
      <c r="H488" s="34">
        <v>1</v>
      </c>
      <c r="I488" s="35">
        <v>8811</v>
      </c>
      <c r="J488" s="35">
        <v>5299</v>
      </c>
      <c r="K488" s="35">
        <v>0</v>
      </c>
      <c r="L488" s="35">
        <v>893</v>
      </c>
      <c r="M488" s="35">
        <v>15003</v>
      </c>
      <c r="N488" s="24"/>
      <c r="O488" s="34">
        <v>0</v>
      </c>
      <c r="P488" s="34">
        <v>0</v>
      </c>
      <c r="Q488" s="36">
        <v>0.09</v>
      </c>
      <c r="R488" s="36">
        <v>3.6545946196398882E-3</v>
      </c>
      <c r="S488" s="37">
        <f t="shared" si="7"/>
        <v>0</v>
      </c>
      <c r="T488" s="24"/>
      <c r="U488" s="38">
        <v>14110</v>
      </c>
      <c r="V488" s="38">
        <v>0</v>
      </c>
      <c r="W488" s="38">
        <v>0</v>
      </c>
      <c r="X488" s="38">
        <v>893</v>
      </c>
      <c r="Y488" s="38">
        <v>15003</v>
      </c>
      <c r="Z488" s="24"/>
      <c r="AA488" s="39"/>
    </row>
    <row r="489" spans="1:27" x14ac:dyDescent="0.3">
      <c r="A489" s="31">
        <v>483</v>
      </c>
      <c r="B489" s="32">
        <v>483239250</v>
      </c>
      <c r="C489" s="33" t="s">
        <v>266</v>
      </c>
      <c r="D489" s="31">
        <v>239</v>
      </c>
      <c r="E489" s="33" t="s">
        <v>267</v>
      </c>
      <c r="F489" s="31">
        <v>250</v>
      </c>
      <c r="G489" s="33" t="s">
        <v>276</v>
      </c>
      <c r="H489" s="34">
        <v>1</v>
      </c>
      <c r="I489" s="35">
        <v>8987</v>
      </c>
      <c r="J489" s="35">
        <v>4509</v>
      </c>
      <c r="K489" s="35">
        <v>0</v>
      </c>
      <c r="L489" s="35">
        <v>893</v>
      </c>
      <c r="M489" s="35">
        <v>14389</v>
      </c>
      <c r="N489" s="24"/>
      <c r="O489" s="34">
        <v>0</v>
      </c>
      <c r="P489" s="34">
        <v>0</v>
      </c>
      <c r="Q489" s="36">
        <v>0.09</v>
      </c>
      <c r="R489" s="36">
        <v>1.9868309621841494E-3</v>
      </c>
      <c r="S489" s="37">
        <f t="shared" si="7"/>
        <v>0</v>
      </c>
      <c r="T489" s="24"/>
      <c r="U489" s="38">
        <v>13496</v>
      </c>
      <c r="V489" s="38">
        <v>0</v>
      </c>
      <c r="W489" s="38">
        <v>0</v>
      </c>
      <c r="X489" s="38">
        <v>893</v>
      </c>
      <c r="Y489" s="38">
        <v>14389</v>
      </c>
      <c r="Z489" s="24"/>
      <c r="AA489" s="39"/>
    </row>
    <row r="490" spans="1:27" x14ac:dyDescent="0.3">
      <c r="A490" s="31">
        <v>483</v>
      </c>
      <c r="B490" s="32">
        <v>483239261</v>
      </c>
      <c r="C490" s="33" t="s">
        <v>266</v>
      </c>
      <c r="D490" s="31">
        <v>239</v>
      </c>
      <c r="E490" s="33" t="s">
        <v>267</v>
      </c>
      <c r="F490" s="31">
        <v>261</v>
      </c>
      <c r="G490" s="33" t="s">
        <v>146</v>
      </c>
      <c r="H490" s="34">
        <v>10</v>
      </c>
      <c r="I490" s="35">
        <v>11091</v>
      </c>
      <c r="J490" s="35">
        <v>5895</v>
      </c>
      <c r="K490" s="35">
        <v>0</v>
      </c>
      <c r="L490" s="35">
        <v>893</v>
      </c>
      <c r="M490" s="35">
        <v>17879</v>
      </c>
      <c r="N490" s="24"/>
      <c r="O490" s="34">
        <v>0</v>
      </c>
      <c r="P490" s="34">
        <v>0</v>
      </c>
      <c r="Q490" s="36">
        <v>0.09</v>
      </c>
      <c r="R490" s="36">
        <v>7.7735002633493408E-2</v>
      </c>
      <c r="S490" s="37">
        <f t="shared" si="7"/>
        <v>0</v>
      </c>
      <c r="T490" s="24"/>
      <c r="U490" s="38">
        <v>169860</v>
      </c>
      <c r="V490" s="38">
        <v>0</v>
      </c>
      <c r="W490" s="38">
        <v>0</v>
      </c>
      <c r="X490" s="38">
        <v>8930</v>
      </c>
      <c r="Y490" s="38">
        <v>178790</v>
      </c>
      <c r="Z490" s="24"/>
      <c r="AA490" s="39"/>
    </row>
    <row r="491" spans="1:27" x14ac:dyDescent="0.3">
      <c r="A491" s="31">
        <v>483</v>
      </c>
      <c r="B491" s="32">
        <v>483239310</v>
      </c>
      <c r="C491" s="33" t="s">
        <v>266</v>
      </c>
      <c r="D491" s="31">
        <v>239</v>
      </c>
      <c r="E491" s="33" t="s">
        <v>267</v>
      </c>
      <c r="F491" s="31">
        <v>310</v>
      </c>
      <c r="G491" s="33" t="s">
        <v>277</v>
      </c>
      <c r="H491" s="34">
        <v>46</v>
      </c>
      <c r="I491" s="35">
        <v>10387</v>
      </c>
      <c r="J491" s="35">
        <v>2227</v>
      </c>
      <c r="K491" s="35">
        <v>0</v>
      </c>
      <c r="L491" s="35">
        <v>893</v>
      </c>
      <c r="M491" s="35">
        <v>13507</v>
      </c>
      <c r="N491" s="24"/>
      <c r="O491" s="34">
        <v>0</v>
      </c>
      <c r="P491" s="34">
        <v>0</v>
      </c>
      <c r="Q491" s="36">
        <v>0.18</v>
      </c>
      <c r="R491" s="36">
        <v>2.9496356275634187E-2</v>
      </c>
      <c r="S491" s="37">
        <f t="shared" si="7"/>
        <v>0</v>
      </c>
      <c r="T491" s="24"/>
      <c r="U491" s="38">
        <v>580244</v>
      </c>
      <c r="V491" s="38">
        <v>0</v>
      </c>
      <c r="W491" s="38">
        <v>0</v>
      </c>
      <c r="X491" s="38">
        <v>41078</v>
      </c>
      <c r="Y491" s="38">
        <v>621322</v>
      </c>
      <c r="Z491" s="24"/>
      <c r="AA491" s="39"/>
    </row>
    <row r="492" spans="1:27" x14ac:dyDescent="0.3">
      <c r="A492" s="31">
        <v>483</v>
      </c>
      <c r="B492" s="32">
        <v>483239625</v>
      </c>
      <c r="C492" s="33" t="s">
        <v>266</v>
      </c>
      <c r="D492" s="31">
        <v>239</v>
      </c>
      <c r="E492" s="33" t="s">
        <v>267</v>
      </c>
      <c r="F492" s="31">
        <v>625</v>
      </c>
      <c r="G492" s="33" t="s">
        <v>49</v>
      </c>
      <c r="H492" s="34">
        <v>1</v>
      </c>
      <c r="I492" s="35">
        <v>10404</v>
      </c>
      <c r="J492" s="35">
        <v>1964</v>
      </c>
      <c r="K492" s="35">
        <v>0</v>
      </c>
      <c r="L492" s="35">
        <v>893</v>
      </c>
      <c r="M492" s="35">
        <v>13261</v>
      </c>
      <c r="N492" s="24"/>
      <c r="O492" s="34">
        <v>0</v>
      </c>
      <c r="P492" s="34">
        <v>0</v>
      </c>
      <c r="Q492" s="36">
        <v>0.09</v>
      </c>
      <c r="R492" s="36">
        <v>2.7912014372742976E-3</v>
      </c>
      <c r="S492" s="37">
        <f t="shared" si="7"/>
        <v>0</v>
      </c>
      <c r="T492" s="24"/>
      <c r="U492" s="38">
        <v>12368</v>
      </c>
      <c r="V492" s="38">
        <v>0</v>
      </c>
      <c r="W492" s="38">
        <v>0</v>
      </c>
      <c r="X492" s="38">
        <v>893</v>
      </c>
      <c r="Y492" s="38">
        <v>13261</v>
      </c>
      <c r="Z492" s="24"/>
      <c r="AA492" s="39"/>
    </row>
    <row r="493" spans="1:27" x14ac:dyDescent="0.3">
      <c r="A493" s="31">
        <v>483</v>
      </c>
      <c r="B493" s="32">
        <v>483239665</v>
      </c>
      <c r="C493" s="33" t="s">
        <v>266</v>
      </c>
      <c r="D493" s="31">
        <v>239</v>
      </c>
      <c r="E493" s="33" t="s">
        <v>267</v>
      </c>
      <c r="F493" s="31">
        <v>665</v>
      </c>
      <c r="G493" s="33" t="s">
        <v>278</v>
      </c>
      <c r="H493" s="34">
        <v>15</v>
      </c>
      <c r="I493" s="35">
        <v>11539</v>
      </c>
      <c r="J493" s="35">
        <v>2133</v>
      </c>
      <c r="K493" s="35">
        <v>0</v>
      </c>
      <c r="L493" s="35">
        <v>893</v>
      </c>
      <c r="M493" s="35">
        <v>14565</v>
      </c>
      <c r="N493" s="24"/>
      <c r="O493" s="34">
        <v>0</v>
      </c>
      <c r="P493" s="34">
        <v>0</v>
      </c>
      <c r="Q493" s="36">
        <v>0.09</v>
      </c>
      <c r="R493" s="36">
        <v>6.5242956409604803E-3</v>
      </c>
      <c r="S493" s="37">
        <f t="shared" si="7"/>
        <v>0</v>
      </c>
      <c r="T493" s="24"/>
      <c r="U493" s="38">
        <v>205080</v>
      </c>
      <c r="V493" s="38">
        <v>0</v>
      </c>
      <c r="W493" s="38">
        <v>0</v>
      </c>
      <c r="X493" s="38">
        <v>13395</v>
      </c>
      <c r="Y493" s="38">
        <v>218475</v>
      </c>
      <c r="Z493" s="24"/>
      <c r="AA493" s="39"/>
    </row>
    <row r="494" spans="1:27" x14ac:dyDescent="0.3">
      <c r="A494" s="31">
        <v>483</v>
      </c>
      <c r="B494" s="32">
        <v>483239760</v>
      </c>
      <c r="C494" s="33" t="s">
        <v>266</v>
      </c>
      <c r="D494" s="31">
        <v>239</v>
      </c>
      <c r="E494" s="33" t="s">
        <v>267</v>
      </c>
      <c r="F494" s="31">
        <v>760</v>
      </c>
      <c r="G494" s="33" t="s">
        <v>279</v>
      </c>
      <c r="H494" s="34">
        <v>51</v>
      </c>
      <c r="I494" s="35">
        <v>10332</v>
      </c>
      <c r="J494" s="35">
        <v>2025</v>
      </c>
      <c r="K494" s="35">
        <v>0</v>
      </c>
      <c r="L494" s="35">
        <v>893</v>
      </c>
      <c r="M494" s="35">
        <v>13250</v>
      </c>
      <c r="N494" s="24"/>
      <c r="O494" s="34">
        <v>0</v>
      </c>
      <c r="P494" s="34">
        <v>0</v>
      </c>
      <c r="Q494" s="36">
        <v>0.09</v>
      </c>
      <c r="R494" s="36">
        <v>3.0896233783816621E-2</v>
      </c>
      <c r="S494" s="37">
        <f t="shared" si="7"/>
        <v>0</v>
      </c>
      <c r="T494" s="24"/>
      <c r="U494" s="38">
        <v>630207</v>
      </c>
      <c r="V494" s="38">
        <v>0</v>
      </c>
      <c r="W494" s="38">
        <v>0</v>
      </c>
      <c r="X494" s="38">
        <v>45543</v>
      </c>
      <c r="Y494" s="38">
        <v>675750</v>
      </c>
      <c r="Z494" s="24"/>
      <c r="AA494" s="39"/>
    </row>
    <row r="495" spans="1:27" x14ac:dyDescent="0.3">
      <c r="A495" s="31">
        <v>484</v>
      </c>
      <c r="B495" s="32">
        <v>484035035</v>
      </c>
      <c r="C495" s="33" t="s">
        <v>280</v>
      </c>
      <c r="D495" s="31">
        <v>35</v>
      </c>
      <c r="E495" s="33" t="s">
        <v>22</v>
      </c>
      <c r="F495" s="31">
        <v>35</v>
      </c>
      <c r="G495" s="33" t="s">
        <v>22</v>
      </c>
      <c r="H495" s="34">
        <v>1700</v>
      </c>
      <c r="I495" s="35">
        <v>12772</v>
      </c>
      <c r="J495" s="35">
        <v>4484</v>
      </c>
      <c r="K495" s="35">
        <v>0</v>
      </c>
      <c r="L495" s="35">
        <v>893</v>
      </c>
      <c r="M495" s="35">
        <v>18149</v>
      </c>
      <c r="N495" s="24"/>
      <c r="O495" s="34">
        <v>0</v>
      </c>
      <c r="P495" s="34">
        <v>0</v>
      </c>
      <c r="Q495" s="36">
        <v>0.18</v>
      </c>
      <c r="R495" s="36">
        <v>0.1582084907439498</v>
      </c>
      <c r="S495" s="37">
        <f t="shared" si="7"/>
        <v>0</v>
      </c>
      <c r="T495" s="24"/>
      <c r="U495" s="38">
        <v>29335200</v>
      </c>
      <c r="V495" s="38">
        <v>0</v>
      </c>
      <c r="W495" s="38">
        <v>0</v>
      </c>
      <c r="X495" s="38">
        <v>1518100</v>
      </c>
      <c r="Y495" s="38">
        <v>30853300</v>
      </c>
      <c r="Z495" s="24"/>
      <c r="AA495" s="39"/>
    </row>
    <row r="496" spans="1:27" x14ac:dyDescent="0.3">
      <c r="A496" s="31">
        <v>485</v>
      </c>
      <c r="B496" s="32">
        <v>485258030</v>
      </c>
      <c r="C496" s="33" t="s">
        <v>281</v>
      </c>
      <c r="D496" s="31">
        <v>258</v>
      </c>
      <c r="E496" s="33" t="s">
        <v>97</v>
      </c>
      <c r="F496" s="31">
        <v>30</v>
      </c>
      <c r="G496" s="33" t="s">
        <v>115</v>
      </c>
      <c r="H496" s="34">
        <v>3</v>
      </c>
      <c r="I496" s="35">
        <v>10127</v>
      </c>
      <c r="J496" s="35">
        <v>2480</v>
      </c>
      <c r="K496" s="35">
        <v>0</v>
      </c>
      <c r="L496" s="35">
        <v>893</v>
      </c>
      <c r="M496" s="35">
        <v>13500</v>
      </c>
      <c r="N496" s="24"/>
      <c r="O496" s="34">
        <v>0</v>
      </c>
      <c r="P496" s="34">
        <v>0</v>
      </c>
      <c r="Q496" s="36">
        <v>0.09</v>
      </c>
      <c r="R496" s="36">
        <v>2.7350049468472886E-3</v>
      </c>
      <c r="S496" s="37">
        <f t="shared" si="7"/>
        <v>0</v>
      </c>
      <c r="T496" s="24"/>
      <c r="U496" s="38">
        <v>37821</v>
      </c>
      <c r="V496" s="38">
        <v>0</v>
      </c>
      <c r="W496" s="38">
        <v>0</v>
      </c>
      <c r="X496" s="38">
        <v>2679</v>
      </c>
      <c r="Y496" s="38">
        <v>40500</v>
      </c>
      <c r="Z496" s="24"/>
      <c r="AA496" s="39"/>
    </row>
    <row r="497" spans="1:27" x14ac:dyDescent="0.3">
      <c r="A497" s="31">
        <v>485</v>
      </c>
      <c r="B497" s="32">
        <v>485258035</v>
      </c>
      <c r="C497" s="33" t="s">
        <v>281</v>
      </c>
      <c r="D497" s="31">
        <v>258</v>
      </c>
      <c r="E497" s="33" t="s">
        <v>97</v>
      </c>
      <c r="F497" s="31">
        <v>35</v>
      </c>
      <c r="G497" s="33" t="s">
        <v>22</v>
      </c>
      <c r="H497" s="34">
        <v>1</v>
      </c>
      <c r="I497" s="35">
        <v>10127</v>
      </c>
      <c r="J497" s="35">
        <v>3555</v>
      </c>
      <c r="K497" s="35">
        <v>0</v>
      </c>
      <c r="L497" s="35">
        <v>893</v>
      </c>
      <c r="M497" s="35">
        <v>14575</v>
      </c>
      <c r="N497" s="24"/>
      <c r="O497" s="34">
        <v>0</v>
      </c>
      <c r="P497" s="34">
        <v>0</v>
      </c>
      <c r="Q497" s="36">
        <v>0.18</v>
      </c>
      <c r="R497" s="36">
        <v>0.1582084907439498</v>
      </c>
      <c r="S497" s="37">
        <f t="shared" si="7"/>
        <v>0</v>
      </c>
      <c r="T497" s="24"/>
      <c r="U497" s="38">
        <v>13682</v>
      </c>
      <c r="V497" s="38">
        <v>0</v>
      </c>
      <c r="W497" s="38">
        <v>0</v>
      </c>
      <c r="X497" s="38">
        <v>893</v>
      </c>
      <c r="Y497" s="38">
        <v>14575</v>
      </c>
      <c r="Z497" s="24"/>
      <c r="AA497" s="39"/>
    </row>
    <row r="498" spans="1:27" x14ac:dyDescent="0.3">
      <c r="A498" s="31">
        <v>485</v>
      </c>
      <c r="B498" s="32">
        <v>485258071</v>
      </c>
      <c r="C498" s="33" t="s">
        <v>281</v>
      </c>
      <c r="D498" s="31">
        <v>258</v>
      </c>
      <c r="E498" s="33" t="s">
        <v>97</v>
      </c>
      <c r="F498" s="31">
        <v>71</v>
      </c>
      <c r="G498" s="33" t="s">
        <v>24</v>
      </c>
      <c r="H498" s="34">
        <v>3</v>
      </c>
      <c r="I498" s="35">
        <v>11259</v>
      </c>
      <c r="J498" s="35">
        <v>5688</v>
      </c>
      <c r="K498" s="35">
        <v>0</v>
      </c>
      <c r="L498" s="35">
        <v>893</v>
      </c>
      <c r="M498" s="35">
        <v>17840</v>
      </c>
      <c r="N498" s="24"/>
      <c r="O498" s="34">
        <v>0</v>
      </c>
      <c r="P498" s="34">
        <v>0</v>
      </c>
      <c r="Q498" s="36">
        <v>0.09</v>
      </c>
      <c r="R498" s="36">
        <v>3.4845301729406449E-3</v>
      </c>
      <c r="S498" s="37">
        <f t="shared" si="7"/>
        <v>0</v>
      </c>
      <c r="T498" s="24"/>
      <c r="U498" s="38">
        <v>50841</v>
      </c>
      <c r="V498" s="38">
        <v>0</v>
      </c>
      <c r="W498" s="38">
        <v>0</v>
      </c>
      <c r="X498" s="38">
        <v>2679</v>
      </c>
      <c r="Y498" s="38">
        <v>53520</v>
      </c>
      <c r="Z498" s="24"/>
      <c r="AA498" s="39"/>
    </row>
    <row r="499" spans="1:27" x14ac:dyDescent="0.3">
      <c r="A499" s="31">
        <v>485</v>
      </c>
      <c r="B499" s="32">
        <v>485258163</v>
      </c>
      <c r="C499" s="33" t="s">
        <v>281</v>
      </c>
      <c r="D499" s="31">
        <v>258</v>
      </c>
      <c r="E499" s="33" t="s">
        <v>97</v>
      </c>
      <c r="F499" s="31">
        <v>163</v>
      </c>
      <c r="G499" s="33" t="s">
        <v>27</v>
      </c>
      <c r="H499" s="34">
        <v>18</v>
      </c>
      <c r="I499" s="35">
        <v>11779</v>
      </c>
      <c r="J499" s="35">
        <v>230</v>
      </c>
      <c r="K499" s="35">
        <v>0</v>
      </c>
      <c r="L499" s="35">
        <v>893</v>
      </c>
      <c r="M499" s="35">
        <v>12902</v>
      </c>
      <c r="N499" s="24"/>
      <c r="O499" s="34">
        <v>0</v>
      </c>
      <c r="P499" s="34">
        <v>0</v>
      </c>
      <c r="Q499" s="36">
        <v>0.18</v>
      </c>
      <c r="R499" s="36">
        <v>9.4739434063754208E-2</v>
      </c>
      <c r="S499" s="37">
        <f t="shared" si="7"/>
        <v>0</v>
      </c>
      <c r="T499" s="24"/>
      <c r="U499" s="38">
        <v>216162</v>
      </c>
      <c r="V499" s="38">
        <v>0</v>
      </c>
      <c r="W499" s="38">
        <v>0</v>
      </c>
      <c r="X499" s="38">
        <v>16074</v>
      </c>
      <c r="Y499" s="38">
        <v>232236</v>
      </c>
      <c r="Z499" s="24"/>
      <c r="AA499" s="39"/>
    </row>
    <row r="500" spans="1:27" x14ac:dyDescent="0.3">
      <c r="A500" s="31">
        <v>485</v>
      </c>
      <c r="B500" s="32">
        <v>485258168</v>
      </c>
      <c r="C500" s="33" t="s">
        <v>281</v>
      </c>
      <c r="D500" s="31">
        <v>258</v>
      </c>
      <c r="E500" s="33" t="s">
        <v>97</v>
      </c>
      <c r="F500" s="31">
        <v>168</v>
      </c>
      <c r="G500" s="33" t="s">
        <v>117</v>
      </c>
      <c r="H500" s="34">
        <v>1</v>
      </c>
      <c r="I500" s="35">
        <v>12390</v>
      </c>
      <c r="J500" s="35">
        <v>6196</v>
      </c>
      <c r="K500" s="35">
        <v>0</v>
      </c>
      <c r="L500" s="35">
        <v>893</v>
      </c>
      <c r="M500" s="35">
        <v>19479</v>
      </c>
      <c r="N500" s="24"/>
      <c r="O500" s="34">
        <v>0</v>
      </c>
      <c r="P500" s="34">
        <v>0</v>
      </c>
      <c r="Q500" s="36">
        <v>0.09</v>
      </c>
      <c r="R500" s="36">
        <v>4.9208580767447059E-2</v>
      </c>
      <c r="S500" s="37">
        <f t="shared" si="7"/>
        <v>0</v>
      </c>
      <c r="T500" s="24"/>
      <c r="U500" s="38">
        <v>18586</v>
      </c>
      <c r="V500" s="38">
        <v>0</v>
      </c>
      <c r="W500" s="38">
        <v>0</v>
      </c>
      <c r="X500" s="38">
        <v>893</v>
      </c>
      <c r="Y500" s="38">
        <v>19479</v>
      </c>
      <c r="Z500" s="24"/>
      <c r="AA500" s="39"/>
    </row>
    <row r="501" spans="1:27" x14ac:dyDescent="0.3">
      <c r="A501" s="31">
        <v>485</v>
      </c>
      <c r="B501" s="32">
        <v>485258229</v>
      </c>
      <c r="C501" s="33" t="s">
        <v>281</v>
      </c>
      <c r="D501" s="31">
        <v>258</v>
      </c>
      <c r="E501" s="33" t="s">
        <v>97</v>
      </c>
      <c r="F501" s="31">
        <v>229</v>
      </c>
      <c r="G501" s="33" t="s">
        <v>113</v>
      </c>
      <c r="H501" s="34">
        <v>14</v>
      </c>
      <c r="I501" s="35">
        <v>11906</v>
      </c>
      <c r="J501" s="35">
        <v>1127</v>
      </c>
      <c r="K501" s="35">
        <v>0</v>
      </c>
      <c r="L501" s="35">
        <v>893</v>
      </c>
      <c r="M501" s="35">
        <v>13926</v>
      </c>
      <c r="N501" s="24"/>
      <c r="O501" s="34">
        <v>0</v>
      </c>
      <c r="P501" s="34">
        <v>0</v>
      </c>
      <c r="Q501" s="36">
        <v>0.09</v>
      </c>
      <c r="R501" s="36">
        <v>1.0982597706240303E-2</v>
      </c>
      <c r="S501" s="37">
        <f t="shared" si="7"/>
        <v>0</v>
      </c>
      <c r="T501" s="24"/>
      <c r="U501" s="38">
        <v>182462</v>
      </c>
      <c r="V501" s="38">
        <v>0</v>
      </c>
      <c r="W501" s="38">
        <v>0</v>
      </c>
      <c r="X501" s="38">
        <v>12502</v>
      </c>
      <c r="Y501" s="38">
        <v>194964</v>
      </c>
      <c r="Z501" s="24"/>
      <c r="AA501" s="39"/>
    </row>
    <row r="502" spans="1:27" x14ac:dyDescent="0.3">
      <c r="A502" s="31">
        <v>485</v>
      </c>
      <c r="B502" s="32">
        <v>485258248</v>
      </c>
      <c r="C502" s="33" t="s">
        <v>281</v>
      </c>
      <c r="D502" s="31">
        <v>258</v>
      </c>
      <c r="E502" s="33" t="s">
        <v>97</v>
      </c>
      <c r="F502" s="31">
        <v>248</v>
      </c>
      <c r="G502" s="33" t="s">
        <v>30</v>
      </c>
      <c r="H502" s="34">
        <v>2</v>
      </c>
      <c r="I502" s="35">
        <v>9269</v>
      </c>
      <c r="J502" s="35">
        <v>909</v>
      </c>
      <c r="K502" s="35">
        <v>0</v>
      </c>
      <c r="L502" s="35">
        <v>893</v>
      </c>
      <c r="M502" s="35">
        <v>11071</v>
      </c>
      <c r="N502" s="24"/>
      <c r="O502" s="34">
        <v>0</v>
      </c>
      <c r="P502" s="34">
        <v>0</v>
      </c>
      <c r="Q502" s="36">
        <v>0.09</v>
      </c>
      <c r="R502" s="36">
        <v>5.1746066067839235E-2</v>
      </c>
      <c r="S502" s="37">
        <f t="shared" si="7"/>
        <v>0</v>
      </c>
      <c r="T502" s="24"/>
      <c r="U502" s="38">
        <v>20356</v>
      </c>
      <c r="V502" s="38">
        <v>0</v>
      </c>
      <c r="W502" s="38">
        <v>0</v>
      </c>
      <c r="X502" s="38">
        <v>1786</v>
      </c>
      <c r="Y502" s="38">
        <v>22142</v>
      </c>
      <c r="Z502" s="24"/>
      <c r="AA502" s="39"/>
    </row>
    <row r="503" spans="1:27" x14ac:dyDescent="0.3">
      <c r="A503" s="31">
        <v>485</v>
      </c>
      <c r="B503" s="32">
        <v>485258258</v>
      </c>
      <c r="C503" s="33" t="s">
        <v>281</v>
      </c>
      <c r="D503" s="31">
        <v>258</v>
      </c>
      <c r="E503" s="33" t="s">
        <v>97</v>
      </c>
      <c r="F503" s="31">
        <v>258</v>
      </c>
      <c r="G503" s="33" t="s">
        <v>97</v>
      </c>
      <c r="H503" s="34">
        <v>436</v>
      </c>
      <c r="I503" s="35">
        <v>10803</v>
      </c>
      <c r="J503" s="35">
        <v>3445</v>
      </c>
      <c r="K503" s="35">
        <v>0</v>
      </c>
      <c r="L503" s="35">
        <v>893</v>
      </c>
      <c r="M503" s="35">
        <v>15141</v>
      </c>
      <c r="N503" s="24"/>
      <c r="O503" s="34">
        <v>0</v>
      </c>
      <c r="P503" s="34">
        <v>0</v>
      </c>
      <c r="Q503" s="36">
        <v>0.18</v>
      </c>
      <c r="R503" s="36">
        <v>9.5096472438970098E-2</v>
      </c>
      <c r="S503" s="37">
        <f t="shared" si="7"/>
        <v>0</v>
      </c>
      <c r="T503" s="24"/>
      <c r="U503" s="38">
        <v>6212128</v>
      </c>
      <c r="V503" s="38">
        <v>0</v>
      </c>
      <c r="W503" s="38">
        <v>0</v>
      </c>
      <c r="X503" s="38">
        <v>389348</v>
      </c>
      <c r="Y503" s="38">
        <v>6601476</v>
      </c>
      <c r="Z503" s="24"/>
      <c r="AA503" s="39"/>
    </row>
    <row r="504" spans="1:27" x14ac:dyDescent="0.3">
      <c r="A504" s="31">
        <v>485</v>
      </c>
      <c r="B504" s="32">
        <v>485258291</v>
      </c>
      <c r="C504" s="33" t="s">
        <v>281</v>
      </c>
      <c r="D504" s="31">
        <v>258</v>
      </c>
      <c r="E504" s="33" t="s">
        <v>97</v>
      </c>
      <c r="F504" s="31">
        <v>291</v>
      </c>
      <c r="G504" s="33" t="s">
        <v>118</v>
      </c>
      <c r="H504" s="34">
        <v>2</v>
      </c>
      <c r="I504" s="35">
        <v>10127</v>
      </c>
      <c r="J504" s="35">
        <v>6183</v>
      </c>
      <c r="K504" s="35">
        <v>0</v>
      </c>
      <c r="L504" s="35">
        <v>893</v>
      </c>
      <c r="M504" s="35">
        <v>17203</v>
      </c>
      <c r="N504" s="24"/>
      <c r="O504" s="34">
        <v>0</v>
      </c>
      <c r="P504" s="34">
        <v>0</v>
      </c>
      <c r="Q504" s="36">
        <v>0.09</v>
      </c>
      <c r="R504" s="36">
        <v>1.0998793137041689E-2</v>
      </c>
      <c r="S504" s="37">
        <f t="shared" si="7"/>
        <v>0</v>
      </c>
      <c r="T504" s="24"/>
      <c r="U504" s="38">
        <v>32620</v>
      </c>
      <c r="V504" s="38">
        <v>0</v>
      </c>
      <c r="W504" s="38">
        <v>0</v>
      </c>
      <c r="X504" s="38">
        <v>1786</v>
      </c>
      <c r="Y504" s="38">
        <v>34406</v>
      </c>
      <c r="Z504" s="24"/>
      <c r="AA504" s="39"/>
    </row>
    <row r="505" spans="1:27" x14ac:dyDescent="0.3">
      <c r="A505" s="31">
        <v>486</v>
      </c>
      <c r="B505" s="32">
        <v>486348151</v>
      </c>
      <c r="C505" s="33" t="s">
        <v>283</v>
      </c>
      <c r="D505" s="31">
        <v>348</v>
      </c>
      <c r="E505" s="33" t="s">
        <v>132</v>
      </c>
      <c r="F505" s="31">
        <v>151</v>
      </c>
      <c r="G505" s="33" t="s">
        <v>178</v>
      </c>
      <c r="H505" s="34">
        <v>2</v>
      </c>
      <c r="I505" s="35">
        <v>9738</v>
      </c>
      <c r="J505" s="35">
        <v>2083</v>
      </c>
      <c r="K505" s="35">
        <v>0</v>
      </c>
      <c r="L505" s="35">
        <v>893</v>
      </c>
      <c r="M505" s="35">
        <v>12714</v>
      </c>
      <c r="N505" s="24"/>
      <c r="O505" s="34">
        <v>0</v>
      </c>
      <c r="P505" s="34">
        <v>0</v>
      </c>
      <c r="Q505" s="36">
        <v>0.09</v>
      </c>
      <c r="R505" s="36">
        <v>6.9858611786138888E-3</v>
      </c>
      <c r="S505" s="37">
        <f t="shared" si="7"/>
        <v>0</v>
      </c>
      <c r="T505" s="24"/>
      <c r="U505" s="38">
        <v>23642</v>
      </c>
      <c r="V505" s="38">
        <v>0</v>
      </c>
      <c r="W505" s="38">
        <v>0</v>
      </c>
      <c r="X505" s="38">
        <v>1786</v>
      </c>
      <c r="Y505" s="38">
        <v>25428</v>
      </c>
      <c r="Z505" s="24"/>
      <c r="AA505" s="39"/>
    </row>
    <row r="506" spans="1:27" x14ac:dyDescent="0.3">
      <c r="A506" s="31">
        <v>486</v>
      </c>
      <c r="B506" s="32">
        <v>486348186</v>
      </c>
      <c r="C506" s="33" t="s">
        <v>283</v>
      </c>
      <c r="D506" s="31">
        <v>348</v>
      </c>
      <c r="E506" s="33" t="s">
        <v>132</v>
      </c>
      <c r="F506" s="31">
        <v>186</v>
      </c>
      <c r="G506" s="33" t="s">
        <v>180</v>
      </c>
      <c r="H506" s="34">
        <v>2</v>
      </c>
      <c r="I506" s="35">
        <v>14706</v>
      </c>
      <c r="J506" s="35">
        <v>6426</v>
      </c>
      <c r="K506" s="35">
        <v>0</v>
      </c>
      <c r="L506" s="35">
        <v>893</v>
      </c>
      <c r="M506" s="35">
        <v>22025</v>
      </c>
      <c r="N506" s="24"/>
      <c r="O506" s="34">
        <v>0</v>
      </c>
      <c r="P506" s="34">
        <v>0</v>
      </c>
      <c r="Q506" s="36">
        <v>0.09</v>
      </c>
      <c r="R506" s="36">
        <v>3.7572387443924413E-3</v>
      </c>
      <c r="S506" s="37">
        <f t="shared" si="7"/>
        <v>0</v>
      </c>
      <c r="T506" s="24"/>
      <c r="U506" s="38">
        <v>42264</v>
      </c>
      <c r="V506" s="38">
        <v>0</v>
      </c>
      <c r="W506" s="38">
        <v>0</v>
      </c>
      <c r="X506" s="38">
        <v>1786</v>
      </c>
      <c r="Y506" s="38">
        <v>44050</v>
      </c>
      <c r="Z506" s="24"/>
      <c r="AA506" s="39"/>
    </row>
    <row r="507" spans="1:27" x14ac:dyDescent="0.3">
      <c r="A507" s="31">
        <v>486</v>
      </c>
      <c r="B507" s="32">
        <v>486348214</v>
      </c>
      <c r="C507" s="33" t="s">
        <v>283</v>
      </c>
      <c r="D507" s="31">
        <v>348</v>
      </c>
      <c r="E507" s="33" t="s">
        <v>132</v>
      </c>
      <c r="F507" s="31">
        <v>214</v>
      </c>
      <c r="G507" s="33" t="s">
        <v>203</v>
      </c>
      <c r="H507" s="34">
        <v>1</v>
      </c>
      <c r="I507" s="35">
        <v>8749</v>
      </c>
      <c r="J507" s="35">
        <v>1609</v>
      </c>
      <c r="K507" s="35">
        <v>0</v>
      </c>
      <c r="L507" s="35">
        <v>893</v>
      </c>
      <c r="M507" s="35">
        <v>11251</v>
      </c>
      <c r="N507" s="24"/>
      <c r="O507" s="34">
        <v>0</v>
      </c>
      <c r="P507" s="34">
        <v>0</v>
      </c>
      <c r="Q507" s="36">
        <v>0.09</v>
      </c>
      <c r="R507" s="36">
        <v>1.5904906687692496E-3</v>
      </c>
      <c r="S507" s="37">
        <f t="shared" si="7"/>
        <v>0</v>
      </c>
      <c r="T507" s="24"/>
      <c r="U507" s="38">
        <v>10358</v>
      </c>
      <c r="V507" s="38">
        <v>0</v>
      </c>
      <c r="W507" s="38">
        <v>0</v>
      </c>
      <c r="X507" s="38">
        <v>893</v>
      </c>
      <c r="Y507" s="38">
        <v>11251</v>
      </c>
      <c r="Z507" s="24"/>
      <c r="AA507" s="39"/>
    </row>
    <row r="508" spans="1:27" x14ac:dyDescent="0.3">
      <c r="A508" s="31">
        <v>486</v>
      </c>
      <c r="B508" s="32">
        <v>486348316</v>
      </c>
      <c r="C508" s="33" t="s">
        <v>283</v>
      </c>
      <c r="D508" s="31">
        <v>348</v>
      </c>
      <c r="E508" s="33" t="s">
        <v>132</v>
      </c>
      <c r="F508" s="31">
        <v>316</v>
      </c>
      <c r="G508" s="33" t="s">
        <v>182</v>
      </c>
      <c r="H508" s="34">
        <v>3</v>
      </c>
      <c r="I508" s="35">
        <v>8704</v>
      </c>
      <c r="J508" s="35">
        <v>1191</v>
      </c>
      <c r="K508" s="35">
        <v>0</v>
      </c>
      <c r="L508" s="35">
        <v>893</v>
      </c>
      <c r="M508" s="35">
        <v>10788</v>
      </c>
      <c r="N508" s="24"/>
      <c r="O508" s="34">
        <v>0</v>
      </c>
      <c r="P508" s="34">
        <v>0</v>
      </c>
      <c r="Q508" s="36">
        <v>0.18</v>
      </c>
      <c r="R508" s="36">
        <v>7.7260854890719797E-3</v>
      </c>
      <c r="S508" s="37">
        <f t="shared" si="7"/>
        <v>0</v>
      </c>
      <c r="T508" s="24"/>
      <c r="U508" s="38">
        <v>29685</v>
      </c>
      <c r="V508" s="38">
        <v>0</v>
      </c>
      <c r="W508" s="38">
        <v>0</v>
      </c>
      <c r="X508" s="38">
        <v>2679</v>
      </c>
      <c r="Y508" s="38">
        <v>32364</v>
      </c>
      <c r="Z508" s="24"/>
      <c r="AA508" s="39"/>
    </row>
    <row r="509" spans="1:27" x14ac:dyDescent="0.3">
      <c r="A509" s="31">
        <v>486</v>
      </c>
      <c r="B509" s="32">
        <v>486348348</v>
      </c>
      <c r="C509" s="33" t="s">
        <v>283</v>
      </c>
      <c r="D509" s="31">
        <v>348</v>
      </c>
      <c r="E509" s="33" t="s">
        <v>132</v>
      </c>
      <c r="F509" s="31">
        <v>348</v>
      </c>
      <c r="G509" s="33" t="s">
        <v>132</v>
      </c>
      <c r="H509" s="34">
        <v>649</v>
      </c>
      <c r="I509" s="35">
        <v>11950</v>
      </c>
      <c r="J509" s="35">
        <v>96</v>
      </c>
      <c r="K509" s="35">
        <v>0</v>
      </c>
      <c r="L509" s="35">
        <v>893</v>
      </c>
      <c r="M509" s="35">
        <v>12939</v>
      </c>
      <c r="N509" s="24"/>
      <c r="O509" s="34">
        <v>0</v>
      </c>
      <c r="P509" s="34">
        <v>0</v>
      </c>
      <c r="Q509" s="36">
        <v>0.09</v>
      </c>
      <c r="R509" s="36">
        <v>6.566826196699932E-2</v>
      </c>
      <c r="S509" s="37">
        <f t="shared" si="7"/>
        <v>0</v>
      </c>
      <c r="T509" s="24"/>
      <c r="U509" s="38">
        <v>7817854</v>
      </c>
      <c r="V509" s="38">
        <v>0</v>
      </c>
      <c r="W509" s="38">
        <v>0</v>
      </c>
      <c r="X509" s="38">
        <v>579557</v>
      </c>
      <c r="Y509" s="38">
        <v>8397411</v>
      </c>
      <c r="Z509" s="24"/>
      <c r="AA509" s="39"/>
    </row>
    <row r="510" spans="1:27" x14ac:dyDescent="0.3">
      <c r="A510" s="31">
        <v>486</v>
      </c>
      <c r="B510" s="32">
        <v>486348767</v>
      </c>
      <c r="C510" s="33" t="s">
        <v>283</v>
      </c>
      <c r="D510" s="31">
        <v>348</v>
      </c>
      <c r="E510" s="33" t="s">
        <v>132</v>
      </c>
      <c r="F510" s="31">
        <v>767</v>
      </c>
      <c r="G510" s="33" t="s">
        <v>184</v>
      </c>
      <c r="H510" s="34">
        <v>4</v>
      </c>
      <c r="I510" s="35">
        <v>12503</v>
      </c>
      <c r="J510" s="35">
        <v>2864</v>
      </c>
      <c r="K510" s="35">
        <v>0</v>
      </c>
      <c r="L510" s="35">
        <v>893</v>
      </c>
      <c r="M510" s="35">
        <v>16260</v>
      </c>
      <c r="N510" s="24"/>
      <c r="O510" s="34">
        <v>0</v>
      </c>
      <c r="P510" s="34">
        <v>0</v>
      </c>
      <c r="Q510" s="36">
        <v>0.09</v>
      </c>
      <c r="R510" s="36">
        <v>2.5147160239996639E-2</v>
      </c>
      <c r="S510" s="37">
        <f t="shared" si="7"/>
        <v>0</v>
      </c>
      <c r="T510" s="24"/>
      <c r="U510" s="38">
        <v>61468</v>
      </c>
      <c r="V510" s="38">
        <v>0</v>
      </c>
      <c r="W510" s="38">
        <v>0</v>
      </c>
      <c r="X510" s="38">
        <v>3572</v>
      </c>
      <c r="Y510" s="38">
        <v>65040</v>
      </c>
      <c r="Z510" s="24"/>
      <c r="AA510" s="39"/>
    </row>
    <row r="511" spans="1:27" x14ac:dyDescent="0.3">
      <c r="A511" s="31">
        <v>487</v>
      </c>
      <c r="B511" s="32">
        <v>487049010</v>
      </c>
      <c r="C511" s="33" t="s">
        <v>284</v>
      </c>
      <c r="D511" s="31">
        <v>49</v>
      </c>
      <c r="E511" s="33" t="s">
        <v>96</v>
      </c>
      <c r="F511" s="31">
        <v>10</v>
      </c>
      <c r="G511" s="33" t="s">
        <v>99</v>
      </c>
      <c r="H511" s="34">
        <v>1</v>
      </c>
      <c r="I511" s="35">
        <v>15250</v>
      </c>
      <c r="J511" s="35">
        <v>4691</v>
      </c>
      <c r="K511" s="35">
        <v>0</v>
      </c>
      <c r="L511" s="35">
        <v>893</v>
      </c>
      <c r="M511" s="35">
        <v>20834</v>
      </c>
      <c r="N511" s="24"/>
      <c r="O511" s="34">
        <v>0</v>
      </c>
      <c r="P511" s="34">
        <v>0</v>
      </c>
      <c r="Q511" s="36">
        <v>0.09</v>
      </c>
      <c r="R511" s="36">
        <v>2.4627758017934176E-3</v>
      </c>
      <c r="S511" s="37">
        <f t="shared" si="7"/>
        <v>0</v>
      </c>
      <c r="T511" s="24"/>
      <c r="U511" s="38">
        <v>19941</v>
      </c>
      <c r="V511" s="38">
        <v>0</v>
      </c>
      <c r="W511" s="38">
        <v>0</v>
      </c>
      <c r="X511" s="38">
        <v>893</v>
      </c>
      <c r="Y511" s="38">
        <v>20834</v>
      </c>
      <c r="Z511" s="24"/>
      <c r="AA511" s="39"/>
    </row>
    <row r="512" spans="1:27" x14ac:dyDescent="0.3">
      <c r="A512" s="31">
        <v>487</v>
      </c>
      <c r="B512" s="32">
        <v>487049031</v>
      </c>
      <c r="C512" s="33" t="s">
        <v>284</v>
      </c>
      <c r="D512" s="31">
        <v>49</v>
      </c>
      <c r="E512" s="33" t="s">
        <v>96</v>
      </c>
      <c r="F512" s="31">
        <v>31</v>
      </c>
      <c r="G512" s="33" t="s">
        <v>101</v>
      </c>
      <c r="H512" s="34">
        <v>6</v>
      </c>
      <c r="I512" s="35">
        <v>11019</v>
      </c>
      <c r="J512" s="35">
        <v>5112</v>
      </c>
      <c r="K512" s="35">
        <v>0</v>
      </c>
      <c r="L512" s="35">
        <v>893</v>
      </c>
      <c r="M512" s="35">
        <v>17024</v>
      </c>
      <c r="N512" s="24"/>
      <c r="O512" s="34">
        <v>0</v>
      </c>
      <c r="P512" s="34">
        <v>0</v>
      </c>
      <c r="Q512" s="36">
        <v>0.09</v>
      </c>
      <c r="R512" s="36">
        <v>2.7965192099759735E-2</v>
      </c>
      <c r="S512" s="37">
        <f t="shared" si="7"/>
        <v>0</v>
      </c>
      <c r="T512" s="24"/>
      <c r="U512" s="38">
        <v>96786</v>
      </c>
      <c r="V512" s="38">
        <v>0</v>
      </c>
      <c r="W512" s="38">
        <v>0</v>
      </c>
      <c r="X512" s="38">
        <v>5358</v>
      </c>
      <c r="Y512" s="38">
        <v>102144</v>
      </c>
      <c r="Z512" s="24"/>
      <c r="AA512" s="39"/>
    </row>
    <row r="513" spans="1:27" x14ac:dyDescent="0.3">
      <c r="A513" s="31">
        <v>487</v>
      </c>
      <c r="B513" s="32">
        <v>487049035</v>
      </c>
      <c r="C513" s="33" t="s">
        <v>284</v>
      </c>
      <c r="D513" s="31">
        <v>49</v>
      </c>
      <c r="E513" s="33" t="s">
        <v>96</v>
      </c>
      <c r="F513" s="31">
        <v>35</v>
      </c>
      <c r="G513" s="33" t="s">
        <v>22</v>
      </c>
      <c r="H513" s="34">
        <v>38</v>
      </c>
      <c r="I513" s="35">
        <v>12738</v>
      </c>
      <c r="J513" s="35">
        <v>4472</v>
      </c>
      <c r="K513" s="35">
        <v>0</v>
      </c>
      <c r="L513" s="35">
        <v>893</v>
      </c>
      <c r="M513" s="35">
        <v>18103</v>
      </c>
      <c r="N513" s="24"/>
      <c r="O513" s="34">
        <v>0</v>
      </c>
      <c r="P513" s="34">
        <v>0</v>
      </c>
      <c r="Q513" s="36">
        <v>0.18</v>
      </c>
      <c r="R513" s="36">
        <v>0.1582084907439498</v>
      </c>
      <c r="S513" s="37">
        <f t="shared" si="7"/>
        <v>0</v>
      </c>
      <c r="T513" s="24"/>
      <c r="U513" s="38">
        <v>653980</v>
      </c>
      <c r="V513" s="38">
        <v>0</v>
      </c>
      <c r="W513" s="38">
        <v>0</v>
      </c>
      <c r="X513" s="38">
        <v>33934</v>
      </c>
      <c r="Y513" s="38">
        <v>687914</v>
      </c>
      <c r="Z513" s="24"/>
      <c r="AA513" s="39"/>
    </row>
    <row r="514" spans="1:27" x14ac:dyDescent="0.3">
      <c r="A514" s="31">
        <v>487</v>
      </c>
      <c r="B514" s="32">
        <v>487049044</v>
      </c>
      <c r="C514" s="33" t="s">
        <v>284</v>
      </c>
      <c r="D514" s="31">
        <v>49</v>
      </c>
      <c r="E514" s="33" t="s">
        <v>96</v>
      </c>
      <c r="F514" s="31">
        <v>44</v>
      </c>
      <c r="G514" s="33" t="s">
        <v>35</v>
      </c>
      <c r="H514" s="34">
        <v>3</v>
      </c>
      <c r="I514" s="35">
        <v>9991</v>
      </c>
      <c r="J514" s="35">
        <v>233</v>
      </c>
      <c r="K514" s="35">
        <v>0</v>
      </c>
      <c r="L514" s="35">
        <v>893</v>
      </c>
      <c r="M514" s="35">
        <v>11117</v>
      </c>
      <c r="N514" s="24"/>
      <c r="O514" s="34">
        <v>0</v>
      </c>
      <c r="P514" s="34">
        <v>0</v>
      </c>
      <c r="Q514" s="36">
        <v>0.09</v>
      </c>
      <c r="R514" s="36">
        <v>5.5522851392677805E-2</v>
      </c>
      <c r="S514" s="37">
        <f t="shared" si="7"/>
        <v>0</v>
      </c>
      <c r="T514" s="24"/>
      <c r="U514" s="38">
        <v>30672</v>
      </c>
      <c r="V514" s="38">
        <v>0</v>
      </c>
      <c r="W514" s="38">
        <v>0</v>
      </c>
      <c r="X514" s="38">
        <v>2679</v>
      </c>
      <c r="Y514" s="38">
        <v>33351</v>
      </c>
      <c r="Z514" s="24"/>
      <c r="AA514" s="39"/>
    </row>
    <row r="515" spans="1:27" x14ac:dyDescent="0.3">
      <c r="A515" s="31">
        <v>487</v>
      </c>
      <c r="B515" s="32">
        <v>487049046</v>
      </c>
      <c r="C515" s="33" t="s">
        <v>284</v>
      </c>
      <c r="D515" s="31">
        <v>49</v>
      </c>
      <c r="E515" s="33" t="s">
        <v>96</v>
      </c>
      <c r="F515" s="31">
        <v>46</v>
      </c>
      <c r="G515" s="33" t="s">
        <v>36</v>
      </c>
      <c r="H515" s="34">
        <v>1</v>
      </c>
      <c r="I515" s="35">
        <v>13387</v>
      </c>
      <c r="J515" s="35">
        <v>10173</v>
      </c>
      <c r="K515" s="35">
        <v>0</v>
      </c>
      <c r="L515" s="35">
        <v>893</v>
      </c>
      <c r="M515" s="35">
        <v>24453</v>
      </c>
      <c r="N515" s="24"/>
      <c r="O515" s="34">
        <v>0</v>
      </c>
      <c r="P515" s="34">
        <v>0</v>
      </c>
      <c r="Q515" s="36">
        <v>0.09</v>
      </c>
      <c r="R515" s="36">
        <v>4.748363956946381E-4</v>
      </c>
      <c r="S515" s="37">
        <f t="shared" si="7"/>
        <v>0</v>
      </c>
      <c r="T515" s="24"/>
      <c r="U515" s="38">
        <v>23560</v>
      </c>
      <c r="V515" s="38">
        <v>0</v>
      </c>
      <c r="W515" s="38">
        <v>0</v>
      </c>
      <c r="X515" s="38">
        <v>893</v>
      </c>
      <c r="Y515" s="38">
        <v>24453</v>
      </c>
      <c r="Z515" s="24"/>
      <c r="AA515" s="39"/>
    </row>
    <row r="516" spans="1:27" x14ac:dyDescent="0.3">
      <c r="A516" s="31">
        <v>487</v>
      </c>
      <c r="B516" s="32">
        <v>487049049</v>
      </c>
      <c r="C516" s="33" t="s">
        <v>284</v>
      </c>
      <c r="D516" s="31">
        <v>49</v>
      </c>
      <c r="E516" s="33" t="s">
        <v>96</v>
      </c>
      <c r="F516" s="31">
        <v>49</v>
      </c>
      <c r="G516" s="33" t="s">
        <v>96</v>
      </c>
      <c r="H516" s="34">
        <v>70</v>
      </c>
      <c r="I516" s="35">
        <v>12587</v>
      </c>
      <c r="J516" s="35">
        <v>15929</v>
      </c>
      <c r="K516" s="35">
        <v>0</v>
      </c>
      <c r="L516" s="35">
        <v>893</v>
      </c>
      <c r="M516" s="35">
        <v>29409</v>
      </c>
      <c r="N516" s="24"/>
      <c r="O516" s="34">
        <v>0</v>
      </c>
      <c r="P516" s="34">
        <v>0</v>
      </c>
      <c r="Q516" s="36">
        <v>0.09</v>
      </c>
      <c r="R516" s="36">
        <v>7.9998241629540945E-2</v>
      </c>
      <c r="S516" s="37">
        <f t="shared" si="7"/>
        <v>0</v>
      </c>
      <c r="T516" s="24"/>
      <c r="U516" s="38">
        <v>1996120</v>
      </c>
      <c r="V516" s="38">
        <v>0</v>
      </c>
      <c r="W516" s="38">
        <v>0</v>
      </c>
      <c r="X516" s="38">
        <v>62510</v>
      </c>
      <c r="Y516" s="38">
        <v>2058630</v>
      </c>
      <c r="Z516" s="24"/>
      <c r="AA516" s="39"/>
    </row>
    <row r="517" spans="1:27" x14ac:dyDescent="0.3">
      <c r="A517" s="31">
        <v>487</v>
      </c>
      <c r="B517" s="32">
        <v>487049057</v>
      </c>
      <c r="C517" s="33" t="s">
        <v>284</v>
      </c>
      <c r="D517" s="31">
        <v>49</v>
      </c>
      <c r="E517" s="33" t="s">
        <v>96</v>
      </c>
      <c r="F517" s="31">
        <v>57</v>
      </c>
      <c r="G517" s="33" t="s">
        <v>23</v>
      </c>
      <c r="H517" s="34">
        <v>12</v>
      </c>
      <c r="I517" s="35">
        <v>10540</v>
      </c>
      <c r="J517" s="35">
        <v>535</v>
      </c>
      <c r="K517" s="35">
        <v>0</v>
      </c>
      <c r="L517" s="35">
        <v>893</v>
      </c>
      <c r="M517" s="35">
        <v>11968</v>
      </c>
      <c r="N517" s="24"/>
      <c r="O517" s="34">
        <v>0</v>
      </c>
      <c r="P517" s="34">
        <v>0</v>
      </c>
      <c r="Q517" s="36">
        <v>0.18</v>
      </c>
      <c r="R517" s="36">
        <v>0.14219879555979525</v>
      </c>
      <c r="S517" s="37">
        <f t="shared" si="7"/>
        <v>0</v>
      </c>
      <c r="T517" s="24"/>
      <c r="U517" s="38">
        <v>132900</v>
      </c>
      <c r="V517" s="38">
        <v>0</v>
      </c>
      <c r="W517" s="38">
        <v>0</v>
      </c>
      <c r="X517" s="38">
        <v>10716</v>
      </c>
      <c r="Y517" s="38">
        <v>143616</v>
      </c>
      <c r="Z517" s="24"/>
      <c r="AA517" s="39"/>
    </row>
    <row r="518" spans="1:27" x14ac:dyDescent="0.3">
      <c r="A518" s="31">
        <v>487</v>
      </c>
      <c r="B518" s="32">
        <v>487049093</v>
      </c>
      <c r="C518" s="33" t="s">
        <v>284</v>
      </c>
      <c r="D518" s="31">
        <v>49</v>
      </c>
      <c r="E518" s="33" t="s">
        <v>96</v>
      </c>
      <c r="F518" s="31">
        <v>93</v>
      </c>
      <c r="G518" s="33" t="s">
        <v>25</v>
      </c>
      <c r="H518" s="34">
        <v>67</v>
      </c>
      <c r="I518" s="35">
        <v>12052</v>
      </c>
      <c r="J518" s="35">
        <v>342</v>
      </c>
      <c r="K518" s="35">
        <v>0</v>
      </c>
      <c r="L518" s="35">
        <v>893</v>
      </c>
      <c r="M518" s="35">
        <v>13287</v>
      </c>
      <c r="N518" s="24"/>
      <c r="O518" s="34">
        <v>0</v>
      </c>
      <c r="P518" s="34">
        <v>0</v>
      </c>
      <c r="Q518" s="36">
        <v>0.09</v>
      </c>
      <c r="R518" s="36">
        <v>9.4782905982044599E-2</v>
      </c>
      <c r="S518" s="37">
        <f t="shared" si="7"/>
        <v>-625.42223333699599</v>
      </c>
      <c r="T518" s="24"/>
      <c r="U518" s="38">
        <v>830398</v>
      </c>
      <c r="V518" s="38">
        <v>0</v>
      </c>
      <c r="W518" s="38">
        <v>-41903.28963357873</v>
      </c>
      <c r="X518" s="38">
        <v>59831</v>
      </c>
      <c r="Y518" s="38">
        <v>848325.71036642126</v>
      </c>
      <c r="Z518" s="24"/>
      <c r="AA518" s="39"/>
    </row>
    <row r="519" spans="1:27" x14ac:dyDescent="0.3">
      <c r="A519" s="31">
        <v>487</v>
      </c>
      <c r="B519" s="32">
        <v>487049128</v>
      </c>
      <c r="C519" s="33" t="s">
        <v>284</v>
      </c>
      <c r="D519" s="31">
        <v>49</v>
      </c>
      <c r="E519" s="33" t="s">
        <v>96</v>
      </c>
      <c r="F519" s="31">
        <v>128</v>
      </c>
      <c r="G519" s="33" t="s">
        <v>110</v>
      </c>
      <c r="H519" s="34">
        <v>1</v>
      </c>
      <c r="I519" s="35">
        <v>9060</v>
      </c>
      <c r="J519" s="35">
        <v>461</v>
      </c>
      <c r="K519" s="35">
        <v>0</v>
      </c>
      <c r="L519" s="35">
        <v>893</v>
      </c>
      <c r="M519" s="35">
        <v>10414</v>
      </c>
      <c r="N519" s="24"/>
      <c r="O519" s="34">
        <v>0</v>
      </c>
      <c r="P519" s="34">
        <v>0</v>
      </c>
      <c r="Q519" s="36">
        <v>0.18</v>
      </c>
      <c r="R519" s="36">
        <v>3.5818450421119509E-2</v>
      </c>
      <c r="S519" s="37">
        <f t="shared" si="7"/>
        <v>0</v>
      </c>
      <c r="T519" s="24"/>
      <c r="U519" s="38">
        <v>9521</v>
      </c>
      <c r="V519" s="38">
        <v>0</v>
      </c>
      <c r="W519" s="38">
        <v>0</v>
      </c>
      <c r="X519" s="38">
        <v>893</v>
      </c>
      <c r="Y519" s="38">
        <v>10414</v>
      </c>
      <c r="Z519" s="24"/>
      <c r="AA519" s="39"/>
    </row>
    <row r="520" spans="1:27" x14ac:dyDescent="0.3">
      <c r="A520" s="31">
        <v>487</v>
      </c>
      <c r="B520" s="32">
        <v>487049149</v>
      </c>
      <c r="C520" s="33" t="s">
        <v>284</v>
      </c>
      <c r="D520" s="31">
        <v>49</v>
      </c>
      <c r="E520" s="33" t="s">
        <v>96</v>
      </c>
      <c r="F520" s="31">
        <v>149</v>
      </c>
      <c r="G520" s="33" t="s">
        <v>103</v>
      </c>
      <c r="H520" s="34">
        <v>2</v>
      </c>
      <c r="I520" s="35">
        <v>9991</v>
      </c>
      <c r="J520" s="35">
        <v>13</v>
      </c>
      <c r="K520" s="35">
        <v>0</v>
      </c>
      <c r="L520" s="35">
        <v>893</v>
      </c>
      <c r="M520" s="35">
        <v>10897</v>
      </c>
      <c r="N520" s="24"/>
      <c r="O520" s="34">
        <v>0</v>
      </c>
      <c r="P520" s="34">
        <v>0</v>
      </c>
      <c r="Q520" s="36">
        <v>0.16</v>
      </c>
      <c r="R520" s="36">
        <v>0.11951738551252943</v>
      </c>
      <c r="S520" s="37">
        <f t="shared" si="7"/>
        <v>0</v>
      </c>
      <c r="T520" s="24"/>
      <c r="U520" s="38">
        <v>20008</v>
      </c>
      <c r="V520" s="38">
        <v>0</v>
      </c>
      <c r="W520" s="38">
        <v>0</v>
      </c>
      <c r="X520" s="38">
        <v>1786</v>
      </c>
      <c r="Y520" s="38">
        <v>21794</v>
      </c>
      <c r="Z520" s="24"/>
      <c r="AA520" s="39"/>
    </row>
    <row r="521" spans="1:27" x14ac:dyDescent="0.3">
      <c r="A521" s="31">
        <v>487</v>
      </c>
      <c r="B521" s="32">
        <v>487049153</v>
      </c>
      <c r="C521" s="33" t="s">
        <v>284</v>
      </c>
      <c r="D521" s="31">
        <v>49</v>
      </c>
      <c r="E521" s="33" t="s">
        <v>96</v>
      </c>
      <c r="F521" s="31">
        <v>153</v>
      </c>
      <c r="G521" s="33" t="s">
        <v>124</v>
      </c>
      <c r="H521" s="34">
        <v>1</v>
      </c>
      <c r="I521" s="35">
        <v>9991</v>
      </c>
      <c r="J521" s="35">
        <v>528</v>
      </c>
      <c r="K521" s="35">
        <v>0</v>
      </c>
      <c r="L521" s="35">
        <v>893</v>
      </c>
      <c r="M521" s="35">
        <v>11412</v>
      </c>
      <c r="N521" s="24"/>
      <c r="O521" s="34">
        <v>0</v>
      </c>
      <c r="P521" s="34">
        <v>0</v>
      </c>
      <c r="Q521" s="36">
        <v>0.09</v>
      </c>
      <c r="R521" s="36">
        <v>1.4259551848993513E-2</v>
      </c>
      <c r="S521" s="37">
        <f t="shared" si="7"/>
        <v>0</v>
      </c>
      <c r="T521" s="24"/>
      <c r="U521" s="38">
        <v>10519</v>
      </c>
      <c r="V521" s="38">
        <v>0</v>
      </c>
      <c r="W521" s="38">
        <v>0</v>
      </c>
      <c r="X521" s="38">
        <v>893</v>
      </c>
      <c r="Y521" s="38">
        <v>11412</v>
      </c>
      <c r="Z521" s="24"/>
      <c r="AA521" s="39"/>
    </row>
    <row r="522" spans="1:27" x14ac:dyDescent="0.3">
      <c r="A522" s="31">
        <v>487</v>
      </c>
      <c r="B522" s="32">
        <v>487049163</v>
      </c>
      <c r="C522" s="33" t="s">
        <v>284</v>
      </c>
      <c r="D522" s="31">
        <v>49</v>
      </c>
      <c r="E522" s="33" t="s">
        <v>96</v>
      </c>
      <c r="F522" s="31">
        <v>163</v>
      </c>
      <c r="G522" s="33" t="s">
        <v>27</v>
      </c>
      <c r="H522" s="34">
        <v>13</v>
      </c>
      <c r="I522" s="35">
        <v>12696</v>
      </c>
      <c r="J522" s="35">
        <v>248</v>
      </c>
      <c r="K522" s="35">
        <v>0</v>
      </c>
      <c r="L522" s="35">
        <v>893</v>
      </c>
      <c r="M522" s="35">
        <v>13837</v>
      </c>
      <c r="N522" s="24"/>
      <c r="O522" s="34">
        <v>0</v>
      </c>
      <c r="P522" s="34">
        <v>0</v>
      </c>
      <c r="Q522" s="36">
        <v>0.18</v>
      </c>
      <c r="R522" s="36">
        <v>9.4739434063754208E-2</v>
      </c>
      <c r="S522" s="37">
        <f t="shared" si="7"/>
        <v>0</v>
      </c>
      <c r="T522" s="24"/>
      <c r="U522" s="38">
        <v>168272</v>
      </c>
      <c r="V522" s="38">
        <v>0</v>
      </c>
      <c r="W522" s="38">
        <v>0</v>
      </c>
      <c r="X522" s="38">
        <v>11609</v>
      </c>
      <c r="Y522" s="38">
        <v>179881</v>
      </c>
      <c r="Z522" s="24"/>
      <c r="AA522" s="39"/>
    </row>
    <row r="523" spans="1:27" x14ac:dyDescent="0.3">
      <c r="A523" s="31">
        <v>487</v>
      </c>
      <c r="B523" s="32">
        <v>487049165</v>
      </c>
      <c r="C523" s="33" t="s">
        <v>284</v>
      </c>
      <c r="D523" s="31">
        <v>49</v>
      </c>
      <c r="E523" s="33" t="s">
        <v>96</v>
      </c>
      <c r="F523" s="31">
        <v>165</v>
      </c>
      <c r="G523" s="33" t="s">
        <v>28</v>
      </c>
      <c r="H523" s="34">
        <v>54</v>
      </c>
      <c r="I523" s="35">
        <v>11810</v>
      </c>
      <c r="J523" s="35">
        <v>642</v>
      </c>
      <c r="K523" s="35">
        <v>0</v>
      </c>
      <c r="L523" s="35">
        <v>893</v>
      </c>
      <c r="M523" s="35">
        <v>13345</v>
      </c>
      <c r="N523" s="24"/>
      <c r="O523" s="34">
        <v>0</v>
      </c>
      <c r="P523" s="34">
        <v>0</v>
      </c>
      <c r="Q523" s="36">
        <v>0.14000000000000001</v>
      </c>
      <c r="R523" s="36">
        <v>0.10702896319247782</v>
      </c>
      <c r="S523" s="37">
        <f t="shared" ref="S523:S586" si="8">IFERROR(W523/(H523-O523),0)</f>
        <v>0</v>
      </c>
      <c r="T523" s="24"/>
      <c r="U523" s="38">
        <v>672408</v>
      </c>
      <c r="V523" s="38">
        <v>0</v>
      </c>
      <c r="W523" s="38">
        <v>0</v>
      </c>
      <c r="X523" s="38">
        <v>48222</v>
      </c>
      <c r="Y523" s="38">
        <v>720630</v>
      </c>
      <c r="Z523" s="24"/>
      <c r="AA523" s="39"/>
    </row>
    <row r="524" spans="1:27" x14ac:dyDescent="0.3">
      <c r="A524" s="31">
        <v>487</v>
      </c>
      <c r="B524" s="32">
        <v>487049176</v>
      </c>
      <c r="C524" s="33" t="s">
        <v>284</v>
      </c>
      <c r="D524" s="31">
        <v>49</v>
      </c>
      <c r="E524" s="33" t="s">
        <v>96</v>
      </c>
      <c r="F524" s="31">
        <v>176</v>
      </c>
      <c r="G524" s="33" t="s">
        <v>29</v>
      </c>
      <c r="H524" s="34">
        <v>52</v>
      </c>
      <c r="I524" s="35">
        <v>11938</v>
      </c>
      <c r="J524" s="35">
        <v>3943</v>
      </c>
      <c r="K524" s="35">
        <v>0</v>
      </c>
      <c r="L524" s="35">
        <v>893</v>
      </c>
      <c r="M524" s="35">
        <v>16774</v>
      </c>
      <c r="N524" s="24"/>
      <c r="O524" s="34">
        <v>0</v>
      </c>
      <c r="P524" s="34">
        <v>0</v>
      </c>
      <c r="Q524" s="36">
        <v>0.09</v>
      </c>
      <c r="R524" s="36">
        <v>6.9986063153058664E-2</v>
      </c>
      <c r="S524" s="37">
        <f t="shared" si="8"/>
        <v>0</v>
      </c>
      <c r="T524" s="24"/>
      <c r="U524" s="38">
        <v>825812</v>
      </c>
      <c r="V524" s="38">
        <v>0</v>
      </c>
      <c r="W524" s="38">
        <v>0</v>
      </c>
      <c r="X524" s="38">
        <v>46436</v>
      </c>
      <c r="Y524" s="38">
        <v>872248</v>
      </c>
      <c r="Z524" s="24"/>
      <c r="AA524" s="39"/>
    </row>
    <row r="525" spans="1:27" x14ac:dyDescent="0.3">
      <c r="A525" s="31">
        <v>487</v>
      </c>
      <c r="B525" s="32">
        <v>487049211</v>
      </c>
      <c r="C525" s="33" t="s">
        <v>284</v>
      </c>
      <c r="D525" s="31">
        <v>49</v>
      </c>
      <c r="E525" s="33" t="s">
        <v>96</v>
      </c>
      <c r="F525" s="31">
        <v>211</v>
      </c>
      <c r="G525" s="33" t="s">
        <v>80</v>
      </c>
      <c r="H525" s="34">
        <v>1</v>
      </c>
      <c r="I525" s="35">
        <v>10922</v>
      </c>
      <c r="J525" s="35">
        <v>1959</v>
      </c>
      <c r="K525" s="35">
        <v>0</v>
      </c>
      <c r="L525" s="35">
        <v>893</v>
      </c>
      <c r="M525" s="35">
        <v>13774</v>
      </c>
      <c r="N525" s="24"/>
      <c r="O525" s="34">
        <v>0</v>
      </c>
      <c r="P525" s="34">
        <v>0</v>
      </c>
      <c r="Q525" s="36">
        <v>0.09</v>
      </c>
      <c r="R525" s="36">
        <v>1.7356945956786835E-3</v>
      </c>
      <c r="S525" s="37">
        <f t="shared" si="8"/>
        <v>0</v>
      </c>
      <c r="T525" s="24"/>
      <c r="U525" s="38">
        <v>12881</v>
      </c>
      <c r="V525" s="38">
        <v>0</v>
      </c>
      <c r="W525" s="38">
        <v>0</v>
      </c>
      <c r="X525" s="38">
        <v>893</v>
      </c>
      <c r="Y525" s="38">
        <v>13774</v>
      </c>
      <c r="Z525" s="24"/>
      <c r="AA525" s="39"/>
    </row>
    <row r="526" spans="1:27" x14ac:dyDescent="0.3">
      <c r="A526" s="31">
        <v>487</v>
      </c>
      <c r="B526" s="32">
        <v>487049243</v>
      </c>
      <c r="C526" s="33" t="s">
        <v>284</v>
      </c>
      <c r="D526" s="31">
        <v>49</v>
      </c>
      <c r="E526" s="33" t="s">
        <v>96</v>
      </c>
      <c r="F526" s="31">
        <v>243</v>
      </c>
      <c r="G526" s="33" t="s">
        <v>74</v>
      </c>
      <c r="H526" s="34">
        <v>1</v>
      </c>
      <c r="I526" s="35">
        <v>15250</v>
      </c>
      <c r="J526" s="35">
        <v>3599</v>
      </c>
      <c r="K526" s="35">
        <v>0</v>
      </c>
      <c r="L526" s="35">
        <v>893</v>
      </c>
      <c r="M526" s="35">
        <v>19742</v>
      </c>
      <c r="N526" s="24"/>
      <c r="O526" s="34">
        <v>0</v>
      </c>
      <c r="P526" s="34">
        <v>0</v>
      </c>
      <c r="Q526" s="36">
        <v>0.09</v>
      </c>
      <c r="R526" s="36">
        <v>5.5550847643881752E-3</v>
      </c>
      <c r="S526" s="37">
        <f t="shared" si="8"/>
        <v>0</v>
      </c>
      <c r="T526" s="24"/>
      <c r="U526" s="38">
        <v>18849</v>
      </c>
      <c r="V526" s="38">
        <v>0</v>
      </c>
      <c r="W526" s="38">
        <v>0</v>
      </c>
      <c r="X526" s="38">
        <v>893</v>
      </c>
      <c r="Y526" s="38">
        <v>19742</v>
      </c>
      <c r="Z526" s="24"/>
      <c r="AA526" s="39"/>
    </row>
    <row r="527" spans="1:27" x14ac:dyDescent="0.3">
      <c r="A527" s="31">
        <v>487</v>
      </c>
      <c r="B527" s="32">
        <v>487049244</v>
      </c>
      <c r="C527" s="33" t="s">
        <v>284</v>
      </c>
      <c r="D527" s="31">
        <v>49</v>
      </c>
      <c r="E527" s="33" t="s">
        <v>96</v>
      </c>
      <c r="F527" s="31">
        <v>244</v>
      </c>
      <c r="G527" s="33" t="s">
        <v>43</v>
      </c>
      <c r="H527" s="34">
        <v>14</v>
      </c>
      <c r="I527" s="35">
        <v>11390</v>
      </c>
      <c r="J527" s="35">
        <v>4611</v>
      </c>
      <c r="K527" s="35">
        <v>0</v>
      </c>
      <c r="L527" s="35">
        <v>893</v>
      </c>
      <c r="M527" s="35">
        <v>16894</v>
      </c>
      <c r="N527" s="24"/>
      <c r="O527" s="34">
        <v>0</v>
      </c>
      <c r="P527" s="34">
        <v>0</v>
      </c>
      <c r="Q527" s="36">
        <v>0.18</v>
      </c>
      <c r="R527" s="36">
        <v>0.10491002846208129</v>
      </c>
      <c r="S527" s="37">
        <f t="shared" si="8"/>
        <v>0</v>
      </c>
      <c r="T527" s="24"/>
      <c r="U527" s="38">
        <v>224014</v>
      </c>
      <c r="V527" s="38">
        <v>0</v>
      </c>
      <c r="W527" s="38">
        <v>0</v>
      </c>
      <c r="X527" s="38">
        <v>12502</v>
      </c>
      <c r="Y527" s="38">
        <v>236516</v>
      </c>
      <c r="Z527" s="24"/>
      <c r="AA527" s="39"/>
    </row>
    <row r="528" spans="1:27" x14ac:dyDescent="0.3">
      <c r="A528" s="31">
        <v>487</v>
      </c>
      <c r="B528" s="32">
        <v>487049246</v>
      </c>
      <c r="C528" s="33" t="s">
        <v>284</v>
      </c>
      <c r="D528" s="31">
        <v>49</v>
      </c>
      <c r="E528" s="33" t="s">
        <v>96</v>
      </c>
      <c r="F528" s="31">
        <v>246</v>
      </c>
      <c r="G528" s="33" t="s">
        <v>242</v>
      </c>
      <c r="H528" s="34">
        <v>1</v>
      </c>
      <c r="I528" s="35">
        <v>13387</v>
      </c>
      <c r="J528" s="35">
        <v>3781</v>
      </c>
      <c r="K528" s="35">
        <v>0</v>
      </c>
      <c r="L528" s="35">
        <v>893</v>
      </c>
      <c r="M528" s="35">
        <v>18061</v>
      </c>
      <c r="N528" s="24"/>
      <c r="O528" s="34">
        <v>0</v>
      </c>
      <c r="P528" s="34">
        <v>0</v>
      </c>
      <c r="Q528" s="36">
        <v>0.09</v>
      </c>
      <c r="R528" s="36">
        <v>8.089906326547E-4</v>
      </c>
      <c r="S528" s="37">
        <f t="shared" si="8"/>
        <v>0</v>
      </c>
      <c r="T528" s="24"/>
      <c r="U528" s="38">
        <v>17168</v>
      </c>
      <c r="V528" s="38">
        <v>0</v>
      </c>
      <c r="W528" s="38">
        <v>0</v>
      </c>
      <c r="X528" s="38">
        <v>893</v>
      </c>
      <c r="Y528" s="38">
        <v>18061</v>
      </c>
      <c r="Z528" s="24"/>
      <c r="AA528" s="39"/>
    </row>
    <row r="529" spans="1:27" x14ac:dyDescent="0.3">
      <c r="A529" s="31">
        <v>487</v>
      </c>
      <c r="B529" s="32">
        <v>487049248</v>
      </c>
      <c r="C529" s="33" t="s">
        <v>284</v>
      </c>
      <c r="D529" s="31">
        <v>49</v>
      </c>
      <c r="E529" s="33" t="s">
        <v>96</v>
      </c>
      <c r="F529" s="31">
        <v>248</v>
      </c>
      <c r="G529" s="33" t="s">
        <v>30</v>
      </c>
      <c r="H529" s="34">
        <v>11</v>
      </c>
      <c r="I529" s="35">
        <v>12206</v>
      </c>
      <c r="J529" s="35">
        <v>1198</v>
      </c>
      <c r="K529" s="35">
        <v>0</v>
      </c>
      <c r="L529" s="35">
        <v>893</v>
      </c>
      <c r="M529" s="35">
        <v>14297</v>
      </c>
      <c r="N529" s="24"/>
      <c r="O529" s="34">
        <v>0</v>
      </c>
      <c r="P529" s="34">
        <v>0</v>
      </c>
      <c r="Q529" s="36">
        <v>0.09</v>
      </c>
      <c r="R529" s="36">
        <v>5.1746066067839235E-2</v>
      </c>
      <c r="S529" s="37">
        <f t="shared" si="8"/>
        <v>0</v>
      </c>
      <c r="T529" s="24"/>
      <c r="U529" s="38">
        <v>147444</v>
      </c>
      <c r="V529" s="38">
        <v>0</v>
      </c>
      <c r="W529" s="38">
        <v>0</v>
      </c>
      <c r="X529" s="38">
        <v>9823</v>
      </c>
      <c r="Y529" s="38">
        <v>157267</v>
      </c>
      <c r="Z529" s="24"/>
      <c r="AA529" s="39"/>
    </row>
    <row r="530" spans="1:27" x14ac:dyDescent="0.3">
      <c r="A530" s="31">
        <v>487</v>
      </c>
      <c r="B530" s="32">
        <v>487049262</v>
      </c>
      <c r="C530" s="33" t="s">
        <v>284</v>
      </c>
      <c r="D530" s="31">
        <v>49</v>
      </c>
      <c r="E530" s="33" t="s">
        <v>96</v>
      </c>
      <c r="F530" s="31">
        <v>262</v>
      </c>
      <c r="G530" s="33" t="s">
        <v>31</v>
      </c>
      <c r="H530" s="34">
        <v>8</v>
      </c>
      <c r="I530" s="35">
        <v>12226</v>
      </c>
      <c r="J530" s="35">
        <v>5637</v>
      </c>
      <c r="K530" s="35">
        <v>0</v>
      </c>
      <c r="L530" s="35">
        <v>893</v>
      </c>
      <c r="M530" s="35">
        <v>18756</v>
      </c>
      <c r="N530" s="24"/>
      <c r="O530" s="34">
        <v>0</v>
      </c>
      <c r="P530" s="34">
        <v>0</v>
      </c>
      <c r="Q530" s="36">
        <v>0.09</v>
      </c>
      <c r="R530" s="36">
        <v>6.3255923294419744E-2</v>
      </c>
      <c r="S530" s="37">
        <f t="shared" si="8"/>
        <v>0</v>
      </c>
      <c r="T530" s="24"/>
      <c r="U530" s="38">
        <v>142904</v>
      </c>
      <c r="V530" s="38">
        <v>0</v>
      </c>
      <c r="W530" s="38">
        <v>0</v>
      </c>
      <c r="X530" s="38">
        <v>7144</v>
      </c>
      <c r="Y530" s="38">
        <v>150048</v>
      </c>
      <c r="Z530" s="24"/>
      <c r="AA530" s="39"/>
    </row>
    <row r="531" spans="1:27" x14ac:dyDescent="0.3">
      <c r="A531" s="31">
        <v>487</v>
      </c>
      <c r="B531" s="32">
        <v>487049274</v>
      </c>
      <c r="C531" s="33" t="s">
        <v>284</v>
      </c>
      <c r="D531" s="31">
        <v>49</v>
      </c>
      <c r="E531" s="33" t="s">
        <v>96</v>
      </c>
      <c r="F531" s="31">
        <v>274</v>
      </c>
      <c r="G531" s="33" t="s">
        <v>81</v>
      </c>
      <c r="H531" s="34">
        <v>167</v>
      </c>
      <c r="I531" s="35">
        <v>11846</v>
      </c>
      <c r="J531" s="35">
        <v>5726</v>
      </c>
      <c r="K531" s="35">
        <v>0</v>
      </c>
      <c r="L531" s="35">
        <v>893</v>
      </c>
      <c r="M531" s="35">
        <v>18465</v>
      </c>
      <c r="N531" s="24"/>
      <c r="O531" s="34">
        <v>0</v>
      </c>
      <c r="P531" s="34">
        <v>0</v>
      </c>
      <c r="Q531" s="36">
        <v>0.09</v>
      </c>
      <c r="R531" s="36">
        <v>8.1265572172450187E-2</v>
      </c>
      <c r="S531" s="37">
        <f t="shared" si="8"/>
        <v>0</v>
      </c>
      <c r="T531" s="24"/>
      <c r="U531" s="38">
        <v>2934524</v>
      </c>
      <c r="V531" s="38">
        <v>0</v>
      </c>
      <c r="W531" s="38">
        <v>0</v>
      </c>
      <c r="X531" s="38">
        <v>149131</v>
      </c>
      <c r="Y531" s="38">
        <v>3083655</v>
      </c>
      <c r="Z531" s="24"/>
      <c r="AA531" s="39"/>
    </row>
    <row r="532" spans="1:27" x14ac:dyDescent="0.3">
      <c r="A532" s="31">
        <v>487</v>
      </c>
      <c r="B532" s="32">
        <v>487049284</v>
      </c>
      <c r="C532" s="33" t="s">
        <v>284</v>
      </c>
      <c r="D532" s="31">
        <v>49</v>
      </c>
      <c r="E532" s="33" t="s">
        <v>96</v>
      </c>
      <c r="F532" s="31">
        <v>284</v>
      </c>
      <c r="G532" s="33" t="s">
        <v>163</v>
      </c>
      <c r="H532" s="34">
        <v>1</v>
      </c>
      <c r="I532" s="35">
        <v>10922</v>
      </c>
      <c r="J532" s="35">
        <v>3718</v>
      </c>
      <c r="K532" s="35">
        <v>0</v>
      </c>
      <c r="L532" s="35">
        <v>893</v>
      </c>
      <c r="M532" s="35">
        <v>15533</v>
      </c>
      <c r="N532" s="24"/>
      <c r="O532" s="34">
        <v>0</v>
      </c>
      <c r="P532" s="34">
        <v>0</v>
      </c>
      <c r="Q532" s="36">
        <v>0.09</v>
      </c>
      <c r="R532" s="36">
        <v>3.3453317557936221E-2</v>
      </c>
      <c r="S532" s="37">
        <f t="shared" si="8"/>
        <v>0</v>
      </c>
      <c r="T532" s="24"/>
      <c r="U532" s="38">
        <v>14640</v>
      </c>
      <c r="V532" s="38">
        <v>0</v>
      </c>
      <c r="W532" s="38">
        <v>0</v>
      </c>
      <c r="X532" s="38">
        <v>893</v>
      </c>
      <c r="Y532" s="38">
        <v>15533</v>
      </c>
      <c r="Z532" s="24"/>
      <c r="AA532" s="39"/>
    </row>
    <row r="533" spans="1:27" x14ac:dyDescent="0.3">
      <c r="A533" s="31">
        <v>487</v>
      </c>
      <c r="B533" s="32">
        <v>487049308</v>
      </c>
      <c r="C533" s="33" t="s">
        <v>284</v>
      </c>
      <c r="D533" s="31">
        <v>49</v>
      </c>
      <c r="E533" s="33" t="s">
        <v>96</v>
      </c>
      <c r="F533" s="31">
        <v>308</v>
      </c>
      <c r="G533" s="33" t="s">
        <v>32</v>
      </c>
      <c r="H533" s="34">
        <v>3</v>
      </c>
      <c r="I533" s="35">
        <v>12321</v>
      </c>
      <c r="J533" s="35">
        <v>7150</v>
      </c>
      <c r="K533" s="35">
        <v>0</v>
      </c>
      <c r="L533" s="35">
        <v>893</v>
      </c>
      <c r="M533" s="35">
        <v>20364</v>
      </c>
      <c r="N533" s="24"/>
      <c r="O533" s="34">
        <v>0</v>
      </c>
      <c r="P533" s="34">
        <v>0</v>
      </c>
      <c r="Q533" s="36">
        <v>0.09</v>
      </c>
      <c r="R533" s="36">
        <v>1.6507730479585108E-3</v>
      </c>
      <c r="S533" s="37">
        <f t="shared" si="8"/>
        <v>0</v>
      </c>
      <c r="T533" s="24"/>
      <c r="U533" s="38">
        <v>58413</v>
      </c>
      <c r="V533" s="38">
        <v>0</v>
      </c>
      <c r="W533" s="38">
        <v>0</v>
      </c>
      <c r="X533" s="38">
        <v>2679</v>
      </c>
      <c r="Y533" s="38">
        <v>61092</v>
      </c>
      <c r="Z533" s="24"/>
      <c r="AA533" s="39"/>
    </row>
    <row r="534" spans="1:27" x14ac:dyDescent="0.3">
      <c r="A534" s="31">
        <v>487</v>
      </c>
      <c r="B534" s="32">
        <v>487049314</v>
      </c>
      <c r="C534" s="33" t="s">
        <v>284</v>
      </c>
      <c r="D534" s="31">
        <v>49</v>
      </c>
      <c r="E534" s="33" t="s">
        <v>96</v>
      </c>
      <c r="F534" s="31">
        <v>314</v>
      </c>
      <c r="G534" s="33" t="s">
        <v>46</v>
      </c>
      <c r="H534" s="34">
        <v>4</v>
      </c>
      <c r="I534" s="35">
        <v>12011</v>
      </c>
      <c r="J534" s="35">
        <v>9318</v>
      </c>
      <c r="K534" s="35">
        <v>0</v>
      </c>
      <c r="L534" s="35">
        <v>893</v>
      </c>
      <c r="M534" s="35">
        <v>22222</v>
      </c>
      <c r="N534" s="24"/>
      <c r="O534" s="34">
        <v>0</v>
      </c>
      <c r="P534" s="34">
        <v>0</v>
      </c>
      <c r="Q534" s="36">
        <v>0.09</v>
      </c>
      <c r="R534" s="36">
        <v>2.7844992918704178E-3</v>
      </c>
      <c r="S534" s="37">
        <f t="shared" si="8"/>
        <v>0</v>
      </c>
      <c r="T534" s="24"/>
      <c r="U534" s="38">
        <v>85316</v>
      </c>
      <c r="V534" s="38">
        <v>0</v>
      </c>
      <c r="W534" s="38">
        <v>0</v>
      </c>
      <c r="X534" s="38">
        <v>3572</v>
      </c>
      <c r="Y534" s="38">
        <v>88888</v>
      </c>
      <c r="Z534" s="24"/>
      <c r="AA534" s="39"/>
    </row>
    <row r="535" spans="1:27" x14ac:dyDescent="0.3">
      <c r="A535" s="31">
        <v>487</v>
      </c>
      <c r="B535" s="32">
        <v>487049347</v>
      </c>
      <c r="C535" s="33" t="s">
        <v>284</v>
      </c>
      <c r="D535" s="31">
        <v>49</v>
      </c>
      <c r="E535" s="33" t="s">
        <v>96</v>
      </c>
      <c r="F535" s="31">
        <v>347</v>
      </c>
      <c r="G535" s="33" t="s">
        <v>106</v>
      </c>
      <c r="H535" s="34">
        <v>3</v>
      </c>
      <c r="I535" s="35">
        <v>12566</v>
      </c>
      <c r="J535" s="35">
        <v>5444</v>
      </c>
      <c r="K535" s="35">
        <v>0</v>
      </c>
      <c r="L535" s="35">
        <v>893</v>
      </c>
      <c r="M535" s="35">
        <v>18903</v>
      </c>
      <c r="N535" s="24"/>
      <c r="O535" s="34">
        <v>0</v>
      </c>
      <c r="P535" s="34">
        <v>0</v>
      </c>
      <c r="Q535" s="36">
        <v>0.09</v>
      </c>
      <c r="R535" s="36">
        <v>4.470451979129899E-3</v>
      </c>
      <c r="S535" s="37">
        <f t="shared" si="8"/>
        <v>0</v>
      </c>
      <c r="T535" s="24"/>
      <c r="U535" s="38">
        <v>54030</v>
      </c>
      <c r="V535" s="38">
        <v>0</v>
      </c>
      <c r="W535" s="38">
        <v>0</v>
      </c>
      <c r="X535" s="38">
        <v>2679</v>
      </c>
      <c r="Y535" s="38">
        <v>56709</v>
      </c>
      <c r="Z535" s="24"/>
      <c r="AA535" s="39"/>
    </row>
    <row r="536" spans="1:27" x14ac:dyDescent="0.3">
      <c r="A536" s="31">
        <v>487</v>
      </c>
      <c r="B536" s="32">
        <v>487274031</v>
      </c>
      <c r="C536" s="33" t="s">
        <v>284</v>
      </c>
      <c r="D536" s="31">
        <v>274</v>
      </c>
      <c r="E536" s="33" t="s">
        <v>81</v>
      </c>
      <c r="F536" s="31">
        <v>31</v>
      </c>
      <c r="G536" s="33" t="s">
        <v>101</v>
      </c>
      <c r="H536" s="34">
        <v>2</v>
      </c>
      <c r="I536" s="35">
        <v>11623</v>
      </c>
      <c r="J536" s="35">
        <v>5392</v>
      </c>
      <c r="K536" s="35">
        <v>0</v>
      </c>
      <c r="L536" s="35">
        <v>893</v>
      </c>
      <c r="M536" s="35">
        <v>17908</v>
      </c>
      <c r="N536" s="24"/>
      <c r="O536" s="34">
        <v>0</v>
      </c>
      <c r="P536" s="34">
        <v>0</v>
      </c>
      <c r="Q536" s="36">
        <v>0.09</v>
      </c>
      <c r="R536" s="36">
        <v>2.7965192099759735E-2</v>
      </c>
      <c r="S536" s="37">
        <f t="shared" si="8"/>
        <v>0</v>
      </c>
      <c r="T536" s="24"/>
      <c r="U536" s="38">
        <v>34030</v>
      </c>
      <c r="V536" s="38">
        <v>0</v>
      </c>
      <c r="W536" s="38">
        <v>0</v>
      </c>
      <c r="X536" s="38">
        <v>1786</v>
      </c>
      <c r="Y536" s="38">
        <v>35816</v>
      </c>
      <c r="Z536" s="24"/>
      <c r="AA536" s="39"/>
    </row>
    <row r="537" spans="1:27" x14ac:dyDescent="0.3">
      <c r="A537" s="31">
        <v>487</v>
      </c>
      <c r="B537" s="32">
        <v>487274035</v>
      </c>
      <c r="C537" s="33" t="s">
        <v>284</v>
      </c>
      <c r="D537" s="31">
        <v>274</v>
      </c>
      <c r="E537" s="33" t="s">
        <v>81</v>
      </c>
      <c r="F537" s="31">
        <v>35</v>
      </c>
      <c r="G537" s="33" t="s">
        <v>22</v>
      </c>
      <c r="H537" s="34">
        <v>28</v>
      </c>
      <c r="I537" s="35">
        <v>11728</v>
      </c>
      <c r="J537" s="35">
        <v>4117</v>
      </c>
      <c r="K537" s="35">
        <v>0</v>
      </c>
      <c r="L537" s="35">
        <v>893</v>
      </c>
      <c r="M537" s="35">
        <v>16738</v>
      </c>
      <c r="N537" s="24"/>
      <c r="O537" s="34">
        <v>0</v>
      </c>
      <c r="P537" s="34">
        <v>0</v>
      </c>
      <c r="Q537" s="36">
        <v>0.18</v>
      </c>
      <c r="R537" s="36">
        <v>0.1582084907439498</v>
      </c>
      <c r="S537" s="37">
        <f t="shared" si="8"/>
        <v>0</v>
      </c>
      <c r="T537" s="24"/>
      <c r="U537" s="38">
        <v>443660</v>
      </c>
      <c r="V537" s="38">
        <v>0</v>
      </c>
      <c r="W537" s="38">
        <v>0</v>
      </c>
      <c r="X537" s="38">
        <v>25004</v>
      </c>
      <c r="Y537" s="38">
        <v>468664</v>
      </c>
      <c r="Z537" s="24"/>
      <c r="AA537" s="39"/>
    </row>
    <row r="538" spans="1:27" x14ac:dyDescent="0.3">
      <c r="A538" s="31">
        <v>487</v>
      </c>
      <c r="B538" s="32">
        <v>487274044</v>
      </c>
      <c r="C538" s="33" t="s">
        <v>284</v>
      </c>
      <c r="D538" s="31">
        <v>274</v>
      </c>
      <c r="E538" s="33" t="s">
        <v>81</v>
      </c>
      <c r="F538" s="31">
        <v>44</v>
      </c>
      <c r="G538" s="33" t="s">
        <v>35</v>
      </c>
      <c r="H538" s="34">
        <v>1</v>
      </c>
      <c r="I538" s="35">
        <v>8825</v>
      </c>
      <c r="J538" s="35">
        <v>206</v>
      </c>
      <c r="K538" s="35">
        <v>0</v>
      </c>
      <c r="L538" s="35">
        <v>893</v>
      </c>
      <c r="M538" s="35">
        <v>9924</v>
      </c>
      <c r="N538" s="24"/>
      <c r="O538" s="34">
        <v>0</v>
      </c>
      <c r="P538" s="34">
        <v>0</v>
      </c>
      <c r="Q538" s="36">
        <v>0.09</v>
      </c>
      <c r="R538" s="36">
        <v>5.5522851392677805E-2</v>
      </c>
      <c r="S538" s="37">
        <f t="shared" si="8"/>
        <v>0</v>
      </c>
      <c r="T538" s="24"/>
      <c r="U538" s="38">
        <v>9031</v>
      </c>
      <c r="V538" s="38">
        <v>0</v>
      </c>
      <c r="W538" s="38">
        <v>0</v>
      </c>
      <c r="X538" s="38">
        <v>893</v>
      </c>
      <c r="Y538" s="38">
        <v>9924</v>
      </c>
      <c r="Z538" s="24"/>
      <c r="AA538" s="39"/>
    </row>
    <row r="539" spans="1:27" x14ac:dyDescent="0.3">
      <c r="A539" s="31">
        <v>487</v>
      </c>
      <c r="B539" s="32">
        <v>487274046</v>
      </c>
      <c r="C539" s="33" t="s">
        <v>284</v>
      </c>
      <c r="D539" s="31">
        <v>274</v>
      </c>
      <c r="E539" s="33" t="s">
        <v>81</v>
      </c>
      <c r="F539" s="31">
        <v>46</v>
      </c>
      <c r="G539" s="33" t="s">
        <v>36</v>
      </c>
      <c r="H539" s="34">
        <v>1</v>
      </c>
      <c r="I539" s="35">
        <v>13109</v>
      </c>
      <c r="J539" s="35">
        <v>9962</v>
      </c>
      <c r="K539" s="35">
        <v>0</v>
      </c>
      <c r="L539" s="35">
        <v>893</v>
      </c>
      <c r="M539" s="35">
        <v>23964</v>
      </c>
      <c r="N539" s="24"/>
      <c r="O539" s="34">
        <v>0</v>
      </c>
      <c r="P539" s="34">
        <v>0</v>
      </c>
      <c r="Q539" s="36">
        <v>0.09</v>
      </c>
      <c r="R539" s="36">
        <v>4.748363956946381E-4</v>
      </c>
      <c r="S539" s="37">
        <f t="shared" si="8"/>
        <v>0</v>
      </c>
      <c r="T539" s="24"/>
      <c r="U539" s="38">
        <v>23071</v>
      </c>
      <c r="V539" s="38">
        <v>0</v>
      </c>
      <c r="W539" s="38">
        <v>0</v>
      </c>
      <c r="X539" s="38">
        <v>893</v>
      </c>
      <c r="Y539" s="38">
        <v>23964</v>
      </c>
      <c r="Z539" s="24"/>
      <c r="AA539" s="39"/>
    </row>
    <row r="540" spans="1:27" x14ac:dyDescent="0.3">
      <c r="A540" s="31">
        <v>487</v>
      </c>
      <c r="B540" s="32">
        <v>487274048</v>
      </c>
      <c r="C540" s="33" t="s">
        <v>284</v>
      </c>
      <c r="D540" s="31">
        <v>274</v>
      </c>
      <c r="E540" s="33" t="s">
        <v>81</v>
      </c>
      <c r="F540" s="31">
        <v>48</v>
      </c>
      <c r="G540" s="33" t="s">
        <v>152</v>
      </c>
      <c r="H540" s="34">
        <v>2</v>
      </c>
      <c r="I540" s="35">
        <v>9001</v>
      </c>
      <c r="J540" s="35">
        <v>7153</v>
      </c>
      <c r="K540" s="35">
        <v>0</v>
      </c>
      <c r="L540" s="35">
        <v>893</v>
      </c>
      <c r="M540" s="35">
        <v>17047</v>
      </c>
      <c r="N540" s="24"/>
      <c r="O540" s="34">
        <v>0</v>
      </c>
      <c r="P540" s="34">
        <v>0</v>
      </c>
      <c r="Q540" s="36">
        <v>0.09</v>
      </c>
      <c r="R540" s="36">
        <v>1.2116607373427524E-3</v>
      </c>
      <c r="S540" s="37">
        <f t="shared" si="8"/>
        <v>0</v>
      </c>
      <c r="T540" s="24"/>
      <c r="U540" s="38">
        <v>32308</v>
      </c>
      <c r="V540" s="38">
        <v>0</v>
      </c>
      <c r="W540" s="38">
        <v>0</v>
      </c>
      <c r="X540" s="38">
        <v>1786</v>
      </c>
      <c r="Y540" s="38">
        <v>34094</v>
      </c>
      <c r="Z540" s="24"/>
      <c r="AA540" s="39"/>
    </row>
    <row r="541" spans="1:27" x14ac:dyDescent="0.3">
      <c r="A541" s="31">
        <v>487</v>
      </c>
      <c r="B541" s="32">
        <v>487274049</v>
      </c>
      <c r="C541" s="33" t="s">
        <v>284</v>
      </c>
      <c r="D541" s="31">
        <v>274</v>
      </c>
      <c r="E541" s="33" t="s">
        <v>81</v>
      </c>
      <c r="F541" s="31">
        <v>49</v>
      </c>
      <c r="G541" s="33" t="s">
        <v>96</v>
      </c>
      <c r="H541" s="34">
        <v>94</v>
      </c>
      <c r="I541" s="35">
        <v>11839</v>
      </c>
      <c r="J541" s="35">
        <v>14982</v>
      </c>
      <c r="K541" s="35">
        <v>0</v>
      </c>
      <c r="L541" s="35">
        <v>893</v>
      </c>
      <c r="M541" s="35">
        <v>27714</v>
      </c>
      <c r="N541" s="24"/>
      <c r="O541" s="34">
        <v>0</v>
      </c>
      <c r="P541" s="34">
        <v>0</v>
      </c>
      <c r="Q541" s="36">
        <v>0.09</v>
      </c>
      <c r="R541" s="36">
        <v>7.9998241629540945E-2</v>
      </c>
      <c r="S541" s="37">
        <f t="shared" si="8"/>
        <v>0</v>
      </c>
      <c r="T541" s="24"/>
      <c r="U541" s="38">
        <v>2521174</v>
      </c>
      <c r="V541" s="38">
        <v>0</v>
      </c>
      <c r="W541" s="38">
        <v>0</v>
      </c>
      <c r="X541" s="38">
        <v>83942</v>
      </c>
      <c r="Y541" s="38">
        <v>2605116</v>
      </c>
      <c r="Z541" s="24"/>
      <c r="AA541" s="39"/>
    </row>
    <row r="542" spans="1:27" x14ac:dyDescent="0.3">
      <c r="A542" s="31">
        <v>487</v>
      </c>
      <c r="B542" s="32">
        <v>487274057</v>
      </c>
      <c r="C542" s="33" t="s">
        <v>284</v>
      </c>
      <c r="D542" s="31">
        <v>274</v>
      </c>
      <c r="E542" s="33" t="s">
        <v>81</v>
      </c>
      <c r="F542" s="31">
        <v>57</v>
      </c>
      <c r="G542" s="33" t="s">
        <v>23</v>
      </c>
      <c r="H542" s="34">
        <v>19</v>
      </c>
      <c r="I542" s="35">
        <v>11139</v>
      </c>
      <c r="J542" s="35">
        <v>565</v>
      </c>
      <c r="K542" s="35">
        <v>0</v>
      </c>
      <c r="L542" s="35">
        <v>893</v>
      </c>
      <c r="M542" s="35">
        <v>12597</v>
      </c>
      <c r="N542" s="24"/>
      <c r="O542" s="34">
        <v>0</v>
      </c>
      <c r="P542" s="34">
        <v>0</v>
      </c>
      <c r="Q542" s="36">
        <v>0.18</v>
      </c>
      <c r="R542" s="36">
        <v>0.14219879555979525</v>
      </c>
      <c r="S542" s="37">
        <f t="shared" si="8"/>
        <v>0</v>
      </c>
      <c r="T542" s="24"/>
      <c r="U542" s="38">
        <v>222376</v>
      </c>
      <c r="V542" s="38">
        <v>0</v>
      </c>
      <c r="W542" s="38">
        <v>0</v>
      </c>
      <c r="X542" s="38">
        <v>16967</v>
      </c>
      <c r="Y542" s="38">
        <v>239343</v>
      </c>
      <c r="Z542" s="24"/>
      <c r="AA542" s="39"/>
    </row>
    <row r="543" spans="1:27" x14ac:dyDescent="0.3">
      <c r="A543" s="31">
        <v>487</v>
      </c>
      <c r="B543" s="32">
        <v>487274093</v>
      </c>
      <c r="C543" s="33" t="s">
        <v>284</v>
      </c>
      <c r="D543" s="31">
        <v>274</v>
      </c>
      <c r="E543" s="33" t="s">
        <v>81</v>
      </c>
      <c r="F543" s="31">
        <v>93</v>
      </c>
      <c r="G543" s="33" t="s">
        <v>25</v>
      </c>
      <c r="H543" s="34">
        <v>43</v>
      </c>
      <c r="I543" s="35">
        <v>11555</v>
      </c>
      <c r="J543" s="35">
        <v>328</v>
      </c>
      <c r="K543" s="35">
        <v>0</v>
      </c>
      <c r="L543" s="35">
        <v>893</v>
      </c>
      <c r="M543" s="35">
        <v>12776</v>
      </c>
      <c r="N543" s="24"/>
      <c r="O543" s="34">
        <v>0</v>
      </c>
      <c r="P543" s="34">
        <v>0</v>
      </c>
      <c r="Q543" s="36">
        <v>0.09</v>
      </c>
      <c r="R543" s="36">
        <v>9.4782905982044599E-2</v>
      </c>
      <c r="S543" s="37">
        <f t="shared" si="8"/>
        <v>-599.63630778953711</v>
      </c>
      <c r="T543" s="24"/>
      <c r="U543" s="38">
        <v>510969</v>
      </c>
      <c r="V543" s="38">
        <v>0</v>
      </c>
      <c r="W543" s="38">
        <v>-25784.361234950095</v>
      </c>
      <c r="X543" s="38">
        <v>38399</v>
      </c>
      <c r="Y543" s="38">
        <v>523583.63876504992</v>
      </c>
      <c r="Z543" s="24"/>
      <c r="AA543" s="39"/>
    </row>
    <row r="544" spans="1:27" x14ac:dyDescent="0.3">
      <c r="A544" s="31">
        <v>487</v>
      </c>
      <c r="B544" s="32">
        <v>487274128</v>
      </c>
      <c r="C544" s="33" t="s">
        <v>284</v>
      </c>
      <c r="D544" s="31">
        <v>274</v>
      </c>
      <c r="E544" s="33" t="s">
        <v>81</v>
      </c>
      <c r="F544" s="31">
        <v>128</v>
      </c>
      <c r="G544" s="33" t="s">
        <v>110</v>
      </c>
      <c r="H544" s="34">
        <v>2</v>
      </c>
      <c r="I544" s="35">
        <v>9001</v>
      </c>
      <c r="J544" s="35">
        <v>458</v>
      </c>
      <c r="K544" s="35">
        <v>0</v>
      </c>
      <c r="L544" s="35">
        <v>893</v>
      </c>
      <c r="M544" s="35">
        <v>10352</v>
      </c>
      <c r="N544" s="24"/>
      <c r="O544" s="34">
        <v>0</v>
      </c>
      <c r="P544" s="34">
        <v>0</v>
      </c>
      <c r="Q544" s="36">
        <v>0.18</v>
      </c>
      <c r="R544" s="36">
        <v>3.5818450421119509E-2</v>
      </c>
      <c r="S544" s="37">
        <f t="shared" si="8"/>
        <v>0</v>
      </c>
      <c r="T544" s="24"/>
      <c r="U544" s="38">
        <v>18918</v>
      </c>
      <c r="V544" s="38">
        <v>0</v>
      </c>
      <c r="W544" s="38">
        <v>0</v>
      </c>
      <c r="X544" s="38">
        <v>1786</v>
      </c>
      <c r="Y544" s="38">
        <v>20704</v>
      </c>
      <c r="Z544" s="24"/>
      <c r="AA544" s="39"/>
    </row>
    <row r="545" spans="1:27" x14ac:dyDescent="0.3">
      <c r="A545" s="31">
        <v>487</v>
      </c>
      <c r="B545" s="32">
        <v>487274149</v>
      </c>
      <c r="C545" s="33" t="s">
        <v>284</v>
      </c>
      <c r="D545" s="31">
        <v>274</v>
      </c>
      <c r="E545" s="33" t="s">
        <v>81</v>
      </c>
      <c r="F545" s="31">
        <v>149</v>
      </c>
      <c r="G545" s="33" t="s">
        <v>103</v>
      </c>
      <c r="H545" s="34">
        <v>1</v>
      </c>
      <c r="I545" s="35">
        <v>9001</v>
      </c>
      <c r="J545" s="35">
        <v>11</v>
      </c>
      <c r="K545" s="35">
        <v>0</v>
      </c>
      <c r="L545" s="35">
        <v>893</v>
      </c>
      <c r="M545" s="35">
        <v>9905</v>
      </c>
      <c r="N545" s="24"/>
      <c r="O545" s="34">
        <v>0</v>
      </c>
      <c r="P545" s="34">
        <v>0</v>
      </c>
      <c r="Q545" s="36">
        <v>0.16</v>
      </c>
      <c r="R545" s="36">
        <v>0.11951738551252943</v>
      </c>
      <c r="S545" s="37">
        <f t="shared" si="8"/>
        <v>0</v>
      </c>
      <c r="T545" s="24"/>
      <c r="U545" s="38">
        <v>9012</v>
      </c>
      <c r="V545" s="38">
        <v>0</v>
      </c>
      <c r="W545" s="38">
        <v>0</v>
      </c>
      <c r="X545" s="38">
        <v>893</v>
      </c>
      <c r="Y545" s="38">
        <v>9905</v>
      </c>
      <c r="Z545" s="24"/>
      <c r="AA545" s="39"/>
    </row>
    <row r="546" spans="1:27" x14ac:dyDescent="0.3">
      <c r="A546" s="31">
        <v>487</v>
      </c>
      <c r="B546" s="32">
        <v>487274163</v>
      </c>
      <c r="C546" s="33" t="s">
        <v>284</v>
      </c>
      <c r="D546" s="31">
        <v>274</v>
      </c>
      <c r="E546" s="33" t="s">
        <v>81</v>
      </c>
      <c r="F546" s="31">
        <v>163</v>
      </c>
      <c r="G546" s="33" t="s">
        <v>27</v>
      </c>
      <c r="H546" s="34">
        <v>12</v>
      </c>
      <c r="I546" s="35">
        <v>11736</v>
      </c>
      <c r="J546" s="35">
        <v>229</v>
      </c>
      <c r="K546" s="35">
        <v>0</v>
      </c>
      <c r="L546" s="35">
        <v>893</v>
      </c>
      <c r="M546" s="35">
        <v>12858</v>
      </c>
      <c r="N546" s="24"/>
      <c r="O546" s="34">
        <v>0</v>
      </c>
      <c r="P546" s="34">
        <v>0</v>
      </c>
      <c r="Q546" s="36">
        <v>0.18</v>
      </c>
      <c r="R546" s="36">
        <v>9.4739434063754208E-2</v>
      </c>
      <c r="S546" s="37">
        <f t="shared" si="8"/>
        <v>0</v>
      </c>
      <c r="T546" s="24"/>
      <c r="U546" s="38">
        <v>143580</v>
      </c>
      <c r="V546" s="38">
        <v>0</v>
      </c>
      <c r="W546" s="38">
        <v>0</v>
      </c>
      <c r="X546" s="38">
        <v>10716</v>
      </c>
      <c r="Y546" s="38">
        <v>154296</v>
      </c>
      <c r="Z546" s="24"/>
      <c r="AA546" s="39"/>
    </row>
    <row r="547" spans="1:27" x14ac:dyDescent="0.3">
      <c r="A547" s="31">
        <v>487</v>
      </c>
      <c r="B547" s="32">
        <v>487274165</v>
      </c>
      <c r="C547" s="33" t="s">
        <v>284</v>
      </c>
      <c r="D547" s="31">
        <v>274</v>
      </c>
      <c r="E547" s="33" t="s">
        <v>81</v>
      </c>
      <c r="F547" s="31">
        <v>165</v>
      </c>
      <c r="G547" s="33" t="s">
        <v>28</v>
      </c>
      <c r="H547" s="34">
        <v>53</v>
      </c>
      <c r="I547" s="35">
        <v>11108</v>
      </c>
      <c r="J547" s="35">
        <v>604</v>
      </c>
      <c r="K547" s="35">
        <v>0</v>
      </c>
      <c r="L547" s="35">
        <v>893</v>
      </c>
      <c r="M547" s="35">
        <v>12605</v>
      </c>
      <c r="N547" s="24"/>
      <c r="O547" s="34">
        <v>0</v>
      </c>
      <c r="P547" s="34">
        <v>0</v>
      </c>
      <c r="Q547" s="36">
        <v>0.14000000000000001</v>
      </c>
      <c r="R547" s="36">
        <v>0.10702896319247782</v>
      </c>
      <c r="S547" s="37">
        <f t="shared" si="8"/>
        <v>0</v>
      </c>
      <c r="T547" s="24"/>
      <c r="U547" s="38">
        <v>620736</v>
      </c>
      <c r="V547" s="38">
        <v>0</v>
      </c>
      <c r="W547" s="38">
        <v>0</v>
      </c>
      <c r="X547" s="38">
        <v>47329</v>
      </c>
      <c r="Y547" s="38">
        <v>668065</v>
      </c>
      <c r="Z547" s="24"/>
      <c r="AA547" s="39"/>
    </row>
    <row r="548" spans="1:27" x14ac:dyDescent="0.3">
      <c r="A548" s="31">
        <v>487</v>
      </c>
      <c r="B548" s="32">
        <v>487274176</v>
      </c>
      <c r="C548" s="33" t="s">
        <v>284</v>
      </c>
      <c r="D548" s="31">
        <v>274</v>
      </c>
      <c r="E548" s="33" t="s">
        <v>81</v>
      </c>
      <c r="F548" s="31">
        <v>176</v>
      </c>
      <c r="G548" s="33" t="s">
        <v>29</v>
      </c>
      <c r="H548" s="34">
        <v>52</v>
      </c>
      <c r="I548" s="35">
        <v>11280</v>
      </c>
      <c r="J548" s="35">
        <v>3725</v>
      </c>
      <c r="K548" s="35">
        <v>0</v>
      </c>
      <c r="L548" s="35">
        <v>893</v>
      </c>
      <c r="M548" s="35">
        <v>15898</v>
      </c>
      <c r="N548" s="24"/>
      <c r="O548" s="34">
        <v>0</v>
      </c>
      <c r="P548" s="34">
        <v>0</v>
      </c>
      <c r="Q548" s="36">
        <v>0.09</v>
      </c>
      <c r="R548" s="36">
        <v>6.9986063153058664E-2</v>
      </c>
      <c r="S548" s="37">
        <f t="shared" si="8"/>
        <v>0</v>
      </c>
      <c r="T548" s="24"/>
      <c r="U548" s="38">
        <v>780260</v>
      </c>
      <c r="V548" s="38">
        <v>0</v>
      </c>
      <c r="W548" s="38">
        <v>0</v>
      </c>
      <c r="X548" s="38">
        <v>46436</v>
      </c>
      <c r="Y548" s="38">
        <v>826696</v>
      </c>
      <c r="Z548" s="24"/>
      <c r="AA548" s="39"/>
    </row>
    <row r="549" spans="1:27" x14ac:dyDescent="0.3">
      <c r="A549" s="31">
        <v>487</v>
      </c>
      <c r="B549" s="32">
        <v>487274178</v>
      </c>
      <c r="C549" s="33" t="s">
        <v>284</v>
      </c>
      <c r="D549" s="31">
        <v>274</v>
      </c>
      <c r="E549" s="33" t="s">
        <v>81</v>
      </c>
      <c r="F549" s="31">
        <v>178</v>
      </c>
      <c r="G549" s="33" t="s">
        <v>241</v>
      </c>
      <c r="H549" s="34">
        <v>1</v>
      </c>
      <c r="I549" s="35">
        <v>13109</v>
      </c>
      <c r="J549" s="35">
        <v>1366</v>
      </c>
      <c r="K549" s="35">
        <v>0</v>
      </c>
      <c r="L549" s="35">
        <v>893</v>
      </c>
      <c r="M549" s="35">
        <v>15368</v>
      </c>
      <c r="N549" s="24"/>
      <c r="O549" s="34">
        <v>0</v>
      </c>
      <c r="P549" s="34">
        <v>0</v>
      </c>
      <c r="Q549" s="36">
        <v>0.09</v>
      </c>
      <c r="R549" s="36">
        <v>6.2479924963373054E-2</v>
      </c>
      <c r="S549" s="37">
        <f t="shared" si="8"/>
        <v>0</v>
      </c>
      <c r="T549" s="24"/>
      <c r="U549" s="38">
        <v>14475</v>
      </c>
      <c r="V549" s="38">
        <v>0</v>
      </c>
      <c r="W549" s="38">
        <v>0</v>
      </c>
      <c r="X549" s="38">
        <v>893</v>
      </c>
      <c r="Y549" s="38">
        <v>15368</v>
      </c>
      <c r="Z549" s="24"/>
      <c r="AA549" s="39"/>
    </row>
    <row r="550" spans="1:27" x14ac:dyDescent="0.3">
      <c r="A550" s="31">
        <v>487</v>
      </c>
      <c r="B550" s="32">
        <v>487274181</v>
      </c>
      <c r="C550" s="33" t="s">
        <v>284</v>
      </c>
      <c r="D550" s="31">
        <v>274</v>
      </c>
      <c r="E550" s="33" t="s">
        <v>81</v>
      </c>
      <c r="F550" s="31">
        <v>181</v>
      </c>
      <c r="G550" s="33" t="s">
        <v>105</v>
      </c>
      <c r="H550" s="34">
        <v>1</v>
      </c>
      <c r="I550" s="35">
        <v>13109</v>
      </c>
      <c r="J550" s="35">
        <v>888</v>
      </c>
      <c r="K550" s="35">
        <v>0</v>
      </c>
      <c r="L550" s="35">
        <v>893</v>
      </c>
      <c r="M550" s="35">
        <v>14890</v>
      </c>
      <c r="N550" s="24"/>
      <c r="O550" s="34">
        <v>0</v>
      </c>
      <c r="P550" s="34">
        <v>0</v>
      </c>
      <c r="Q550" s="36">
        <v>0.09</v>
      </c>
      <c r="R550" s="36">
        <v>9.7581275657804001E-3</v>
      </c>
      <c r="S550" s="37">
        <f t="shared" si="8"/>
        <v>0</v>
      </c>
      <c r="T550" s="24"/>
      <c r="U550" s="38">
        <v>13997</v>
      </c>
      <c r="V550" s="38">
        <v>0</v>
      </c>
      <c r="W550" s="38">
        <v>0</v>
      </c>
      <c r="X550" s="38">
        <v>893</v>
      </c>
      <c r="Y550" s="38">
        <v>14890</v>
      </c>
      <c r="Z550" s="24"/>
      <c r="AA550" s="39"/>
    </row>
    <row r="551" spans="1:27" x14ac:dyDescent="0.3">
      <c r="A551" s="31">
        <v>487</v>
      </c>
      <c r="B551" s="32">
        <v>487274199</v>
      </c>
      <c r="C551" s="33" t="s">
        <v>284</v>
      </c>
      <c r="D551" s="31">
        <v>274</v>
      </c>
      <c r="E551" s="33" t="s">
        <v>81</v>
      </c>
      <c r="F551" s="31">
        <v>199</v>
      </c>
      <c r="G551" s="33" t="s">
        <v>162</v>
      </c>
      <c r="H551" s="34">
        <v>3</v>
      </c>
      <c r="I551" s="35">
        <v>10879</v>
      </c>
      <c r="J551" s="35">
        <v>6978</v>
      </c>
      <c r="K551" s="35">
        <v>0</v>
      </c>
      <c r="L551" s="35">
        <v>893</v>
      </c>
      <c r="M551" s="35">
        <v>18750</v>
      </c>
      <c r="N551" s="24"/>
      <c r="O551" s="34">
        <v>0</v>
      </c>
      <c r="P551" s="34">
        <v>0</v>
      </c>
      <c r="Q551" s="36">
        <v>0.09</v>
      </c>
      <c r="R551" s="36">
        <v>9.8420313213754104E-4</v>
      </c>
      <c r="S551" s="37">
        <f t="shared" si="8"/>
        <v>0</v>
      </c>
      <c r="T551" s="24"/>
      <c r="U551" s="38">
        <v>53571</v>
      </c>
      <c r="V551" s="38">
        <v>0</v>
      </c>
      <c r="W551" s="38">
        <v>0</v>
      </c>
      <c r="X551" s="38">
        <v>2679</v>
      </c>
      <c r="Y551" s="38">
        <v>56250</v>
      </c>
      <c r="Z551" s="24"/>
      <c r="AA551" s="39"/>
    </row>
    <row r="552" spans="1:27" x14ac:dyDescent="0.3">
      <c r="A552" s="31">
        <v>487</v>
      </c>
      <c r="B552" s="32">
        <v>487274217</v>
      </c>
      <c r="C552" s="33" t="s">
        <v>284</v>
      </c>
      <c r="D552" s="31">
        <v>274</v>
      </c>
      <c r="E552" s="33" t="s">
        <v>81</v>
      </c>
      <c r="F552" s="31">
        <v>217</v>
      </c>
      <c r="G552" s="33" t="s">
        <v>285</v>
      </c>
      <c r="H552" s="34">
        <v>1</v>
      </c>
      <c r="I552" s="35">
        <v>8954</v>
      </c>
      <c r="J552" s="35">
        <v>3905</v>
      </c>
      <c r="K552" s="35">
        <v>0</v>
      </c>
      <c r="L552" s="35">
        <v>893</v>
      </c>
      <c r="M552" s="35">
        <v>13752</v>
      </c>
      <c r="N552" s="24"/>
      <c r="O552" s="34">
        <v>0</v>
      </c>
      <c r="P552" s="34">
        <v>0</v>
      </c>
      <c r="Q552" s="36">
        <v>0.09</v>
      </c>
      <c r="R552" s="36">
        <v>7.6989257629259036E-4</v>
      </c>
      <c r="S552" s="37">
        <f t="shared" si="8"/>
        <v>0</v>
      </c>
      <c r="T552" s="24"/>
      <c r="U552" s="38">
        <v>12859</v>
      </c>
      <c r="V552" s="38">
        <v>0</v>
      </c>
      <c r="W552" s="38">
        <v>0</v>
      </c>
      <c r="X552" s="38">
        <v>893</v>
      </c>
      <c r="Y552" s="38">
        <v>13752</v>
      </c>
      <c r="Z552" s="24"/>
      <c r="AA552" s="39"/>
    </row>
    <row r="553" spans="1:27" x14ac:dyDescent="0.3">
      <c r="A553" s="31">
        <v>487</v>
      </c>
      <c r="B553" s="32">
        <v>487274229</v>
      </c>
      <c r="C553" s="33" t="s">
        <v>284</v>
      </c>
      <c r="D553" s="31">
        <v>274</v>
      </c>
      <c r="E553" s="33" t="s">
        <v>81</v>
      </c>
      <c r="F553" s="31">
        <v>229</v>
      </c>
      <c r="G553" s="33" t="s">
        <v>113</v>
      </c>
      <c r="H553" s="34">
        <v>4</v>
      </c>
      <c r="I553" s="35">
        <v>9001</v>
      </c>
      <c r="J553" s="35">
        <v>852</v>
      </c>
      <c r="K553" s="35">
        <v>0</v>
      </c>
      <c r="L553" s="35">
        <v>893</v>
      </c>
      <c r="M553" s="35">
        <v>10746</v>
      </c>
      <c r="N553" s="24"/>
      <c r="O553" s="34">
        <v>0</v>
      </c>
      <c r="P553" s="34">
        <v>0</v>
      </c>
      <c r="Q553" s="36">
        <v>0.09</v>
      </c>
      <c r="R553" s="36">
        <v>1.0982597706240303E-2</v>
      </c>
      <c r="S553" s="37">
        <f t="shared" si="8"/>
        <v>0</v>
      </c>
      <c r="T553" s="24"/>
      <c r="U553" s="38">
        <v>39412</v>
      </c>
      <c r="V553" s="38">
        <v>0</v>
      </c>
      <c r="W553" s="38">
        <v>0</v>
      </c>
      <c r="X553" s="38">
        <v>3572</v>
      </c>
      <c r="Y553" s="38">
        <v>42984</v>
      </c>
      <c r="Z553" s="24"/>
      <c r="AA553" s="39"/>
    </row>
    <row r="554" spans="1:27" x14ac:dyDescent="0.3">
      <c r="A554" s="31">
        <v>487</v>
      </c>
      <c r="B554" s="32">
        <v>487274243</v>
      </c>
      <c r="C554" s="33" t="s">
        <v>284</v>
      </c>
      <c r="D554" s="31">
        <v>274</v>
      </c>
      <c r="E554" s="33" t="s">
        <v>81</v>
      </c>
      <c r="F554" s="31">
        <v>243</v>
      </c>
      <c r="G554" s="33" t="s">
        <v>74</v>
      </c>
      <c r="H554" s="34">
        <v>3</v>
      </c>
      <c r="I554" s="35">
        <v>13109</v>
      </c>
      <c r="J554" s="35">
        <v>3094</v>
      </c>
      <c r="K554" s="35">
        <v>0</v>
      </c>
      <c r="L554" s="35">
        <v>893</v>
      </c>
      <c r="M554" s="35">
        <v>17096</v>
      </c>
      <c r="N554" s="24"/>
      <c r="O554" s="34">
        <v>0</v>
      </c>
      <c r="P554" s="34">
        <v>0</v>
      </c>
      <c r="Q554" s="36">
        <v>0.09</v>
      </c>
      <c r="R554" s="36">
        <v>5.5550847643881752E-3</v>
      </c>
      <c r="S554" s="37">
        <f t="shared" si="8"/>
        <v>0</v>
      </c>
      <c r="T554" s="24"/>
      <c r="U554" s="38">
        <v>48609</v>
      </c>
      <c r="V554" s="38">
        <v>0</v>
      </c>
      <c r="W554" s="38">
        <v>0</v>
      </c>
      <c r="X554" s="38">
        <v>2679</v>
      </c>
      <c r="Y554" s="38">
        <v>51288</v>
      </c>
      <c r="Z554" s="24"/>
      <c r="AA554" s="39"/>
    </row>
    <row r="555" spans="1:27" x14ac:dyDescent="0.3">
      <c r="A555" s="31">
        <v>487</v>
      </c>
      <c r="B555" s="32">
        <v>487274244</v>
      </c>
      <c r="C555" s="33" t="s">
        <v>284</v>
      </c>
      <c r="D555" s="31">
        <v>274</v>
      </c>
      <c r="E555" s="33" t="s">
        <v>81</v>
      </c>
      <c r="F555" s="31">
        <v>244</v>
      </c>
      <c r="G555" s="33" t="s">
        <v>43</v>
      </c>
      <c r="H555" s="34">
        <v>2</v>
      </c>
      <c r="I555" s="35">
        <v>9562</v>
      </c>
      <c r="J555" s="35">
        <v>3871</v>
      </c>
      <c r="K555" s="35">
        <v>0</v>
      </c>
      <c r="L555" s="35">
        <v>893</v>
      </c>
      <c r="M555" s="35">
        <v>14326</v>
      </c>
      <c r="N555" s="24"/>
      <c r="O555" s="34">
        <v>0</v>
      </c>
      <c r="P555" s="34">
        <v>0</v>
      </c>
      <c r="Q555" s="36">
        <v>0.18</v>
      </c>
      <c r="R555" s="36">
        <v>0.10491002846208129</v>
      </c>
      <c r="S555" s="37">
        <f t="shared" si="8"/>
        <v>0</v>
      </c>
      <c r="T555" s="24"/>
      <c r="U555" s="38">
        <v>26866</v>
      </c>
      <c r="V555" s="38">
        <v>0</v>
      </c>
      <c r="W555" s="38">
        <v>0</v>
      </c>
      <c r="X555" s="38">
        <v>1786</v>
      </c>
      <c r="Y555" s="38">
        <v>28652</v>
      </c>
      <c r="Z555" s="24"/>
      <c r="AA555" s="39"/>
    </row>
    <row r="556" spans="1:27" x14ac:dyDescent="0.3">
      <c r="A556" s="31">
        <v>487</v>
      </c>
      <c r="B556" s="32">
        <v>487274248</v>
      </c>
      <c r="C556" s="33" t="s">
        <v>284</v>
      </c>
      <c r="D556" s="31">
        <v>274</v>
      </c>
      <c r="E556" s="33" t="s">
        <v>81</v>
      </c>
      <c r="F556" s="31">
        <v>248</v>
      </c>
      <c r="G556" s="33" t="s">
        <v>30</v>
      </c>
      <c r="H556" s="34">
        <v>17</v>
      </c>
      <c r="I556" s="35">
        <v>12189</v>
      </c>
      <c r="J556" s="35">
        <v>1196</v>
      </c>
      <c r="K556" s="35">
        <v>0</v>
      </c>
      <c r="L556" s="35">
        <v>893</v>
      </c>
      <c r="M556" s="35">
        <v>14278</v>
      </c>
      <c r="N556" s="24"/>
      <c r="O556" s="34">
        <v>0</v>
      </c>
      <c r="P556" s="34">
        <v>0</v>
      </c>
      <c r="Q556" s="36">
        <v>0.09</v>
      </c>
      <c r="R556" s="36">
        <v>5.1746066067839235E-2</v>
      </c>
      <c r="S556" s="37">
        <f t="shared" si="8"/>
        <v>0</v>
      </c>
      <c r="T556" s="24"/>
      <c r="U556" s="38">
        <v>227545</v>
      </c>
      <c r="V556" s="38">
        <v>0</v>
      </c>
      <c r="W556" s="38">
        <v>0</v>
      </c>
      <c r="X556" s="38">
        <v>15181</v>
      </c>
      <c r="Y556" s="38">
        <v>242726</v>
      </c>
      <c r="Z556" s="24"/>
      <c r="AA556" s="39"/>
    </row>
    <row r="557" spans="1:27" x14ac:dyDescent="0.3">
      <c r="A557" s="31">
        <v>487</v>
      </c>
      <c r="B557" s="32">
        <v>487274262</v>
      </c>
      <c r="C557" s="33" t="s">
        <v>284</v>
      </c>
      <c r="D557" s="31">
        <v>274</v>
      </c>
      <c r="E557" s="33" t="s">
        <v>81</v>
      </c>
      <c r="F557" s="31">
        <v>262</v>
      </c>
      <c r="G557" s="33" t="s">
        <v>31</v>
      </c>
      <c r="H557" s="34">
        <v>7</v>
      </c>
      <c r="I557" s="35">
        <v>11540</v>
      </c>
      <c r="J557" s="35">
        <v>5321</v>
      </c>
      <c r="K557" s="35">
        <v>0</v>
      </c>
      <c r="L557" s="35">
        <v>893</v>
      </c>
      <c r="M557" s="35">
        <v>17754</v>
      </c>
      <c r="N557" s="24"/>
      <c r="O557" s="34">
        <v>0</v>
      </c>
      <c r="P557" s="34">
        <v>0</v>
      </c>
      <c r="Q557" s="36">
        <v>0.09</v>
      </c>
      <c r="R557" s="36">
        <v>6.3255923294419744E-2</v>
      </c>
      <c r="S557" s="37">
        <f t="shared" si="8"/>
        <v>0</v>
      </c>
      <c r="T557" s="24"/>
      <c r="U557" s="38">
        <v>118027</v>
      </c>
      <c r="V557" s="38">
        <v>0</v>
      </c>
      <c r="W557" s="38">
        <v>0</v>
      </c>
      <c r="X557" s="38">
        <v>6251</v>
      </c>
      <c r="Y557" s="38">
        <v>124278</v>
      </c>
      <c r="Z557" s="24"/>
      <c r="AA557" s="39"/>
    </row>
    <row r="558" spans="1:27" x14ac:dyDescent="0.3">
      <c r="A558" s="31">
        <v>487</v>
      </c>
      <c r="B558" s="32">
        <v>487274274</v>
      </c>
      <c r="C558" s="33" t="s">
        <v>284</v>
      </c>
      <c r="D558" s="31">
        <v>274</v>
      </c>
      <c r="E558" s="33" t="s">
        <v>81</v>
      </c>
      <c r="F558" s="31">
        <v>274</v>
      </c>
      <c r="G558" s="33" t="s">
        <v>81</v>
      </c>
      <c r="H558" s="34">
        <v>291</v>
      </c>
      <c r="I558" s="35">
        <v>11788</v>
      </c>
      <c r="J558" s="35">
        <v>5698</v>
      </c>
      <c r="K558" s="35">
        <v>0</v>
      </c>
      <c r="L558" s="35">
        <v>893</v>
      </c>
      <c r="M558" s="35">
        <v>18379</v>
      </c>
      <c r="N558" s="24"/>
      <c r="O558" s="34">
        <v>0</v>
      </c>
      <c r="P558" s="34">
        <v>0</v>
      </c>
      <c r="Q558" s="36">
        <v>0.09</v>
      </c>
      <c r="R558" s="36">
        <v>8.1265572172450187E-2</v>
      </c>
      <c r="S558" s="37">
        <f t="shared" si="8"/>
        <v>0</v>
      </c>
      <c r="T558" s="24"/>
      <c r="U558" s="38">
        <v>5088426</v>
      </c>
      <c r="V558" s="38">
        <v>0</v>
      </c>
      <c r="W558" s="38">
        <v>0</v>
      </c>
      <c r="X558" s="38">
        <v>259863</v>
      </c>
      <c r="Y558" s="38">
        <v>5348289</v>
      </c>
      <c r="Z558" s="24"/>
      <c r="AA558" s="39"/>
    </row>
    <row r="559" spans="1:27" x14ac:dyDescent="0.3">
      <c r="A559" s="31">
        <v>487</v>
      </c>
      <c r="B559" s="32">
        <v>487274284</v>
      </c>
      <c r="C559" s="33" t="s">
        <v>284</v>
      </c>
      <c r="D559" s="31">
        <v>274</v>
      </c>
      <c r="E559" s="33" t="s">
        <v>81</v>
      </c>
      <c r="F559" s="31">
        <v>284</v>
      </c>
      <c r="G559" s="33" t="s">
        <v>163</v>
      </c>
      <c r="H559" s="34">
        <v>1</v>
      </c>
      <c r="I559" s="35">
        <v>9001</v>
      </c>
      <c r="J559" s="35">
        <v>3064</v>
      </c>
      <c r="K559" s="35">
        <v>0</v>
      </c>
      <c r="L559" s="35">
        <v>893</v>
      </c>
      <c r="M559" s="35">
        <v>12958</v>
      </c>
      <c r="N559" s="24"/>
      <c r="O559" s="34">
        <v>0</v>
      </c>
      <c r="P559" s="34">
        <v>0</v>
      </c>
      <c r="Q559" s="36">
        <v>0.09</v>
      </c>
      <c r="R559" s="36">
        <v>3.3453317557936221E-2</v>
      </c>
      <c r="S559" s="37">
        <f t="shared" si="8"/>
        <v>0</v>
      </c>
      <c r="T559" s="24"/>
      <c r="U559" s="38">
        <v>12065</v>
      </c>
      <c r="V559" s="38">
        <v>0</v>
      </c>
      <c r="W559" s="38">
        <v>0</v>
      </c>
      <c r="X559" s="38">
        <v>893</v>
      </c>
      <c r="Y559" s="38">
        <v>12958</v>
      </c>
      <c r="Z559" s="24"/>
      <c r="AA559" s="39"/>
    </row>
    <row r="560" spans="1:27" x14ac:dyDescent="0.3">
      <c r="A560" s="31">
        <v>487</v>
      </c>
      <c r="B560" s="32">
        <v>487274285</v>
      </c>
      <c r="C560" s="33" t="s">
        <v>284</v>
      </c>
      <c r="D560" s="31">
        <v>274</v>
      </c>
      <c r="E560" s="33" t="s">
        <v>81</v>
      </c>
      <c r="F560" s="31">
        <v>285</v>
      </c>
      <c r="G560" s="33" t="s">
        <v>44</v>
      </c>
      <c r="H560" s="34">
        <v>2</v>
      </c>
      <c r="I560" s="35">
        <v>9001</v>
      </c>
      <c r="J560" s="35">
        <v>2757</v>
      </c>
      <c r="K560" s="35">
        <v>0</v>
      </c>
      <c r="L560" s="35">
        <v>893</v>
      </c>
      <c r="M560" s="35">
        <v>12651</v>
      </c>
      <c r="N560" s="24"/>
      <c r="O560" s="34">
        <v>0</v>
      </c>
      <c r="P560" s="34">
        <v>0</v>
      </c>
      <c r="Q560" s="36">
        <v>0.09</v>
      </c>
      <c r="R560" s="36">
        <v>4.0935904686526546E-2</v>
      </c>
      <c r="S560" s="37">
        <f t="shared" si="8"/>
        <v>0</v>
      </c>
      <c r="T560" s="24"/>
      <c r="U560" s="38">
        <v>23516</v>
      </c>
      <c r="V560" s="38">
        <v>0</v>
      </c>
      <c r="W560" s="38">
        <v>0</v>
      </c>
      <c r="X560" s="38">
        <v>1786</v>
      </c>
      <c r="Y560" s="38">
        <v>25302</v>
      </c>
      <c r="Z560" s="24"/>
      <c r="AA560" s="39"/>
    </row>
    <row r="561" spans="1:27" x14ac:dyDescent="0.3">
      <c r="A561" s="31">
        <v>487</v>
      </c>
      <c r="B561" s="32">
        <v>487274295</v>
      </c>
      <c r="C561" s="33" t="s">
        <v>284</v>
      </c>
      <c r="D561" s="31">
        <v>274</v>
      </c>
      <c r="E561" s="33" t="s">
        <v>81</v>
      </c>
      <c r="F561" s="31">
        <v>295</v>
      </c>
      <c r="G561" s="33" t="s">
        <v>155</v>
      </c>
      <c r="H561" s="34">
        <v>2</v>
      </c>
      <c r="I561" s="35">
        <v>13085</v>
      </c>
      <c r="J561" s="35">
        <v>6257</v>
      </c>
      <c r="K561" s="35">
        <v>0</v>
      </c>
      <c r="L561" s="35">
        <v>893</v>
      </c>
      <c r="M561" s="35">
        <v>20235</v>
      </c>
      <c r="N561" s="24"/>
      <c r="O561" s="34">
        <v>0</v>
      </c>
      <c r="P561" s="34">
        <v>0</v>
      </c>
      <c r="Q561" s="36">
        <v>0.09</v>
      </c>
      <c r="R561" s="36">
        <v>2.155593654197779E-2</v>
      </c>
      <c r="S561" s="37">
        <f t="shared" si="8"/>
        <v>0</v>
      </c>
      <c r="T561" s="24"/>
      <c r="U561" s="38">
        <v>38684</v>
      </c>
      <c r="V561" s="38">
        <v>0</v>
      </c>
      <c r="W561" s="38">
        <v>0</v>
      </c>
      <c r="X561" s="38">
        <v>1786</v>
      </c>
      <c r="Y561" s="38">
        <v>40470</v>
      </c>
      <c r="Z561" s="24"/>
      <c r="AA561" s="39"/>
    </row>
    <row r="562" spans="1:27" x14ac:dyDescent="0.3">
      <c r="A562" s="31">
        <v>487</v>
      </c>
      <c r="B562" s="32">
        <v>487274305</v>
      </c>
      <c r="C562" s="33" t="s">
        <v>284</v>
      </c>
      <c r="D562" s="31">
        <v>274</v>
      </c>
      <c r="E562" s="33" t="s">
        <v>81</v>
      </c>
      <c r="F562" s="31">
        <v>305</v>
      </c>
      <c r="G562" s="33" t="s">
        <v>75</v>
      </c>
      <c r="H562" s="34">
        <v>1</v>
      </c>
      <c r="I562" s="35">
        <v>11043</v>
      </c>
      <c r="J562" s="35">
        <v>3602</v>
      </c>
      <c r="K562" s="35">
        <v>0</v>
      </c>
      <c r="L562" s="35">
        <v>893</v>
      </c>
      <c r="M562" s="35">
        <v>15538</v>
      </c>
      <c r="N562" s="24"/>
      <c r="O562" s="34">
        <v>0</v>
      </c>
      <c r="P562" s="34">
        <v>0</v>
      </c>
      <c r="Q562" s="36">
        <v>0.09</v>
      </c>
      <c r="R562" s="36">
        <v>1.7308482927189065E-2</v>
      </c>
      <c r="S562" s="37">
        <f t="shared" si="8"/>
        <v>0</v>
      </c>
      <c r="T562" s="24"/>
      <c r="U562" s="38">
        <v>14645</v>
      </c>
      <c r="V562" s="38">
        <v>0</v>
      </c>
      <c r="W562" s="38">
        <v>0</v>
      </c>
      <c r="X562" s="38">
        <v>893</v>
      </c>
      <c r="Y562" s="38">
        <v>15538</v>
      </c>
      <c r="Z562" s="24"/>
      <c r="AA562" s="39"/>
    </row>
    <row r="563" spans="1:27" x14ac:dyDescent="0.3">
      <c r="A563" s="31">
        <v>487</v>
      </c>
      <c r="B563" s="32">
        <v>487274308</v>
      </c>
      <c r="C563" s="33" t="s">
        <v>284</v>
      </c>
      <c r="D563" s="31">
        <v>274</v>
      </c>
      <c r="E563" s="33" t="s">
        <v>81</v>
      </c>
      <c r="F563" s="31">
        <v>308</v>
      </c>
      <c r="G563" s="33" t="s">
        <v>32</v>
      </c>
      <c r="H563" s="34">
        <v>2</v>
      </c>
      <c r="I563" s="35">
        <v>9001</v>
      </c>
      <c r="J563" s="35">
        <v>5223</v>
      </c>
      <c r="K563" s="35">
        <v>0</v>
      </c>
      <c r="L563" s="35">
        <v>893</v>
      </c>
      <c r="M563" s="35">
        <v>15117</v>
      </c>
      <c r="N563" s="24"/>
      <c r="O563" s="34">
        <v>0</v>
      </c>
      <c r="P563" s="34">
        <v>0</v>
      </c>
      <c r="Q563" s="36">
        <v>0.09</v>
      </c>
      <c r="R563" s="36">
        <v>1.6507730479585108E-3</v>
      </c>
      <c r="S563" s="37">
        <f t="shared" si="8"/>
        <v>0</v>
      </c>
      <c r="T563" s="24"/>
      <c r="U563" s="38">
        <v>28448</v>
      </c>
      <c r="V563" s="38">
        <v>0</v>
      </c>
      <c r="W563" s="38">
        <v>0</v>
      </c>
      <c r="X563" s="38">
        <v>1786</v>
      </c>
      <c r="Y563" s="38">
        <v>30234</v>
      </c>
      <c r="Z563" s="24"/>
      <c r="AA563" s="39"/>
    </row>
    <row r="564" spans="1:27" x14ac:dyDescent="0.3">
      <c r="A564" s="31">
        <v>487</v>
      </c>
      <c r="B564" s="32">
        <v>487274344</v>
      </c>
      <c r="C564" s="33" t="s">
        <v>284</v>
      </c>
      <c r="D564" s="31">
        <v>274</v>
      </c>
      <c r="E564" s="33" t="s">
        <v>81</v>
      </c>
      <c r="F564" s="31">
        <v>344</v>
      </c>
      <c r="G564" s="33" t="s">
        <v>243</v>
      </c>
      <c r="H564" s="34">
        <v>1</v>
      </c>
      <c r="I564" s="35">
        <v>9001</v>
      </c>
      <c r="J564" s="35">
        <v>3013</v>
      </c>
      <c r="K564" s="35">
        <v>0</v>
      </c>
      <c r="L564" s="35">
        <v>893</v>
      </c>
      <c r="M564" s="35">
        <v>12907</v>
      </c>
      <c r="N564" s="24"/>
      <c r="O564" s="34">
        <v>0</v>
      </c>
      <c r="P564" s="34">
        <v>0</v>
      </c>
      <c r="Q564" s="36">
        <v>0.09</v>
      </c>
      <c r="R564" s="36">
        <v>7.8776585079043772E-4</v>
      </c>
      <c r="S564" s="37">
        <f t="shared" si="8"/>
        <v>0</v>
      </c>
      <c r="T564" s="24"/>
      <c r="U564" s="38">
        <v>12014</v>
      </c>
      <c r="V564" s="38">
        <v>0</v>
      </c>
      <c r="W564" s="38">
        <v>0</v>
      </c>
      <c r="X564" s="38">
        <v>893</v>
      </c>
      <c r="Y564" s="38">
        <v>12907</v>
      </c>
      <c r="Z564" s="24"/>
      <c r="AA564" s="39"/>
    </row>
    <row r="565" spans="1:27" x14ac:dyDescent="0.3">
      <c r="A565" s="31">
        <v>487</v>
      </c>
      <c r="B565" s="32">
        <v>487274347</v>
      </c>
      <c r="C565" s="33" t="s">
        <v>284</v>
      </c>
      <c r="D565" s="31">
        <v>274</v>
      </c>
      <c r="E565" s="33" t="s">
        <v>81</v>
      </c>
      <c r="F565" s="31">
        <v>347</v>
      </c>
      <c r="G565" s="33" t="s">
        <v>106</v>
      </c>
      <c r="H565" s="34">
        <v>5</v>
      </c>
      <c r="I565" s="35">
        <v>12082</v>
      </c>
      <c r="J565" s="35">
        <v>5234</v>
      </c>
      <c r="K565" s="35">
        <v>0</v>
      </c>
      <c r="L565" s="35">
        <v>893</v>
      </c>
      <c r="M565" s="35">
        <v>18209</v>
      </c>
      <c r="N565" s="24"/>
      <c r="O565" s="34">
        <v>0</v>
      </c>
      <c r="P565" s="34">
        <v>0</v>
      </c>
      <c r="Q565" s="36">
        <v>0.09</v>
      </c>
      <c r="R565" s="36">
        <v>4.470451979129899E-3</v>
      </c>
      <c r="S565" s="37">
        <f t="shared" si="8"/>
        <v>0</v>
      </c>
      <c r="T565" s="24"/>
      <c r="U565" s="38">
        <v>86580</v>
      </c>
      <c r="V565" s="38">
        <v>0</v>
      </c>
      <c r="W565" s="38">
        <v>0</v>
      </c>
      <c r="X565" s="38">
        <v>4465</v>
      </c>
      <c r="Y565" s="38">
        <v>91045</v>
      </c>
      <c r="Z565" s="24"/>
      <c r="AA565" s="39"/>
    </row>
    <row r="566" spans="1:27" x14ac:dyDescent="0.3">
      <c r="A566" s="31">
        <v>488</v>
      </c>
      <c r="B566" s="32">
        <v>488219001</v>
      </c>
      <c r="C566" s="33" t="s">
        <v>286</v>
      </c>
      <c r="D566" s="31">
        <v>219</v>
      </c>
      <c r="E566" s="33" t="s">
        <v>287</v>
      </c>
      <c r="F566" s="31">
        <v>1</v>
      </c>
      <c r="G566" s="33" t="s">
        <v>161</v>
      </c>
      <c r="H566" s="34">
        <v>29</v>
      </c>
      <c r="I566" s="35">
        <v>9954</v>
      </c>
      <c r="J566" s="35">
        <v>2557</v>
      </c>
      <c r="K566" s="35">
        <v>0</v>
      </c>
      <c r="L566" s="35">
        <v>893</v>
      </c>
      <c r="M566" s="35">
        <v>13404</v>
      </c>
      <c r="N566" s="24"/>
      <c r="O566" s="34">
        <v>0</v>
      </c>
      <c r="P566" s="34">
        <v>0</v>
      </c>
      <c r="Q566" s="36">
        <v>0.09</v>
      </c>
      <c r="R566" s="36">
        <v>1.5558084291471243E-2</v>
      </c>
      <c r="S566" s="37">
        <f t="shared" si="8"/>
        <v>0</v>
      </c>
      <c r="T566" s="24"/>
      <c r="U566" s="38">
        <v>362819</v>
      </c>
      <c r="V566" s="38">
        <v>0</v>
      </c>
      <c r="W566" s="38">
        <v>0</v>
      </c>
      <c r="X566" s="38">
        <v>25897</v>
      </c>
      <c r="Y566" s="38">
        <v>388716</v>
      </c>
      <c r="Z566" s="24"/>
      <c r="AA566" s="39"/>
    </row>
    <row r="567" spans="1:27" x14ac:dyDescent="0.3">
      <c r="A567" s="31">
        <v>488</v>
      </c>
      <c r="B567" s="32">
        <v>488219035</v>
      </c>
      <c r="C567" s="33" t="s">
        <v>286</v>
      </c>
      <c r="D567" s="31">
        <v>219</v>
      </c>
      <c r="E567" s="33" t="s">
        <v>287</v>
      </c>
      <c r="F567" s="31">
        <v>35</v>
      </c>
      <c r="G567" s="33" t="s">
        <v>22</v>
      </c>
      <c r="H567" s="34">
        <v>2</v>
      </c>
      <c r="I567" s="35">
        <v>11947</v>
      </c>
      <c r="J567" s="35">
        <v>4194</v>
      </c>
      <c r="K567" s="35">
        <v>0</v>
      </c>
      <c r="L567" s="35">
        <v>893</v>
      </c>
      <c r="M567" s="35">
        <v>17034</v>
      </c>
      <c r="N567" s="24"/>
      <c r="O567" s="34">
        <v>0</v>
      </c>
      <c r="P567" s="34">
        <v>0</v>
      </c>
      <c r="Q567" s="36">
        <v>0.18</v>
      </c>
      <c r="R567" s="36">
        <v>0.1582084907439498</v>
      </c>
      <c r="S567" s="37">
        <f t="shared" si="8"/>
        <v>0</v>
      </c>
      <c r="T567" s="24"/>
      <c r="U567" s="38">
        <v>32282</v>
      </c>
      <c r="V567" s="38">
        <v>0</v>
      </c>
      <c r="W567" s="38">
        <v>0</v>
      </c>
      <c r="X567" s="38">
        <v>1786</v>
      </c>
      <c r="Y567" s="38">
        <v>34068</v>
      </c>
      <c r="Z567" s="24"/>
      <c r="AA567" s="39"/>
    </row>
    <row r="568" spans="1:27" x14ac:dyDescent="0.3">
      <c r="A568" s="31">
        <v>488</v>
      </c>
      <c r="B568" s="32">
        <v>488219040</v>
      </c>
      <c r="C568" s="33" t="s">
        <v>286</v>
      </c>
      <c r="D568" s="31">
        <v>219</v>
      </c>
      <c r="E568" s="33" t="s">
        <v>287</v>
      </c>
      <c r="F568" s="31">
        <v>40</v>
      </c>
      <c r="G568" s="33" t="s">
        <v>95</v>
      </c>
      <c r="H568" s="34">
        <v>12</v>
      </c>
      <c r="I568" s="35">
        <v>11655</v>
      </c>
      <c r="J568" s="35">
        <v>3099</v>
      </c>
      <c r="K568" s="35">
        <v>0</v>
      </c>
      <c r="L568" s="35">
        <v>893</v>
      </c>
      <c r="M568" s="35">
        <v>15647</v>
      </c>
      <c r="N568" s="24"/>
      <c r="O568" s="34">
        <v>0</v>
      </c>
      <c r="P568" s="34">
        <v>0</v>
      </c>
      <c r="Q568" s="36">
        <v>0.09</v>
      </c>
      <c r="R568" s="36">
        <v>2.3001413150476684E-3</v>
      </c>
      <c r="S568" s="37">
        <f t="shared" si="8"/>
        <v>0</v>
      </c>
      <c r="T568" s="24"/>
      <c r="U568" s="38">
        <v>177048</v>
      </c>
      <c r="V568" s="38">
        <v>0</v>
      </c>
      <c r="W568" s="38">
        <v>0</v>
      </c>
      <c r="X568" s="38">
        <v>10716</v>
      </c>
      <c r="Y568" s="38">
        <v>187764</v>
      </c>
      <c r="Z568" s="24"/>
      <c r="AA568" s="39"/>
    </row>
    <row r="569" spans="1:27" x14ac:dyDescent="0.3">
      <c r="A569" s="31">
        <v>488</v>
      </c>
      <c r="B569" s="32">
        <v>488219044</v>
      </c>
      <c r="C569" s="33" t="s">
        <v>286</v>
      </c>
      <c r="D569" s="31">
        <v>219</v>
      </c>
      <c r="E569" s="33" t="s">
        <v>287</v>
      </c>
      <c r="F569" s="31">
        <v>44</v>
      </c>
      <c r="G569" s="33" t="s">
        <v>35</v>
      </c>
      <c r="H569" s="34">
        <v>83</v>
      </c>
      <c r="I569" s="35">
        <v>11836</v>
      </c>
      <c r="J569" s="35">
        <v>276</v>
      </c>
      <c r="K569" s="35">
        <v>0</v>
      </c>
      <c r="L569" s="35">
        <v>893</v>
      </c>
      <c r="M569" s="35">
        <v>13005</v>
      </c>
      <c r="N569" s="24"/>
      <c r="O569" s="34">
        <v>0</v>
      </c>
      <c r="P569" s="34">
        <v>0</v>
      </c>
      <c r="Q569" s="36">
        <v>0.09</v>
      </c>
      <c r="R569" s="36">
        <v>5.5522851392677805E-2</v>
      </c>
      <c r="S569" s="37">
        <f t="shared" si="8"/>
        <v>0</v>
      </c>
      <c r="T569" s="24"/>
      <c r="U569" s="38">
        <v>1005296</v>
      </c>
      <c r="V569" s="38">
        <v>0</v>
      </c>
      <c r="W569" s="38">
        <v>0</v>
      </c>
      <c r="X569" s="38">
        <v>74119</v>
      </c>
      <c r="Y569" s="38">
        <v>1079415</v>
      </c>
      <c r="Z569" s="24"/>
      <c r="AA569" s="39"/>
    </row>
    <row r="570" spans="1:27" x14ac:dyDescent="0.3">
      <c r="A570" s="31">
        <v>488</v>
      </c>
      <c r="B570" s="32">
        <v>488219065</v>
      </c>
      <c r="C570" s="33" t="s">
        <v>286</v>
      </c>
      <c r="D570" s="31">
        <v>219</v>
      </c>
      <c r="E570" s="33" t="s">
        <v>287</v>
      </c>
      <c r="F570" s="31">
        <v>65</v>
      </c>
      <c r="G570" s="33" t="s">
        <v>288</v>
      </c>
      <c r="H570" s="34">
        <v>4</v>
      </c>
      <c r="I570" s="35">
        <v>9618</v>
      </c>
      <c r="J570" s="35">
        <v>5598</v>
      </c>
      <c r="K570" s="35">
        <v>0</v>
      </c>
      <c r="L570" s="35">
        <v>893</v>
      </c>
      <c r="M570" s="35">
        <v>16109</v>
      </c>
      <c r="N570" s="24"/>
      <c r="O570" s="34">
        <v>0</v>
      </c>
      <c r="P570" s="34">
        <v>0</v>
      </c>
      <c r="Q570" s="36">
        <v>0.09</v>
      </c>
      <c r="R570" s="36">
        <v>2.5434483840933082E-3</v>
      </c>
      <c r="S570" s="37">
        <f t="shared" si="8"/>
        <v>0</v>
      </c>
      <c r="T570" s="24"/>
      <c r="U570" s="38">
        <v>60864</v>
      </c>
      <c r="V570" s="38">
        <v>0</v>
      </c>
      <c r="W570" s="38">
        <v>0</v>
      </c>
      <c r="X570" s="38">
        <v>3572</v>
      </c>
      <c r="Y570" s="38">
        <v>64436</v>
      </c>
      <c r="Z570" s="24"/>
      <c r="AA570" s="39"/>
    </row>
    <row r="571" spans="1:27" x14ac:dyDescent="0.3">
      <c r="A571" s="31">
        <v>488</v>
      </c>
      <c r="B571" s="32">
        <v>488219082</v>
      </c>
      <c r="C571" s="33" t="s">
        <v>286</v>
      </c>
      <c r="D571" s="31">
        <v>219</v>
      </c>
      <c r="E571" s="33" t="s">
        <v>287</v>
      </c>
      <c r="F571" s="31">
        <v>82</v>
      </c>
      <c r="G571" s="33" t="s">
        <v>269</v>
      </c>
      <c r="H571" s="34">
        <v>8</v>
      </c>
      <c r="I571" s="35">
        <v>9853</v>
      </c>
      <c r="J571" s="35">
        <v>3150</v>
      </c>
      <c r="K571" s="35">
        <v>0</v>
      </c>
      <c r="L571" s="35">
        <v>893</v>
      </c>
      <c r="M571" s="35">
        <v>13896</v>
      </c>
      <c r="N571" s="24"/>
      <c r="O571" s="34">
        <v>0</v>
      </c>
      <c r="P571" s="34">
        <v>0</v>
      </c>
      <c r="Q571" s="36">
        <v>0.09</v>
      </c>
      <c r="R571" s="36">
        <v>5.8766539512043314E-3</v>
      </c>
      <c r="S571" s="37">
        <f t="shared" si="8"/>
        <v>0</v>
      </c>
      <c r="T571" s="24"/>
      <c r="U571" s="38">
        <v>104024</v>
      </c>
      <c r="V571" s="38">
        <v>0</v>
      </c>
      <c r="W571" s="38">
        <v>0</v>
      </c>
      <c r="X571" s="38">
        <v>7144</v>
      </c>
      <c r="Y571" s="38">
        <v>111168</v>
      </c>
      <c r="Z571" s="24"/>
      <c r="AA571" s="39"/>
    </row>
    <row r="572" spans="1:27" x14ac:dyDescent="0.3">
      <c r="A572" s="31">
        <v>488</v>
      </c>
      <c r="B572" s="32">
        <v>488219083</v>
      </c>
      <c r="C572" s="33" t="s">
        <v>286</v>
      </c>
      <c r="D572" s="31">
        <v>219</v>
      </c>
      <c r="E572" s="33" t="s">
        <v>287</v>
      </c>
      <c r="F572" s="31">
        <v>83</v>
      </c>
      <c r="G572" s="33" t="s">
        <v>189</v>
      </c>
      <c r="H572" s="34">
        <v>8</v>
      </c>
      <c r="I572" s="35">
        <v>9130</v>
      </c>
      <c r="J572" s="35">
        <v>1579</v>
      </c>
      <c r="K572" s="35">
        <v>0</v>
      </c>
      <c r="L572" s="35">
        <v>893</v>
      </c>
      <c r="M572" s="35">
        <v>11602</v>
      </c>
      <c r="N572" s="24"/>
      <c r="O572" s="34">
        <v>0</v>
      </c>
      <c r="P572" s="34">
        <v>0</v>
      </c>
      <c r="Q572" s="36">
        <v>0.09</v>
      </c>
      <c r="R572" s="36">
        <v>5.3771684629906344E-3</v>
      </c>
      <c r="S572" s="37">
        <f t="shared" si="8"/>
        <v>0</v>
      </c>
      <c r="T572" s="24"/>
      <c r="U572" s="38">
        <v>85672</v>
      </c>
      <c r="V572" s="38">
        <v>0</v>
      </c>
      <c r="W572" s="38">
        <v>0</v>
      </c>
      <c r="X572" s="38">
        <v>7144</v>
      </c>
      <c r="Y572" s="38">
        <v>92816</v>
      </c>
      <c r="Z572" s="24"/>
      <c r="AA572" s="39"/>
    </row>
    <row r="573" spans="1:27" x14ac:dyDescent="0.3">
      <c r="A573" s="31">
        <v>488</v>
      </c>
      <c r="B573" s="32">
        <v>488219122</v>
      </c>
      <c r="C573" s="33" t="s">
        <v>286</v>
      </c>
      <c r="D573" s="31">
        <v>219</v>
      </c>
      <c r="E573" s="33" t="s">
        <v>287</v>
      </c>
      <c r="F573" s="31">
        <v>122</v>
      </c>
      <c r="G573" s="33" t="s">
        <v>289</v>
      </c>
      <c r="H573" s="34">
        <v>25</v>
      </c>
      <c r="I573" s="35">
        <v>9976</v>
      </c>
      <c r="J573" s="35">
        <v>3229</v>
      </c>
      <c r="K573" s="35">
        <v>0</v>
      </c>
      <c r="L573" s="35">
        <v>893</v>
      </c>
      <c r="M573" s="35">
        <v>14098</v>
      </c>
      <c r="N573" s="24"/>
      <c r="O573" s="34">
        <v>0</v>
      </c>
      <c r="P573" s="34">
        <v>0</v>
      </c>
      <c r="Q573" s="36">
        <v>0.09</v>
      </c>
      <c r="R573" s="36">
        <v>9.9874545547035311E-3</v>
      </c>
      <c r="S573" s="37">
        <f t="shared" si="8"/>
        <v>0</v>
      </c>
      <c r="T573" s="24"/>
      <c r="U573" s="38">
        <v>330125</v>
      </c>
      <c r="V573" s="38">
        <v>0</v>
      </c>
      <c r="W573" s="38">
        <v>0</v>
      </c>
      <c r="X573" s="38">
        <v>22325</v>
      </c>
      <c r="Y573" s="38">
        <v>352450</v>
      </c>
      <c r="Z573" s="24"/>
      <c r="AA573" s="39"/>
    </row>
    <row r="574" spans="1:27" x14ac:dyDescent="0.3">
      <c r="A574" s="31">
        <v>488</v>
      </c>
      <c r="B574" s="32">
        <v>488219131</v>
      </c>
      <c r="C574" s="33" t="s">
        <v>286</v>
      </c>
      <c r="D574" s="31">
        <v>219</v>
      </c>
      <c r="E574" s="33" t="s">
        <v>287</v>
      </c>
      <c r="F574" s="31">
        <v>131</v>
      </c>
      <c r="G574" s="33" t="s">
        <v>290</v>
      </c>
      <c r="H574" s="34">
        <v>11</v>
      </c>
      <c r="I574" s="35">
        <v>9990</v>
      </c>
      <c r="J574" s="35">
        <v>2465</v>
      </c>
      <c r="K574" s="35">
        <v>0</v>
      </c>
      <c r="L574" s="35">
        <v>893</v>
      </c>
      <c r="M574" s="35">
        <v>13348</v>
      </c>
      <c r="N574" s="24"/>
      <c r="O574" s="34">
        <v>0</v>
      </c>
      <c r="P574" s="34">
        <v>0</v>
      </c>
      <c r="Q574" s="36">
        <v>0.09</v>
      </c>
      <c r="R574" s="36">
        <v>2.7638252262441277E-3</v>
      </c>
      <c r="S574" s="37">
        <f t="shared" si="8"/>
        <v>0</v>
      </c>
      <c r="T574" s="24"/>
      <c r="U574" s="38">
        <v>137005</v>
      </c>
      <c r="V574" s="38">
        <v>0</v>
      </c>
      <c r="W574" s="38">
        <v>0</v>
      </c>
      <c r="X574" s="38">
        <v>9823</v>
      </c>
      <c r="Y574" s="38">
        <v>146828</v>
      </c>
      <c r="Z574" s="24"/>
      <c r="AA574" s="39"/>
    </row>
    <row r="575" spans="1:27" x14ac:dyDescent="0.3">
      <c r="A575" s="31">
        <v>488</v>
      </c>
      <c r="B575" s="32">
        <v>488219133</v>
      </c>
      <c r="C575" s="33" t="s">
        <v>286</v>
      </c>
      <c r="D575" s="31">
        <v>219</v>
      </c>
      <c r="E575" s="33" t="s">
        <v>287</v>
      </c>
      <c r="F575" s="31">
        <v>133</v>
      </c>
      <c r="G575" s="33" t="s">
        <v>73</v>
      </c>
      <c r="H575" s="34">
        <v>28</v>
      </c>
      <c r="I575" s="35">
        <v>10310</v>
      </c>
      <c r="J575" s="35">
        <v>3230</v>
      </c>
      <c r="K575" s="35">
        <v>0</v>
      </c>
      <c r="L575" s="35">
        <v>893</v>
      </c>
      <c r="M575" s="35">
        <v>14433</v>
      </c>
      <c r="N575" s="24"/>
      <c r="O575" s="34">
        <v>0</v>
      </c>
      <c r="P575" s="34">
        <v>0</v>
      </c>
      <c r="Q575" s="36">
        <v>0.09</v>
      </c>
      <c r="R575" s="36">
        <v>2.9992689029297782E-2</v>
      </c>
      <c r="S575" s="37">
        <f t="shared" si="8"/>
        <v>0</v>
      </c>
      <c r="T575" s="24"/>
      <c r="U575" s="38">
        <v>379120</v>
      </c>
      <c r="V575" s="38">
        <v>0</v>
      </c>
      <c r="W575" s="38">
        <v>0</v>
      </c>
      <c r="X575" s="38">
        <v>25004</v>
      </c>
      <c r="Y575" s="38">
        <v>404124</v>
      </c>
      <c r="Z575" s="24"/>
      <c r="AA575" s="39"/>
    </row>
    <row r="576" spans="1:27" x14ac:dyDescent="0.3">
      <c r="A576" s="31">
        <v>488</v>
      </c>
      <c r="B576" s="32">
        <v>488219142</v>
      </c>
      <c r="C576" s="33" t="s">
        <v>286</v>
      </c>
      <c r="D576" s="31">
        <v>219</v>
      </c>
      <c r="E576" s="33" t="s">
        <v>287</v>
      </c>
      <c r="F576" s="31">
        <v>142</v>
      </c>
      <c r="G576" s="33" t="s">
        <v>291</v>
      </c>
      <c r="H576" s="34">
        <v>40</v>
      </c>
      <c r="I576" s="35">
        <v>10589</v>
      </c>
      <c r="J576" s="35">
        <v>7744</v>
      </c>
      <c r="K576" s="35">
        <v>0</v>
      </c>
      <c r="L576" s="35">
        <v>893</v>
      </c>
      <c r="M576" s="35">
        <v>19226</v>
      </c>
      <c r="N576" s="24"/>
      <c r="O576" s="34">
        <v>0</v>
      </c>
      <c r="P576" s="34">
        <v>0</v>
      </c>
      <c r="Q576" s="36">
        <v>0.09</v>
      </c>
      <c r="R576" s="36">
        <v>3.8692015744692172E-2</v>
      </c>
      <c r="S576" s="37">
        <f t="shared" si="8"/>
        <v>0</v>
      </c>
      <c r="T576" s="24"/>
      <c r="U576" s="38">
        <v>733320</v>
      </c>
      <c r="V576" s="38">
        <v>0</v>
      </c>
      <c r="W576" s="38">
        <v>0</v>
      </c>
      <c r="X576" s="38">
        <v>35720</v>
      </c>
      <c r="Y576" s="38">
        <v>769040</v>
      </c>
      <c r="Z576" s="24"/>
      <c r="AA576" s="39"/>
    </row>
    <row r="577" spans="1:27" x14ac:dyDescent="0.3">
      <c r="A577" s="31">
        <v>488</v>
      </c>
      <c r="B577" s="32">
        <v>488219145</v>
      </c>
      <c r="C577" s="33" t="s">
        <v>286</v>
      </c>
      <c r="D577" s="31">
        <v>219</v>
      </c>
      <c r="E577" s="33" t="s">
        <v>287</v>
      </c>
      <c r="F577" s="31">
        <v>145</v>
      </c>
      <c r="G577" s="33" t="s">
        <v>271</v>
      </c>
      <c r="H577" s="34">
        <v>7</v>
      </c>
      <c r="I577" s="35">
        <v>9923</v>
      </c>
      <c r="J577" s="35">
        <v>3009</v>
      </c>
      <c r="K577" s="35">
        <v>0</v>
      </c>
      <c r="L577" s="35">
        <v>893</v>
      </c>
      <c r="M577" s="35">
        <v>13825</v>
      </c>
      <c r="N577" s="24"/>
      <c r="O577" s="34">
        <v>0</v>
      </c>
      <c r="P577" s="34">
        <v>0</v>
      </c>
      <c r="Q577" s="36">
        <v>0.09</v>
      </c>
      <c r="R577" s="36">
        <v>1.4420383698988118E-2</v>
      </c>
      <c r="S577" s="37">
        <f t="shared" si="8"/>
        <v>0</v>
      </c>
      <c r="T577" s="24"/>
      <c r="U577" s="38">
        <v>90524</v>
      </c>
      <c r="V577" s="38">
        <v>0</v>
      </c>
      <c r="W577" s="38">
        <v>0</v>
      </c>
      <c r="X577" s="38">
        <v>6251</v>
      </c>
      <c r="Y577" s="38">
        <v>96775</v>
      </c>
      <c r="Z577" s="24"/>
      <c r="AA577" s="39"/>
    </row>
    <row r="578" spans="1:27" x14ac:dyDescent="0.3">
      <c r="A578" s="31">
        <v>488</v>
      </c>
      <c r="B578" s="32">
        <v>488219171</v>
      </c>
      <c r="C578" s="33" t="s">
        <v>286</v>
      </c>
      <c r="D578" s="31">
        <v>219</v>
      </c>
      <c r="E578" s="33" t="s">
        <v>287</v>
      </c>
      <c r="F578" s="31">
        <v>171</v>
      </c>
      <c r="G578" s="33" t="s">
        <v>272</v>
      </c>
      <c r="H578" s="34">
        <v>14</v>
      </c>
      <c r="I578" s="35">
        <v>10919</v>
      </c>
      <c r="J578" s="35">
        <v>2600</v>
      </c>
      <c r="K578" s="35">
        <v>0</v>
      </c>
      <c r="L578" s="35">
        <v>893</v>
      </c>
      <c r="M578" s="35">
        <v>14412</v>
      </c>
      <c r="N578" s="24"/>
      <c r="O578" s="34">
        <v>0</v>
      </c>
      <c r="P578" s="34">
        <v>0</v>
      </c>
      <c r="Q578" s="36">
        <v>0.09</v>
      </c>
      <c r="R578" s="36">
        <v>4.3207440210356832E-3</v>
      </c>
      <c r="S578" s="37">
        <f t="shared" si="8"/>
        <v>0</v>
      </c>
      <c r="T578" s="24"/>
      <c r="U578" s="38">
        <v>189266</v>
      </c>
      <c r="V578" s="38">
        <v>0</v>
      </c>
      <c r="W578" s="38">
        <v>0</v>
      </c>
      <c r="X578" s="38">
        <v>12502</v>
      </c>
      <c r="Y578" s="38">
        <v>201768</v>
      </c>
      <c r="Z578" s="24"/>
      <c r="AA578" s="39"/>
    </row>
    <row r="579" spans="1:27" x14ac:dyDescent="0.3">
      <c r="A579" s="31">
        <v>488</v>
      </c>
      <c r="B579" s="32">
        <v>488219189</v>
      </c>
      <c r="C579" s="33" t="s">
        <v>286</v>
      </c>
      <c r="D579" s="31">
        <v>219</v>
      </c>
      <c r="E579" s="33" t="s">
        <v>287</v>
      </c>
      <c r="F579" s="31">
        <v>189</v>
      </c>
      <c r="G579" s="33" t="s">
        <v>38</v>
      </c>
      <c r="H579" s="34">
        <v>1</v>
      </c>
      <c r="I579" s="35">
        <v>11215</v>
      </c>
      <c r="J579" s="35">
        <v>4493</v>
      </c>
      <c r="K579" s="35">
        <v>0</v>
      </c>
      <c r="L579" s="35">
        <v>893</v>
      </c>
      <c r="M579" s="35">
        <v>16601</v>
      </c>
      <c r="N579" s="24"/>
      <c r="O579" s="34">
        <v>0</v>
      </c>
      <c r="P579" s="34">
        <v>0</v>
      </c>
      <c r="Q579" s="36">
        <v>0.09</v>
      </c>
      <c r="R579" s="36">
        <v>4.5538278876293067E-3</v>
      </c>
      <c r="S579" s="37">
        <f t="shared" si="8"/>
        <v>0</v>
      </c>
      <c r="T579" s="24"/>
      <c r="U579" s="38">
        <v>15708</v>
      </c>
      <c r="V579" s="38">
        <v>0</v>
      </c>
      <c r="W579" s="38">
        <v>0</v>
      </c>
      <c r="X579" s="38">
        <v>893</v>
      </c>
      <c r="Y579" s="38">
        <v>16601</v>
      </c>
      <c r="Z579" s="24"/>
      <c r="AA579" s="39"/>
    </row>
    <row r="580" spans="1:27" x14ac:dyDescent="0.3">
      <c r="A580" s="31">
        <v>488</v>
      </c>
      <c r="B580" s="32">
        <v>488219219</v>
      </c>
      <c r="C580" s="33" t="s">
        <v>286</v>
      </c>
      <c r="D580" s="31">
        <v>219</v>
      </c>
      <c r="E580" s="33" t="s">
        <v>287</v>
      </c>
      <c r="F580" s="31">
        <v>219</v>
      </c>
      <c r="G580" s="33" t="s">
        <v>287</v>
      </c>
      <c r="H580" s="34">
        <v>11</v>
      </c>
      <c r="I580" s="35">
        <v>10880</v>
      </c>
      <c r="J580" s="35">
        <v>5166</v>
      </c>
      <c r="K580" s="35">
        <v>0</v>
      </c>
      <c r="L580" s="35">
        <v>893</v>
      </c>
      <c r="M580" s="35">
        <v>16939</v>
      </c>
      <c r="N580" s="24"/>
      <c r="O580" s="34">
        <v>0</v>
      </c>
      <c r="P580" s="34">
        <v>0</v>
      </c>
      <c r="Q580" s="36">
        <v>0.09</v>
      </c>
      <c r="R580" s="36">
        <v>5.5324882597758427E-3</v>
      </c>
      <c r="S580" s="37">
        <f t="shared" si="8"/>
        <v>0</v>
      </c>
      <c r="T580" s="24"/>
      <c r="U580" s="38">
        <v>176506</v>
      </c>
      <c r="V580" s="38">
        <v>0</v>
      </c>
      <c r="W580" s="38">
        <v>0</v>
      </c>
      <c r="X580" s="38">
        <v>9823</v>
      </c>
      <c r="Y580" s="38">
        <v>186329</v>
      </c>
      <c r="Z580" s="24"/>
      <c r="AA580" s="39"/>
    </row>
    <row r="581" spans="1:27" x14ac:dyDescent="0.3">
      <c r="A581" s="31">
        <v>488</v>
      </c>
      <c r="B581" s="32">
        <v>488219231</v>
      </c>
      <c r="C581" s="33" t="s">
        <v>286</v>
      </c>
      <c r="D581" s="31">
        <v>219</v>
      </c>
      <c r="E581" s="33" t="s">
        <v>287</v>
      </c>
      <c r="F581" s="31">
        <v>231</v>
      </c>
      <c r="G581" s="33" t="s">
        <v>274</v>
      </c>
      <c r="H581" s="34">
        <v>29</v>
      </c>
      <c r="I581" s="35">
        <v>10116</v>
      </c>
      <c r="J581" s="35">
        <v>2294</v>
      </c>
      <c r="K581" s="35">
        <v>0</v>
      </c>
      <c r="L581" s="35">
        <v>893</v>
      </c>
      <c r="M581" s="35">
        <v>13303</v>
      </c>
      <c r="N581" s="24"/>
      <c r="O581" s="34">
        <v>0</v>
      </c>
      <c r="P581" s="34">
        <v>0</v>
      </c>
      <c r="Q581" s="36">
        <v>0.09</v>
      </c>
      <c r="R581" s="36">
        <v>1.3258958755027297E-2</v>
      </c>
      <c r="S581" s="37">
        <f t="shared" si="8"/>
        <v>0</v>
      </c>
      <c r="T581" s="24"/>
      <c r="U581" s="38">
        <v>359890</v>
      </c>
      <c r="V581" s="38">
        <v>0</v>
      </c>
      <c r="W581" s="38">
        <v>0</v>
      </c>
      <c r="X581" s="38">
        <v>25897</v>
      </c>
      <c r="Y581" s="38">
        <v>385787</v>
      </c>
      <c r="Z581" s="24"/>
      <c r="AA581" s="39"/>
    </row>
    <row r="582" spans="1:27" x14ac:dyDescent="0.3">
      <c r="A582" s="31">
        <v>488</v>
      </c>
      <c r="B582" s="32">
        <v>488219239</v>
      </c>
      <c r="C582" s="33" t="s">
        <v>286</v>
      </c>
      <c r="D582" s="31">
        <v>219</v>
      </c>
      <c r="E582" s="33" t="s">
        <v>287</v>
      </c>
      <c r="F582" s="31">
        <v>239</v>
      </c>
      <c r="G582" s="33" t="s">
        <v>267</v>
      </c>
      <c r="H582" s="34">
        <v>11</v>
      </c>
      <c r="I582" s="35">
        <v>9705</v>
      </c>
      <c r="J582" s="35">
        <v>3359</v>
      </c>
      <c r="K582" s="35">
        <v>0</v>
      </c>
      <c r="L582" s="35">
        <v>893</v>
      </c>
      <c r="M582" s="35">
        <v>13957</v>
      </c>
      <c r="N582" s="24"/>
      <c r="O582" s="34">
        <v>0</v>
      </c>
      <c r="P582" s="34">
        <v>0</v>
      </c>
      <c r="Q582" s="36">
        <v>0.09</v>
      </c>
      <c r="R582" s="36">
        <v>6.3794216259848283E-2</v>
      </c>
      <c r="S582" s="37">
        <f t="shared" si="8"/>
        <v>0</v>
      </c>
      <c r="T582" s="24"/>
      <c r="U582" s="38">
        <v>143704</v>
      </c>
      <c r="V582" s="38">
        <v>0</v>
      </c>
      <c r="W582" s="38">
        <v>0</v>
      </c>
      <c r="X582" s="38">
        <v>9823</v>
      </c>
      <c r="Y582" s="38">
        <v>153527</v>
      </c>
      <c r="Z582" s="24"/>
      <c r="AA582" s="39"/>
    </row>
    <row r="583" spans="1:27" x14ac:dyDescent="0.3">
      <c r="A583" s="31">
        <v>488</v>
      </c>
      <c r="B583" s="32">
        <v>488219243</v>
      </c>
      <c r="C583" s="33" t="s">
        <v>286</v>
      </c>
      <c r="D583" s="31">
        <v>219</v>
      </c>
      <c r="E583" s="33" t="s">
        <v>287</v>
      </c>
      <c r="F583" s="31">
        <v>243</v>
      </c>
      <c r="G583" s="33" t="s">
        <v>74</v>
      </c>
      <c r="H583" s="34">
        <v>34</v>
      </c>
      <c r="I583" s="35">
        <v>11173</v>
      </c>
      <c r="J583" s="35">
        <v>2637</v>
      </c>
      <c r="K583" s="35">
        <v>0</v>
      </c>
      <c r="L583" s="35">
        <v>893</v>
      </c>
      <c r="M583" s="35">
        <v>14703</v>
      </c>
      <c r="N583" s="24"/>
      <c r="O583" s="34">
        <v>0</v>
      </c>
      <c r="P583" s="34">
        <v>0</v>
      </c>
      <c r="Q583" s="36">
        <v>0.09</v>
      </c>
      <c r="R583" s="36">
        <v>5.5550847643881752E-3</v>
      </c>
      <c r="S583" s="37">
        <f t="shared" si="8"/>
        <v>0</v>
      </c>
      <c r="T583" s="24"/>
      <c r="U583" s="38">
        <v>469540</v>
      </c>
      <c r="V583" s="38">
        <v>0</v>
      </c>
      <c r="W583" s="38">
        <v>0</v>
      </c>
      <c r="X583" s="38">
        <v>30362</v>
      </c>
      <c r="Y583" s="38">
        <v>499902</v>
      </c>
      <c r="Z583" s="24"/>
      <c r="AA583" s="39"/>
    </row>
    <row r="584" spans="1:27" x14ac:dyDescent="0.3">
      <c r="A584" s="31">
        <v>488</v>
      </c>
      <c r="B584" s="32">
        <v>488219244</v>
      </c>
      <c r="C584" s="33" t="s">
        <v>286</v>
      </c>
      <c r="D584" s="31">
        <v>219</v>
      </c>
      <c r="E584" s="33" t="s">
        <v>287</v>
      </c>
      <c r="F584" s="31">
        <v>244</v>
      </c>
      <c r="G584" s="33" t="s">
        <v>43</v>
      </c>
      <c r="H584" s="34">
        <v>179</v>
      </c>
      <c r="I584" s="35">
        <v>11071</v>
      </c>
      <c r="J584" s="35">
        <v>4482</v>
      </c>
      <c r="K584" s="35">
        <v>0</v>
      </c>
      <c r="L584" s="35">
        <v>893</v>
      </c>
      <c r="M584" s="35">
        <v>16446</v>
      </c>
      <c r="N584" s="24"/>
      <c r="O584" s="34">
        <v>0</v>
      </c>
      <c r="P584" s="34">
        <v>0</v>
      </c>
      <c r="Q584" s="36">
        <v>0.18</v>
      </c>
      <c r="R584" s="36">
        <v>0.10491002846208129</v>
      </c>
      <c r="S584" s="37">
        <f t="shared" si="8"/>
        <v>0</v>
      </c>
      <c r="T584" s="24"/>
      <c r="U584" s="38">
        <v>2783987</v>
      </c>
      <c r="V584" s="38">
        <v>0</v>
      </c>
      <c r="W584" s="38">
        <v>0</v>
      </c>
      <c r="X584" s="38">
        <v>159847</v>
      </c>
      <c r="Y584" s="38">
        <v>2943834</v>
      </c>
      <c r="Z584" s="24"/>
      <c r="AA584" s="39"/>
    </row>
    <row r="585" spans="1:27" x14ac:dyDescent="0.3">
      <c r="A585" s="31">
        <v>488</v>
      </c>
      <c r="B585" s="32">
        <v>488219251</v>
      </c>
      <c r="C585" s="33" t="s">
        <v>286</v>
      </c>
      <c r="D585" s="31">
        <v>219</v>
      </c>
      <c r="E585" s="33" t="s">
        <v>287</v>
      </c>
      <c r="F585" s="31">
        <v>251</v>
      </c>
      <c r="G585" s="33" t="s">
        <v>292</v>
      </c>
      <c r="H585" s="34">
        <v>107</v>
      </c>
      <c r="I585" s="35">
        <v>10190</v>
      </c>
      <c r="J585" s="35">
        <v>2247</v>
      </c>
      <c r="K585" s="35">
        <v>0</v>
      </c>
      <c r="L585" s="35">
        <v>893</v>
      </c>
      <c r="M585" s="35">
        <v>13330</v>
      </c>
      <c r="N585" s="24"/>
      <c r="O585" s="34">
        <v>0</v>
      </c>
      <c r="P585" s="34">
        <v>0</v>
      </c>
      <c r="Q585" s="36">
        <v>0.18</v>
      </c>
      <c r="R585" s="36">
        <v>4.1125801527443807E-2</v>
      </c>
      <c r="S585" s="37">
        <f t="shared" si="8"/>
        <v>0</v>
      </c>
      <c r="T585" s="24"/>
      <c r="U585" s="38">
        <v>1330759</v>
      </c>
      <c r="V585" s="38">
        <v>0</v>
      </c>
      <c r="W585" s="38">
        <v>0</v>
      </c>
      <c r="X585" s="38">
        <v>95551</v>
      </c>
      <c r="Y585" s="38">
        <v>1426310</v>
      </c>
      <c r="Z585" s="24"/>
      <c r="AA585" s="39"/>
    </row>
    <row r="586" spans="1:27" x14ac:dyDescent="0.3">
      <c r="A586" s="31">
        <v>488</v>
      </c>
      <c r="B586" s="32">
        <v>488219264</v>
      </c>
      <c r="C586" s="33" t="s">
        <v>286</v>
      </c>
      <c r="D586" s="31">
        <v>219</v>
      </c>
      <c r="E586" s="33" t="s">
        <v>287</v>
      </c>
      <c r="F586" s="31">
        <v>264</v>
      </c>
      <c r="G586" s="33" t="s">
        <v>293</v>
      </c>
      <c r="H586" s="34">
        <v>27</v>
      </c>
      <c r="I586" s="35">
        <v>9716</v>
      </c>
      <c r="J586" s="35">
        <v>4468</v>
      </c>
      <c r="K586" s="35">
        <v>0</v>
      </c>
      <c r="L586" s="35">
        <v>893</v>
      </c>
      <c r="M586" s="35">
        <v>15077</v>
      </c>
      <c r="N586" s="24"/>
      <c r="O586" s="34">
        <v>0</v>
      </c>
      <c r="P586" s="34">
        <v>0</v>
      </c>
      <c r="Q586" s="36">
        <v>0.09</v>
      </c>
      <c r="R586" s="36">
        <v>9.1477684035548845E-3</v>
      </c>
      <c r="S586" s="37">
        <f t="shared" si="8"/>
        <v>0</v>
      </c>
      <c r="T586" s="24"/>
      <c r="U586" s="38">
        <v>382968</v>
      </c>
      <c r="V586" s="38">
        <v>0</v>
      </c>
      <c r="W586" s="38">
        <v>0</v>
      </c>
      <c r="X586" s="38">
        <v>24111</v>
      </c>
      <c r="Y586" s="38">
        <v>407079</v>
      </c>
      <c r="Z586" s="24"/>
      <c r="AA586" s="39"/>
    </row>
    <row r="587" spans="1:27" x14ac:dyDescent="0.3">
      <c r="A587" s="31">
        <v>488</v>
      </c>
      <c r="B587" s="32">
        <v>488219285</v>
      </c>
      <c r="C587" s="33" t="s">
        <v>286</v>
      </c>
      <c r="D587" s="31">
        <v>219</v>
      </c>
      <c r="E587" s="33" t="s">
        <v>287</v>
      </c>
      <c r="F587" s="31">
        <v>285</v>
      </c>
      <c r="G587" s="33" t="s">
        <v>44</v>
      </c>
      <c r="H587" s="34">
        <v>1</v>
      </c>
      <c r="I587" s="35">
        <v>12957</v>
      </c>
      <c r="J587" s="35">
        <v>3968</v>
      </c>
      <c r="K587" s="35">
        <v>0</v>
      </c>
      <c r="L587" s="35">
        <v>893</v>
      </c>
      <c r="M587" s="35">
        <v>17818</v>
      </c>
      <c r="N587" s="24"/>
      <c r="O587" s="34">
        <v>0</v>
      </c>
      <c r="P587" s="34">
        <v>0</v>
      </c>
      <c r="Q587" s="36">
        <v>0.09</v>
      </c>
      <c r="R587" s="36">
        <v>4.0935904686526546E-2</v>
      </c>
      <c r="S587" s="37">
        <f t="shared" ref="S587:S650" si="9">IFERROR(W587/(H587-O587),0)</f>
        <v>0</v>
      </c>
      <c r="T587" s="24"/>
      <c r="U587" s="38">
        <v>16925</v>
      </c>
      <c r="V587" s="38">
        <v>0</v>
      </c>
      <c r="W587" s="38">
        <v>0</v>
      </c>
      <c r="X587" s="38">
        <v>893</v>
      </c>
      <c r="Y587" s="38">
        <v>17818</v>
      </c>
      <c r="Z587" s="24"/>
      <c r="AA587" s="39"/>
    </row>
    <row r="588" spans="1:27" x14ac:dyDescent="0.3">
      <c r="A588" s="31">
        <v>488</v>
      </c>
      <c r="B588" s="32">
        <v>488219336</v>
      </c>
      <c r="C588" s="33" t="s">
        <v>286</v>
      </c>
      <c r="D588" s="31">
        <v>219</v>
      </c>
      <c r="E588" s="33" t="s">
        <v>287</v>
      </c>
      <c r="F588" s="31">
        <v>336</v>
      </c>
      <c r="G588" s="33" t="s">
        <v>48</v>
      </c>
      <c r="H588" s="34">
        <v>256</v>
      </c>
      <c r="I588" s="35">
        <v>10292</v>
      </c>
      <c r="J588" s="35">
        <v>1937</v>
      </c>
      <c r="K588" s="35">
        <v>0</v>
      </c>
      <c r="L588" s="35">
        <v>893</v>
      </c>
      <c r="M588" s="35">
        <v>13122</v>
      </c>
      <c r="N588" s="24"/>
      <c r="O588" s="34">
        <v>0</v>
      </c>
      <c r="P588" s="34">
        <v>0</v>
      </c>
      <c r="Q588" s="36">
        <v>0.09</v>
      </c>
      <c r="R588" s="36">
        <v>3.7994013141262169E-2</v>
      </c>
      <c r="S588" s="37">
        <f t="shared" si="9"/>
        <v>0</v>
      </c>
      <c r="T588" s="24"/>
      <c r="U588" s="38">
        <v>3130624</v>
      </c>
      <c r="V588" s="38">
        <v>0</v>
      </c>
      <c r="W588" s="38">
        <v>0</v>
      </c>
      <c r="X588" s="38">
        <v>228608</v>
      </c>
      <c r="Y588" s="38">
        <v>3359232</v>
      </c>
      <c r="Z588" s="24"/>
      <c r="AA588" s="39"/>
    </row>
    <row r="589" spans="1:27" x14ac:dyDescent="0.3">
      <c r="A589" s="31">
        <v>488</v>
      </c>
      <c r="B589" s="32">
        <v>488219625</v>
      </c>
      <c r="C589" s="33" t="s">
        <v>286</v>
      </c>
      <c r="D589" s="31">
        <v>219</v>
      </c>
      <c r="E589" s="33" t="s">
        <v>287</v>
      </c>
      <c r="F589" s="31">
        <v>625</v>
      </c>
      <c r="G589" s="33" t="s">
        <v>49</v>
      </c>
      <c r="H589" s="34">
        <v>1</v>
      </c>
      <c r="I589" s="35">
        <v>8780</v>
      </c>
      <c r="J589" s="35">
        <v>1657</v>
      </c>
      <c r="K589" s="35">
        <v>0</v>
      </c>
      <c r="L589" s="35">
        <v>893</v>
      </c>
      <c r="M589" s="35">
        <v>11330</v>
      </c>
      <c r="N589" s="24"/>
      <c r="O589" s="34">
        <v>0</v>
      </c>
      <c r="P589" s="34">
        <v>0</v>
      </c>
      <c r="Q589" s="36">
        <v>0.09</v>
      </c>
      <c r="R589" s="36">
        <v>2.7912014372742976E-3</v>
      </c>
      <c r="S589" s="37">
        <f t="shared" si="9"/>
        <v>0</v>
      </c>
      <c r="T589" s="24"/>
      <c r="U589" s="38">
        <v>10437</v>
      </c>
      <c r="V589" s="38">
        <v>0</v>
      </c>
      <c r="W589" s="38">
        <v>0</v>
      </c>
      <c r="X589" s="38">
        <v>893</v>
      </c>
      <c r="Y589" s="38">
        <v>11330</v>
      </c>
      <c r="Z589" s="24"/>
      <c r="AA589" s="39"/>
    </row>
    <row r="590" spans="1:27" x14ac:dyDescent="0.3">
      <c r="A590" s="31">
        <v>488</v>
      </c>
      <c r="B590" s="32">
        <v>488219760</v>
      </c>
      <c r="C590" s="33" t="s">
        <v>286</v>
      </c>
      <c r="D590" s="31">
        <v>219</v>
      </c>
      <c r="E590" s="33" t="s">
        <v>287</v>
      </c>
      <c r="F590" s="31">
        <v>760</v>
      </c>
      <c r="G590" s="33" t="s">
        <v>279</v>
      </c>
      <c r="H590" s="34">
        <v>4</v>
      </c>
      <c r="I590" s="35">
        <v>9679</v>
      </c>
      <c r="J590" s="35">
        <v>1897</v>
      </c>
      <c r="K590" s="35">
        <v>0</v>
      </c>
      <c r="L590" s="35">
        <v>893</v>
      </c>
      <c r="M590" s="35">
        <v>12469</v>
      </c>
      <c r="N590" s="24"/>
      <c r="O590" s="34">
        <v>0</v>
      </c>
      <c r="P590" s="34">
        <v>0</v>
      </c>
      <c r="Q590" s="36">
        <v>0.09</v>
      </c>
      <c r="R590" s="36">
        <v>3.0896233783816621E-2</v>
      </c>
      <c r="S590" s="37">
        <f t="shared" si="9"/>
        <v>0</v>
      </c>
      <c r="T590" s="24"/>
      <c r="U590" s="38">
        <v>46304</v>
      </c>
      <c r="V590" s="38">
        <v>0</v>
      </c>
      <c r="W590" s="38">
        <v>0</v>
      </c>
      <c r="X590" s="38">
        <v>3572</v>
      </c>
      <c r="Y590" s="38">
        <v>49876</v>
      </c>
      <c r="Z590" s="24"/>
      <c r="AA590" s="39"/>
    </row>
    <row r="591" spans="1:27" x14ac:dyDescent="0.3">
      <c r="A591" s="31">
        <v>488</v>
      </c>
      <c r="B591" s="32">
        <v>488219780</v>
      </c>
      <c r="C591" s="33" t="s">
        <v>286</v>
      </c>
      <c r="D591" s="31">
        <v>219</v>
      </c>
      <c r="E591" s="33" t="s">
        <v>287</v>
      </c>
      <c r="F591" s="31">
        <v>780</v>
      </c>
      <c r="G591" s="33" t="s">
        <v>261</v>
      </c>
      <c r="H591" s="34">
        <v>48</v>
      </c>
      <c r="I591" s="35">
        <v>11288</v>
      </c>
      <c r="J591" s="35">
        <v>1860</v>
      </c>
      <c r="K591" s="35">
        <v>0</v>
      </c>
      <c r="L591" s="35">
        <v>893</v>
      </c>
      <c r="M591" s="35">
        <v>14041</v>
      </c>
      <c r="N591" s="24"/>
      <c r="O591" s="34">
        <v>0</v>
      </c>
      <c r="P591" s="34">
        <v>0</v>
      </c>
      <c r="Q591" s="36">
        <v>0.09</v>
      </c>
      <c r="R591" s="36">
        <v>1.4449206806613405E-2</v>
      </c>
      <c r="S591" s="37">
        <f t="shared" si="9"/>
        <v>0</v>
      </c>
      <c r="T591" s="24"/>
      <c r="U591" s="38">
        <v>631104</v>
      </c>
      <c r="V591" s="38">
        <v>0</v>
      </c>
      <c r="W591" s="38">
        <v>0</v>
      </c>
      <c r="X591" s="38">
        <v>42864</v>
      </c>
      <c r="Y591" s="38">
        <v>673968</v>
      </c>
      <c r="Z591" s="24"/>
      <c r="AA591" s="39"/>
    </row>
    <row r="592" spans="1:27" x14ac:dyDescent="0.3">
      <c r="A592" s="31">
        <v>489</v>
      </c>
      <c r="B592" s="32">
        <v>489020020</v>
      </c>
      <c r="C592" s="33" t="s">
        <v>294</v>
      </c>
      <c r="D592" s="31">
        <v>20</v>
      </c>
      <c r="E592" s="33" t="s">
        <v>142</v>
      </c>
      <c r="F592" s="31">
        <v>20</v>
      </c>
      <c r="G592" s="33" t="s">
        <v>142</v>
      </c>
      <c r="H592" s="34">
        <v>167</v>
      </c>
      <c r="I592" s="35">
        <v>10915</v>
      </c>
      <c r="J592" s="35">
        <v>3155</v>
      </c>
      <c r="K592" s="35">
        <v>0</v>
      </c>
      <c r="L592" s="35">
        <v>893</v>
      </c>
      <c r="M592" s="35">
        <v>14963</v>
      </c>
      <c r="N592" s="24"/>
      <c r="O592" s="34">
        <v>0</v>
      </c>
      <c r="P592" s="34">
        <v>0</v>
      </c>
      <c r="Q592" s="36">
        <v>0.09</v>
      </c>
      <c r="R592" s="36">
        <v>3.951492320287639E-2</v>
      </c>
      <c r="S592" s="37">
        <f t="shared" si="9"/>
        <v>0</v>
      </c>
      <c r="T592" s="24"/>
      <c r="U592" s="38">
        <v>2349690</v>
      </c>
      <c r="V592" s="38">
        <v>0</v>
      </c>
      <c r="W592" s="38">
        <v>0</v>
      </c>
      <c r="X592" s="38">
        <v>149131</v>
      </c>
      <c r="Y592" s="38">
        <v>2498821</v>
      </c>
      <c r="Z592" s="24"/>
      <c r="AA592" s="39"/>
    </row>
    <row r="593" spans="1:27" x14ac:dyDescent="0.3">
      <c r="A593" s="31">
        <v>489</v>
      </c>
      <c r="B593" s="32">
        <v>489020036</v>
      </c>
      <c r="C593" s="33" t="s">
        <v>294</v>
      </c>
      <c r="D593" s="31">
        <v>20</v>
      </c>
      <c r="E593" s="33" t="s">
        <v>142</v>
      </c>
      <c r="F593" s="31">
        <v>36</v>
      </c>
      <c r="G593" s="33" t="s">
        <v>143</v>
      </c>
      <c r="H593" s="34">
        <v>111</v>
      </c>
      <c r="I593" s="35">
        <v>10807</v>
      </c>
      <c r="J593" s="35">
        <v>4754</v>
      </c>
      <c r="K593" s="35">
        <v>0</v>
      </c>
      <c r="L593" s="35">
        <v>893</v>
      </c>
      <c r="M593" s="35">
        <v>16454</v>
      </c>
      <c r="N593" s="24"/>
      <c r="O593" s="34">
        <v>0</v>
      </c>
      <c r="P593" s="34">
        <v>0</v>
      </c>
      <c r="Q593" s="36">
        <v>0.09</v>
      </c>
      <c r="R593" s="36">
        <v>7.4364534925783238E-2</v>
      </c>
      <c r="S593" s="37">
        <f t="shared" si="9"/>
        <v>0</v>
      </c>
      <c r="T593" s="24"/>
      <c r="U593" s="38">
        <v>1727271</v>
      </c>
      <c r="V593" s="38">
        <v>0</v>
      </c>
      <c r="W593" s="38">
        <v>0</v>
      </c>
      <c r="X593" s="38">
        <v>99123</v>
      </c>
      <c r="Y593" s="38">
        <v>1826394</v>
      </c>
      <c r="Z593" s="24"/>
      <c r="AA593" s="39"/>
    </row>
    <row r="594" spans="1:27" x14ac:dyDescent="0.3">
      <c r="A594" s="31">
        <v>489</v>
      </c>
      <c r="B594" s="32">
        <v>489020052</v>
      </c>
      <c r="C594" s="33" t="s">
        <v>294</v>
      </c>
      <c r="D594" s="31">
        <v>20</v>
      </c>
      <c r="E594" s="33" t="s">
        <v>142</v>
      </c>
      <c r="F594" s="31">
        <v>52</v>
      </c>
      <c r="G594" s="33" t="s">
        <v>268</v>
      </c>
      <c r="H594" s="34">
        <v>11</v>
      </c>
      <c r="I594" s="35">
        <v>10432</v>
      </c>
      <c r="J594" s="35">
        <v>3178</v>
      </c>
      <c r="K594" s="35">
        <v>0</v>
      </c>
      <c r="L594" s="35">
        <v>893</v>
      </c>
      <c r="M594" s="35">
        <v>14503</v>
      </c>
      <c r="N594" s="24"/>
      <c r="O594" s="34">
        <v>0</v>
      </c>
      <c r="P594" s="34">
        <v>0</v>
      </c>
      <c r="Q594" s="36">
        <v>0.09</v>
      </c>
      <c r="R594" s="36">
        <v>3.0723708248478417E-2</v>
      </c>
      <c r="S594" s="37">
        <f t="shared" si="9"/>
        <v>0</v>
      </c>
      <c r="T594" s="24"/>
      <c r="U594" s="38">
        <v>149710</v>
      </c>
      <c r="V594" s="38">
        <v>0</v>
      </c>
      <c r="W594" s="38">
        <v>0</v>
      </c>
      <c r="X594" s="38">
        <v>9823</v>
      </c>
      <c r="Y594" s="38">
        <v>159533</v>
      </c>
      <c r="Z594" s="24"/>
      <c r="AA594" s="39"/>
    </row>
    <row r="595" spans="1:27" x14ac:dyDescent="0.3">
      <c r="A595" s="31">
        <v>489</v>
      </c>
      <c r="B595" s="32">
        <v>489020096</v>
      </c>
      <c r="C595" s="33" t="s">
        <v>294</v>
      </c>
      <c r="D595" s="31">
        <v>20</v>
      </c>
      <c r="E595" s="33" t="s">
        <v>142</v>
      </c>
      <c r="F595" s="31">
        <v>96</v>
      </c>
      <c r="G595" s="33" t="s">
        <v>234</v>
      </c>
      <c r="H595" s="34">
        <v>83</v>
      </c>
      <c r="I595" s="35">
        <v>11143</v>
      </c>
      <c r="J595" s="35">
        <v>6023</v>
      </c>
      <c r="K595" s="35">
        <v>0</v>
      </c>
      <c r="L595" s="35">
        <v>893</v>
      </c>
      <c r="M595" s="35">
        <v>18059</v>
      </c>
      <c r="N595" s="24"/>
      <c r="O595" s="34">
        <v>0</v>
      </c>
      <c r="P595" s="34">
        <v>0</v>
      </c>
      <c r="Q595" s="36">
        <v>0.09</v>
      </c>
      <c r="R595" s="36">
        <v>2.6066401974351325E-2</v>
      </c>
      <c r="S595" s="37">
        <f t="shared" si="9"/>
        <v>0</v>
      </c>
      <c r="T595" s="24"/>
      <c r="U595" s="38">
        <v>1424778</v>
      </c>
      <c r="V595" s="38">
        <v>0</v>
      </c>
      <c r="W595" s="38">
        <v>0</v>
      </c>
      <c r="X595" s="38">
        <v>74119</v>
      </c>
      <c r="Y595" s="38">
        <v>1498897</v>
      </c>
      <c r="Z595" s="24"/>
      <c r="AA595" s="39"/>
    </row>
    <row r="596" spans="1:27" x14ac:dyDescent="0.3">
      <c r="A596" s="31">
        <v>489</v>
      </c>
      <c r="B596" s="32">
        <v>489020172</v>
      </c>
      <c r="C596" s="33" t="s">
        <v>294</v>
      </c>
      <c r="D596" s="31">
        <v>20</v>
      </c>
      <c r="E596" s="33" t="s">
        <v>142</v>
      </c>
      <c r="F596" s="31">
        <v>172</v>
      </c>
      <c r="G596" s="33" t="s">
        <v>144</v>
      </c>
      <c r="H596" s="34">
        <v>45</v>
      </c>
      <c r="I596" s="35">
        <v>10645</v>
      </c>
      <c r="J596" s="35">
        <v>6974</v>
      </c>
      <c r="K596" s="35">
        <v>0</v>
      </c>
      <c r="L596" s="35">
        <v>893</v>
      </c>
      <c r="M596" s="35">
        <v>18512</v>
      </c>
      <c r="N596" s="24"/>
      <c r="O596" s="34">
        <v>0</v>
      </c>
      <c r="P596" s="34">
        <v>0</v>
      </c>
      <c r="Q596" s="36">
        <v>0.09</v>
      </c>
      <c r="R596" s="36">
        <v>2.7926379533493816E-2</v>
      </c>
      <c r="S596" s="37">
        <f t="shared" si="9"/>
        <v>0</v>
      </c>
      <c r="T596" s="24"/>
      <c r="U596" s="38">
        <v>792855</v>
      </c>
      <c r="V596" s="38">
        <v>0</v>
      </c>
      <c r="W596" s="38">
        <v>0</v>
      </c>
      <c r="X596" s="38">
        <v>40185</v>
      </c>
      <c r="Y596" s="38">
        <v>833040</v>
      </c>
      <c r="Z596" s="24"/>
      <c r="AA596" s="39"/>
    </row>
    <row r="597" spans="1:27" x14ac:dyDescent="0.3">
      <c r="A597" s="31">
        <v>489</v>
      </c>
      <c r="B597" s="32">
        <v>489020239</v>
      </c>
      <c r="C597" s="33" t="s">
        <v>294</v>
      </c>
      <c r="D597" s="31">
        <v>20</v>
      </c>
      <c r="E597" s="33" t="s">
        <v>142</v>
      </c>
      <c r="F597" s="31">
        <v>239</v>
      </c>
      <c r="G597" s="33" t="s">
        <v>267</v>
      </c>
      <c r="H597" s="34">
        <v>74</v>
      </c>
      <c r="I597" s="35">
        <v>10614</v>
      </c>
      <c r="J597" s="35">
        <v>3673</v>
      </c>
      <c r="K597" s="35">
        <v>0</v>
      </c>
      <c r="L597" s="35">
        <v>893</v>
      </c>
      <c r="M597" s="35">
        <v>15180</v>
      </c>
      <c r="N597" s="24"/>
      <c r="O597" s="34">
        <v>0</v>
      </c>
      <c r="P597" s="34">
        <v>0</v>
      </c>
      <c r="Q597" s="36">
        <v>0.09</v>
      </c>
      <c r="R597" s="36">
        <v>6.3794216259848283E-2</v>
      </c>
      <c r="S597" s="37">
        <f t="shared" si="9"/>
        <v>0</v>
      </c>
      <c r="T597" s="24"/>
      <c r="U597" s="38">
        <v>1057238</v>
      </c>
      <c r="V597" s="38">
        <v>0</v>
      </c>
      <c r="W597" s="38">
        <v>0</v>
      </c>
      <c r="X597" s="38">
        <v>66082</v>
      </c>
      <c r="Y597" s="38">
        <v>1123320</v>
      </c>
      <c r="Z597" s="24"/>
      <c r="AA597" s="39"/>
    </row>
    <row r="598" spans="1:27" x14ac:dyDescent="0.3">
      <c r="A598" s="31">
        <v>489</v>
      </c>
      <c r="B598" s="32">
        <v>489020242</v>
      </c>
      <c r="C598" s="33" t="s">
        <v>294</v>
      </c>
      <c r="D598" s="31">
        <v>20</v>
      </c>
      <c r="E598" s="33" t="s">
        <v>142</v>
      </c>
      <c r="F598" s="31">
        <v>242</v>
      </c>
      <c r="G598" s="33" t="s">
        <v>145</v>
      </c>
      <c r="H598" s="34">
        <v>6</v>
      </c>
      <c r="I598" s="35">
        <v>12780</v>
      </c>
      <c r="J598" s="35">
        <v>34777</v>
      </c>
      <c r="K598" s="35">
        <v>0</v>
      </c>
      <c r="L598" s="35">
        <v>893</v>
      </c>
      <c r="M598" s="35">
        <v>48450</v>
      </c>
      <c r="N598" s="24"/>
      <c r="O598" s="34">
        <v>0</v>
      </c>
      <c r="P598" s="34">
        <v>0</v>
      </c>
      <c r="Q598" s="36">
        <v>0.09</v>
      </c>
      <c r="R598" s="36">
        <v>6.1770293540085584E-2</v>
      </c>
      <c r="S598" s="37">
        <f t="shared" si="9"/>
        <v>0</v>
      </c>
      <c r="T598" s="24"/>
      <c r="U598" s="38">
        <v>285342</v>
      </c>
      <c r="V598" s="38">
        <v>0</v>
      </c>
      <c r="W598" s="38">
        <v>0</v>
      </c>
      <c r="X598" s="38">
        <v>5358</v>
      </c>
      <c r="Y598" s="38">
        <v>290700</v>
      </c>
      <c r="Z598" s="24"/>
      <c r="AA598" s="39"/>
    </row>
    <row r="599" spans="1:27" x14ac:dyDescent="0.3">
      <c r="A599" s="31">
        <v>489</v>
      </c>
      <c r="B599" s="32">
        <v>489020261</v>
      </c>
      <c r="C599" s="33" t="s">
        <v>294</v>
      </c>
      <c r="D599" s="31">
        <v>20</v>
      </c>
      <c r="E599" s="33" t="s">
        <v>142</v>
      </c>
      <c r="F599" s="31">
        <v>261</v>
      </c>
      <c r="G599" s="33" t="s">
        <v>146</v>
      </c>
      <c r="H599" s="34">
        <v>193</v>
      </c>
      <c r="I599" s="35">
        <v>10650</v>
      </c>
      <c r="J599" s="35">
        <v>5660</v>
      </c>
      <c r="K599" s="35">
        <v>0</v>
      </c>
      <c r="L599" s="35">
        <v>893</v>
      </c>
      <c r="M599" s="35">
        <v>17203</v>
      </c>
      <c r="N599" s="24"/>
      <c r="O599" s="34">
        <v>0</v>
      </c>
      <c r="P599" s="34">
        <v>0</v>
      </c>
      <c r="Q599" s="36">
        <v>0.09</v>
      </c>
      <c r="R599" s="36">
        <v>7.7735002633493408E-2</v>
      </c>
      <c r="S599" s="37">
        <f t="shared" si="9"/>
        <v>0</v>
      </c>
      <c r="T599" s="24"/>
      <c r="U599" s="38">
        <v>3147830</v>
      </c>
      <c r="V599" s="38">
        <v>0</v>
      </c>
      <c r="W599" s="38">
        <v>0</v>
      </c>
      <c r="X599" s="38">
        <v>172349</v>
      </c>
      <c r="Y599" s="38">
        <v>3320179</v>
      </c>
      <c r="Z599" s="24"/>
      <c r="AA599" s="39"/>
    </row>
    <row r="600" spans="1:27" x14ac:dyDescent="0.3">
      <c r="A600" s="31">
        <v>489</v>
      </c>
      <c r="B600" s="32">
        <v>489020264</v>
      </c>
      <c r="C600" s="33" t="s">
        <v>294</v>
      </c>
      <c r="D600" s="31">
        <v>20</v>
      </c>
      <c r="E600" s="33" t="s">
        <v>142</v>
      </c>
      <c r="F600" s="31">
        <v>264</v>
      </c>
      <c r="G600" s="33" t="s">
        <v>293</v>
      </c>
      <c r="H600" s="34">
        <v>1</v>
      </c>
      <c r="I600" s="35">
        <v>10127</v>
      </c>
      <c r="J600" s="35">
        <v>4658</v>
      </c>
      <c r="K600" s="35">
        <v>0</v>
      </c>
      <c r="L600" s="35">
        <v>893</v>
      </c>
      <c r="M600" s="35">
        <v>15678</v>
      </c>
      <c r="N600" s="24"/>
      <c r="O600" s="34">
        <v>0</v>
      </c>
      <c r="P600" s="34">
        <v>0</v>
      </c>
      <c r="Q600" s="36">
        <v>0.09</v>
      </c>
      <c r="R600" s="36">
        <v>9.1477684035548845E-3</v>
      </c>
      <c r="S600" s="37">
        <f t="shared" si="9"/>
        <v>0</v>
      </c>
      <c r="T600" s="24"/>
      <c r="U600" s="38">
        <v>14785</v>
      </c>
      <c r="V600" s="38">
        <v>0</v>
      </c>
      <c r="W600" s="38">
        <v>0</v>
      </c>
      <c r="X600" s="38">
        <v>893</v>
      </c>
      <c r="Y600" s="38">
        <v>15678</v>
      </c>
      <c r="Z600" s="24"/>
      <c r="AA600" s="39"/>
    </row>
    <row r="601" spans="1:27" x14ac:dyDescent="0.3">
      <c r="A601" s="31">
        <v>489</v>
      </c>
      <c r="B601" s="32">
        <v>489020300</v>
      </c>
      <c r="C601" s="33" t="s">
        <v>294</v>
      </c>
      <c r="D601" s="31">
        <v>20</v>
      </c>
      <c r="E601" s="33" t="s">
        <v>142</v>
      </c>
      <c r="F601" s="31">
        <v>300</v>
      </c>
      <c r="G601" s="33" t="s">
        <v>147</v>
      </c>
      <c r="H601" s="34">
        <v>2</v>
      </c>
      <c r="I601" s="35">
        <v>10127</v>
      </c>
      <c r="J601" s="35">
        <v>20937</v>
      </c>
      <c r="K601" s="35">
        <v>0</v>
      </c>
      <c r="L601" s="35">
        <v>893</v>
      </c>
      <c r="M601" s="35">
        <v>31957</v>
      </c>
      <c r="N601" s="24"/>
      <c r="O601" s="34">
        <v>0</v>
      </c>
      <c r="P601" s="34">
        <v>0</v>
      </c>
      <c r="Q601" s="36">
        <v>0.09</v>
      </c>
      <c r="R601" s="36">
        <v>2.1583683263291652E-2</v>
      </c>
      <c r="S601" s="37">
        <f t="shared" si="9"/>
        <v>0</v>
      </c>
      <c r="T601" s="24"/>
      <c r="U601" s="38">
        <v>62128</v>
      </c>
      <c r="V601" s="38">
        <v>0</v>
      </c>
      <c r="W601" s="38">
        <v>0</v>
      </c>
      <c r="X601" s="38">
        <v>1786</v>
      </c>
      <c r="Y601" s="38">
        <v>63914</v>
      </c>
      <c r="Z601" s="24"/>
      <c r="AA601" s="39"/>
    </row>
    <row r="602" spans="1:27" x14ac:dyDescent="0.3">
      <c r="A602" s="31">
        <v>489</v>
      </c>
      <c r="B602" s="32">
        <v>489020310</v>
      </c>
      <c r="C602" s="33" t="s">
        <v>294</v>
      </c>
      <c r="D602" s="31">
        <v>20</v>
      </c>
      <c r="E602" s="33" t="s">
        <v>142</v>
      </c>
      <c r="F602" s="31">
        <v>310</v>
      </c>
      <c r="G602" s="33" t="s">
        <v>277</v>
      </c>
      <c r="H602" s="34">
        <v>28</v>
      </c>
      <c r="I602" s="35">
        <v>10550</v>
      </c>
      <c r="J602" s="35">
        <v>2262</v>
      </c>
      <c r="K602" s="35">
        <v>0</v>
      </c>
      <c r="L602" s="35">
        <v>893</v>
      </c>
      <c r="M602" s="35">
        <v>13705</v>
      </c>
      <c r="N602" s="24"/>
      <c r="O602" s="34">
        <v>0</v>
      </c>
      <c r="P602" s="34">
        <v>0</v>
      </c>
      <c r="Q602" s="36">
        <v>0.18</v>
      </c>
      <c r="R602" s="36">
        <v>2.9496356275634187E-2</v>
      </c>
      <c r="S602" s="37">
        <f t="shared" si="9"/>
        <v>0</v>
      </c>
      <c r="T602" s="24"/>
      <c r="U602" s="38">
        <v>358736</v>
      </c>
      <c r="V602" s="38">
        <v>0</v>
      </c>
      <c r="W602" s="38">
        <v>0</v>
      </c>
      <c r="X602" s="38">
        <v>25004</v>
      </c>
      <c r="Y602" s="38">
        <v>383740</v>
      </c>
      <c r="Z602" s="24"/>
      <c r="AA602" s="39"/>
    </row>
    <row r="603" spans="1:27" x14ac:dyDescent="0.3">
      <c r="A603" s="31">
        <v>489</v>
      </c>
      <c r="B603" s="32">
        <v>489020645</v>
      </c>
      <c r="C603" s="33" t="s">
        <v>294</v>
      </c>
      <c r="D603" s="31">
        <v>20</v>
      </c>
      <c r="E603" s="33" t="s">
        <v>142</v>
      </c>
      <c r="F603" s="31">
        <v>645</v>
      </c>
      <c r="G603" s="33" t="s">
        <v>148</v>
      </c>
      <c r="H603" s="34">
        <v>68</v>
      </c>
      <c r="I603" s="35">
        <v>10936</v>
      </c>
      <c r="J603" s="35">
        <v>4604</v>
      </c>
      <c r="K603" s="35">
        <v>0</v>
      </c>
      <c r="L603" s="35">
        <v>893</v>
      </c>
      <c r="M603" s="35">
        <v>16433</v>
      </c>
      <c r="N603" s="24"/>
      <c r="O603" s="34">
        <v>0</v>
      </c>
      <c r="P603" s="34">
        <v>0</v>
      </c>
      <c r="Q603" s="36">
        <v>0.09</v>
      </c>
      <c r="R603" s="36">
        <v>3.3204268023842624E-2</v>
      </c>
      <c r="S603" s="37">
        <f t="shared" si="9"/>
        <v>0</v>
      </c>
      <c r="T603" s="24"/>
      <c r="U603" s="38">
        <v>1056720</v>
      </c>
      <c r="V603" s="38">
        <v>0</v>
      </c>
      <c r="W603" s="38">
        <v>0</v>
      </c>
      <c r="X603" s="38">
        <v>60724</v>
      </c>
      <c r="Y603" s="38">
        <v>1117444</v>
      </c>
      <c r="Z603" s="24"/>
      <c r="AA603" s="39"/>
    </row>
    <row r="604" spans="1:27" x14ac:dyDescent="0.3">
      <c r="A604" s="31">
        <v>489</v>
      </c>
      <c r="B604" s="32">
        <v>489020660</v>
      </c>
      <c r="C604" s="33" t="s">
        <v>294</v>
      </c>
      <c r="D604" s="31">
        <v>20</v>
      </c>
      <c r="E604" s="33" t="s">
        <v>142</v>
      </c>
      <c r="F604" s="31">
        <v>660</v>
      </c>
      <c r="G604" s="33" t="s">
        <v>149</v>
      </c>
      <c r="H604" s="34">
        <v>15</v>
      </c>
      <c r="I604" s="35">
        <v>11072</v>
      </c>
      <c r="J604" s="35">
        <v>10142</v>
      </c>
      <c r="K604" s="35">
        <v>0</v>
      </c>
      <c r="L604" s="35">
        <v>893</v>
      </c>
      <c r="M604" s="35">
        <v>22107</v>
      </c>
      <c r="N604" s="24"/>
      <c r="O604" s="34">
        <v>0</v>
      </c>
      <c r="P604" s="34">
        <v>0</v>
      </c>
      <c r="Q604" s="36">
        <v>0.09</v>
      </c>
      <c r="R604" s="36">
        <v>5.728295715385591E-2</v>
      </c>
      <c r="S604" s="37">
        <f t="shared" si="9"/>
        <v>0</v>
      </c>
      <c r="T604" s="24"/>
      <c r="U604" s="38">
        <v>318210</v>
      </c>
      <c r="V604" s="38">
        <v>0</v>
      </c>
      <c r="W604" s="38">
        <v>0</v>
      </c>
      <c r="X604" s="38">
        <v>13395</v>
      </c>
      <c r="Y604" s="38">
        <v>331605</v>
      </c>
      <c r="Z604" s="24"/>
      <c r="AA604" s="39"/>
    </row>
    <row r="605" spans="1:27" x14ac:dyDescent="0.3">
      <c r="A605" s="31">
        <v>489</v>
      </c>
      <c r="B605" s="32">
        <v>489020712</v>
      </c>
      <c r="C605" s="33" t="s">
        <v>294</v>
      </c>
      <c r="D605" s="31">
        <v>20</v>
      </c>
      <c r="E605" s="33" t="s">
        <v>142</v>
      </c>
      <c r="F605" s="31">
        <v>712</v>
      </c>
      <c r="G605" s="33" t="s">
        <v>141</v>
      </c>
      <c r="H605" s="34">
        <v>32</v>
      </c>
      <c r="I605" s="35">
        <v>10590</v>
      </c>
      <c r="J605" s="35">
        <v>7719</v>
      </c>
      <c r="K605" s="35">
        <v>0</v>
      </c>
      <c r="L605" s="35">
        <v>893</v>
      </c>
      <c r="M605" s="35">
        <v>19202</v>
      </c>
      <c r="N605" s="24"/>
      <c r="O605" s="34">
        <v>0</v>
      </c>
      <c r="P605" s="34">
        <v>0</v>
      </c>
      <c r="Q605" s="36">
        <v>0.09</v>
      </c>
      <c r="R605" s="36">
        <v>3.2884372429742702E-2</v>
      </c>
      <c r="S605" s="37">
        <f t="shared" si="9"/>
        <v>0</v>
      </c>
      <c r="T605" s="24"/>
      <c r="U605" s="38">
        <v>585888</v>
      </c>
      <c r="V605" s="38">
        <v>0</v>
      </c>
      <c r="W605" s="38">
        <v>0</v>
      </c>
      <c r="X605" s="38">
        <v>28576</v>
      </c>
      <c r="Y605" s="38">
        <v>614464</v>
      </c>
      <c r="Z605" s="24"/>
      <c r="AA605" s="39"/>
    </row>
    <row r="606" spans="1:27" x14ac:dyDescent="0.3">
      <c r="A606" s="31">
        <v>491</v>
      </c>
      <c r="B606" s="32">
        <v>491095072</v>
      </c>
      <c r="C606" s="33" t="s">
        <v>295</v>
      </c>
      <c r="D606" s="31">
        <v>95</v>
      </c>
      <c r="E606" s="33" t="s">
        <v>296</v>
      </c>
      <c r="F606" s="31">
        <v>72</v>
      </c>
      <c r="G606" s="33" t="s">
        <v>18</v>
      </c>
      <c r="H606" s="34">
        <v>1</v>
      </c>
      <c r="I606" s="35">
        <v>12390</v>
      </c>
      <c r="J606" s="35">
        <v>2934</v>
      </c>
      <c r="K606" s="35">
        <v>0</v>
      </c>
      <c r="L606" s="35">
        <v>893</v>
      </c>
      <c r="M606" s="35">
        <v>16217</v>
      </c>
      <c r="N606" s="24"/>
      <c r="O606" s="34">
        <v>0</v>
      </c>
      <c r="P606" s="34">
        <v>0</v>
      </c>
      <c r="Q606" s="36">
        <v>0.09</v>
      </c>
      <c r="R606" s="36">
        <v>2.1799559698612004E-3</v>
      </c>
      <c r="S606" s="37">
        <f t="shared" si="9"/>
        <v>0</v>
      </c>
      <c r="T606" s="24"/>
      <c r="U606" s="38">
        <v>15324</v>
      </c>
      <c r="V606" s="38">
        <v>0</v>
      </c>
      <c r="W606" s="38">
        <v>0</v>
      </c>
      <c r="X606" s="38">
        <v>893</v>
      </c>
      <c r="Y606" s="38">
        <v>16217</v>
      </c>
      <c r="Z606" s="24"/>
      <c r="AA606" s="39"/>
    </row>
    <row r="607" spans="1:27" x14ac:dyDescent="0.3">
      <c r="A607" s="31">
        <v>491</v>
      </c>
      <c r="B607" s="32">
        <v>491095095</v>
      </c>
      <c r="C607" s="33" t="s">
        <v>295</v>
      </c>
      <c r="D607" s="31">
        <v>95</v>
      </c>
      <c r="E607" s="33" t="s">
        <v>296</v>
      </c>
      <c r="F607" s="31">
        <v>95</v>
      </c>
      <c r="G607" s="33" t="s">
        <v>296</v>
      </c>
      <c r="H607" s="34">
        <v>1303</v>
      </c>
      <c r="I607" s="35">
        <v>11049</v>
      </c>
      <c r="J607" s="35">
        <v>94</v>
      </c>
      <c r="K607" s="35">
        <v>0</v>
      </c>
      <c r="L607" s="35">
        <v>893</v>
      </c>
      <c r="M607" s="35">
        <v>12036</v>
      </c>
      <c r="N607" s="24"/>
      <c r="O607" s="34">
        <v>0</v>
      </c>
      <c r="P607" s="34">
        <v>0</v>
      </c>
      <c r="Q607" s="36">
        <v>0.18</v>
      </c>
      <c r="R607" s="36">
        <v>0.13707829294178053</v>
      </c>
      <c r="S607" s="37">
        <f t="shared" si="9"/>
        <v>0</v>
      </c>
      <c r="T607" s="24"/>
      <c r="U607" s="38">
        <v>14519329</v>
      </c>
      <c r="V607" s="38">
        <v>0</v>
      </c>
      <c r="W607" s="38">
        <v>0</v>
      </c>
      <c r="X607" s="38">
        <v>1163579</v>
      </c>
      <c r="Y607" s="38">
        <v>15682908</v>
      </c>
      <c r="Z607" s="24"/>
      <c r="AA607" s="39"/>
    </row>
    <row r="608" spans="1:27" x14ac:dyDescent="0.3">
      <c r="A608" s="31">
        <v>491</v>
      </c>
      <c r="B608" s="32">
        <v>491095218</v>
      </c>
      <c r="C608" s="33" t="s">
        <v>295</v>
      </c>
      <c r="D608" s="31">
        <v>95</v>
      </c>
      <c r="E608" s="33" t="s">
        <v>296</v>
      </c>
      <c r="F608" s="31">
        <v>218</v>
      </c>
      <c r="G608" s="33" t="s">
        <v>193</v>
      </c>
      <c r="H608" s="34">
        <v>2</v>
      </c>
      <c r="I608" s="35">
        <v>14107</v>
      </c>
      <c r="J608" s="35">
        <v>4659</v>
      </c>
      <c r="K608" s="35">
        <v>0</v>
      </c>
      <c r="L608" s="35">
        <v>893</v>
      </c>
      <c r="M608" s="35">
        <v>19659</v>
      </c>
      <c r="N608" s="24"/>
      <c r="O608" s="34">
        <v>0</v>
      </c>
      <c r="P608" s="34">
        <v>0</v>
      </c>
      <c r="Q608" s="36">
        <v>0.09</v>
      </c>
      <c r="R608" s="36">
        <v>4.3792653691315492E-2</v>
      </c>
      <c r="S608" s="37">
        <f t="shared" si="9"/>
        <v>0</v>
      </c>
      <c r="T608" s="24"/>
      <c r="U608" s="38">
        <v>37532</v>
      </c>
      <c r="V608" s="38">
        <v>0</v>
      </c>
      <c r="W608" s="38">
        <v>0</v>
      </c>
      <c r="X608" s="38">
        <v>1786</v>
      </c>
      <c r="Y608" s="38">
        <v>39318</v>
      </c>
      <c r="Z608" s="24"/>
      <c r="AA608" s="39"/>
    </row>
    <row r="609" spans="1:27" x14ac:dyDescent="0.3">
      <c r="A609" s="31">
        <v>491</v>
      </c>
      <c r="B609" s="32">
        <v>491095273</v>
      </c>
      <c r="C609" s="33" t="s">
        <v>295</v>
      </c>
      <c r="D609" s="31">
        <v>95</v>
      </c>
      <c r="E609" s="33" t="s">
        <v>296</v>
      </c>
      <c r="F609" s="31">
        <v>273</v>
      </c>
      <c r="G609" s="33" t="s">
        <v>297</v>
      </c>
      <c r="H609" s="34">
        <v>4</v>
      </c>
      <c r="I609" s="35">
        <v>10727</v>
      </c>
      <c r="J609" s="35">
        <v>2850</v>
      </c>
      <c r="K609" s="35">
        <v>0</v>
      </c>
      <c r="L609" s="35">
        <v>893</v>
      </c>
      <c r="M609" s="35">
        <v>14470</v>
      </c>
      <c r="N609" s="24"/>
      <c r="O609" s="34">
        <v>0</v>
      </c>
      <c r="P609" s="34">
        <v>0</v>
      </c>
      <c r="Q609" s="36">
        <v>0.09</v>
      </c>
      <c r="R609" s="36">
        <v>2.3486823751587378E-3</v>
      </c>
      <c r="S609" s="37">
        <f t="shared" si="9"/>
        <v>0</v>
      </c>
      <c r="T609" s="24"/>
      <c r="U609" s="38">
        <v>54308</v>
      </c>
      <c r="V609" s="38">
        <v>0</v>
      </c>
      <c r="W609" s="38">
        <v>0</v>
      </c>
      <c r="X609" s="38">
        <v>3572</v>
      </c>
      <c r="Y609" s="38">
        <v>57880</v>
      </c>
      <c r="Z609" s="24"/>
      <c r="AA609" s="39"/>
    </row>
    <row r="610" spans="1:27" x14ac:dyDescent="0.3">
      <c r="A610" s="31">
        <v>491</v>
      </c>
      <c r="B610" s="32">
        <v>491095292</v>
      </c>
      <c r="C610" s="33" t="s">
        <v>295</v>
      </c>
      <c r="D610" s="31">
        <v>95</v>
      </c>
      <c r="E610" s="33" t="s">
        <v>296</v>
      </c>
      <c r="F610" s="31">
        <v>292</v>
      </c>
      <c r="G610" s="33" t="s">
        <v>298</v>
      </c>
      <c r="H610" s="34">
        <v>10</v>
      </c>
      <c r="I610" s="35">
        <v>10326</v>
      </c>
      <c r="J610" s="35">
        <v>2140</v>
      </c>
      <c r="K610" s="35">
        <v>0</v>
      </c>
      <c r="L610" s="35">
        <v>893</v>
      </c>
      <c r="M610" s="35">
        <v>13359</v>
      </c>
      <c r="N610" s="24"/>
      <c r="O610" s="34">
        <v>0</v>
      </c>
      <c r="P610" s="34">
        <v>0</v>
      </c>
      <c r="Q610" s="36">
        <v>0.09</v>
      </c>
      <c r="R610" s="36">
        <v>4.9541879702715771E-3</v>
      </c>
      <c r="S610" s="37">
        <f t="shared" si="9"/>
        <v>0</v>
      </c>
      <c r="T610" s="24"/>
      <c r="U610" s="38">
        <v>124660</v>
      </c>
      <c r="V610" s="38">
        <v>0</v>
      </c>
      <c r="W610" s="38">
        <v>0</v>
      </c>
      <c r="X610" s="38">
        <v>8930</v>
      </c>
      <c r="Y610" s="38">
        <v>133590</v>
      </c>
      <c r="Z610" s="24"/>
      <c r="AA610" s="39"/>
    </row>
    <row r="611" spans="1:27" x14ac:dyDescent="0.3">
      <c r="A611" s="31">
        <v>491</v>
      </c>
      <c r="B611" s="32">
        <v>491095331</v>
      </c>
      <c r="C611" s="33" t="s">
        <v>295</v>
      </c>
      <c r="D611" s="31">
        <v>95</v>
      </c>
      <c r="E611" s="33" t="s">
        <v>296</v>
      </c>
      <c r="F611" s="31">
        <v>331</v>
      </c>
      <c r="G611" s="33" t="s">
        <v>20</v>
      </c>
      <c r="H611" s="34">
        <v>24</v>
      </c>
      <c r="I611" s="35">
        <v>11896</v>
      </c>
      <c r="J611" s="35">
        <v>4219</v>
      </c>
      <c r="K611" s="35">
        <v>0</v>
      </c>
      <c r="L611" s="35">
        <v>893</v>
      </c>
      <c r="M611" s="35">
        <v>17008</v>
      </c>
      <c r="N611" s="24"/>
      <c r="O611" s="34">
        <v>0</v>
      </c>
      <c r="P611" s="34">
        <v>0</v>
      </c>
      <c r="Q611" s="36">
        <v>0.09</v>
      </c>
      <c r="R611" s="36">
        <v>1.9174946103521429E-2</v>
      </c>
      <c r="S611" s="37">
        <f t="shared" si="9"/>
        <v>0</v>
      </c>
      <c r="T611" s="24"/>
      <c r="U611" s="38">
        <v>386760</v>
      </c>
      <c r="V611" s="38">
        <v>0</v>
      </c>
      <c r="W611" s="38">
        <v>0</v>
      </c>
      <c r="X611" s="38">
        <v>21432</v>
      </c>
      <c r="Y611" s="38">
        <v>408192</v>
      </c>
      <c r="Z611" s="24"/>
      <c r="AA611" s="39"/>
    </row>
    <row r="612" spans="1:27" x14ac:dyDescent="0.3">
      <c r="A612" s="31">
        <v>491</v>
      </c>
      <c r="B612" s="32">
        <v>491095763</v>
      </c>
      <c r="C612" s="33" t="s">
        <v>295</v>
      </c>
      <c r="D612" s="31">
        <v>95</v>
      </c>
      <c r="E612" s="33" t="s">
        <v>296</v>
      </c>
      <c r="F612" s="31">
        <v>763</v>
      </c>
      <c r="G612" s="33" t="s">
        <v>299</v>
      </c>
      <c r="H612" s="34">
        <v>5</v>
      </c>
      <c r="I612" s="35">
        <v>14107</v>
      </c>
      <c r="J612" s="35">
        <v>3671</v>
      </c>
      <c r="K612" s="35">
        <v>0</v>
      </c>
      <c r="L612" s="35">
        <v>893</v>
      </c>
      <c r="M612" s="35">
        <v>18671</v>
      </c>
      <c r="N612" s="24"/>
      <c r="O612" s="34">
        <v>0</v>
      </c>
      <c r="P612" s="34">
        <v>0</v>
      </c>
      <c r="Q612" s="36">
        <v>0.09</v>
      </c>
      <c r="R612" s="36">
        <v>6.2734185548055351E-3</v>
      </c>
      <c r="S612" s="37">
        <f t="shared" si="9"/>
        <v>0</v>
      </c>
      <c r="T612" s="24"/>
      <c r="U612" s="38">
        <v>88890</v>
      </c>
      <c r="V612" s="38">
        <v>0</v>
      </c>
      <c r="W612" s="38">
        <v>0</v>
      </c>
      <c r="X612" s="38">
        <v>4465</v>
      </c>
      <c r="Y612" s="38">
        <v>93355</v>
      </c>
      <c r="Z612" s="24"/>
      <c r="AA612" s="39"/>
    </row>
    <row r="613" spans="1:27" x14ac:dyDescent="0.3">
      <c r="A613" s="31">
        <v>492</v>
      </c>
      <c r="B613" s="32">
        <v>492281137</v>
      </c>
      <c r="C613" s="33" t="s">
        <v>300</v>
      </c>
      <c r="D613" s="31">
        <v>281</v>
      </c>
      <c r="E613" s="33" t="s">
        <v>169</v>
      </c>
      <c r="F613" s="31">
        <v>137</v>
      </c>
      <c r="G613" s="33" t="s">
        <v>210</v>
      </c>
      <c r="H613" s="34">
        <v>3</v>
      </c>
      <c r="I613" s="35">
        <v>12729</v>
      </c>
      <c r="J613" s="35">
        <v>234</v>
      </c>
      <c r="K613" s="35">
        <v>0</v>
      </c>
      <c r="L613" s="35">
        <v>893</v>
      </c>
      <c r="M613" s="35">
        <v>13856</v>
      </c>
      <c r="N613" s="24"/>
      <c r="O613" s="34">
        <v>0</v>
      </c>
      <c r="P613" s="34">
        <v>0</v>
      </c>
      <c r="Q613" s="36">
        <v>0.18</v>
      </c>
      <c r="R613" s="36">
        <v>0.13350469953396557</v>
      </c>
      <c r="S613" s="37">
        <f t="shared" si="9"/>
        <v>0</v>
      </c>
      <c r="T613" s="24"/>
      <c r="U613" s="38">
        <v>38889</v>
      </c>
      <c r="V613" s="38">
        <v>0</v>
      </c>
      <c r="W613" s="38">
        <v>0</v>
      </c>
      <c r="X613" s="38">
        <v>2679</v>
      </c>
      <c r="Y613" s="38">
        <v>41568</v>
      </c>
      <c r="Z613" s="24"/>
      <c r="AA613" s="39"/>
    </row>
    <row r="614" spans="1:27" x14ac:dyDescent="0.3">
      <c r="A614" s="31">
        <v>492</v>
      </c>
      <c r="B614" s="32">
        <v>492281281</v>
      </c>
      <c r="C614" s="33" t="s">
        <v>300</v>
      </c>
      <c r="D614" s="31">
        <v>281</v>
      </c>
      <c r="E614" s="33" t="s">
        <v>169</v>
      </c>
      <c r="F614" s="31">
        <v>281</v>
      </c>
      <c r="G614" s="33" t="s">
        <v>169</v>
      </c>
      <c r="H614" s="34">
        <v>357</v>
      </c>
      <c r="I614" s="35">
        <v>12368</v>
      </c>
      <c r="J614" s="35">
        <v>18</v>
      </c>
      <c r="K614" s="35">
        <v>0</v>
      </c>
      <c r="L614" s="35">
        <v>893</v>
      </c>
      <c r="M614" s="35">
        <v>13279</v>
      </c>
      <c r="N614" s="24"/>
      <c r="O614" s="34">
        <v>0</v>
      </c>
      <c r="P614" s="34">
        <v>0</v>
      </c>
      <c r="Q614" s="36">
        <v>0.18</v>
      </c>
      <c r="R614" s="36">
        <v>0.12736719988123807</v>
      </c>
      <c r="S614" s="37">
        <f t="shared" si="9"/>
        <v>0</v>
      </c>
      <c r="T614" s="24"/>
      <c r="U614" s="38">
        <v>4421802</v>
      </c>
      <c r="V614" s="38">
        <v>0</v>
      </c>
      <c r="W614" s="38">
        <v>0</v>
      </c>
      <c r="X614" s="38">
        <v>318801</v>
      </c>
      <c r="Y614" s="38">
        <v>4740603</v>
      </c>
      <c r="Z614" s="24"/>
      <c r="AA614" s="39"/>
    </row>
    <row r="615" spans="1:27" x14ac:dyDescent="0.3">
      <c r="A615" s="31">
        <v>493</v>
      </c>
      <c r="B615" s="32">
        <v>493093035</v>
      </c>
      <c r="C615" s="33" t="s">
        <v>301</v>
      </c>
      <c r="D615" s="31">
        <v>93</v>
      </c>
      <c r="E615" s="33" t="s">
        <v>25</v>
      </c>
      <c r="F615" s="31">
        <v>35</v>
      </c>
      <c r="G615" s="33" t="s">
        <v>22</v>
      </c>
      <c r="H615" s="34">
        <v>43</v>
      </c>
      <c r="I615" s="35">
        <v>12971</v>
      </c>
      <c r="J615" s="35">
        <v>4554</v>
      </c>
      <c r="K615" s="35">
        <v>0</v>
      </c>
      <c r="L615" s="35">
        <v>893</v>
      </c>
      <c r="M615" s="35">
        <v>18418</v>
      </c>
      <c r="N615" s="24"/>
      <c r="O615" s="34">
        <v>0</v>
      </c>
      <c r="P615" s="34">
        <v>0</v>
      </c>
      <c r="Q615" s="36">
        <v>0.18</v>
      </c>
      <c r="R615" s="36">
        <v>0.1582084907439498</v>
      </c>
      <c r="S615" s="37">
        <f t="shared" si="9"/>
        <v>0</v>
      </c>
      <c r="T615" s="24"/>
      <c r="U615" s="38">
        <v>753575</v>
      </c>
      <c r="V615" s="38">
        <v>0</v>
      </c>
      <c r="W615" s="38">
        <v>0</v>
      </c>
      <c r="X615" s="38">
        <v>38399</v>
      </c>
      <c r="Y615" s="38">
        <v>791974</v>
      </c>
      <c r="Z615" s="24"/>
      <c r="AA615" s="39"/>
    </row>
    <row r="616" spans="1:27" x14ac:dyDescent="0.3">
      <c r="A616" s="31">
        <v>493</v>
      </c>
      <c r="B616" s="32">
        <v>493093057</v>
      </c>
      <c r="C616" s="33" t="s">
        <v>301</v>
      </c>
      <c r="D616" s="31">
        <v>93</v>
      </c>
      <c r="E616" s="33" t="s">
        <v>25</v>
      </c>
      <c r="F616" s="31">
        <v>57</v>
      </c>
      <c r="G616" s="33" t="s">
        <v>23</v>
      </c>
      <c r="H616" s="34">
        <v>102</v>
      </c>
      <c r="I616" s="35">
        <v>13274</v>
      </c>
      <c r="J616" s="35">
        <v>673</v>
      </c>
      <c r="K616" s="35">
        <v>0</v>
      </c>
      <c r="L616" s="35">
        <v>893</v>
      </c>
      <c r="M616" s="35">
        <v>14840</v>
      </c>
      <c r="N616" s="24"/>
      <c r="O616" s="34">
        <v>0</v>
      </c>
      <c r="P616" s="34">
        <v>0</v>
      </c>
      <c r="Q616" s="36">
        <v>0.18</v>
      </c>
      <c r="R616" s="36">
        <v>0.14219879555979525</v>
      </c>
      <c r="S616" s="37">
        <f t="shared" si="9"/>
        <v>0</v>
      </c>
      <c r="T616" s="24"/>
      <c r="U616" s="38">
        <v>1422594</v>
      </c>
      <c r="V616" s="38">
        <v>0</v>
      </c>
      <c r="W616" s="38">
        <v>0</v>
      </c>
      <c r="X616" s="38">
        <v>91086</v>
      </c>
      <c r="Y616" s="38">
        <v>1513680</v>
      </c>
      <c r="Z616" s="24"/>
      <c r="AA616" s="39"/>
    </row>
    <row r="617" spans="1:27" x14ac:dyDescent="0.3">
      <c r="A617" s="31">
        <v>493</v>
      </c>
      <c r="B617" s="32">
        <v>493093093</v>
      </c>
      <c r="C617" s="33" t="s">
        <v>301</v>
      </c>
      <c r="D617" s="31">
        <v>93</v>
      </c>
      <c r="E617" s="33" t="s">
        <v>25</v>
      </c>
      <c r="F617" s="31">
        <v>93</v>
      </c>
      <c r="G617" s="33" t="s">
        <v>25</v>
      </c>
      <c r="H617" s="34">
        <v>36</v>
      </c>
      <c r="I617" s="35">
        <v>12735</v>
      </c>
      <c r="J617" s="35">
        <v>362</v>
      </c>
      <c r="K617" s="35">
        <v>0</v>
      </c>
      <c r="L617" s="35">
        <v>893</v>
      </c>
      <c r="M617" s="35">
        <v>13990</v>
      </c>
      <c r="N617" s="24"/>
      <c r="O617" s="34">
        <v>0</v>
      </c>
      <c r="P617" s="34">
        <v>0</v>
      </c>
      <c r="Q617" s="36">
        <v>0.09</v>
      </c>
      <c r="R617" s="36">
        <v>9.4782905982044599E-2</v>
      </c>
      <c r="S617" s="37">
        <f t="shared" si="9"/>
        <v>-660.89680409993844</v>
      </c>
      <c r="T617" s="24"/>
      <c r="U617" s="38">
        <v>471492</v>
      </c>
      <c r="V617" s="38">
        <v>0</v>
      </c>
      <c r="W617" s="38">
        <v>-23792.284947597782</v>
      </c>
      <c r="X617" s="38">
        <v>32148</v>
      </c>
      <c r="Y617" s="38">
        <v>479847.71505240223</v>
      </c>
      <c r="Z617" s="24"/>
      <c r="AA617" s="39"/>
    </row>
    <row r="618" spans="1:27" x14ac:dyDescent="0.3">
      <c r="A618" s="31">
        <v>493</v>
      </c>
      <c r="B618" s="32">
        <v>493093163</v>
      </c>
      <c r="C618" s="33" t="s">
        <v>301</v>
      </c>
      <c r="D618" s="31">
        <v>93</v>
      </c>
      <c r="E618" s="33" t="s">
        <v>25</v>
      </c>
      <c r="F618" s="31">
        <v>163</v>
      </c>
      <c r="G618" s="33" t="s">
        <v>27</v>
      </c>
      <c r="H618" s="34">
        <v>6</v>
      </c>
      <c r="I618" s="35">
        <v>13543</v>
      </c>
      <c r="J618" s="35">
        <v>264</v>
      </c>
      <c r="K618" s="35">
        <v>0</v>
      </c>
      <c r="L618" s="35">
        <v>893</v>
      </c>
      <c r="M618" s="35">
        <v>14700</v>
      </c>
      <c r="N618" s="24"/>
      <c r="O618" s="34">
        <v>0</v>
      </c>
      <c r="P618" s="34">
        <v>0</v>
      </c>
      <c r="Q618" s="36">
        <v>0.18</v>
      </c>
      <c r="R618" s="36">
        <v>9.4739434063754208E-2</v>
      </c>
      <c r="S618" s="37">
        <f t="shared" si="9"/>
        <v>0</v>
      </c>
      <c r="T618" s="24"/>
      <c r="U618" s="38">
        <v>82842</v>
      </c>
      <c r="V618" s="38">
        <v>0</v>
      </c>
      <c r="W618" s="38">
        <v>0</v>
      </c>
      <c r="X618" s="38">
        <v>5358</v>
      </c>
      <c r="Y618" s="38">
        <v>88200</v>
      </c>
      <c r="Z618" s="24"/>
      <c r="AA618" s="39"/>
    </row>
    <row r="619" spans="1:27" x14ac:dyDescent="0.3">
      <c r="A619" s="31">
        <v>493</v>
      </c>
      <c r="B619" s="32">
        <v>493093165</v>
      </c>
      <c r="C619" s="33" t="s">
        <v>301</v>
      </c>
      <c r="D619" s="31">
        <v>93</v>
      </c>
      <c r="E619" s="33" t="s">
        <v>25</v>
      </c>
      <c r="F619" s="31">
        <v>165</v>
      </c>
      <c r="G619" s="33" t="s">
        <v>28</v>
      </c>
      <c r="H619" s="34">
        <v>6</v>
      </c>
      <c r="I619" s="35">
        <v>13241</v>
      </c>
      <c r="J619" s="35">
        <v>720</v>
      </c>
      <c r="K619" s="35">
        <v>0</v>
      </c>
      <c r="L619" s="35">
        <v>893</v>
      </c>
      <c r="M619" s="35">
        <v>14854</v>
      </c>
      <c r="N619" s="24"/>
      <c r="O619" s="34">
        <v>0</v>
      </c>
      <c r="P619" s="34">
        <v>0</v>
      </c>
      <c r="Q619" s="36">
        <v>0.14000000000000001</v>
      </c>
      <c r="R619" s="36">
        <v>0.10702896319247782</v>
      </c>
      <c r="S619" s="37">
        <f t="shared" si="9"/>
        <v>0</v>
      </c>
      <c r="T619" s="24"/>
      <c r="U619" s="38">
        <v>83766</v>
      </c>
      <c r="V619" s="38">
        <v>0</v>
      </c>
      <c r="W619" s="38">
        <v>0</v>
      </c>
      <c r="X619" s="38">
        <v>5358</v>
      </c>
      <c r="Y619" s="38">
        <v>89124</v>
      </c>
      <c r="Z619" s="24"/>
      <c r="AA619" s="39"/>
    </row>
    <row r="620" spans="1:27" x14ac:dyDescent="0.3">
      <c r="A620" s="31">
        <v>493</v>
      </c>
      <c r="B620" s="32">
        <v>493093176</v>
      </c>
      <c r="C620" s="33" t="s">
        <v>301</v>
      </c>
      <c r="D620" s="31">
        <v>93</v>
      </c>
      <c r="E620" s="33" t="s">
        <v>25</v>
      </c>
      <c r="F620" s="31">
        <v>176</v>
      </c>
      <c r="G620" s="33" t="s">
        <v>29</v>
      </c>
      <c r="H620" s="34">
        <v>1</v>
      </c>
      <c r="I620" s="35">
        <v>10810</v>
      </c>
      <c r="J620" s="35">
        <v>3570</v>
      </c>
      <c r="K620" s="35">
        <v>0</v>
      </c>
      <c r="L620" s="35">
        <v>893</v>
      </c>
      <c r="M620" s="35">
        <v>15273</v>
      </c>
      <c r="N620" s="24"/>
      <c r="O620" s="34">
        <v>0</v>
      </c>
      <c r="P620" s="34">
        <v>0</v>
      </c>
      <c r="Q620" s="36">
        <v>0.09</v>
      </c>
      <c r="R620" s="36">
        <v>6.9986063153058664E-2</v>
      </c>
      <c r="S620" s="37">
        <f t="shared" si="9"/>
        <v>0</v>
      </c>
      <c r="T620" s="24"/>
      <c r="U620" s="38">
        <v>14380</v>
      </c>
      <c r="V620" s="38">
        <v>0</v>
      </c>
      <c r="W620" s="38">
        <v>0</v>
      </c>
      <c r="X620" s="38">
        <v>893</v>
      </c>
      <c r="Y620" s="38">
        <v>15273</v>
      </c>
      <c r="Z620" s="24"/>
      <c r="AA620" s="39"/>
    </row>
    <row r="621" spans="1:27" x14ac:dyDescent="0.3">
      <c r="A621" s="31">
        <v>493</v>
      </c>
      <c r="B621" s="32">
        <v>493093248</v>
      </c>
      <c r="C621" s="33" t="s">
        <v>301</v>
      </c>
      <c r="D621" s="31">
        <v>93</v>
      </c>
      <c r="E621" s="33" t="s">
        <v>25</v>
      </c>
      <c r="F621" s="31">
        <v>248</v>
      </c>
      <c r="G621" s="33" t="s">
        <v>30</v>
      </c>
      <c r="H621" s="34">
        <v>19</v>
      </c>
      <c r="I621" s="35">
        <v>12786</v>
      </c>
      <c r="J621" s="35">
        <v>1254</v>
      </c>
      <c r="K621" s="35">
        <v>0</v>
      </c>
      <c r="L621" s="35">
        <v>893</v>
      </c>
      <c r="M621" s="35">
        <v>14933</v>
      </c>
      <c r="N621" s="24"/>
      <c r="O621" s="34">
        <v>0</v>
      </c>
      <c r="P621" s="34">
        <v>0</v>
      </c>
      <c r="Q621" s="36">
        <v>0.09</v>
      </c>
      <c r="R621" s="36">
        <v>5.1746066067839235E-2</v>
      </c>
      <c r="S621" s="37">
        <f t="shared" si="9"/>
        <v>0</v>
      </c>
      <c r="T621" s="24"/>
      <c r="U621" s="38">
        <v>266760</v>
      </c>
      <c r="V621" s="38">
        <v>0</v>
      </c>
      <c r="W621" s="38">
        <v>0</v>
      </c>
      <c r="X621" s="38">
        <v>16967</v>
      </c>
      <c r="Y621" s="38">
        <v>283727</v>
      </c>
      <c r="Z621" s="24"/>
      <c r="AA621" s="39"/>
    </row>
    <row r="622" spans="1:27" x14ac:dyDescent="0.3">
      <c r="A622" s="31">
        <v>493</v>
      </c>
      <c r="B622" s="32">
        <v>493093262</v>
      </c>
      <c r="C622" s="33" t="s">
        <v>301</v>
      </c>
      <c r="D622" s="31">
        <v>93</v>
      </c>
      <c r="E622" s="33" t="s">
        <v>25</v>
      </c>
      <c r="F622" s="31">
        <v>262</v>
      </c>
      <c r="G622" s="33" t="s">
        <v>31</v>
      </c>
      <c r="H622" s="34">
        <v>1</v>
      </c>
      <c r="I622" s="35">
        <v>15265</v>
      </c>
      <c r="J622" s="35">
        <v>7038</v>
      </c>
      <c r="K622" s="35">
        <v>0</v>
      </c>
      <c r="L622" s="35">
        <v>893</v>
      </c>
      <c r="M622" s="35">
        <v>23196</v>
      </c>
      <c r="N622" s="24"/>
      <c r="O622" s="34">
        <v>0</v>
      </c>
      <c r="P622" s="34">
        <v>0</v>
      </c>
      <c r="Q622" s="36">
        <v>0.09</v>
      </c>
      <c r="R622" s="36">
        <v>6.3255923294419744E-2</v>
      </c>
      <c r="S622" s="37">
        <f t="shared" si="9"/>
        <v>0</v>
      </c>
      <c r="T622" s="24"/>
      <c r="U622" s="38">
        <v>22303</v>
      </c>
      <c r="V622" s="38">
        <v>0</v>
      </c>
      <c r="W622" s="38">
        <v>0</v>
      </c>
      <c r="X622" s="38">
        <v>893</v>
      </c>
      <c r="Y622" s="38">
        <v>23196</v>
      </c>
      <c r="Z622" s="24"/>
      <c r="AA622" s="39"/>
    </row>
    <row r="623" spans="1:27" x14ac:dyDescent="0.3">
      <c r="A623" s="31">
        <v>494</v>
      </c>
      <c r="B623" s="32">
        <v>494093035</v>
      </c>
      <c r="C623" s="33" t="s">
        <v>302</v>
      </c>
      <c r="D623" s="31">
        <v>93</v>
      </c>
      <c r="E623" s="33" t="s">
        <v>25</v>
      </c>
      <c r="F623" s="31">
        <v>35</v>
      </c>
      <c r="G623" s="33" t="s">
        <v>22</v>
      </c>
      <c r="H623" s="34">
        <v>1</v>
      </c>
      <c r="I623" s="35">
        <v>11190</v>
      </c>
      <c r="J623" s="35">
        <v>3929</v>
      </c>
      <c r="K623" s="35">
        <v>0</v>
      </c>
      <c r="L623" s="35">
        <v>893</v>
      </c>
      <c r="M623" s="35">
        <v>16012</v>
      </c>
      <c r="N623" s="24"/>
      <c r="O623" s="34">
        <v>0</v>
      </c>
      <c r="P623" s="34">
        <v>0</v>
      </c>
      <c r="Q623" s="36">
        <v>0.18</v>
      </c>
      <c r="R623" s="36">
        <v>0.1582084907439498</v>
      </c>
      <c r="S623" s="37">
        <f t="shared" si="9"/>
        <v>0</v>
      </c>
      <c r="T623" s="24"/>
      <c r="U623" s="38">
        <v>15119</v>
      </c>
      <c r="V623" s="38">
        <v>0</v>
      </c>
      <c r="W623" s="38">
        <v>0</v>
      </c>
      <c r="X623" s="38">
        <v>893</v>
      </c>
      <c r="Y623" s="38">
        <v>16012</v>
      </c>
      <c r="Z623" s="24"/>
      <c r="AA623" s="39"/>
    </row>
    <row r="624" spans="1:27" x14ac:dyDescent="0.3">
      <c r="A624" s="31">
        <v>494</v>
      </c>
      <c r="B624" s="32">
        <v>494093049</v>
      </c>
      <c r="C624" s="33" t="s">
        <v>302</v>
      </c>
      <c r="D624" s="31">
        <v>93</v>
      </c>
      <c r="E624" s="33" t="s">
        <v>25</v>
      </c>
      <c r="F624" s="31">
        <v>49</v>
      </c>
      <c r="G624" s="33" t="s">
        <v>96</v>
      </c>
      <c r="H624" s="34">
        <v>1</v>
      </c>
      <c r="I624" s="35">
        <v>13207</v>
      </c>
      <c r="J624" s="35">
        <v>16713</v>
      </c>
      <c r="K624" s="35">
        <v>0</v>
      </c>
      <c r="L624" s="35">
        <v>893</v>
      </c>
      <c r="M624" s="35">
        <v>30813</v>
      </c>
      <c r="N624" s="24"/>
      <c r="O624" s="34">
        <v>0</v>
      </c>
      <c r="P624" s="34">
        <v>0</v>
      </c>
      <c r="Q624" s="36">
        <v>0.09</v>
      </c>
      <c r="R624" s="36">
        <v>7.9998241629540945E-2</v>
      </c>
      <c r="S624" s="37">
        <f t="shared" si="9"/>
        <v>0</v>
      </c>
      <c r="T624" s="24"/>
      <c r="U624" s="38">
        <v>29920</v>
      </c>
      <c r="V624" s="38">
        <v>0</v>
      </c>
      <c r="W624" s="38">
        <v>0</v>
      </c>
      <c r="X624" s="38">
        <v>893</v>
      </c>
      <c r="Y624" s="38">
        <v>30813</v>
      </c>
      <c r="Z624" s="24"/>
      <c r="AA624" s="39"/>
    </row>
    <row r="625" spans="1:27" x14ac:dyDescent="0.3">
      <c r="A625" s="31">
        <v>494</v>
      </c>
      <c r="B625" s="32">
        <v>494093056</v>
      </c>
      <c r="C625" s="33" t="s">
        <v>302</v>
      </c>
      <c r="D625" s="31">
        <v>93</v>
      </c>
      <c r="E625" s="33" t="s">
        <v>25</v>
      </c>
      <c r="F625" s="31">
        <v>56</v>
      </c>
      <c r="G625" s="33" t="s">
        <v>153</v>
      </c>
      <c r="H625" s="34">
        <v>2</v>
      </c>
      <c r="I625" s="35">
        <v>10705</v>
      </c>
      <c r="J625" s="35">
        <v>4159</v>
      </c>
      <c r="K625" s="35">
        <v>0</v>
      </c>
      <c r="L625" s="35">
        <v>893</v>
      </c>
      <c r="M625" s="35">
        <v>15757</v>
      </c>
      <c r="N625" s="24"/>
      <c r="O625" s="34">
        <v>0</v>
      </c>
      <c r="P625" s="34">
        <v>0</v>
      </c>
      <c r="Q625" s="36">
        <v>0.09</v>
      </c>
      <c r="R625" s="36">
        <v>2.3668990617612885E-2</v>
      </c>
      <c r="S625" s="37">
        <f t="shared" si="9"/>
        <v>0</v>
      </c>
      <c r="T625" s="24"/>
      <c r="U625" s="38">
        <v>29728</v>
      </c>
      <c r="V625" s="38">
        <v>0</v>
      </c>
      <c r="W625" s="38">
        <v>0</v>
      </c>
      <c r="X625" s="38">
        <v>1786</v>
      </c>
      <c r="Y625" s="38">
        <v>31514</v>
      </c>
      <c r="Z625" s="24"/>
      <c r="AA625" s="39"/>
    </row>
    <row r="626" spans="1:27" x14ac:dyDescent="0.3">
      <c r="A626" s="31">
        <v>494</v>
      </c>
      <c r="B626" s="32">
        <v>494093057</v>
      </c>
      <c r="C626" s="33" t="s">
        <v>302</v>
      </c>
      <c r="D626" s="31">
        <v>93</v>
      </c>
      <c r="E626" s="33" t="s">
        <v>25</v>
      </c>
      <c r="F626" s="31">
        <v>57</v>
      </c>
      <c r="G626" s="33" t="s">
        <v>23</v>
      </c>
      <c r="H626" s="34">
        <v>79</v>
      </c>
      <c r="I626" s="35">
        <v>12136</v>
      </c>
      <c r="J626" s="35">
        <v>616</v>
      </c>
      <c r="K626" s="35">
        <v>0</v>
      </c>
      <c r="L626" s="35">
        <v>893</v>
      </c>
      <c r="M626" s="35">
        <v>13645</v>
      </c>
      <c r="N626" s="24"/>
      <c r="O626" s="34">
        <v>0</v>
      </c>
      <c r="P626" s="34">
        <v>0</v>
      </c>
      <c r="Q626" s="36">
        <v>0.18</v>
      </c>
      <c r="R626" s="36">
        <v>0.14219879555979525</v>
      </c>
      <c r="S626" s="37">
        <f t="shared" si="9"/>
        <v>0</v>
      </c>
      <c r="T626" s="24"/>
      <c r="U626" s="38">
        <v>1007408</v>
      </c>
      <c r="V626" s="38">
        <v>0</v>
      </c>
      <c r="W626" s="38">
        <v>0</v>
      </c>
      <c r="X626" s="38">
        <v>70547</v>
      </c>
      <c r="Y626" s="38">
        <v>1077955</v>
      </c>
      <c r="Z626" s="24"/>
      <c r="AA626" s="39"/>
    </row>
    <row r="627" spans="1:27" x14ac:dyDescent="0.3">
      <c r="A627" s="31">
        <v>494</v>
      </c>
      <c r="B627" s="32">
        <v>494093093</v>
      </c>
      <c r="C627" s="33" t="s">
        <v>302</v>
      </c>
      <c r="D627" s="31">
        <v>93</v>
      </c>
      <c r="E627" s="33" t="s">
        <v>25</v>
      </c>
      <c r="F627" s="31">
        <v>93</v>
      </c>
      <c r="G627" s="33" t="s">
        <v>25</v>
      </c>
      <c r="H627" s="34">
        <v>352</v>
      </c>
      <c r="I627" s="35">
        <v>11875</v>
      </c>
      <c r="J627" s="35">
        <v>337</v>
      </c>
      <c r="K627" s="35">
        <v>0</v>
      </c>
      <c r="L627" s="35">
        <v>893</v>
      </c>
      <c r="M627" s="35">
        <v>13105</v>
      </c>
      <c r="N627" s="24"/>
      <c r="O627" s="34">
        <v>0</v>
      </c>
      <c r="P627" s="34">
        <v>0</v>
      </c>
      <c r="Q627" s="36">
        <v>0.09</v>
      </c>
      <c r="R627" s="36">
        <v>9.4782905982044599E-2</v>
      </c>
      <c r="S627" s="37">
        <f t="shared" si="9"/>
        <v>-616.23820505981882</v>
      </c>
      <c r="T627" s="24"/>
      <c r="U627" s="38">
        <v>4298624</v>
      </c>
      <c r="V627" s="38">
        <v>0</v>
      </c>
      <c r="W627" s="38">
        <v>-216915.84818105621</v>
      </c>
      <c r="X627" s="38">
        <v>314336</v>
      </c>
      <c r="Y627" s="38">
        <v>4396044.1518189441</v>
      </c>
      <c r="Z627" s="24"/>
      <c r="AA627" s="39"/>
    </row>
    <row r="628" spans="1:27" x14ac:dyDescent="0.3">
      <c r="A628" s="31">
        <v>494</v>
      </c>
      <c r="B628" s="32">
        <v>494093128</v>
      </c>
      <c r="C628" s="33" t="s">
        <v>302</v>
      </c>
      <c r="D628" s="31">
        <v>93</v>
      </c>
      <c r="E628" s="33" t="s">
        <v>25</v>
      </c>
      <c r="F628" s="31">
        <v>128</v>
      </c>
      <c r="G628" s="33" t="s">
        <v>110</v>
      </c>
      <c r="H628" s="34">
        <v>1</v>
      </c>
      <c r="I628" s="35">
        <v>9066</v>
      </c>
      <c r="J628" s="35">
        <v>461</v>
      </c>
      <c r="K628" s="35">
        <v>0</v>
      </c>
      <c r="L628" s="35">
        <v>893</v>
      </c>
      <c r="M628" s="35">
        <v>10420</v>
      </c>
      <c r="N628" s="24"/>
      <c r="O628" s="34">
        <v>0</v>
      </c>
      <c r="P628" s="34">
        <v>0</v>
      </c>
      <c r="Q628" s="36">
        <v>0.18</v>
      </c>
      <c r="R628" s="36">
        <v>3.5818450421119509E-2</v>
      </c>
      <c r="S628" s="37">
        <f t="shared" si="9"/>
        <v>0</v>
      </c>
      <c r="T628" s="24"/>
      <c r="U628" s="38">
        <v>9527</v>
      </c>
      <c r="V628" s="38">
        <v>0</v>
      </c>
      <c r="W628" s="38">
        <v>0</v>
      </c>
      <c r="X628" s="38">
        <v>893</v>
      </c>
      <c r="Y628" s="38">
        <v>10420</v>
      </c>
      <c r="Z628" s="24"/>
      <c r="AA628" s="39"/>
    </row>
    <row r="629" spans="1:27" x14ac:dyDescent="0.3">
      <c r="A629" s="31">
        <v>494</v>
      </c>
      <c r="B629" s="32">
        <v>494093149</v>
      </c>
      <c r="C629" s="33" t="s">
        <v>302</v>
      </c>
      <c r="D629" s="31">
        <v>93</v>
      </c>
      <c r="E629" s="33" t="s">
        <v>25</v>
      </c>
      <c r="F629" s="31">
        <v>149</v>
      </c>
      <c r="G629" s="33" t="s">
        <v>103</v>
      </c>
      <c r="H629" s="34">
        <v>2</v>
      </c>
      <c r="I629" s="35">
        <v>9042</v>
      </c>
      <c r="J629" s="35">
        <v>11</v>
      </c>
      <c r="K629" s="35">
        <v>0</v>
      </c>
      <c r="L629" s="35">
        <v>893</v>
      </c>
      <c r="M629" s="35">
        <v>9946</v>
      </c>
      <c r="N629" s="24"/>
      <c r="O629" s="34">
        <v>0</v>
      </c>
      <c r="P629" s="34">
        <v>0</v>
      </c>
      <c r="Q629" s="36">
        <v>0.16</v>
      </c>
      <c r="R629" s="36">
        <v>0.11951738551252943</v>
      </c>
      <c r="S629" s="37">
        <f t="shared" si="9"/>
        <v>0</v>
      </c>
      <c r="T629" s="24"/>
      <c r="U629" s="38">
        <v>18106</v>
      </c>
      <c r="V629" s="38">
        <v>0</v>
      </c>
      <c r="W629" s="38">
        <v>0</v>
      </c>
      <c r="X629" s="38">
        <v>1786</v>
      </c>
      <c r="Y629" s="38">
        <v>19892</v>
      </c>
      <c r="Z629" s="24"/>
      <c r="AA629" s="39"/>
    </row>
    <row r="630" spans="1:27" x14ac:dyDescent="0.3">
      <c r="A630" s="31">
        <v>494</v>
      </c>
      <c r="B630" s="32">
        <v>494093163</v>
      </c>
      <c r="C630" s="33" t="s">
        <v>302</v>
      </c>
      <c r="D630" s="31">
        <v>93</v>
      </c>
      <c r="E630" s="33" t="s">
        <v>25</v>
      </c>
      <c r="F630" s="31">
        <v>163</v>
      </c>
      <c r="G630" s="33" t="s">
        <v>27</v>
      </c>
      <c r="H630" s="34">
        <v>7</v>
      </c>
      <c r="I630" s="35">
        <v>12886</v>
      </c>
      <c r="J630" s="35">
        <v>251</v>
      </c>
      <c r="K630" s="35">
        <v>0</v>
      </c>
      <c r="L630" s="35">
        <v>893</v>
      </c>
      <c r="M630" s="35">
        <v>14030</v>
      </c>
      <c r="N630" s="24"/>
      <c r="O630" s="34">
        <v>0</v>
      </c>
      <c r="P630" s="34">
        <v>0</v>
      </c>
      <c r="Q630" s="36">
        <v>0.18</v>
      </c>
      <c r="R630" s="36">
        <v>9.4739434063754208E-2</v>
      </c>
      <c r="S630" s="37">
        <f t="shared" si="9"/>
        <v>0</v>
      </c>
      <c r="T630" s="24"/>
      <c r="U630" s="38">
        <v>91959</v>
      </c>
      <c r="V630" s="38">
        <v>0</v>
      </c>
      <c r="W630" s="38">
        <v>0</v>
      </c>
      <c r="X630" s="38">
        <v>6251</v>
      </c>
      <c r="Y630" s="38">
        <v>98210</v>
      </c>
      <c r="Z630" s="24"/>
      <c r="AA630" s="39"/>
    </row>
    <row r="631" spans="1:27" x14ac:dyDescent="0.3">
      <c r="A631" s="31">
        <v>494</v>
      </c>
      <c r="B631" s="32">
        <v>494093165</v>
      </c>
      <c r="C631" s="33" t="s">
        <v>302</v>
      </c>
      <c r="D631" s="31">
        <v>93</v>
      </c>
      <c r="E631" s="33" t="s">
        <v>25</v>
      </c>
      <c r="F631" s="31">
        <v>165</v>
      </c>
      <c r="G631" s="33" t="s">
        <v>28</v>
      </c>
      <c r="H631" s="34">
        <v>72</v>
      </c>
      <c r="I631" s="35">
        <v>12274</v>
      </c>
      <c r="J631" s="35">
        <v>667</v>
      </c>
      <c r="K631" s="35">
        <v>0</v>
      </c>
      <c r="L631" s="35">
        <v>893</v>
      </c>
      <c r="M631" s="35">
        <v>13834</v>
      </c>
      <c r="N631" s="24"/>
      <c r="O631" s="34">
        <v>13</v>
      </c>
      <c r="P631" s="34">
        <v>0</v>
      </c>
      <c r="Q631" s="36">
        <v>0.14000000000000001</v>
      </c>
      <c r="R631" s="36">
        <v>0.10702896319247782</v>
      </c>
      <c r="S631" s="37">
        <f t="shared" si="9"/>
        <v>0</v>
      </c>
      <c r="T631" s="24"/>
      <c r="U631" s="38">
        <v>931752</v>
      </c>
      <c r="V631" s="38">
        <v>0</v>
      </c>
      <c r="W631" s="38">
        <v>0</v>
      </c>
      <c r="X631" s="38">
        <v>64296</v>
      </c>
      <c r="Y631" s="38">
        <v>996048</v>
      </c>
      <c r="Z631" s="24"/>
      <c r="AA631" s="39"/>
    </row>
    <row r="632" spans="1:27" x14ac:dyDescent="0.3">
      <c r="A632" s="31">
        <v>494</v>
      </c>
      <c r="B632" s="32">
        <v>494093176</v>
      </c>
      <c r="C632" s="33" t="s">
        <v>302</v>
      </c>
      <c r="D632" s="31">
        <v>93</v>
      </c>
      <c r="E632" s="33" t="s">
        <v>25</v>
      </c>
      <c r="F632" s="31">
        <v>176</v>
      </c>
      <c r="G632" s="33" t="s">
        <v>29</v>
      </c>
      <c r="H632" s="34">
        <v>9</v>
      </c>
      <c r="I632" s="35">
        <v>12759</v>
      </c>
      <c r="J632" s="35">
        <v>4214</v>
      </c>
      <c r="K632" s="35">
        <v>0</v>
      </c>
      <c r="L632" s="35">
        <v>893</v>
      </c>
      <c r="M632" s="35">
        <v>17866</v>
      </c>
      <c r="N632" s="24"/>
      <c r="O632" s="34">
        <v>0</v>
      </c>
      <c r="P632" s="34">
        <v>0</v>
      </c>
      <c r="Q632" s="36">
        <v>0.09</v>
      </c>
      <c r="R632" s="36">
        <v>6.9986063153058664E-2</v>
      </c>
      <c r="S632" s="37">
        <f t="shared" si="9"/>
        <v>0</v>
      </c>
      <c r="T632" s="24"/>
      <c r="U632" s="38">
        <v>152757</v>
      </c>
      <c r="V632" s="38">
        <v>0</v>
      </c>
      <c r="W632" s="38">
        <v>0</v>
      </c>
      <c r="X632" s="38">
        <v>8037</v>
      </c>
      <c r="Y632" s="38">
        <v>160794</v>
      </c>
      <c r="Z632" s="24"/>
      <c r="AA632" s="39"/>
    </row>
    <row r="633" spans="1:27" x14ac:dyDescent="0.3">
      <c r="A633" s="31">
        <v>494</v>
      </c>
      <c r="B633" s="32">
        <v>494093178</v>
      </c>
      <c r="C633" s="33" t="s">
        <v>302</v>
      </c>
      <c r="D633" s="31">
        <v>93</v>
      </c>
      <c r="E633" s="33" t="s">
        <v>25</v>
      </c>
      <c r="F633" s="31">
        <v>178</v>
      </c>
      <c r="G633" s="33" t="s">
        <v>241</v>
      </c>
      <c r="H633" s="34">
        <v>2</v>
      </c>
      <c r="I633" s="35">
        <v>10810</v>
      </c>
      <c r="J633" s="35">
        <v>1127</v>
      </c>
      <c r="K633" s="35">
        <v>0</v>
      </c>
      <c r="L633" s="35">
        <v>893</v>
      </c>
      <c r="M633" s="35">
        <v>12830</v>
      </c>
      <c r="N633" s="24"/>
      <c r="O633" s="34">
        <v>0</v>
      </c>
      <c r="P633" s="34">
        <v>0</v>
      </c>
      <c r="Q633" s="36">
        <v>0.09</v>
      </c>
      <c r="R633" s="36">
        <v>6.2479924963373054E-2</v>
      </c>
      <c r="S633" s="37">
        <f t="shared" si="9"/>
        <v>0</v>
      </c>
      <c r="T633" s="24"/>
      <c r="U633" s="38">
        <v>23874</v>
      </c>
      <c r="V633" s="38">
        <v>0</v>
      </c>
      <c r="W633" s="38">
        <v>0</v>
      </c>
      <c r="X633" s="38">
        <v>1786</v>
      </c>
      <c r="Y633" s="38">
        <v>25660</v>
      </c>
      <c r="Z633" s="24"/>
      <c r="AA633" s="39"/>
    </row>
    <row r="634" spans="1:27" x14ac:dyDescent="0.3">
      <c r="A634" s="31">
        <v>494</v>
      </c>
      <c r="B634" s="32">
        <v>494093248</v>
      </c>
      <c r="C634" s="33" t="s">
        <v>302</v>
      </c>
      <c r="D634" s="31">
        <v>93</v>
      </c>
      <c r="E634" s="33" t="s">
        <v>25</v>
      </c>
      <c r="F634" s="31">
        <v>248</v>
      </c>
      <c r="G634" s="33" t="s">
        <v>30</v>
      </c>
      <c r="H634" s="34">
        <v>238</v>
      </c>
      <c r="I634" s="35">
        <v>11959</v>
      </c>
      <c r="J634" s="35">
        <v>1173</v>
      </c>
      <c r="K634" s="35">
        <v>0</v>
      </c>
      <c r="L634" s="35">
        <v>893</v>
      </c>
      <c r="M634" s="35">
        <v>14025</v>
      </c>
      <c r="N634" s="24"/>
      <c r="O634" s="34">
        <v>0</v>
      </c>
      <c r="P634" s="34">
        <v>0</v>
      </c>
      <c r="Q634" s="36">
        <v>0.09</v>
      </c>
      <c r="R634" s="36">
        <v>5.1746066067839235E-2</v>
      </c>
      <c r="S634" s="37">
        <f t="shared" si="9"/>
        <v>0</v>
      </c>
      <c r="T634" s="24"/>
      <c r="U634" s="38">
        <v>3125416</v>
      </c>
      <c r="V634" s="38">
        <v>0</v>
      </c>
      <c r="W634" s="38">
        <v>0</v>
      </c>
      <c r="X634" s="38">
        <v>212534</v>
      </c>
      <c r="Y634" s="38">
        <v>3337950</v>
      </c>
      <c r="Z634" s="24"/>
      <c r="AA634" s="39"/>
    </row>
    <row r="635" spans="1:27" x14ac:dyDescent="0.3">
      <c r="A635" s="31">
        <v>494</v>
      </c>
      <c r="B635" s="32">
        <v>494093262</v>
      </c>
      <c r="C635" s="33" t="s">
        <v>302</v>
      </c>
      <c r="D635" s="31">
        <v>93</v>
      </c>
      <c r="E635" s="33" t="s">
        <v>25</v>
      </c>
      <c r="F635" s="31">
        <v>262</v>
      </c>
      <c r="G635" s="33" t="s">
        <v>31</v>
      </c>
      <c r="H635" s="34">
        <v>4</v>
      </c>
      <c r="I635" s="35">
        <v>12551</v>
      </c>
      <c r="J635" s="35">
        <v>5787</v>
      </c>
      <c r="K635" s="35">
        <v>0</v>
      </c>
      <c r="L635" s="35">
        <v>893</v>
      </c>
      <c r="M635" s="35">
        <v>19231</v>
      </c>
      <c r="N635" s="24"/>
      <c r="O635" s="34">
        <v>0</v>
      </c>
      <c r="P635" s="34">
        <v>0</v>
      </c>
      <c r="Q635" s="36">
        <v>0.09</v>
      </c>
      <c r="R635" s="36">
        <v>6.3255923294419744E-2</v>
      </c>
      <c r="S635" s="37">
        <f t="shared" si="9"/>
        <v>0</v>
      </c>
      <c r="T635" s="24"/>
      <c r="U635" s="38">
        <v>73352</v>
      </c>
      <c r="V635" s="38">
        <v>0</v>
      </c>
      <c r="W635" s="38">
        <v>0</v>
      </c>
      <c r="X635" s="38">
        <v>3572</v>
      </c>
      <c r="Y635" s="38">
        <v>76924</v>
      </c>
      <c r="Z635" s="24"/>
      <c r="AA635" s="39"/>
    </row>
    <row r="636" spans="1:27" x14ac:dyDescent="0.3">
      <c r="A636" s="31">
        <v>494</v>
      </c>
      <c r="B636" s="32">
        <v>494093284</v>
      </c>
      <c r="C636" s="33" t="s">
        <v>302</v>
      </c>
      <c r="D636" s="31">
        <v>93</v>
      </c>
      <c r="E636" s="33" t="s">
        <v>25</v>
      </c>
      <c r="F636" s="31">
        <v>284</v>
      </c>
      <c r="G636" s="33" t="s">
        <v>163</v>
      </c>
      <c r="H636" s="34">
        <v>3</v>
      </c>
      <c r="I636" s="35">
        <v>10095</v>
      </c>
      <c r="J636" s="35">
        <v>3436</v>
      </c>
      <c r="K636" s="35">
        <v>0</v>
      </c>
      <c r="L636" s="35">
        <v>893</v>
      </c>
      <c r="M636" s="35">
        <v>14424</v>
      </c>
      <c r="N636" s="24"/>
      <c r="O636" s="34">
        <v>0</v>
      </c>
      <c r="P636" s="34">
        <v>0</v>
      </c>
      <c r="Q636" s="36">
        <v>0.09</v>
      </c>
      <c r="R636" s="36">
        <v>3.3453317557936221E-2</v>
      </c>
      <c r="S636" s="37">
        <f t="shared" si="9"/>
        <v>0</v>
      </c>
      <c r="T636" s="24"/>
      <c r="U636" s="38">
        <v>40593</v>
      </c>
      <c r="V636" s="38">
        <v>0</v>
      </c>
      <c r="W636" s="38">
        <v>0</v>
      </c>
      <c r="X636" s="38">
        <v>2679</v>
      </c>
      <c r="Y636" s="38">
        <v>43272</v>
      </c>
      <c r="Z636" s="24"/>
      <c r="AA636" s="39"/>
    </row>
    <row r="637" spans="1:27" x14ac:dyDescent="0.3">
      <c r="A637" s="31">
        <v>494</v>
      </c>
      <c r="B637" s="32">
        <v>494093293</v>
      </c>
      <c r="C637" s="33" t="s">
        <v>302</v>
      </c>
      <c r="D637" s="31">
        <v>93</v>
      </c>
      <c r="E637" s="33" t="s">
        <v>25</v>
      </c>
      <c r="F637" s="31">
        <v>293</v>
      </c>
      <c r="G637" s="33" t="s">
        <v>45</v>
      </c>
      <c r="H637" s="34">
        <v>4</v>
      </c>
      <c r="I637" s="35">
        <v>13549</v>
      </c>
      <c r="J637" s="35">
        <v>1163</v>
      </c>
      <c r="K637" s="35">
        <v>0</v>
      </c>
      <c r="L637" s="35">
        <v>893</v>
      </c>
      <c r="M637" s="35">
        <v>15605</v>
      </c>
      <c r="N637" s="24"/>
      <c r="O637" s="34">
        <v>0</v>
      </c>
      <c r="P637" s="34">
        <v>0</v>
      </c>
      <c r="Q637" s="36">
        <v>0.18</v>
      </c>
      <c r="R637" s="36">
        <v>4.359909499112689E-3</v>
      </c>
      <c r="S637" s="37">
        <f t="shared" si="9"/>
        <v>0</v>
      </c>
      <c r="T637" s="24"/>
      <c r="U637" s="38">
        <v>58848</v>
      </c>
      <c r="V637" s="38">
        <v>0</v>
      </c>
      <c r="W637" s="38">
        <v>0</v>
      </c>
      <c r="X637" s="38">
        <v>3572</v>
      </c>
      <c r="Y637" s="38">
        <v>62420</v>
      </c>
      <c r="Z637" s="24"/>
      <c r="AA637" s="39"/>
    </row>
    <row r="638" spans="1:27" x14ac:dyDescent="0.3">
      <c r="A638" s="31">
        <v>496</v>
      </c>
      <c r="B638" s="32">
        <v>496201072</v>
      </c>
      <c r="C638" s="33" t="s">
        <v>304</v>
      </c>
      <c r="D638" s="31">
        <v>201</v>
      </c>
      <c r="E638" s="33" t="s">
        <v>17</v>
      </c>
      <c r="F638" s="31">
        <v>72</v>
      </c>
      <c r="G638" s="33" t="s">
        <v>18</v>
      </c>
      <c r="H638" s="34">
        <v>5</v>
      </c>
      <c r="I638" s="35">
        <v>9784</v>
      </c>
      <c r="J638" s="35">
        <v>2317</v>
      </c>
      <c r="K638" s="35">
        <v>0</v>
      </c>
      <c r="L638" s="35">
        <v>893</v>
      </c>
      <c r="M638" s="35">
        <v>12994</v>
      </c>
      <c r="N638" s="24"/>
      <c r="O638" s="34">
        <v>0</v>
      </c>
      <c r="P638" s="34">
        <v>0</v>
      </c>
      <c r="Q638" s="36">
        <v>0.09</v>
      </c>
      <c r="R638" s="36">
        <v>2.1799559698612004E-3</v>
      </c>
      <c r="S638" s="37">
        <f t="shared" si="9"/>
        <v>0</v>
      </c>
      <c r="T638" s="24"/>
      <c r="U638" s="38">
        <v>60505</v>
      </c>
      <c r="V638" s="38">
        <v>0</v>
      </c>
      <c r="W638" s="38">
        <v>0</v>
      </c>
      <c r="X638" s="38">
        <v>4465</v>
      </c>
      <c r="Y638" s="38">
        <v>64970</v>
      </c>
      <c r="Z638" s="24"/>
      <c r="AA638" s="39"/>
    </row>
    <row r="639" spans="1:27" x14ac:dyDescent="0.3">
      <c r="A639" s="31">
        <v>496</v>
      </c>
      <c r="B639" s="32">
        <v>496201095</v>
      </c>
      <c r="C639" s="33" t="s">
        <v>304</v>
      </c>
      <c r="D639" s="31">
        <v>201</v>
      </c>
      <c r="E639" s="33" t="s">
        <v>17</v>
      </c>
      <c r="F639" s="31">
        <v>95</v>
      </c>
      <c r="G639" s="33" t="s">
        <v>296</v>
      </c>
      <c r="H639" s="34">
        <v>1</v>
      </c>
      <c r="I639" s="35">
        <v>12390</v>
      </c>
      <c r="J639" s="35">
        <v>105</v>
      </c>
      <c r="K639" s="35">
        <v>0</v>
      </c>
      <c r="L639" s="35">
        <v>893</v>
      </c>
      <c r="M639" s="35">
        <v>13388</v>
      </c>
      <c r="N639" s="24"/>
      <c r="O639" s="34">
        <v>0</v>
      </c>
      <c r="P639" s="34">
        <v>0</v>
      </c>
      <c r="Q639" s="36">
        <v>0.18</v>
      </c>
      <c r="R639" s="36">
        <v>0.13707829294178053</v>
      </c>
      <c r="S639" s="37">
        <f t="shared" si="9"/>
        <v>0</v>
      </c>
      <c r="T639" s="24"/>
      <c r="U639" s="38">
        <v>12495</v>
      </c>
      <c r="V639" s="38">
        <v>0</v>
      </c>
      <c r="W639" s="38">
        <v>0</v>
      </c>
      <c r="X639" s="38">
        <v>893</v>
      </c>
      <c r="Y639" s="38">
        <v>13388</v>
      </c>
      <c r="Z639" s="24"/>
      <c r="AA639" s="39"/>
    </row>
    <row r="640" spans="1:27" x14ac:dyDescent="0.3">
      <c r="A640" s="31">
        <v>496</v>
      </c>
      <c r="B640" s="32">
        <v>496201201</v>
      </c>
      <c r="C640" s="33" t="s">
        <v>304</v>
      </c>
      <c r="D640" s="31">
        <v>201</v>
      </c>
      <c r="E640" s="33" t="s">
        <v>17</v>
      </c>
      <c r="F640" s="31">
        <v>201</v>
      </c>
      <c r="G640" s="33" t="s">
        <v>17</v>
      </c>
      <c r="H640" s="34">
        <v>492</v>
      </c>
      <c r="I640" s="35">
        <v>11576</v>
      </c>
      <c r="J640" s="35">
        <v>193</v>
      </c>
      <c r="K640" s="35">
        <v>403.8109756097561</v>
      </c>
      <c r="L640" s="35">
        <v>893</v>
      </c>
      <c r="M640" s="35">
        <v>13065.810975609756</v>
      </c>
      <c r="N640" s="24"/>
      <c r="O640" s="34">
        <v>0</v>
      </c>
      <c r="P640" s="34">
        <v>0</v>
      </c>
      <c r="Q640" s="36">
        <v>0.18</v>
      </c>
      <c r="R640" s="36">
        <v>8.2094441958801112E-2</v>
      </c>
      <c r="S640" s="37">
        <f t="shared" si="9"/>
        <v>0</v>
      </c>
      <c r="T640" s="24"/>
      <c r="U640" s="38">
        <v>5790348</v>
      </c>
      <c r="V640" s="38">
        <v>198675</v>
      </c>
      <c r="W640" s="38">
        <v>0</v>
      </c>
      <c r="X640" s="38">
        <v>439356</v>
      </c>
      <c r="Y640" s="38">
        <v>6428379</v>
      </c>
      <c r="Z640" s="24"/>
      <c r="AA640" s="39"/>
    </row>
    <row r="641" spans="1:27" x14ac:dyDescent="0.3">
      <c r="A641" s="31">
        <v>496</v>
      </c>
      <c r="B641" s="32">
        <v>496201310</v>
      </c>
      <c r="C641" s="33" t="s">
        <v>304</v>
      </c>
      <c r="D641" s="31">
        <v>201</v>
      </c>
      <c r="E641" s="33" t="s">
        <v>17</v>
      </c>
      <c r="F641" s="31">
        <v>310</v>
      </c>
      <c r="G641" s="33" t="s">
        <v>277</v>
      </c>
      <c r="H641" s="34">
        <v>1</v>
      </c>
      <c r="I641" s="35">
        <v>10127</v>
      </c>
      <c r="J641" s="35">
        <v>2172</v>
      </c>
      <c r="K641" s="35">
        <v>0</v>
      </c>
      <c r="L641" s="35">
        <v>893</v>
      </c>
      <c r="M641" s="35">
        <v>13192</v>
      </c>
      <c r="N641" s="24"/>
      <c r="O641" s="34">
        <v>0</v>
      </c>
      <c r="P641" s="34">
        <v>0</v>
      </c>
      <c r="Q641" s="36">
        <v>0.18</v>
      </c>
      <c r="R641" s="36">
        <v>2.9496356275634187E-2</v>
      </c>
      <c r="S641" s="37">
        <f t="shared" si="9"/>
        <v>0</v>
      </c>
      <c r="T641" s="24"/>
      <c r="U641" s="38">
        <v>12299</v>
      </c>
      <c r="V641" s="38">
        <v>0</v>
      </c>
      <c r="W641" s="38">
        <v>0</v>
      </c>
      <c r="X641" s="38">
        <v>893</v>
      </c>
      <c r="Y641" s="38">
        <v>13192</v>
      </c>
      <c r="Z641" s="24"/>
      <c r="AA641" s="39"/>
    </row>
    <row r="642" spans="1:27" x14ac:dyDescent="0.3">
      <c r="A642" s="31">
        <v>497</v>
      </c>
      <c r="B642" s="32">
        <v>497117005</v>
      </c>
      <c r="C642" s="33" t="s">
        <v>306</v>
      </c>
      <c r="D642" s="31">
        <v>117</v>
      </c>
      <c r="E642" s="33" t="s">
        <v>53</v>
      </c>
      <c r="F642" s="31">
        <v>5</v>
      </c>
      <c r="G642" s="33" t="s">
        <v>219</v>
      </c>
      <c r="H642" s="34">
        <v>6</v>
      </c>
      <c r="I642" s="35">
        <v>8740</v>
      </c>
      <c r="J642" s="35">
        <v>3517</v>
      </c>
      <c r="K642" s="35">
        <v>0</v>
      </c>
      <c r="L642" s="35">
        <v>893</v>
      </c>
      <c r="M642" s="35">
        <v>13150</v>
      </c>
      <c r="N642" s="24"/>
      <c r="O642" s="34">
        <v>0</v>
      </c>
      <c r="P642" s="34">
        <v>0</v>
      </c>
      <c r="Q642" s="36">
        <v>0.09</v>
      </c>
      <c r="R642" s="36">
        <v>1.2249302519059126E-2</v>
      </c>
      <c r="S642" s="37">
        <f t="shared" si="9"/>
        <v>0</v>
      </c>
      <c r="T642" s="24"/>
      <c r="U642" s="38">
        <v>73542</v>
      </c>
      <c r="V642" s="38">
        <v>0</v>
      </c>
      <c r="W642" s="38">
        <v>0</v>
      </c>
      <c r="X642" s="38">
        <v>5358</v>
      </c>
      <c r="Y642" s="38">
        <v>78900</v>
      </c>
      <c r="Z642" s="24"/>
      <c r="AA642" s="39"/>
    </row>
    <row r="643" spans="1:27" x14ac:dyDescent="0.3">
      <c r="A643" s="31">
        <v>497</v>
      </c>
      <c r="B643" s="32">
        <v>497117008</v>
      </c>
      <c r="C643" s="33" t="s">
        <v>306</v>
      </c>
      <c r="D643" s="31">
        <v>117</v>
      </c>
      <c r="E643" s="33" t="s">
        <v>53</v>
      </c>
      <c r="F643" s="31">
        <v>8</v>
      </c>
      <c r="G643" s="33" t="s">
        <v>208</v>
      </c>
      <c r="H643" s="34">
        <v>81</v>
      </c>
      <c r="I643" s="35">
        <v>9418</v>
      </c>
      <c r="J643" s="35">
        <v>9581</v>
      </c>
      <c r="K643" s="35">
        <v>0</v>
      </c>
      <c r="L643" s="35">
        <v>893</v>
      </c>
      <c r="M643" s="35">
        <v>19892</v>
      </c>
      <c r="N643" s="24"/>
      <c r="O643" s="34">
        <v>0</v>
      </c>
      <c r="P643" s="34">
        <v>0</v>
      </c>
      <c r="Q643" s="36">
        <v>0.09</v>
      </c>
      <c r="R643" s="36">
        <v>6.4980909337681247E-2</v>
      </c>
      <c r="S643" s="37">
        <f t="shared" si="9"/>
        <v>0</v>
      </c>
      <c r="T643" s="24"/>
      <c r="U643" s="38">
        <v>1538919</v>
      </c>
      <c r="V643" s="38">
        <v>0</v>
      </c>
      <c r="W643" s="38">
        <v>0</v>
      </c>
      <c r="X643" s="38">
        <v>72333</v>
      </c>
      <c r="Y643" s="38">
        <v>1611252</v>
      </c>
      <c r="Z643" s="24"/>
      <c r="AA643" s="39"/>
    </row>
    <row r="644" spans="1:27" x14ac:dyDescent="0.3">
      <c r="A644" s="31">
        <v>497</v>
      </c>
      <c r="B644" s="32">
        <v>497117024</v>
      </c>
      <c r="C644" s="33" t="s">
        <v>306</v>
      </c>
      <c r="D644" s="31">
        <v>117</v>
      </c>
      <c r="E644" s="33" t="s">
        <v>53</v>
      </c>
      <c r="F644" s="31">
        <v>24</v>
      </c>
      <c r="G644" s="33" t="s">
        <v>252</v>
      </c>
      <c r="H644" s="34">
        <v>18</v>
      </c>
      <c r="I644" s="35">
        <v>9663</v>
      </c>
      <c r="J644" s="35">
        <v>2147</v>
      </c>
      <c r="K644" s="35">
        <v>0</v>
      </c>
      <c r="L644" s="35">
        <v>893</v>
      </c>
      <c r="M644" s="35">
        <v>12703</v>
      </c>
      <c r="N644" s="24"/>
      <c r="O644" s="34">
        <v>0</v>
      </c>
      <c r="P644" s="34">
        <v>0</v>
      </c>
      <c r="Q644" s="36">
        <v>0.09</v>
      </c>
      <c r="R644" s="36">
        <v>1.7302169898419453E-2</v>
      </c>
      <c r="S644" s="37">
        <f t="shared" si="9"/>
        <v>0</v>
      </c>
      <c r="T644" s="24"/>
      <c r="U644" s="38">
        <v>212580</v>
      </c>
      <c r="V644" s="38">
        <v>0</v>
      </c>
      <c r="W644" s="38">
        <v>0</v>
      </c>
      <c r="X644" s="38">
        <v>16074</v>
      </c>
      <c r="Y644" s="38">
        <v>228654</v>
      </c>
      <c r="Z644" s="24"/>
      <c r="AA644" s="39"/>
    </row>
    <row r="645" spans="1:27" x14ac:dyDescent="0.3">
      <c r="A645" s="31">
        <v>497</v>
      </c>
      <c r="B645" s="32">
        <v>497117061</v>
      </c>
      <c r="C645" s="33" t="s">
        <v>306</v>
      </c>
      <c r="D645" s="31">
        <v>117</v>
      </c>
      <c r="E645" s="33" t="s">
        <v>53</v>
      </c>
      <c r="F645" s="31">
        <v>61</v>
      </c>
      <c r="G645" s="33" t="s">
        <v>170</v>
      </c>
      <c r="H645" s="34">
        <v>20</v>
      </c>
      <c r="I645" s="35">
        <v>10179</v>
      </c>
      <c r="J645" s="35">
        <v>425</v>
      </c>
      <c r="K645" s="35">
        <v>0</v>
      </c>
      <c r="L645" s="35">
        <v>893</v>
      </c>
      <c r="M645" s="35">
        <v>11497</v>
      </c>
      <c r="N645" s="24"/>
      <c r="O645" s="34">
        <v>0</v>
      </c>
      <c r="P645" s="34">
        <v>0</v>
      </c>
      <c r="Q645" s="36">
        <v>0.09</v>
      </c>
      <c r="R645" s="36">
        <v>3.5407636371090213E-2</v>
      </c>
      <c r="S645" s="37">
        <f t="shared" si="9"/>
        <v>0</v>
      </c>
      <c r="T645" s="24"/>
      <c r="U645" s="38">
        <v>212080</v>
      </c>
      <c r="V645" s="38">
        <v>0</v>
      </c>
      <c r="W645" s="38">
        <v>0</v>
      </c>
      <c r="X645" s="38">
        <v>17860</v>
      </c>
      <c r="Y645" s="38">
        <v>229940</v>
      </c>
      <c r="Z645" s="24"/>
      <c r="AA645" s="39"/>
    </row>
    <row r="646" spans="1:27" x14ac:dyDescent="0.3">
      <c r="A646" s="31">
        <v>497</v>
      </c>
      <c r="B646" s="32">
        <v>497117068</v>
      </c>
      <c r="C646" s="33" t="s">
        <v>306</v>
      </c>
      <c r="D646" s="31">
        <v>117</v>
      </c>
      <c r="E646" s="33" t="s">
        <v>53</v>
      </c>
      <c r="F646" s="31">
        <v>68</v>
      </c>
      <c r="G646" s="33" t="s">
        <v>307</v>
      </c>
      <c r="H646" s="34">
        <v>1</v>
      </c>
      <c r="I646" s="35">
        <v>8523</v>
      </c>
      <c r="J646" s="35">
        <v>8614</v>
      </c>
      <c r="K646" s="35">
        <v>0</v>
      </c>
      <c r="L646" s="35">
        <v>893</v>
      </c>
      <c r="M646" s="35">
        <v>18030</v>
      </c>
      <c r="N646" s="24"/>
      <c r="O646" s="34">
        <v>0</v>
      </c>
      <c r="P646" s="34">
        <v>0</v>
      </c>
      <c r="Q646" s="36">
        <v>0.09</v>
      </c>
      <c r="R646" s="36">
        <v>7.2078299277220197E-3</v>
      </c>
      <c r="S646" s="37">
        <f t="shared" si="9"/>
        <v>0</v>
      </c>
      <c r="T646" s="24"/>
      <c r="U646" s="38">
        <v>17137</v>
      </c>
      <c r="V646" s="38">
        <v>0</v>
      </c>
      <c r="W646" s="38">
        <v>0</v>
      </c>
      <c r="X646" s="38">
        <v>893</v>
      </c>
      <c r="Y646" s="38">
        <v>18030</v>
      </c>
      <c r="Z646" s="24"/>
      <c r="AA646" s="39"/>
    </row>
    <row r="647" spans="1:27" x14ac:dyDescent="0.3">
      <c r="A647" s="31">
        <v>497</v>
      </c>
      <c r="B647" s="32">
        <v>497117074</v>
      </c>
      <c r="C647" s="33" t="s">
        <v>306</v>
      </c>
      <c r="D647" s="31">
        <v>117</v>
      </c>
      <c r="E647" s="33" t="s">
        <v>53</v>
      </c>
      <c r="F647" s="31">
        <v>74</v>
      </c>
      <c r="G647" s="33" t="s">
        <v>308</v>
      </c>
      <c r="H647" s="34">
        <v>5</v>
      </c>
      <c r="I647" s="35">
        <v>9230</v>
      </c>
      <c r="J647" s="35">
        <v>5995</v>
      </c>
      <c r="K647" s="35">
        <v>0</v>
      </c>
      <c r="L647" s="35">
        <v>893</v>
      </c>
      <c r="M647" s="35">
        <v>16118</v>
      </c>
      <c r="N647" s="24"/>
      <c r="O647" s="34">
        <v>0</v>
      </c>
      <c r="P647" s="34">
        <v>0</v>
      </c>
      <c r="Q647" s="36">
        <v>0.09</v>
      </c>
      <c r="R647" s="36">
        <v>1.4053531203538297E-2</v>
      </c>
      <c r="S647" s="37">
        <f t="shared" si="9"/>
        <v>0</v>
      </c>
      <c r="T647" s="24"/>
      <c r="U647" s="38">
        <v>76125</v>
      </c>
      <c r="V647" s="38">
        <v>0</v>
      </c>
      <c r="W647" s="38">
        <v>0</v>
      </c>
      <c r="X647" s="38">
        <v>4465</v>
      </c>
      <c r="Y647" s="38">
        <v>80590</v>
      </c>
      <c r="Z647" s="24"/>
      <c r="AA647" s="39"/>
    </row>
    <row r="648" spans="1:27" x14ac:dyDescent="0.3">
      <c r="A648" s="31">
        <v>497</v>
      </c>
      <c r="B648" s="32">
        <v>497117086</v>
      </c>
      <c r="C648" s="33" t="s">
        <v>306</v>
      </c>
      <c r="D648" s="31">
        <v>117</v>
      </c>
      <c r="E648" s="33" t="s">
        <v>53</v>
      </c>
      <c r="F648" s="31">
        <v>86</v>
      </c>
      <c r="G648" s="33" t="s">
        <v>207</v>
      </c>
      <c r="H648" s="34">
        <v>34</v>
      </c>
      <c r="I648" s="35">
        <v>9120</v>
      </c>
      <c r="J648" s="35">
        <v>1413</v>
      </c>
      <c r="K648" s="35">
        <v>0</v>
      </c>
      <c r="L648" s="35">
        <v>893</v>
      </c>
      <c r="M648" s="35">
        <v>11426</v>
      </c>
      <c r="N648" s="24"/>
      <c r="O648" s="34">
        <v>0</v>
      </c>
      <c r="P648" s="34">
        <v>0</v>
      </c>
      <c r="Q648" s="36">
        <v>0.09</v>
      </c>
      <c r="R648" s="36">
        <v>5.746302416698898E-2</v>
      </c>
      <c r="S648" s="37">
        <f t="shared" si="9"/>
        <v>0</v>
      </c>
      <c r="T648" s="24"/>
      <c r="U648" s="38">
        <v>358122</v>
      </c>
      <c r="V648" s="38">
        <v>0</v>
      </c>
      <c r="W648" s="38">
        <v>0</v>
      </c>
      <c r="X648" s="38">
        <v>30362</v>
      </c>
      <c r="Y648" s="38">
        <v>388484</v>
      </c>
      <c r="Z648" s="24"/>
      <c r="AA648" s="39"/>
    </row>
    <row r="649" spans="1:27" x14ac:dyDescent="0.3">
      <c r="A649" s="31">
        <v>497</v>
      </c>
      <c r="B649" s="32">
        <v>497117087</v>
      </c>
      <c r="C649" s="33" t="s">
        <v>306</v>
      </c>
      <c r="D649" s="31">
        <v>117</v>
      </c>
      <c r="E649" s="33" t="s">
        <v>53</v>
      </c>
      <c r="F649" s="31">
        <v>87</v>
      </c>
      <c r="G649" s="33" t="s">
        <v>171</v>
      </c>
      <c r="H649" s="34">
        <v>1</v>
      </c>
      <c r="I649" s="35">
        <v>9438</v>
      </c>
      <c r="J649" s="35">
        <v>3614</v>
      </c>
      <c r="K649" s="35">
        <v>0</v>
      </c>
      <c r="L649" s="35">
        <v>893</v>
      </c>
      <c r="M649" s="35">
        <v>13945</v>
      </c>
      <c r="N649" s="24"/>
      <c r="O649" s="34">
        <v>0</v>
      </c>
      <c r="P649" s="34">
        <v>0</v>
      </c>
      <c r="Q649" s="36">
        <v>0.09</v>
      </c>
      <c r="R649" s="36">
        <v>3.6563441529555074E-3</v>
      </c>
      <c r="S649" s="37">
        <f t="shared" si="9"/>
        <v>0</v>
      </c>
      <c r="T649" s="24"/>
      <c r="U649" s="38">
        <v>13052</v>
      </c>
      <c r="V649" s="38">
        <v>0</v>
      </c>
      <c r="W649" s="38">
        <v>0</v>
      </c>
      <c r="X649" s="38">
        <v>893</v>
      </c>
      <c r="Y649" s="38">
        <v>13945</v>
      </c>
      <c r="Z649" s="24"/>
      <c r="AA649" s="39"/>
    </row>
    <row r="650" spans="1:27" x14ac:dyDescent="0.3">
      <c r="A650" s="31">
        <v>497</v>
      </c>
      <c r="B650" s="32">
        <v>497117111</v>
      </c>
      <c r="C650" s="33" t="s">
        <v>306</v>
      </c>
      <c r="D650" s="31">
        <v>117</v>
      </c>
      <c r="E650" s="33" t="s">
        <v>53</v>
      </c>
      <c r="F650" s="31">
        <v>111</v>
      </c>
      <c r="G650" s="33" t="s">
        <v>253</v>
      </c>
      <c r="H650" s="34">
        <v>12</v>
      </c>
      <c r="I650" s="35">
        <v>9234</v>
      </c>
      <c r="J650" s="35">
        <v>2718</v>
      </c>
      <c r="K650" s="35">
        <v>0</v>
      </c>
      <c r="L650" s="35">
        <v>893</v>
      </c>
      <c r="M650" s="35">
        <v>12845</v>
      </c>
      <c r="N650" s="24"/>
      <c r="O650" s="34">
        <v>0</v>
      </c>
      <c r="P650" s="34">
        <v>0</v>
      </c>
      <c r="Q650" s="36">
        <v>0.09</v>
      </c>
      <c r="R650" s="36">
        <v>1.844667842667503E-2</v>
      </c>
      <c r="S650" s="37">
        <f t="shared" si="9"/>
        <v>0</v>
      </c>
      <c r="T650" s="24"/>
      <c r="U650" s="38">
        <v>143424</v>
      </c>
      <c r="V650" s="38">
        <v>0</v>
      </c>
      <c r="W650" s="38">
        <v>0</v>
      </c>
      <c r="X650" s="38">
        <v>10716</v>
      </c>
      <c r="Y650" s="38">
        <v>154140</v>
      </c>
      <c r="Z650" s="24"/>
      <c r="AA650" s="39"/>
    </row>
    <row r="651" spans="1:27" x14ac:dyDescent="0.3">
      <c r="A651" s="31">
        <v>497</v>
      </c>
      <c r="B651" s="32">
        <v>497117114</v>
      </c>
      <c r="C651" s="33" t="s">
        <v>306</v>
      </c>
      <c r="D651" s="31">
        <v>117</v>
      </c>
      <c r="E651" s="33" t="s">
        <v>53</v>
      </c>
      <c r="F651" s="31">
        <v>114</v>
      </c>
      <c r="G651" s="33" t="s">
        <v>51</v>
      </c>
      <c r="H651" s="34">
        <v>17</v>
      </c>
      <c r="I651" s="35">
        <v>9751</v>
      </c>
      <c r="J651" s="35">
        <v>2681</v>
      </c>
      <c r="K651" s="35">
        <v>0</v>
      </c>
      <c r="L651" s="35">
        <v>893</v>
      </c>
      <c r="M651" s="35">
        <v>13325</v>
      </c>
      <c r="N651" s="24"/>
      <c r="O651" s="34">
        <v>0</v>
      </c>
      <c r="P651" s="34">
        <v>0</v>
      </c>
      <c r="Q651" s="36">
        <v>0.18</v>
      </c>
      <c r="R651" s="36">
        <v>4.6207917835684474E-2</v>
      </c>
      <c r="S651" s="37">
        <f t="shared" ref="S651:S714" si="10">IFERROR(W651/(H651-O651),0)</f>
        <v>0</v>
      </c>
      <c r="T651" s="24"/>
      <c r="U651" s="38">
        <v>211344</v>
      </c>
      <c r="V651" s="38">
        <v>0</v>
      </c>
      <c r="W651" s="38">
        <v>0</v>
      </c>
      <c r="X651" s="38">
        <v>15181</v>
      </c>
      <c r="Y651" s="38">
        <v>226525</v>
      </c>
      <c r="Z651" s="24"/>
      <c r="AA651" s="39"/>
    </row>
    <row r="652" spans="1:27" x14ac:dyDescent="0.3">
      <c r="A652" s="31">
        <v>497</v>
      </c>
      <c r="B652" s="32">
        <v>497117117</v>
      </c>
      <c r="C652" s="33" t="s">
        <v>306</v>
      </c>
      <c r="D652" s="31">
        <v>117</v>
      </c>
      <c r="E652" s="33" t="s">
        <v>53</v>
      </c>
      <c r="F652" s="31">
        <v>117</v>
      </c>
      <c r="G652" s="33" t="s">
        <v>53</v>
      </c>
      <c r="H652" s="34">
        <v>29</v>
      </c>
      <c r="I652" s="35">
        <v>9111</v>
      </c>
      <c r="J652" s="35">
        <v>4253</v>
      </c>
      <c r="K652" s="35">
        <v>0</v>
      </c>
      <c r="L652" s="35">
        <v>893</v>
      </c>
      <c r="M652" s="35">
        <v>14257</v>
      </c>
      <c r="N652" s="24"/>
      <c r="O652" s="34">
        <v>0</v>
      </c>
      <c r="P652" s="34">
        <v>0</v>
      </c>
      <c r="Q652" s="36">
        <v>0.09</v>
      </c>
      <c r="R652" s="36">
        <v>6.8884271623990911E-2</v>
      </c>
      <c r="S652" s="37">
        <f t="shared" si="10"/>
        <v>0</v>
      </c>
      <c r="T652" s="24"/>
      <c r="U652" s="38">
        <v>387556</v>
      </c>
      <c r="V652" s="38">
        <v>0</v>
      </c>
      <c r="W652" s="38">
        <v>0</v>
      </c>
      <c r="X652" s="38">
        <v>25897</v>
      </c>
      <c r="Y652" s="38">
        <v>413453</v>
      </c>
      <c r="Z652" s="24"/>
      <c r="AA652" s="39"/>
    </row>
    <row r="653" spans="1:27" x14ac:dyDescent="0.3">
      <c r="A653" s="31">
        <v>497</v>
      </c>
      <c r="B653" s="32">
        <v>497117137</v>
      </c>
      <c r="C653" s="33" t="s">
        <v>306</v>
      </c>
      <c r="D653" s="31">
        <v>117</v>
      </c>
      <c r="E653" s="33" t="s">
        <v>53</v>
      </c>
      <c r="F653" s="31">
        <v>137</v>
      </c>
      <c r="G653" s="33" t="s">
        <v>210</v>
      </c>
      <c r="H653" s="34">
        <v>35</v>
      </c>
      <c r="I653" s="35">
        <v>9768</v>
      </c>
      <c r="J653" s="35">
        <v>180</v>
      </c>
      <c r="K653" s="35">
        <v>0</v>
      </c>
      <c r="L653" s="35">
        <v>893</v>
      </c>
      <c r="M653" s="35">
        <v>10841</v>
      </c>
      <c r="N653" s="24"/>
      <c r="O653" s="34">
        <v>0</v>
      </c>
      <c r="P653" s="34">
        <v>0</v>
      </c>
      <c r="Q653" s="36">
        <v>0.18</v>
      </c>
      <c r="R653" s="36">
        <v>0.13350469953396557</v>
      </c>
      <c r="S653" s="37">
        <f t="shared" si="10"/>
        <v>0</v>
      </c>
      <c r="T653" s="24"/>
      <c r="U653" s="38">
        <v>348180</v>
      </c>
      <c r="V653" s="38">
        <v>0</v>
      </c>
      <c r="W653" s="38">
        <v>0</v>
      </c>
      <c r="X653" s="38">
        <v>31255</v>
      </c>
      <c r="Y653" s="38">
        <v>379435</v>
      </c>
      <c r="Z653" s="24"/>
      <c r="AA653" s="39"/>
    </row>
    <row r="654" spans="1:27" x14ac:dyDescent="0.3">
      <c r="A654" s="31">
        <v>497</v>
      </c>
      <c r="B654" s="32">
        <v>497117154</v>
      </c>
      <c r="C654" s="33" t="s">
        <v>306</v>
      </c>
      <c r="D654" s="31">
        <v>117</v>
      </c>
      <c r="E654" s="33" t="s">
        <v>53</v>
      </c>
      <c r="F654" s="31">
        <v>154</v>
      </c>
      <c r="G654" s="33" t="s">
        <v>309</v>
      </c>
      <c r="H654" s="34">
        <v>5</v>
      </c>
      <c r="I654" s="35">
        <v>8749</v>
      </c>
      <c r="J654" s="35">
        <v>8854</v>
      </c>
      <c r="K654" s="35">
        <v>0</v>
      </c>
      <c r="L654" s="35">
        <v>893</v>
      </c>
      <c r="M654" s="35">
        <v>18496</v>
      </c>
      <c r="N654" s="24"/>
      <c r="O654" s="34">
        <v>0</v>
      </c>
      <c r="P654" s="34">
        <v>0</v>
      </c>
      <c r="Q654" s="36">
        <v>0.09</v>
      </c>
      <c r="R654" s="36">
        <v>3.5503318994588279E-2</v>
      </c>
      <c r="S654" s="37">
        <f t="shared" si="10"/>
        <v>0</v>
      </c>
      <c r="T654" s="24"/>
      <c r="U654" s="38">
        <v>88015</v>
      </c>
      <c r="V654" s="38">
        <v>0</v>
      </c>
      <c r="W654" s="38">
        <v>0</v>
      </c>
      <c r="X654" s="38">
        <v>4465</v>
      </c>
      <c r="Y654" s="38">
        <v>92480</v>
      </c>
      <c r="Z654" s="24"/>
      <c r="AA654" s="39"/>
    </row>
    <row r="655" spans="1:27" x14ac:dyDescent="0.3">
      <c r="A655" s="31">
        <v>497</v>
      </c>
      <c r="B655" s="32">
        <v>497117159</v>
      </c>
      <c r="C655" s="33" t="s">
        <v>306</v>
      </c>
      <c r="D655" s="31">
        <v>117</v>
      </c>
      <c r="E655" s="33" t="s">
        <v>53</v>
      </c>
      <c r="F655" s="31">
        <v>159</v>
      </c>
      <c r="G655" s="33" t="s">
        <v>172</v>
      </c>
      <c r="H655" s="34">
        <v>4</v>
      </c>
      <c r="I655" s="35">
        <v>10532</v>
      </c>
      <c r="J655" s="35">
        <v>4979</v>
      </c>
      <c r="K655" s="35">
        <v>0</v>
      </c>
      <c r="L655" s="35">
        <v>893</v>
      </c>
      <c r="M655" s="35">
        <v>16404</v>
      </c>
      <c r="N655" s="24"/>
      <c r="O655" s="34">
        <v>0</v>
      </c>
      <c r="P655" s="34">
        <v>0</v>
      </c>
      <c r="Q655" s="36">
        <v>0.09</v>
      </c>
      <c r="R655" s="36">
        <v>3.5513828288354721E-3</v>
      </c>
      <c r="S655" s="37">
        <f t="shared" si="10"/>
        <v>0</v>
      </c>
      <c r="T655" s="24"/>
      <c r="U655" s="38">
        <v>62044</v>
      </c>
      <c r="V655" s="38">
        <v>0</v>
      </c>
      <c r="W655" s="38">
        <v>0</v>
      </c>
      <c r="X655" s="38">
        <v>3572</v>
      </c>
      <c r="Y655" s="38">
        <v>65616</v>
      </c>
      <c r="Z655" s="24"/>
      <c r="AA655" s="39"/>
    </row>
    <row r="656" spans="1:27" x14ac:dyDescent="0.3">
      <c r="A656" s="31">
        <v>497</v>
      </c>
      <c r="B656" s="32">
        <v>497117210</v>
      </c>
      <c r="C656" s="33" t="s">
        <v>306</v>
      </c>
      <c r="D656" s="31">
        <v>117</v>
      </c>
      <c r="E656" s="33" t="s">
        <v>53</v>
      </c>
      <c r="F656" s="31">
        <v>210</v>
      </c>
      <c r="G656" s="33" t="s">
        <v>54</v>
      </c>
      <c r="H656" s="34">
        <v>57</v>
      </c>
      <c r="I656" s="35">
        <v>8909</v>
      </c>
      <c r="J656" s="35">
        <v>3026</v>
      </c>
      <c r="K656" s="35">
        <v>0</v>
      </c>
      <c r="L656" s="35">
        <v>893</v>
      </c>
      <c r="M656" s="35">
        <v>12828</v>
      </c>
      <c r="N656" s="24"/>
      <c r="O656" s="34">
        <v>0</v>
      </c>
      <c r="P656" s="34">
        <v>0</v>
      </c>
      <c r="Q656" s="36">
        <v>0.09</v>
      </c>
      <c r="R656" s="36">
        <v>6.410239842210394E-2</v>
      </c>
      <c r="S656" s="37">
        <f t="shared" si="10"/>
        <v>0</v>
      </c>
      <c r="T656" s="24"/>
      <c r="U656" s="38">
        <v>680295</v>
      </c>
      <c r="V656" s="38">
        <v>0</v>
      </c>
      <c r="W656" s="38">
        <v>0</v>
      </c>
      <c r="X656" s="38">
        <v>50901</v>
      </c>
      <c r="Y656" s="38">
        <v>731196</v>
      </c>
      <c r="Z656" s="24"/>
      <c r="AA656" s="39"/>
    </row>
    <row r="657" spans="1:27" x14ac:dyDescent="0.3">
      <c r="A657" s="31">
        <v>497</v>
      </c>
      <c r="B657" s="32">
        <v>497117223</v>
      </c>
      <c r="C657" s="33" t="s">
        <v>306</v>
      </c>
      <c r="D657" s="31">
        <v>117</v>
      </c>
      <c r="E657" s="33" t="s">
        <v>53</v>
      </c>
      <c r="F657" s="31">
        <v>223</v>
      </c>
      <c r="G657" s="33" t="s">
        <v>310</v>
      </c>
      <c r="H657" s="34">
        <v>3</v>
      </c>
      <c r="I657" s="35">
        <v>8749</v>
      </c>
      <c r="J657" s="35">
        <v>685</v>
      </c>
      <c r="K657" s="35">
        <v>0</v>
      </c>
      <c r="L657" s="35">
        <v>893</v>
      </c>
      <c r="M657" s="35">
        <v>10327</v>
      </c>
      <c r="N657" s="24"/>
      <c r="O657" s="34">
        <v>0</v>
      </c>
      <c r="P657" s="34">
        <v>0</v>
      </c>
      <c r="Q657" s="36">
        <v>0.18</v>
      </c>
      <c r="R657" s="36">
        <v>3.787175021314941E-3</v>
      </c>
      <c r="S657" s="37">
        <f t="shared" si="10"/>
        <v>0</v>
      </c>
      <c r="T657" s="24"/>
      <c r="U657" s="38">
        <v>28302</v>
      </c>
      <c r="V657" s="38">
        <v>0</v>
      </c>
      <c r="W657" s="38">
        <v>0</v>
      </c>
      <c r="X657" s="38">
        <v>2679</v>
      </c>
      <c r="Y657" s="38">
        <v>30981</v>
      </c>
      <c r="Z657" s="24"/>
      <c r="AA657" s="39"/>
    </row>
    <row r="658" spans="1:27" x14ac:dyDescent="0.3">
      <c r="A658" s="31">
        <v>497</v>
      </c>
      <c r="B658" s="32">
        <v>497117230</v>
      </c>
      <c r="C658" s="33" t="s">
        <v>306</v>
      </c>
      <c r="D658" s="31">
        <v>117</v>
      </c>
      <c r="E658" s="33" t="s">
        <v>53</v>
      </c>
      <c r="F658" s="31">
        <v>230</v>
      </c>
      <c r="G658" s="33" t="s">
        <v>311</v>
      </c>
      <c r="H658" s="34">
        <v>3</v>
      </c>
      <c r="I658" s="35">
        <v>8749</v>
      </c>
      <c r="J658" s="35">
        <v>9871</v>
      </c>
      <c r="K658" s="35">
        <v>0</v>
      </c>
      <c r="L658" s="35">
        <v>893</v>
      </c>
      <c r="M658" s="35">
        <v>19513</v>
      </c>
      <c r="N658" s="24"/>
      <c r="O658" s="34">
        <v>0</v>
      </c>
      <c r="P658" s="34">
        <v>0</v>
      </c>
      <c r="Q658" s="36">
        <v>0.09</v>
      </c>
      <c r="R658" s="36">
        <v>2.9429633672857204E-2</v>
      </c>
      <c r="S658" s="37">
        <f t="shared" si="10"/>
        <v>0</v>
      </c>
      <c r="T658" s="24"/>
      <c r="U658" s="38">
        <v>55860</v>
      </c>
      <c r="V658" s="38">
        <v>0</v>
      </c>
      <c r="W658" s="38">
        <v>0</v>
      </c>
      <c r="X658" s="38">
        <v>2679</v>
      </c>
      <c r="Y658" s="38">
        <v>58539</v>
      </c>
      <c r="Z658" s="24"/>
      <c r="AA658" s="39"/>
    </row>
    <row r="659" spans="1:27" x14ac:dyDescent="0.3">
      <c r="A659" s="31">
        <v>497</v>
      </c>
      <c r="B659" s="32">
        <v>497117272</v>
      </c>
      <c r="C659" s="33" t="s">
        <v>306</v>
      </c>
      <c r="D659" s="31">
        <v>117</v>
      </c>
      <c r="E659" s="33" t="s">
        <v>53</v>
      </c>
      <c r="F659" s="31">
        <v>272</v>
      </c>
      <c r="G659" s="33" t="s">
        <v>312</v>
      </c>
      <c r="H659" s="34">
        <v>4</v>
      </c>
      <c r="I659" s="35">
        <v>8749</v>
      </c>
      <c r="J659" s="35">
        <v>10279</v>
      </c>
      <c r="K659" s="35">
        <v>0</v>
      </c>
      <c r="L659" s="35">
        <v>893</v>
      </c>
      <c r="M659" s="35">
        <v>19921</v>
      </c>
      <c r="N659" s="24"/>
      <c r="O659" s="34">
        <v>0</v>
      </c>
      <c r="P659" s="34">
        <v>0</v>
      </c>
      <c r="Q659" s="36">
        <v>0.09</v>
      </c>
      <c r="R659" s="36">
        <v>2.9443205487537615E-2</v>
      </c>
      <c r="S659" s="37">
        <f t="shared" si="10"/>
        <v>0</v>
      </c>
      <c r="T659" s="24"/>
      <c r="U659" s="38">
        <v>76112</v>
      </c>
      <c r="V659" s="38">
        <v>0</v>
      </c>
      <c r="W659" s="38">
        <v>0</v>
      </c>
      <c r="X659" s="38">
        <v>3572</v>
      </c>
      <c r="Y659" s="38">
        <v>79684</v>
      </c>
      <c r="Z659" s="24"/>
      <c r="AA659" s="39"/>
    </row>
    <row r="660" spans="1:27" x14ac:dyDescent="0.3">
      <c r="A660" s="31">
        <v>497</v>
      </c>
      <c r="B660" s="32">
        <v>497117278</v>
      </c>
      <c r="C660" s="33" t="s">
        <v>306</v>
      </c>
      <c r="D660" s="31">
        <v>117</v>
      </c>
      <c r="E660" s="33" t="s">
        <v>53</v>
      </c>
      <c r="F660" s="31">
        <v>278</v>
      </c>
      <c r="G660" s="33" t="s">
        <v>212</v>
      </c>
      <c r="H660" s="34">
        <v>43</v>
      </c>
      <c r="I660" s="35">
        <v>9418</v>
      </c>
      <c r="J660" s="35">
        <v>2713</v>
      </c>
      <c r="K660" s="35">
        <v>0</v>
      </c>
      <c r="L660" s="35">
        <v>893</v>
      </c>
      <c r="M660" s="35">
        <v>13024</v>
      </c>
      <c r="N660" s="24"/>
      <c r="O660" s="34">
        <v>0</v>
      </c>
      <c r="P660" s="34">
        <v>0</v>
      </c>
      <c r="Q660" s="36">
        <v>0.09</v>
      </c>
      <c r="R660" s="36">
        <v>5.5084336961865453E-2</v>
      </c>
      <c r="S660" s="37">
        <f t="shared" si="10"/>
        <v>0</v>
      </c>
      <c r="T660" s="24"/>
      <c r="U660" s="38">
        <v>521633</v>
      </c>
      <c r="V660" s="38">
        <v>0</v>
      </c>
      <c r="W660" s="38">
        <v>0</v>
      </c>
      <c r="X660" s="38">
        <v>38399</v>
      </c>
      <c r="Y660" s="38">
        <v>560032</v>
      </c>
      <c r="Z660" s="24"/>
      <c r="AA660" s="39"/>
    </row>
    <row r="661" spans="1:27" x14ac:dyDescent="0.3">
      <c r="A661" s="31">
        <v>497</v>
      </c>
      <c r="B661" s="32">
        <v>497117281</v>
      </c>
      <c r="C661" s="33" t="s">
        <v>306</v>
      </c>
      <c r="D661" s="31">
        <v>117</v>
      </c>
      <c r="E661" s="33" t="s">
        <v>53</v>
      </c>
      <c r="F661" s="31">
        <v>281</v>
      </c>
      <c r="G661" s="33" t="s">
        <v>169</v>
      </c>
      <c r="H661" s="34">
        <v>69</v>
      </c>
      <c r="I661" s="35">
        <v>11447</v>
      </c>
      <c r="J661" s="35">
        <v>17</v>
      </c>
      <c r="K661" s="35">
        <v>0</v>
      </c>
      <c r="L661" s="35">
        <v>893</v>
      </c>
      <c r="M661" s="35">
        <v>12357</v>
      </c>
      <c r="N661" s="24"/>
      <c r="O661" s="34">
        <v>0</v>
      </c>
      <c r="P661" s="34">
        <v>0</v>
      </c>
      <c r="Q661" s="36">
        <v>0.18</v>
      </c>
      <c r="R661" s="36">
        <v>0.12736719988123807</v>
      </c>
      <c r="S661" s="37">
        <f t="shared" si="10"/>
        <v>0</v>
      </c>
      <c r="T661" s="24"/>
      <c r="U661" s="38">
        <v>791016</v>
      </c>
      <c r="V661" s="38">
        <v>0</v>
      </c>
      <c r="W661" s="38">
        <v>0</v>
      </c>
      <c r="X661" s="38">
        <v>61617</v>
      </c>
      <c r="Y661" s="38">
        <v>852633</v>
      </c>
      <c r="Z661" s="24"/>
      <c r="AA661" s="39"/>
    </row>
    <row r="662" spans="1:27" x14ac:dyDescent="0.3">
      <c r="A662" s="31">
        <v>497</v>
      </c>
      <c r="B662" s="32">
        <v>497117289</v>
      </c>
      <c r="C662" s="33" t="s">
        <v>306</v>
      </c>
      <c r="D662" s="31">
        <v>117</v>
      </c>
      <c r="E662" s="33" t="s">
        <v>53</v>
      </c>
      <c r="F662" s="31">
        <v>289</v>
      </c>
      <c r="G662" s="33" t="s">
        <v>313</v>
      </c>
      <c r="H662" s="34">
        <v>1</v>
      </c>
      <c r="I662" s="35">
        <v>8410</v>
      </c>
      <c r="J662" s="35">
        <v>3425</v>
      </c>
      <c r="K662" s="35">
        <v>0</v>
      </c>
      <c r="L662" s="35">
        <v>893</v>
      </c>
      <c r="M662" s="35">
        <v>12728</v>
      </c>
      <c r="N662" s="24"/>
      <c r="O662" s="34">
        <v>0</v>
      </c>
      <c r="P662" s="34">
        <v>0</v>
      </c>
      <c r="Q662" s="36">
        <v>0.09</v>
      </c>
      <c r="R662" s="36">
        <v>4.0431650079423391E-3</v>
      </c>
      <c r="S662" s="37">
        <f t="shared" si="10"/>
        <v>0</v>
      </c>
      <c r="T662" s="24"/>
      <c r="U662" s="38">
        <v>11835</v>
      </c>
      <c r="V662" s="38">
        <v>0</v>
      </c>
      <c r="W662" s="38">
        <v>0</v>
      </c>
      <c r="X662" s="38">
        <v>893</v>
      </c>
      <c r="Y662" s="38">
        <v>12728</v>
      </c>
      <c r="Z662" s="24"/>
      <c r="AA662" s="39"/>
    </row>
    <row r="663" spans="1:27" x14ac:dyDescent="0.3">
      <c r="A663" s="31">
        <v>497</v>
      </c>
      <c r="B663" s="32">
        <v>497117325</v>
      </c>
      <c r="C663" s="33" t="s">
        <v>306</v>
      </c>
      <c r="D663" s="31">
        <v>117</v>
      </c>
      <c r="E663" s="33" t="s">
        <v>53</v>
      </c>
      <c r="F663" s="31">
        <v>325</v>
      </c>
      <c r="G663" s="33" t="s">
        <v>220</v>
      </c>
      <c r="H663" s="34">
        <v>7</v>
      </c>
      <c r="I663" s="35">
        <v>10300</v>
      </c>
      <c r="J663" s="35">
        <v>1288</v>
      </c>
      <c r="K663" s="35">
        <v>0</v>
      </c>
      <c r="L663" s="35">
        <v>893</v>
      </c>
      <c r="M663" s="35">
        <v>12481</v>
      </c>
      <c r="N663" s="24"/>
      <c r="O663" s="34">
        <v>0</v>
      </c>
      <c r="P663" s="34">
        <v>0</v>
      </c>
      <c r="Q663" s="36">
        <v>0.09</v>
      </c>
      <c r="R663" s="36">
        <v>1.5539250114140287E-2</v>
      </c>
      <c r="S663" s="37">
        <f t="shared" si="10"/>
        <v>0</v>
      </c>
      <c r="T663" s="24"/>
      <c r="U663" s="38">
        <v>81116</v>
      </c>
      <c r="V663" s="38">
        <v>0</v>
      </c>
      <c r="W663" s="38">
        <v>0</v>
      </c>
      <c r="X663" s="38">
        <v>6251</v>
      </c>
      <c r="Y663" s="38">
        <v>87367</v>
      </c>
      <c r="Z663" s="24"/>
      <c r="AA663" s="39"/>
    </row>
    <row r="664" spans="1:27" x14ac:dyDescent="0.3">
      <c r="A664" s="31">
        <v>497</v>
      </c>
      <c r="B664" s="32">
        <v>497117327</v>
      </c>
      <c r="C664" s="33" t="s">
        <v>306</v>
      </c>
      <c r="D664" s="31">
        <v>117</v>
      </c>
      <c r="E664" s="33" t="s">
        <v>53</v>
      </c>
      <c r="F664" s="31">
        <v>327</v>
      </c>
      <c r="G664" s="33" t="s">
        <v>213</v>
      </c>
      <c r="H664" s="34">
        <v>2</v>
      </c>
      <c r="I664" s="35">
        <v>8636</v>
      </c>
      <c r="J664" s="35">
        <v>7114</v>
      </c>
      <c r="K664" s="35">
        <v>0</v>
      </c>
      <c r="L664" s="35">
        <v>893</v>
      </c>
      <c r="M664" s="35">
        <v>16643</v>
      </c>
      <c r="N664" s="24"/>
      <c r="O664" s="34">
        <v>0</v>
      </c>
      <c r="P664" s="34">
        <v>0</v>
      </c>
      <c r="Q664" s="36">
        <v>0.09</v>
      </c>
      <c r="R664" s="36">
        <v>2.55245238412189E-2</v>
      </c>
      <c r="S664" s="37">
        <f t="shared" si="10"/>
        <v>0</v>
      </c>
      <c r="T664" s="24"/>
      <c r="U664" s="38">
        <v>31500</v>
      </c>
      <c r="V664" s="38">
        <v>0</v>
      </c>
      <c r="W664" s="38">
        <v>0</v>
      </c>
      <c r="X664" s="38">
        <v>1786</v>
      </c>
      <c r="Y664" s="38">
        <v>33286</v>
      </c>
      <c r="Z664" s="24"/>
      <c r="AA664" s="39"/>
    </row>
    <row r="665" spans="1:27" x14ac:dyDescent="0.3">
      <c r="A665" s="31">
        <v>497</v>
      </c>
      <c r="B665" s="32">
        <v>497117332</v>
      </c>
      <c r="C665" s="33" t="s">
        <v>306</v>
      </c>
      <c r="D665" s="31">
        <v>117</v>
      </c>
      <c r="E665" s="33" t="s">
        <v>53</v>
      </c>
      <c r="F665" s="31">
        <v>332</v>
      </c>
      <c r="G665" s="33" t="s">
        <v>221</v>
      </c>
      <c r="H665" s="34">
        <v>1</v>
      </c>
      <c r="I665" s="35">
        <v>8749</v>
      </c>
      <c r="J665" s="35">
        <v>800</v>
      </c>
      <c r="K665" s="35">
        <v>0</v>
      </c>
      <c r="L665" s="35">
        <v>893</v>
      </c>
      <c r="M665" s="35">
        <v>10442</v>
      </c>
      <c r="N665" s="24"/>
      <c r="O665" s="34">
        <v>0</v>
      </c>
      <c r="P665" s="34">
        <v>0</v>
      </c>
      <c r="Q665" s="36">
        <v>0.09</v>
      </c>
      <c r="R665" s="36">
        <v>2.0233203533025001E-2</v>
      </c>
      <c r="S665" s="37">
        <f t="shared" si="10"/>
        <v>0</v>
      </c>
      <c r="T665" s="24"/>
      <c r="U665" s="38">
        <v>9549</v>
      </c>
      <c r="V665" s="38">
        <v>0</v>
      </c>
      <c r="W665" s="38">
        <v>0</v>
      </c>
      <c r="X665" s="38">
        <v>893</v>
      </c>
      <c r="Y665" s="38">
        <v>10442</v>
      </c>
      <c r="Z665" s="24"/>
      <c r="AA665" s="39"/>
    </row>
    <row r="666" spans="1:27" x14ac:dyDescent="0.3">
      <c r="A666" s="31">
        <v>497</v>
      </c>
      <c r="B666" s="32">
        <v>497117340</v>
      </c>
      <c r="C666" s="33" t="s">
        <v>306</v>
      </c>
      <c r="D666" s="31">
        <v>117</v>
      </c>
      <c r="E666" s="33" t="s">
        <v>53</v>
      </c>
      <c r="F666" s="31">
        <v>340</v>
      </c>
      <c r="G666" s="33" t="s">
        <v>215</v>
      </c>
      <c r="H666" s="34">
        <v>5</v>
      </c>
      <c r="I666" s="35">
        <v>8749</v>
      </c>
      <c r="J666" s="35">
        <v>7025</v>
      </c>
      <c r="K666" s="35">
        <v>0</v>
      </c>
      <c r="L666" s="35">
        <v>893</v>
      </c>
      <c r="M666" s="35">
        <v>16667</v>
      </c>
      <c r="N666" s="24"/>
      <c r="O666" s="34">
        <v>0</v>
      </c>
      <c r="P666" s="34">
        <v>0</v>
      </c>
      <c r="Q666" s="36">
        <v>0.09</v>
      </c>
      <c r="R666" s="36">
        <v>8.234496215333395E-2</v>
      </c>
      <c r="S666" s="37">
        <f t="shared" si="10"/>
        <v>0</v>
      </c>
      <c r="T666" s="24"/>
      <c r="U666" s="38">
        <v>78870</v>
      </c>
      <c r="V666" s="38">
        <v>0</v>
      </c>
      <c r="W666" s="38">
        <v>0</v>
      </c>
      <c r="X666" s="38">
        <v>4465</v>
      </c>
      <c r="Y666" s="38">
        <v>83335</v>
      </c>
      <c r="Z666" s="24"/>
      <c r="AA666" s="39"/>
    </row>
    <row r="667" spans="1:27" x14ac:dyDescent="0.3">
      <c r="A667" s="31">
        <v>497</v>
      </c>
      <c r="B667" s="32">
        <v>497117605</v>
      </c>
      <c r="C667" s="33" t="s">
        <v>306</v>
      </c>
      <c r="D667" s="31">
        <v>117</v>
      </c>
      <c r="E667" s="33" t="s">
        <v>53</v>
      </c>
      <c r="F667" s="31">
        <v>605</v>
      </c>
      <c r="G667" s="33" t="s">
        <v>216</v>
      </c>
      <c r="H667" s="34">
        <v>47</v>
      </c>
      <c r="I667" s="35">
        <v>9435</v>
      </c>
      <c r="J667" s="35">
        <v>7051</v>
      </c>
      <c r="K667" s="35">
        <v>0</v>
      </c>
      <c r="L667" s="35">
        <v>893</v>
      </c>
      <c r="M667" s="35">
        <v>17379</v>
      </c>
      <c r="N667" s="24"/>
      <c r="O667" s="34">
        <v>0</v>
      </c>
      <c r="P667" s="34">
        <v>0</v>
      </c>
      <c r="Q667" s="36">
        <v>0.09</v>
      </c>
      <c r="R667" s="36">
        <v>5.9596476431975104E-2</v>
      </c>
      <c r="S667" s="37">
        <f t="shared" si="10"/>
        <v>0</v>
      </c>
      <c r="T667" s="24"/>
      <c r="U667" s="38">
        <v>774842</v>
      </c>
      <c r="V667" s="38">
        <v>0</v>
      </c>
      <c r="W667" s="38">
        <v>0</v>
      </c>
      <c r="X667" s="38">
        <v>41971</v>
      </c>
      <c r="Y667" s="38">
        <v>816813</v>
      </c>
      <c r="Z667" s="24"/>
      <c r="AA667" s="39"/>
    </row>
    <row r="668" spans="1:27" x14ac:dyDescent="0.3">
      <c r="A668" s="31">
        <v>497</v>
      </c>
      <c r="B668" s="32">
        <v>497117670</v>
      </c>
      <c r="C668" s="33" t="s">
        <v>306</v>
      </c>
      <c r="D668" s="31">
        <v>117</v>
      </c>
      <c r="E668" s="33" t="s">
        <v>53</v>
      </c>
      <c r="F668" s="31">
        <v>670</v>
      </c>
      <c r="G668" s="33" t="s">
        <v>56</v>
      </c>
      <c r="H668" s="34">
        <v>12</v>
      </c>
      <c r="I668" s="35">
        <v>9429</v>
      </c>
      <c r="J668" s="35">
        <v>8505</v>
      </c>
      <c r="K668" s="35">
        <v>0</v>
      </c>
      <c r="L668" s="35">
        <v>893</v>
      </c>
      <c r="M668" s="35">
        <v>18827</v>
      </c>
      <c r="N668" s="24"/>
      <c r="O668" s="34">
        <v>0</v>
      </c>
      <c r="P668" s="34">
        <v>0</v>
      </c>
      <c r="Q668" s="36">
        <v>0.09</v>
      </c>
      <c r="R668" s="36">
        <v>9.8032235374316046E-2</v>
      </c>
      <c r="S668" s="37">
        <f t="shared" si="10"/>
        <v>-1469.4157350687583</v>
      </c>
      <c r="T668" s="24"/>
      <c r="U668" s="38">
        <v>215208</v>
      </c>
      <c r="V668" s="38">
        <v>0</v>
      </c>
      <c r="W668" s="38">
        <v>-17632.9888208251</v>
      </c>
      <c r="X668" s="38">
        <v>10716</v>
      </c>
      <c r="Y668" s="38">
        <v>208291.01117917491</v>
      </c>
      <c r="Z668" s="24"/>
      <c r="AA668" s="39"/>
    </row>
    <row r="669" spans="1:27" x14ac:dyDescent="0.3">
      <c r="A669" s="31">
        <v>497</v>
      </c>
      <c r="B669" s="32">
        <v>497117674</v>
      </c>
      <c r="C669" s="33" t="s">
        <v>306</v>
      </c>
      <c r="D669" s="31">
        <v>117</v>
      </c>
      <c r="E669" s="33" t="s">
        <v>53</v>
      </c>
      <c r="F669" s="31">
        <v>674</v>
      </c>
      <c r="G669" s="33" t="s">
        <v>57</v>
      </c>
      <c r="H669" s="34">
        <v>16</v>
      </c>
      <c r="I669" s="35">
        <v>10887</v>
      </c>
      <c r="J669" s="35">
        <v>4842</v>
      </c>
      <c r="K669" s="35">
        <v>0</v>
      </c>
      <c r="L669" s="35">
        <v>893</v>
      </c>
      <c r="M669" s="35">
        <v>16622</v>
      </c>
      <c r="N669" s="24"/>
      <c r="O669" s="34">
        <v>0</v>
      </c>
      <c r="P669" s="34">
        <v>0</v>
      </c>
      <c r="Q669" s="36">
        <v>0.09</v>
      </c>
      <c r="R669" s="36">
        <v>4.962417518504373E-2</v>
      </c>
      <c r="S669" s="37">
        <f t="shared" si="10"/>
        <v>0</v>
      </c>
      <c r="T669" s="24"/>
      <c r="U669" s="38">
        <v>251664</v>
      </c>
      <c r="V669" s="38">
        <v>0</v>
      </c>
      <c r="W669" s="38">
        <v>0</v>
      </c>
      <c r="X669" s="38">
        <v>14288</v>
      </c>
      <c r="Y669" s="38">
        <v>265952</v>
      </c>
      <c r="Z669" s="24"/>
      <c r="AA669" s="39"/>
    </row>
    <row r="670" spans="1:27" x14ac:dyDescent="0.3">
      <c r="A670" s="31">
        <v>497</v>
      </c>
      <c r="B670" s="32">
        <v>497117683</v>
      </c>
      <c r="C670" s="33" t="s">
        <v>306</v>
      </c>
      <c r="D670" s="31">
        <v>117</v>
      </c>
      <c r="E670" s="33" t="s">
        <v>53</v>
      </c>
      <c r="F670" s="31">
        <v>683</v>
      </c>
      <c r="G670" s="33" t="s">
        <v>58</v>
      </c>
      <c r="H670" s="34">
        <v>4</v>
      </c>
      <c r="I670" s="35">
        <v>8983</v>
      </c>
      <c r="J670" s="35">
        <v>6270</v>
      </c>
      <c r="K670" s="35">
        <v>0</v>
      </c>
      <c r="L670" s="35">
        <v>893</v>
      </c>
      <c r="M670" s="35">
        <v>16146</v>
      </c>
      <c r="N670" s="24"/>
      <c r="O670" s="34">
        <v>0</v>
      </c>
      <c r="P670" s="34">
        <v>0</v>
      </c>
      <c r="Q670" s="36">
        <v>0.09</v>
      </c>
      <c r="R670" s="36">
        <v>2.7554152555144276E-2</v>
      </c>
      <c r="S670" s="37">
        <f t="shared" si="10"/>
        <v>0</v>
      </c>
      <c r="T670" s="24"/>
      <c r="U670" s="38">
        <v>61012</v>
      </c>
      <c r="V670" s="38">
        <v>0</v>
      </c>
      <c r="W670" s="38">
        <v>0</v>
      </c>
      <c r="X670" s="38">
        <v>3572</v>
      </c>
      <c r="Y670" s="38">
        <v>64584</v>
      </c>
      <c r="Z670" s="24"/>
      <c r="AA670" s="39"/>
    </row>
    <row r="671" spans="1:27" x14ac:dyDescent="0.3">
      <c r="A671" s="31">
        <v>497</v>
      </c>
      <c r="B671" s="32">
        <v>497117755</v>
      </c>
      <c r="C671" s="33" t="s">
        <v>306</v>
      </c>
      <c r="D671" s="31">
        <v>117</v>
      </c>
      <c r="E671" s="33" t="s">
        <v>53</v>
      </c>
      <c r="F671" s="31">
        <v>755</v>
      </c>
      <c r="G671" s="33" t="s">
        <v>62</v>
      </c>
      <c r="H671" s="34">
        <v>2</v>
      </c>
      <c r="I671" s="35">
        <v>8410</v>
      </c>
      <c r="J671" s="35">
        <v>3629</v>
      </c>
      <c r="K671" s="35">
        <v>0</v>
      </c>
      <c r="L671" s="35">
        <v>893</v>
      </c>
      <c r="M671" s="35">
        <v>12932</v>
      </c>
      <c r="N671" s="24"/>
      <c r="O671" s="34">
        <v>0</v>
      </c>
      <c r="P671" s="34">
        <v>0</v>
      </c>
      <c r="Q671" s="36">
        <v>0.09</v>
      </c>
      <c r="R671" s="36">
        <v>1.3353202021532744E-2</v>
      </c>
      <c r="S671" s="37">
        <f t="shared" si="10"/>
        <v>0</v>
      </c>
      <c r="T671" s="24"/>
      <c r="U671" s="38">
        <v>24078</v>
      </c>
      <c r="V671" s="38">
        <v>0</v>
      </c>
      <c r="W671" s="38">
        <v>0</v>
      </c>
      <c r="X671" s="38">
        <v>1786</v>
      </c>
      <c r="Y671" s="38">
        <v>25864</v>
      </c>
      <c r="Z671" s="24"/>
      <c r="AA671" s="39"/>
    </row>
    <row r="672" spans="1:27" x14ac:dyDescent="0.3">
      <c r="A672" s="31">
        <v>497</v>
      </c>
      <c r="B672" s="32">
        <v>497117766</v>
      </c>
      <c r="C672" s="33" t="s">
        <v>306</v>
      </c>
      <c r="D672" s="31">
        <v>117</v>
      </c>
      <c r="E672" s="33" t="s">
        <v>53</v>
      </c>
      <c r="F672" s="31">
        <v>766</v>
      </c>
      <c r="G672" s="33" t="s">
        <v>259</v>
      </c>
      <c r="H672" s="34">
        <v>2</v>
      </c>
      <c r="I672" s="35">
        <v>10127</v>
      </c>
      <c r="J672" s="35">
        <v>3536</v>
      </c>
      <c r="K672" s="35">
        <v>0</v>
      </c>
      <c r="L672" s="35">
        <v>893</v>
      </c>
      <c r="M672" s="35">
        <v>14556</v>
      </c>
      <c r="N672" s="24"/>
      <c r="O672" s="34">
        <v>0</v>
      </c>
      <c r="P672" s="34">
        <v>0</v>
      </c>
      <c r="Q672" s="36">
        <v>0.09</v>
      </c>
      <c r="R672" s="36">
        <v>3.959455646313957E-3</v>
      </c>
      <c r="S672" s="37">
        <f t="shared" si="10"/>
        <v>0</v>
      </c>
      <c r="T672" s="24"/>
      <c r="U672" s="38">
        <v>27326</v>
      </c>
      <c r="V672" s="38">
        <v>0</v>
      </c>
      <c r="W672" s="38">
        <v>0</v>
      </c>
      <c r="X672" s="38">
        <v>1786</v>
      </c>
      <c r="Y672" s="38">
        <v>29112</v>
      </c>
      <c r="Z672" s="24"/>
      <c r="AA672" s="39"/>
    </row>
    <row r="673" spans="1:27" x14ac:dyDescent="0.3">
      <c r="A673" s="31">
        <v>498</v>
      </c>
      <c r="B673" s="32">
        <v>498281281</v>
      </c>
      <c r="C673" s="33" t="s">
        <v>315</v>
      </c>
      <c r="D673" s="31">
        <v>281</v>
      </c>
      <c r="E673" s="33" t="s">
        <v>169</v>
      </c>
      <c r="F673" s="31">
        <v>281</v>
      </c>
      <c r="G673" s="33" t="s">
        <v>169</v>
      </c>
      <c r="H673" s="34">
        <v>376</v>
      </c>
      <c r="I673" s="35">
        <v>11918</v>
      </c>
      <c r="J673" s="35">
        <v>17</v>
      </c>
      <c r="K673" s="35">
        <v>0</v>
      </c>
      <c r="L673" s="35">
        <v>893</v>
      </c>
      <c r="M673" s="35">
        <v>12828</v>
      </c>
      <c r="N673" s="24"/>
      <c r="O673" s="34">
        <v>0</v>
      </c>
      <c r="P673" s="34">
        <v>0</v>
      </c>
      <c r="Q673" s="36">
        <v>0.18</v>
      </c>
      <c r="R673" s="36">
        <v>0.12736719988123807</v>
      </c>
      <c r="S673" s="37">
        <f t="shared" si="10"/>
        <v>0</v>
      </c>
      <c r="T673" s="24"/>
      <c r="U673" s="38">
        <v>4487560</v>
      </c>
      <c r="V673" s="38">
        <v>0</v>
      </c>
      <c r="W673" s="38">
        <v>0</v>
      </c>
      <c r="X673" s="38">
        <v>335768</v>
      </c>
      <c r="Y673" s="38">
        <v>4823328</v>
      </c>
      <c r="Z673" s="24"/>
      <c r="AA673" s="39"/>
    </row>
    <row r="674" spans="1:27" x14ac:dyDescent="0.3">
      <c r="A674" s="31">
        <v>499</v>
      </c>
      <c r="B674" s="32">
        <v>499061061</v>
      </c>
      <c r="C674" s="33" t="s">
        <v>316</v>
      </c>
      <c r="D674" s="31">
        <v>61</v>
      </c>
      <c r="E674" s="33" t="s">
        <v>170</v>
      </c>
      <c r="F674" s="31">
        <v>61</v>
      </c>
      <c r="G674" s="33" t="s">
        <v>170</v>
      </c>
      <c r="H674" s="34">
        <v>136</v>
      </c>
      <c r="I674" s="35">
        <v>10801</v>
      </c>
      <c r="J674" s="35">
        <v>451</v>
      </c>
      <c r="K674" s="35">
        <v>0</v>
      </c>
      <c r="L674" s="35">
        <v>893</v>
      </c>
      <c r="M674" s="35">
        <v>12145</v>
      </c>
      <c r="N674" s="24"/>
      <c r="O674" s="34">
        <v>0</v>
      </c>
      <c r="P674" s="34">
        <v>0</v>
      </c>
      <c r="Q674" s="36">
        <v>0.09</v>
      </c>
      <c r="R674" s="36">
        <v>3.5407636371090213E-2</v>
      </c>
      <c r="S674" s="37">
        <f t="shared" si="10"/>
        <v>0</v>
      </c>
      <c r="T674" s="24"/>
      <c r="U674" s="38">
        <v>1530272</v>
      </c>
      <c r="V674" s="38">
        <v>0</v>
      </c>
      <c r="W674" s="38">
        <v>0</v>
      </c>
      <c r="X674" s="38">
        <v>121448</v>
      </c>
      <c r="Y674" s="38">
        <v>1651720</v>
      </c>
      <c r="Z674" s="24"/>
      <c r="AA674" s="39"/>
    </row>
    <row r="675" spans="1:27" x14ac:dyDescent="0.3">
      <c r="A675" s="31">
        <v>499</v>
      </c>
      <c r="B675" s="32">
        <v>499061137</v>
      </c>
      <c r="C675" s="33" t="s">
        <v>316</v>
      </c>
      <c r="D675" s="31">
        <v>61</v>
      </c>
      <c r="E675" s="33" t="s">
        <v>170</v>
      </c>
      <c r="F675" s="31">
        <v>137</v>
      </c>
      <c r="G675" s="33" t="s">
        <v>210</v>
      </c>
      <c r="H675" s="34">
        <v>4</v>
      </c>
      <c r="I675" s="35">
        <v>14107</v>
      </c>
      <c r="J675" s="35">
        <v>260</v>
      </c>
      <c r="K675" s="35">
        <v>0</v>
      </c>
      <c r="L675" s="35">
        <v>893</v>
      </c>
      <c r="M675" s="35">
        <v>15260</v>
      </c>
      <c r="N675" s="24"/>
      <c r="O675" s="34">
        <v>0</v>
      </c>
      <c r="P675" s="34">
        <v>0</v>
      </c>
      <c r="Q675" s="36">
        <v>0.18</v>
      </c>
      <c r="R675" s="36">
        <v>0.13350469953396557</v>
      </c>
      <c r="S675" s="37">
        <f t="shared" si="10"/>
        <v>0</v>
      </c>
      <c r="T675" s="24"/>
      <c r="U675" s="38">
        <v>57468</v>
      </c>
      <c r="V675" s="38">
        <v>0</v>
      </c>
      <c r="W675" s="38">
        <v>0</v>
      </c>
      <c r="X675" s="38">
        <v>3572</v>
      </c>
      <c r="Y675" s="38">
        <v>61040</v>
      </c>
      <c r="Z675" s="24"/>
      <c r="AA675" s="39"/>
    </row>
    <row r="676" spans="1:27" x14ac:dyDescent="0.3">
      <c r="A676" s="31">
        <v>499</v>
      </c>
      <c r="B676" s="32">
        <v>499061161</v>
      </c>
      <c r="C676" s="33" t="s">
        <v>316</v>
      </c>
      <c r="D676" s="31">
        <v>61</v>
      </c>
      <c r="E676" s="33" t="s">
        <v>170</v>
      </c>
      <c r="F676" s="31">
        <v>161</v>
      </c>
      <c r="G676" s="33" t="s">
        <v>173</v>
      </c>
      <c r="H676" s="34">
        <v>9</v>
      </c>
      <c r="I676" s="35">
        <v>10389</v>
      </c>
      <c r="J676" s="35">
        <v>4432</v>
      </c>
      <c r="K676" s="35">
        <v>0</v>
      </c>
      <c r="L676" s="35">
        <v>893</v>
      </c>
      <c r="M676" s="35">
        <v>15714</v>
      </c>
      <c r="N676" s="24"/>
      <c r="O676" s="34">
        <v>0</v>
      </c>
      <c r="P676" s="34">
        <v>0</v>
      </c>
      <c r="Q676" s="36">
        <v>0.09</v>
      </c>
      <c r="R676" s="36">
        <v>6.8412917513762696E-3</v>
      </c>
      <c r="S676" s="37">
        <f t="shared" si="10"/>
        <v>0</v>
      </c>
      <c r="T676" s="24"/>
      <c r="U676" s="38">
        <v>133389</v>
      </c>
      <c r="V676" s="38">
        <v>0</v>
      </c>
      <c r="W676" s="38">
        <v>0</v>
      </c>
      <c r="X676" s="38">
        <v>8037</v>
      </c>
      <c r="Y676" s="38">
        <v>141426</v>
      </c>
      <c r="Z676" s="24"/>
      <c r="AA676" s="39"/>
    </row>
    <row r="677" spans="1:27" x14ac:dyDescent="0.3">
      <c r="A677" s="31">
        <v>499</v>
      </c>
      <c r="B677" s="32">
        <v>499061281</v>
      </c>
      <c r="C677" s="33" t="s">
        <v>316</v>
      </c>
      <c r="D677" s="31">
        <v>61</v>
      </c>
      <c r="E677" s="33" t="s">
        <v>170</v>
      </c>
      <c r="F677" s="31">
        <v>281</v>
      </c>
      <c r="G677" s="33" t="s">
        <v>169</v>
      </c>
      <c r="H677" s="34">
        <v>352</v>
      </c>
      <c r="I677" s="35">
        <v>11219</v>
      </c>
      <c r="J677" s="35">
        <v>16</v>
      </c>
      <c r="K677" s="35">
        <v>0</v>
      </c>
      <c r="L677" s="35">
        <v>893</v>
      </c>
      <c r="M677" s="35">
        <v>12128</v>
      </c>
      <c r="N677" s="24"/>
      <c r="O677" s="34">
        <v>0</v>
      </c>
      <c r="P677" s="34">
        <v>0</v>
      </c>
      <c r="Q677" s="36">
        <v>0.18</v>
      </c>
      <c r="R677" s="36">
        <v>0.12736719988123807</v>
      </c>
      <c r="S677" s="37">
        <f t="shared" si="10"/>
        <v>0</v>
      </c>
      <c r="T677" s="24"/>
      <c r="U677" s="38">
        <v>3954720</v>
      </c>
      <c r="V677" s="38">
        <v>0</v>
      </c>
      <c r="W677" s="38">
        <v>0</v>
      </c>
      <c r="X677" s="38">
        <v>314336</v>
      </c>
      <c r="Y677" s="38">
        <v>4269056</v>
      </c>
      <c r="Z677" s="24"/>
      <c r="AA677" s="39"/>
    </row>
    <row r="678" spans="1:27" x14ac:dyDescent="0.3">
      <c r="A678" s="31">
        <v>499</v>
      </c>
      <c r="B678" s="32">
        <v>499061332</v>
      </c>
      <c r="C678" s="33" t="s">
        <v>316</v>
      </c>
      <c r="D678" s="31">
        <v>61</v>
      </c>
      <c r="E678" s="33" t="s">
        <v>170</v>
      </c>
      <c r="F678" s="31">
        <v>332</v>
      </c>
      <c r="G678" s="33" t="s">
        <v>221</v>
      </c>
      <c r="H678" s="34">
        <v>29</v>
      </c>
      <c r="I678" s="35">
        <v>12069</v>
      </c>
      <c r="J678" s="35">
        <v>1104</v>
      </c>
      <c r="K678" s="35">
        <v>0</v>
      </c>
      <c r="L678" s="35">
        <v>893</v>
      </c>
      <c r="M678" s="35">
        <v>14066</v>
      </c>
      <c r="N678" s="24"/>
      <c r="O678" s="34">
        <v>0</v>
      </c>
      <c r="P678" s="34">
        <v>0</v>
      </c>
      <c r="Q678" s="36">
        <v>0.09</v>
      </c>
      <c r="R678" s="36">
        <v>2.0233203533025001E-2</v>
      </c>
      <c r="S678" s="37">
        <f t="shared" si="10"/>
        <v>0</v>
      </c>
      <c r="T678" s="24"/>
      <c r="U678" s="38">
        <v>382017</v>
      </c>
      <c r="V678" s="38">
        <v>0</v>
      </c>
      <c r="W678" s="38">
        <v>0</v>
      </c>
      <c r="X678" s="38">
        <v>25897</v>
      </c>
      <c r="Y678" s="38">
        <v>407914</v>
      </c>
      <c r="Z678" s="24"/>
      <c r="AA678" s="39"/>
    </row>
    <row r="679" spans="1:27" x14ac:dyDescent="0.3">
      <c r="A679" s="31">
        <v>3501</v>
      </c>
      <c r="B679" s="32">
        <v>3501137061</v>
      </c>
      <c r="C679" s="33" t="s">
        <v>317</v>
      </c>
      <c r="D679" s="31">
        <v>137</v>
      </c>
      <c r="E679" s="33" t="s">
        <v>210</v>
      </c>
      <c r="F679" s="31">
        <v>61</v>
      </c>
      <c r="G679" s="33" t="s">
        <v>170</v>
      </c>
      <c r="H679" s="34">
        <v>29</v>
      </c>
      <c r="I679" s="35">
        <v>13573</v>
      </c>
      <c r="J679" s="35">
        <v>567</v>
      </c>
      <c r="K679" s="35">
        <v>0</v>
      </c>
      <c r="L679" s="35">
        <v>893</v>
      </c>
      <c r="M679" s="35">
        <v>15033</v>
      </c>
      <c r="N679" s="24"/>
      <c r="O679" s="34">
        <v>0</v>
      </c>
      <c r="P679" s="34">
        <v>0</v>
      </c>
      <c r="Q679" s="36">
        <v>0.09</v>
      </c>
      <c r="R679" s="36">
        <v>3.5407636371090213E-2</v>
      </c>
      <c r="S679" s="37">
        <f t="shared" si="10"/>
        <v>0</v>
      </c>
      <c r="T679" s="24"/>
      <c r="U679" s="38">
        <v>410060</v>
      </c>
      <c r="V679" s="38">
        <v>0</v>
      </c>
      <c r="W679" s="38">
        <v>0</v>
      </c>
      <c r="X679" s="38">
        <v>25897</v>
      </c>
      <c r="Y679" s="38">
        <v>435957</v>
      </c>
      <c r="Z679" s="24"/>
      <c r="AA679" s="39"/>
    </row>
    <row r="680" spans="1:27" x14ac:dyDescent="0.3">
      <c r="A680" s="31">
        <v>3501</v>
      </c>
      <c r="B680" s="32">
        <v>3501137086</v>
      </c>
      <c r="C680" s="33" t="s">
        <v>317</v>
      </c>
      <c r="D680" s="31">
        <v>137</v>
      </c>
      <c r="E680" s="33" t="s">
        <v>210</v>
      </c>
      <c r="F680" s="31">
        <v>86</v>
      </c>
      <c r="G680" s="33" t="s">
        <v>207</v>
      </c>
      <c r="H680" s="34">
        <v>1</v>
      </c>
      <c r="I680" s="35">
        <v>10127</v>
      </c>
      <c r="J680" s="35">
        <v>1569</v>
      </c>
      <c r="K680" s="35">
        <v>0</v>
      </c>
      <c r="L680" s="35">
        <v>893</v>
      </c>
      <c r="M680" s="35">
        <v>12589</v>
      </c>
      <c r="N680" s="24"/>
      <c r="O680" s="34">
        <v>0</v>
      </c>
      <c r="P680" s="34">
        <v>0</v>
      </c>
      <c r="Q680" s="36">
        <v>0.09</v>
      </c>
      <c r="R680" s="36">
        <v>5.746302416698898E-2</v>
      </c>
      <c r="S680" s="37">
        <f t="shared" si="10"/>
        <v>0</v>
      </c>
      <c r="T680" s="24"/>
      <c r="U680" s="38">
        <v>11696</v>
      </c>
      <c r="V680" s="38">
        <v>0</v>
      </c>
      <c r="W680" s="38">
        <v>0</v>
      </c>
      <c r="X680" s="38">
        <v>893</v>
      </c>
      <c r="Y680" s="38">
        <v>12589</v>
      </c>
      <c r="Z680" s="24"/>
      <c r="AA680" s="39"/>
    </row>
    <row r="681" spans="1:27" x14ac:dyDescent="0.3">
      <c r="A681" s="31">
        <v>3501</v>
      </c>
      <c r="B681" s="32">
        <v>3501137137</v>
      </c>
      <c r="C681" s="33" t="s">
        <v>317</v>
      </c>
      <c r="D681" s="31">
        <v>137</v>
      </c>
      <c r="E681" s="33" t="s">
        <v>210</v>
      </c>
      <c r="F681" s="31">
        <v>137</v>
      </c>
      <c r="G681" s="33" t="s">
        <v>210</v>
      </c>
      <c r="H681" s="34">
        <v>198</v>
      </c>
      <c r="I681" s="35">
        <v>13437</v>
      </c>
      <c r="J681" s="35">
        <v>247</v>
      </c>
      <c r="K681" s="35">
        <v>1781.2929292929293</v>
      </c>
      <c r="L681" s="35">
        <v>893</v>
      </c>
      <c r="M681" s="35">
        <v>16358.292929292929</v>
      </c>
      <c r="N681" s="24"/>
      <c r="O681" s="34">
        <v>0</v>
      </c>
      <c r="P681" s="34">
        <v>0</v>
      </c>
      <c r="Q681" s="36">
        <v>0.18</v>
      </c>
      <c r="R681" s="36">
        <v>0.13350469953396557</v>
      </c>
      <c r="S681" s="37">
        <f t="shared" si="10"/>
        <v>0</v>
      </c>
      <c r="T681" s="24"/>
      <c r="U681" s="38">
        <v>2709432</v>
      </c>
      <c r="V681" s="38">
        <v>352696</v>
      </c>
      <c r="W681" s="38">
        <v>0</v>
      </c>
      <c r="X681" s="38">
        <v>176814</v>
      </c>
      <c r="Y681" s="38">
        <v>3238942</v>
      </c>
      <c r="Z681" s="24"/>
      <c r="AA681" s="39"/>
    </row>
    <row r="682" spans="1:27" x14ac:dyDescent="0.3">
      <c r="A682" s="31">
        <v>3501</v>
      </c>
      <c r="B682" s="32">
        <v>3501137161</v>
      </c>
      <c r="C682" s="33" t="s">
        <v>317</v>
      </c>
      <c r="D682" s="31">
        <v>137</v>
      </c>
      <c r="E682" s="33" t="s">
        <v>210</v>
      </c>
      <c r="F682" s="31">
        <v>161</v>
      </c>
      <c r="G682" s="33" t="s">
        <v>173</v>
      </c>
      <c r="H682" s="34">
        <v>1</v>
      </c>
      <c r="I682" s="35">
        <v>10127</v>
      </c>
      <c r="J682" s="35">
        <v>4320</v>
      </c>
      <c r="K682" s="35">
        <v>0</v>
      </c>
      <c r="L682" s="35">
        <v>893</v>
      </c>
      <c r="M682" s="35">
        <v>15340</v>
      </c>
      <c r="N682" s="24"/>
      <c r="O682" s="34">
        <v>0</v>
      </c>
      <c r="P682" s="34">
        <v>0</v>
      </c>
      <c r="Q682" s="36">
        <v>0.09</v>
      </c>
      <c r="R682" s="36">
        <v>6.8412917513762696E-3</v>
      </c>
      <c r="S682" s="37">
        <f t="shared" si="10"/>
        <v>0</v>
      </c>
      <c r="T682" s="24"/>
      <c r="U682" s="38">
        <v>14447</v>
      </c>
      <c r="V682" s="38">
        <v>0</v>
      </c>
      <c r="W682" s="38">
        <v>0</v>
      </c>
      <c r="X682" s="38">
        <v>893</v>
      </c>
      <c r="Y682" s="38">
        <v>15340</v>
      </c>
      <c r="Z682" s="24"/>
      <c r="AA682" s="39"/>
    </row>
    <row r="683" spans="1:27" x14ac:dyDescent="0.3">
      <c r="A683" s="31">
        <v>3501</v>
      </c>
      <c r="B683" s="32">
        <v>3501137210</v>
      </c>
      <c r="C683" s="33" t="s">
        <v>317</v>
      </c>
      <c r="D683" s="31">
        <v>137</v>
      </c>
      <c r="E683" s="33" t="s">
        <v>210</v>
      </c>
      <c r="F683" s="31">
        <v>210</v>
      </c>
      <c r="G683" s="33" t="s">
        <v>54</v>
      </c>
      <c r="H683" s="34">
        <v>1</v>
      </c>
      <c r="I683" s="35">
        <v>10127</v>
      </c>
      <c r="J683" s="35">
        <v>3440</v>
      </c>
      <c r="K683" s="35">
        <v>0</v>
      </c>
      <c r="L683" s="35">
        <v>893</v>
      </c>
      <c r="M683" s="35">
        <v>14460</v>
      </c>
      <c r="N683" s="24"/>
      <c r="O683" s="34">
        <v>0</v>
      </c>
      <c r="P683" s="34">
        <v>0</v>
      </c>
      <c r="Q683" s="36">
        <v>0.09</v>
      </c>
      <c r="R683" s="36">
        <v>6.410239842210394E-2</v>
      </c>
      <c r="S683" s="37">
        <f t="shared" si="10"/>
        <v>0</v>
      </c>
      <c r="T683" s="24"/>
      <c r="U683" s="38">
        <v>13567</v>
      </c>
      <c r="V683" s="38">
        <v>0</v>
      </c>
      <c r="W683" s="38">
        <v>0</v>
      </c>
      <c r="X683" s="38">
        <v>893</v>
      </c>
      <c r="Y683" s="38">
        <v>14460</v>
      </c>
      <c r="Z683" s="24"/>
      <c r="AA683" s="39"/>
    </row>
    <row r="684" spans="1:27" x14ac:dyDescent="0.3">
      <c r="A684" s="31">
        <v>3501</v>
      </c>
      <c r="B684" s="32">
        <v>3501137278</v>
      </c>
      <c r="C684" s="33" t="s">
        <v>317</v>
      </c>
      <c r="D684" s="31">
        <v>137</v>
      </c>
      <c r="E684" s="33" t="s">
        <v>210</v>
      </c>
      <c r="F684" s="31">
        <v>278</v>
      </c>
      <c r="G684" s="33" t="s">
        <v>212</v>
      </c>
      <c r="H684" s="34">
        <v>2</v>
      </c>
      <c r="I684" s="35">
        <v>12117</v>
      </c>
      <c r="J684" s="35">
        <v>3491</v>
      </c>
      <c r="K684" s="35">
        <v>0</v>
      </c>
      <c r="L684" s="35">
        <v>893</v>
      </c>
      <c r="M684" s="35">
        <v>16501</v>
      </c>
      <c r="N684" s="24"/>
      <c r="O684" s="34">
        <v>0</v>
      </c>
      <c r="P684" s="34">
        <v>0</v>
      </c>
      <c r="Q684" s="36">
        <v>0.09</v>
      </c>
      <c r="R684" s="36">
        <v>5.5084336961865453E-2</v>
      </c>
      <c r="S684" s="37">
        <f t="shared" si="10"/>
        <v>0</v>
      </c>
      <c r="T684" s="24"/>
      <c r="U684" s="38">
        <v>31216</v>
      </c>
      <c r="V684" s="38">
        <v>0</v>
      </c>
      <c r="W684" s="38">
        <v>0</v>
      </c>
      <c r="X684" s="38">
        <v>1786</v>
      </c>
      <c r="Y684" s="38">
        <v>33002</v>
      </c>
      <c r="Z684" s="24"/>
      <c r="AA684" s="39"/>
    </row>
    <row r="685" spans="1:27" x14ac:dyDescent="0.3">
      <c r="A685" s="31">
        <v>3501</v>
      </c>
      <c r="B685" s="32">
        <v>3501137281</v>
      </c>
      <c r="C685" s="33" t="s">
        <v>317</v>
      </c>
      <c r="D685" s="31">
        <v>137</v>
      </c>
      <c r="E685" s="33" t="s">
        <v>210</v>
      </c>
      <c r="F685" s="31">
        <v>281</v>
      </c>
      <c r="G685" s="33" t="s">
        <v>169</v>
      </c>
      <c r="H685" s="34">
        <v>79</v>
      </c>
      <c r="I685" s="35">
        <v>13660</v>
      </c>
      <c r="J685" s="35">
        <v>20</v>
      </c>
      <c r="K685" s="35">
        <v>0</v>
      </c>
      <c r="L685" s="35">
        <v>893</v>
      </c>
      <c r="M685" s="35">
        <v>14573</v>
      </c>
      <c r="N685" s="24"/>
      <c r="O685" s="34">
        <v>0</v>
      </c>
      <c r="P685" s="34">
        <v>0</v>
      </c>
      <c r="Q685" s="36">
        <v>0.18</v>
      </c>
      <c r="R685" s="36">
        <v>0.12736719988123807</v>
      </c>
      <c r="S685" s="37">
        <f t="shared" si="10"/>
        <v>0</v>
      </c>
      <c r="T685" s="24"/>
      <c r="U685" s="38">
        <v>1080720</v>
      </c>
      <c r="V685" s="38">
        <v>0</v>
      </c>
      <c r="W685" s="38">
        <v>0</v>
      </c>
      <c r="X685" s="38">
        <v>70547</v>
      </c>
      <c r="Y685" s="38">
        <v>1151267</v>
      </c>
      <c r="Z685" s="24"/>
      <c r="AA685" s="39"/>
    </row>
    <row r="686" spans="1:27" x14ac:dyDescent="0.3">
      <c r="A686" s="31">
        <v>3501</v>
      </c>
      <c r="B686" s="32">
        <v>3501137332</v>
      </c>
      <c r="C686" s="33" t="s">
        <v>317</v>
      </c>
      <c r="D686" s="31">
        <v>137</v>
      </c>
      <c r="E686" s="33" t="s">
        <v>210</v>
      </c>
      <c r="F686" s="31">
        <v>332</v>
      </c>
      <c r="G686" s="33" t="s">
        <v>221</v>
      </c>
      <c r="H686" s="34">
        <v>9</v>
      </c>
      <c r="I686" s="35">
        <v>10127</v>
      </c>
      <c r="J686" s="35">
        <v>926</v>
      </c>
      <c r="K686" s="35">
        <v>0</v>
      </c>
      <c r="L686" s="35">
        <v>893</v>
      </c>
      <c r="M686" s="35">
        <v>11946</v>
      </c>
      <c r="N686" s="24"/>
      <c r="O686" s="34">
        <v>0</v>
      </c>
      <c r="P686" s="34">
        <v>0</v>
      </c>
      <c r="Q686" s="36">
        <v>0.09</v>
      </c>
      <c r="R686" s="36">
        <v>2.0233203533025001E-2</v>
      </c>
      <c r="S686" s="37">
        <f t="shared" si="10"/>
        <v>0</v>
      </c>
      <c r="T686" s="24"/>
      <c r="U686" s="38">
        <v>99477</v>
      </c>
      <c r="V686" s="38">
        <v>0</v>
      </c>
      <c r="W686" s="38">
        <v>0</v>
      </c>
      <c r="X686" s="38">
        <v>8037</v>
      </c>
      <c r="Y686" s="38">
        <v>107514</v>
      </c>
      <c r="Z686" s="24"/>
      <c r="AA686" s="39"/>
    </row>
    <row r="687" spans="1:27" x14ac:dyDescent="0.3">
      <c r="A687" s="31">
        <v>3502</v>
      </c>
      <c r="B687" s="32">
        <v>3502281061</v>
      </c>
      <c r="C687" s="33" t="s">
        <v>318</v>
      </c>
      <c r="D687" s="31">
        <v>281</v>
      </c>
      <c r="E687" s="33" t="s">
        <v>169</v>
      </c>
      <c r="F687" s="31">
        <v>61</v>
      </c>
      <c r="G687" s="33" t="s">
        <v>170</v>
      </c>
      <c r="H687" s="34">
        <v>2</v>
      </c>
      <c r="I687" s="35">
        <v>12390</v>
      </c>
      <c r="J687" s="35">
        <v>517</v>
      </c>
      <c r="K687" s="35">
        <v>0</v>
      </c>
      <c r="L687" s="35">
        <v>893</v>
      </c>
      <c r="M687" s="35">
        <v>13800</v>
      </c>
      <c r="N687" s="24"/>
      <c r="O687" s="34">
        <v>0</v>
      </c>
      <c r="P687" s="34">
        <v>0</v>
      </c>
      <c r="Q687" s="36">
        <v>0.09</v>
      </c>
      <c r="R687" s="36">
        <v>3.5407636371090213E-2</v>
      </c>
      <c r="S687" s="37">
        <f t="shared" si="10"/>
        <v>0</v>
      </c>
      <c r="T687" s="24"/>
      <c r="U687" s="38">
        <v>25814</v>
      </c>
      <c r="V687" s="38">
        <v>0</v>
      </c>
      <c r="W687" s="38">
        <v>0</v>
      </c>
      <c r="X687" s="38">
        <v>1786</v>
      </c>
      <c r="Y687" s="38">
        <v>27600</v>
      </c>
      <c r="Z687" s="24"/>
      <c r="AA687" s="39"/>
    </row>
    <row r="688" spans="1:27" x14ac:dyDescent="0.3">
      <c r="A688" s="31">
        <v>3502</v>
      </c>
      <c r="B688" s="32">
        <v>3502281137</v>
      </c>
      <c r="C688" s="33" t="s">
        <v>318</v>
      </c>
      <c r="D688" s="31">
        <v>281</v>
      </c>
      <c r="E688" s="33" t="s">
        <v>169</v>
      </c>
      <c r="F688" s="31">
        <v>137</v>
      </c>
      <c r="G688" s="33" t="s">
        <v>210</v>
      </c>
      <c r="H688" s="34">
        <v>1</v>
      </c>
      <c r="I688" s="35">
        <v>14107</v>
      </c>
      <c r="J688" s="35">
        <v>260</v>
      </c>
      <c r="K688" s="35">
        <v>0</v>
      </c>
      <c r="L688" s="35">
        <v>893</v>
      </c>
      <c r="M688" s="35">
        <v>15260</v>
      </c>
      <c r="N688" s="24"/>
      <c r="O688" s="34">
        <v>0</v>
      </c>
      <c r="P688" s="34">
        <v>0</v>
      </c>
      <c r="Q688" s="36">
        <v>0.18</v>
      </c>
      <c r="R688" s="36">
        <v>0.13350469953396557</v>
      </c>
      <c r="S688" s="37">
        <f t="shared" si="10"/>
        <v>0</v>
      </c>
      <c r="T688" s="24"/>
      <c r="U688" s="38">
        <v>14367</v>
      </c>
      <c r="V688" s="38">
        <v>0</v>
      </c>
      <c r="W688" s="38">
        <v>0</v>
      </c>
      <c r="X688" s="38">
        <v>893</v>
      </c>
      <c r="Y688" s="38">
        <v>15260</v>
      </c>
      <c r="Z688" s="24"/>
      <c r="AA688" s="39"/>
    </row>
    <row r="689" spans="1:27" x14ac:dyDescent="0.3">
      <c r="A689" s="31">
        <v>3502</v>
      </c>
      <c r="B689" s="32">
        <v>3502281281</v>
      </c>
      <c r="C689" s="33" t="s">
        <v>318</v>
      </c>
      <c r="D689" s="31">
        <v>281</v>
      </c>
      <c r="E689" s="33" t="s">
        <v>169</v>
      </c>
      <c r="F689" s="31">
        <v>281</v>
      </c>
      <c r="G689" s="33" t="s">
        <v>169</v>
      </c>
      <c r="H689" s="34">
        <v>527</v>
      </c>
      <c r="I689" s="35">
        <v>12536</v>
      </c>
      <c r="J689" s="35">
        <v>18</v>
      </c>
      <c r="K689" s="35">
        <v>0</v>
      </c>
      <c r="L689" s="35">
        <v>893</v>
      </c>
      <c r="M689" s="35">
        <v>13447</v>
      </c>
      <c r="N689" s="24"/>
      <c r="O689" s="34">
        <v>0</v>
      </c>
      <c r="P689" s="34">
        <v>0</v>
      </c>
      <c r="Q689" s="36">
        <v>0.18</v>
      </c>
      <c r="R689" s="36">
        <v>0.12736719988123807</v>
      </c>
      <c r="S689" s="37">
        <f t="shared" si="10"/>
        <v>0</v>
      </c>
      <c r="T689" s="24"/>
      <c r="U689" s="38">
        <v>6615958</v>
      </c>
      <c r="V689" s="38">
        <v>0</v>
      </c>
      <c r="W689" s="38">
        <v>0</v>
      </c>
      <c r="X689" s="38">
        <v>470611</v>
      </c>
      <c r="Y689" s="38">
        <v>7086569</v>
      </c>
      <c r="Z689" s="24"/>
      <c r="AA689" s="39"/>
    </row>
    <row r="690" spans="1:27" x14ac:dyDescent="0.3">
      <c r="A690" s="31">
        <v>3503</v>
      </c>
      <c r="B690" s="32">
        <v>3503160031</v>
      </c>
      <c r="C690" s="33" t="s">
        <v>319</v>
      </c>
      <c r="D690" s="31">
        <v>160</v>
      </c>
      <c r="E690" s="33" t="s">
        <v>104</v>
      </c>
      <c r="F690" s="31">
        <v>31</v>
      </c>
      <c r="G690" s="33" t="s">
        <v>101</v>
      </c>
      <c r="H690" s="34">
        <v>10</v>
      </c>
      <c r="I690" s="35">
        <v>9118</v>
      </c>
      <c r="J690" s="35">
        <v>4230</v>
      </c>
      <c r="K690" s="35">
        <v>0</v>
      </c>
      <c r="L690" s="35">
        <v>893</v>
      </c>
      <c r="M690" s="35">
        <v>14241</v>
      </c>
      <c r="N690" s="24"/>
      <c r="O690" s="34">
        <v>0</v>
      </c>
      <c r="P690" s="34">
        <v>0</v>
      </c>
      <c r="Q690" s="36">
        <v>0.09</v>
      </c>
      <c r="R690" s="36">
        <v>2.7965192099759735E-2</v>
      </c>
      <c r="S690" s="37">
        <f t="shared" si="10"/>
        <v>0</v>
      </c>
      <c r="T690" s="24"/>
      <c r="U690" s="38">
        <v>133480</v>
      </c>
      <c r="V690" s="38">
        <v>0</v>
      </c>
      <c r="W690" s="38">
        <v>0</v>
      </c>
      <c r="X690" s="38">
        <v>8930</v>
      </c>
      <c r="Y690" s="38">
        <v>142410</v>
      </c>
      <c r="Z690" s="24"/>
      <c r="AA690" s="39"/>
    </row>
    <row r="691" spans="1:27" x14ac:dyDescent="0.3">
      <c r="A691" s="31">
        <v>3503</v>
      </c>
      <c r="B691" s="32">
        <v>3503160044</v>
      </c>
      <c r="C691" s="33" t="s">
        <v>319</v>
      </c>
      <c r="D691" s="31">
        <v>160</v>
      </c>
      <c r="E691" s="33" t="s">
        <v>104</v>
      </c>
      <c r="F691" s="31">
        <v>44</v>
      </c>
      <c r="G691" s="33" t="s">
        <v>35</v>
      </c>
      <c r="H691" s="34">
        <v>2</v>
      </c>
      <c r="I691" s="35">
        <v>8749</v>
      </c>
      <c r="J691" s="35">
        <v>204</v>
      </c>
      <c r="K691" s="35">
        <v>0</v>
      </c>
      <c r="L691" s="35">
        <v>893</v>
      </c>
      <c r="M691" s="35">
        <v>9846</v>
      </c>
      <c r="N691" s="24"/>
      <c r="O691" s="34">
        <v>0</v>
      </c>
      <c r="P691" s="34">
        <v>0</v>
      </c>
      <c r="Q691" s="36">
        <v>0.09</v>
      </c>
      <c r="R691" s="36">
        <v>5.5522851392677805E-2</v>
      </c>
      <c r="S691" s="37">
        <f t="shared" si="10"/>
        <v>0</v>
      </c>
      <c r="T691" s="24"/>
      <c r="U691" s="38">
        <v>17906</v>
      </c>
      <c r="V691" s="38">
        <v>0</v>
      </c>
      <c r="W691" s="38">
        <v>0</v>
      </c>
      <c r="X691" s="38">
        <v>1786</v>
      </c>
      <c r="Y691" s="38">
        <v>19692</v>
      </c>
      <c r="Z691" s="24"/>
      <c r="AA691" s="39"/>
    </row>
    <row r="692" spans="1:27" x14ac:dyDescent="0.3">
      <c r="A692" s="31">
        <v>3503</v>
      </c>
      <c r="B692" s="32">
        <v>3503160048</v>
      </c>
      <c r="C692" s="33" t="s">
        <v>319</v>
      </c>
      <c r="D692" s="31">
        <v>160</v>
      </c>
      <c r="E692" s="33" t="s">
        <v>104</v>
      </c>
      <c r="F692" s="31">
        <v>48</v>
      </c>
      <c r="G692" s="33" t="s">
        <v>152</v>
      </c>
      <c r="H692" s="34">
        <v>1</v>
      </c>
      <c r="I692" s="35">
        <v>8749</v>
      </c>
      <c r="J692" s="35">
        <v>6953</v>
      </c>
      <c r="K692" s="35">
        <v>0</v>
      </c>
      <c r="L692" s="35">
        <v>893</v>
      </c>
      <c r="M692" s="35">
        <v>16595</v>
      </c>
      <c r="N692" s="24"/>
      <c r="O692" s="34">
        <v>0</v>
      </c>
      <c r="P692" s="34">
        <v>0</v>
      </c>
      <c r="Q692" s="36">
        <v>0.09</v>
      </c>
      <c r="R692" s="36">
        <v>1.2116607373427524E-3</v>
      </c>
      <c r="S692" s="37">
        <f t="shared" si="10"/>
        <v>0</v>
      </c>
      <c r="T692" s="24"/>
      <c r="U692" s="38">
        <v>15702</v>
      </c>
      <c r="V692" s="38">
        <v>0</v>
      </c>
      <c r="W692" s="38">
        <v>0</v>
      </c>
      <c r="X692" s="38">
        <v>893</v>
      </c>
      <c r="Y692" s="38">
        <v>16595</v>
      </c>
      <c r="Z692" s="24"/>
      <c r="AA692" s="39"/>
    </row>
    <row r="693" spans="1:27" x14ac:dyDescent="0.3">
      <c r="A693" s="31">
        <v>3503</v>
      </c>
      <c r="B693" s="32">
        <v>3503160056</v>
      </c>
      <c r="C693" s="33" t="s">
        <v>319</v>
      </c>
      <c r="D693" s="31">
        <v>160</v>
      </c>
      <c r="E693" s="33" t="s">
        <v>104</v>
      </c>
      <c r="F693" s="31">
        <v>56</v>
      </c>
      <c r="G693" s="33" t="s">
        <v>153</v>
      </c>
      <c r="H693" s="34">
        <v>3</v>
      </c>
      <c r="I693" s="35">
        <v>8749</v>
      </c>
      <c r="J693" s="35">
        <v>3399</v>
      </c>
      <c r="K693" s="35">
        <v>0</v>
      </c>
      <c r="L693" s="35">
        <v>893</v>
      </c>
      <c r="M693" s="35">
        <v>13041</v>
      </c>
      <c r="N693" s="24"/>
      <c r="O693" s="34">
        <v>0</v>
      </c>
      <c r="P693" s="34">
        <v>0</v>
      </c>
      <c r="Q693" s="36">
        <v>0.09</v>
      </c>
      <c r="R693" s="36">
        <v>2.3668990617612885E-2</v>
      </c>
      <c r="S693" s="37">
        <f t="shared" si="10"/>
        <v>0</v>
      </c>
      <c r="T693" s="24"/>
      <c r="U693" s="38">
        <v>36444</v>
      </c>
      <c r="V693" s="38">
        <v>0</v>
      </c>
      <c r="W693" s="38">
        <v>0</v>
      </c>
      <c r="X693" s="38">
        <v>2679</v>
      </c>
      <c r="Y693" s="38">
        <v>39123</v>
      </c>
      <c r="Z693" s="24"/>
      <c r="AA693" s="39"/>
    </row>
    <row r="694" spans="1:27" x14ac:dyDescent="0.3">
      <c r="A694" s="31">
        <v>3503</v>
      </c>
      <c r="B694" s="32">
        <v>3503160079</v>
      </c>
      <c r="C694" s="33" t="s">
        <v>319</v>
      </c>
      <c r="D694" s="31">
        <v>160</v>
      </c>
      <c r="E694" s="33" t="s">
        <v>104</v>
      </c>
      <c r="F694" s="31">
        <v>79</v>
      </c>
      <c r="G694" s="33" t="s">
        <v>109</v>
      </c>
      <c r="H694" s="34">
        <v>61</v>
      </c>
      <c r="I694" s="35">
        <v>9963</v>
      </c>
      <c r="J694" s="35">
        <v>1009</v>
      </c>
      <c r="K694" s="35">
        <v>0</v>
      </c>
      <c r="L694" s="35">
        <v>893</v>
      </c>
      <c r="M694" s="35">
        <v>11865</v>
      </c>
      <c r="N694" s="24"/>
      <c r="O694" s="34">
        <v>0</v>
      </c>
      <c r="P694" s="34">
        <v>0</v>
      </c>
      <c r="Q694" s="36">
        <v>0.09</v>
      </c>
      <c r="R694" s="36">
        <v>6.7349597851177154E-2</v>
      </c>
      <c r="S694" s="37">
        <f t="shared" si="10"/>
        <v>0</v>
      </c>
      <c r="T694" s="24"/>
      <c r="U694" s="38">
        <v>669292</v>
      </c>
      <c r="V694" s="38">
        <v>0</v>
      </c>
      <c r="W694" s="38">
        <v>0</v>
      </c>
      <c r="X694" s="38">
        <v>54473</v>
      </c>
      <c r="Y694" s="38">
        <v>723765</v>
      </c>
      <c r="Z694" s="24"/>
      <c r="AA694" s="39"/>
    </row>
    <row r="695" spans="1:27" x14ac:dyDescent="0.3">
      <c r="A695" s="31">
        <v>3503</v>
      </c>
      <c r="B695" s="32">
        <v>3503160149</v>
      </c>
      <c r="C695" s="33" t="s">
        <v>319</v>
      </c>
      <c r="D695" s="31">
        <v>160</v>
      </c>
      <c r="E695" s="33" t="s">
        <v>104</v>
      </c>
      <c r="F695" s="31">
        <v>149</v>
      </c>
      <c r="G695" s="33" t="s">
        <v>103</v>
      </c>
      <c r="H695" s="34">
        <v>1</v>
      </c>
      <c r="I695" s="35">
        <v>12729</v>
      </c>
      <c r="J695" s="35">
        <v>16</v>
      </c>
      <c r="K695" s="35">
        <v>0</v>
      </c>
      <c r="L695" s="35">
        <v>893</v>
      </c>
      <c r="M695" s="35">
        <v>13638</v>
      </c>
      <c r="N695" s="24"/>
      <c r="O695" s="34">
        <v>0</v>
      </c>
      <c r="P695" s="34">
        <v>0</v>
      </c>
      <c r="Q695" s="36">
        <v>0.16</v>
      </c>
      <c r="R695" s="36">
        <v>0.11951738551252943</v>
      </c>
      <c r="S695" s="37">
        <f t="shared" si="10"/>
        <v>0</v>
      </c>
      <c r="T695" s="24"/>
      <c r="U695" s="38">
        <v>12745</v>
      </c>
      <c r="V695" s="38">
        <v>0</v>
      </c>
      <c r="W695" s="38">
        <v>0</v>
      </c>
      <c r="X695" s="38">
        <v>893</v>
      </c>
      <c r="Y695" s="38">
        <v>13638</v>
      </c>
      <c r="Z695" s="24"/>
      <c r="AA695" s="39"/>
    </row>
    <row r="696" spans="1:27" x14ac:dyDescent="0.3">
      <c r="A696" s="31">
        <v>3503</v>
      </c>
      <c r="B696" s="32">
        <v>3503160160</v>
      </c>
      <c r="C696" s="33" t="s">
        <v>319</v>
      </c>
      <c r="D696" s="31">
        <v>160</v>
      </c>
      <c r="E696" s="33" t="s">
        <v>104</v>
      </c>
      <c r="F696" s="31">
        <v>160</v>
      </c>
      <c r="G696" s="33" t="s">
        <v>104</v>
      </c>
      <c r="H696" s="34">
        <v>753</v>
      </c>
      <c r="I696" s="35">
        <v>11179</v>
      </c>
      <c r="J696" s="35">
        <v>352</v>
      </c>
      <c r="K696" s="35">
        <v>404.0836653386454</v>
      </c>
      <c r="L696" s="35">
        <v>893</v>
      </c>
      <c r="M696" s="35">
        <v>12828.083665338645</v>
      </c>
      <c r="N696" s="24"/>
      <c r="O696" s="34">
        <v>0</v>
      </c>
      <c r="P696" s="34">
        <v>0</v>
      </c>
      <c r="Q696" s="36">
        <v>0.18</v>
      </c>
      <c r="R696" s="36">
        <v>0.10880054359760256</v>
      </c>
      <c r="S696" s="37">
        <f t="shared" si="10"/>
        <v>0</v>
      </c>
      <c r="T696" s="24"/>
      <c r="U696" s="38">
        <v>8682843</v>
      </c>
      <c r="V696" s="38">
        <v>304275</v>
      </c>
      <c r="W696" s="38">
        <v>0</v>
      </c>
      <c r="X696" s="38">
        <v>672429</v>
      </c>
      <c r="Y696" s="38">
        <v>9659547</v>
      </c>
      <c r="Z696" s="24"/>
      <c r="AA696" s="39"/>
    </row>
    <row r="697" spans="1:27" x14ac:dyDescent="0.3">
      <c r="A697" s="31">
        <v>3503</v>
      </c>
      <c r="B697" s="32">
        <v>3503160229</v>
      </c>
      <c r="C697" s="33" t="s">
        <v>319</v>
      </c>
      <c r="D697" s="31">
        <v>160</v>
      </c>
      <c r="E697" s="33" t="s">
        <v>104</v>
      </c>
      <c r="F697" s="31">
        <v>229</v>
      </c>
      <c r="G697" s="33" t="s">
        <v>113</v>
      </c>
      <c r="H697" s="34">
        <v>2</v>
      </c>
      <c r="I697" s="35">
        <v>12706</v>
      </c>
      <c r="J697" s="35">
        <v>1203</v>
      </c>
      <c r="K697" s="35">
        <v>0</v>
      </c>
      <c r="L697" s="35">
        <v>893</v>
      </c>
      <c r="M697" s="35">
        <v>14802</v>
      </c>
      <c r="N697" s="24"/>
      <c r="O697" s="34">
        <v>0</v>
      </c>
      <c r="P697" s="34">
        <v>0</v>
      </c>
      <c r="Q697" s="36">
        <v>0.09</v>
      </c>
      <c r="R697" s="36">
        <v>1.0982597706240303E-2</v>
      </c>
      <c r="S697" s="37">
        <f t="shared" si="10"/>
        <v>0</v>
      </c>
      <c r="T697" s="24"/>
      <c r="U697" s="38">
        <v>27818</v>
      </c>
      <c r="V697" s="38">
        <v>0</v>
      </c>
      <c r="W697" s="38">
        <v>0</v>
      </c>
      <c r="X697" s="38">
        <v>1786</v>
      </c>
      <c r="Y697" s="38">
        <v>29604</v>
      </c>
      <c r="Z697" s="24"/>
      <c r="AA697" s="39"/>
    </row>
    <row r="698" spans="1:27" x14ac:dyDescent="0.3">
      <c r="A698" s="31">
        <v>3503</v>
      </c>
      <c r="B698" s="32">
        <v>3503160295</v>
      </c>
      <c r="C698" s="33" t="s">
        <v>319</v>
      </c>
      <c r="D698" s="31">
        <v>160</v>
      </c>
      <c r="E698" s="33" t="s">
        <v>104</v>
      </c>
      <c r="F698" s="31">
        <v>295</v>
      </c>
      <c r="G698" s="33" t="s">
        <v>155</v>
      </c>
      <c r="H698" s="34">
        <v>2</v>
      </c>
      <c r="I698" s="35">
        <v>8727</v>
      </c>
      <c r="J698" s="35">
        <v>4173</v>
      </c>
      <c r="K698" s="35">
        <v>0</v>
      </c>
      <c r="L698" s="35">
        <v>893</v>
      </c>
      <c r="M698" s="35">
        <v>13793</v>
      </c>
      <c r="N698" s="24"/>
      <c r="O698" s="34">
        <v>0</v>
      </c>
      <c r="P698" s="34">
        <v>0</v>
      </c>
      <c r="Q698" s="36">
        <v>0.09</v>
      </c>
      <c r="R698" s="36">
        <v>2.155593654197779E-2</v>
      </c>
      <c r="S698" s="37">
        <f t="shared" si="10"/>
        <v>0</v>
      </c>
      <c r="T698" s="24"/>
      <c r="U698" s="38">
        <v>25800</v>
      </c>
      <c r="V698" s="38">
        <v>0</v>
      </c>
      <c r="W698" s="38">
        <v>0</v>
      </c>
      <c r="X698" s="38">
        <v>1786</v>
      </c>
      <c r="Y698" s="38">
        <v>27586</v>
      </c>
      <c r="Z698" s="24"/>
      <c r="AA698" s="39"/>
    </row>
    <row r="699" spans="1:27" x14ac:dyDescent="0.3">
      <c r="A699" s="31">
        <v>3503</v>
      </c>
      <c r="B699" s="32">
        <v>3503160735</v>
      </c>
      <c r="C699" s="33" t="s">
        <v>319</v>
      </c>
      <c r="D699" s="31">
        <v>160</v>
      </c>
      <c r="E699" s="33" t="s">
        <v>104</v>
      </c>
      <c r="F699" s="31">
        <v>735</v>
      </c>
      <c r="G699" s="33" t="s">
        <v>138</v>
      </c>
      <c r="H699" s="34">
        <v>3</v>
      </c>
      <c r="I699" s="35">
        <v>12729</v>
      </c>
      <c r="J699" s="35">
        <v>5094</v>
      </c>
      <c r="K699" s="35">
        <v>0</v>
      </c>
      <c r="L699" s="35">
        <v>893</v>
      </c>
      <c r="M699" s="35">
        <v>18716</v>
      </c>
      <c r="N699" s="24"/>
      <c r="O699" s="34">
        <v>0</v>
      </c>
      <c r="P699" s="34">
        <v>0</v>
      </c>
      <c r="Q699" s="36">
        <v>0.09</v>
      </c>
      <c r="R699" s="36">
        <v>2.12082841420623E-2</v>
      </c>
      <c r="S699" s="37">
        <f t="shared" si="10"/>
        <v>0</v>
      </c>
      <c r="T699" s="24"/>
      <c r="U699" s="38">
        <v>53469</v>
      </c>
      <c r="V699" s="38">
        <v>0</v>
      </c>
      <c r="W699" s="38">
        <v>0</v>
      </c>
      <c r="X699" s="38">
        <v>2679</v>
      </c>
      <c r="Y699" s="38">
        <v>56148</v>
      </c>
      <c r="Z699" s="24"/>
      <c r="AA699" s="39"/>
    </row>
    <row r="700" spans="1:27" x14ac:dyDescent="0.3">
      <c r="A700" s="31">
        <v>3504</v>
      </c>
      <c r="B700" s="32">
        <v>3504035035</v>
      </c>
      <c r="C700" s="33" t="s">
        <v>320</v>
      </c>
      <c r="D700" s="31">
        <v>35</v>
      </c>
      <c r="E700" s="33" t="s">
        <v>22</v>
      </c>
      <c r="F700" s="31">
        <v>35</v>
      </c>
      <c r="G700" s="33" t="s">
        <v>22</v>
      </c>
      <c r="H700" s="34">
        <v>273</v>
      </c>
      <c r="I700" s="35">
        <v>13655</v>
      </c>
      <c r="J700" s="35">
        <v>4794</v>
      </c>
      <c r="K700" s="35">
        <v>353.60439560439562</v>
      </c>
      <c r="L700" s="35">
        <v>893</v>
      </c>
      <c r="M700" s="35">
        <v>19695.604395604394</v>
      </c>
      <c r="N700" s="24"/>
      <c r="O700" s="34">
        <v>0</v>
      </c>
      <c r="P700" s="34">
        <v>0</v>
      </c>
      <c r="Q700" s="36">
        <v>0.18</v>
      </c>
      <c r="R700" s="36">
        <v>0.1582084907439498</v>
      </c>
      <c r="S700" s="37">
        <f t="shared" si="10"/>
        <v>0</v>
      </c>
      <c r="T700" s="24"/>
      <c r="U700" s="38">
        <v>5036577</v>
      </c>
      <c r="V700" s="38">
        <v>96534</v>
      </c>
      <c r="W700" s="38">
        <v>0</v>
      </c>
      <c r="X700" s="38">
        <v>243789</v>
      </c>
      <c r="Y700" s="38">
        <v>5376900</v>
      </c>
      <c r="Z700" s="24"/>
      <c r="AA700" s="39"/>
    </row>
    <row r="701" spans="1:27" x14ac:dyDescent="0.3">
      <c r="A701" s="31">
        <v>3504</v>
      </c>
      <c r="B701" s="32">
        <v>3504035044</v>
      </c>
      <c r="C701" s="33" t="s">
        <v>320</v>
      </c>
      <c r="D701" s="31">
        <v>35</v>
      </c>
      <c r="E701" s="33" t="s">
        <v>22</v>
      </c>
      <c r="F701" s="31">
        <v>44</v>
      </c>
      <c r="G701" s="33" t="s">
        <v>35</v>
      </c>
      <c r="H701" s="34">
        <v>1</v>
      </c>
      <c r="I701" s="35">
        <v>15045</v>
      </c>
      <c r="J701" s="35">
        <v>350</v>
      </c>
      <c r="K701" s="35">
        <v>0</v>
      </c>
      <c r="L701" s="35">
        <v>893</v>
      </c>
      <c r="M701" s="35">
        <v>16288</v>
      </c>
      <c r="N701" s="24"/>
      <c r="O701" s="34">
        <v>0</v>
      </c>
      <c r="P701" s="34">
        <v>0</v>
      </c>
      <c r="Q701" s="36">
        <v>0.09</v>
      </c>
      <c r="R701" s="36">
        <v>5.5522851392677805E-2</v>
      </c>
      <c r="S701" s="37">
        <f t="shared" si="10"/>
        <v>0</v>
      </c>
      <c r="T701" s="24"/>
      <c r="U701" s="38">
        <v>15395</v>
      </c>
      <c r="V701" s="38">
        <v>0</v>
      </c>
      <c r="W701" s="38">
        <v>0</v>
      </c>
      <c r="X701" s="38">
        <v>893</v>
      </c>
      <c r="Y701" s="38">
        <v>16288</v>
      </c>
      <c r="Z701" s="24"/>
      <c r="AA701" s="39"/>
    </row>
    <row r="702" spans="1:27" x14ac:dyDescent="0.3">
      <c r="A702" s="31">
        <v>3504</v>
      </c>
      <c r="B702" s="32">
        <v>3504035189</v>
      </c>
      <c r="C702" s="33" t="s">
        <v>320</v>
      </c>
      <c r="D702" s="31">
        <v>35</v>
      </c>
      <c r="E702" s="33" t="s">
        <v>22</v>
      </c>
      <c r="F702" s="31">
        <v>189</v>
      </c>
      <c r="G702" s="33" t="s">
        <v>38</v>
      </c>
      <c r="H702" s="34">
        <v>4</v>
      </c>
      <c r="I702" s="35">
        <v>13624</v>
      </c>
      <c r="J702" s="35">
        <v>5458</v>
      </c>
      <c r="K702" s="35">
        <v>0</v>
      </c>
      <c r="L702" s="35">
        <v>893</v>
      </c>
      <c r="M702" s="35">
        <v>19975</v>
      </c>
      <c r="N702" s="24"/>
      <c r="O702" s="34">
        <v>0</v>
      </c>
      <c r="P702" s="34">
        <v>0</v>
      </c>
      <c r="Q702" s="36">
        <v>0.09</v>
      </c>
      <c r="R702" s="36">
        <v>4.5538278876293067E-3</v>
      </c>
      <c r="S702" s="37">
        <f t="shared" si="10"/>
        <v>0</v>
      </c>
      <c r="T702" s="24"/>
      <c r="U702" s="38">
        <v>76328</v>
      </c>
      <c r="V702" s="38">
        <v>0</v>
      </c>
      <c r="W702" s="38">
        <v>0</v>
      </c>
      <c r="X702" s="38">
        <v>3572</v>
      </c>
      <c r="Y702" s="38">
        <v>79900</v>
      </c>
      <c r="Z702" s="24"/>
      <c r="AA702" s="39"/>
    </row>
    <row r="703" spans="1:27" x14ac:dyDescent="0.3">
      <c r="A703" s="31">
        <v>3504</v>
      </c>
      <c r="B703" s="32">
        <v>3504035308</v>
      </c>
      <c r="C703" s="33" t="s">
        <v>320</v>
      </c>
      <c r="D703" s="31">
        <v>35</v>
      </c>
      <c r="E703" s="33" t="s">
        <v>22</v>
      </c>
      <c r="F703" s="31">
        <v>308</v>
      </c>
      <c r="G703" s="33" t="s">
        <v>32</v>
      </c>
      <c r="H703" s="34">
        <v>1</v>
      </c>
      <c r="I703" s="35">
        <v>15045</v>
      </c>
      <c r="J703" s="35">
        <v>8730</v>
      </c>
      <c r="K703" s="35">
        <v>0</v>
      </c>
      <c r="L703" s="35">
        <v>893</v>
      </c>
      <c r="M703" s="35">
        <v>24668</v>
      </c>
      <c r="N703" s="24"/>
      <c r="O703" s="34">
        <v>0</v>
      </c>
      <c r="P703" s="34">
        <v>0</v>
      </c>
      <c r="Q703" s="36">
        <v>0.09</v>
      </c>
      <c r="R703" s="36">
        <v>1.6507730479585108E-3</v>
      </c>
      <c r="S703" s="37">
        <f t="shared" si="10"/>
        <v>0</v>
      </c>
      <c r="T703" s="24"/>
      <c r="U703" s="38">
        <v>23775</v>
      </c>
      <c r="V703" s="38">
        <v>0</v>
      </c>
      <c r="W703" s="38">
        <v>0</v>
      </c>
      <c r="X703" s="38">
        <v>893</v>
      </c>
      <c r="Y703" s="38">
        <v>24668</v>
      </c>
      <c r="Z703" s="24"/>
      <c r="AA703" s="39"/>
    </row>
    <row r="704" spans="1:27" x14ac:dyDescent="0.3">
      <c r="A704" s="31">
        <v>3506</v>
      </c>
      <c r="B704" s="32">
        <v>3506262049</v>
      </c>
      <c r="C704" s="33" t="s">
        <v>321</v>
      </c>
      <c r="D704" s="31">
        <v>262</v>
      </c>
      <c r="E704" s="33" t="s">
        <v>31</v>
      </c>
      <c r="F704" s="31">
        <v>49</v>
      </c>
      <c r="G704" s="33" t="s">
        <v>96</v>
      </c>
      <c r="H704" s="34">
        <v>2</v>
      </c>
      <c r="I704" s="35">
        <v>12117</v>
      </c>
      <c r="J704" s="35">
        <v>15334</v>
      </c>
      <c r="K704" s="35">
        <v>0</v>
      </c>
      <c r="L704" s="35">
        <v>893</v>
      </c>
      <c r="M704" s="35">
        <v>28344</v>
      </c>
      <c r="N704" s="24"/>
      <c r="O704" s="34">
        <v>0</v>
      </c>
      <c r="P704" s="34">
        <v>0</v>
      </c>
      <c r="Q704" s="36">
        <v>0.09</v>
      </c>
      <c r="R704" s="36">
        <v>7.9998241629540945E-2</v>
      </c>
      <c r="S704" s="37">
        <f t="shared" si="10"/>
        <v>0</v>
      </c>
      <c r="T704" s="24"/>
      <c r="U704" s="38">
        <v>54902</v>
      </c>
      <c r="V704" s="38">
        <v>0</v>
      </c>
      <c r="W704" s="38">
        <v>0</v>
      </c>
      <c r="X704" s="38">
        <v>1786</v>
      </c>
      <c r="Y704" s="38">
        <v>56688</v>
      </c>
      <c r="Z704" s="24"/>
      <c r="AA704" s="39"/>
    </row>
    <row r="705" spans="1:27" x14ac:dyDescent="0.3">
      <c r="A705" s="31">
        <v>3506</v>
      </c>
      <c r="B705" s="32">
        <v>3506262057</v>
      </c>
      <c r="C705" s="33" t="s">
        <v>321</v>
      </c>
      <c r="D705" s="31">
        <v>262</v>
      </c>
      <c r="E705" s="33" t="s">
        <v>31</v>
      </c>
      <c r="F705" s="31">
        <v>57</v>
      </c>
      <c r="G705" s="33" t="s">
        <v>23</v>
      </c>
      <c r="H705" s="34">
        <v>1</v>
      </c>
      <c r="I705" s="35">
        <v>14107</v>
      </c>
      <c r="J705" s="35">
        <v>716</v>
      </c>
      <c r="K705" s="35">
        <v>0</v>
      </c>
      <c r="L705" s="35">
        <v>893</v>
      </c>
      <c r="M705" s="35">
        <v>15716</v>
      </c>
      <c r="N705" s="24"/>
      <c r="O705" s="34">
        <v>0</v>
      </c>
      <c r="P705" s="34">
        <v>0</v>
      </c>
      <c r="Q705" s="36">
        <v>0.18</v>
      </c>
      <c r="R705" s="36">
        <v>0.14219879555979525</v>
      </c>
      <c r="S705" s="37">
        <f t="shared" si="10"/>
        <v>0</v>
      </c>
      <c r="T705" s="24"/>
      <c r="U705" s="38">
        <v>14823</v>
      </c>
      <c r="V705" s="38">
        <v>0</v>
      </c>
      <c r="W705" s="38">
        <v>0</v>
      </c>
      <c r="X705" s="38">
        <v>893</v>
      </c>
      <c r="Y705" s="38">
        <v>15716</v>
      </c>
      <c r="Z705" s="24"/>
      <c r="AA705" s="39"/>
    </row>
    <row r="706" spans="1:27" x14ac:dyDescent="0.3">
      <c r="A706" s="31">
        <v>3506</v>
      </c>
      <c r="B706" s="32">
        <v>3506262071</v>
      </c>
      <c r="C706" s="33" t="s">
        <v>321</v>
      </c>
      <c r="D706" s="31">
        <v>262</v>
      </c>
      <c r="E706" s="33" t="s">
        <v>31</v>
      </c>
      <c r="F706" s="31">
        <v>71</v>
      </c>
      <c r="G706" s="33" t="s">
        <v>24</v>
      </c>
      <c r="H706" s="34">
        <v>2</v>
      </c>
      <c r="I706" s="35">
        <v>14107</v>
      </c>
      <c r="J706" s="35">
        <v>7127</v>
      </c>
      <c r="K706" s="35">
        <v>0</v>
      </c>
      <c r="L706" s="35">
        <v>893</v>
      </c>
      <c r="M706" s="35">
        <v>22127</v>
      </c>
      <c r="N706" s="24"/>
      <c r="O706" s="34">
        <v>0</v>
      </c>
      <c r="P706" s="34">
        <v>0</v>
      </c>
      <c r="Q706" s="36">
        <v>0.09</v>
      </c>
      <c r="R706" s="36">
        <v>3.4845301729406449E-3</v>
      </c>
      <c r="S706" s="37">
        <f t="shared" si="10"/>
        <v>0</v>
      </c>
      <c r="T706" s="24"/>
      <c r="U706" s="38">
        <v>42468</v>
      </c>
      <c r="V706" s="38">
        <v>0</v>
      </c>
      <c r="W706" s="38">
        <v>0</v>
      </c>
      <c r="X706" s="38">
        <v>1786</v>
      </c>
      <c r="Y706" s="38">
        <v>44254</v>
      </c>
      <c r="Z706" s="24"/>
      <c r="AA706" s="39"/>
    </row>
    <row r="707" spans="1:27" x14ac:dyDescent="0.3">
      <c r="A707" s="31">
        <v>3506</v>
      </c>
      <c r="B707" s="32">
        <v>3506262093</v>
      </c>
      <c r="C707" s="33" t="s">
        <v>321</v>
      </c>
      <c r="D707" s="31">
        <v>262</v>
      </c>
      <c r="E707" s="33" t="s">
        <v>31</v>
      </c>
      <c r="F707" s="31">
        <v>93</v>
      </c>
      <c r="G707" s="33" t="s">
        <v>25</v>
      </c>
      <c r="H707" s="34">
        <v>6</v>
      </c>
      <c r="I707" s="35">
        <v>11230</v>
      </c>
      <c r="J707" s="35">
        <v>319</v>
      </c>
      <c r="K707" s="35">
        <v>0</v>
      </c>
      <c r="L707" s="35">
        <v>893</v>
      </c>
      <c r="M707" s="35">
        <v>12442</v>
      </c>
      <c r="N707" s="24"/>
      <c r="O707" s="34">
        <v>0</v>
      </c>
      <c r="P707" s="34">
        <v>0</v>
      </c>
      <c r="Q707" s="36">
        <v>0.09</v>
      </c>
      <c r="R707" s="36">
        <v>9.4782905982044599E-2</v>
      </c>
      <c r="S707" s="37">
        <f t="shared" si="10"/>
        <v>-582.78210205010214</v>
      </c>
      <c r="T707" s="24"/>
      <c r="U707" s="38">
        <v>69294</v>
      </c>
      <c r="V707" s="38">
        <v>0</v>
      </c>
      <c r="W707" s="38">
        <v>-3496.6926123006128</v>
      </c>
      <c r="X707" s="38">
        <v>5358</v>
      </c>
      <c r="Y707" s="38">
        <v>71155.307387699388</v>
      </c>
      <c r="Z707" s="24"/>
      <c r="AA707" s="39"/>
    </row>
    <row r="708" spans="1:27" x14ac:dyDescent="0.3">
      <c r="A708" s="31">
        <v>3506</v>
      </c>
      <c r="B708" s="32">
        <v>3506262105</v>
      </c>
      <c r="C708" s="33" t="s">
        <v>321</v>
      </c>
      <c r="D708" s="31">
        <v>262</v>
      </c>
      <c r="E708" s="33" t="s">
        <v>31</v>
      </c>
      <c r="F708" s="31">
        <v>105</v>
      </c>
      <c r="G708" s="33" t="s">
        <v>264</v>
      </c>
      <c r="H708" s="34">
        <v>1</v>
      </c>
      <c r="I708" s="35">
        <v>10127</v>
      </c>
      <c r="J708" s="35">
        <v>3492</v>
      </c>
      <c r="K708" s="35">
        <v>0</v>
      </c>
      <c r="L708" s="35">
        <v>893</v>
      </c>
      <c r="M708" s="35">
        <v>14512</v>
      </c>
      <c r="N708" s="24"/>
      <c r="O708" s="34">
        <v>0</v>
      </c>
      <c r="P708" s="34">
        <v>0</v>
      </c>
      <c r="Q708" s="36">
        <v>0.09</v>
      </c>
      <c r="R708" s="36">
        <v>2.0486740623300442E-3</v>
      </c>
      <c r="S708" s="37">
        <f t="shared" si="10"/>
        <v>0</v>
      </c>
      <c r="T708" s="24"/>
      <c r="U708" s="38">
        <v>13619</v>
      </c>
      <c r="V708" s="38">
        <v>0</v>
      </c>
      <c r="W708" s="38">
        <v>0</v>
      </c>
      <c r="X708" s="38">
        <v>893</v>
      </c>
      <c r="Y708" s="38">
        <v>14512</v>
      </c>
      <c r="Z708" s="24"/>
      <c r="AA708" s="39"/>
    </row>
    <row r="709" spans="1:27" x14ac:dyDescent="0.3">
      <c r="A709" s="31">
        <v>3506</v>
      </c>
      <c r="B709" s="32">
        <v>3506262128</v>
      </c>
      <c r="C709" s="33" t="s">
        <v>321</v>
      </c>
      <c r="D709" s="31">
        <v>262</v>
      </c>
      <c r="E709" s="33" t="s">
        <v>31</v>
      </c>
      <c r="F709" s="31">
        <v>128</v>
      </c>
      <c r="G709" s="33" t="s">
        <v>110</v>
      </c>
      <c r="H709" s="34">
        <v>1</v>
      </c>
      <c r="I709" s="35">
        <v>8410</v>
      </c>
      <c r="J709" s="35">
        <v>428</v>
      </c>
      <c r="K709" s="35">
        <v>0</v>
      </c>
      <c r="L709" s="35">
        <v>893</v>
      </c>
      <c r="M709" s="35">
        <v>9731</v>
      </c>
      <c r="N709" s="24"/>
      <c r="O709" s="34">
        <v>0</v>
      </c>
      <c r="P709" s="34">
        <v>0</v>
      </c>
      <c r="Q709" s="36">
        <v>0.18</v>
      </c>
      <c r="R709" s="36">
        <v>3.5818450421119509E-2</v>
      </c>
      <c r="S709" s="37">
        <f t="shared" si="10"/>
        <v>0</v>
      </c>
      <c r="T709" s="24"/>
      <c r="U709" s="38">
        <v>8838</v>
      </c>
      <c r="V709" s="38">
        <v>0</v>
      </c>
      <c r="W709" s="38">
        <v>0</v>
      </c>
      <c r="X709" s="38">
        <v>893</v>
      </c>
      <c r="Y709" s="38">
        <v>9731</v>
      </c>
      <c r="Z709" s="24"/>
      <c r="AA709" s="39"/>
    </row>
    <row r="710" spans="1:27" x14ac:dyDescent="0.3">
      <c r="A710" s="31">
        <v>3506</v>
      </c>
      <c r="B710" s="32">
        <v>3506262149</v>
      </c>
      <c r="C710" s="33" t="s">
        <v>321</v>
      </c>
      <c r="D710" s="31">
        <v>262</v>
      </c>
      <c r="E710" s="33" t="s">
        <v>31</v>
      </c>
      <c r="F710" s="31">
        <v>149</v>
      </c>
      <c r="G710" s="33" t="s">
        <v>103</v>
      </c>
      <c r="H710" s="34">
        <v>2</v>
      </c>
      <c r="I710" s="35">
        <v>11636</v>
      </c>
      <c r="J710" s="35">
        <v>15</v>
      </c>
      <c r="K710" s="35">
        <v>0</v>
      </c>
      <c r="L710" s="35">
        <v>893</v>
      </c>
      <c r="M710" s="35">
        <v>12544</v>
      </c>
      <c r="N710" s="24"/>
      <c r="O710" s="34">
        <v>0</v>
      </c>
      <c r="P710" s="34">
        <v>0</v>
      </c>
      <c r="Q710" s="36">
        <v>0.16</v>
      </c>
      <c r="R710" s="36">
        <v>0.11951738551252943</v>
      </c>
      <c r="S710" s="37">
        <f t="shared" si="10"/>
        <v>0</v>
      </c>
      <c r="T710" s="24"/>
      <c r="U710" s="38">
        <v>23302</v>
      </c>
      <c r="V710" s="38">
        <v>0</v>
      </c>
      <c r="W710" s="38">
        <v>0</v>
      </c>
      <c r="X710" s="38">
        <v>1786</v>
      </c>
      <c r="Y710" s="38">
        <v>25088</v>
      </c>
      <c r="Z710" s="24"/>
      <c r="AA710" s="39"/>
    </row>
    <row r="711" spans="1:27" x14ac:dyDescent="0.3">
      <c r="A711" s="31">
        <v>3506</v>
      </c>
      <c r="B711" s="32">
        <v>3506262163</v>
      </c>
      <c r="C711" s="33" t="s">
        <v>321</v>
      </c>
      <c r="D711" s="31">
        <v>262</v>
      </c>
      <c r="E711" s="33" t="s">
        <v>31</v>
      </c>
      <c r="F711" s="31">
        <v>163</v>
      </c>
      <c r="G711" s="33" t="s">
        <v>27</v>
      </c>
      <c r="H711" s="34">
        <v>152</v>
      </c>
      <c r="I711" s="35">
        <v>11493</v>
      </c>
      <c r="J711" s="35">
        <v>224</v>
      </c>
      <c r="K711" s="35">
        <v>0</v>
      </c>
      <c r="L711" s="35">
        <v>893</v>
      </c>
      <c r="M711" s="35">
        <v>12610</v>
      </c>
      <c r="N711" s="24"/>
      <c r="O711" s="34">
        <v>0</v>
      </c>
      <c r="P711" s="34">
        <v>0</v>
      </c>
      <c r="Q711" s="36">
        <v>0.18</v>
      </c>
      <c r="R711" s="36">
        <v>9.4739434063754208E-2</v>
      </c>
      <c r="S711" s="37">
        <f t="shared" si="10"/>
        <v>0</v>
      </c>
      <c r="T711" s="24"/>
      <c r="U711" s="38">
        <v>1780984</v>
      </c>
      <c r="V711" s="38">
        <v>0</v>
      </c>
      <c r="W711" s="38">
        <v>0</v>
      </c>
      <c r="X711" s="38">
        <v>135736</v>
      </c>
      <c r="Y711" s="38">
        <v>1916720</v>
      </c>
      <c r="Z711" s="24"/>
      <c r="AA711" s="39"/>
    </row>
    <row r="712" spans="1:27" x14ac:dyDescent="0.3">
      <c r="A712" s="31">
        <v>3506</v>
      </c>
      <c r="B712" s="32">
        <v>3506262165</v>
      </c>
      <c r="C712" s="33" t="s">
        <v>321</v>
      </c>
      <c r="D712" s="31">
        <v>262</v>
      </c>
      <c r="E712" s="33" t="s">
        <v>31</v>
      </c>
      <c r="F712" s="31">
        <v>165</v>
      </c>
      <c r="G712" s="33" t="s">
        <v>28</v>
      </c>
      <c r="H712" s="34">
        <v>56</v>
      </c>
      <c r="I712" s="35">
        <v>11301</v>
      </c>
      <c r="J712" s="35">
        <v>614</v>
      </c>
      <c r="K712" s="35">
        <v>0</v>
      </c>
      <c r="L712" s="35">
        <v>893</v>
      </c>
      <c r="M712" s="35">
        <v>12808</v>
      </c>
      <c r="N712" s="24"/>
      <c r="O712" s="34">
        <v>7</v>
      </c>
      <c r="P712" s="34">
        <v>0</v>
      </c>
      <c r="Q712" s="36">
        <v>0.14000000000000001</v>
      </c>
      <c r="R712" s="36">
        <v>0.10702896319247782</v>
      </c>
      <c r="S712" s="37">
        <f t="shared" si="10"/>
        <v>0</v>
      </c>
      <c r="T712" s="24"/>
      <c r="U712" s="38">
        <v>667240</v>
      </c>
      <c r="V712" s="38">
        <v>0</v>
      </c>
      <c r="W712" s="38">
        <v>0</v>
      </c>
      <c r="X712" s="38">
        <v>50008</v>
      </c>
      <c r="Y712" s="38">
        <v>717248</v>
      </c>
      <c r="Z712" s="24"/>
      <c r="AA712" s="39"/>
    </row>
    <row r="713" spans="1:27" x14ac:dyDescent="0.3">
      <c r="A713" s="31">
        <v>3506</v>
      </c>
      <c r="B713" s="32">
        <v>3506262176</v>
      </c>
      <c r="C713" s="33" t="s">
        <v>321</v>
      </c>
      <c r="D713" s="31">
        <v>262</v>
      </c>
      <c r="E713" s="33" t="s">
        <v>31</v>
      </c>
      <c r="F713" s="31">
        <v>176</v>
      </c>
      <c r="G713" s="33" t="s">
        <v>29</v>
      </c>
      <c r="H713" s="34">
        <v>10</v>
      </c>
      <c r="I713" s="35">
        <v>10487</v>
      </c>
      <c r="J713" s="35">
        <v>3464</v>
      </c>
      <c r="K713" s="35">
        <v>0</v>
      </c>
      <c r="L713" s="35">
        <v>893</v>
      </c>
      <c r="M713" s="35">
        <v>14844</v>
      </c>
      <c r="N713" s="24"/>
      <c r="O713" s="34">
        <v>0</v>
      </c>
      <c r="P713" s="34">
        <v>0</v>
      </c>
      <c r="Q713" s="36">
        <v>0.09</v>
      </c>
      <c r="R713" s="36">
        <v>6.9986063153058664E-2</v>
      </c>
      <c r="S713" s="37">
        <f t="shared" si="10"/>
        <v>0</v>
      </c>
      <c r="T713" s="24"/>
      <c r="U713" s="38">
        <v>139510</v>
      </c>
      <c r="V713" s="38">
        <v>0</v>
      </c>
      <c r="W713" s="38">
        <v>0</v>
      </c>
      <c r="X713" s="38">
        <v>8930</v>
      </c>
      <c r="Y713" s="38">
        <v>148440</v>
      </c>
      <c r="Z713" s="24"/>
      <c r="AA713" s="39"/>
    </row>
    <row r="714" spans="1:27" x14ac:dyDescent="0.3">
      <c r="A714" s="31">
        <v>3506</v>
      </c>
      <c r="B714" s="32">
        <v>3506262178</v>
      </c>
      <c r="C714" s="33" t="s">
        <v>321</v>
      </c>
      <c r="D714" s="31">
        <v>262</v>
      </c>
      <c r="E714" s="33" t="s">
        <v>31</v>
      </c>
      <c r="F714" s="31">
        <v>178</v>
      </c>
      <c r="G714" s="33" t="s">
        <v>241</v>
      </c>
      <c r="H714" s="34">
        <v>5</v>
      </c>
      <c r="I714" s="35">
        <v>12082</v>
      </c>
      <c r="J714" s="35">
        <v>1259</v>
      </c>
      <c r="K714" s="35">
        <v>0</v>
      </c>
      <c r="L714" s="35">
        <v>893</v>
      </c>
      <c r="M714" s="35">
        <v>14234</v>
      </c>
      <c r="N714" s="24"/>
      <c r="O714" s="34">
        <v>0</v>
      </c>
      <c r="P714" s="34">
        <v>0</v>
      </c>
      <c r="Q714" s="36">
        <v>0.09</v>
      </c>
      <c r="R714" s="36">
        <v>6.2479924963373054E-2</v>
      </c>
      <c r="S714" s="37">
        <f t="shared" si="10"/>
        <v>0</v>
      </c>
      <c r="T714" s="24"/>
      <c r="U714" s="38">
        <v>66705</v>
      </c>
      <c r="V714" s="38">
        <v>0</v>
      </c>
      <c r="W714" s="38">
        <v>0</v>
      </c>
      <c r="X714" s="38">
        <v>4465</v>
      </c>
      <c r="Y714" s="38">
        <v>71170</v>
      </c>
      <c r="Z714" s="24"/>
      <c r="AA714" s="39"/>
    </row>
    <row r="715" spans="1:27" x14ac:dyDescent="0.3">
      <c r="A715" s="31">
        <v>3506</v>
      </c>
      <c r="B715" s="32">
        <v>3506262229</v>
      </c>
      <c r="C715" s="33" t="s">
        <v>321</v>
      </c>
      <c r="D715" s="31">
        <v>262</v>
      </c>
      <c r="E715" s="33" t="s">
        <v>31</v>
      </c>
      <c r="F715" s="31">
        <v>229</v>
      </c>
      <c r="G715" s="33" t="s">
        <v>113</v>
      </c>
      <c r="H715" s="34">
        <v>15</v>
      </c>
      <c r="I715" s="35">
        <v>10440</v>
      </c>
      <c r="J715" s="35">
        <v>988</v>
      </c>
      <c r="K715" s="35">
        <v>0</v>
      </c>
      <c r="L715" s="35">
        <v>893</v>
      </c>
      <c r="M715" s="35">
        <v>12321</v>
      </c>
      <c r="N715" s="24"/>
      <c r="O715" s="34">
        <v>0</v>
      </c>
      <c r="P715" s="34">
        <v>0</v>
      </c>
      <c r="Q715" s="36">
        <v>0.09</v>
      </c>
      <c r="R715" s="36">
        <v>1.0982597706240303E-2</v>
      </c>
      <c r="S715" s="37">
        <f t="shared" ref="S715:S778" si="11">IFERROR(W715/(H715-O715),0)</f>
        <v>0</v>
      </c>
      <c r="T715" s="24"/>
      <c r="U715" s="38">
        <v>171420</v>
      </c>
      <c r="V715" s="38">
        <v>0</v>
      </c>
      <c r="W715" s="38">
        <v>0</v>
      </c>
      <c r="X715" s="38">
        <v>13395</v>
      </c>
      <c r="Y715" s="38">
        <v>184815</v>
      </c>
      <c r="Z715" s="24"/>
      <c r="AA715" s="39"/>
    </row>
    <row r="716" spans="1:27" x14ac:dyDescent="0.3">
      <c r="A716" s="31">
        <v>3506</v>
      </c>
      <c r="B716" s="32">
        <v>3506262248</v>
      </c>
      <c r="C716" s="33" t="s">
        <v>321</v>
      </c>
      <c r="D716" s="31">
        <v>262</v>
      </c>
      <c r="E716" s="33" t="s">
        <v>31</v>
      </c>
      <c r="F716" s="31">
        <v>248</v>
      </c>
      <c r="G716" s="33" t="s">
        <v>30</v>
      </c>
      <c r="H716" s="34">
        <v>8</v>
      </c>
      <c r="I716" s="35">
        <v>11359</v>
      </c>
      <c r="J716" s="35">
        <v>1114</v>
      </c>
      <c r="K716" s="35">
        <v>0</v>
      </c>
      <c r="L716" s="35">
        <v>893</v>
      </c>
      <c r="M716" s="35">
        <v>13366</v>
      </c>
      <c r="N716" s="24"/>
      <c r="O716" s="34">
        <v>0</v>
      </c>
      <c r="P716" s="34">
        <v>0</v>
      </c>
      <c r="Q716" s="36">
        <v>0.09</v>
      </c>
      <c r="R716" s="36">
        <v>5.1746066067839235E-2</v>
      </c>
      <c r="S716" s="37">
        <f t="shared" si="11"/>
        <v>0</v>
      </c>
      <c r="T716" s="24"/>
      <c r="U716" s="38">
        <v>99784</v>
      </c>
      <c r="V716" s="38">
        <v>0</v>
      </c>
      <c r="W716" s="38">
        <v>0</v>
      </c>
      <c r="X716" s="38">
        <v>7144</v>
      </c>
      <c r="Y716" s="38">
        <v>106928</v>
      </c>
      <c r="Z716" s="24"/>
      <c r="AA716" s="39"/>
    </row>
    <row r="717" spans="1:27" x14ac:dyDescent="0.3">
      <c r="A717" s="31">
        <v>3506</v>
      </c>
      <c r="B717" s="32">
        <v>3506262258</v>
      </c>
      <c r="C717" s="33" t="s">
        <v>321</v>
      </c>
      <c r="D717" s="31">
        <v>262</v>
      </c>
      <c r="E717" s="33" t="s">
        <v>31</v>
      </c>
      <c r="F717" s="31">
        <v>258</v>
      </c>
      <c r="G717" s="33" t="s">
        <v>97</v>
      </c>
      <c r="H717" s="34">
        <v>9</v>
      </c>
      <c r="I717" s="35">
        <v>11742</v>
      </c>
      <c r="J717" s="35">
        <v>3745</v>
      </c>
      <c r="K717" s="35">
        <v>0</v>
      </c>
      <c r="L717" s="35">
        <v>893</v>
      </c>
      <c r="M717" s="35">
        <v>16380</v>
      </c>
      <c r="N717" s="24"/>
      <c r="O717" s="34">
        <v>0</v>
      </c>
      <c r="P717" s="34">
        <v>0</v>
      </c>
      <c r="Q717" s="36">
        <v>0.18</v>
      </c>
      <c r="R717" s="36">
        <v>9.5096472438970098E-2</v>
      </c>
      <c r="S717" s="37">
        <f t="shared" si="11"/>
        <v>0</v>
      </c>
      <c r="T717" s="24"/>
      <c r="U717" s="38">
        <v>139383</v>
      </c>
      <c r="V717" s="38">
        <v>0</v>
      </c>
      <c r="W717" s="38">
        <v>0</v>
      </c>
      <c r="X717" s="38">
        <v>8037</v>
      </c>
      <c r="Y717" s="38">
        <v>147420</v>
      </c>
      <c r="Z717" s="24"/>
      <c r="AA717" s="39"/>
    </row>
    <row r="718" spans="1:27" x14ac:dyDescent="0.3">
      <c r="A718" s="31">
        <v>3506</v>
      </c>
      <c r="B718" s="32">
        <v>3506262262</v>
      </c>
      <c r="C718" s="33" t="s">
        <v>321</v>
      </c>
      <c r="D718" s="31">
        <v>262</v>
      </c>
      <c r="E718" s="33" t="s">
        <v>31</v>
      </c>
      <c r="F718" s="31">
        <v>262</v>
      </c>
      <c r="G718" s="33" t="s">
        <v>31</v>
      </c>
      <c r="H718" s="34">
        <v>75</v>
      </c>
      <c r="I718" s="35">
        <v>10720</v>
      </c>
      <c r="J718" s="35">
        <v>4943</v>
      </c>
      <c r="K718" s="35">
        <v>0</v>
      </c>
      <c r="L718" s="35">
        <v>893</v>
      </c>
      <c r="M718" s="35">
        <v>16556</v>
      </c>
      <c r="N718" s="24"/>
      <c r="O718" s="34">
        <v>0</v>
      </c>
      <c r="P718" s="34">
        <v>0</v>
      </c>
      <c r="Q718" s="36">
        <v>0.09</v>
      </c>
      <c r="R718" s="36">
        <v>6.3255923294419744E-2</v>
      </c>
      <c r="S718" s="37">
        <f t="shared" si="11"/>
        <v>0</v>
      </c>
      <c r="T718" s="24"/>
      <c r="U718" s="38">
        <v>1174725</v>
      </c>
      <c r="V718" s="38">
        <v>0</v>
      </c>
      <c r="W718" s="38">
        <v>0</v>
      </c>
      <c r="X718" s="38">
        <v>66975</v>
      </c>
      <c r="Y718" s="38">
        <v>1241700</v>
      </c>
      <c r="Z718" s="24"/>
      <c r="AA718" s="39"/>
    </row>
    <row r="719" spans="1:27" x14ac:dyDescent="0.3">
      <c r="A719" s="31">
        <v>3506</v>
      </c>
      <c r="B719" s="32">
        <v>3506262274</v>
      </c>
      <c r="C719" s="33" t="s">
        <v>321</v>
      </c>
      <c r="D719" s="31">
        <v>262</v>
      </c>
      <c r="E719" s="33" t="s">
        <v>31</v>
      </c>
      <c r="F719" s="31">
        <v>274</v>
      </c>
      <c r="G719" s="33" t="s">
        <v>81</v>
      </c>
      <c r="H719" s="34">
        <v>2</v>
      </c>
      <c r="I719" s="35">
        <v>8983</v>
      </c>
      <c r="J719" s="35">
        <v>4342</v>
      </c>
      <c r="K719" s="35">
        <v>0</v>
      </c>
      <c r="L719" s="35">
        <v>893</v>
      </c>
      <c r="M719" s="35">
        <v>14218</v>
      </c>
      <c r="N719" s="24"/>
      <c r="O719" s="34">
        <v>0</v>
      </c>
      <c r="P719" s="34">
        <v>0</v>
      </c>
      <c r="Q719" s="36">
        <v>0.09</v>
      </c>
      <c r="R719" s="36">
        <v>8.1265572172450187E-2</v>
      </c>
      <c r="S719" s="37">
        <f t="shared" si="11"/>
        <v>0</v>
      </c>
      <c r="T719" s="24"/>
      <c r="U719" s="38">
        <v>26650</v>
      </c>
      <c r="V719" s="38">
        <v>0</v>
      </c>
      <c r="W719" s="38">
        <v>0</v>
      </c>
      <c r="X719" s="38">
        <v>1786</v>
      </c>
      <c r="Y719" s="38">
        <v>28436</v>
      </c>
      <c r="Z719" s="24"/>
      <c r="AA719" s="39"/>
    </row>
    <row r="720" spans="1:27" x14ac:dyDescent="0.3">
      <c r="A720" s="31">
        <v>3506</v>
      </c>
      <c r="B720" s="32">
        <v>3506262284</v>
      </c>
      <c r="C720" s="33" t="s">
        <v>321</v>
      </c>
      <c r="D720" s="31">
        <v>262</v>
      </c>
      <c r="E720" s="33" t="s">
        <v>31</v>
      </c>
      <c r="F720" s="31">
        <v>284</v>
      </c>
      <c r="G720" s="33" t="s">
        <v>163</v>
      </c>
      <c r="H720" s="34">
        <v>3</v>
      </c>
      <c r="I720" s="35">
        <v>9755</v>
      </c>
      <c r="J720" s="35">
        <v>3320</v>
      </c>
      <c r="K720" s="35">
        <v>0</v>
      </c>
      <c r="L720" s="35">
        <v>893</v>
      </c>
      <c r="M720" s="35">
        <v>13968</v>
      </c>
      <c r="N720" s="24"/>
      <c r="O720" s="34">
        <v>0</v>
      </c>
      <c r="P720" s="34">
        <v>0</v>
      </c>
      <c r="Q720" s="36">
        <v>0.09</v>
      </c>
      <c r="R720" s="36">
        <v>3.3453317557936221E-2</v>
      </c>
      <c r="S720" s="37">
        <f t="shared" si="11"/>
        <v>0</v>
      </c>
      <c r="T720" s="24"/>
      <c r="U720" s="38">
        <v>39225</v>
      </c>
      <c r="V720" s="38">
        <v>0</v>
      </c>
      <c r="W720" s="38">
        <v>0</v>
      </c>
      <c r="X720" s="38">
        <v>2679</v>
      </c>
      <c r="Y720" s="38">
        <v>41904</v>
      </c>
      <c r="Z720" s="24"/>
      <c r="AA720" s="39"/>
    </row>
    <row r="721" spans="1:27" x14ac:dyDescent="0.3">
      <c r="A721" s="31">
        <v>3506</v>
      </c>
      <c r="B721" s="32">
        <v>3506262295</v>
      </c>
      <c r="C721" s="33" t="s">
        <v>321</v>
      </c>
      <c r="D721" s="31">
        <v>262</v>
      </c>
      <c r="E721" s="33" t="s">
        <v>31</v>
      </c>
      <c r="F721" s="31">
        <v>295</v>
      </c>
      <c r="G721" s="33" t="s">
        <v>155</v>
      </c>
      <c r="H721" s="34">
        <v>2</v>
      </c>
      <c r="I721" s="35">
        <v>9269</v>
      </c>
      <c r="J721" s="35">
        <v>4432</v>
      </c>
      <c r="K721" s="35">
        <v>0</v>
      </c>
      <c r="L721" s="35">
        <v>893</v>
      </c>
      <c r="M721" s="35">
        <v>14594</v>
      </c>
      <c r="N721" s="24"/>
      <c r="O721" s="34">
        <v>0</v>
      </c>
      <c r="P721" s="34">
        <v>0</v>
      </c>
      <c r="Q721" s="36">
        <v>0.09</v>
      </c>
      <c r="R721" s="36">
        <v>2.155593654197779E-2</v>
      </c>
      <c r="S721" s="37">
        <f t="shared" si="11"/>
        <v>0</v>
      </c>
      <c r="T721" s="24"/>
      <c r="U721" s="38">
        <v>27402</v>
      </c>
      <c r="V721" s="38">
        <v>0</v>
      </c>
      <c r="W721" s="38">
        <v>0</v>
      </c>
      <c r="X721" s="38">
        <v>1786</v>
      </c>
      <c r="Y721" s="38">
        <v>29188</v>
      </c>
      <c r="Z721" s="24"/>
      <c r="AA721" s="39"/>
    </row>
    <row r="722" spans="1:27" x14ac:dyDescent="0.3">
      <c r="A722" s="31">
        <v>3506</v>
      </c>
      <c r="B722" s="32">
        <v>3506262305</v>
      </c>
      <c r="C722" s="33" t="s">
        <v>321</v>
      </c>
      <c r="D722" s="31">
        <v>262</v>
      </c>
      <c r="E722" s="33" t="s">
        <v>31</v>
      </c>
      <c r="F722" s="31">
        <v>305</v>
      </c>
      <c r="G722" s="33" t="s">
        <v>75</v>
      </c>
      <c r="H722" s="34">
        <v>1</v>
      </c>
      <c r="I722" s="35">
        <v>10127</v>
      </c>
      <c r="J722" s="35">
        <v>3303</v>
      </c>
      <c r="K722" s="35">
        <v>0</v>
      </c>
      <c r="L722" s="35">
        <v>893</v>
      </c>
      <c r="M722" s="35">
        <v>14323</v>
      </c>
      <c r="N722" s="24"/>
      <c r="O722" s="34">
        <v>0</v>
      </c>
      <c r="P722" s="34">
        <v>0</v>
      </c>
      <c r="Q722" s="36">
        <v>0.09</v>
      </c>
      <c r="R722" s="36">
        <v>1.7308482927189065E-2</v>
      </c>
      <c r="S722" s="37">
        <f t="shared" si="11"/>
        <v>0</v>
      </c>
      <c r="T722" s="24"/>
      <c r="U722" s="38">
        <v>13430</v>
      </c>
      <c r="V722" s="38">
        <v>0</v>
      </c>
      <c r="W722" s="38">
        <v>0</v>
      </c>
      <c r="X722" s="38">
        <v>893</v>
      </c>
      <c r="Y722" s="38">
        <v>14323</v>
      </c>
      <c r="Z722" s="24"/>
      <c r="AA722" s="39"/>
    </row>
    <row r="723" spans="1:27" x14ac:dyDescent="0.3">
      <c r="A723" s="31">
        <v>3506</v>
      </c>
      <c r="B723" s="32">
        <v>3506262346</v>
      </c>
      <c r="C723" s="33" t="s">
        <v>321</v>
      </c>
      <c r="D723" s="31">
        <v>262</v>
      </c>
      <c r="E723" s="33" t="s">
        <v>31</v>
      </c>
      <c r="F723" s="31">
        <v>346</v>
      </c>
      <c r="G723" s="33" t="s">
        <v>33</v>
      </c>
      <c r="H723" s="34">
        <v>2</v>
      </c>
      <c r="I723" s="35">
        <v>14107</v>
      </c>
      <c r="J723" s="35">
        <v>1569</v>
      </c>
      <c r="K723" s="35">
        <v>0</v>
      </c>
      <c r="L723" s="35">
        <v>893</v>
      </c>
      <c r="M723" s="35">
        <v>16569</v>
      </c>
      <c r="N723" s="24"/>
      <c r="O723" s="34">
        <v>0</v>
      </c>
      <c r="P723" s="34">
        <v>0</v>
      </c>
      <c r="Q723" s="36">
        <v>0.09</v>
      </c>
      <c r="R723" s="36">
        <v>1.2387954550194829E-2</v>
      </c>
      <c r="S723" s="37">
        <f t="shared" si="11"/>
        <v>0</v>
      </c>
      <c r="T723" s="24"/>
      <c r="U723" s="38">
        <v>31352</v>
      </c>
      <c r="V723" s="38">
        <v>0</v>
      </c>
      <c r="W723" s="38">
        <v>0</v>
      </c>
      <c r="X723" s="38">
        <v>1786</v>
      </c>
      <c r="Y723" s="38">
        <v>33138</v>
      </c>
      <c r="Z723" s="24"/>
      <c r="AA723" s="39"/>
    </row>
    <row r="724" spans="1:27" x14ac:dyDescent="0.3">
      <c r="A724" s="31">
        <v>3506</v>
      </c>
      <c r="B724" s="32">
        <v>3506262347</v>
      </c>
      <c r="C724" s="33" t="s">
        <v>321</v>
      </c>
      <c r="D724" s="31">
        <v>262</v>
      </c>
      <c r="E724" s="33" t="s">
        <v>31</v>
      </c>
      <c r="F724" s="31">
        <v>347</v>
      </c>
      <c r="G724" s="33" t="s">
        <v>106</v>
      </c>
      <c r="H724" s="34">
        <v>4</v>
      </c>
      <c r="I724" s="35">
        <v>9419</v>
      </c>
      <c r="J724" s="35">
        <v>4080</v>
      </c>
      <c r="K724" s="35">
        <v>0</v>
      </c>
      <c r="L724" s="35">
        <v>893</v>
      </c>
      <c r="M724" s="35">
        <v>14392</v>
      </c>
      <c r="N724" s="24"/>
      <c r="O724" s="34">
        <v>0</v>
      </c>
      <c r="P724" s="34">
        <v>0</v>
      </c>
      <c r="Q724" s="36">
        <v>0.09</v>
      </c>
      <c r="R724" s="36">
        <v>4.470451979129899E-3</v>
      </c>
      <c r="S724" s="37">
        <f t="shared" si="11"/>
        <v>0</v>
      </c>
      <c r="T724" s="24"/>
      <c r="U724" s="38">
        <v>53996</v>
      </c>
      <c r="V724" s="38">
        <v>0</v>
      </c>
      <c r="W724" s="38">
        <v>0</v>
      </c>
      <c r="X724" s="38">
        <v>3572</v>
      </c>
      <c r="Y724" s="38">
        <v>57568</v>
      </c>
      <c r="Z724" s="24"/>
      <c r="AA724" s="39"/>
    </row>
    <row r="725" spans="1:27" x14ac:dyDescent="0.3">
      <c r="A725" s="31">
        <v>3507</v>
      </c>
      <c r="B725" s="32">
        <v>3507201072</v>
      </c>
      <c r="C725" s="33" t="s">
        <v>322</v>
      </c>
      <c r="D725" s="31">
        <v>201</v>
      </c>
      <c r="E725" s="33" t="s">
        <v>17</v>
      </c>
      <c r="F725" s="31">
        <v>72</v>
      </c>
      <c r="G725" s="33" t="s">
        <v>18</v>
      </c>
      <c r="H725" s="34">
        <v>1</v>
      </c>
      <c r="I725" s="35">
        <v>10127</v>
      </c>
      <c r="J725" s="35">
        <v>2398</v>
      </c>
      <c r="K725" s="35">
        <v>0</v>
      </c>
      <c r="L725" s="35">
        <v>893</v>
      </c>
      <c r="M725" s="35">
        <v>13418</v>
      </c>
      <c r="N725" s="24"/>
      <c r="O725" s="34">
        <v>0</v>
      </c>
      <c r="P725" s="34">
        <v>0</v>
      </c>
      <c r="Q725" s="36">
        <v>0.09</v>
      </c>
      <c r="R725" s="36">
        <v>2.1799559698612004E-3</v>
      </c>
      <c r="S725" s="37">
        <f t="shared" si="11"/>
        <v>0</v>
      </c>
      <c r="T725" s="24"/>
      <c r="U725" s="38">
        <v>12525</v>
      </c>
      <c r="V725" s="38">
        <v>0</v>
      </c>
      <c r="W725" s="38">
        <v>0</v>
      </c>
      <c r="X725" s="38">
        <v>893</v>
      </c>
      <c r="Y725" s="38">
        <v>13418</v>
      </c>
      <c r="Z725" s="24"/>
      <c r="AA725" s="39"/>
    </row>
    <row r="726" spans="1:27" x14ac:dyDescent="0.3">
      <c r="A726" s="31">
        <v>3507</v>
      </c>
      <c r="B726" s="32">
        <v>3507201095</v>
      </c>
      <c r="C726" s="33" t="s">
        <v>322</v>
      </c>
      <c r="D726" s="31">
        <v>201</v>
      </c>
      <c r="E726" s="33" t="s">
        <v>17</v>
      </c>
      <c r="F726" s="31">
        <v>95</v>
      </c>
      <c r="G726" s="33" t="s">
        <v>296</v>
      </c>
      <c r="H726" s="34">
        <v>3</v>
      </c>
      <c r="I726" s="35">
        <v>14107</v>
      </c>
      <c r="J726" s="35">
        <v>120</v>
      </c>
      <c r="K726" s="35">
        <v>0</v>
      </c>
      <c r="L726" s="35">
        <v>893</v>
      </c>
      <c r="M726" s="35">
        <v>15120</v>
      </c>
      <c r="N726" s="24"/>
      <c r="O726" s="34">
        <v>0</v>
      </c>
      <c r="P726" s="34">
        <v>0</v>
      </c>
      <c r="Q726" s="36">
        <v>0.18</v>
      </c>
      <c r="R726" s="36">
        <v>0.13707829294178053</v>
      </c>
      <c r="S726" s="37">
        <f t="shared" si="11"/>
        <v>0</v>
      </c>
      <c r="T726" s="24"/>
      <c r="U726" s="38">
        <v>42681</v>
      </c>
      <c r="V726" s="38">
        <v>0</v>
      </c>
      <c r="W726" s="38">
        <v>0</v>
      </c>
      <c r="X726" s="38">
        <v>2679</v>
      </c>
      <c r="Y726" s="38">
        <v>45360</v>
      </c>
      <c r="Z726" s="24"/>
      <c r="AA726" s="39"/>
    </row>
    <row r="727" spans="1:27" x14ac:dyDescent="0.3">
      <c r="A727" s="31">
        <v>3507</v>
      </c>
      <c r="B727" s="32">
        <v>3507201201</v>
      </c>
      <c r="C727" s="33" t="s">
        <v>322</v>
      </c>
      <c r="D727" s="31">
        <v>201</v>
      </c>
      <c r="E727" s="33" t="s">
        <v>17</v>
      </c>
      <c r="F727" s="31">
        <v>201</v>
      </c>
      <c r="G727" s="33" t="s">
        <v>17</v>
      </c>
      <c r="H727" s="34">
        <v>243</v>
      </c>
      <c r="I727" s="35">
        <v>13407</v>
      </c>
      <c r="J727" s="35">
        <v>223</v>
      </c>
      <c r="K727" s="35">
        <v>419.00411522633743</v>
      </c>
      <c r="L727" s="35">
        <v>893</v>
      </c>
      <c r="M727" s="35">
        <v>14942.004115226337</v>
      </c>
      <c r="N727" s="24"/>
      <c r="O727" s="34">
        <v>0</v>
      </c>
      <c r="P727" s="34">
        <v>0</v>
      </c>
      <c r="Q727" s="36">
        <v>0.18</v>
      </c>
      <c r="R727" s="36">
        <v>8.2094441958801112E-2</v>
      </c>
      <c r="S727" s="37">
        <f t="shared" si="11"/>
        <v>0</v>
      </c>
      <c r="T727" s="24"/>
      <c r="U727" s="38">
        <v>3312090</v>
      </c>
      <c r="V727" s="38">
        <v>101818</v>
      </c>
      <c r="W727" s="38">
        <v>0</v>
      </c>
      <c r="X727" s="38">
        <v>216999</v>
      </c>
      <c r="Y727" s="38">
        <v>3630907</v>
      </c>
      <c r="Z727" s="24"/>
      <c r="AA727" s="39"/>
    </row>
    <row r="728" spans="1:27" x14ac:dyDescent="0.3">
      <c r="A728" s="31">
        <v>3507</v>
      </c>
      <c r="B728" s="32">
        <v>3507201740</v>
      </c>
      <c r="C728" s="33" t="s">
        <v>322</v>
      </c>
      <c r="D728" s="31">
        <v>201</v>
      </c>
      <c r="E728" s="33" t="s">
        <v>17</v>
      </c>
      <c r="F728" s="31">
        <v>740</v>
      </c>
      <c r="G728" s="33" t="s">
        <v>305</v>
      </c>
      <c r="H728" s="34">
        <v>1</v>
      </c>
      <c r="I728" s="35">
        <v>10127</v>
      </c>
      <c r="J728" s="35">
        <v>4120</v>
      </c>
      <c r="K728" s="35">
        <v>0</v>
      </c>
      <c r="L728" s="35">
        <v>893</v>
      </c>
      <c r="M728" s="35">
        <v>15140</v>
      </c>
      <c r="N728" s="24"/>
      <c r="O728" s="34">
        <v>0</v>
      </c>
      <c r="P728" s="34">
        <v>0</v>
      </c>
      <c r="Q728" s="36">
        <v>0.09</v>
      </c>
      <c r="R728" s="36">
        <v>8.4138193473035072E-4</v>
      </c>
      <c r="S728" s="37">
        <f t="shared" si="11"/>
        <v>0</v>
      </c>
      <c r="T728" s="24"/>
      <c r="U728" s="38">
        <v>14247</v>
      </c>
      <c r="V728" s="38">
        <v>0</v>
      </c>
      <c r="W728" s="38">
        <v>0</v>
      </c>
      <c r="X728" s="38">
        <v>893</v>
      </c>
      <c r="Y728" s="38">
        <v>15140</v>
      </c>
      <c r="Z728" s="24"/>
      <c r="AA728" s="39"/>
    </row>
    <row r="729" spans="1:27" x14ac:dyDescent="0.3">
      <c r="A729" s="31">
        <v>3508</v>
      </c>
      <c r="B729" s="32">
        <v>3508281061</v>
      </c>
      <c r="C729" s="33" t="s">
        <v>323</v>
      </c>
      <c r="D729" s="31">
        <v>281</v>
      </c>
      <c r="E729" s="33" t="s">
        <v>169</v>
      </c>
      <c r="F729" s="31">
        <v>61</v>
      </c>
      <c r="G729" s="33" t="s">
        <v>170</v>
      </c>
      <c r="H729" s="34">
        <v>7</v>
      </c>
      <c r="I729" s="35">
        <v>13112</v>
      </c>
      <c r="J729" s="35">
        <v>548</v>
      </c>
      <c r="K729" s="35">
        <v>0</v>
      </c>
      <c r="L729" s="35">
        <v>893</v>
      </c>
      <c r="M729" s="35">
        <v>14553</v>
      </c>
      <c r="N729" s="24"/>
      <c r="O729" s="34">
        <v>0</v>
      </c>
      <c r="P729" s="34">
        <v>0</v>
      </c>
      <c r="Q729" s="36">
        <v>0.09</v>
      </c>
      <c r="R729" s="36">
        <v>3.5407636371090213E-2</v>
      </c>
      <c r="S729" s="37">
        <f t="shared" si="11"/>
        <v>0</v>
      </c>
      <c r="T729" s="24"/>
      <c r="U729" s="38">
        <v>95620</v>
      </c>
      <c r="V729" s="38">
        <v>0</v>
      </c>
      <c r="W729" s="38">
        <v>0</v>
      </c>
      <c r="X729" s="38">
        <v>6251</v>
      </c>
      <c r="Y729" s="38">
        <v>101871</v>
      </c>
      <c r="Z729" s="24"/>
      <c r="AA729" s="39"/>
    </row>
    <row r="730" spans="1:27" x14ac:dyDescent="0.3">
      <c r="A730" s="31">
        <v>3508</v>
      </c>
      <c r="B730" s="32">
        <v>3508281137</v>
      </c>
      <c r="C730" s="33" t="s">
        <v>323</v>
      </c>
      <c r="D730" s="31">
        <v>281</v>
      </c>
      <c r="E730" s="33" t="s">
        <v>169</v>
      </c>
      <c r="F730" s="31">
        <v>137</v>
      </c>
      <c r="G730" s="33" t="s">
        <v>210</v>
      </c>
      <c r="H730" s="34">
        <v>10</v>
      </c>
      <c r="I730" s="35">
        <v>12980</v>
      </c>
      <c r="J730" s="35">
        <v>239</v>
      </c>
      <c r="K730" s="35">
        <v>0</v>
      </c>
      <c r="L730" s="35">
        <v>893</v>
      </c>
      <c r="M730" s="35">
        <v>14112</v>
      </c>
      <c r="N730" s="24"/>
      <c r="O730" s="34">
        <v>0</v>
      </c>
      <c r="P730" s="34">
        <v>0</v>
      </c>
      <c r="Q730" s="36">
        <v>0.18</v>
      </c>
      <c r="R730" s="36">
        <v>0.13350469953396557</v>
      </c>
      <c r="S730" s="37">
        <f t="shared" si="11"/>
        <v>0</v>
      </c>
      <c r="T730" s="24"/>
      <c r="U730" s="38">
        <v>132190</v>
      </c>
      <c r="V730" s="38">
        <v>0</v>
      </c>
      <c r="W730" s="38">
        <v>0</v>
      </c>
      <c r="X730" s="38">
        <v>8930</v>
      </c>
      <c r="Y730" s="38">
        <v>141120</v>
      </c>
      <c r="Z730" s="24"/>
      <c r="AA730" s="39"/>
    </row>
    <row r="731" spans="1:27" x14ac:dyDescent="0.3">
      <c r="A731" s="31">
        <v>3508</v>
      </c>
      <c r="B731" s="32">
        <v>3508281281</v>
      </c>
      <c r="C731" s="33" t="s">
        <v>323</v>
      </c>
      <c r="D731" s="31">
        <v>281</v>
      </c>
      <c r="E731" s="33" t="s">
        <v>169</v>
      </c>
      <c r="F731" s="31">
        <v>281</v>
      </c>
      <c r="G731" s="33" t="s">
        <v>169</v>
      </c>
      <c r="H731" s="34">
        <v>197</v>
      </c>
      <c r="I731" s="35">
        <v>13847</v>
      </c>
      <c r="J731" s="35">
        <v>20</v>
      </c>
      <c r="K731" s="35">
        <v>0</v>
      </c>
      <c r="L731" s="35">
        <v>893</v>
      </c>
      <c r="M731" s="35">
        <v>14760</v>
      </c>
      <c r="N731" s="24"/>
      <c r="O731" s="34">
        <v>0</v>
      </c>
      <c r="P731" s="34">
        <v>0</v>
      </c>
      <c r="Q731" s="36">
        <v>0.18</v>
      </c>
      <c r="R731" s="36">
        <v>0.12736719988123807</v>
      </c>
      <c r="S731" s="37">
        <f t="shared" si="11"/>
        <v>0</v>
      </c>
      <c r="T731" s="24"/>
      <c r="U731" s="38">
        <v>2731799</v>
      </c>
      <c r="V731" s="38">
        <v>0</v>
      </c>
      <c r="W731" s="38">
        <v>0</v>
      </c>
      <c r="X731" s="38">
        <v>175921</v>
      </c>
      <c r="Y731" s="38">
        <v>2907720</v>
      </c>
      <c r="Z731" s="24"/>
      <c r="AA731" s="39"/>
    </row>
    <row r="732" spans="1:27" x14ac:dyDescent="0.3">
      <c r="A732" s="31">
        <v>3508</v>
      </c>
      <c r="B732" s="32">
        <v>3508281332</v>
      </c>
      <c r="C732" s="33" t="s">
        <v>323</v>
      </c>
      <c r="D732" s="31">
        <v>281</v>
      </c>
      <c r="E732" s="33" t="s">
        <v>169</v>
      </c>
      <c r="F732" s="31">
        <v>332</v>
      </c>
      <c r="G732" s="33" t="s">
        <v>221</v>
      </c>
      <c r="H732" s="34">
        <v>1</v>
      </c>
      <c r="I732" s="35">
        <v>14407</v>
      </c>
      <c r="J732" s="35">
        <v>1317</v>
      </c>
      <c r="K732" s="35">
        <v>0</v>
      </c>
      <c r="L732" s="35">
        <v>893</v>
      </c>
      <c r="M732" s="35">
        <v>16617</v>
      </c>
      <c r="N732" s="24"/>
      <c r="O732" s="34">
        <v>0</v>
      </c>
      <c r="P732" s="34">
        <v>0</v>
      </c>
      <c r="Q732" s="36">
        <v>0.09</v>
      </c>
      <c r="R732" s="36">
        <v>2.0233203533025001E-2</v>
      </c>
      <c r="S732" s="37">
        <f t="shared" si="11"/>
        <v>0</v>
      </c>
      <c r="T732" s="24"/>
      <c r="U732" s="38">
        <v>15724</v>
      </c>
      <c r="V732" s="38">
        <v>0</v>
      </c>
      <c r="W732" s="38">
        <v>0</v>
      </c>
      <c r="X732" s="38">
        <v>893</v>
      </c>
      <c r="Y732" s="38">
        <v>16617</v>
      </c>
      <c r="Z732" s="24"/>
      <c r="AA732" s="39"/>
    </row>
    <row r="733" spans="1:27" x14ac:dyDescent="0.3">
      <c r="A733" s="31">
        <v>3509</v>
      </c>
      <c r="B733" s="32">
        <v>3509095095</v>
      </c>
      <c r="C733" s="33" t="s">
        <v>324</v>
      </c>
      <c r="D733" s="31">
        <v>95</v>
      </c>
      <c r="E733" s="33" t="s">
        <v>296</v>
      </c>
      <c r="F733" s="31">
        <v>95</v>
      </c>
      <c r="G733" s="33" t="s">
        <v>296</v>
      </c>
      <c r="H733" s="34">
        <v>490</v>
      </c>
      <c r="I733" s="35">
        <v>11686</v>
      </c>
      <c r="J733" s="35">
        <v>99</v>
      </c>
      <c r="K733" s="35">
        <v>0</v>
      </c>
      <c r="L733" s="35">
        <v>893</v>
      </c>
      <c r="M733" s="35">
        <v>12678</v>
      </c>
      <c r="N733" s="24"/>
      <c r="O733" s="34">
        <v>0</v>
      </c>
      <c r="P733" s="34">
        <v>0</v>
      </c>
      <c r="Q733" s="36">
        <v>0.18</v>
      </c>
      <c r="R733" s="36">
        <v>0.13707829294178053</v>
      </c>
      <c r="S733" s="37">
        <f t="shared" si="11"/>
        <v>0</v>
      </c>
      <c r="T733" s="24"/>
      <c r="U733" s="38">
        <v>5774650</v>
      </c>
      <c r="V733" s="38">
        <v>0</v>
      </c>
      <c r="W733" s="38">
        <v>0</v>
      </c>
      <c r="X733" s="38">
        <v>437570</v>
      </c>
      <c r="Y733" s="38">
        <v>6212220</v>
      </c>
      <c r="Z733" s="24"/>
      <c r="AA733" s="39"/>
    </row>
    <row r="734" spans="1:27" x14ac:dyDescent="0.3">
      <c r="A734" s="31">
        <v>3510</v>
      </c>
      <c r="B734" s="32">
        <v>3510281005</v>
      </c>
      <c r="C734" s="33" t="s">
        <v>325</v>
      </c>
      <c r="D734" s="31">
        <v>281</v>
      </c>
      <c r="E734" s="33" t="s">
        <v>169</v>
      </c>
      <c r="F734" s="31">
        <v>5</v>
      </c>
      <c r="G734" s="33" t="s">
        <v>219</v>
      </c>
      <c r="H734" s="34">
        <v>1</v>
      </c>
      <c r="I734" s="35">
        <v>12729</v>
      </c>
      <c r="J734" s="35">
        <v>5123</v>
      </c>
      <c r="K734" s="35">
        <v>0</v>
      </c>
      <c r="L734" s="35">
        <v>893</v>
      </c>
      <c r="M734" s="35">
        <v>18745</v>
      </c>
      <c r="N734" s="24"/>
      <c r="O734" s="34">
        <v>0</v>
      </c>
      <c r="P734" s="34">
        <v>0</v>
      </c>
      <c r="Q734" s="36">
        <v>0.09</v>
      </c>
      <c r="R734" s="36">
        <v>1.2249302519059126E-2</v>
      </c>
      <c r="S734" s="37">
        <f t="shared" si="11"/>
        <v>0</v>
      </c>
      <c r="T734" s="24"/>
      <c r="U734" s="38">
        <v>17852</v>
      </c>
      <c r="V734" s="38">
        <v>0</v>
      </c>
      <c r="W734" s="38">
        <v>0</v>
      </c>
      <c r="X734" s="38">
        <v>893</v>
      </c>
      <c r="Y734" s="38">
        <v>18745</v>
      </c>
      <c r="Z734" s="24"/>
      <c r="AA734" s="39"/>
    </row>
    <row r="735" spans="1:27" x14ac:dyDescent="0.3">
      <c r="A735" s="31">
        <v>3510</v>
      </c>
      <c r="B735" s="32">
        <v>3510281061</v>
      </c>
      <c r="C735" s="33" t="s">
        <v>325</v>
      </c>
      <c r="D735" s="31">
        <v>281</v>
      </c>
      <c r="E735" s="33" t="s">
        <v>169</v>
      </c>
      <c r="F735" s="31">
        <v>61</v>
      </c>
      <c r="G735" s="33" t="s">
        <v>170</v>
      </c>
      <c r="H735" s="34">
        <v>6</v>
      </c>
      <c r="I735" s="35">
        <v>13119</v>
      </c>
      <c r="J735" s="35">
        <v>548</v>
      </c>
      <c r="K735" s="35">
        <v>0</v>
      </c>
      <c r="L735" s="35">
        <v>893</v>
      </c>
      <c r="M735" s="35">
        <v>14560</v>
      </c>
      <c r="N735" s="24"/>
      <c r="O735" s="34">
        <v>0</v>
      </c>
      <c r="P735" s="34">
        <v>0</v>
      </c>
      <c r="Q735" s="36">
        <v>0.09</v>
      </c>
      <c r="R735" s="36">
        <v>3.5407636371090213E-2</v>
      </c>
      <c r="S735" s="37">
        <f t="shared" si="11"/>
        <v>0</v>
      </c>
      <c r="T735" s="24"/>
      <c r="U735" s="38">
        <v>82002</v>
      </c>
      <c r="V735" s="38">
        <v>0</v>
      </c>
      <c r="W735" s="38">
        <v>0</v>
      </c>
      <c r="X735" s="38">
        <v>5358</v>
      </c>
      <c r="Y735" s="38">
        <v>87360</v>
      </c>
      <c r="Z735" s="24"/>
      <c r="AA735" s="39"/>
    </row>
    <row r="736" spans="1:27" x14ac:dyDescent="0.3">
      <c r="A736" s="31">
        <v>3510</v>
      </c>
      <c r="B736" s="32">
        <v>3510281210</v>
      </c>
      <c r="C736" s="33" t="s">
        <v>325</v>
      </c>
      <c r="D736" s="31">
        <v>281</v>
      </c>
      <c r="E736" s="33" t="s">
        <v>169</v>
      </c>
      <c r="F736" s="31">
        <v>210</v>
      </c>
      <c r="G736" s="33" t="s">
        <v>54</v>
      </c>
      <c r="H736" s="34">
        <v>1</v>
      </c>
      <c r="I736" s="35">
        <v>12729</v>
      </c>
      <c r="J736" s="35">
        <v>4324</v>
      </c>
      <c r="K736" s="35">
        <v>0</v>
      </c>
      <c r="L736" s="35">
        <v>893</v>
      </c>
      <c r="M736" s="35">
        <v>17946</v>
      </c>
      <c r="N736" s="24"/>
      <c r="O736" s="34">
        <v>0</v>
      </c>
      <c r="P736" s="34">
        <v>0</v>
      </c>
      <c r="Q736" s="36">
        <v>0.09</v>
      </c>
      <c r="R736" s="36">
        <v>6.410239842210394E-2</v>
      </c>
      <c r="S736" s="37">
        <f t="shared" si="11"/>
        <v>0</v>
      </c>
      <c r="T736" s="24"/>
      <c r="U736" s="38">
        <v>17053</v>
      </c>
      <c r="V736" s="38">
        <v>0</v>
      </c>
      <c r="W736" s="38">
        <v>0</v>
      </c>
      <c r="X736" s="38">
        <v>893</v>
      </c>
      <c r="Y736" s="38">
        <v>17946</v>
      </c>
      <c r="Z736" s="24"/>
      <c r="AA736" s="39"/>
    </row>
    <row r="737" spans="1:27" x14ac:dyDescent="0.3">
      <c r="A737" s="31">
        <v>3510</v>
      </c>
      <c r="B737" s="32">
        <v>3510281281</v>
      </c>
      <c r="C737" s="33" t="s">
        <v>325</v>
      </c>
      <c r="D737" s="31">
        <v>281</v>
      </c>
      <c r="E737" s="33" t="s">
        <v>169</v>
      </c>
      <c r="F737" s="31">
        <v>281</v>
      </c>
      <c r="G737" s="33" t="s">
        <v>169</v>
      </c>
      <c r="H737" s="34">
        <v>262</v>
      </c>
      <c r="I737" s="35">
        <v>12311</v>
      </c>
      <c r="J737" s="35">
        <v>18</v>
      </c>
      <c r="K737" s="35">
        <v>0</v>
      </c>
      <c r="L737" s="35">
        <v>893</v>
      </c>
      <c r="M737" s="35">
        <v>13222</v>
      </c>
      <c r="N737" s="24"/>
      <c r="O737" s="34">
        <v>0</v>
      </c>
      <c r="P737" s="34">
        <v>0</v>
      </c>
      <c r="Q737" s="36">
        <v>0.18</v>
      </c>
      <c r="R737" s="36">
        <v>0.12736719988123807</v>
      </c>
      <c r="S737" s="37">
        <f t="shared" si="11"/>
        <v>0</v>
      </c>
      <c r="T737" s="24"/>
      <c r="U737" s="38">
        <v>3230198</v>
      </c>
      <c r="V737" s="38">
        <v>0</v>
      </c>
      <c r="W737" s="38">
        <v>0</v>
      </c>
      <c r="X737" s="38">
        <v>233966</v>
      </c>
      <c r="Y737" s="38">
        <v>3464164</v>
      </c>
      <c r="Z737" s="24"/>
      <c r="AA737" s="39"/>
    </row>
    <row r="738" spans="1:27" x14ac:dyDescent="0.3">
      <c r="A738" s="31">
        <v>3513</v>
      </c>
      <c r="B738" s="32">
        <v>3513044044</v>
      </c>
      <c r="C738" s="33" t="s">
        <v>326</v>
      </c>
      <c r="D738" s="31">
        <v>44</v>
      </c>
      <c r="E738" s="33" t="s">
        <v>35</v>
      </c>
      <c r="F738" s="31">
        <v>44</v>
      </c>
      <c r="G738" s="33" t="s">
        <v>35</v>
      </c>
      <c r="H738" s="34">
        <v>440</v>
      </c>
      <c r="I738" s="35">
        <v>11298</v>
      </c>
      <c r="J738" s="35">
        <v>263</v>
      </c>
      <c r="K738" s="35">
        <v>0</v>
      </c>
      <c r="L738" s="35">
        <v>893</v>
      </c>
      <c r="M738" s="35">
        <v>12454</v>
      </c>
      <c r="N738" s="24"/>
      <c r="O738" s="34">
        <v>0</v>
      </c>
      <c r="P738" s="34">
        <v>0</v>
      </c>
      <c r="Q738" s="36">
        <v>0.09</v>
      </c>
      <c r="R738" s="36">
        <v>5.5522851392677805E-2</v>
      </c>
      <c r="S738" s="37">
        <f t="shared" si="11"/>
        <v>0</v>
      </c>
      <c r="T738" s="24"/>
      <c r="U738" s="38">
        <v>5086840</v>
      </c>
      <c r="V738" s="38">
        <v>0</v>
      </c>
      <c r="W738" s="38">
        <v>0</v>
      </c>
      <c r="X738" s="38">
        <v>392920</v>
      </c>
      <c r="Y738" s="38">
        <v>5479760</v>
      </c>
      <c r="Z738" s="24"/>
      <c r="AA738" s="39"/>
    </row>
    <row r="739" spans="1:27" x14ac:dyDescent="0.3">
      <c r="A739" s="31">
        <v>3513</v>
      </c>
      <c r="B739" s="32">
        <v>3513044244</v>
      </c>
      <c r="C739" s="33" t="s">
        <v>326</v>
      </c>
      <c r="D739" s="31">
        <v>44</v>
      </c>
      <c r="E739" s="33" t="s">
        <v>35</v>
      </c>
      <c r="F739" s="31">
        <v>244</v>
      </c>
      <c r="G739" s="33" t="s">
        <v>43</v>
      </c>
      <c r="H739" s="34">
        <v>65</v>
      </c>
      <c r="I739" s="35">
        <v>10238</v>
      </c>
      <c r="J739" s="35">
        <v>4145</v>
      </c>
      <c r="K739" s="35">
        <v>0</v>
      </c>
      <c r="L739" s="35">
        <v>893</v>
      </c>
      <c r="M739" s="35">
        <v>15276</v>
      </c>
      <c r="N739" s="24"/>
      <c r="O739" s="34">
        <v>0</v>
      </c>
      <c r="P739" s="34">
        <v>0</v>
      </c>
      <c r="Q739" s="36">
        <v>0.18</v>
      </c>
      <c r="R739" s="36">
        <v>0.10491002846208129</v>
      </c>
      <c r="S739" s="37">
        <f t="shared" si="11"/>
        <v>0</v>
      </c>
      <c r="T739" s="24"/>
      <c r="U739" s="38">
        <v>934895</v>
      </c>
      <c r="V739" s="38">
        <v>0</v>
      </c>
      <c r="W739" s="38">
        <v>0</v>
      </c>
      <c r="X739" s="38">
        <v>58045</v>
      </c>
      <c r="Y739" s="38">
        <v>992940</v>
      </c>
      <c r="Z739" s="24"/>
      <c r="AA739" s="39"/>
    </row>
    <row r="740" spans="1:27" x14ac:dyDescent="0.3">
      <c r="A740" s="31">
        <v>3513</v>
      </c>
      <c r="B740" s="32">
        <v>3513044293</v>
      </c>
      <c r="C740" s="33" t="s">
        <v>326</v>
      </c>
      <c r="D740" s="31">
        <v>44</v>
      </c>
      <c r="E740" s="33" t="s">
        <v>35</v>
      </c>
      <c r="F740" s="31">
        <v>293</v>
      </c>
      <c r="G740" s="33" t="s">
        <v>45</v>
      </c>
      <c r="H740" s="34">
        <v>16</v>
      </c>
      <c r="I740" s="35">
        <v>9985</v>
      </c>
      <c r="J740" s="35">
        <v>857</v>
      </c>
      <c r="K740" s="35">
        <v>0</v>
      </c>
      <c r="L740" s="35">
        <v>893</v>
      </c>
      <c r="M740" s="35">
        <v>11735</v>
      </c>
      <c r="N740" s="24"/>
      <c r="O740" s="34">
        <v>0</v>
      </c>
      <c r="P740" s="34">
        <v>0</v>
      </c>
      <c r="Q740" s="36">
        <v>0.18</v>
      </c>
      <c r="R740" s="36">
        <v>4.359909499112689E-3</v>
      </c>
      <c r="S740" s="37">
        <f t="shared" si="11"/>
        <v>0</v>
      </c>
      <c r="T740" s="24"/>
      <c r="U740" s="38">
        <v>173472</v>
      </c>
      <c r="V740" s="38">
        <v>0</v>
      </c>
      <c r="W740" s="38">
        <v>0</v>
      </c>
      <c r="X740" s="38">
        <v>14288</v>
      </c>
      <c r="Y740" s="38">
        <v>187760</v>
      </c>
      <c r="Z740" s="24"/>
      <c r="AA740" s="39"/>
    </row>
    <row r="741" spans="1:27" x14ac:dyDescent="0.3">
      <c r="A741" s="31">
        <v>3514</v>
      </c>
      <c r="B741" s="32">
        <v>3514281281</v>
      </c>
      <c r="C741" s="33" t="s">
        <v>327</v>
      </c>
      <c r="D741" s="31">
        <v>281</v>
      </c>
      <c r="E741" s="33" t="s">
        <v>169</v>
      </c>
      <c r="F741" s="31">
        <v>281</v>
      </c>
      <c r="G741" s="33" t="s">
        <v>169</v>
      </c>
      <c r="H741" s="34">
        <v>180</v>
      </c>
      <c r="I741" s="35">
        <v>12893</v>
      </c>
      <c r="J741" s="35">
        <v>19</v>
      </c>
      <c r="K741" s="35">
        <v>0</v>
      </c>
      <c r="L741" s="35">
        <v>893</v>
      </c>
      <c r="M741" s="35">
        <v>13805</v>
      </c>
      <c r="N741" s="24"/>
      <c r="O741" s="34">
        <v>0</v>
      </c>
      <c r="P741" s="34">
        <v>0</v>
      </c>
      <c r="Q741" s="36">
        <v>0.18</v>
      </c>
      <c r="R741" s="36">
        <v>0.12736719988123807</v>
      </c>
      <c r="S741" s="37">
        <f t="shared" si="11"/>
        <v>0</v>
      </c>
      <c r="T741" s="24"/>
      <c r="U741" s="38">
        <v>2324160</v>
      </c>
      <c r="V741" s="38">
        <v>0</v>
      </c>
      <c r="W741" s="38">
        <v>0</v>
      </c>
      <c r="X741" s="38">
        <v>160740</v>
      </c>
      <c r="Y741" s="38">
        <v>2484900</v>
      </c>
      <c r="Z741" s="24"/>
      <c r="AA741" s="39"/>
    </row>
    <row r="742" spans="1:27" x14ac:dyDescent="0.3">
      <c r="A742" s="31">
        <v>3515</v>
      </c>
      <c r="B742" s="32">
        <v>3515287043</v>
      </c>
      <c r="C742" s="33" t="s">
        <v>328</v>
      </c>
      <c r="D742" s="31">
        <v>287</v>
      </c>
      <c r="E742" s="33" t="s">
        <v>329</v>
      </c>
      <c r="F742" s="31">
        <v>43</v>
      </c>
      <c r="G742" s="33" t="s">
        <v>330</v>
      </c>
      <c r="H742" s="34">
        <v>2</v>
      </c>
      <c r="I742" s="35">
        <v>8749</v>
      </c>
      <c r="J742" s="35">
        <v>4656</v>
      </c>
      <c r="K742" s="35">
        <v>0</v>
      </c>
      <c r="L742" s="35">
        <v>893</v>
      </c>
      <c r="M742" s="35">
        <v>14298</v>
      </c>
      <c r="N742" s="24"/>
      <c r="O742" s="34">
        <v>0</v>
      </c>
      <c r="P742" s="34">
        <v>0</v>
      </c>
      <c r="Q742" s="36">
        <v>0.09</v>
      </c>
      <c r="R742" s="36">
        <v>6.6216401171575109E-3</v>
      </c>
      <c r="S742" s="37">
        <f t="shared" si="11"/>
        <v>0</v>
      </c>
      <c r="T742" s="24"/>
      <c r="U742" s="38">
        <v>26810</v>
      </c>
      <c r="V742" s="38">
        <v>0</v>
      </c>
      <c r="W742" s="38">
        <v>0</v>
      </c>
      <c r="X742" s="38">
        <v>1786</v>
      </c>
      <c r="Y742" s="38">
        <v>28596</v>
      </c>
      <c r="Z742" s="24"/>
      <c r="AA742" s="39"/>
    </row>
    <row r="743" spans="1:27" x14ac:dyDescent="0.3">
      <c r="A743" s="31">
        <v>3515</v>
      </c>
      <c r="B743" s="32">
        <v>3515287045</v>
      </c>
      <c r="C743" s="33" t="s">
        <v>328</v>
      </c>
      <c r="D743" s="31">
        <v>287</v>
      </c>
      <c r="E743" s="33" t="s">
        <v>329</v>
      </c>
      <c r="F743" s="31">
        <v>45</v>
      </c>
      <c r="G743" s="33" t="s">
        <v>331</v>
      </c>
      <c r="H743" s="34">
        <v>2</v>
      </c>
      <c r="I743" s="35">
        <v>8727</v>
      </c>
      <c r="J743" s="35">
        <v>3077</v>
      </c>
      <c r="K743" s="35">
        <v>0</v>
      </c>
      <c r="L743" s="35">
        <v>893</v>
      </c>
      <c r="M743" s="35">
        <v>12697</v>
      </c>
      <c r="N743" s="24"/>
      <c r="O743" s="34">
        <v>0</v>
      </c>
      <c r="P743" s="34">
        <v>0</v>
      </c>
      <c r="Q743" s="36">
        <v>0.09</v>
      </c>
      <c r="R743" s="36">
        <v>7.1015064016064977E-3</v>
      </c>
      <c r="S743" s="37">
        <f t="shared" si="11"/>
        <v>0</v>
      </c>
      <c r="T743" s="24"/>
      <c r="U743" s="38">
        <v>23608</v>
      </c>
      <c r="V743" s="38">
        <v>0</v>
      </c>
      <c r="W743" s="38">
        <v>0</v>
      </c>
      <c r="X743" s="38">
        <v>1786</v>
      </c>
      <c r="Y743" s="38">
        <v>25394</v>
      </c>
      <c r="Z743" s="24"/>
      <c r="AA743" s="39"/>
    </row>
    <row r="744" spans="1:27" x14ac:dyDescent="0.3">
      <c r="A744" s="31">
        <v>3515</v>
      </c>
      <c r="B744" s="32">
        <v>3515287135</v>
      </c>
      <c r="C744" s="33" t="s">
        <v>328</v>
      </c>
      <c r="D744" s="31">
        <v>287</v>
      </c>
      <c r="E744" s="33" t="s">
        <v>329</v>
      </c>
      <c r="F744" s="31">
        <v>135</v>
      </c>
      <c r="G744" s="33" t="s">
        <v>332</v>
      </c>
      <c r="H744" s="34">
        <v>3</v>
      </c>
      <c r="I744" s="35">
        <v>12729</v>
      </c>
      <c r="J744" s="35">
        <v>7783</v>
      </c>
      <c r="K744" s="35">
        <v>0</v>
      </c>
      <c r="L744" s="35">
        <v>893</v>
      </c>
      <c r="M744" s="35">
        <v>21405</v>
      </c>
      <c r="N744" s="24"/>
      <c r="O744" s="34">
        <v>0</v>
      </c>
      <c r="P744" s="34">
        <v>0</v>
      </c>
      <c r="Q744" s="36">
        <v>0.09</v>
      </c>
      <c r="R744" s="36">
        <v>2.2628593185283236E-2</v>
      </c>
      <c r="S744" s="37">
        <f t="shared" si="11"/>
        <v>0</v>
      </c>
      <c r="T744" s="24"/>
      <c r="U744" s="38">
        <v>61536</v>
      </c>
      <c r="V744" s="38">
        <v>0</v>
      </c>
      <c r="W744" s="38">
        <v>0</v>
      </c>
      <c r="X744" s="38">
        <v>2679</v>
      </c>
      <c r="Y744" s="38">
        <v>64215</v>
      </c>
      <c r="Z744" s="24"/>
      <c r="AA744" s="39"/>
    </row>
    <row r="745" spans="1:27" x14ac:dyDescent="0.3">
      <c r="A745" s="31">
        <v>3515</v>
      </c>
      <c r="B745" s="32">
        <v>3515287191</v>
      </c>
      <c r="C745" s="33" t="s">
        <v>328</v>
      </c>
      <c r="D745" s="31">
        <v>287</v>
      </c>
      <c r="E745" s="33" t="s">
        <v>329</v>
      </c>
      <c r="F745" s="31">
        <v>191</v>
      </c>
      <c r="G745" s="33" t="s">
        <v>254</v>
      </c>
      <c r="H745" s="34">
        <v>23</v>
      </c>
      <c r="I745" s="35">
        <v>9393</v>
      </c>
      <c r="J745" s="35">
        <v>3301</v>
      </c>
      <c r="K745" s="35">
        <v>0</v>
      </c>
      <c r="L745" s="35">
        <v>893</v>
      </c>
      <c r="M745" s="35">
        <v>13587</v>
      </c>
      <c r="N745" s="24"/>
      <c r="O745" s="34">
        <v>0</v>
      </c>
      <c r="P745" s="34">
        <v>0</v>
      </c>
      <c r="Q745" s="36">
        <v>0.09</v>
      </c>
      <c r="R745" s="36">
        <v>2.3748364544868807E-2</v>
      </c>
      <c r="S745" s="37">
        <f t="shared" si="11"/>
        <v>0</v>
      </c>
      <c r="T745" s="24"/>
      <c r="U745" s="38">
        <v>291962</v>
      </c>
      <c r="V745" s="38">
        <v>0</v>
      </c>
      <c r="W745" s="38">
        <v>0</v>
      </c>
      <c r="X745" s="38">
        <v>20539</v>
      </c>
      <c r="Y745" s="38">
        <v>312501</v>
      </c>
      <c r="Z745" s="24"/>
      <c r="AA745" s="39"/>
    </row>
    <row r="746" spans="1:27" x14ac:dyDescent="0.3">
      <c r="A746" s="31">
        <v>3515</v>
      </c>
      <c r="B746" s="32">
        <v>3515287215</v>
      </c>
      <c r="C746" s="33" t="s">
        <v>328</v>
      </c>
      <c r="D746" s="31">
        <v>287</v>
      </c>
      <c r="E746" s="33" t="s">
        <v>329</v>
      </c>
      <c r="F746" s="31">
        <v>215</v>
      </c>
      <c r="G746" s="33" t="s">
        <v>333</v>
      </c>
      <c r="H746" s="34">
        <v>9</v>
      </c>
      <c r="I746" s="35">
        <v>9998</v>
      </c>
      <c r="J746" s="35">
        <v>1914</v>
      </c>
      <c r="K746" s="35">
        <v>0</v>
      </c>
      <c r="L746" s="35">
        <v>893</v>
      </c>
      <c r="M746" s="35">
        <v>12805</v>
      </c>
      <c r="N746" s="24"/>
      <c r="O746" s="34">
        <v>0</v>
      </c>
      <c r="P746" s="34">
        <v>0</v>
      </c>
      <c r="Q746" s="36">
        <v>0.18</v>
      </c>
      <c r="R746" s="36">
        <v>1.4104662143475116E-2</v>
      </c>
      <c r="S746" s="37">
        <f t="shared" si="11"/>
        <v>0</v>
      </c>
      <c r="T746" s="24"/>
      <c r="U746" s="38">
        <v>107208</v>
      </c>
      <c r="V746" s="38">
        <v>0</v>
      </c>
      <c r="W746" s="38">
        <v>0</v>
      </c>
      <c r="X746" s="38">
        <v>8037</v>
      </c>
      <c r="Y746" s="38">
        <v>115245</v>
      </c>
      <c r="Z746" s="24"/>
      <c r="AA746" s="39"/>
    </row>
    <row r="747" spans="1:27" x14ac:dyDescent="0.3">
      <c r="A747" s="31">
        <v>3515</v>
      </c>
      <c r="B747" s="32">
        <v>3515287227</v>
      </c>
      <c r="C747" s="33" t="s">
        <v>328</v>
      </c>
      <c r="D747" s="31">
        <v>287</v>
      </c>
      <c r="E747" s="33" t="s">
        <v>329</v>
      </c>
      <c r="F747" s="31">
        <v>227</v>
      </c>
      <c r="G747" s="33" t="s">
        <v>255</v>
      </c>
      <c r="H747" s="34">
        <v>8</v>
      </c>
      <c r="I747" s="35">
        <v>10300</v>
      </c>
      <c r="J747" s="35">
        <v>2305</v>
      </c>
      <c r="K747" s="35">
        <v>0</v>
      </c>
      <c r="L747" s="35">
        <v>893</v>
      </c>
      <c r="M747" s="35">
        <v>13498</v>
      </c>
      <c r="N747" s="24"/>
      <c r="O747" s="34">
        <v>0</v>
      </c>
      <c r="P747" s="34">
        <v>0</v>
      </c>
      <c r="Q747" s="36">
        <v>0.18</v>
      </c>
      <c r="R747" s="36">
        <v>9.4350401494686133E-3</v>
      </c>
      <c r="S747" s="37">
        <f t="shared" si="11"/>
        <v>0</v>
      </c>
      <c r="T747" s="24"/>
      <c r="U747" s="38">
        <v>100840</v>
      </c>
      <c r="V747" s="38">
        <v>0</v>
      </c>
      <c r="W747" s="38">
        <v>0</v>
      </c>
      <c r="X747" s="38">
        <v>7144</v>
      </c>
      <c r="Y747" s="38">
        <v>107984</v>
      </c>
      <c r="Z747" s="24"/>
      <c r="AA747" s="39"/>
    </row>
    <row r="748" spans="1:27" x14ac:dyDescent="0.3">
      <c r="A748" s="31">
        <v>3515</v>
      </c>
      <c r="B748" s="32">
        <v>3515287277</v>
      </c>
      <c r="C748" s="33" t="s">
        <v>328</v>
      </c>
      <c r="D748" s="31">
        <v>287</v>
      </c>
      <c r="E748" s="33" t="s">
        <v>329</v>
      </c>
      <c r="F748" s="31">
        <v>277</v>
      </c>
      <c r="G748" s="33" t="s">
        <v>334</v>
      </c>
      <c r="H748" s="34">
        <v>78</v>
      </c>
      <c r="I748" s="35">
        <v>10770</v>
      </c>
      <c r="J748" s="35">
        <v>312</v>
      </c>
      <c r="K748" s="35">
        <v>0</v>
      </c>
      <c r="L748" s="35">
        <v>893</v>
      </c>
      <c r="M748" s="35">
        <v>11975</v>
      </c>
      <c r="N748" s="24"/>
      <c r="O748" s="34">
        <v>0</v>
      </c>
      <c r="P748" s="34">
        <v>0</v>
      </c>
      <c r="Q748" s="36">
        <v>0.18</v>
      </c>
      <c r="R748" s="36">
        <v>2.9533409397343956E-2</v>
      </c>
      <c r="S748" s="37">
        <f t="shared" si="11"/>
        <v>0</v>
      </c>
      <c r="T748" s="24"/>
      <c r="U748" s="38">
        <v>864396</v>
      </c>
      <c r="V748" s="38">
        <v>0</v>
      </c>
      <c r="W748" s="38">
        <v>0</v>
      </c>
      <c r="X748" s="38">
        <v>69654</v>
      </c>
      <c r="Y748" s="38">
        <v>934050</v>
      </c>
      <c r="Z748" s="24"/>
      <c r="AA748" s="39"/>
    </row>
    <row r="749" spans="1:27" x14ac:dyDescent="0.3">
      <c r="A749" s="31">
        <v>3515</v>
      </c>
      <c r="B749" s="32">
        <v>3515287287</v>
      </c>
      <c r="C749" s="33" t="s">
        <v>328</v>
      </c>
      <c r="D749" s="31">
        <v>287</v>
      </c>
      <c r="E749" s="33" t="s">
        <v>329</v>
      </c>
      <c r="F749" s="31">
        <v>287</v>
      </c>
      <c r="G749" s="33" t="s">
        <v>329</v>
      </c>
      <c r="H749" s="34">
        <v>13</v>
      </c>
      <c r="I749" s="35">
        <v>9265</v>
      </c>
      <c r="J749" s="35">
        <v>3538</v>
      </c>
      <c r="K749" s="35">
        <v>0</v>
      </c>
      <c r="L749" s="35">
        <v>893</v>
      </c>
      <c r="M749" s="35">
        <v>13696</v>
      </c>
      <c r="N749" s="24"/>
      <c r="O749" s="34">
        <v>0</v>
      </c>
      <c r="P749" s="34">
        <v>0</v>
      </c>
      <c r="Q749" s="36">
        <v>0.09</v>
      </c>
      <c r="R749" s="36">
        <v>1.3947988875102908E-2</v>
      </c>
      <c r="S749" s="37">
        <f t="shared" si="11"/>
        <v>0</v>
      </c>
      <c r="T749" s="24"/>
      <c r="U749" s="38">
        <v>166439</v>
      </c>
      <c r="V749" s="38">
        <v>0</v>
      </c>
      <c r="W749" s="38">
        <v>0</v>
      </c>
      <c r="X749" s="38">
        <v>11609</v>
      </c>
      <c r="Y749" s="38">
        <v>178048</v>
      </c>
      <c r="Z749" s="24"/>
      <c r="AA749" s="39"/>
    </row>
    <row r="750" spans="1:27" x14ac:dyDescent="0.3">
      <c r="A750" s="31">
        <v>3515</v>
      </c>
      <c r="B750" s="32">
        <v>3515287306</v>
      </c>
      <c r="C750" s="33" t="s">
        <v>328</v>
      </c>
      <c r="D750" s="31">
        <v>287</v>
      </c>
      <c r="E750" s="33" t="s">
        <v>329</v>
      </c>
      <c r="F750" s="31">
        <v>306</v>
      </c>
      <c r="G750" s="33" t="s">
        <v>335</v>
      </c>
      <c r="H750" s="34">
        <v>2</v>
      </c>
      <c r="I750" s="35">
        <v>8749</v>
      </c>
      <c r="J750" s="35">
        <v>2829</v>
      </c>
      <c r="K750" s="35">
        <v>0</v>
      </c>
      <c r="L750" s="35">
        <v>893</v>
      </c>
      <c r="M750" s="35">
        <v>12471</v>
      </c>
      <c r="N750" s="24"/>
      <c r="O750" s="34">
        <v>0</v>
      </c>
      <c r="P750" s="34">
        <v>0</v>
      </c>
      <c r="Q750" s="36">
        <v>0.09</v>
      </c>
      <c r="R750" s="36">
        <v>1.0720658461759416E-2</v>
      </c>
      <c r="S750" s="37">
        <f t="shared" si="11"/>
        <v>0</v>
      </c>
      <c r="T750" s="24"/>
      <c r="U750" s="38">
        <v>23156</v>
      </c>
      <c r="V750" s="38">
        <v>0</v>
      </c>
      <c r="W750" s="38">
        <v>0</v>
      </c>
      <c r="X750" s="38">
        <v>1786</v>
      </c>
      <c r="Y750" s="38">
        <v>24942</v>
      </c>
      <c r="Z750" s="24"/>
      <c r="AA750" s="39"/>
    </row>
    <row r="751" spans="1:27" x14ac:dyDescent="0.3">
      <c r="A751" s="31">
        <v>3515</v>
      </c>
      <c r="B751" s="32">
        <v>3515287316</v>
      </c>
      <c r="C751" s="33" t="s">
        <v>328</v>
      </c>
      <c r="D751" s="31">
        <v>287</v>
      </c>
      <c r="E751" s="33" t="s">
        <v>329</v>
      </c>
      <c r="F751" s="31">
        <v>316</v>
      </c>
      <c r="G751" s="33" t="s">
        <v>182</v>
      </c>
      <c r="H751" s="34">
        <v>9</v>
      </c>
      <c r="I751" s="35">
        <v>11306</v>
      </c>
      <c r="J751" s="35">
        <v>1548</v>
      </c>
      <c r="K751" s="35">
        <v>0</v>
      </c>
      <c r="L751" s="35">
        <v>893</v>
      </c>
      <c r="M751" s="35">
        <v>13747</v>
      </c>
      <c r="N751" s="24"/>
      <c r="O751" s="34">
        <v>0</v>
      </c>
      <c r="P751" s="34">
        <v>0</v>
      </c>
      <c r="Q751" s="36">
        <v>0.18</v>
      </c>
      <c r="R751" s="36">
        <v>7.7260854890719797E-3</v>
      </c>
      <c r="S751" s="37">
        <f t="shared" si="11"/>
        <v>0</v>
      </c>
      <c r="T751" s="24"/>
      <c r="U751" s="38">
        <v>115686</v>
      </c>
      <c r="V751" s="38">
        <v>0</v>
      </c>
      <c r="W751" s="38">
        <v>0</v>
      </c>
      <c r="X751" s="38">
        <v>8037</v>
      </c>
      <c r="Y751" s="38">
        <v>123723</v>
      </c>
      <c r="Z751" s="24"/>
      <c r="AA751" s="39"/>
    </row>
    <row r="752" spans="1:27" x14ac:dyDescent="0.3">
      <c r="A752" s="31">
        <v>3515</v>
      </c>
      <c r="B752" s="32">
        <v>3515287658</v>
      </c>
      <c r="C752" s="33" t="s">
        <v>328</v>
      </c>
      <c r="D752" s="31">
        <v>287</v>
      </c>
      <c r="E752" s="33" t="s">
        <v>329</v>
      </c>
      <c r="F752" s="31">
        <v>658</v>
      </c>
      <c r="G752" s="33" t="s">
        <v>183</v>
      </c>
      <c r="H752" s="34">
        <v>7</v>
      </c>
      <c r="I752" s="35">
        <v>9694</v>
      </c>
      <c r="J752" s="35">
        <v>1222</v>
      </c>
      <c r="K752" s="35">
        <v>0</v>
      </c>
      <c r="L752" s="35">
        <v>893</v>
      </c>
      <c r="M752" s="35">
        <v>11809</v>
      </c>
      <c r="N752" s="24"/>
      <c r="O752" s="34">
        <v>0</v>
      </c>
      <c r="P752" s="34">
        <v>0</v>
      </c>
      <c r="Q752" s="36">
        <v>0.09</v>
      </c>
      <c r="R752" s="36">
        <v>2.2172338791657362E-3</v>
      </c>
      <c r="S752" s="37">
        <f t="shared" si="11"/>
        <v>0</v>
      </c>
      <c r="T752" s="24"/>
      <c r="U752" s="38">
        <v>76412</v>
      </c>
      <c r="V752" s="38">
        <v>0</v>
      </c>
      <c r="W752" s="38">
        <v>0</v>
      </c>
      <c r="X752" s="38">
        <v>6251</v>
      </c>
      <c r="Y752" s="38">
        <v>82663</v>
      </c>
      <c r="Z752" s="24"/>
      <c r="AA752" s="39"/>
    </row>
    <row r="753" spans="1:27" x14ac:dyDescent="0.3">
      <c r="A753" s="31">
        <v>3515</v>
      </c>
      <c r="B753" s="32">
        <v>3515287767</v>
      </c>
      <c r="C753" s="33" t="s">
        <v>328</v>
      </c>
      <c r="D753" s="31">
        <v>287</v>
      </c>
      <c r="E753" s="33" t="s">
        <v>329</v>
      </c>
      <c r="F753" s="31">
        <v>767</v>
      </c>
      <c r="G753" s="33" t="s">
        <v>184</v>
      </c>
      <c r="H753" s="34">
        <v>42</v>
      </c>
      <c r="I753" s="35">
        <v>9333</v>
      </c>
      <c r="J753" s="35">
        <v>2138</v>
      </c>
      <c r="K753" s="35">
        <v>0</v>
      </c>
      <c r="L753" s="35">
        <v>893</v>
      </c>
      <c r="M753" s="35">
        <v>12364</v>
      </c>
      <c r="N753" s="24"/>
      <c r="O753" s="34">
        <v>0</v>
      </c>
      <c r="P753" s="34">
        <v>0</v>
      </c>
      <c r="Q753" s="36">
        <v>0.09</v>
      </c>
      <c r="R753" s="36">
        <v>2.5147160239996639E-2</v>
      </c>
      <c r="S753" s="37">
        <f t="shared" si="11"/>
        <v>0</v>
      </c>
      <c r="T753" s="24"/>
      <c r="U753" s="38">
        <v>481782</v>
      </c>
      <c r="V753" s="38">
        <v>0</v>
      </c>
      <c r="W753" s="38">
        <v>0</v>
      </c>
      <c r="X753" s="38">
        <v>37506</v>
      </c>
      <c r="Y753" s="38">
        <v>519288</v>
      </c>
      <c r="Z753" s="24"/>
      <c r="AA753" s="39"/>
    </row>
    <row r="754" spans="1:27" x14ac:dyDescent="0.3">
      <c r="A754" s="31">
        <v>3517</v>
      </c>
      <c r="B754" s="32">
        <v>3517239052</v>
      </c>
      <c r="C754" s="33" t="s">
        <v>337</v>
      </c>
      <c r="D754" s="31">
        <v>239</v>
      </c>
      <c r="E754" s="33" t="s">
        <v>267</v>
      </c>
      <c r="F754" s="31">
        <v>52</v>
      </c>
      <c r="G754" s="33" t="s">
        <v>268</v>
      </c>
      <c r="H754" s="34">
        <v>7</v>
      </c>
      <c r="I754" s="35">
        <v>10593.141142632563</v>
      </c>
      <c r="J754" s="35">
        <v>3227</v>
      </c>
      <c r="K754" s="35">
        <v>0</v>
      </c>
      <c r="L754" s="35">
        <v>893</v>
      </c>
      <c r="M754" s="35">
        <v>14713.141142632563</v>
      </c>
      <c r="N754" s="24"/>
      <c r="O754" s="34">
        <v>0</v>
      </c>
      <c r="P754" s="34">
        <v>0</v>
      </c>
      <c r="Q754" s="36">
        <v>0.09</v>
      </c>
      <c r="R754" s="36">
        <v>3.0723708248478417E-2</v>
      </c>
      <c r="S754" s="37">
        <f t="shared" si="11"/>
        <v>0</v>
      </c>
      <c r="T754" s="24"/>
      <c r="U754" s="38">
        <v>96740</v>
      </c>
      <c r="V754" s="38">
        <v>0</v>
      </c>
      <c r="W754" s="38">
        <v>0</v>
      </c>
      <c r="X754" s="38">
        <v>6251</v>
      </c>
      <c r="Y754" s="38">
        <v>102991</v>
      </c>
      <c r="Z754" s="24"/>
      <c r="AA754" s="39"/>
    </row>
    <row r="755" spans="1:27" x14ac:dyDescent="0.3">
      <c r="A755" s="31">
        <v>3517</v>
      </c>
      <c r="B755" s="32">
        <v>3517239239</v>
      </c>
      <c r="C755" s="33" t="s">
        <v>337</v>
      </c>
      <c r="D755" s="31">
        <v>239</v>
      </c>
      <c r="E755" s="33" t="s">
        <v>267</v>
      </c>
      <c r="F755" s="31">
        <v>239</v>
      </c>
      <c r="G755" s="33" t="s">
        <v>267</v>
      </c>
      <c r="H755" s="34">
        <v>82</v>
      </c>
      <c r="I755" s="35">
        <v>11092.613734787865</v>
      </c>
      <c r="J755" s="35">
        <v>3839</v>
      </c>
      <c r="K755" s="35">
        <v>0</v>
      </c>
      <c r="L755" s="35">
        <v>893</v>
      </c>
      <c r="M755" s="35">
        <v>15824.613734787865</v>
      </c>
      <c r="N755" s="24"/>
      <c r="O755" s="34">
        <v>0</v>
      </c>
      <c r="P755" s="34">
        <v>0</v>
      </c>
      <c r="Q755" s="36">
        <v>0.09</v>
      </c>
      <c r="R755" s="36">
        <v>6.3794216259848283E-2</v>
      </c>
      <c r="S755" s="37">
        <f t="shared" si="11"/>
        <v>0</v>
      </c>
      <c r="T755" s="24"/>
      <c r="U755" s="38">
        <v>1224424</v>
      </c>
      <c r="V755" s="38">
        <v>0</v>
      </c>
      <c r="W755" s="38">
        <v>0</v>
      </c>
      <c r="X755" s="38">
        <v>73226</v>
      </c>
      <c r="Y755" s="38">
        <v>1297650</v>
      </c>
      <c r="Z755" s="24"/>
      <c r="AA755" s="39"/>
    </row>
    <row r="756" spans="1:27" x14ac:dyDescent="0.3">
      <c r="A756" s="31">
        <v>3517</v>
      </c>
      <c r="B756" s="32">
        <v>3517239310</v>
      </c>
      <c r="C756" s="33" t="s">
        <v>337</v>
      </c>
      <c r="D756" s="31">
        <v>239</v>
      </c>
      <c r="E756" s="33" t="s">
        <v>267</v>
      </c>
      <c r="F756" s="31">
        <v>310</v>
      </c>
      <c r="G756" s="33" t="s">
        <v>277</v>
      </c>
      <c r="H756" s="34">
        <v>12</v>
      </c>
      <c r="I756" s="35">
        <v>11887.516627543038</v>
      </c>
      <c r="J756" s="35">
        <v>2549</v>
      </c>
      <c r="K756" s="35">
        <v>0</v>
      </c>
      <c r="L756" s="35">
        <v>893</v>
      </c>
      <c r="M756" s="35">
        <v>15329.516627543038</v>
      </c>
      <c r="N756" s="24"/>
      <c r="O756" s="34">
        <v>0</v>
      </c>
      <c r="P756" s="34">
        <v>0</v>
      </c>
      <c r="Q756" s="36">
        <v>0.18</v>
      </c>
      <c r="R756" s="36">
        <v>2.9496356275634187E-2</v>
      </c>
      <c r="S756" s="37">
        <f t="shared" si="11"/>
        <v>0</v>
      </c>
      <c r="T756" s="24"/>
      <c r="U756" s="38">
        <v>173244</v>
      </c>
      <c r="V756" s="38">
        <v>0</v>
      </c>
      <c r="W756" s="38">
        <v>0</v>
      </c>
      <c r="X756" s="38">
        <v>10716</v>
      </c>
      <c r="Y756" s="38">
        <v>183960</v>
      </c>
      <c r="Z756" s="24"/>
      <c r="AA756" s="39"/>
    </row>
    <row r="757" spans="1:27" x14ac:dyDescent="0.3">
      <c r="A757" s="31">
        <v>410</v>
      </c>
      <c r="B757" s="32">
        <v>410035217</v>
      </c>
      <c r="C757" s="33" t="s">
        <v>21</v>
      </c>
      <c r="D757" s="31">
        <v>35</v>
      </c>
      <c r="E757" s="33" t="s">
        <v>22</v>
      </c>
      <c r="F757" s="31">
        <v>217</v>
      </c>
      <c r="G757" s="33" t="s">
        <v>285</v>
      </c>
      <c r="H757" s="34">
        <v>1</v>
      </c>
      <c r="I757" s="35">
        <v>10267.409482983106</v>
      </c>
      <c r="J757" s="35">
        <v>4478</v>
      </c>
      <c r="K757" s="35">
        <v>0</v>
      </c>
      <c r="L757" s="35">
        <v>893</v>
      </c>
      <c r="M757" s="35">
        <v>15638.409482983106</v>
      </c>
      <c r="N757" s="24"/>
      <c r="O757" s="34">
        <v>0</v>
      </c>
      <c r="P757" s="34">
        <v>0</v>
      </c>
      <c r="Q757" s="36">
        <v>0.09</v>
      </c>
      <c r="R757" s="36">
        <v>7.6989257629259036E-4</v>
      </c>
      <c r="S757" s="37">
        <f t="shared" si="11"/>
        <v>0</v>
      </c>
      <c r="T757" s="24"/>
      <c r="U757" s="38">
        <v>14745</v>
      </c>
      <c r="V757" s="38">
        <v>0</v>
      </c>
      <c r="W757" s="38">
        <v>0</v>
      </c>
      <c r="X757" s="38">
        <v>893</v>
      </c>
      <c r="Y757" s="38">
        <v>15638</v>
      </c>
      <c r="Z757" s="24"/>
      <c r="AA757" s="39"/>
    </row>
    <row r="758" spans="1:27" x14ac:dyDescent="0.3">
      <c r="A758" s="31">
        <v>410</v>
      </c>
      <c r="B758" s="32">
        <v>410035274</v>
      </c>
      <c r="C758" s="33" t="s">
        <v>21</v>
      </c>
      <c r="D758" s="31">
        <v>35</v>
      </c>
      <c r="E758" s="33" t="s">
        <v>22</v>
      </c>
      <c r="F758" s="31">
        <v>274</v>
      </c>
      <c r="G758" s="33" t="s">
        <v>81</v>
      </c>
      <c r="H758" s="34">
        <v>1</v>
      </c>
      <c r="I758" s="35">
        <v>12431.499979196664</v>
      </c>
      <c r="J758" s="35">
        <v>6009</v>
      </c>
      <c r="K758" s="35">
        <v>0</v>
      </c>
      <c r="L758" s="35">
        <v>893</v>
      </c>
      <c r="M758" s="35">
        <v>19333.499979196662</v>
      </c>
      <c r="N758" s="24"/>
      <c r="O758" s="34">
        <v>0</v>
      </c>
      <c r="P758" s="34">
        <v>0</v>
      </c>
      <c r="Q758" s="36">
        <v>0.09</v>
      </c>
      <c r="R758" s="36">
        <v>8.1265572172450187E-2</v>
      </c>
      <c r="S758" s="37">
        <f t="shared" si="11"/>
        <v>0</v>
      </c>
      <c r="T758" s="24"/>
      <c r="U758" s="38">
        <v>18440</v>
      </c>
      <c r="V758" s="38">
        <v>0</v>
      </c>
      <c r="W758" s="38">
        <v>0</v>
      </c>
      <c r="X758" s="38">
        <v>893</v>
      </c>
      <c r="Y758" s="38">
        <v>19333</v>
      </c>
      <c r="Z758" s="24"/>
      <c r="AA758" s="39"/>
    </row>
    <row r="759" spans="1:27" x14ac:dyDescent="0.3">
      <c r="A759" s="31">
        <v>412</v>
      </c>
      <c r="B759" s="32">
        <v>412035016</v>
      </c>
      <c r="C759" s="33" t="s">
        <v>34</v>
      </c>
      <c r="D759" s="31">
        <v>35</v>
      </c>
      <c r="E759" s="33" t="s">
        <v>22</v>
      </c>
      <c r="F759" s="31">
        <v>16</v>
      </c>
      <c r="G759" s="33" t="s">
        <v>187</v>
      </c>
      <c r="H759" s="34">
        <v>2</v>
      </c>
      <c r="I759" s="35">
        <v>11541.236187608933</v>
      </c>
      <c r="J759" s="35">
        <v>487</v>
      </c>
      <c r="K759" s="35">
        <v>0</v>
      </c>
      <c r="L759" s="35">
        <v>893</v>
      </c>
      <c r="M759" s="35">
        <v>12921.236187608933</v>
      </c>
      <c r="N759" s="24"/>
      <c r="O759" s="34">
        <v>0</v>
      </c>
      <c r="P759" s="34">
        <v>0</v>
      </c>
      <c r="Q759" s="36">
        <v>0.09</v>
      </c>
      <c r="R759" s="36">
        <v>4.864173544554351E-2</v>
      </c>
      <c r="S759" s="37">
        <f t="shared" si="11"/>
        <v>0</v>
      </c>
      <c r="T759" s="24"/>
      <c r="U759" s="38">
        <v>24056</v>
      </c>
      <c r="V759" s="38">
        <v>0</v>
      </c>
      <c r="W759" s="38">
        <v>0</v>
      </c>
      <c r="X759" s="38">
        <v>1786</v>
      </c>
      <c r="Y759" s="38">
        <v>25842</v>
      </c>
      <c r="Z759" s="24"/>
      <c r="AA759" s="39"/>
    </row>
    <row r="760" spans="1:27" x14ac:dyDescent="0.3">
      <c r="A760" s="31">
        <v>414</v>
      </c>
      <c r="B760" s="32">
        <v>414603618</v>
      </c>
      <c r="C760" s="33" t="s">
        <v>63</v>
      </c>
      <c r="D760" s="31">
        <v>603</v>
      </c>
      <c r="E760" s="33" t="s">
        <v>64</v>
      </c>
      <c r="F760" s="31">
        <v>618</v>
      </c>
      <c r="G760" s="33" t="s">
        <v>363</v>
      </c>
      <c r="H760" s="34">
        <v>1</v>
      </c>
      <c r="I760" s="35">
        <v>11251.593893637228</v>
      </c>
      <c r="J760" s="35">
        <v>8943</v>
      </c>
      <c r="K760" s="35">
        <v>0</v>
      </c>
      <c r="L760" s="35">
        <v>893</v>
      </c>
      <c r="M760" s="35">
        <v>21087.593893637226</v>
      </c>
      <c r="N760" s="24"/>
      <c r="O760" s="34">
        <v>0</v>
      </c>
      <c r="P760" s="34">
        <v>0</v>
      </c>
      <c r="Q760" s="36">
        <v>0.09</v>
      </c>
      <c r="R760" s="36">
        <v>8.9543059925124358E-4</v>
      </c>
      <c r="S760" s="37">
        <f t="shared" si="11"/>
        <v>0</v>
      </c>
      <c r="T760" s="24"/>
      <c r="U760" s="38">
        <v>20195</v>
      </c>
      <c r="V760" s="38">
        <v>0</v>
      </c>
      <c r="W760" s="38">
        <v>0</v>
      </c>
      <c r="X760" s="38">
        <v>893</v>
      </c>
      <c r="Y760" s="38">
        <v>21088</v>
      </c>
      <c r="Z760" s="24"/>
      <c r="AA760" s="39"/>
    </row>
    <row r="761" spans="1:27" x14ac:dyDescent="0.3">
      <c r="A761" s="31">
        <v>420</v>
      </c>
      <c r="B761" s="32">
        <v>420049079</v>
      </c>
      <c r="C761" s="33" t="s">
        <v>98</v>
      </c>
      <c r="D761" s="31">
        <v>49</v>
      </c>
      <c r="E761" s="33" t="s">
        <v>96</v>
      </c>
      <c r="F761" s="31">
        <v>79</v>
      </c>
      <c r="G761" s="33" t="s">
        <v>109</v>
      </c>
      <c r="H761" s="34">
        <v>1</v>
      </c>
      <c r="I761" s="35">
        <v>10283.839856733524</v>
      </c>
      <c r="J761" s="35">
        <v>1041</v>
      </c>
      <c r="K761" s="35">
        <v>0</v>
      </c>
      <c r="L761" s="35">
        <v>893</v>
      </c>
      <c r="M761" s="35">
        <v>12217.839856733524</v>
      </c>
      <c r="N761" s="24"/>
      <c r="O761" s="34">
        <v>0</v>
      </c>
      <c r="P761" s="34">
        <v>0</v>
      </c>
      <c r="Q761" s="36">
        <v>0.09</v>
      </c>
      <c r="R761" s="36">
        <v>6.7349597851177154E-2</v>
      </c>
      <c r="S761" s="37">
        <f t="shared" si="11"/>
        <v>0</v>
      </c>
      <c r="T761" s="24"/>
      <c r="U761" s="38">
        <v>11325</v>
      </c>
      <c r="V761" s="38">
        <v>0</v>
      </c>
      <c r="W761" s="38">
        <v>0</v>
      </c>
      <c r="X761" s="38">
        <v>893</v>
      </c>
      <c r="Y761" s="38">
        <v>12218</v>
      </c>
      <c r="Z761" s="24"/>
      <c r="AA761" s="39"/>
    </row>
    <row r="762" spans="1:27" x14ac:dyDescent="0.3">
      <c r="A762" s="31">
        <v>420</v>
      </c>
      <c r="B762" s="32">
        <v>420049128</v>
      </c>
      <c r="C762" s="33" t="s">
        <v>98</v>
      </c>
      <c r="D762" s="31">
        <v>49</v>
      </c>
      <c r="E762" s="33" t="s">
        <v>96</v>
      </c>
      <c r="F762" s="31">
        <v>128</v>
      </c>
      <c r="G762" s="33" t="s">
        <v>110</v>
      </c>
      <c r="H762" s="34">
        <v>2</v>
      </c>
      <c r="I762" s="35">
        <v>11422.463723698449</v>
      </c>
      <c r="J762" s="35">
        <v>581</v>
      </c>
      <c r="K762" s="35">
        <v>0</v>
      </c>
      <c r="L762" s="35">
        <v>893</v>
      </c>
      <c r="M762" s="35">
        <v>12896.463723698449</v>
      </c>
      <c r="N762" s="24"/>
      <c r="O762" s="34">
        <v>0</v>
      </c>
      <c r="P762" s="34">
        <v>0</v>
      </c>
      <c r="Q762" s="36">
        <v>0.18</v>
      </c>
      <c r="R762" s="36">
        <v>3.5818450421119509E-2</v>
      </c>
      <c r="S762" s="37">
        <f t="shared" si="11"/>
        <v>0</v>
      </c>
      <c r="T762" s="24"/>
      <c r="U762" s="38">
        <v>24006</v>
      </c>
      <c r="V762" s="38">
        <v>0</v>
      </c>
      <c r="W762" s="38">
        <v>0</v>
      </c>
      <c r="X762" s="38">
        <v>1786</v>
      </c>
      <c r="Y762" s="38">
        <v>25792</v>
      </c>
      <c r="Z762" s="24"/>
      <c r="AA762" s="39"/>
    </row>
    <row r="763" spans="1:27" x14ac:dyDescent="0.3">
      <c r="A763" s="31">
        <v>420</v>
      </c>
      <c r="B763" s="32">
        <v>420049189</v>
      </c>
      <c r="C763" s="33" t="s">
        <v>98</v>
      </c>
      <c r="D763" s="31">
        <v>49</v>
      </c>
      <c r="E763" s="33" t="s">
        <v>96</v>
      </c>
      <c r="F763" s="31">
        <v>189</v>
      </c>
      <c r="G763" s="33" t="s">
        <v>38</v>
      </c>
      <c r="H763" s="34">
        <v>1</v>
      </c>
      <c r="I763" s="35">
        <v>10060.032476745973</v>
      </c>
      <c r="J763" s="35">
        <v>4031</v>
      </c>
      <c r="K763" s="35">
        <v>0</v>
      </c>
      <c r="L763" s="35">
        <v>893</v>
      </c>
      <c r="M763" s="35">
        <v>14984.032476745973</v>
      </c>
      <c r="N763" s="24"/>
      <c r="O763" s="34">
        <v>0</v>
      </c>
      <c r="P763" s="34">
        <v>0</v>
      </c>
      <c r="Q763" s="36">
        <v>0.09</v>
      </c>
      <c r="R763" s="36">
        <v>4.5538278876293067E-3</v>
      </c>
      <c r="S763" s="37">
        <f t="shared" si="11"/>
        <v>0</v>
      </c>
      <c r="T763" s="24"/>
      <c r="U763" s="38">
        <v>14091</v>
      </c>
      <c r="V763" s="38">
        <v>0</v>
      </c>
      <c r="W763" s="38">
        <v>0</v>
      </c>
      <c r="X763" s="38">
        <v>893</v>
      </c>
      <c r="Y763" s="38">
        <v>14984</v>
      </c>
      <c r="Z763" s="24"/>
      <c r="AA763" s="39"/>
    </row>
    <row r="764" spans="1:27" x14ac:dyDescent="0.3">
      <c r="A764" s="31">
        <v>420</v>
      </c>
      <c r="B764" s="32">
        <v>420049625</v>
      </c>
      <c r="C764" s="33" t="s">
        <v>98</v>
      </c>
      <c r="D764" s="31">
        <v>49</v>
      </c>
      <c r="E764" s="33" t="s">
        <v>96</v>
      </c>
      <c r="F764" s="31">
        <v>625</v>
      </c>
      <c r="G764" s="33" t="s">
        <v>49</v>
      </c>
      <c r="H764" s="34">
        <v>1</v>
      </c>
      <c r="I764" s="35">
        <v>10044.095684269245</v>
      </c>
      <c r="J764" s="35">
        <v>1896</v>
      </c>
      <c r="K764" s="35">
        <v>0</v>
      </c>
      <c r="L764" s="35">
        <v>893</v>
      </c>
      <c r="M764" s="35">
        <v>12833.095684269245</v>
      </c>
      <c r="N764" s="24"/>
      <c r="O764" s="34">
        <v>0</v>
      </c>
      <c r="P764" s="34">
        <v>0</v>
      </c>
      <c r="Q764" s="36">
        <v>0.09</v>
      </c>
      <c r="R764" s="36">
        <v>2.7912014372742976E-3</v>
      </c>
      <c r="S764" s="37">
        <f t="shared" si="11"/>
        <v>0</v>
      </c>
      <c r="T764" s="24"/>
      <c r="U764" s="38">
        <v>11940</v>
      </c>
      <c r="V764" s="38">
        <v>0</v>
      </c>
      <c r="W764" s="38">
        <v>0</v>
      </c>
      <c r="X764" s="38">
        <v>893</v>
      </c>
      <c r="Y764" s="38">
        <v>12833</v>
      </c>
      <c r="Z764" s="24"/>
      <c r="AA764" s="39"/>
    </row>
    <row r="765" spans="1:27" x14ac:dyDescent="0.3">
      <c r="A765" s="31">
        <v>428</v>
      </c>
      <c r="B765" s="32">
        <v>428035016</v>
      </c>
      <c r="C765" s="33" t="s">
        <v>111</v>
      </c>
      <c r="D765" s="31">
        <v>35</v>
      </c>
      <c r="E765" s="33" t="s">
        <v>22</v>
      </c>
      <c r="F765" s="31">
        <v>16</v>
      </c>
      <c r="G765" s="33" t="s">
        <v>187</v>
      </c>
      <c r="H765" s="34">
        <v>1</v>
      </c>
      <c r="I765" s="35">
        <v>11541.236187608933</v>
      </c>
      <c r="J765" s="35">
        <v>487</v>
      </c>
      <c r="K765" s="35">
        <v>0</v>
      </c>
      <c r="L765" s="35">
        <v>893</v>
      </c>
      <c r="M765" s="35">
        <v>12921.236187608933</v>
      </c>
      <c r="N765" s="24"/>
      <c r="O765" s="34">
        <v>0</v>
      </c>
      <c r="P765" s="34">
        <v>0</v>
      </c>
      <c r="Q765" s="36">
        <v>0.09</v>
      </c>
      <c r="R765" s="36">
        <v>4.864173544554351E-2</v>
      </c>
      <c r="S765" s="37">
        <f t="shared" si="11"/>
        <v>0</v>
      </c>
      <c r="T765" s="24"/>
      <c r="U765" s="38">
        <v>12028</v>
      </c>
      <c r="V765" s="38">
        <v>0</v>
      </c>
      <c r="W765" s="38">
        <v>0</v>
      </c>
      <c r="X765" s="38">
        <v>893</v>
      </c>
      <c r="Y765" s="38">
        <v>12921</v>
      </c>
      <c r="Z765" s="24"/>
      <c r="AA765" s="39"/>
    </row>
    <row r="766" spans="1:27" x14ac:dyDescent="0.3">
      <c r="A766" s="31">
        <v>428</v>
      </c>
      <c r="B766" s="32">
        <v>428035018</v>
      </c>
      <c r="C766" s="33" t="s">
        <v>111</v>
      </c>
      <c r="D766" s="31">
        <v>35</v>
      </c>
      <c r="E766" s="33" t="s">
        <v>22</v>
      </c>
      <c r="F766" s="31">
        <v>18</v>
      </c>
      <c r="G766" s="33" t="s">
        <v>188</v>
      </c>
      <c r="H766" s="34">
        <v>1</v>
      </c>
      <c r="I766" s="35">
        <v>11019.810606060606</v>
      </c>
      <c r="J766" s="35">
        <v>10475</v>
      </c>
      <c r="K766" s="35">
        <v>0</v>
      </c>
      <c r="L766" s="35">
        <v>893</v>
      </c>
      <c r="M766" s="35">
        <v>22387.810606060608</v>
      </c>
      <c r="N766" s="24"/>
      <c r="O766" s="34">
        <v>0</v>
      </c>
      <c r="P766" s="34">
        <v>0</v>
      </c>
      <c r="Q766" s="36">
        <v>0.09</v>
      </c>
      <c r="R766" s="36">
        <v>1.8122796001317144E-2</v>
      </c>
      <c r="S766" s="37">
        <f t="shared" si="11"/>
        <v>0</v>
      </c>
      <c r="T766" s="24"/>
      <c r="U766" s="38">
        <v>21495</v>
      </c>
      <c r="V766" s="38">
        <v>0</v>
      </c>
      <c r="W766" s="38">
        <v>0</v>
      </c>
      <c r="X766" s="38">
        <v>893</v>
      </c>
      <c r="Y766" s="38">
        <v>22388</v>
      </c>
      <c r="Z766" s="24"/>
      <c r="AA766" s="39"/>
    </row>
    <row r="767" spans="1:27" x14ac:dyDescent="0.3">
      <c r="A767" s="31">
        <v>428</v>
      </c>
      <c r="B767" s="32">
        <v>428035079</v>
      </c>
      <c r="C767" s="33" t="s">
        <v>111</v>
      </c>
      <c r="D767" s="31">
        <v>35</v>
      </c>
      <c r="E767" s="33" t="s">
        <v>22</v>
      </c>
      <c r="F767" s="31">
        <v>79</v>
      </c>
      <c r="G767" s="33" t="s">
        <v>109</v>
      </c>
      <c r="H767" s="34">
        <v>1</v>
      </c>
      <c r="I767" s="35">
        <v>10283.839856733524</v>
      </c>
      <c r="J767" s="35">
        <v>1041</v>
      </c>
      <c r="K767" s="35">
        <v>0</v>
      </c>
      <c r="L767" s="35">
        <v>893</v>
      </c>
      <c r="M767" s="35">
        <v>12217.839856733524</v>
      </c>
      <c r="N767" s="24"/>
      <c r="O767" s="34">
        <v>0</v>
      </c>
      <c r="P767" s="34">
        <v>0</v>
      </c>
      <c r="Q767" s="36">
        <v>0.09</v>
      </c>
      <c r="R767" s="36">
        <v>6.7349597851177154E-2</v>
      </c>
      <c r="S767" s="37">
        <f t="shared" si="11"/>
        <v>0</v>
      </c>
      <c r="T767" s="24"/>
      <c r="U767" s="38">
        <v>11325</v>
      </c>
      <c r="V767" s="38">
        <v>0</v>
      </c>
      <c r="W767" s="38">
        <v>0</v>
      </c>
      <c r="X767" s="38">
        <v>893</v>
      </c>
      <c r="Y767" s="38">
        <v>12218</v>
      </c>
      <c r="Z767" s="24"/>
      <c r="AA767" s="39"/>
    </row>
    <row r="768" spans="1:27" x14ac:dyDescent="0.3">
      <c r="A768" s="31">
        <v>428</v>
      </c>
      <c r="B768" s="32">
        <v>428035262</v>
      </c>
      <c r="C768" s="33" t="s">
        <v>111</v>
      </c>
      <c r="D768" s="31">
        <v>35</v>
      </c>
      <c r="E768" s="33" t="s">
        <v>22</v>
      </c>
      <c r="F768" s="31">
        <v>262</v>
      </c>
      <c r="G768" s="33" t="s">
        <v>31</v>
      </c>
      <c r="H768" s="34">
        <v>1</v>
      </c>
      <c r="I768" s="35">
        <v>10723.728364990688</v>
      </c>
      <c r="J768" s="35">
        <v>4944</v>
      </c>
      <c r="K768" s="35">
        <v>0</v>
      </c>
      <c r="L768" s="35">
        <v>893</v>
      </c>
      <c r="M768" s="35">
        <v>16560.728364990689</v>
      </c>
      <c r="N768" s="24"/>
      <c r="O768" s="34">
        <v>0</v>
      </c>
      <c r="P768" s="34">
        <v>0</v>
      </c>
      <c r="Q768" s="36">
        <v>0.09</v>
      </c>
      <c r="R768" s="36">
        <v>6.3255923294419744E-2</v>
      </c>
      <c r="S768" s="37">
        <f t="shared" si="11"/>
        <v>0</v>
      </c>
      <c r="T768" s="24"/>
      <c r="U768" s="38">
        <v>15668</v>
      </c>
      <c r="V768" s="38">
        <v>0</v>
      </c>
      <c r="W768" s="38">
        <v>0</v>
      </c>
      <c r="X768" s="38">
        <v>893</v>
      </c>
      <c r="Y768" s="38">
        <v>16561</v>
      </c>
      <c r="Z768" s="24"/>
      <c r="AA768" s="39"/>
    </row>
    <row r="769" spans="1:27" x14ac:dyDescent="0.3">
      <c r="A769" s="31">
        <v>428</v>
      </c>
      <c r="B769" s="32">
        <v>428035285</v>
      </c>
      <c r="C769" s="33" t="s">
        <v>111</v>
      </c>
      <c r="D769" s="31">
        <v>35</v>
      </c>
      <c r="E769" s="33" t="s">
        <v>22</v>
      </c>
      <c r="F769" s="31">
        <v>285</v>
      </c>
      <c r="G769" s="33" t="s">
        <v>44</v>
      </c>
      <c r="H769" s="34">
        <v>1</v>
      </c>
      <c r="I769" s="35">
        <v>11062.932154442653</v>
      </c>
      <c r="J769" s="35">
        <v>3388</v>
      </c>
      <c r="K769" s="35">
        <v>0</v>
      </c>
      <c r="L769" s="35">
        <v>893</v>
      </c>
      <c r="M769" s="35">
        <v>15343.932154442653</v>
      </c>
      <c r="N769" s="24"/>
      <c r="O769" s="34">
        <v>0</v>
      </c>
      <c r="P769" s="34">
        <v>0</v>
      </c>
      <c r="Q769" s="36">
        <v>0.09</v>
      </c>
      <c r="R769" s="36">
        <v>4.0935904686526546E-2</v>
      </c>
      <c r="S769" s="37">
        <f t="shared" si="11"/>
        <v>0</v>
      </c>
      <c r="T769" s="24"/>
      <c r="U769" s="38">
        <v>14451</v>
      </c>
      <c r="V769" s="38">
        <v>0</v>
      </c>
      <c r="W769" s="38">
        <v>0</v>
      </c>
      <c r="X769" s="38">
        <v>893</v>
      </c>
      <c r="Y769" s="38">
        <v>15344</v>
      </c>
      <c r="Z769" s="24"/>
      <c r="AA769" s="39"/>
    </row>
    <row r="770" spans="1:27" x14ac:dyDescent="0.3">
      <c r="A770" s="31">
        <v>428</v>
      </c>
      <c r="B770" s="32">
        <v>428035307</v>
      </c>
      <c r="C770" s="33" t="s">
        <v>111</v>
      </c>
      <c r="D770" s="31">
        <v>35</v>
      </c>
      <c r="E770" s="33" t="s">
        <v>22</v>
      </c>
      <c r="F770" s="31">
        <v>307</v>
      </c>
      <c r="G770" s="33" t="s">
        <v>76</v>
      </c>
      <c r="H770" s="34">
        <v>1</v>
      </c>
      <c r="I770" s="35">
        <v>10235.160143775456</v>
      </c>
      <c r="J770" s="35">
        <v>3921</v>
      </c>
      <c r="K770" s="35">
        <v>0</v>
      </c>
      <c r="L770" s="35">
        <v>893</v>
      </c>
      <c r="M770" s="35">
        <v>15049.160143775456</v>
      </c>
      <c r="N770" s="24"/>
      <c r="O770" s="34">
        <v>0</v>
      </c>
      <c r="P770" s="34">
        <v>0</v>
      </c>
      <c r="Q770" s="36">
        <v>0.09</v>
      </c>
      <c r="R770" s="36">
        <v>1.0355085778056217E-2</v>
      </c>
      <c r="S770" s="37">
        <f t="shared" si="11"/>
        <v>0</v>
      </c>
      <c r="T770" s="24"/>
      <c r="U770" s="38">
        <v>14156</v>
      </c>
      <c r="V770" s="38">
        <v>0</v>
      </c>
      <c r="W770" s="38">
        <v>0</v>
      </c>
      <c r="X770" s="38">
        <v>893</v>
      </c>
      <c r="Y770" s="38">
        <v>15049</v>
      </c>
      <c r="Z770" s="24"/>
      <c r="AA770" s="39"/>
    </row>
    <row r="771" spans="1:27" x14ac:dyDescent="0.3">
      <c r="A771" s="31">
        <v>430</v>
      </c>
      <c r="B771" s="32">
        <v>430170028</v>
      </c>
      <c r="C771" s="33" t="s">
        <v>119</v>
      </c>
      <c r="D771" s="31">
        <v>170</v>
      </c>
      <c r="E771" s="33" t="s">
        <v>87</v>
      </c>
      <c r="F771" s="31">
        <v>28</v>
      </c>
      <c r="G771" s="33" t="s">
        <v>364</v>
      </c>
      <c r="H771" s="34">
        <v>1</v>
      </c>
      <c r="I771" s="35">
        <v>10301.21041207547</v>
      </c>
      <c r="J771" s="35">
        <v>11177</v>
      </c>
      <c r="K771" s="35">
        <v>0</v>
      </c>
      <c r="L771" s="35">
        <v>893</v>
      </c>
      <c r="M771" s="35">
        <v>22371.21041207547</v>
      </c>
      <c r="N771" s="24"/>
      <c r="O771" s="34">
        <v>0</v>
      </c>
      <c r="P771" s="34">
        <v>0</v>
      </c>
      <c r="Q771" s="36">
        <v>0.09</v>
      </c>
      <c r="R771" s="36">
        <v>6.1817120562093139E-3</v>
      </c>
      <c r="S771" s="37">
        <f t="shared" si="11"/>
        <v>0</v>
      </c>
      <c r="T771" s="24"/>
      <c r="U771" s="38">
        <v>21478</v>
      </c>
      <c r="V771" s="38">
        <v>0</v>
      </c>
      <c r="W771" s="38">
        <v>0</v>
      </c>
      <c r="X771" s="38">
        <v>893</v>
      </c>
      <c r="Y771" s="38">
        <v>22371</v>
      </c>
      <c r="Z771" s="24"/>
      <c r="AA771" s="39"/>
    </row>
    <row r="772" spans="1:27" x14ac:dyDescent="0.3">
      <c r="A772" s="31">
        <v>437</v>
      </c>
      <c r="B772" s="32">
        <v>437035044</v>
      </c>
      <c r="C772" s="33" t="s">
        <v>164</v>
      </c>
      <c r="D772" s="31">
        <v>35</v>
      </c>
      <c r="E772" s="33" t="s">
        <v>22</v>
      </c>
      <c r="F772" s="31">
        <v>44</v>
      </c>
      <c r="G772" s="33" t="s">
        <v>35</v>
      </c>
      <c r="H772" s="34">
        <v>1</v>
      </c>
      <c r="I772" s="35">
        <v>12181.270965896345</v>
      </c>
      <c r="J772" s="35">
        <v>284</v>
      </c>
      <c r="K772" s="35">
        <v>0</v>
      </c>
      <c r="L772" s="35">
        <v>893</v>
      </c>
      <c r="M772" s="35">
        <v>13358.270965896345</v>
      </c>
      <c r="N772" s="24"/>
      <c r="O772" s="34">
        <v>0</v>
      </c>
      <c r="P772" s="34">
        <v>0</v>
      </c>
      <c r="Q772" s="36">
        <v>0.09</v>
      </c>
      <c r="R772" s="36">
        <v>5.5522851392677805E-2</v>
      </c>
      <c r="S772" s="37">
        <f t="shared" si="11"/>
        <v>0</v>
      </c>
      <c r="T772" s="24"/>
      <c r="U772" s="38">
        <v>12465</v>
      </c>
      <c r="V772" s="38">
        <v>0</v>
      </c>
      <c r="W772" s="38">
        <v>0</v>
      </c>
      <c r="X772" s="38">
        <v>893</v>
      </c>
      <c r="Y772" s="38">
        <v>13358</v>
      </c>
      <c r="Z772" s="24"/>
      <c r="AA772" s="39"/>
    </row>
    <row r="773" spans="1:27" x14ac:dyDescent="0.3">
      <c r="A773" s="31">
        <v>437</v>
      </c>
      <c r="B773" s="32">
        <v>437035093</v>
      </c>
      <c r="C773" s="33" t="s">
        <v>164</v>
      </c>
      <c r="D773" s="31">
        <v>35</v>
      </c>
      <c r="E773" s="33" t="s">
        <v>22</v>
      </c>
      <c r="F773" s="31">
        <v>93</v>
      </c>
      <c r="G773" s="33" t="s">
        <v>25</v>
      </c>
      <c r="H773" s="34">
        <v>1</v>
      </c>
      <c r="I773" s="35">
        <v>12351.552978393065</v>
      </c>
      <c r="J773" s="35">
        <v>351</v>
      </c>
      <c r="K773" s="35">
        <v>0</v>
      </c>
      <c r="L773" s="35">
        <v>893</v>
      </c>
      <c r="M773" s="35">
        <v>13595.552978393065</v>
      </c>
      <c r="N773" s="24"/>
      <c r="O773" s="34">
        <v>0</v>
      </c>
      <c r="P773" s="34">
        <v>0</v>
      </c>
      <c r="Q773" s="36">
        <v>0.09</v>
      </c>
      <c r="R773" s="36">
        <v>9.4782905982044599E-2</v>
      </c>
      <c r="S773" s="37">
        <f t="shared" si="11"/>
        <v>-641.01489673066487</v>
      </c>
      <c r="T773" s="24"/>
      <c r="U773" s="38">
        <v>12703</v>
      </c>
      <c r="V773" s="38">
        <v>0</v>
      </c>
      <c r="W773" s="38">
        <v>-641.01489673066487</v>
      </c>
      <c r="X773" s="38">
        <v>893</v>
      </c>
      <c r="Y773" s="38">
        <v>12954.985103269335</v>
      </c>
      <c r="Z773" s="24"/>
      <c r="AA773" s="39"/>
    </row>
    <row r="774" spans="1:27" x14ac:dyDescent="0.3">
      <c r="A774" s="31">
        <v>438</v>
      </c>
      <c r="B774" s="32">
        <v>438035018</v>
      </c>
      <c r="C774" s="33" t="s">
        <v>165</v>
      </c>
      <c r="D774" s="31">
        <v>35</v>
      </c>
      <c r="E774" s="33" t="s">
        <v>22</v>
      </c>
      <c r="F774" s="31">
        <v>18</v>
      </c>
      <c r="G774" s="33" t="s">
        <v>188</v>
      </c>
      <c r="H774" s="34">
        <v>1</v>
      </c>
      <c r="I774" s="35">
        <v>11019.810606060606</v>
      </c>
      <c r="J774" s="35">
        <v>10475</v>
      </c>
      <c r="K774" s="35">
        <v>0</v>
      </c>
      <c r="L774" s="35">
        <v>893</v>
      </c>
      <c r="M774" s="35">
        <v>22387.810606060608</v>
      </c>
      <c r="N774" s="24"/>
      <c r="O774" s="34">
        <v>0</v>
      </c>
      <c r="P774" s="34">
        <v>0</v>
      </c>
      <c r="Q774" s="36">
        <v>0.09</v>
      </c>
      <c r="R774" s="36">
        <v>1.8122796001317144E-2</v>
      </c>
      <c r="S774" s="37">
        <f t="shared" si="11"/>
        <v>0</v>
      </c>
      <c r="T774" s="24"/>
      <c r="U774" s="38">
        <v>21495</v>
      </c>
      <c r="V774" s="38">
        <v>0</v>
      </c>
      <c r="W774" s="38">
        <v>0</v>
      </c>
      <c r="X774" s="38">
        <v>893</v>
      </c>
      <c r="Y774" s="38">
        <v>22388</v>
      </c>
      <c r="Z774" s="24"/>
      <c r="AA774" s="39"/>
    </row>
    <row r="775" spans="1:27" x14ac:dyDescent="0.3">
      <c r="A775" s="31">
        <v>440</v>
      </c>
      <c r="B775" s="32">
        <v>440149160</v>
      </c>
      <c r="C775" s="33" t="s">
        <v>167</v>
      </c>
      <c r="D775" s="31">
        <v>149</v>
      </c>
      <c r="E775" s="33" t="s">
        <v>103</v>
      </c>
      <c r="F775" s="31">
        <v>160</v>
      </c>
      <c r="G775" s="33" t="s">
        <v>104</v>
      </c>
      <c r="H775" s="34">
        <v>1</v>
      </c>
      <c r="I775" s="35">
        <v>12183.915190929312</v>
      </c>
      <c r="J775" s="35">
        <v>384</v>
      </c>
      <c r="K775" s="35">
        <v>0</v>
      </c>
      <c r="L775" s="35">
        <v>893</v>
      </c>
      <c r="M775" s="35">
        <v>13460.915190929312</v>
      </c>
      <c r="N775" s="24"/>
      <c r="O775" s="34">
        <v>0</v>
      </c>
      <c r="P775" s="34">
        <v>0</v>
      </c>
      <c r="Q775" s="36">
        <v>0.18</v>
      </c>
      <c r="R775" s="36">
        <v>0.10880054359760256</v>
      </c>
      <c r="S775" s="37">
        <f t="shared" si="11"/>
        <v>0</v>
      </c>
      <c r="T775" s="24"/>
      <c r="U775" s="38">
        <v>12568</v>
      </c>
      <c r="V775" s="38">
        <v>0</v>
      </c>
      <c r="W775" s="38">
        <v>0</v>
      </c>
      <c r="X775" s="38">
        <v>893</v>
      </c>
      <c r="Y775" s="38">
        <v>13461</v>
      </c>
      <c r="Z775" s="24"/>
      <c r="AA775" s="39"/>
    </row>
    <row r="776" spans="1:27" x14ac:dyDescent="0.3">
      <c r="A776" s="31">
        <v>441</v>
      </c>
      <c r="B776" s="32">
        <v>441281005</v>
      </c>
      <c r="C776" s="33" t="s">
        <v>168</v>
      </c>
      <c r="D776" s="31">
        <v>281</v>
      </c>
      <c r="E776" s="33" t="s">
        <v>169</v>
      </c>
      <c r="F776" s="31">
        <v>5</v>
      </c>
      <c r="G776" s="33" t="s">
        <v>219</v>
      </c>
      <c r="H776" s="34">
        <v>2</v>
      </c>
      <c r="I776" s="35">
        <v>10935.392252849193</v>
      </c>
      <c r="J776" s="35">
        <v>4401</v>
      </c>
      <c r="K776" s="35">
        <v>0</v>
      </c>
      <c r="L776" s="35">
        <v>893</v>
      </c>
      <c r="M776" s="35">
        <v>16229.392252849193</v>
      </c>
      <c r="N776" s="24"/>
      <c r="O776" s="34">
        <v>0</v>
      </c>
      <c r="P776" s="34">
        <v>0</v>
      </c>
      <c r="Q776" s="36">
        <v>0.09</v>
      </c>
      <c r="R776" s="36">
        <v>1.2249302519059126E-2</v>
      </c>
      <c r="S776" s="37">
        <f t="shared" si="11"/>
        <v>0</v>
      </c>
      <c r="T776" s="24"/>
      <c r="U776" s="38">
        <v>30672</v>
      </c>
      <c r="V776" s="38">
        <v>0</v>
      </c>
      <c r="W776" s="38">
        <v>0</v>
      </c>
      <c r="X776" s="38">
        <v>1786</v>
      </c>
      <c r="Y776" s="38">
        <v>32458</v>
      </c>
      <c r="Z776" s="24"/>
      <c r="AA776" s="39"/>
    </row>
    <row r="777" spans="1:27" x14ac:dyDescent="0.3">
      <c r="A777" s="31">
        <v>441</v>
      </c>
      <c r="B777" s="32">
        <v>441281137</v>
      </c>
      <c r="C777" s="33" t="s">
        <v>168</v>
      </c>
      <c r="D777" s="31">
        <v>281</v>
      </c>
      <c r="E777" s="33" t="s">
        <v>169</v>
      </c>
      <c r="F777" s="31">
        <v>137</v>
      </c>
      <c r="G777" s="33" t="s">
        <v>210</v>
      </c>
      <c r="H777" s="34">
        <v>1</v>
      </c>
      <c r="I777" s="35">
        <v>12916.620644549765</v>
      </c>
      <c r="J777" s="35">
        <v>238</v>
      </c>
      <c r="K777" s="35">
        <v>0</v>
      </c>
      <c r="L777" s="35">
        <v>893</v>
      </c>
      <c r="M777" s="35">
        <v>14047.620644549765</v>
      </c>
      <c r="N777" s="24"/>
      <c r="O777" s="34">
        <v>0</v>
      </c>
      <c r="P777" s="34">
        <v>0</v>
      </c>
      <c r="Q777" s="36">
        <v>0.18</v>
      </c>
      <c r="R777" s="36">
        <v>0.13350469953396557</v>
      </c>
      <c r="S777" s="37">
        <f t="shared" si="11"/>
        <v>0</v>
      </c>
      <c r="T777" s="24"/>
      <c r="U777" s="38">
        <v>13155</v>
      </c>
      <c r="V777" s="38">
        <v>0</v>
      </c>
      <c r="W777" s="38">
        <v>0</v>
      </c>
      <c r="X777" s="38">
        <v>893</v>
      </c>
      <c r="Y777" s="38">
        <v>14048</v>
      </c>
      <c r="Z777" s="24"/>
      <c r="AA777" s="39"/>
    </row>
    <row r="778" spans="1:27" x14ac:dyDescent="0.3">
      <c r="A778" s="31">
        <v>441</v>
      </c>
      <c r="B778" s="32">
        <v>441281332</v>
      </c>
      <c r="C778" s="33" t="s">
        <v>168</v>
      </c>
      <c r="D778" s="31">
        <v>281</v>
      </c>
      <c r="E778" s="33" t="s">
        <v>169</v>
      </c>
      <c r="F778" s="31">
        <v>332</v>
      </c>
      <c r="G778" s="33" t="s">
        <v>221</v>
      </c>
      <c r="H778" s="34">
        <v>1</v>
      </c>
      <c r="I778" s="35">
        <v>11731.685540672186</v>
      </c>
      <c r="J778" s="35">
        <v>1073</v>
      </c>
      <c r="K778" s="35">
        <v>0</v>
      </c>
      <c r="L778" s="35">
        <v>893</v>
      </c>
      <c r="M778" s="35">
        <v>13697.685540672186</v>
      </c>
      <c r="N778" s="24"/>
      <c r="O778" s="34">
        <v>0</v>
      </c>
      <c r="P778" s="34">
        <v>0</v>
      </c>
      <c r="Q778" s="36">
        <v>0.09</v>
      </c>
      <c r="R778" s="36">
        <v>2.0233203533025001E-2</v>
      </c>
      <c r="S778" s="37">
        <f t="shared" si="11"/>
        <v>0</v>
      </c>
      <c r="T778" s="24"/>
      <c r="U778" s="38">
        <v>12805</v>
      </c>
      <c r="V778" s="38">
        <v>0</v>
      </c>
      <c r="W778" s="38">
        <v>0</v>
      </c>
      <c r="X778" s="38">
        <v>893</v>
      </c>
      <c r="Y778" s="38">
        <v>13698</v>
      </c>
      <c r="Z778" s="24"/>
      <c r="AA778" s="39"/>
    </row>
    <row r="779" spans="1:27" x14ac:dyDescent="0.3">
      <c r="A779" s="31">
        <v>444</v>
      </c>
      <c r="B779" s="32">
        <v>444035220</v>
      </c>
      <c r="C779" s="33" t="s">
        <v>175</v>
      </c>
      <c r="D779" s="31">
        <v>35</v>
      </c>
      <c r="E779" s="33" t="s">
        <v>22</v>
      </c>
      <c r="F779" s="31">
        <v>220</v>
      </c>
      <c r="G779" s="33" t="s">
        <v>42</v>
      </c>
      <c r="H779" s="34">
        <v>1</v>
      </c>
      <c r="I779" s="35">
        <v>11055.977388854562</v>
      </c>
      <c r="J779" s="35">
        <v>4496</v>
      </c>
      <c r="K779" s="35">
        <v>0</v>
      </c>
      <c r="L779" s="35">
        <v>893</v>
      </c>
      <c r="M779" s="35">
        <v>16444.977388854561</v>
      </c>
      <c r="N779" s="24"/>
      <c r="O779" s="34">
        <v>0</v>
      </c>
      <c r="P779" s="34">
        <v>0</v>
      </c>
      <c r="Q779" s="36">
        <v>0.09</v>
      </c>
      <c r="R779" s="36">
        <v>1.629144528717839E-2</v>
      </c>
      <c r="S779" s="37">
        <f t="shared" ref="S779:S842" si="12">IFERROR(W779/(H779-O779),0)</f>
        <v>0</v>
      </c>
      <c r="T779" s="24"/>
      <c r="U779" s="38">
        <v>15552</v>
      </c>
      <c r="V779" s="38">
        <v>0</v>
      </c>
      <c r="W779" s="38">
        <v>0</v>
      </c>
      <c r="X779" s="38">
        <v>893</v>
      </c>
      <c r="Y779" s="38">
        <v>16445</v>
      </c>
      <c r="Z779" s="24"/>
      <c r="AA779" s="39"/>
    </row>
    <row r="780" spans="1:27" x14ac:dyDescent="0.3">
      <c r="A780" s="31">
        <v>445</v>
      </c>
      <c r="B780" s="32">
        <v>445348214</v>
      </c>
      <c r="C780" s="33" t="s">
        <v>176</v>
      </c>
      <c r="D780" s="31">
        <v>348</v>
      </c>
      <c r="E780" s="33" t="s">
        <v>132</v>
      </c>
      <c r="F780" s="31">
        <v>214</v>
      </c>
      <c r="G780" s="33" t="s">
        <v>203</v>
      </c>
      <c r="H780" s="34">
        <v>2</v>
      </c>
      <c r="I780" s="35">
        <v>10567.805426008968</v>
      </c>
      <c r="J780" s="35">
        <v>1943</v>
      </c>
      <c r="K780" s="35">
        <v>0</v>
      </c>
      <c r="L780" s="35">
        <v>893</v>
      </c>
      <c r="M780" s="35">
        <v>13403.805426008968</v>
      </c>
      <c r="N780" s="24"/>
      <c r="O780" s="34">
        <v>0</v>
      </c>
      <c r="P780" s="34">
        <v>0</v>
      </c>
      <c r="Q780" s="36">
        <v>0.09</v>
      </c>
      <c r="R780" s="36">
        <v>1.5904906687692496E-3</v>
      </c>
      <c r="S780" s="37">
        <f t="shared" si="12"/>
        <v>0</v>
      </c>
      <c r="T780" s="24"/>
      <c r="U780" s="38">
        <v>25022</v>
      </c>
      <c r="V780" s="38">
        <v>0</v>
      </c>
      <c r="W780" s="38">
        <v>0</v>
      </c>
      <c r="X780" s="38">
        <v>1786</v>
      </c>
      <c r="Y780" s="38">
        <v>26808</v>
      </c>
      <c r="Z780" s="24"/>
      <c r="AA780" s="39"/>
    </row>
    <row r="781" spans="1:27" x14ac:dyDescent="0.3">
      <c r="A781" s="31">
        <v>445</v>
      </c>
      <c r="B781" s="32">
        <v>445348753</v>
      </c>
      <c r="C781" s="33" t="s">
        <v>176</v>
      </c>
      <c r="D781" s="31">
        <v>348</v>
      </c>
      <c r="E781" s="33" t="s">
        <v>132</v>
      </c>
      <c r="F781" s="31">
        <v>753</v>
      </c>
      <c r="G781" s="33" t="s">
        <v>248</v>
      </c>
      <c r="H781" s="34">
        <v>2</v>
      </c>
      <c r="I781" s="35">
        <v>10575.178465250963</v>
      </c>
      <c r="J781" s="35">
        <v>4132</v>
      </c>
      <c r="K781" s="35">
        <v>0</v>
      </c>
      <c r="L781" s="35">
        <v>893</v>
      </c>
      <c r="M781" s="35">
        <v>15600.178465250963</v>
      </c>
      <c r="N781" s="24"/>
      <c r="O781" s="34">
        <v>0</v>
      </c>
      <c r="P781" s="34">
        <v>0</v>
      </c>
      <c r="Q781" s="36">
        <v>0.09</v>
      </c>
      <c r="R781" s="36">
        <v>1.1348664545163907E-2</v>
      </c>
      <c r="S781" s="37">
        <f t="shared" si="12"/>
        <v>0</v>
      </c>
      <c r="T781" s="24"/>
      <c r="U781" s="38">
        <v>29414</v>
      </c>
      <c r="V781" s="38">
        <v>0</v>
      </c>
      <c r="W781" s="38">
        <v>0</v>
      </c>
      <c r="X781" s="38">
        <v>1786</v>
      </c>
      <c r="Y781" s="38">
        <v>31200</v>
      </c>
      <c r="Z781" s="24"/>
      <c r="AA781" s="39"/>
    </row>
    <row r="782" spans="1:27" x14ac:dyDescent="0.3">
      <c r="A782" s="31">
        <v>447</v>
      </c>
      <c r="B782" s="32">
        <v>447101050</v>
      </c>
      <c r="C782" s="33" t="s">
        <v>201</v>
      </c>
      <c r="D782" s="31">
        <v>101</v>
      </c>
      <c r="E782" s="33" t="s">
        <v>84</v>
      </c>
      <c r="F782" s="31">
        <v>50</v>
      </c>
      <c r="G782" s="33" t="s">
        <v>112</v>
      </c>
      <c r="H782" s="34">
        <v>2</v>
      </c>
      <c r="I782" s="35">
        <v>10500.834830111478</v>
      </c>
      <c r="J782" s="35">
        <v>4947</v>
      </c>
      <c r="K782" s="35">
        <v>0</v>
      </c>
      <c r="L782" s="35">
        <v>893</v>
      </c>
      <c r="M782" s="35">
        <v>16340.834830111478</v>
      </c>
      <c r="N782" s="24"/>
      <c r="O782" s="34">
        <v>0</v>
      </c>
      <c r="P782" s="34">
        <v>0</v>
      </c>
      <c r="Q782" s="36">
        <v>0.09</v>
      </c>
      <c r="R782" s="36">
        <v>4.1965569977282591E-3</v>
      </c>
      <c r="S782" s="37">
        <f t="shared" si="12"/>
        <v>0</v>
      </c>
      <c r="T782" s="24"/>
      <c r="U782" s="38">
        <v>30896</v>
      </c>
      <c r="V782" s="38">
        <v>0</v>
      </c>
      <c r="W782" s="38">
        <v>0</v>
      </c>
      <c r="X782" s="38">
        <v>1786</v>
      </c>
      <c r="Y782" s="38">
        <v>32682</v>
      </c>
      <c r="Z782" s="24"/>
      <c r="AA782" s="39"/>
    </row>
    <row r="783" spans="1:27" x14ac:dyDescent="0.3">
      <c r="A783" s="31">
        <v>447</v>
      </c>
      <c r="B783" s="32">
        <v>447101136</v>
      </c>
      <c r="C783" s="33" t="s">
        <v>201</v>
      </c>
      <c r="D783" s="31">
        <v>101</v>
      </c>
      <c r="E783" s="33" t="s">
        <v>84</v>
      </c>
      <c r="F783" s="31">
        <v>136</v>
      </c>
      <c r="G783" s="33" t="s">
        <v>85</v>
      </c>
      <c r="H783" s="34">
        <v>1</v>
      </c>
      <c r="I783" s="35">
        <v>10090.983805126274</v>
      </c>
      <c r="J783" s="35">
        <v>3310</v>
      </c>
      <c r="K783" s="35">
        <v>0</v>
      </c>
      <c r="L783" s="35">
        <v>893</v>
      </c>
      <c r="M783" s="35">
        <v>14293.983805126274</v>
      </c>
      <c r="N783" s="24"/>
      <c r="O783" s="34">
        <v>0</v>
      </c>
      <c r="P783" s="34">
        <v>0</v>
      </c>
      <c r="Q783" s="36">
        <v>0.09</v>
      </c>
      <c r="R783" s="36">
        <v>4.5554146938088539E-3</v>
      </c>
      <c r="S783" s="37">
        <f t="shared" si="12"/>
        <v>0</v>
      </c>
      <c r="T783" s="24"/>
      <c r="U783" s="38">
        <v>13401</v>
      </c>
      <c r="V783" s="38">
        <v>0</v>
      </c>
      <c r="W783" s="38">
        <v>0</v>
      </c>
      <c r="X783" s="38">
        <v>893</v>
      </c>
      <c r="Y783" s="38">
        <v>14294</v>
      </c>
      <c r="Z783" s="24"/>
      <c r="AA783" s="39"/>
    </row>
    <row r="784" spans="1:27" x14ac:dyDescent="0.3">
      <c r="A784" s="31">
        <v>447</v>
      </c>
      <c r="B784" s="32">
        <v>447101220</v>
      </c>
      <c r="C784" s="33" t="s">
        <v>201</v>
      </c>
      <c r="D784" s="31">
        <v>101</v>
      </c>
      <c r="E784" s="33" t="s">
        <v>84</v>
      </c>
      <c r="F784" s="31">
        <v>220</v>
      </c>
      <c r="G784" s="33" t="s">
        <v>42</v>
      </c>
      <c r="H784" s="34">
        <v>2</v>
      </c>
      <c r="I784" s="35">
        <v>11055.977388854562</v>
      </c>
      <c r="J784" s="35">
        <v>4496</v>
      </c>
      <c r="K784" s="35">
        <v>0</v>
      </c>
      <c r="L784" s="35">
        <v>893</v>
      </c>
      <c r="M784" s="35">
        <v>16444.977388854561</v>
      </c>
      <c r="N784" s="24"/>
      <c r="O784" s="34">
        <v>0</v>
      </c>
      <c r="P784" s="34">
        <v>0</v>
      </c>
      <c r="Q784" s="36">
        <v>0.09</v>
      </c>
      <c r="R784" s="36">
        <v>1.629144528717839E-2</v>
      </c>
      <c r="S784" s="37">
        <f t="shared" si="12"/>
        <v>0</v>
      </c>
      <c r="T784" s="24"/>
      <c r="U784" s="38">
        <v>31104</v>
      </c>
      <c r="V784" s="38">
        <v>0</v>
      </c>
      <c r="W784" s="38">
        <v>0</v>
      </c>
      <c r="X784" s="38">
        <v>1786</v>
      </c>
      <c r="Y784" s="38">
        <v>32890</v>
      </c>
      <c r="Z784" s="24"/>
      <c r="AA784" s="39"/>
    </row>
    <row r="785" spans="1:27" x14ac:dyDescent="0.3">
      <c r="A785" s="31">
        <v>449</v>
      </c>
      <c r="B785" s="32">
        <v>449035044</v>
      </c>
      <c r="C785" s="33" t="s">
        <v>205</v>
      </c>
      <c r="D785" s="31">
        <v>35</v>
      </c>
      <c r="E785" s="33" t="s">
        <v>22</v>
      </c>
      <c r="F785" s="31">
        <v>44</v>
      </c>
      <c r="G785" s="33" t="s">
        <v>35</v>
      </c>
      <c r="H785" s="34">
        <v>1</v>
      </c>
      <c r="I785" s="35">
        <v>12181.270965896345</v>
      </c>
      <c r="J785" s="35">
        <v>284</v>
      </c>
      <c r="K785" s="35">
        <v>0</v>
      </c>
      <c r="L785" s="35">
        <v>893</v>
      </c>
      <c r="M785" s="35">
        <v>13358.270965896345</v>
      </c>
      <c r="N785" s="24"/>
      <c r="O785" s="34">
        <v>0</v>
      </c>
      <c r="P785" s="34">
        <v>0</v>
      </c>
      <c r="Q785" s="36">
        <v>0.09</v>
      </c>
      <c r="R785" s="36">
        <v>5.5522851392677805E-2</v>
      </c>
      <c r="S785" s="37">
        <f t="shared" si="12"/>
        <v>0</v>
      </c>
      <c r="T785" s="24"/>
      <c r="U785" s="38">
        <v>12465</v>
      </c>
      <c r="V785" s="38">
        <v>0</v>
      </c>
      <c r="W785" s="38">
        <v>0</v>
      </c>
      <c r="X785" s="38">
        <v>893</v>
      </c>
      <c r="Y785" s="38">
        <v>13358</v>
      </c>
      <c r="Z785" s="24"/>
      <c r="AA785" s="39"/>
    </row>
    <row r="786" spans="1:27" x14ac:dyDescent="0.3">
      <c r="A786" s="31">
        <v>449</v>
      </c>
      <c r="B786" s="32">
        <v>449035073</v>
      </c>
      <c r="C786" s="33" t="s">
        <v>205</v>
      </c>
      <c r="D786" s="31">
        <v>35</v>
      </c>
      <c r="E786" s="33" t="s">
        <v>22</v>
      </c>
      <c r="F786" s="31">
        <v>73</v>
      </c>
      <c r="G786" s="33" t="s">
        <v>37</v>
      </c>
      <c r="H786" s="34">
        <v>1</v>
      </c>
      <c r="I786" s="35">
        <v>10727.490272292296</v>
      </c>
      <c r="J786" s="35">
        <v>8347</v>
      </c>
      <c r="K786" s="35">
        <v>0</v>
      </c>
      <c r="L786" s="35">
        <v>893</v>
      </c>
      <c r="M786" s="35">
        <v>19967.490272292296</v>
      </c>
      <c r="N786" s="24"/>
      <c r="O786" s="34">
        <v>0</v>
      </c>
      <c r="P786" s="34">
        <v>0</v>
      </c>
      <c r="Q786" s="36">
        <v>0.09</v>
      </c>
      <c r="R786" s="36">
        <v>5.5269306272486482E-3</v>
      </c>
      <c r="S786" s="37">
        <f t="shared" si="12"/>
        <v>0</v>
      </c>
      <c r="T786" s="24"/>
      <c r="U786" s="38">
        <v>19074</v>
      </c>
      <c r="V786" s="38">
        <v>0</v>
      </c>
      <c r="W786" s="38">
        <v>0</v>
      </c>
      <c r="X786" s="38">
        <v>893</v>
      </c>
      <c r="Y786" s="38">
        <v>19967</v>
      </c>
      <c r="Z786" s="24"/>
      <c r="AA786" s="39"/>
    </row>
    <row r="787" spans="1:27" x14ac:dyDescent="0.3">
      <c r="A787" s="31">
        <v>449</v>
      </c>
      <c r="B787" s="32">
        <v>449035099</v>
      </c>
      <c r="C787" s="33" t="s">
        <v>205</v>
      </c>
      <c r="D787" s="31">
        <v>35</v>
      </c>
      <c r="E787" s="33" t="s">
        <v>22</v>
      </c>
      <c r="F787" s="31">
        <v>99</v>
      </c>
      <c r="G787" s="33" t="s">
        <v>186</v>
      </c>
      <c r="H787" s="34">
        <v>1</v>
      </c>
      <c r="I787" s="35">
        <v>10482.323749585843</v>
      </c>
      <c r="J787" s="35">
        <v>6044</v>
      </c>
      <c r="K787" s="35">
        <v>0</v>
      </c>
      <c r="L787" s="35">
        <v>893</v>
      </c>
      <c r="M787" s="35">
        <v>17419.323749585841</v>
      </c>
      <c r="N787" s="24"/>
      <c r="O787" s="34">
        <v>0</v>
      </c>
      <c r="P787" s="34">
        <v>0</v>
      </c>
      <c r="Q787" s="36">
        <v>0.09</v>
      </c>
      <c r="R787" s="36">
        <v>5.0707921908451734E-2</v>
      </c>
      <c r="S787" s="37">
        <f t="shared" si="12"/>
        <v>0</v>
      </c>
      <c r="T787" s="24"/>
      <c r="U787" s="38">
        <v>16526</v>
      </c>
      <c r="V787" s="38">
        <v>0</v>
      </c>
      <c r="W787" s="38">
        <v>0</v>
      </c>
      <c r="X787" s="38">
        <v>893</v>
      </c>
      <c r="Y787" s="38">
        <v>17419</v>
      </c>
      <c r="Z787" s="24"/>
      <c r="AA787" s="39"/>
    </row>
    <row r="788" spans="1:27" x14ac:dyDescent="0.3">
      <c r="A788" s="31">
        <v>453</v>
      </c>
      <c r="B788" s="32">
        <v>453137227</v>
      </c>
      <c r="C788" s="33" t="s">
        <v>218</v>
      </c>
      <c r="D788" s="31">
        <v>137</v>
      </c>
      <c r="E788" s="33" t="s">
        <v>210</v>
      </c>
      <c r="F788" s="31">
        <v>227</v>
      </c>
      <c r="G788" s="33" t="s">
        <v>255</v>
      </c>
      <c r="H788" s="34">
        <v>3</v>
      </c>
      <c r="I788" s="35">
        <v>11110.092617267166</v>
      </c>
      <c r="J788" s="35">
        <v>2486</v>
      </c>
      <c r="K788" s="35">
        <v>0</v>
      </c>
      <c r="L788" s="35">
        <v>893</v>
      </c>
      <c r="M788" s="35">
        <v>14489.092617267166</v>
      </c>
      <c r="N788" s="24"/>
      <c r="O788" s="34">
        <v>0</v>
      </c>
      <c r="P788" s="34">
        <v>0</v>
      </c>
      <c r="Q788" s="36">
        <v>0.18</v>
      </c>
      <c r="R788" s="36">
        <v>9.4350401494686133E-3</v>
      </c>
      <c r="S788" s="37">
        <f t="shared" si="12"/>
        <v>0</v>
      </c>
      <c r="T788" s="24"/>
      <c r="U788" s="38">
        <v>40788</v>
      </c>
      <c r="V788" s="38">
        <v>0</v>
      </c>
      <c r="W788" s="38">
        <v>0</v>
      </c>
      <c r="X788" s="38">
        <v>2679</v>
      </c>
      <c r="Y788" s="38">
        <v>43467</v>
      </c>
      <c r="Z788" s="24"/>
      <c r="AA788" s="39"/>
    </row>
    <row r="789" spans="1:27" x14ac:dyDescent="0.3">
      <c r="A789" s="31">
        <v>455</v>
      </c>
      <c r="B789" s="32">
        <v>455128149</v>
      </c>
      <c r="C789" s="33" t="s">
        <v>223</v>
      </c>
      <c r="D789" s="31">
        <v>128</v>
      </c>
      <c r="E789" s="33" t="s">
        <v>110</v>
      </c>
      <c r="F789" s="31">
        <v>149</v>
      </c>
      <c r="G789" s="33" t="s">
        <v>103</v>
      </c>
      <c r="H789" s="34">
        <v>2</v>
      </c>
      <c r="I789" s="35">
        <v>12667.589265499972</v>
      </c>
      <c r="J789" s="35">
        <v>16</v>
      </c>
      <c r="K789" s="35">
        <v>0</v>
      </c>
      <c r="L789" s="35">
        <v>893</v>
      </c>
      <c r="M789" s="35">
        <v>13576.589265499972</v>
      </c>
      <c r="N789" s="24"/>
      <c r="O789" s="34">
        <v>0</v>
      </c>
      <c r="P789" s="34">
        <v>0</v>
      </c>
      <c r="Q789" s="36">
        <v>0.16</v>
      </c>
      <c r="R789" s="36">
        <v>0.11951738551252943</v>
      </c>
      <c r="S789" s="37">
        <f t="shared" si="12"/>
        <v>0</v>
      </c>
      <c r="T789" s="24"/>
      <c r="U789" s="38">
        <v>25368</v>
      </c>
      <c r="V789" s="38">
        <v>0</v>
      </c>
      <c r="W789" s="38">
        <v>0</v>
      </c>
      <c r="X789" s="38">
        <v>1786</v>
      </c>
      <c r="Y789" s="38">
        <v>27154</v>
      </c>
      <c r="Z789" s="24"/>
      <c r="AA789" s="39"/>
    </row>
    <row r="790" spans="1:27" x14ac:dyDescent="0.3">
      <c r="A790" s="31">
        <v>455</v>
      </c>
      <c r="B790" s="32">
        <v>455128181</v>
      </c>
      <c r="C790" s="33" t="s">
        <v>223</v>
      </c>
      <c r="D790" s="31">
        <v>128</v>
      </c>
      <c r="E790" s="33" t="s">
        <v>110</v>
      </c>
      <c r="F790" s="31">
        <v>181</v>
      </c>
      <c r="G790" s="33" t="s">
        <v>105</v>
      </c>
      <c r="H790" s="34">
        <v>1</v>
      </c>
      <c r="I790" s="35">
        <v>11343.087951185493</v>
      </c>
      <c r="J790" s="35">
        <v>769</v>
      </c>
      <c r="K790" s="35">
        <v>0</v>
      </c>
      <c r="L790" s="35">
        <v>893</v>
      </c>
      <c r="M790" s="35">
        <v>13005.087951185493</v>
      </c>
      <c r="N790" s="24"/>
      <c r="O790" s="34">
        <v>0</v>
      </c>
      <c r="P790" s="34">
        <v>0</v>
      </c>
      <c r="Q790" s="36">
        <v>0.09</v>
      </c>
      <c r="R790" s="36">
        <v>9.7581275657804001E-3</v>
      </c>
      <c r="S790" s="37">
        <f t="shared" si="12"/>
        <v>0</v>
      </c>
      <c r="T790" s="24"/>
      <c r="U790" s="38">
        <v>12112</v>
      </c>
      <c r="V790" s="38">
        <v>0</v>
      </c>
      <c r="W790" s="38">
        <v>0</v>
      </c>
      <c r="X790" s="38">
        <v>893</v>
      </c>
      <c r="Y790" s="38">
        <v>13005</v>
      </c>
      <c r="Z790" s="24"/>
      <c r="AA790" s="39"/>
    </row>
    <row r="791" spans="1:27" x14ac:dyDescent="0.3">
      <c r="A791" s="31">
        <v>456</v>
      </c>
      <c r="B791" s="32">
        <v>456160181</v>
      </c>
      <c r="C791" s="33" t="s">
        <v>226</v>
      </c>
      <c r="D791" s="31">
        <v>160</v>
      </c>
      <c r="E791" s="33" t="s">
        <v>104</v>
      </c>
      <c r="F791" s="31">
        <v>181</v>
      </c>
      <c r="G791" s="33" t="s">
        <v>105</v>
      </c>
      <c r="H791" s="34">
        <v>1</v>
      </c>
      <c r="I791" s="35">
        <v>11343.087951185493</v>
      </c>
      <c r="J791" s="35">
        <v>769</v>
      </c>
      <c r="K791" s="35">
        <v>0</v>
      </c>
      <c r="L791" s="35">
        <v>893</v>
      </c>
      <c r="M791" s="35">
        <v>13005.087951185493</v>
      </c>
      <c r="N791" s="24"/>
      <c r="O791" s="34">
        <v>0</v>
      </c>
      <c r="P791" s="34">
        <v>0</v>
      </c>
      <c r="Q791" s="36">
        <v>0.09</v>
      </c>
      <c r="R791" s="36">
        <v>9.7581275657804001E-3</v>
      </c>
      <c r="S791" s="37">
        <f t="shared" si="12"/>
        <v>0</v>
      </c>
      <c r="T791" s="24"/>
      <c r="U791" s="38">
        <v>12112</v>
      </c>
      <c r="V791" s="38">
        <v>0</v>
      </c>
      <c r="W791" s="38">
        <v>0</v>
      </c>
      <c r="X791" s="38">
        <v>893</v>
      </c>
      <c r="Y791" s="38">
        <v>13005</v>
      </c>
      <c r="Z791" s="24"/>
      <c r="AA791" s="39"/>
    </row>
    <row r="792" spans="1:27" x14ac:dyDescent="0.3">
      <c r="A792" s="31">
        <v>456</v>
      </c>
      <c r="B792" s="32">
        <v>456160673</v>
      </c>
      <c r="C792" s="33" t="s">
        <v>226</v>
      </c>
      <c r="D792" s="31">
        <v>160</v>
      </c>
      <c r="E792" s="33" t="s">
        <v>104</v>
      </c>
      <c r="F792" s="31">
        <v>673</v>
      </c>
      <c r="G792" s="33" t="s">
        <v>159</v>
      </c>
      <c r="H792" s="34">
        <v>1</v>
      </c>
      <c r="I792" s="35">
        <v>9705.9018828980643</v>
      </c>
      <c r="J792" s="35">
        <v>4607</v>
      </c>
      <c r="K792" s="35">
        <v>0</v>
      </c>
      <c r="L792" s="35">
        <v>893</v>
      </c>
      <c r="M792" s="35">
        <v>15205.901882898064</v>
      </c>
      <c r="N792" s="24"/>
      <c r="O792" s="34">
        <v>0</v>
      </c>
      <c r="P792" s="34">
        <v>0</v>
      </c>
      <c r="Q792" s="36">
        <v>0.09</v>
      </c>
      <c r="R792" s="36">
        <v>2.1570994958928082E-2</v>
      </c>
      <c r="S792" s="37">
        <f t="shared" si="12"/>
        <v>0</v>
      </c>
      <c r="T792" s="24"/>
      <c r="U792" s="38">
        <v>14313</v>
      </c>
      <c r="V792" s="38">
        <v>0</v>
      </c>
      <c r="W792" s="38">
        <v>0</v>
      </c>
      <c r="X792" s="38">
        <v>893</v>
      </c>
      <c r="Y792" s="38">
        <v>15206</v>
      </c>
      <c r="Z792" s="24"/>
      <c r="AA792" s="39"/>
    </row>
    <row r="793" spans="1:27" x14ac:dyDescent="0.3">
      <c r="A793" s="31">
        <v>456</v>
      </c>
      <c r="B793" s="32">
        <v>456160745</v>
      </c>
      <c r="C793" s="33" t="s">
        <v>226</v>
      </c>
      <c r="D793" s="31">
        <v>160</v>
      </c>
      <c r="E793" s="33" t="s">
        <v>104</v>
      </c>
      <c r="F793" s="31">
        <v>745</v>
      </c>
      <c r="G793" s="33" t="s">
        <v>225</v>
      </c>
      <c r="H793" s="34">
        <v>2</v>
      </c>
      <c r="I793" s="35">
        <v>9839.3586852085973</v>
      </c>
      <c r="J793" s="35">
        <v>4474</v>
      </c>
      <c r="K793" s="35">
        <v>0</v>
      </c>
      <c r="L793" s="35">
        <v>893</v>
      </c>
      <c r="M793" s="35">
        <v>15206.358685208597</v>
      </c>
      <c r="N793" s="24"/>
      <c r="O793" s="34">
        <v>0</v>
      </c>
      <c r="P793" s="34">
        <v>0</v>
      </c>
      <c r="Q793" s="36">
        <v>0.09</v>
      </c>
      <c r="R793" s="36">
        <v>9.090040292443374E-3</v>
      </c>
      <c r="S793" s="37">
        <f t="shared" si="12"/>
        <v>0</v>
      </c>
      <c r="T793" s="24"/>
      <c r="U793" s="38">
        <v>28626</v>
      </c>
      <c r="V793" s="38">
        <v>0</v>
      </c>
      <c r="W793" s="38">
        <v>0</v>
      </c>
      <c r="X793" s="38">
        <v>1786</v>
      </c>
      <c r="Y793" s="38">
        <v>30412</v>
      </c>
      <c r="Z793" s="24"/>
      <c r="AA793" s="39"/>
    </row>
    <row r="794" spans="1:27" x14ac:dyDescent="0.3">
      <c r="A794" s="31">
        <v>463</v>
      </c>
      <c r="B794" s="32">
        <v>463035057</v>
      </c>
      <c r="C794" s="33" t="s">
        <v>229</v>
      </c>
      <c r="D794" s="31">
        <v>35</v>
      </c>
      <c r="E794" s="33" t="s">
        <v>22</v>
      </c>
      <c r="F794" s="31">
        <v>57</v>
      </c>
      <c r="G794" s="33" t="s">
        <v>23</v>
      </c>
      <c r="H794" s="34">
        <v>1</v>
      </c>
      <c r="I794" s="35">
        <v>12986.039767829707</v>
      </c>
      <c r="J794" s="35">
        <v>659</v>
      </c>
      <c r="K794" s="35">
        <v>0</v>
      </c>
      <c r="L794" s="35">
        <v>893</v>
      </c>
      <c r="M794" s="35">
        <v>14538.039767829707</v>
      </c>
      <c r="N794" s="24"/>
      <c r="O794" s="34">
        <v>0</v>
      </c>
      <c r="P794" s="34">
        <v>0</v>
      </c>
      <c r="Q794" s="36">
        <v>0.18</v>
      </c>
      <c r="R794" s="36">
        <v>0.14219879555979525</v>
      </c>
      <c r="S794" s="37">
        <f t="shared" si="12"/>
        <v>0</v>
      </c>
      <c r="T794" s="24"/>
      <c r="U794" s="38">
        <v>13645</v>
      </c>
      <c r="V794" s="38">
        <v>0</v>
      </c>
      <c r="W794" s="38">
        <v>0</v>
      </c>
      <c r="X794" s="38">
        <v>893</v>
      </c>
      <c r="Y794" s="38">
        <v>14538</v>
      </c>
      <c r="Z794" s="24"/>
      <c r="AA794" s="39"/>
    </row>
    <row r="795" spans="1:27" x14ac:dyDescent="0.3">
      <c r="A795" s="31">
        <v>463</v>
      </c>
      <c r="B795" s="32">
        <v>463035244</v>
      </c>
      <c r="C795" s="33" t="s">
        <v>229</v>
      </c>
      <c r="D795" s="31">
        <v>35</v>
      </c>
      <c r="E795" s="33" t="s">
        <v>22</v>
      </c>
      <c r="F795" s="31">
        <v>244</v>
      </c>
      <c r="G795" s="33" t="s">
        <v>43</v>
      </c>
      <c r="H795" s="34">
        <v>2</v>
      </c>
      <c r="I795" s="35">
        <v>11784.692214070503</v>
      </c>
      <c r="J795" s="35">
        <v>4771</v>
      </c>
      <c r="K795" s="35">
        <v>0</v>
      </c>
      <c r="L795" s="35">
        <v>893</v>
      </c>
      <c r="M795" s="35">
        <v>17448.692214070503</v>
      </c>
      <c r="N795" s="24"/>
      <c r="O795" s="34">
        <v>0</v>
      </c>
      <c r="P795" s="34">
        <v>0</v>
      </c>
      <c r="Q795" s="36">
        <v>0.18</v>
      </c>
      <c r="R795" s="36">
        <v>0.10491002846208129</v>
      </c>
      <c r="S795" s="37">
        <f t="shared" si="12"/>
        <v>0</v>
      </c>
      <c r="T795" s="24"/>
      <c r="U795" s="38">
        <v>33112</v>
      </c>
      <c r="V795" s="38">
        <v>0</v>
      </c>
      <c r="W795" s="38">
        <v>0</v>
      </c>
      <c r="X795" s="38">
        <v>1786</v>
      </c>
      <c r="Y795" s="38">
        <v>34898</v>
      </c>
      <c r="Z795" s="24"/>
      <c r="AA795" s="39"/>
    </row>
    <row r="796" spans="1:27" x14ac:dyDescent="0.3">
      <c r="A796" s="31">
        <v>464</v>
      </c>
      <c r="B796" s="32">
        <v>464168030</v>
      </c>
      <c r="C796" s="33" t="s">
        <v>230</v>
      </c>
      <c r="D796" s="31">
        <v>168</v>
      </c>
      <c r="E796" s="33" t="s">
        <v>117</v>
      </c>
      <c r="F796" s="31">
        <v>30</v>
      </c>
      <c r="G796" s="33" t="s">
        <v>115</v>
      </c>
      <c r="H796" s="34">
        <v>1</v>
      </c>
      <c r="I796" s="35">
        <v>10551.552266424187</v>
      </c>
      <c r="J796" s="35">
        <v>2584</v>
      </c>
      <c r="K796" s="35">
        <v>0</v>
      </c>
      <c r="L796" s="35">
        <v>893</v>
      </c>
      <c r="M796" s="35">
        <v>14028.552266424187</v>
      </c>
      <c r="N796" s="24"/>
      <c r="O796" s="34">
        <v>0</v>
      </c>
      <c r="P796" s="34">
        <v>0</v>
      </c>
      <c r="Q796" s="36">
        <v>0.09</v>
      </c>
      <c r="R796" s="36">
        <v>2.7350049468472886E-3</v>
      </c>
      <c r="S796" s="37">
        <f t="shared" si="12"/>
        <v>0</v>
      </c>
      <c r="T796" s="24"/>
      <c r="U796" s="38">
        <v>13136</v>
      </c>
      <c r="V796" s="38">
        <v>0</v>
      </c>
      <c r="W796" s="38">
        <v>0</v>
      </c>
      <c r="X796" s="38">
        <v>893</v>
      </c>
      <c r="Y796" s="38">
        <v>14029</v>
      </c>
      <c r="Z796" s="24"/>
      <c r="AA796" s="39"/>
    </row>
    <row r="797" spans="1:27" x14ac:dyDescent="0.3">
      <c r="A797" s="31">
        <v>469</v>
      </c>
      <c r="B797" s="32">
        <v>469035044</v>
      </c>
      <c r="C797" s="33" t="s">
        <v>239</v>
      </c>
      <c r="D797" s="31">
        <v>35</v>
      </c>
      <c r="E797" s="33" t="s">
        <v>22</v>
      </c>
      <c r="F797" s="31">
        <v>44</v>
      </c>
      <c r="G797" s="33" t="s">
        <v>35</v>
      </c>
      <c r="H797" s="34">
        <v>3</v>
      </c>
      <c r="I797" s="35">
        <v>12181.270965896345</v>
      </c>
      <c r="J797" s="35">
        <v>284</v>
      </c>
      <c r="K797" s="35">
        <v>0</v>
      </c>
      <c r="L797" s="35">
        <v>893</v>
      </c>
      <c r="M797" s="35">
        <v>13358.270965896345</v>
      </c>
      <c r="N797" s="24"/>
      <c r="O797" s="34">
        <v>0</v>
      </c>
      <c r="P797" s="34">
        <v>0</v>
      </c>
      <c r="Q797" s="36">
        <v>0.09</v>
      </c>
      <c r="R797" s="36">
        <v>5.5522851392677805E-2</v>
      </c>
      <c r="S797" s="37">
        <f t="shared" si="12"/>
        <v>0</v>
      </c>
      <c r="T797" s="24"/>
      <c r="U797" s="38">
        <v>37395</v>
      </c>
      <c r="V797" s="38">
        <v>0</v>
      </c>
      <c r="W797" s="38">
        <v>0</v>
      </c>
      <c r="X797" s="38">
        <v>2679</v>
      </c>
      <c r="Y797" s="38">
        <v>40074</v>
      </c>
      <c r="Z797" s="24"/>
      <c r="AA797" s="39"/>
    </row>
    <row r="798" spans="1:27" x14ac:dyDescent="0.3">
      <c r="A798" s="31">
        <v>469</v>
      </c>
      <c r="B798" s="32">
        <v>469035050</v>
      </c>
      <c r="C798" s="33" t="s">
        <v>239</v>
      </c>
      <c r="D798" s="31">
        <v>35</v>
      </c>
      <c r="E798" s="33" t="s">
        <v>22</v>
      </c>
      <c r="F798" s="31">
        <v>50</v>
      </c>
      <c r="G798" s="33" t="s">
        <v>112</v>
      </c>
      <c r="H798" s="34">
        <v>1</v>
      </c>
      <c r="I798" s="35">
        <v>10500.834830111478</v>
      </c>
      <c r="J798" s="35">
        <v>4947</v>
      </c>
      <c r="K798" s="35">
        <v>0</v>
      </c>
      <c r="L798" s="35">
        <v>893</v>
      </c>
      <c r="M798" s="35">
        <v>16340.834830111478</v>
      </c>
      <c r="N798" s="24"/>
      <c r="O798" s="34">
        <v>0</v>
      </c>
      <c r="P798" s="34">
        <v>0</v>
      </c>
      <c r="Q798" s="36">
        <v>0.09</v>
      </c>
      <c r="R798" s="36">
        <v>4.1965569977282591E-3</v>
      </c>
      <c r="S798" s="37">
        <f t="shared" si="12"/>
        <v>0</v>
      </c>
      <c r="T798" s="24"/>
      <c r="U798" s="38">
        <v>15448</v>
      </c>
      <c r="V798" s="38">
        <v>0</v>
      </c>
      <c r="W798" s="38">
        <v>0</v>
      </c>
      <c r="X798" s="38">
        <v>893</v>
      </c>
      <c r="Y798" s="38">
        <v>16341</v>
      </c>
      <c r="Z798" s="24"/>
      <c r="AA798" s="39"/>
    </row>
    <row r="799" spans="1:27" x14ac:dyDescent="0.3">
      <c r="A799" s="31">
        <v>469</v>
      </c>
      <c r="B799" s="32">
        <v>469035073</v>
      </c>
      <c r="C799" s="33" t="s">
        <v>239</v>
      </c>
      <c r="D799" s="31">
        <v>35</v>
      </c>
      <c r="E799" s="33" t="s">
        <v>22</v>
      </c>
      <c r="F799" s="31">
        <v>73</v>
      </c>
      <c r="G799" s="33" t="s">
        <v>37</v>
      </c>
      <c r="H799" s="34">
        <v>1</v>
      </c>
      <c r="I799" s="35">
        <v>10727.490272292296</v>
      </c>
      <c r="J799" s="35">
        <v>8347</v>
      </c>
      <c r="K799" s="35">
        <v>0</v>
      </c>
      <c r="L799" s="35">
        <v>893</v>
      </c>
      <c r="M799" s="35">
        <v>19967.490272292296</v>
      </c>
      <c r="N799" s="24"/>
      <c r="O799" s="34">
        <v>0</v>
      </c>
      <c r="P799" s="34">
        <v>0</v>
      </c>
      <c r="Q799" s="36">
        <v>0.09</v>
      </c>
      <c r="R799" s="36">
        <v>5.5269306272486482E-3</v>
      </c>
      <c r="S799" s="37">
        <f t="shared" si="12"/>
        <v>0</v>
      </c>
      <c r="T799" s="24"/>
      <c r="U799" s="38">
        <v>19074</v>
      </c>
      <c r="V799" s="38">
        <v>0</v>
      </c>
      <c r="W799" s="38">
        <v>0</v>
      </c>
      <c r="X799" s="38">
        <v>893</v>
      </c>
      <c r="Y799" s="38">
        <v>19967</v>
      </c>
      <c r="Z799" s="24"/>
      <c r="AA799" s="39"/>
    </row>
    <row r="800" spans="1:27" x14ac:dyDescent="0.3">
      <c r="A800" s="31">
        <v>469</v>
      </c>
      <c r="B800" s="32">
        <v>469035163</v>
      </c>
      <c r="C800" s="33" t="s">
        <v>239</v>
      </c>
      <c r="D800" s="31">
        <v>35</v>
      </c>
      <c r="E800" s="33" t="s">
        <v>22</v>
      </c>
      <c r="F800" s="31">
        <v>163</v>
      </c>
      <c r="G800" s="33" t="s">
        <v>27</v>
      </c>
      <c r="H800" s="34">
        <v>1</v>
      </c>
      <c r="I800" s="35">
        <v>12521.931824155374</v>
      </c>
      <c r="J800" s="35">
        <v>244</v>
      </c>
      <c r="K800" s="35">
        <v>0</v>
      </c>
      <c r="L800" s="35">
        <v>893</v>
      </c>
      <c r="M800" s="35">
        <v>13658.931824155374</v>
      </c>
      <c r="N800" s="24"/>
      <c r="O800" s="34">
        <v>0</v>
      </c>
      <c r="P800" s="34">
        <v>0</v>
      </c>
      <c r="Q800" s="36">
        <v>0.18</v>
      </c>
      <c r="R800" s="36">
        <v>9.4739434063754208E-2</v>
      </c>
      <c r="S800" s="37">
        <f t="shared" si="12"/>
        <v>0</v>
      </c>
      <c r="T800" s="24"/>
      <c r="U800" s="38">
        <v>12766</v>
      </c>
      <c r="V800" s="38">
        <v>0</v>
      </c>
      <c r="W800" s="38">
        <v>0</v>
      </c>
      <c r="X800" s="38">
        <v>893</v>
      </c>
      <c r="Y800" s="38">
        <v>13659</v>
      </c>
      <c r="Z800" s="24"/>
      <c r="AA800" s="39"/>
    </row>
    <row r="801" spans="1:27" x14ac:dyDescent="0.3">
      <c r="A801" s="31">
        <v>469</v>
      </c>
      <c r="B801" s="32">
        <v>469035165</v>
      </c>
      <c r="C801" s="33" t="s">
        <v>239</v>
      </c>
      <c r="D801" s="31">
        <v>35</v>
      </c>
      <c r="E801" s="33" t="s">
        <v>22</v>
      </c>
      <c r="F801" s="31">
        <v>165</v>
      </c>
      <c r="G801" s="33" t="s">
        <v>28</v>
      </c>
      <c r="H801" s="34">
        <v>2</v>
      </c>
      <c r="I801" s="35">
        <v>11962.342931373072</v>
      </c>
      <c r="J801" s="35">
        <v>650</v>
      </c>
      <c r="K801" s="35">
        <v>0</v>
      </c>
      <c r="L801" s="35">
        <v>893</v>
      </c>
      <c r="M801" s="35">
        <v>13505.342931373072</v>
      </c>
      <c r="N801" s="24"/>
      <c r="O801" s="34">
        <v>1</v>
      </c>
      <c r="P801" s="34">
        <v>0</v>
      </c>
      <c r="Q801" s="36">
        <v>0.14000000000000001</v>
      </c>
      <c r="R801" s="36">
        <v>0.10702896319247782</v>
      </c>
      <c r="S801" s="37">
        <f t="shared" si="12"/>
        <v>0</v>
      </c>
      <c r="T801" s="24"/>
      <c r="U801" s="38">
        <v>25224</v>
      </c>
      <c r="V801" s="38">
        <v>0</v>
      </c>
      <c r="W801" s="38">
        <v>0</v>
      </c>
      <c r="X801" s="38">
        <v>1786</v>
      </c>
      <c r="Y801" s="38">
        <v>27010</v>
      </c>
      <c r="Z801" s="24"/>
      <c r="AA801" s="39"/>
    </row>
    <row r="802" spans="1:27" x14ac:dyDescent="0.3">
      <c r="A802" s="31">
        <v>469</v>
      </c>
      <c r="B802" s="32">
        <v>469035189</v>
      </c>
      <c r="C802" s="33" t="s">
        <v>239</v>
      </c>
      <c r="D802" s="31">
        <v>35</v>
      </c>
      <c r="E802" s="33" t="s">
        <v>22</v>
      </c>
      <c r="F802" s="31">
        <v>189</v>
      </c>
      <c r="G802" s="33" t="s">
        <v>38</v>
      </c>
      <c r="H802" s="34">
        <v>1</v>
      </c>
      <c r="I802" s="35">
        <v>10060.032476745973</v>
      </c>
      <c r="J802" s="35">
        <v>4031</v>
      </c>
      <c r="K802" s="35">
        <v>0</v>
      </c>
      <c r="L802" s="35">
        <v>893</v>
      </c>
      <c r="M802" s="35">
        <v>14984.032476745973</v>
      </c>
      <c r="N802" s="24"/>
      <c r="O802" s="34">
        <v>0</v>
      </c>
      <c r="P802" s="34">
        <v>0</v>
      </c>
      <c r="Q802" s="36">
        <v>0.09</v>
      </c>
      <c r="R802" s="36">
        <v>4.5538278876293067E-3</v>
      </c>
      <c r="S802" s="37">
        <f t="shared" si="12"/>
        <v>0</v>
      </c>
      <c r="T802" s="24"/>
      <c r="U802" s="38">
        <v>14091</v>
      </c>
      <c r="V802" s="38">
        <v>0</v>
      </c>
      <c r="W802" s="38">
        <v>0</v>
      </c>
      <c r="X802" s="38">
        <v>893</v>
      </c>
      <c r="Y802" s="38">
        <v>14984</v>
      </c>
      <c r="Z802" s="24"/>
      <c r="AA802" s="39"/>
    </row>
    <row r="803" spans="1:27" x14ac:dyDescent="0.3">
      <c r="A803" s="31">
        <v>469</v>
      </c>
      <c r="B803" s="32">
        <v>469035285</v>
      </c>
      <c r="C803" s="33" t="s">
        <v>239</v>
      </c>
      <c r="D803" s="31">
        <v>35</v>
      </c>
      <c r="E803" s="33" t="s">
        <v>22</v>
      </c>
      <c r="F803" s="31">
        <v>285</v>
      </c>
      <c r="G803" s="33" t="s">
        <v>44</v>
      </c>
      <c r="H803" s="34">
        <v>1</v>
      </c>
      <c r="I803" s="35">
        <v>11062.932154442653</v>
      </c>
      <c r="J803" s="35">
        <v>3388</v>
      </c>
      <c r="K803" s="35">
        <v>0</v>
      </c>
      <c r="L803" s="35">
        <v>893</v>
      </c>
      <c r="M803" s="35">
        <v>15343.932154442653</v>
      </c>
      <c r="N803" s="24"/>
      <c r="O803" s="34">
        <v>0</v>
      </c>
      <c r="P803" s="34">
        <v>0</v>
      </c>
      <c r="Q803" s="36">
        <v>0.09</v>
      </c>
      <c r="R803" s="36">
        <v>4.0935904686526546E-2</v>
      </c>
      <c r="S803" s="37">
        <f t="shared" si="12"/>
        <v>0</v>
      </c>
      <c r="T803" s="24"/>
      <c r="U803" s="38">
        <v>14451</v>
      </c>
      <c r="V803" s="38">
        <v>0</v>
      </c>
      <c r="W803" s="38">
        <v>0</v>
      </c>
      <c r="X803" s="38">
        <v>893</v>
      </c>
      <c r="Y803" s="38">
        <v>15344</v>
      </c>
      <c r="Z803" s="24"/>
      <c r="AA803" s="39"/>
    </row>
    <row r="804" spans="1:27" x14ac:dyDescent="0.3">
      <c r="A804" s="31">
        <v>470</v>
      </c>
      <c r="B804" s="32">
        <v>470165009</v>
      </c>
      <c r="C804" s="33" t="s">
        <v>240</v>
      </c>
      <c r="D804" s="31">
        <v>165</v>
      </c>
      <c r="E804" s="33" t="s">
        <v>28</v>
      </c>
      <c r="F804" s="31">
        <v>9</v>
      </c>
      <c r="G804" s="33" t="s">
        <v>108</v>
      </c>
      <c r="H804" s="34">
        <v>5</v>
      </c>
      <c r="I804" s="35">
        <v>10417.477691359172</v>
      </c>
      <c r="J804" s="35">
        <v>5901</v>
      </c>
      <c r="K804" s="35">
        <v>0</v>
      </c>
      <c r="L804" s="35">
        <v>893</v>
      </c>
      <c r="M804" s="35">
        <v>17211.47769135917</v>
      </c>
      <c r="N804" s="24"/>
      <c r="O804" s="34">
        <v>0</v>
      </c>
      <c r="P804" s="34">
        <v>0</v>
      </c>
      <c r="Q804" s="36">
        <v>0.09</v>
      </c>
      <c r="R804" s="36">
        <v>2.1642199571065201E-3</v>
      </c>
      <c r="S804" s="37">
        <f t="shared" si="12"/>
        <v>0</v>
      </c>
      <c r="T804" s="24"/>
      <c r="U804" s="38">
        <v>81590</v>
      </c>
      <c r="V804" s="38">
        <v>0</v>
      </c>
      <c r="W804" s="38">
        <v>0</v>
      </c>
      <c r="X804" s="38">
        <v>4465</v>
      </c>
      <c r="Y804" s="38">
        <v>86055</v>
      </c>
      <c r="Z804" s="24"/>
      <c r="AA804" s="39"/>
    </row>
    <row r="805" spans="1:27" x14ac:dyDescent="0.3">
      <c r="A805" s="31">
        <v>470</v>
      </c>
      <c r="B805" s="32">
        <v>470165071</v>
      </c>
      <c r="C805" s="33" t="s">
        <v>240</v>
      </c>
      <c r="D805" s="31">
        <v>165</v>
      </c>
      <c r="E805" s="33" t="s">
        <v>28</v>
      </c>
      <c r="F805" s="31">
        <v>71</v>
      </c>
      <c r="G805" s="33" t="s">
        <v>24</v>
      </c>
      <c r="H805" s="34">
        <v>3</v>
      </c>
      <c r="I805" s="35">
        <v>10048.516052332192</v>
      </c>
      <c r="J805" s="35">
        <v>5077</v>
      </c>
      <c r="K805" s="35">
        <v>0</v>
      </c>
      <c r="L805" s="35">
        <v>893</v>
      </c>
      <c r="M805" s="35">
        <v>16018.516052332192</v>
      </c>
      <c r="N805" s="24"/>
      <c r="O805" s="34">
        <v>0</v>
      </c>
      <c r="P805" s="34">
        <v>0</v>
      </c>
      <c r="Q805" s="36">
        <v>0.09</v>
      </c>
      <c r="R805" s="36">
        <v>3.4845301729406449E-3</v>
      </c>
      <c r="S805" s="37">
        <f t="shared" si="12"/>
        <v>0</v>
      </c>
      <c r="T805" s="24"/>
      <c r="U805" s="38">
        <v>45378</v>
      </c>
      <c r="V805" s="38">
        <v>0</v>
      </c>
      <c r="W805" s="38">
        <v>0</v>
      </c>
      <c r="X805" s="38">
        <v>2679</v>
      </c>
      <c r="Y805" s="38">
        <v>48057</v>
      </c>
      <c r="Z805" s="24"/>
      <c r="AA805" s="39"/>
    </row>
    <row r="806" spans="1:27" x14ac:dyDescent="0.3">
      <c r="A806" s="31">
        <v>470</v>
      </c>
      <c r="B806" s="32">
        <v>470165164</v>
      </c>
      <c r="C806" s="33" t="s">
        <v>240</v>
      </c>
      <c r="D806" s="31">
        <v>165</v>
      </c>
      <c r="E806" s="33" t="s">
        <v>28</v>
      </c>
      <c r="F806" s="31">
        <v>164</v>
      </c>
      <c r="G806" s="33" t="s">
        <v>116</v>
      </c>
      <c r="H806" s="34">
        <v>1</v>
      </c>
      <c r="I806" s="35">
        <v>9977.3487653513512</v>
      </c>
      <c r="J806" s="35">
        <v>4752</v>
      </c>
      <c r="K806" s="35">
        <v>0</v>
      </c>
      <c r="L806" s="35">
        <v>893</v>
      </c>
      <c r="M806" s="35">
        <v>15622.348765351351</v>
      </c>
      <c r="N806" s="24"/>
      <c r="O806" s="34">
        <v>0</v>
      </c>
      <c r="P806" s="34">
        <v>0</v>
      </c>
      <c r="Q806" s="36">
        <v>0.09</v>
      </c>
      <c r="R806" s="36">
        <v>1.0117560134521365E-3</v>
      </c>
      <c r="S806" s="37">
        <f t="shared" si="12"/>
        <v>0</v>
      </c>
      <c r="T806" s="24"/>
      <c r="U806" s="38">
        <v>14729</v>
      </c>
      <c r="V806" s="38">
        <v>0</v>
      </c>
      <c r="W806" s="38">
        <v>0</v>
      </c>
      <c r="X806" s="38">
        <v>893</v>
      </c>
      <c r="Y806" s="38">
        <v>15622</v>
      </c>
      <c r="Z806" s="24"/>
      <c r="AA806" s="39"/>
    </row>
    <row r="807" spans="1:27" x14ac:dyDescent="0.3">
      <c r="A807" s="31">
        <v>470</v>
      </c>
      <c r="B807" s="32">
        <v>470165207</v>
      </c>
      <c r="C807" s="33" t="s">
        <v>240</v>
      </c>
      <c r="D807" s="31">
        <v>165</v>
      </c>
      <c r="E807" s="33" t="s">
        <v>28</v>
      </c>
      <c r="F807" s="31">
        <v>207</v>
      </c>
      <c r="G807" s="33" t="s">
        <v>40</v>
      </c>
      <c r="H807" s="34">
        <v>1</v>
      </c>
      <c r="I807" s="35">
        <v>10579.286170017762</v>
      </c>
      <c r="J807" s="35">
        <v>6840</v>
      </c>
      <c r="K807" s="35">
        <v>0</v>
      </c>
      <c r="L807" s="35">
        <v>893</v>
      </c>
      <c r="M807" s="35">
        <v>18312.28617001776</v>
      </c>
      <c r="N807" s="24"/>
      <c r="O807" s="34">
        <v>0</v>
      </c>
      <c r="P807" s="34">
        <v>0</v>
      </c>
      <c r="Q807" s="36">
        <v>0.09</v>
      </c>
      <c r="R807" s="36">
        <v>3.469483341848325E-4</v>
      </c>
      <c r="S807" s="37">
        <f t="shared" si="12"/>
        <v>0</v>
      </c>
      <c r="T807" s="24"/>
      <c r="U807" s="38">
        <v>17419</v>
      </c>
      <c r="V807" s="38">
        <v>0</v>
      </c>
      <c r="W807" s="38">
        <v>0</v>
      </c>
      <c r="X807" s="38">
        <v>893</v>
      </c>
      <c r="Y807" s="38">
        <v>18312</v>
      </c>
      <c r="Z807" s="24"/>
      <c r="AA807" s="39"/>
    </row>
    <row r="808" spans="1:27" x14ac:dyDescent="0.3">
      <c r="A808" s="31">
        <v>474</v>
      </c>
      <c r="B808" s="32">
        <v>474097072</v>
      </c>
      <c r="C808" s="33" t="s">
        <v>244</v>
      </c>
      <c r="D808" s="31">
        <v>97</v>
      </c>
      <c r="E808" s="33" t="s">
        <v>245</v>
      </c>
      <c r="F808" s="31">
        <v>72</v>
      </c>
      <c r="G808" s="33" t="s">
        <v>18</v>
      </c>
      <c r="H808" s="34">
        <v>1</v>
      </c>
      <c r="I808" s="35">
        <v>10314.064370879121</v>
      </c>
      <c r="J808" s="35">
        <v>2442</v>
      </c>
      <c r="K808" s="35">
        <v>0</v>
      </c>
      <c r="L808" s="35">
        <v>893</v>
      </c>
      <c r="M808" s="35">
        <v>13649.064370879121</v>
      </c>
      <c r="N808" s="24"/>
      <c r="O808" s="34">
        <v>0</v>
      </c>
      <c r="P808" s="34">
        <v>0</v>
      </c>
      <c r="Q808" s="36">
        <v>0.09</v>
      </c>
      <c r="R808" s="36">
        <v>2.1799559698612004E-3</v>
      </c>
      <c r="S808" s="37">
        <f t="shared" si="12"/>
        <v>0</v>
      </c>
      <c r="T808" s="24"/>
      <c r="U808" s="38">
        <v>12756</v>
      </c>
      <c r="V808" s="38">
        <v>0</v>
      </c>
      <c r="W808" s="38">
        <v>0</v>
      </c>
      <c r="X808" s="38">
        <v>893</v>
      </c>
      <c r="Y808" s="38">
        <v>13649</v>
      </c>
      <c r="Z808" s="24"/>
      <c r="AA808" s="39"/>
    </row>
    <row r="809" spans="1:27" x14ac:dyDescent="0.3">
      <c r="A809" s="31">
        <v>474</v>
      </c>
      <c r="B809" s="32">
        <v>474097100</v>
      </c>
      <c r="C809" s="33" t="s">
        <v>244</v>
      </c>
      <c r="D809" s="31">
        <v>97</v>
      </c>
      <c r="E809" s="33" t="s">
        <v>245</v>
      </c>
      <c r="F809" s="31">
        <v>100</v>
      </c>
      <c r="G809" s="33" t="s">
        <v>79</v>
      </c>
      <c r="H809" s="34">
        <v>1</v>
      </c>
      <c r="I809" s="35">
        <v>11627.843369464748</v>
      </c>
      <c r="J809" s="35">
        <v>5975</v>
      </c>
      <c r="K809" s="35">
        <v>0</v>
      </c>
      <c r="L809" s="35">
        <v>893</v>
      </c>
      <c r="M809" s="35">
        <v>18495.843369464747</v>
      </c>
      <c r="N809" s="24"/>
      <c r="O809" s="34">
        <v>0</v>
      </c>
      <c r="P809" s="34">
        <v>0</v>
      </c>
      <c r="Q809" s="36">
        <v>0.09</v>
      </c>
      <c r="R809" s="36">
        <v>3.2776584370293738E-2</v>
      </c>
      <c r="S809" s="37">
        <f t="shared" si="12"/>
        <v>0</v>
      </c>
      <c r="T809" s="24"/>
      <c r="U809" s="38">
        <v>17603</v>
      </c>
      <c r="V809" s="38">
        <v>0</v>
      </c>
      <c r="W809" s="38">
        <v>0</v>
      </c>
      <c r="X809" s="38">
        <v>893</v>
      </c>
      <c r="Y809" s="38">
        <v>18496</v>
      </c>
      <c r="Z809" s="24"/>
      <c r="AA809" s="39"/>
    </row>
    <row r="810" spans="1:27" x14ac:dyDescent="0.3">
      <c r="A810" s="31">
        <v>474</v>
      </c>
      <c r="B810" s="32">
        <v>474097615</v>
      </c>
      <c r="C810" s="33" t="s">
        <v>244</v>
      </c>
      <c r="D810" s="31">
        <v>97</v>
      </c>
      <c r="E810" s="33" t="s">
        <v>245</v>
      </c>
      <c r="F810" s="31">
        <v>615</v>
      </c>
      <c r="G810" s="33" t="s">
        <v>257</v>
      </c>
      <c r="H810" s="34">
        <v>1</v>
      </c>
      <c r="I810" s="35">
        <v>11204.041864211737</v>
      </c>
      <c r="J810" s="35">
        <v>1020</v>
      </c>
      <c r="K810" s="35">
        <v>0</v>
      </c>
      <c r="L810" s="35">
        <v>893</v>
      </c>
      <c r="M810" s="35">
        <v>13117.041864211737</v>
      </c>
      <c r="N810" s="24"/>
      <c r="O810" s="34">
        <v>0</v>
      </c>
      <c r="P810" s="34">
        <v>0</v>
      </c>
      <c r="Q810" s="36">
        <v>0.18</v>
      </c>
      <c r="R810" s="36">
        <v>5.8996435117241906E-4</v>
      </c>
      <c r="S810" s="37">
        <f t="shared" si="12"/>
        <v>0</v>
      </c>
      <c r="T810" s="24"/>
      <c r="U810" s="38">
        <v>12224</v>
      </c>
      <c r="V810" s="38">
        <v>0</v>
      </c>
      <c r="W810" s="38">
        <v>0</v>
      </c>
      <c r="X810" s="38">
        <v>893</v>
      </c>
      <c r="Y810" s="38">
        <v>13117</v>
      </c>
      <c r="Z810" s="24"/>
      <c r="AA810" s="39"/>
    </row>
    <row r="811" spans="1:27" x14ac:dyDescent="0.3">
      <c r="A811" s="31">
        <v>478</v>
      </c>
      <c r="B811" s="32">
        <v>478352051</v>
      </c>
      <c r="C811" s="33" t="s">
        <v>249</v>
      </c>
      <c r="D811" s="31">
        <v>352</v>
      </c>
      <c r="E811" s="33" t="s">
        <v>198</v>
      </c>
      <c r="F811" s="31">
        <v>51</v>
      </c>
      <c r="G811" s="33" t="s">
        <v>365</v>
      </c>
      <c r="H811" s="34">
        <v>1</v>
      </c>
      <c r="I811" s="35">
        <v>9518.248054072792</v>
      </c>
      <c r="J811" s="35">
        <v>10894</v>
      </c>
      <c r="K811" s="35">
        <v>0</v>
      </c>
      <c r="L811" s="35">
        <v>893</v>
      </c>
      <c r="M811" s="35">
        <v>21305.248054072792</v>
      </c>
      <c r="N811" s="24"/>
      <c r="O811" s="34">
        <v>0</v>
      </c>
      <c r="P811" s="34">
        <v>0</v>
      </c>
      <c r="Q811" s="36">
        <v>0.09</v>
      </c>
      <c r="R811" s="36">
        <v>1.7584201854094371E-3</v>
      </c>
      <c r="S811" s="37">
        <f t="shared" si="12"/>
        <v>0</v>
      </c>
      <c r="T811" s="24"/>
      <c r="U811" s="38">
        <v>20412</v>
      </c>
      <c r="V811" s="38">
        <v>0</v>
      </c>
      <c r="W811" s="38">
        <v>0</v>
      </c>
      <c r="X811" s="38">
        <v>893</v>
      </c>
      <c r="Y811" s="38">
        <v>21305</v>
      </c>
      <c r="Z811" s="24"/>
      <c r="AA811" s="39"/>
    </row>
    <row r="812" spans="1:27" x14ac:dyDescent="0.3">
      <c r="A812" s="31">
        <v>478</v>
      </c>
      <c r="B812" s="32">
        <v>478352103</v>
      </c>
      <c r="C812" s="33" t="s">
        <v>249</v>
      </c>
      <c r="D812" s="31">
        <v>352</v>
      </c>
      <c r="E812" s="33" t="s">
        <v>198</v>
      </c>
      <c r="F812" s="31">
        <v>103</v>
      </c>
      <c r="G812" s="33" t="s">
        <v>246</v>
      </c>
      <c r="H812" s="34">
        <v>3</v>
      </c>
      <c r="I812" s="35">
        <v>11458.594554140127</v>
      </c>
      <c r="J812" s="35">
        <v>294</v>
      </c>
      <c r="K812" s="35">
        <v>0</v>
      </c>
      <c r="L812" s="35">
        <v>893</v>
      </c>
      <c r="M812" s="35">
        <v>12645.594554140127</v>
      </c>
      <c r="N812" s="24"/>
      <c r="O812" s="34">
        <v>0</v>
      </c>
      <c r="P812" s="34">
        <v>0</v>
      </c>
      <c r="Q812" s="36">
        <v>0.18</v>
      </c>
      <c r="R812" s="36">
        <v>1.046530280106279E-2</v>
      </c>
      <c r="S812" s="37">
        <f t="shared" si="12"/>
        <v>0</v>
      </c>
      <c r="T812" s="24"/>
      <c r="U812" s="38">
        <v>35259</v>
      </c>
      <c r="V812" s="38">
        <v>0</v>
      </c>
      <c r="W812" s="38">
        <v>0</v>
      </c>
      <c r="X812" s="38">
        <v>2679</v>
      </c>
      <c r="Y812" s="38">
        <v>37938</v>
      </c>
      <c r="Z812" s="24"/>
      <c r="AA812" s="39"/>
    </row>
    <row r="813" spans="1:27" x14ac:dyDescent="0.3">
      <c r="A813" s="31">
        <v>478</v>
      </c>
      <c r="B813" s="32">
        <v>478352141</v>
      </c>
      <c r="C813" s="33" t="s">
        <v>249</v>
      </c>
      <c r="D813" s="31">
        <v>352</v>
      </c>
      <c r="E813" s="33" t="s">
        <v>198</v>
      </c>
      <c r="F813" s="31">
        <v>141</v>
      </c>
      <c r="G813" s="33" t="s">
        <v>123</v>
      </c>
      <c r="H813" s="34">
        <v>2</v>
      </c>
      <c r="I813" s="35">
        <v>10770.913948722222</v>
      </c>
      <c r="J813" s="35">
        <v>5044</v>
      </c>
      <c r="K813" s="35">
        <v>0</v>
      </c>
      <c r="L813" s="35">
        <v>893</v>
      </c>
      <c r="M813" s="35">
        <v>16707.91394872222</v>
      </c>
      <c r="N813" s="24"/>
      <c r="O813" s="34">
        <v>0</v>
      </c>
      <c r="P813" s="34">
        <v>0</v>
      </c>
      <c r="Q813" s="36">
        <v>0.09</v>
      </c>
      <c r="R813" s="36">
        <v>4.8097289342873009E-2</v>
      </c>
      <c r="S813" s="37">
        <f t="shared" si="12"/>
        <v>0</v>
      </c>
      <c r="T813" s="24"/>
      <c r="U813" s="38">
        <v>31630</v>
      </c>
      <c r="V813" s="38">
        <v>0</v>
      </c>
      <c r="W813" s="38">
        <v>0</v>
      </c>
      <c r="X813" s="38">
        <v>1786</v>
      </c>
      <c r="Y813" s="38">
        <v>33416</v>
      </c>
      <c r="Z813" s="24"/>
      <c r="AA813" s="39"/>
    </row>
    <row r="814" spans="1:27" x14ac:dyDescent="0.3">
      <c r="A814" s="31">
        <v>478</v>
      </c>
      <c r="B814" s="32">
        <v>478352213</v>
      </c>
      <c r="C814" s="33" t="s">
        <v>249</v>
      </c>
      <c r="D814" s="31">
        <v>352</v>
      </c>
      <c r="E814" s="33" t="s">
        <v>198</v>
      </c>
      <c r="F814" s="31">
        <v>213</v>
      </c>
      <c r="G814" s="33" t="s">
        <v>128</v>
      </c>
      <c r="H814" s="34">
        <v>2</v>
      </c>
      <c r="I814" s="35">
        <v>9450.880447761192</v>
      </c>
      <c r="J814" s="35">
        <v>7341</v>
      </c>
      <c r="K814" s="35">
        <v>0</v>
      </c>
      <c r="L814" s="35">
        <v>893</v>
      </c>
      <c r="M814" s="35">
        <v>17684.880447761192</v>
      </c>
      <c r="N814" s="24"/>
      <c r="O814" s="34">
        <v>0</v>
      </c>
      <c r="P814" s="34">
        <v>0</v>
      </c>
      <c r="Q814" s="36">
        <v>0.09</v>
      </c>
      <c r="R814" s="36">
        <v>1.8766101046284866E-3</v>
      </c>
      <c r="S814" s="37">
        <f t="shared" si="12"/>
        <v>0</v>
      </c>
      <c r="T814" s="24"/>
      <c r="U814" s="38">
        <v>33584</v>
      </c>
      <c r="V814" s="38">
        <v>0</v>
      </c>
      <c r="W814" s="38">
        <v>0</v>
      </c>
      <c r="X814" s="38">
        <v>1786</v>
      </c>
      <c r="Y814" s="38">
        <v>35370</v>
      </c>
      <c r="Z814" s="24"/>
      <c r="AA814" s="39"/>
    </row>
    <row r="815" spans="1:27" x14ac:dyDescent="0.3">
      <c r="A815" s="31">
        <v>478</v>
      </c>
      <c r="B815" s="32">
        <v>478352695</v>
      </c>
      <c r="C815" s="33" t="s">
        <v>249</v>
      </c>
      <c r="D815" s="31">
        <v>352</v>
      </c>
      <c r="E815" s="33" t="s">
        <v>198</v>
      </c>
      <c r="F815" s="31">
        <v>695</v>
      </c>
      <c r="G815" s="33" t="s">
        <v>135</v>
      </c>
      <c r="H815" s="34">
        <v>1</v>
      </c>
      <c r="I815" s="35">
        <v>10978.665095717886</v>
      </c>
      <c r="J815" s="35">
        <v>6195</v>
      </c>
      <c r="K815" s="35">
        <v>0</v>
      </c>
      <c r="L815" s="35">
        <v>893</v>
      </c>
      <c r="M815" s="35">
        <v>18066.665095717886</v>
      </c>
      <c r="N815" s="24"/>
      <c r="O815" s="34">
        <v>0</v>
      </c>
      <c r="P815" s="34">
        <v>0</v>
      </c>
      <c r="Q815" s="36">
        <v>0.09</v>
      </c>
      <c r="R815" s="36">
        <v>1.1351992837177523E-3</v>
      </c>
      <c r="S815" s="37">
        <f t="shared" si="12"/>
        <v>0</v>
      </c>
      <c r="T815" s="24"/>
      <c r="U815" s="38">
        <v>17174</v>
      </c>
      <c r="V815" s="38">
        <v>0</v>
      </c>
      <c r="W815" s="38">
        <v>0</v>
      </c>
      <c r="X815" s="38">
        <v>893</v>
      </c>
      <c r="Y815" s="38">
        <v>18067</v>
      </c>
      <c r="Z815" s="24"/>
      <c r="AA815" s="39"/>
    </row>
    <row r="816" spans="1:27" x14ac:dyDescent="0.3">
      <c r="A816" s="31">
        <v>479</v>
      </c>
      <c r="B816" s="32">
        <v>479278091</v>
      </c>
      <c r="C816" s="33" t="s">
        <v>251</v>
      </c>
      <c r="D816" s="31">
        <v>278</v>
      </c>
      <c r="E816" s="33" t="s">
        <v>212</v>
      </c>
      <c r="F816" s="31">
        <v>91</v>
      </c>
      <c r="G816" s="33" t="s">
        <v>52</v>
      </c>
      <c r="H816" s="34">
        <v>1</v>
      </c>
      <c r="I816" s="35">
        <v>9899.9524786324801</v>
      </c>
      <c r="J816" s="35">
        <v>12452</v>
      </c>
      <c r="K816" s="35">
        <v>0</v>
      </c>
      <c r="L816" s="35">
        <v>893</v>
      </c>
      <c r="M816" s="35">
        <v>23244.95247863248</v>
      </c>
      <c r="N816" s="24"/>
      <c r="O816" s="34">
        <v>0</v>
      </c>
      <c r="P816" s="34">
        <v>0</v>
      </c>
      <c r="Q816" s="36">
        <v>0.09</v>
      </c>
      <c r="R816" s="36">
        <v>2.3358421288670213E-2</v>
      </c>
      <c r="S816" s="37">
        <f t="shared" si="12"/>
        <v>0</v>
      </c>
      <c r="T816" s="24"/>
      <c r="U816" s="38">
        <v>22352</v>
      </c>
      <c r="V816" s="38">
        <v>0</v>
      </c>
      <c r="W816" s="38">
        <v>0</v>
      </c>
      <c r="X816" s="38">
        <v>893</v>
      </c>
      <c r="Y816" s="38">
        <v>23245</v>
      </c>
      <c r="Z816" s="24"/>
      <c r="AA816" s="39"/>
    </row>
    <row r="817" spans="1:27" x14ac:dyDescent="0.3">
      <c r="A817" s="31">
        <v>479</v>
      </c>
      <c r="B817" s="32">
        <v>479278127</v>
      </c>
      <c r="C817" s="33" t="s">
        <v>251</v>
      </c>
      <c r="D817" s="31">
        <v>278</v>
      </c>
      <c r="E817" s="33" t="s">
        <v>212</v>
      </c>
      <c r="F817" s="31">
        <v>127</v>
      </c>
      <c r="G817" s="33" t="s">
        <v>209</v>
      </c>
      <c r="H817" s="34">
        <v>2</v>
      </c>
      <c r="I817" s="35">
        <v>10431.160234604105</v>
      </c>
      <c r="J817" s="35">
        <v>4386</v>
      </c>
      <c r="K817" s="35">
        <v>0</v>
      </c>
      <c r="L817" s="35">
        <v>893</v>
      </c>
      <c r="M817" s="35">
        <v>15710.160234604105</v>
      </c>
      <c r="N817" s="24"/>
      <c r="O817" s="34">
        <v>0</v>
      </c>
      <c r="P817" s="34">
        <v>0</v>
      </c>
      <c r="Q817" s="36">
        <v>0.09</v>
      </c>
      <c r="R817" s="36">
        <v>2.6620153511212403E-2</v>
      </c>
      <c r="S817" s="37">
        <f t="shared" si="12"/>
        <v>0</v>
      </c>
      <c r="T817" s="24"/>
      <c r="U817" s="38">
        <v>29634</v>
      </c>
      <c r="V817" s="38">
        <v>0</v>
      </c>
      <c r="W817" s="38">
        <v>0</v>
      </c>
      <c r="X817" s="38">
        <v>1786</v>
      </c>
      <c r="Y817" s="38">
        <v>31420</v>
      </c>
      <c r="Z817" s="24"/>
      <c r="AA817" s="39"/>
    </row>
    <row r="818" spans="1:27" x14ac:dyDescent="0.3">
      <c r="A818" s="31">
        <v>481</v>
      </c>
      <c r="B818" s="32">
        <v>481035131</v>
      </c>
      <c r="C818" s="33" t="s">
        <v>260</v>
      </c>
      <c r="D818" s="31">
        <v>35</v>
      </c>
      <c r="E818" s="33" t="s">
        <v>22</v>
      </c>
      <c r="F818" s="31">
        <v>131</v>
      </c>
      <c r="G818" s="33" t="s">
        <v>290</v>
      </c>
      <c r="H818" s="34">
        <v>1</v>
      </c>
      <c r="I818" s="35">
        <v>9911.9704078536688</v>
      </c>
      <c r="J818" s="35">
        <v>2446</v>
      </c>
      <c r="K818" s="35">
        <v>0</v>
      </c>
      <c r="L818" s="35">
        <v>893</v>
      </c>
      <c r="M818" s="35">
        <v>13250.970407853669</v>
      </c>
      <c r="N818" s="24"/>
      <c r="O818" s="34">
        <v>0</v>
      </c>
      <c r="P818" s="34">
        <v>0</v>
      </c>
      <c r="Q818" s="36">
        <v>0.09</v>
      </c>
      <c r="R818" s="36">
        <v>2.7638252262441277E-3</v>
      </c>
      <c r="S818" s="37">
        <f t="shared" si="12"/>
        <v>0</v>
      </c>
      <c r="T818" s="24"/>
      <c r="U818" s="38">
        <v>12358</v>
      </c>
      <c r="V818" s="38">
        <v>0</v>
      </c>
      <c r="W818" s="38">
        <v>0</v>
      </c>
      <c r="X818" s="38">
        <v>893</v>
      </c>
      <c r="Y818" s="38">
        <v>13251</v>
      </c>
      <c r="Z818" s="24"/>
      <c r="AA818" s="39"/>
    </row>
    <row r="819" spans="1:27" x14ac:dyDescent="0.3">
      <c r="A819" s="31">
        <v>481</v>
      </c>
      <c r="B819" s="32">
        <v>481035189</v>
      </c>
      <c r="C819" s="33" t="s">
        <v>260</v>
      </c>
      <c r="D819" s="31">
        <v>35</v>
      </c>
      <c r="E819" s="33" t="s">
        <v>22</v>
      </c>
      <c r="F819" s="31">
        <v>189</v>
      </c>
      <c r="G819" s="33" t="s">
        <v>38</v>
      </c>
      <c r="H819" s="34">
        <v>1</v>
      </c>
      <c r="I819" s="35">
        <v>10060.032476745973</v>
      </c>
      <c r="J819" s="35">
        <v>4031</v>
      </c>
      <c r="K819" s="35">
        <v>0</v>
      </c>
      <c r="L819" s="35">
        <v>893</v>
      </c>
      <c r="M819" s="35">
        <v>14984.032476745973</v>
      </c>
      <c r="N819" s="24"/>
      <c r="O819" s="34">
        <v>0</v>
      </c>
      <c r="P819" s="34">
        <v>0</v>
      </c>
      <c r="Q819" s="36">
        <v>0.09</v>
      </c>
      <c r="R819" s="36">
        <v>4.5538278876293067E-3</v>
      </c>
      <c r="S819" s="37">
        <f t="shared" si="12"/>
        <v>0</v>
      </c>
      <c r="T819" s="24"/>
      <c r="U819" s="38">
        <v>14091</v>
      </c>
      <c r="V819" s="38">
        <v>0</v>
      </c>
      <c r="W819" s="38">
        <v>0</v>
      </c>
      <c r="X819" s="38">
        <v>893</v>
      </c>
      <c r="Y819" s="38">
        <v>14984</v>
      </c>
      <c r="Z819" s="24"/>
      <c r="AA819" s="39"/>
    </row>
    <row r="820" spans="1:27" x14ac:dyDescent="0.3">
      <c r="A820" s="31">
        <v>481</v>
      </c>
      <c r="B820" s="32">
        <v>481035207</v>
      </c>
      <c r="C820" s="33" t="s">
        <v>260</v>
      </c>
      <c r="D820" s="31">
        <v>35</v>
      </c>
      <c r="E820" s="33" t="s">
        <v>22</v>
      </c>
      <c r="F820" s="31">
        <v>207</v>
      </c>
      <c r="G820" s="33" t="s">
        <v>40</v>
      </c>
      <c r="H820" s="34">
        <v>1</v>
      </c>
      <c r="I820" s="35">
        <v>10579.286170017762</v>
      </c>
      <c r="J820" s="35">
        <v>6840</v>
      </c>
      <c r="K820" s="35">
        <v>0</v>
      </c>
      <c r="L820" s="35">
        <v>893</v>
      </c>
      <c r="M820" s="35">
        <v>18312.28617001776</v>
      </c>
      <c r="N820" s="24"/>
      <c r="O820" s="34">
        <v>0</v>
      </c>
      <c r="P820" s="34">
        <v>0</v>
      </c>
      <c r="Q820" s="36">
        <v>0.09</v>
      </c>
      <c r="R820" s="36">
        <v>3.469483341848325E-4</v>
      </c>
      <c r="S820" s="37">
        <f t="shared" si="12"/>
        <v>0</v>
      </c>
      <c r="T820" s="24"/>
      <c r="U820" s="38">
        <v>17419</v>
      </c>
      <c r="V820" s="38">
        <v>0</v>
      </c>
      <c r="W820" s="38">
        <v>0</v>
      </c>
      <c r="X820" s="38">
        <v>893</v>
      </c>
      <c r="Y820" s="38">
        <v>18312</v>
      </c>
      <c r="Z820" s="24"/>
      <c r="AA820" s="39"/>
    </row>
    <row r="821" spans="1:27" x14ac:dyDescent="0.3">
      <c r="A821" s="31">
        <v>483</v>
      </c>
      <c r="B821" s="32">
        <v>483239169</v>
      </c>
      <c r="C821" s="33" t="s">
        <v>266</v>
      </c>
      <c r="D821" s="31">
        <v>239</v>
      </c>
      <c r="E821" s="33" t="s">
        <v>267</v>
      </c>
      <c r="F821" s="31">
        <v>169</v>
      </c>
      <c r="G821" s="33" t="s">
        <v>366</v>
      </c>
      <c r="H821" s="34">
        <v>1</v>
      </c>
      <c r="I821" s="35">
        <v>9889.8421902654882</v>
      </c>
      <c r="J821" s="35">
        <v>5023</v>
      </c>
      <c r="K821" s="35">
        <v>0</v>
      </c>
      <c r="L821" s="35">
        <v>893</v>
      </c>
      <c r="M821" s="35">
        <v>15805.842190265488</v>
      </c>
      <c r="N821" s="24"/>
      <c r="O821" s="34">
        <v>0</v>
      </c>
      <c r="P821" s="34">
        <v>0</v>
      </c>
      <c r="Q821" s="36">
        <v>0.09</v>
      </c>
      <c r="R821" s="36">
        <v>2.1586993709920527E-3</v>
      </c>
      <c r="S821" s="37">
        <f t="shared" si="12"/>
        <v>0</v>
      </c>
      <c r="T821" s="24"/>
      <c r="U821" s="38">
        <v>14913</v>
      </c>
      <c r="V821" s="38">
        <v>0</v>
      </c>
      <c r="W821" s="38">
        <v>0</v>
      </c>
      <c r="X821" s="38">
        <v>893</v>
      </c>
      <c r="Y821" s="38">
        <v>15806</v>
      </c>
      <c r="Z821" s="24"/>
      <c r="AA821" s="39"/>
    </row>
    <row r="822" spans="1:27" x14ac:dyDescent="0.3">
      <c r="A822" s="31">
        <v>483</v>
      </c>
      <c r="B822" s="32">
        <v>483239307</v>
      </c>
      <c r="C822" s="33" t="s">
        <v>266</v>
      </c>
      <c r="D822" s="31">
        <v>239</v>
      </c>
      <c r="E822" s="33" t="s">
        <v>267</v>
      </c>
      <c r="F822" s="31">
        <v>307</v>
      </c>
      <c r="G822" s="33" t="s">
        <v>76</v>
      </c>
      <c r="H822" s="34">
        <v>1</v>
      </c>
      <c r="I822" s="35">
        <v>10235.160143775456</v>
      </c>
      <c r="J822" s="35">
        <v>3921</v>
      </c>
      <c r="K822" s="35">
        <v>0</v>
      </c>
      <c r="L822" s="35">
        <v>893</v>
      </c>
      <c r="M822" s="35">
        <v>15049.160143775456</v>
      </c>
      <c r="N822" s="24"/>
      <c r="O822" s="34">
        <v>0</v>
      </c>
      <c r="P822" s="34">
        <v>0</v>
      </c>
      <c r="Q822" s="36">
        <v>0.09</v>
      </c>
      <c r="R822" s="36">
        <v>1.0355085778056217E-2</v>
      </c>
      <c r="S822" s="37">
        <f t="shared" si="12"/>
        <v>0</v>
      </c>
      <c r="T822" s="24"/>
      <c r="U822" s="38">
        <v>14156</v>
      </c>
      <c r="V822" s="38">
        <v>0</v>
      </c>
      <c r="W822" s="38">
        <v>0</v>
      </c>
      <c r="X822" s="38">
        <v>893</v>
      </c>
      <c r="Y822" s="38">
        <v>15049</v>
      </c>
      <c r="Z822" s="24"/>
      <c r="AA822" s="39"/>
    </row>
    <row r="823" spans="1:27" x14ac:dyDescent="0.3">
      <c r="A823" s="31">
        <v>483</v>
      </c>
      <c r="B823" s="32">
        <v>483239660</v>
      </c>
      <c r="C823" s="33" t="s">
        <v>266</v>
      </c>
      <c r="D823" s="31">
        <v>239</v>
      </c>
      <c r="E823" s="33" t="s">
        <v>267</v>
      </c>
      <c r="F823" s="31">
        <v>660</v>
      </c>
      <c r="G823" s="33" t="s">
        <v>149</v>
      </c>
      <c r="H823" s="34">
        <v>1</v>
      </c>
      <c r="I823" s="35">
        <v>11082.748286956523</v>
      </c>
      <c r="J823" s="35">
        <v>10152</v>
      </c>
      <c r="K823" s="35">
        <v>0</v>
      </c>
      <c r="L823" s="35">
        <v>893</v>
      </c>
      <c r="M823" s="35">
        <v>22127.748286956521</v>
      </c>
      <c r="N823" s="24"/>
      <c r="O823" s="34">
        <v>0</v>
      </c>
      <c r="P823" s="34">
        <v>0</v>
      </c>
      <c r="Q823" s="36">
        <v>0.09</v>
      </c>
      <c r="R823" s="36">
        <v>5.728295715385591E-2</v>
      </c>
      <c r="S823" s="37">
        <f t="shared" si="12"/>
        <v>0</v>
      </c>
      <c r="T823" s="24"/>
      <c r="U823" s="38">
        <v>21235</v>
      </c>
      <c r="V823" s="38">
        <v>0</v>
      </c>
      <c r="W823" s="38">
        <v>0</v>
      </c>
      <c r="X823" s="38">
        <v>893</v>
      </c>
      <c r="Y823" s="38">
        <v>22128</v>
      </c>
      <c r="Z823" s="24"/>
      <c r="AA823" s="39"/>
    </row>
    <row r="824" spans="1:27" x14ac:dyDescent="0.3">
      <c r="A824" s="31">
        <v>486</v>
      </c>
      <c r="B824" s="32">
        <v>486348226</v>
      </c>
      <c r="C824" s="33" t="s">
        <v>283</v>
      </c>
      <c r="D824" s="31">
        <v>348</v>
      </c>
      <c r="E824" s="33" t="s">
        <v>132</v>
      </c>
      <c r="F824" s="31">
        <v>226</v>
      </c>
      <c r="G824" s="33" t="s">
        <v>181</v>
      </c>
      <c r="H824" s="34">
        <v>2</v>
      </c>
      <c r="I824" s="35">
        <v>10799.957594793435</v>
      </c>
      <c r="J824" s="35">
        <v>666</v>
      </c>
      <c r="K824" s="35">
        <v>0</v>
      </c>
      <c r="L824" s="35">
        <v>893</v>
      </c>
      <c r="M824" s="35">
        <v>12358.957594793435</v>
      </c>
      <c r="N824" s="24"/>
      <c r="O824" s="34">
        <v>0</v>
      </c>
      <c r="P824" s="34">
        <v>0</v>
      </c>
      <c r="Q824" s="36">
        <v>0.09</v>
      </c>
      <c r="R824" s="36">
        <v>1.1294567207552276E-2</v>
      </c>
      <c r="S824" s="37">
        <f t="shared" si="12"/>
        <v>0</v>
      </c>
      <c r="T824" s="24"/>
      <c r="U824" s="38">
        <v>22932</v>
      </c>
      <c r="V824" s="38">
        <v>0</v>
      </c>
      <c r="W824" s="38">
        <v>0</v>
      </c>
      <c r="X824" s="38">
        <v>1786</v>
      </c>
      <c r="Y824" s="38">
        <v>24718</v>
      </c>
      <c r="Z824" s="24"/>
      <c r="AA824" s="39"/>
    </row>
    <row r="825" spans="1:27" x14ac:dyDescent="0.3">
      <c r="A825" s="31">
        <v>486</v>
      </c>
      <c r="B825" s="32">
        <v>486348271</v>
      </c>
      <c r="C825" s="33" t="s">
        <v>283</v>
      </c>
      <c r="D825" s="31">
        <v>348</v>
      </c>
      <c r="E825" s="33" t="s">
        <v>132</v>
      </c>
      <c r="F825" s="31">
        <v>271</v>
      </c>
      <c r="G825" s="33" t="s">
        <v>129</v>
      </c>
      <c r="H825" s="34">
        <v>1</v>
      </c>
      <c r="I825" s="35">
        <v>9994.4667488418254</v>
      </c>
      <c r="J825" s="35">
        <v>2799</v>
      </c>
      <c r="K825" s="35">
        <v>0</v>
      </c>
      <c r="L825" s="35">
        <v>893</v>
      </c>
      <c r="M825" s="35">
        <v>13686.466748841825</v>
      </c>
      <c r="N825" s="24"/>
      <c r="O825" s="34">
        <v>0</v>
      </c>
      <c r="P825" s="34">
        <v>0</v>
      </c>
      <c r="Q825" s="36">
        <v>0.09</v>
      </c>
      <c r="R825" s="36">
        <v>4.7048401639657924E-3</v>
      </c>
      <c r="S825" s="37">
        <f t="shared" si="12"/>
        <v>0</v>
      </c>
      <c r="T825" s="24"/>
      <c r="U825" s="38">
        <v>12793</v>
      </c>
      <c r="V825" s="38">
        <v>0</v>
      </c>
      <c r="W825" s="38">
        <v>0</v>
      </c>
      <c r="X825" s="38">
        <v>893</v>
      </c>
      <c r="Y825" s="38">
        <v>13686</v>
      </c>
      <c r="Z825" s="24"/>
      <c r="AA825" s="39"/>
    </row>
    <row r="826" spans="1:27" x14ac:dyDescent="0.3">
      <c r="A826" s="31">
        <v>486</v>
      </c>
      <c r="B826" s="32">
        <v>486348277</v>
      </c>
      <c r="C826" s="33" t="s">
        <v>283</v>
      </c>
      <c r="D826" s="31">
        <v>348</v>
      </c>
      <c r="E826" s="33" t="s">
        <v>132</v>
      </c>
      <c r="F826" s="31">
        <v>277</v>
      </c>
      <c r="G826" s="33" t="s">
        <v>334</v>
      </c>
      <c r="H826" s="34">
        <v>1</v>
      </c>
      <c r="I826" s="35">
        <v>12326.713604148661</v>
      </c>
      <c r="J826" s="35">
        <v>357</v>
      </c>
      <c r="K826" s="35">
        <v>0</v>
      </c>
      <c r="L826" s="35">
        <v>893</v>
      </c>
      <c r="M826" s="35">
        <v>13576.713604148661</v>
      </c>
      <c r="N826" s="24"/>
      <c r="O826" s="34">
        <v>0</v>
      </c>
      <c r="P826" s="34">
        <v>0</v>
      </c>
      <c r="Q826" s="36">
        <v>0.18</v>
      </c>
      <c r="R826" s="36">
        <v>2.9533409397343956E-2</v>
      </c>
      <c r="S826" s="37">
        <f t="shared" si="12"/>
        <v>0</v>
      </c>
      <c r="T826" s="24"/>
      <c r="U826" s="38">
        <v>12684</v>
      </c>
      <c r="V826" s="38">
        <v>0</v>
      </c>
      <c r="W826" s="38">
        <v>0</v>
      </c>
      <c r="X826" s="38">
        <v>893</v>
      </c>
      <c r="Y826" s="38">
        <v>13577</v>
      </c>
      <c r="Z826" s="24"/>
      <c r="AA826" s="39"/>
    </row>
    <row r="827" spans="1:27" x14ac:dyDescent="0.3">
      <c r="A827" s="31">
        <v>486</v>
      </c>
      <c r="B827" s="32">
        <v>486348775</v>
      </c>
      <c r="C827" s="33" t="s">
        <v>283</v>
      </c>
      <c r="D827" s="31">
        <v>348</v>
      </c>
      <c r="E827" s="33" t="s">
        <v>132</v>
      </c>
      <c r="F827" s="31">
        <v>775</v>
      </c>
      <c r="G827" s="33" t="s">
        <v>77</v>
      </c>
      <c r="H827" s="34">
        <v>1</v>
      </c>
      <c r="I827" s="35">
        <v>9864.0974399885035</v>
      </c>
      <c r="J827" s="35">
        <v>1871</v>
      </c>
      <c r="K827" s="35">
        <v>0</v>
      </c>
      <c r="L827" s="35">
        <v>893</v>
      </c>
      <c r="M827" s="35">
        <v>12628.097439988504</v>
      </c>
      <c r="N827" s="24"/>
      <c r="O827" s="34">
        <v>0</v>
      </c>
      <c r="P827" s="34">
        <v>0</v>
      </c>
      <c r="Q827" s="36">
        <v>0.09</v>
      </c>
      <c r="R827" s="36">
        <v>5.1505972961002171E-3</v>
      </c>
      <c r="S827" s="37">
        <f t="shared" si="12"/>
        <v>0</v>
      </c>
      <c r="T827" s="24"/>
      <c r="U827" s="38">
        <v>11735</v>
      </c>
      <c r="V827" s="38">
        <v>0</v>
      </c>
      <c r="W827" s="38">
        <v>0</v>
      </c>
      <c r="X827" s="38">
        <v>893</v>
      </c>
      <c r="Y827" s="38">
        <v>12628</v>
      </c>
      <c r="Z827" s="24"/>
      <c r="AA827" s="39"/>
    </row>
    <row r="828" spans="1:27" x14ac:dyDescent="0.3">
      <c r="A828" s="31">
        <v>487</v>
      </c>
      <c r="B828" s="32">
        <v>487049160</v>
      </c>
      <c r="C828" s="33" t="s">
        <v>284</v>
      </c>
      <c r="D828" s="31">
        <v>49</v>
      </c>
      <c r="E828" s="33" t="s">
        <v>96</v>
      </c>
      <c r="F828" s="31">
        <v>160</v>
      </c>
      <c r="G828" s="33" t="s">
        <v>104</v>
      </c>
      <c r="H828" s="34">
        <v>1</v>
      </c>
      <c r="I828" s="35">
        <v>12183.915190929312</v>
      </c>
      <c r="J828" s="35">
        <v>384</v>
      </c>
      <c r="K828" s="35">
        <v>0</v>
      </c>
      <c r="L828" s="35">
        <v>893</v>
      </c>
      <c r="M828" s="35">
        <v>13460.915190929312</v>
      </c>
      <c r="N828" s="24"/>
      <c r="O828" s="34">
        <v>0</v>
      </c>
      <c r="P828" s="34">
        <v>0</v>
      </c>
      <c r="Q828" s="36">
        <v>0.18</v>
      </c>
      <c r="R828" s="36">
        <v>0.10880054359760256</v>
      </c>
      <c r="S828" s="37">
        <f t="shared" si="12"/>
        <v>0</v>
      </c>
      <c r="T828" s="24"/>
      <c r="U828" s="38">
        <v>12568</v>
      </c>
      <c r="V828" s="38">
        <v>0</v>
      </c>
      <c r="W828" s="38">
        <v>0</v>
      </c>
      <c r="X828" s="38">
        <v>893</v>
      </c>
      <c r="Y828" s="38">
        <v>13461</v>
      </c>
      <c r="Z828" s="24"/>
      <c r="AA828" s="39"/>
    </row>
    <row r="829" spans="1:27" x14ac:dyDescent="0.3">
      <c r="A829" s="31">
        <v>487</v>
      </c>
      <c r="B829" s="32">
        <v>487049199</v>
      </c>
      <c r="C829" s="33" t="s">
        <v>284</v>
      </c>
      <c r="D829" s="31">
        <v>49</v>
      </c>
      <c r="E829" s="33" t="s">
        <v>96</v>
      </c>
      <c r="F829" s="31">
        <v>199</v>
      </c>
      <c r="G829" s="33" t="s">
        <v>162</v>
      </c>
      <c r="H829" s="34">
        <v>1</v>
      </c>
      <c r="I829" s="35">
        <v>10261.549062536853</v>
      </c>
      <c r="J829" s="35">
        <v>6582</v>
      </c>
      <c r="K829" s="35">
        <v>0</v>
      </c>
      <c r="L829" s="35">
        <v>893</v>
      </c>
      <c r="M829" s="35">
        <v>17736.549062536855</v>
      </c>
      <c r="N829" s="24"/>
      <c r="O829" s="34">
        <v>0</v>
      </c>
      <c r="P829" s="34">
        <v>0</v>
      </c>
      <c r="Q829" s="36">
        <v>0.09</v>
      </c>
      <c r="R829" s="36">
        <v>9.8420313213754104E-4</v>
      </c>
      <c r="S829" s="37">
        <f t="shared" si="12"/>
        <v>0</v>
      </c>
      <c r="T829" s="24"/>
      <c r="U829" s="38">
        <v>16844</v>
      </c>
      <c r="V829" s="38">
        <v>0</v>
      </c>
      <c r="W829" s="38">
        <v>0</v>
      </c>
      <c r="X829" s="38">
        <v>893</v>
      </c>
      <c r="Y829" s="38">
        <v>17737</v>
      </c>
      <c r="Z829" s="24"/>
      <c r="AA829" s="39"/>
    </row>
    <row r="830" spans="1:27" x14ac:dyDescent="0.3">
      <c r="A830" s="31">
        <v>487</v>
      </c>
      <c r="B830" s="32">
        <v>487274010</v>
      </c>
      <c r="C830" s="33" t="s">
        <v>284</v>
      </c>
      <c r="D830" s="31">
        <v>274</v>
      </c>
      <c r="E830" s="33" t="s">
        <v>81</v>
      </c>
      <c r="F830" s="31">
        <v>10</v>
      </c>
      <c r="G830" s="33" t="s">
        <v>99</v>
      </c>
      <c r="H830" s="34">
        <v>2</v>
      </c>
      <c r="I830" s="35">
        <v>10012.888567726877</v>
      </c>
      <c r="J830" s="35">
        <v>3080</v>
      </c>
      <c r="K830" s="35">
        <v>0</v>
      </c>
      <c r="L830" s="35">
        <v>893</v>
      </c>
      <c r="M830" s="35">
        <v>13985.888567726877</v>
      </c>
      <c r="N830" s="24"/>
      <c r="O830" s="34">
        <v>0</v>
      </c>
      <c r="P830" s="34">
        <v>0</v>
      </c>
      <c r="Q830" s="36">
        <v>0.09</v>
      </c>
      <c r="R830" s="36">
        <v>2.4627758017934176E-3</v>
      </c>
      <c r="S830" s="37">
        <f t="shared" si="12"/>
        <v>0</v>
      </c>
      <c r="T830" s="24"/>
      <c r="U830" s="38">
        <v>26186</v>
      </c>
      <c r="V830" s="38">
        <v>0</v>
      </c>
      <c r="W830" s="38">
        <v>0</v>
      </c>
      <c r="X830" s="38">
        <v>1786</v>
      </c>
      <c r="Y830" s="38">
        <v>27972</v>
      </c>
      <c r="Z830" s="24"/>
      <c r="AA830" s="39"/>
    </row>
    <row r="831" spans="1:27" x14ac:dyDescent="0.3">
      <c r="A831" s="31">
        <v>487</v>
      </c>
      <c r="B831" s="32">
        <v>487274095</v>
      </c>
      <c r="C831" s="33" t="s">
        <v>284</v>
      </c>
      <c r="D831" s="31">
        <v>274</v>
      </c>
      <c r="E831" s="33" t="s">
        <v>81</v>
      </c>
      <c r="F831" s="31">
        <v>95</v>
      </c>
      <c r="G831" s="33" t="s">
        <v>296</v>
      </c>
      <c r="H831" s="34">
        <v>1</v>
      </c>
      <c r="I831" s="35">
        <v>12575.651501565011</v>
      </c>
      <c r="J831" s="35">
        <v>107</v>
      </c>
      <c r="K831" s="35">
        <v>0</v>
      </c>
      <c r="L831" s="35">
        <v>893</v>
      </c>
      <c r="M831" s="35">
        <v>13575.651501565011</v>
      </c>
      <c r="N831" s="24"/>
      <c r="O831" s="34">
        <v>0</v>
      </c>
      <c r="P831" s="34">
        <v>0</v>
      </c>
      <c r="Q831" s="36">
        <v>0.18</v>
      </c>
      <c r="R831" s="36">
        <v>0.13707829294178053</v>
      </c>
      <c r="S831" s="37">
        <f t="shared" si="12"/>
        <v>0</v>
      </c>
      <c r="T831" s="24"/>
      <c r="U831" s="38">
        <v>12683</v>
      </c>
      <c r="V831" s="38">
        <v>0</v>
      </c>
      <c r="W831" s="38">
        <v>0</v>
      </c>
      <c r="X831" s="38">
        <v>893</v>
      </c>
      <c r="Y831" s="38">
        <v>13576</v>
      </c>
      <c r="Z831" s="24"/>
      <c r="AA831" s="39"/>
    </row>
    <row r="832" spans="1:27" x14ac:dyDescent="0.3">
      <c r="A832" s="31">
        <v>487</v>
      </c>
      <c r="B832" s="32">
        <v>487274346</v>
      </c>
      <c r="C832" s="33" t="s">
        <v>284</v>
      </c>
      <c r="D832" s="31">
        <v>274</v>
      </c>
      <c r="E832" s="33" t="s">
        <v>81</v>
      </c>
      <c r="F832" s="31">
        <v>346</v>
      </c>
      <c r="G832" s="33" t="s">
        <v>33</v>
      </c>
      <c r="H832" s="34">
        <v>1</v>
      </c>
      <c r="I832" s="35">
        <v>11001.293974247657</v>
      </c>
      <c r="J832" s="35">
        <v>1224</v>
      </c>
      <c r="K832" s="35">
        <v>0</v>
      </c>
      <c r="L832" s="35">
        <v>893</v>
      </c>
      <c r="M832" s="35">
        <v>13118.293974247657</v>
      </c>
      <c r="N832" s="24"/>
      <c r="O832" s="34">
        <v>0</v>
      </c>
      <c r="P832" s="34">
        <v>0</v>
      </c>
      <c r="Q832" s="36">
        <v>0.09</v>
      </c>
      <c r="R832" s="36">
        <v>1.2387954550194829E-2</v>
      </c>
      <c r="S832" s="37">
        <f t="shared" si="12"/>
        <v>0</v>
      </c>
      <c r="T832" s="24"/>
      <c r="U832" s="38">
        <v>12225</v>
      </c>
      <c r="V832" s="38">
        <v>0</v>
      </c>
      <c r="W832" s="38">
        <v>0</v>
      </c>
      <c r="X832" s="38">
        <v>893</v>
      </c>
      <c r="Y832" s="38">
        <v>13118</v>
      </c>
      <c r="Z832" s="24"/>
      <c r="AA832" s="39"/>
    </row>
    <row r="833" spans="1:27" x14ac:dyDescent="0.3">
      <c r="A833" s="31">
        <v>489</v>
      </c>
      <c r="B833" s="32">
        <v>489020201</v>
      </c>
      <c r="C833" s="33" t="s">
        <v>294</v>
      </c>
      <c r="D833" s="31">
        <v>20</v>
      </c>
      <c r="E833" s="33" t="s">
        <v>142</v>
      </c>
      <c r="F833" s="31">
        <v>201</v>
      </c>
      <c r="G833" s="33" t="s">
        <v>17</v>
      </c>
      <c r="H833" s="34">
        <v>2</v>
      </c>
      <c r="I833" s="35">
        <v>12540.054720767888</v>
      </c>
      <c r="J833" s="35">
        <v>209</v>
      </c>
      <c r="K833" s="35">
        <v>0</v>
      </c>
      <c r="L833" s="35">
        <v>893</v>
      </c>
      <c r="M833" s="35">
        <v>13642.054720767888</v>
      </c>
      <c r="N833" s="24"/>
      <c r="O833" s="34">
        <v>0</v>
      </c>
      <c r="P833" s="34">
        <v>0</v>
      </c>
      <c r="Q833" s="36">
        <v>0.18</v>
      </c>
      <c r="R833" s="36">
        <v>8.2094441958801112E-2</v>
      </c>
      <c r="S833" s="37">
        <f t="shared" si="12"/>
        <v>0</v>
      </c>
      <c r="T833" s="24"/>
      <c r="U833" s="38">
        <v>25498</v>
      </c>
      <c r="V833" s="38">
        <v>0</v>
      </c>
      <c r="W833" s="38">
        <v>0</v>
      </c>
      <c r="X833" s="38">
        <v>1786</v>
      </c>
      <c r="Y833" s="38">
        <v>27284</v>
      </c>
      <c r="Z833" s="24"/>
      <c r="AA833" s="39"/>
    </row>
    <row r="834" spans="1:27" x14ac:dyDescent="0.3">
      <c r="A834" s="31">
        <v>491</v>
      </c>
      <c r="B834" s="32">
        <v>491095201</v>
      </c>
      <c r="C834" s="33" t="s">
        <v>295</v>
      </c>
      <c r="D834" s="31">
        <v>95</v>
      </c>
      <c r="E834" s="33" t="s">
        <v>296</v>
      </c>
      <c r="F834" s="31">
        <v>201</v>
      </c>
      <c r="G834" s="33" t="s">
        <v>17</v>
      </c>
      <c r="H834" s="34">
        <v>1</v>
      </c>
      <c r="I834" s="35">
        <v>12540.054720767888</v>
      </c>
      <c r="J834" s="35">
        <v>209</v>
      </c>
      <c r="K834" s="35">
        <v>0</v>
      </c>
      <c r="L834" s="35">
        <v>893</v>
      </c>
      <c r="M834" s="35">
        <v>13642.054720767888</v>
      </c>
      <c r="N834" s="24"/>
      <c r="O834" s="34">
        <v>0</v>
      </c>
      <c r="P834" s="34">
        <v>0</v>
      </c>
      <c r="Q834" s="36">
        <v>0.18</v>
      </c>
      <c r="R834" s="36">
        <v>8.2094441958801112E-2</v>
      </c>
      <c r="S834" s="37">
        <f t="shared" si="12"/>
        <v>0</v>
      </c>
      <c r="T834" s="24"/>
      <c r="U834" s="38">
        <v>12749</v>
      </c>
      <c r="V834" s="38">
        <v>0</v>
      </c>
      <c r="W834" s="38">
        <v>0</v>
      </c>
      <c r="X834" s="38">
        <v>893</v>
      </c>
      <c r="Y834" s="38">
        <v>13642</v>
      </c>
      <c r="Z834" s="24"/>
      <c r="AA834" s="39"/>
    </row>
    <row r="835" spans="1:27" x14ac:dyDescent="0.3">
      <c r="A835" s="31">
        <v>491</v>
      </c>
      <c r="B835" s="32">
        <v>491095310</v>
      </c>
      <c r="C835" s="33" t="s">
        <v>295</v>
      </c>
      <c r="D835" s="31">
        <v>95</v>
      </c>
      <c r="E835" s="33" t="s">
        <v>296</v>
      </c>
      <c r="F835" s="31">
        <v>310</v>
      </c>
      <c r="G835" s="33" t="s">
        <v>277</v>
      </c>
      <c r="H835" s="34">
        <v>1</v>
      </c>
      <c r="I835" s="35">
        <v>11887.516627543038</v>
      </c>
      <c r="J835" s="35">
        <v>2549</v>
      </c>
      <c r="K835" s="35">
        <v>0</v>
      </c>
      <c r="L835" s="35">
        <v>893</v>
      </c>
      <c r="M835" s="35">
        <v>15329.516627543038</v>
      </c>
      <c r="N835" s="24"/>
      <c r="O835" s="34">
        <v>0</v>
      </c>
      <c r="P835" s="34">
        <v>0</v>
      </c>
      <c r="Q835" s="36">
        <v>0.18</v>
      </c>
      <c r="R835" s="36">
        <v>2.9496356275634187E-2</v>
      </c>
      <c r="S835" s="37">
        <f t="shared" si="12"/>
        <v>0</v>
      </c>
      <c r="T835" s="24"/>
      <c r="U835" s="38">
        <v>14437</v>
      </c>
      <c r="V835" s="38">
        <v>0</v>
      </c>
      <c r="W835" s="38">
        <v>0</v>
      </c>
      <c r="X835" s="38">
        <v>893</v>
      </c>
      <c r="Y835" s="38">
        <v>15330</v>
      </c>
      <c r="Z835" s="24"/>
      <c r="AA835" s="39"/>
    </row>
    <row r="836" spans="1:27" x14ac:dyDescent="0.3">
      <c r="A836" s="31">
        <v>491</v>
      </c>
      <c r="B836" s="32">
        <v>491095650</v>
      </c>
      <c r="C836" s="33" t="s">
        <v>295</v>
      </c>
      <c r="D836" s="31">
        <v>95</v>
      </c>
      <c r="E836" s="33" t="s">
        <v>296</v>
      </c>
      <c r="F836" s="31">
        <v>650</v>
      </c>
      <c r="G836" s="33" t="s">
        <v>199</v>
      </c>
      <c r="H836" s="34">
        <v>1</v>
      </c>
      <c r="I836" s="35">
        <v>10406.961352005534</v>
      </c>
      <c r="J836" s="35">
        <v>2939</v>
      </c>
      <c r="K836" s="35">
        <v>0</v>
      </c>
      <c r="L836" s="35">
        <v>893</v>
      </c>
      <c r="M836" s="35">
        <v>14238.961352005534</v>
      </c>
      <c r="N836" s="24"/>
      <c r="O836" s="34">
        <v>0</v>
      </c>
      <c r="P836" s="34">
        <v>0</v>
      </c>
      <c r="Q836" s="36">
        <v>0.09</v>
      </c>
      <c r="R836" s="36">
        <v>7.9831212657927508E-4</v>
      </c>
      <c r="S836" s="37">
        <f t="shared" si="12"/>
        <v>0</v>
      </c>
      <c r="T836" s="24"/>
      <c r="U836" s="38">
        <v>13346</v>
      </c>
      <c r="V836" s="38">
        <v>0</v>
      </c>
      <c r="W836" s="38">
        <v>0</v>
      </c>
      <c r="X836" s="38">
        <v>893</v>
      </c>
      <c r="Y836" s="38">
        <v>14239</v>
      </c>
      <c r="Z836" s="24"/>
      <c r="AA836" s="39"/>
    </row>
    <row r="837" spans="1:27" x14ac:dyDescent="0.3">
      <c r="A837" s="31">
        <v>491</v>
      </c>
      <c r="B837" s="32">
        <v>491095665</v>
      </c>
      <c r="C837" s="33" t="s">
        <v>295</v>
      </c>
      <c r="D837" s="31">
        <v>95</v>
      </c>
      <c r="E837" s="33" t="s">
        <v>296</v>
      </c>
      <c r="F837" s="31">
        <v>665</v>
      </c>
      <c r="G837" s="33" t="s">
        <v>278</v>
      </c>
      <c r="H837" s="34">
        <v>1</v>
      </c>
      <c r="I837" s="35">
        <v>10075.357942836978</v>
      </c>
      <c r="J837" s="35">
        <v>1862</v>
      </c>
      <c r="K837" s="35">
        <v>0</v>
      </c>
      <c r="L837" s="35">
        <v>893</v>
      </c>
      <c r="M837" s="35">
        <v>12830.357942836978</v>
      </c>
      <c r="N837" s="24"/>
      <c r="O837" s="34">
        <v>0</v>
      </c>
      <c r="P837" s="34">
        <v>0</v>
      </c>
      <c r="Q837" s="36">
        <v>0.09</v>
      </c>
      <c r="R837" s="36">
        <v>6.5242956409604803E-3</v>
      </c>
      <c r="S837" s="37">
        <f t="shared" si="12"/>
        <v>0</v>
      </c>
      <c r="T837" s="24"/>
      <c r="U837" s="38">
        <v>11937</v>
      </c>
      <c r="V837" s="38">
        <v>0</v>
      </c>
      <c r="W837" s="38">
        <v>0</v>
      </c>
      <c r="X837" s="38">
        <v>893</v>
      </c>
      <c r="Y837" s="38">
        <v>12830</v>
      </c>
      <c r="Z837" s="24"/>
      <c r="AA837" s="39"/>
    </row>
    <row r="838" spans="1:27" x14ac:dyDescent="0.3">
      <c r="A838" s="31">
        <v>493</v>
      </c>
      <c r="B838" s="32">
        <v>493093274</v>
      </c>
      <c r="C838" s="33" t="s">
        <v>301</v>
      </c>
      <c r="D838" s="31">
        <v>93</v>
      </c>
      <c r="E838" s="33" t="s">
        <v>25</v>
      </c>
      <c r="F838" s="31">
        <v>274</v>
      </c>
      <c r="G838" s="33" t="s">
        <v>81</v>
      </c>
      <c r="H838" s="34">
        <v>1</v>
      </c>
      <c r="I838" s="35">
        <v>12431.499979196664</v>
      </c>
      <c r="J838" s="35">
        <v>6009</v>
      </c>
      <c r="K838" s="35">
        <v>0</v>
      </c>
      <c r="L838" s="35">
        <v>893</v>
      </c>
      <c r="M838" s="35">
        <v>19333.499979196662</v>
      </c>
      <c r="N838" s="24"/>
      <c r="O838" s="34">
        <v>0</v>
      </c>
      <c r="P838" s="34">
        <v>0</v>
      </c>
      <c r="Q838" s="36">
        <v>0.09</v>
      </c>
      <c r="R838" s="36">
        <v>8.1265572172450187E-2</v>
      </c>
      <c r="S838" s="37">
        <f t="shared" si="12"/>
        <v>0</v>
      </c>
      <c r="T838" s="24"/>
      <c r="U838" s="38">
        <v>18440</v>
      </c>
      <c r="V838" s="38">
        <v>0</v>
      </c>
      <c r="W838" s="38">
        <v>0</v>
      </c>
      <c r="X838" s="38">
        <v>893</v>
      </c>
      <c r="Y838" s="38">
        <v>19333</v>
      </c>
      <c r="Z838" s="24"/>
      <c r="AA838" s="39"/>
    </row>
    <row r="839" spans="1:27" x14ac:dyDescent="0.3">
      <c r="A839" s="31">
        <v>494</v>
      </c>
      <c r="B839" s="32">
        <v>494093071</v>
      </c>
      <c r="C839" s="33" t="s">
        <v>302</v>
      </c>
      <c r="D839" s="31">
        <v>93</v>
      </c>
      <c r="E839" s="33" t="s">
        <v>25</v>
      </c>
      <c r="F839" s="31">
        <v>71</v>
      </c>
      <c r="G839" s="33" t="s">
        <v>24</v>
      </c>
      <c r="H839" s="34">
        <v>2</v>
      </c>
      <c r="I839" s="35">
        <v>10048.516052332192</v>
      </c>
      <c r="J839" s="35">
        <v>5077</v>
      </c>
      <c r="K839" s="35">
        <v>0</v>
      </c>
      <c r="L839" s="35">
        <v>893</v>
      </c>
      <c r="M839" s="35">
        <v>16018.516052332192</v>
      </c>
      <c r="N839" s="24"/>
      <c r="O839" s="34">
        <v>0</v>
      </c>
      <c r="P839" s="34">
        <v>0</v>
      </c>
      <c r="Q839" s="36">
        <v>0.09</v>
      </c>
      <c r="R839" s="36">
        <v>3.4845301729406449E-3</v>
      </c>
      <c r="S839" s="37">
        <f t="shared" si="12"/>
        <v>0</v>
      </c>
      <c r="T839" s="24"/>
      <c r="U839" s="38">
        <v>30252</v>
      </c>
      <c r="V839" s="38">
        <v>0</v>
      </c>
      <c r="W839" s="38">
        <v>0</v>
      </c>
      <c r="X839" s="38">
        <v>1786</v>
      </c>
      <c r="Y839" s="38">
        <v>32038</v>
      </c>
      <c r="Z839" s="24"/>
      <c r="AA839" s="39"/>
    </row>
    <row r="840" spans="1:27" x14ac:dyDescent="0.3">
      <c r="A840" s="31">
        <v>494</v>
      </c>
      <c r="B840" s="32">
        <v>494093181</v>
      </c>
      <c r="C840" s="33" t="s">
        <v>302</v>
      </c>
      <c r="D840" s="31">
        <v>93</v>
      </c>
      <c r="E840" s="33" t="s">
        <v>25</v>
      </c>
      <c r="F840" s="31">
        <v>181</v>
      </c>
      <c r="G840" s="33" t="s">
        <v>105</v>
      </c>
      <c r="H840" s="34">
        <v>1</v>
      </c>
      <c r="I840" s="35">
        <v>11343.087951185493</v>
      </c>
      <c r="J840" s="35">
        <v>769</v>
      </c>
      <c r="K840" s="35">
        <v>0</v>
      </c>
      <c r="L840" s="35">
        <v>893</v>
      </c>
      <c r="M840" s="35">
        <v>13005.087951185493</v>
      </c>
      <c r="N840" s="24"/>
      <c r="O840" s="34">
        <v>0</v>
      </c>
      <c r="P840" s="34">
        <v>0</v>
      </c>
      <c r="Q840" s="36">
        <v>0.09</v>
      </c>
      <c r="R840" s="36">
        <v>9.7581275657804001E-3</v>
      </c>
      <c r="S840" s="37">
        <f t="shared" si="12"/>
        <v>0</v>
      </c>
      <c r="T840" s="24"/>
      <c r="U840" s="38">
        <v>12112</v>
      </c>
      <c r="V840" s="38">
        <v>0</v>
      </c>
      <c r="W840" s="38">
        <v>0</v>
      </c>
      <c r="X840" s="38">
        <v>893</v>
      </c>
      <c r="Y840" s="38">
        <v>13005</v>
      </c>
      <c r="Z840" s="24"/>
      <c r="AA840" s="39"/>
    </row>
    <row r="841" spans="1:27" x14ac:dyDescent="0.3">
      <c r="A841" s="31">
        <v>496</v>
      </c>
      <c r="B841" s="32">
        <v>496201003</v>
      </c>
      <c r="C841" s="33" t="s">
        <v>304</v>
      </c>
      <c r="D841" s="31">
        <v>201</v>
      </c>
      <c r="E841" s="33" t="s">
        <v>17</v>
      </c>
      <c r="F841" s="31">
        <v>3</v>
      </c>
      <c r="G841" s="33" t="s">
        <v>367</v>
      </c>
      <c r="H841" s="34">
        <v>1</v>
      </c>
      <c r="I841" s="35">
        <v>10098.599152404238</v>
      </c>
      <c r="J841" s="35">
        <v>2047</v>
      </c>
      <c r="K841" s="35">
        <v>0</v>
      </c>
      <c r="L841" s="35">
        <v>893</v>
      </c>
      <c r="M841" s="35">
        <v>13038.599152404238</v>
      </c>
      <c r="N841" s="24"/>
      <c r="O841" s="34">
        <v>0</v>
      </c>
      <c r="P841" s="34">
        <v>0</v>
      </c>
      <c r="Q841" s="36">
        <v>0.09</v>
      </c>
      <c r="R841" s="36">
        <v>1.6630116283479815E-3</v>
      </c>
      <c r="S841" s="37">
        <f t="shared" si="12"/>
        <v>0</v>
      </c>
      <c r="T841" s="24"/>
      <c r="U841" s="38">
        <v>12146</v>
      </c>
      <c r="V841" s="38">
        <v>0</v>
      </c>
      <c r="W841" s="38">
        <v>0</v>
      </c>
      <c r="X841" s="38">
        <v>893</v>
      </c>
      <c r="Y841" s="38">
        <v>13039</v>
      </c>
      <c r="Z841" s="24"/>
      <c r="AA841" s="39"/>
    </row>
    <row r="842" spans="1:27" x14ac:dyDescent="0.3">
      <c r="A842" s="31">
        <v>497</v>
      </c>
      <c r="B842" s="32">
        <v>497117091</v>
      </c>
      <c r="C842" s="33" t="s">
        <v>306</v>
      </c>
      <c r="D842" s="31">
        <v>117</v>
      </c>
      <c r="E842" s="33" t="s">
        <v>53</v>
      </c>
      <c r="F842" s="31">
        <v>91</v>
      </c>
      <c r="G842" s="33" t="s">
        <v>52</v>
      </c>
      <c r="H842" s="34">
        <v>1</v>
      </c>
      <c r="I842" s="35">
        <v>9899.9524786324801</v>
      </c>
      <c r="J842" s="35">
        <v>12452</v>
      </c>
      <c r="K842" s="35">
        <v>0</v>
      </c>
      <c r="L842" s="35">
        <v>893</v>
      </c>
      <c r="M842" s="35">
        <v>23244.95247863248</v>
      </c>
      <c r="N842" s="24"/>
      <c r="O842" s="34">
        <v>0</v>
      </c>
      <c r="P842" s="34">
        <v>0</v>
      </c>
      <c r="Q842" s="36">
        <v>0.09</v>
      </c>
      <c r="R842" s="36">
        <v>2.3358421288670213E-2</v>
      </c>
      <c r="S842" s="37">
        <f t="shared" si="12"/>
        <v>0</v>
      </c>
      <c r="T842" s="24"/>
      <c r="U842" s="38">
        <v>22352</v>
      </c>
      <c r="V842" s="38">
        <v>0</v>
      </c>
      <c r="W842" s="38">
        <v>0</v>
      </c>
      <c r="X842" s="38">
        <v>893</v>
      </c>
      <c r="Y842" s="38">
        <v>23245</v>
      </c>
      <c r="Z842" s="24"/>
      <c r="AA842" s="39"/>
    </row>
    <row r="843" spans="1:27" x14ac:dyDescent="0.3">
      <c r="A843" s="31">
        <v>497</v>
      </c>
      <c r="B843" s="32">
        <v>497117127</v>
      </c>
      <c r="C843" s="33" t="s">
        <v>306</v>
      </c>
      <c r="D843" s="31">
        <v>117</v>
      </c>
      <c r="E843" s="33" t="s">
        <v>53</v>
      </c>
      <c r="F843" s="31">
        <v>127</v>
      </c>
      <c r="G843" s="33" t="s">
        <v>209</v>
      </c>
      <c r="H843" s="34">
        <v>1</v>
      </c>
      <c r="I843" s="35">
        <v>10431.160234604105</v>
      </c>
      <c r="J843" s="35">
        <v>4386</v>
      </c>
      <c r="K843" s="35">
        <v>0</v>
      </c>
      <c r="L843" s="35">
        <v>893</v>
      </c>
      <c r="M843" s="35">
        <v>15710.160234604105</v>
      </c>
      <c r="N843" s="24"/>
      <c r="O843" s="34">
        <v>0</v>
      </c>
      <c r="P843" s="34">
        <v>0</v>
      </c>
      <c r="Q843" s="36">
        <v>0.09</v>
      </c>
      <c r="R843" s="36">
        <v>2.6620153511212403E-2</v>
      </c>
      <c r="S843" s="37">
        <f t="shared" ref="S843:S885" si="13">IFERROR(W843/(H843-O843),0)</f>
        <v>0</v>
      </c>
      <c r="T843" s="24"/>
      <c r="U843" s="38">
        <v>14817</v>
      </c>
      <c r="V843" s="38">
        <v>0</v>
      </c>
      <c r="W843" s="38">
        <v>0</v>
      </c>
      <c r="X843" s="38">
        <v>893</v>
      </c>
      <c r="Y843" s="38">
        <v>15710</v>
      </c>
      <c r="Z843" s="24"/>
      <c r="AA843" s="39"/>
    </row>
    <row r="844" spans="1:27" x14ac:dyDescent="0.3">
      <c r="A844" s="31">
        <v>497</v>
      </c>
      <c r="B844" s="32">
        <v>497117632</v>
      </c>
      <c r="C844" s="33" t="s">
        <v>306</v>
      </c>
      <c r="D844" s="31">
        <v>117</v>
      </c>
      <c r="E844" s="33" t="s">
        <v>53</v>
      </c>
      <c r="F844" s="31">
        <v>632</v>
      </c>
      <c r="G844" s="33" t="s">
        <v>217</v>
      </c>
      <c r="H844" s="34">
        <v>1</v>
      </c>
      <c r="I844" s="35">
        <v>10186.136</v>
      </c>
      <c r="J844" s="35">
        <v>9789</v>
      </c>
      <c r="K844" s="35">
        <v>0</v>
      </c>
      <c r="L844" s="35">
        <v>893</v>
      </c>
      <c r="M844" s="35">
        <v>20868.135999999999</v>
      </c>
      <c r="N844" s="24"/>
      <c r="O844" s="34">
        <v>0</v>
      </c>
      <c r="P844" s="34">
        <v>0</v>
      </c>
      <c r="Q844" s="36">
        <v>0.09</v>
      </c>
      <c r="R844" s="36">
        <v>2.237635588829669E-2</v>
      </c>
      <c r="S844" s="37">
        <f t="shared" si="13"/>
        <v>0</v>
      </c>
      <c r="T844" s="24"/>
      <c r="U844" s="38">
        <v>19975</v>
      </c>
      <c r="V844" s="38">
        <v>0</v>
      </c>
      <c r="W844" s="38">
        <v>0</v>
      </c>
      <c r="X844" s="38">
        <v>893</v>
      </c>
      <c r="Y844" s="38">
        <v>20868</v>
      </c>
      <c r="Z844" s="24"/>
      <c r="AA844" s="39"/>
    </row>
    <row r="845" spans="1:27" x14ac:dyDescent="0.3">
      <c r="A845" s="31">
        <v>497</v>
      </c>
      <c r="B845" s="32">
        <v>497117680</v>
      </c>
      <c r="C845" s="33" t="s">
        <v>306</v>
      </c>
      <c r="D845" s="31">
        <v>117</v>
      </c>
      <c r="E845" s="33" t="s">
        <v>53</v>
      </c>
      <c r="F845" s="31">
        <v>680</v>
      </c>
      <c r="G845" s="33" t="s">
        <v>174</v>
      </c>
      <c r="H845" s="34">
        <v>1</v>
      </c>
      <c r="I845" s="35">
        <v>10142.696373441184</v>
      </c>
      <c r="J845" s="35">
        <v>3533</v>
      </c>
      <c r="K845" s="35">
        <v>0</v>
      </c>
      <c r="L845" s="35">
        <v>893</v>
      </c>
      <c r="M845" s="35">
        <v>14568.696373441184</v>
      </c>
      <c r="N845" s="24"/>
      <c r="O845" s="34">
        <v>0</v>
      </c>
      <c r="P845" s="34">
        <v>0</v>
      </c>
      <c r="Q845" s="36">
        <v>0.09</v>
      </c>
      <c r="R845" s="36">
        <v>1.7766328492934843E-3</v>
      </c>
      <c r="S845" s="37">
        <f t="shared" si="13"/>
        <v>0</v>
      </c>
      <c r="T845" s="24"/>
      <c r="U845" s="38">
        <v>13676</v>
      </c>
      <c r="V845" s="38">
        <v>0</v>
      </c>
      <c r="W845" s="38">
        <v>0</v>
      </c>
      <c r="X845" s="38">
        <v>893</v>
      </c>
      <c r="Y845" s="38">
        <v>14569</v>
      </c>
      <c r="Z845" s="24"/>
      <c r="AA845" s="39"/>
    </row>
    <row r="846" spans="1:27" x14ac:dyDescent="0.3">
      <c r="A846" s="31">
        <v>3503</v>
      </c>
      <c r="B846" s="32">
        <v>3503160301</v>
      </c>
      <c r="C846" s="33" t="s">
        <v>319</v>
      </c>
      <c r="D846" s="31">
        <v>160</v>
      </c>
      <c r="E846" s="33" t="s">
        <v>104</v>
      </c>
      <c r="F846" s="31">
        <v>301</v>
      </c>
      <c r="G846" s="33" t="s">
        <v>151</v>
      </c>
      <c r="H846" s="34">
        <v>4</v>
      </c>
      <c r="I846" s="35">
        <v>10020.044048507463</v>
      </c>
      <c r="J846" s="35">
        <v>3614</v>
      </c>
      <c r="K846" s="35">
        <v>0</v>
      </c>
      <c r="L846" s="35">
        <v>893</v>
      </c>
      <c r="M846" s="35">
        <v>14527.044048507463</v>
      </c>
      <c r="N846" s="24"/>
      <c r="O846" s="34">
        <v>0</v>
      </c>
      <c r="P846" s="34">
        <v>0</v>
      </c>
      <c r="Q846" s="36">
        <v>0.09</v>
      </c>
      <c r="R846" s="36">
        <v>4.5436582083274439E-2</v>
      </c>
      <c r="S846" s="37">
        <f t="shared" si="13"/>
        <v>0</v>
      </c>
      <c r="T846" s="24"/>
      <c r="U846" s="38">
        <v>54536</v>
      </c>
      <c r="V846" s="38">
        <v>0</v>
      </c>
      <c r="W846" s="38">
        <v>0</v>
      </c>
      <c r="X846" s="38">
        <v>3572</v>
      </c>
      <c r="Y846" s="38">
        <v>58108</v>
      </c>
      <c r="Z846" s="24"/>
      <c r="AA846" s="39"/>
    </row>
    <row r="847" spans="1:27" x14ac:dyDescent="0.3">
      <c r="A847" s="31">
        <v>3503</v>
      </c>
      <c r="B847" s="32">
        <v>3503160673</v>
      </c>
      <c r="C847" s="33" t="s">
        <v>319</v>
      </c>
      <c r="D847" s="31">
        <v>160</v>
      </c>
      <c r="E847" s="33" t="s">
        <v>104</v>
      </c>
      <c r="F847" s="31">
        <v>673</v>
      </c>
      <c r="G847" s="33" t="s">
        <v>159</v>
      </c>
      <c r="H847" s="34">
        <v>1</v>
      </c>
      <c r="I847" s="35">
        <v>9705.9018828980643</v>
      </c>
      <c r="J847" s="35">
        <v>4607</v>
      </c>
      <c r="K847" s="35">
        <v>0</v>
      </c>
      <c r="L847" s="35">
        <v>893</v>
      </c>
      <c r="M847" s="35">
        <v>15205.901882898064</v>
      </c>
      <c r="N847" s="24"/>
      <c r="O847" s="34">
        <v>0</v>
      </c>
      <c r="P847" s="34">
        <v>0</v>
      </c>
      <c r="Q847" s="36">
        <v>0.09</v>
      </c>
      <c r="R847" s="36">
        <v>2.1570994958928082E-2</v>
      </c>
      <c r="S847" s="37">
        <f t="shared" si="13"/>
        <v>0</v>
      </c>
      <c r="T847" s="24"/>
      <c r="U847" s="38">
        <v>14313</v>
      </c>
      <c r="V847" s="38">
        <v>0</v>
      </c>
      <c r="W847" s="38">
        <v>0</v>
      </c>
      <c r="X847" s="38">
        <v>893</v>
      </c>
      <c r="Y847" s="38">
        <v>15206</v>
      </c>
      <c r="Z847" s="24"/>
      <c r="AA847" s="39"/>
    </row>
    <row r="848" spans="1:27" x14ac:dyDescent="0.3">
      <c r="A848" s="31">
        <v>3504</v>
      </c>
      <c r="B848" s="32">
        <v>3504035163</v>
      </c>
      <c r="C848" s="33" t="s">
        <v>320</v>
      </c>
      <c r="D848" s="31">
        <v>35</v>
      </c>
      <c r="E848" s="33" t="s">
        <v>22</v>
      </c>
      <c r="F848" s="31">
        <v>163</v>
      </c>
      <c r="G848" s="33" t="s">
        <v>27</v>
      </c>
      <c r="H848" s="34">
        <v>1</v>
      </c>
      <c r="I848" s="35">
        <v>12521.931824155374</v>
      </c>
      <c r="J848" s="35">
        <v>244</v>
      </c>
      <c r="K848" s="35">
        <v>0</v>
      </c>
      <c r="L848" s="35">
        <v>893</v>
      </c>
      <c r="M848" s="35">
        <v>13658.931824155374</v>
      </c>
      <c r="N848" s="24"/>
      <c r="O848" s="34">
        <v>0</v>
      </c>
      <c r="P848" s="34">
        <v>0</v>
      </c>
      <c r="Q848" s="36">
        <v>0.18</v>
      </c>
      <c r="R848" s="36">
        <v>9.4739434063754208E-2</v>
      </c>
      <c r="S848" s="37">
        <f t="shared" si="13"/>
        <v>0</v>
      </c>
      <c r="T848" s="24"/>
      <c r="U848" s="38">
        <v>12766</v>
      </c>
      <c r="V848" s="38">
        <v>0</v>
      </c>
      <c r="W848" s="38">
        <v>0</v>
      </c>
      <c r="X848" s="38">
        <v>893</v>
      </c>
      <c r="Y848" s="38">
        <v>13659</v>
      </c>
      <c r="Z848" s="24"/>
      <c r="AA848" s="39"/>
    </row>
    <row r="849" spans="1:27" x14ac:dyDescent="0.3">
      <c r="A849" s="31">
        <v>3506</v>
      </c>
      <c r="B849" s="32">
        <v>3506262291</v>
      </c>
      <c r="C849" s="33" t="s">
        <v>321</v>
      </c>
      <c r="D849" s="31">
        <v>262</v>
      </c>
      <c r="E849" s="33" t="s">
        <v>31</v>
      </c>
      <c r="F849" s="31">
        <v>291</v>
      </c>
      <c r="G849" s="33" t="s">
        <v>118</v>
      </c>
      <c r="H849" s="34">
        <v>1</v>
      </c>
      <c r="I849" s="35">
        <v>10047.173433678268</v>
      </c>
      <c r="J849" s="35">
        <v>6135</v>
      </c>
      <c r="K849" s="35">
        <v>0</v>
      </c>
      <c r="L849" s="35">
        <v>893</v>
      </c>
      <c r="M849" s="35">
        <v>17075.173433678268</v>
      </c>
      <c r="N849" s="24"/>
      <c r="O849" s="34">
        <v>0</v>
      </c>
      <c r="P849" s="34">
        <v>0</v>
      </c>
      <c r="Q849" s="36">
        <v>0.09</v>
      </c>
      <c r="R849" s="36">
        <v>1.0998793137041689E-2</v>
      </c>
      <c r="S849" s="37">
        <f t="shared" si="13"/>
        <v>0</v>
      </c>
      <c r="T849" s="24"/>
      <c r="U849" s="38">
        <v>16182</v>
      </c>
      <c r="V849" s="38">
        <v>0</v>
      </c>
      <c r="W849" s="38">
        <v>0</v>
      </c>
      <c r="X849" s="38">
        <v>893</v>
      </c>
      <c r="Y849" s="38">
        <v>17075</v>
      </c>
      <c r="Z849" s="24"/>
      <c r="AA849" s="39"/>
    </row>
    <row r="850" spans="1:27" x14ac:dyDescent="0.3">
      <c r="A850" s="31">
        <v>3507</v>
      </c>
      <c r="B850" s="32">
        <v>3507201003</v>
      </c>
      <c r="C850" s="33" t="s">
        <v>322</v>
      </c>
      <c r="D850" s="31">
        <v>201</v>
      </c>
      <c r="E850" s="33" t="s">
        <v>17</v>
      </c>
      <c r="F850" s="31">
        <v>3</v>
      </c>
      <c r="G850" s="33" t="s">
        <v>367</v>
      </c>
      <c r="H850" s="34">
        <v>1</v>
      </c>
      <c r="I850" s="35">
        <v>10098.599152404238</v>
      </c>
      <c r="J850" s="35">
        <v>2047</v>
      </c>
      <c r="K850" s="35">
        <v>0</v>
      </c>
      <c r="L850" s="35">
        <v>893</v>
      </c>
      <c r="M850" s="35">
        <v>13038.599152404238</v>
      </c>
      <c r="N850" s="24"/>
      <c r="O850" s="34">
        <v>0</v>
      </c>
      <c r="P850" s="34">
        <v>0</v>
      </c>
      <c r="Q850" s="36">
        <v>0.09</v>
      </c>
      <c r="R850" s="36">
        <v>1.6630116283479815E-3</v>
      </c>
      <c r="S850" s="37">
        <f t="shared" si="13"/>
        <v>0</v>
      </c>
      <c r="T850" s="24"/>
      <c r="U850" s="38">
        <v>12146</v>
      </c>
      <c r="V850" s="38">
        <v>0</v>
      </c>
      <c r="W850" s="38">
        <v>0</v>
      </c>
      <c r="X850" s="38">
        <v>893</v>
      </c>
      <c r="Y850" s="38">
        <v>13039</v>
      </c>
      <c r="Z850" s="24"/>
      <c r="AA850" s="39"/>
    </row>
    <row r="851" spans="1:27" x14ac:dyDescent="0.3">
      <c r="A851" s="31">
        <v>3507</v>
      </c>
      <c r="B851" s="32">
        <v>3507201044</v>
      </c>
      <c r="C851" s="33" t="s">
        <v>322</v>
      </c>
      <c r="D851" s="31">
        <v>201</v>
      </c>
      <c r="E851" s="33" t="s">
        <v>17</v>
      </c>
      <c r="F851" s="31">
        <v>44</v>
      </c>
      <c r="G851" s="33" t="s">
        <v>35</v>
      </c>
      <c r="H851" s="34">
        <v>1</v>
      </c>
      <c r="I851" s="35">
        <v>12181.270965896345</v>
      </c>
      <c r="J851" s="35">
        <v>284</v>
      </c>
      <c r="K851" s="35">
        <v>0</v>
      </c>
      <c r="L851" s="35">
        <v>893</v>
      </c>
      <c r="M851" s="35">
        <v>13358.270965896345</v>
      </c>
      <c r="N851" s="24"/>
      <c r="O851" s="34">
        <v>0</v>
      </c>
      <c r="P851" s="34">
        <v>0</v>
      </c>
      <c r="Q851" s="36">
        <v>0.09</v>
      </c>
      <c r="R851" s="36">
        <v>5.5522851392677805E-2</v>
      </c>
      <c r="S851" s="37">
        <f t="shared" si="13"/>
        <v>0</v>
      </c>
      <c r="T851" s="24"/>
      <c r="U851" s="38">
        <v>12465</v>
      </c>
      <c r="V851" s="38">
        <v>0</v>
      </c>
      <c r="W851" s="38">
        <v>0</v>
      </c>
      <c r="X851" s="38">
        <v>893</v>
      </c>
      <c r="Y851" s="38">
        <v>13358</v>
      </c>
      <c r="Z851" s="24"/>
      <c r="AA851" s="39"/>
    </row>
    <row r="852" spans="1:27" x14ac:dyDescent="0.3">
      <c r="A852" s="31">
        <v>3507</v>
      </c>
      <c r="B852" s="32">
        <v>3507201293</v>
      </c>
      <c r="C852" s="33" t="s">
        <v>322</v>
      </c>
      <c r="D852" s="31">
        <v>201</v>
      </c>
      <c r="E852" s="33" t="s">
        <v>17</v>
      </c>
      <c r="F852" s="31">
        <v>293</v>
      </c>
      <c r="G852" s="33" t="s">
        <v>45</v>
      </c>
      <c r="H852" s="34">
        <v>1</v>
      </c>
      <c r="I852" s="35">
        <v>11626.468654934779</v>
      </c>
      <c r="J852" s="35">
        <v>998</v>
      </c>
      <c r="K852" s="35">
        <v>0</v>
      </c>
      <c r="L852" s="35">
        <v>893</v>
      </c>
      <c r="M852" s="35">
        <v>13517.468654934779</v>
      </c>
      <c r="N852" s="24"/>
      <c r="O852" s="34">
        <v>0</v>
      </c>
      <c r="P852" s="34">
        <v>0</v>
      </c>
      <c r="Q852" s="36">
        <v>0.18</v>
      </c>
      <c r="R852" s="36">
        <v>4.359909499112689E-3</v>
      </c>
      <c r="S852" s="37">
        <f t="shared" si="13"/>
        <v>0</v>
      </c>
      <c r="T852" s="24"/>
      <c r="U852" s="38">
        <v>12624</v>
      </c>
      <c r="V852" s="38">
        <v>0</v>
      </c>
      <c r="W852" s="38">
        <v>0</v>
      </c>
      <c r="X852" s="38">
        <v>893</v>
      </c>
      <c r="Y852" s="38">
        <v>13517</v>
      </c>
      <c r="Z852" s="24"/>
      <c r="AA852" s="39"/>
    </row>
    <row r="853" spans="1:27" x14ac:dyDescent="0.3">
      <c r="A853" s="31">
        <v>3507</v>
      </c>
      <c r="B853" s="32">
        <v>3507201331</v>
      </c>
      <c r="C853" s="33" t="s">
        <v>322</v>
      </c>
      <c r="D853" s="31">
        <v>201</v>
      </c>
      <c r="E853" s="33" t="s">
        <v>17</v>
      </c>
      <c r="F853" s="31">
        <v>331</v>
      </c>
      <c r="G853" s="33" t="s">
        <v>20</v>
      </c>
      <c r="H853" s="34">
        <v>1</v>
      </c>
      <c r="I853" s="35">
        <v>10349.164831309043</v>
      </c>
      <c r="J853" s="35">
        <v>3670</v>
      </c>
      <c r="K853" s="35">
        <v>0</v>
      </c>
      <c r="L853" s="35">
        <v>893</v>
      </c>
      <c r="M853" s="35">
        <v>14912.164831309043</v>
      </c>
      <c r="N853" s="24"/>
      <c r="O853" s="34">
        <v>0</v>
      </c>
      <c r="P853" s="34">
        <v>0</v>
      </c>
      <c r="Q853" s="36">
        <v>0.09</v>
      </c>
      <c r="R853" s="36">
        <v>1.9174946103521429E-2</v>
      </c>
      <c r="S853" s="37">
        <f t="shared" si="13"/>
        <v>0</v>
      </c>
      <c r="T853" s="24"/>
      <c r="U853" s="38">
        <v>14019</v>
      </c>
      <c r="V853" s="38">
        <v>0</v>
      </c>
      <c r="W853" s="38">
        <v>0</v>
      </c>
      <c r="X853" s="38">
        <v>893</v>
      </c>
      <c r="Y853" s="38">
        <v>14912</v>
      </c>
      <c r="Z853" s="24"/>
      <c r="AA853" s="39"/>
    </row>
    <row r="854" spans="1:27" x14ac:dyDescent="0.3">
      <c r="A854" s="31">
        <v>3513</v>
      </c>
      <c r="B854" s="32">
        <v>3513044182</v>
      </c>
      <c r="C854" s="33" t="s">
        <v>326</v>
      </c>
      <c r="D854" s="31">
        <v>44</v>
      </c>
      <c r="E854" s="33" t="s">
        <v>35</v>
      </c>
      <c r="F854" s="31">
        <v>182</v>
      </c>
      <c r="G854" s="33" t="s">
        <v>273</v>
      </c>
      <c r="H854" s="34">
        <v>1</v>
      </c>
      <c r="I854" s="35">
        <v>10560.696446717253</v>
      </c>
      <c r="J854" s="35">
        <v>3230</v>
      </c>
      <c r="K854" s="35">
        <v>0</v>
      </c>
      <c r="L854" s="35">
        <v>893</v>
      </c>
      <c r="M854" s="35">
        <v>14683.696446717253</v>
      </c>
      <c r="N854" s="24"/>
      <c r="O854" s="34">
        <v>0</v>
      </c>
      <c r="P854" s="34">
        <v>0</v>
      </c>
      <c r="Q854" s="36">
        <v>0.09</v>
      </c>
      <c r="R854" s="36">
        <v>1.4562124631841042E-2</v>
      </c>
      <c r="S854" s="37">
        <f t="shared" si="13"/>
        <v>0</v>
      </c>
      <c r="T854" s="24"/>
      <c r="U854" s="38">
        <v>13791</v>
      </c>
      <c r="V854" s="38">
        <v>0</v>
      </c>
      <c r="W854" s="38">
        <v>0</v>
      </c>
      <c r="X854" s="38">
        <v>893</v>
      </c>
      <c r="Y854" s="38">
        <v>14684</v>
      </c>
      <c r="Z854" s="24"/>
      <c r="AA854" s="39"/>
    </row>
    <row r="855" spans="1:27" x14ac:dyDescent="0.3">
      <c r="A855" s="31">
        <v>3513</v>
      </c>
      <c r="B855" s="32">
        <v>3513044251</v>
      </c>
      <c r="C855" s="33" t="s">
        <v>326</v>
      </c>
      <c r="D855" s="31">
        <v>44</v>
      </c>
      <c r="E855" s="33" t="s">
        <v>35</v>
      </c>
      <c r="F855" s="31">
        <v>251</v>
      </c>
      <c r="G855" s="33" t="s">
        <v>292</v>
      </c>
      <c r="H855" s="34">
        <v>1</v>
      </c>
      <c r="I855" s="35">
        <v>11328.588736214913</v>
      </c>
      <c r="J855" s="35">
        <v>2499</v>
      </c>
      <c r="K855" s="35">
        <v>0</v>
      </c>
      <c r="L855" s="35">
        <v>893</v>
      </c>
      <c r="M855" s="35">
        <v>14720.588736214913</v>
      </c>
      <c r="N855" s="24"/>
      <c r="O855" s="34">
        <v>0</v>
      </c>
      <c r="P855" s="34">
        <v>0</v>
      </c>
      <c r="Q855" s="36">
        <v>0.18</v>
      </c>
      <c r="R855" s="36">
        <v>4.1125801527443807E-2</v>
      </c>
      <c r="S855" s="37">
        <f t="shared" si="13"/>
        <v>0</v>
      </c>
      <c r="T855" s="24"/>
      <c r="U855" s="38">
        <v>13828</v>
      </c>
      <c r="V855" s="38">
        <v>0</v>
      </c>
      <c r="W855" s="38">
        <v>0</v>
      </c>
      <c r="X855" s="38">
        <v>893</v>
      </c>
      <c r="Y855" s="38">
        <v>14721</v>
      </c>
      <c r="Z855" s="24"/>
      <c r="AA855" s="39"/>
    </row>
    <row r="856" spans="1:27" x14ac:dyDescent="0.3">
      <c r="A856" s="31">
        <v>3513</v>
      </c>
      <c r="B856" s="32">
        <v>3513044285</v>
      </c>
      <c r="C856" s="33" t="s">
        <v>326</v>
      </c>
      <c r="D856" s="31">
        <v>44</v>
      </c>
      <c r="E856" s="33" t="s">
        <v>35</v>
      </c>
      <c r="F856" s="31">
        <v>285</v>
      </c>
      <c r="G856" s="33" t="s">
        <v>44</v>
      </c>
      <c r="H856" s="34">
        <v>1</v>
      </c>
      <c r="I856" s="35">
        <v>11062.932154442653</v>
      </c>
      <c r="J856" s="35">
        <v>3388</v>
      </c>
      <c r="K856" s="35">
        <v>0</v>
      </c>
      <c r="L856" s="35">
        <v>893</v>
      </c>
      <c r="M856" s="35">
        <v>15343.932154442653</v>
      </c>
      <c r="N856" s="24"/>
      <c r="O856" s="34">
        <v>0</v>
      </c>
      <c r="P856" s="34">
        <v>0</v>
      </c>
      <c r="Q856" s="36">
        <v>0.09</v>
      </c>
      <c r="R856" s="36">
        <v>4.0935904686526546E-2</v>
      </c>
      <c r="S856" s="37">
        <f t="shared" si="13"/>
        <v>0</v>
      </c>
      <c r="T856" s="24"/>
      <c r="U856" s="38">
        <v>14451</v>
      </c>
      <c r="V856" s="38">
        <v>0</v>
      </c>
      <c r="W856" s="38">
        <v>0</v>
      </c>
      <c r="X856" s="38">
        <v>893</v>
      </c>
      <c r="Y856" s="38">
        <v>15344</v>
      </c>
      <c r="Z856" s="24"/>
      <c r="AA856" s="39"/>
    </row>
    <row r="857" spans="1:27" x14ac:dyDescent="0.3">
      <c r="A857" s="31">
        <v>3513</v>
      </c>
      <c r="B857" s="32">
        <v>3513044780</v>
      </c>
      <c r="C857" s="33" t="s">
        <v>326</v>
      </c>
      <c r="D857" s="31">
        <v>44</v>
      </c>
      <c r="E857" s="33" t="s">
        <v>35</v>
      </c>
      <c r="F857" s="31">
        <v>780</v>
      </c>
      <c r="G857" s="33" t="s">
        <v>261</v>
      </c>
      <c r="H857" s="34">
        <v>1</v>
      </c>
      <c r="I857" s="35">
        <v>10252.362531076436</v>
      </c>
      <c r="J857" s="35">
        <v>1690</v>
      </c>
      <c r="K857" s="35">
        <v>0</v>
      </c>
      <c r="L857" s="35">
        <v>893</v>
      </c>
      <c r="M857" s="35">
        <v>12835.362531076436</v>
      </c>
      <c r="N857" s="24"/>
      <c r="O857" s="34">
        <v>0</v>
      </c>
      <c r="P857" s="34">
        <v>0</v>
      </c>
      <c r="Q857" s="36">
        <v>0.09</v>
      </c>
      <c r="R857" s="36">
        <v>1.4449206806613405E-2</v>
      </c>
      <c r="S857" s="37">
        <f t="shared" si="13"/>
        <v>0</v>
      </c>
      <c r="T857" s="24"/>
      <c r="U857" s="38">
        <v>11942</v>
      </c>
      <c r="V857" s="38">
        <v>0</v>
      </c>
      <c r="W857" s="38">
        <v>0</v>
      </c>
      <c r="X857" s="38">
        <v>893</v>
      </c>
      <c r="Y857" s="38">
        <v>12835</v>
      </c>
      <c r="Z857" s="24"/>
      <c r="AA857" s="39"/>
    </row>
    <row r="858" spans="1:27" x14ac:dyDescent="0.3">
      <c r="A858" s="31">
        <v>3515</v>
      </c>
      <c r="B858" s="32">
        <v>3515287778</v>
      </c>
      <c r="C858" s="33" t="s">
        <v>328</v>
      </c>
      <c r="D858" s="31">
        <v>287</v>
      </c>
      <c r="E858" s="33" t="s">
        <v>329</v>
      </c>
      <c r="F858" s="31">
        <v>778</v>
      </c>
      <c r="G858" s="33" t="s">
        <v>368</v>
      </c>
      <c r="H858" s="34">
        <v>2</v>
      </c>
      <c r="I858" s="35">
        <v>11101.537825732899</v>
      </c>
      <c r="J858" s="35">
        <v>830</v>
      </c>
      <c r="K858" s="35">
        <v>0</v>
      </c>
      <c r="L858" s="35">
        <v>893</v>
      </c>
      <c r="M858" s="35">
        <v>12824.537825732899</v>
      </c>
      <c r="N858" s="24"/>
      <c r="O858" s="34">
        <v>0</v>
      </c>
      <c r="P858" s="34">
        <v>0</v>
      </c>
      <c r="Q858" s="36">
        <v>0.09</v>
      </c>
      <c r="R858" s="36">
        <v>1.5412680262126652E-3</v>
      </c>
      <c r="S858" s="37">
        <f t="shared" si="13"/>
        <v>0</v>
      </c>
      <c r="T858" s="24"/>
      <c r="U858" s="38">
        <v>23864</v>
      </c>
      <c r="V858" s="38">
        <v>0</v>
      </c>
      <c r="W858" s="38">
        <v>0</v>
      </c>
      <c r="X858" s="38">
        <v>1786</v>
      </c>
      <c r="Y858" s="38">
        <v>25650</v>
      </c>
      <c r="Z858" s="24"/>
      <c r="AA858" s="39"/>
    </row>
    <row r="859" spans="1:27" x14ac:dyDescent="0.3">
      <c r="A859" s="31">
        <v>3516</v>
      </c>
      <c r="B859" s="32">
        <v>3516325005</v>
      </c>
      <c r="C859" s="33" t="s">
        <v>336</v>
      </c>
      <c r="D859" s="31">
        <v>325</v>
      </c>
      <c r="E859" s="33" t="s">
        <v>220</v>
      </c>
      <c r="F859" s="31">
        <v>5</v>
      </c>
      <c r="G859" s="33" t="s">
        <v>219</v>
      </c>
      <c r="H859" s="34">
        <v>31</v>
      </c>
      <c r="I859" s="35">
        <v>10935.392252849193</v>
      </c>
      <c r="J859" s="35">
        <v>4401</v>
      </c>
      <c r="K859" s="35">
        <v>0</v>
      </c>
      <c r="L859" s="35">
        <v>893</v>
      </c>
      <c r="M859" s="35">
        <v>16229.392252849193</v>
      </c>
      <c r="N859" s="24"/>
      <c r="O859" s="34">
        <v>0</v>
      </c>
      <c r="P859" s="34">
        <v>0</v>
      </c>
      <c r="Q859" s="36">
        <v>0.09</v>
      </c>
      <c r="R859" s="36">
        <v>1.2249302519059126E-2</v>
      </c>
      <c r="S859" s="37">
        <f t="shared" si="13"/>
        <v>0</v>
      </c>
      <c r="T859" s="24"/>
      <c r="U859" s="38">
        <v>475416</v>
      </c>
      <c r="V859" s="38">
        <v>0</v>
      </c>
      <c r="W859" s="38">
        <v>0</v>
      </c>
      <c r="X859" s="38">
        <v>27683</v>
      </c>
      <c r="Y859" s="38">
        <v>503099</v>
      </c>
      <c r="Z859" s="24"/>
      <c r="AA859" s="39"/>
    </row>
    <row r="860" spans="1:27" x14ac:dyDescent="0.3">
      <c r="A860" s="31">
        <v>3516</v>
      </c>
      <c r="B860" s="32">
        <v>3516325061</v>
      </c>
      <c r="C860" s="33" t="s">
        <v>336</v>
      </c>
      <c r="D860" s="31">
        <v>325</v>
      </c>
      <c r="E860" s="33" t="s">
        <v>220</v>
      </c>
      <c r="F860" s="31">
        <v>61</v>
      </c>
      <c r="G860" s="33" t="s">
        <v>170</v>
      </c>
      <c r="H860" s="34">
        <v>8</v>
      </c>
      <c r="I860" s="35">
        <v>12165.18924305375</v>
      </c>
      <c r="J860" s="35">
        <v>508</v>
      </c>
      <c r="K860" s="35">
        <v>0</v>
      </c>
      <c r="L860" s="35">
        <v>893</v>
      </c>
      <c r="M860" s="35">
        <v>13566.18924305375</v>
      </c>
      <c r="N860" s="24"/>
      <c r="O860" s="34">
        <v>0</v>
      </c>
      <c r="P860" s="34">
        <v>0</v>
      </c>
      <c r="Q860" s="36">
        <v>0.09</v>
      </c>
      <c r="R860" s="36">
        <v>3.5407636371090213E-2</v>
      </c>
      <c r="S860" s="37">
        <f t="shared" si="13"/>
        <v>0</v>
      </c>
      <c r="T860" s="24"/>
      <c r="U860" s="38">
        <v>101384</v>
      </c>
      <c r="V860" s="38">
        <v>0</v>
      </c>
      <c r="W860" s="38">
        <v>0</v>
      </c>
      <c r="X860" s="38">
        <v>7144</v>
      </c>
      <c r="Y860" s="38">
        <v>108528</v>
      </c>
      <c r="Z860" s="24"/>
      <c r="AA860" s="39"/>
    </row>
    <row r="861" spans="1:27" x14ac:dyDescent="0.3">
      <c r="A861" s="31">
        <v>3516</v>
      </c>
      <c r="B861" s="32">
        <v>3516325087</v>
      </c>
      <c r="C861" s="33" t="s">
        <v>336</v>
      </c>
      <c r="D861" s="31">
        <v>325</v>
      </c>
      <c r="E861" s="33" t="s">
        <v>220</v>
      </c>
      <c r="F861" s="31">
        <v>87</v>
      </c>
      <c r="G861" s="33" t="s">
        <v>171</v>
      </c>
      <c r="H861" s="34">
        <v>2</v>
      </c>
      <c r="I861" s="35">
        <v>10248.595833025491</v>
      </c>
      <c r="J861" s="35">
        <v>3924</v>
      </c>
      <c r="K861" s="35">
        <v>0</v>
      </c>
      <c r="L861" s="35">
        <v>893</v>
      </c>
      <c r="M861" s="35">
        <v>15065.595833025491</v>
      </c>
      <c r="N861" s="24"/>
      <c r="O861" s="34">
        <v>0</v>
      </c>
      <c r="P861" s="34">
        <v>0</v>
      </c>
      <c r="Q861" s="36">
        <v>0.09</v>
      </c>
      <c r="R861" s="36">
        <v>3.6563441529555074E-3</v>
      </c>
      <c r="S861" s="37">
        <f t="shared" si="13"/>
        <v>0</v>
      </c>
      <c r="T861" s="24"/>
      <c r="U861" s="38">
        <v>28346</v>
      </c>
      <c r="V861" s="38">
        <v>0</v>
      </c>
      <c r="W861" s="38">
        <v>0</v>
      </c>
      <c r="X861" s="38">
        <v>1786</v>
      </c>
      <c r="Y861" s="38">
        <v>30132</v>
      </c>
      <c r="Z861" s="24"/>
      <c r="AA861" s="39"/>
    </row>
    <row r="862" spans="1:27" x14ac:dyDescent="0.3">
      <c r="A862" s="31">
        <v>3516</v>
      </c>
      <c r="B862" s="32">
        <v>3516325137</v>
      </c>
      <c r="C862" s="33" t="s">
        <v>336</v>
      </c>
      <c r="D862" s="31">
        <v>325</v>
      </c>
      <c r="E862" s="33" t="s">
        <v>220</v>
      </c>
      <c r="F862" s="31">
        <v>137</v>
      </c>
      <c r="G862" s="33" t="s">
        <v>210</v>
      </c>
      <c r="H862" s="34">
        <v>50</v>
      </c>
      <c r="I862" s="35">
        <v>12916.620644549765</v>
      </c>
      <c r="J862" s="35">
        <v>238</v>
      </c>
      <c r="K862" s="35">
        <v>0</v>
      </c>
      <c r="L862" s="35">
        <v>893</v>
      </c>
      <c r="M862" s="35">
        <v>14047.620644549765</v>
      </c>
      <c r="N862" s="24"/>
      <c r="O862" s="34">
        <v>0</v>
      </c>
      <c r="P862" s="34">
        <v>0</v>
      </c>
      <c r="Q862" s="36">
        <v>0.18</v>
      </c>
      <c r="R862" s="36">
        <v>0.13350469953396557</v>
      </c>
      <c r="S862" s="37">
        <f t="shared" si="13"/>
        <v>0</v>
      </c>
      <c r="T862" s="24"/>
      <c r="U862" s="38">
        <v>657750</v>
      </c>
      <c r="V862" s="38">
        <v>0</v>
      </c>
      <c r="W862" s="38">
        <v>0</v>
      </c>
      <c r="X862" s="38">
        <v>44650</v>
      </c>
      <c r="Y862" s="38">
        <v>702400</v>
      </c>
      <c r="Z862" s="24"/>
      <c r="AA862" s="39"/>
    </row>
    <row r="863" spans="1:27" x14ac:dyDescent="0.3">
      <c r="A863" s="31">
        <v>3516</v>
      </c>
      <c r="B863" s="32">
        <v>3516325251</v>
      </c>
      <c r="C863" s="33" t="s">
        <v>336</v>
      </c>
      <c r="D863" s="31">
        <v>325</v>
      </c>
      <c r="E863" s="33" t="s">
        <v>220</v>
      </c>
      <c r="F863" s="31">
        <v>251</v>
      </c>
      <c r="G863" s="33" t="s">
        <v>292</v>
      </c>
      <c r="H863" s="34">
        <v>1</v>
      </c>
      <c r="I863" s="35">
        <v>11328.588736214913</v>
      </c>
      <c r="J863" s="35">
        <v>2499</v>
      </c>
      <c r="K863" s="35">
        <v>0</v>
      </c>
      <c r="L863" s="35">
        <v>893</v>
      </c>
      <c r="M863" s="35">
        <v>14720.588736214913</v>
      </c>
      <c r="N863" s="24"/>
      <c r="O863" s="34">
        <v>0</v>
      </c>
      <c r="P863" s="34">
        <v>0</v>
      </c>
      <c r="Q863" s="36">
        <v>0.18</v>
      </c>
      <c r="R863" s="36">
        <v>4.1125801527443807E-2</v>
      </c>
      <c r="S863" s="37">
        <f t="shared" si="13"/>
        <v>0</v>
      </c>
      <c r="T863" s="24"/>
      <c r="U863" s="38">
        <v>13828</v>
      </c>
      <c r="V863" s="38">
        <v>0</v>
      </c>
      <c r="W863" s="38">
        <v>0</v>
      </c>
      <c r="X863" s="38">
        <v>893</v>
      </c>
      <c r="Y863" s="38">
        <v>14721</v>
      </c>
      <c r="Z863" s="24"/>
      <c r="AA863" s="39"/>
    </row>
    <row r="864" spans="1:27" x14ac:dyDescent="0.3">
      <c r="A864" s="31">
        <v>3516</v>
      </c>
      <c r="B864" s="32">
        <v>3516325278</v>
      </c>
      <c r="C864" s="33" t="s">
        <v>336</v>
      </c>
      <c r="D864" s="31">
        <v>325</v>
      </c>
      <c r="E864" s="33" t="s">
        <v>220</v>
      </c>
      <c r="F864" s="31">
        <v>278</v>
      </c>
      <c r="G864" s="33" t="s">
        <v>212</v>
      </c>
      <c r="H864" s="34">
        <v>1</v>
      </c>
      <c r="I864" s="35">
        <v>10701.587459572249</v>
      </c>
      <c r="J864" s="35">
        <v>3083</v>
      </c>
      <c r="K864" s="35">
        <v>0</v>
      </c>
      <c r="L864" s="35">
        <v>893</v>
      </c>
      <c r="M864" s="35">
        <v>14677.587459572249</v>
      </c>
      <c r="N864" s="24"/>
      <c r="O864" s="34">
        <v>0</v>
      </c>
      <c r="P864" s="34">
        <v>0</v>
      </c>
      <c r="Q864" s="36">
        <v>0.09</v>
      </c>
      <c r="R864" s="36">
        <v>5.5084336961865453E-2</v>
      </c>
      <c r="S864" s="37">
        <f t="shared" si="13"/>
        <v>0</v>
      </c>
      <c r="T864" s="24"/>
      <c r="U864" s="38">
        <v>13785</v>
      </c>
      <c r="V864" s="38">
        <v>0</v>
      </c>
      <c r="W864" s="38">
        <v>0</v>
      </c>
      <c r="X864" s="38">
        <v>893</v>
      </c>
      <c r="Y864" s="38">
        <v>14678</v>
      </c>
      <c r="Z864" s="24"/>
      <c r="AA864" s="39"/>
    </row>
    <row r="865" spans="1:27" x14ac:dyDescent="0.3">
      <c r="A865" s="31">
        <v>3516</v>
      </c>
      <c r="B865" s="32">
        <v>3516325281</v>
      </c>
      <c r="C865" s="33" t="s">
        <v>336</v>
      </c>
      <c r="D865" s="31">
        <v>325</v>
      </c>
      <c r="E865" s="33" t="s">
        <v>220</v>
      </c>
      <c r="F865" s="31">
        <v>281</v>
      </c>
      <c r="G865" s="33" t="s">
        <v>169</v>
      </c>
      <c r="H865" s="34">
        <v>39</v>
      </c>
      <c r="I865" s="35">
        <v>12863.342517020563</v>
      </c>
      <c r="J865" s="35">
        <v>19</v>
      </c>
      <c r="K865" s="35">
        <v>0</v>
      </c>
      <c r="L865" s="35">
        <v>893</v>
      </c>
      <c r="M865" s="35">
        <v>13775.342517020563</v>
      </c>
      <c r="N865" s="24"/>
      <c r="O865" s="34">
        <v>0</v>
      </c>
      <c r="P865" s="34">
        <v>0</v>
      </c>
      <c r="Q865" s="36">
        <v>0.18</v>
      </c>
      <c r="R865" s="36">
        <v>0.12736719988123807</v>
      </c>
      <c r="S865" s="37">
        <f t="shared" si="13"/>
        <v>0</v>
      </c>
      <c r="T865" s="24"/>
      <c r="U865" s="38">
        <v>502398</v>
      </c>
      <c r="V865" s="38">
        <v>0</v>
      </c>
      <c r="W865" s="38">
        <v>0</v>
      </c>
      <c r="X865" s="38">
        <v>34827</v>
      </c>
      <c r="Y865" s="38">
        <v>537225</v>
      </c>
      <c r="Z865" s="24"/>
      <c r="AA865" s="39"/>
    </row>
    <row r="866" spans="1:27" x14ac:dyDescent="0.3">
      <c r="A866" s="31">
        <v>3516</v>
      </c>
      <c r="B866" s="32">
        <v>3516325325</v>
      </c>
      <c r="C866" s="33" t="s">
        <v>336</v>
      </c>
      <c r="D866" s="31">
        <v>325</v>
      </c>
      <c r="E866" s="33" t="s">
        <v>220</v>
      </c>
      <c r="F866" s="31">
        <v>325</v>
      </c>
      <c r="G866" s="33" t="s">
        <v>220</v>
      </c>
      <c r="H866" s="34">
        <v>70</v>
      </c>
      <c r="I866" s="35">
        <v>11446.834558578568</v>
      </c>
      <c r="J866" s="35">
        <v>1431</v>
      </c>
      <c r="K866" s="35">
        <v>0</v>
      </c>
      <c r="L866" s="35">
        <v>893</v>
      </c>
      <c r="M866" s="35">
        <v>13770.834558578568</v>
      </c>
      <c r="N866" s="24"/>
      <c r="O866" s="34">
        <v>0</v>
      </c>
      <c r="P866" s="34">
        <v>0</v>
      </c>
      <c r="Q866" s="36">
        <v>0.09</v>
      </c>
      <c r="R866" s="36">
        <v>1.5539250114140287E-2</v>
      </c>
      <c r="S866" s="37">
        <f t="shared" si="13"/>
        <v>0</v>
      </c>
      <c r="T866" s="24"/>
      <c r="U866" s="38">
        <v>901460</v>
      </c>
      <c r="V866" s="38">
        <v>0</v>
      </c>
      <c r="W866" s="38">
        <v>0</v>
      </c>
      <c r="X866" s="38">
        <v>62510</v>
      </c>
      <c r="Y866" s="38">
        <v>963970</v>
      </c>
      <c r="Z866" s="24"/>
      <c r="AA866" s="39"/>
    </row>
    <row r="867" spans="1:27" x14ac:dyDescent="0.3">
      <c r="A867" s="31">
        <v>3516</v>
      </c>
      <c r="B867" s="32">
        <v>3516325332</v>
      </c>
      <c r="C867" s="33" t="s">
        <v>336</v>
      </c>
      <c r="D867" s="31">
        <v>325</v>
      </c>
      <c r="E867" s="33" t="s">
        <v>220</v>
      </c>
      <c r="F867" s="31">
        <v>332</v>
      </c>
      <c r="G867" s="33" t="s">
        <v>221</v>
      </c>
      <c r="H867" s="34">
        <v>29</v>
      </c>
      <c r="I867" s="35">
        <v>11731.685540672186</v>
      </c>
      <c r="J867" s="35">
        <v>1073</v>
      </c>
      <c r="K867" s="35">
        <v>0</v>
      </c>
      <c r="L867" s="35">
        <v>893</v>
      </c>
      <c r="M867" s="35">
        <v>13697.685540672186</v>
      </c>
      <c r="N867" s="24"/>
      <c r="O867" s="34">
        <v>0</v>
      </c>
      <c r="P867" s="34">
        <v>0</v>
      </c>
      <c r="Q867" s="36">
        <v>0.09</v>
      </c>
      <c r="R867" s="36">
        <v>2.0233203533025001E-2</v>
      </c>
      <c r="S867" s="37">
        <f t="shared" si="13"/>
        <v>0</v>
      </c>
      <c r="T867" s="24"/>
      <c r="U867" s="38">
        <v>371345</v>
      </c>
      <c r="V867" s="38">
        <v>0</v>
      </c>
      <c r="W867" s="38">
        <v>0</v>
      </c>
      <c r="X867" s="38">
        <v>25897</v>
      </c>
      <c r="Y867" s="38">
        <v>397242</v>
      </c>
      <c r="Z867" s="24"/>
      <c r="AA867" s="39"/>
    </row>
    <row r="868" spans="1:27" x14ac:dyDescent="0.3">
      <c r="A868" s="31">
        <v>3516</v>
      </c>
      <c r="B868" s="32">
        <v>3516325672</v>
      </c>
      <c r="C868" s="33" t="s">
        <v>336</v>
      </c>
      <c r="D868" s="31">
        <v>325</v>
      </c>
      <c r="E868" s="33" t="s">
        <v>220</v>
      </c>
      <c r="F868" s="31">
        <v>672</v>
      </c>
      <c r="G868" s="33" t="s">
        <v>258</v>
      </c>
      <c r="H868" s="34">
        <v>1</v>
      </c>
      <c r="I868" s="35">
        <v>10803.732756632066</v>
      </c>
      <c r="J868" s="35">
        <v>4015</v>
      </c>
      <c r="K868" s="35">
        <v>0</v>
      </c>
      <c r="L868" s="35">
        <v>893</v>
      </c>
      <c r="M868" s="35">
        <v>15711.732756632066</v>
      </c>
      <c r="N868" s="24"/>
      <c r="O868" s="34">
        <v>0</v>
      </c>
      <c r="P868" s="34">
        <v>0</v>
      </c>
      <c r="Q868" s="36">
        <v>0.09</v>
      </c>
      <c r="R868" s="36">
        <v>6.1915442128464811E-3</v>
      </c>
      <c r="S868" s="37">
        <f t="shared" si="13"/>
        <v>0</v>
      </c>
      <c r="T868" s="24"/>
      <c r="U868" s="38">
        <v>14819</v>
      </c>
      <c r="V868" s="38">
        <v>0</v>
      </c>
      <c r="W868" s="38">
        <v>0</v>
      </c>
      <c r="X868" s="38">
        <v>893</v>
      </c>
      <c r="Y868" s="38">
        <v>15712</v>
      </c>
      <c r="Z868" s="24"/>
      <c r="AA868" s="39"/>
    </row>
    <row r="869" spans="1:27" x14ac:dyDescent="0.3">
      <c r="A869" s="31">
        <v>3516</v>
      </c>
      <c r="B869" s="32">
        <v>3516325766</v>
      </c>
      <c r="C869" s="33" t="s">
        <v>336</v>
      </c>
      <c r="D869" s="31">
        <v>325</v>
      </c>
      <c r="E869" s="33" t="s">
        <v>220</v>
      </c>
      <c r="F869" s="31">
        <v>766</v>
      </c>
      <c r="G869" s="33" t="s">
        <v>259</v>
      </c>
      <c r="H869" s="34">
        <v>1</v>
      </c>
      <c r="I869" s="35">
        <v>10873.255523415977</v>
      </c>
      <c r="J869" s="35">
        <v>3796</v>
      </c>
      <c r="K869" s="35">
        <v>0</v>
      </c>
      <c r="L869" s="35">
        <v>893</v>
      </c>
      <c r="M869" s="35">
        <v>15562.255523415977</v>
      </c>
      <c r="N869" s="24"/>
      <c r="O869" s="34">
        <v>0</v>
      </c>
      <c r="P869" s="34">
        <v>0</v>
      </c>
      <c r="Q869" s="36">
        <v>0.09</v>
      </c>
      <c r="R869" s="36">
        <v>3.959455646313957E-3</v>
      </c>
      <c r="S869" s="37">
        <f t="shared" si="13"/>
        <v>0</v>
      </c>
      <c r="T869" s="24"/>
      <c r="U869" s="38">
        <v>14669</v>
      </c>
      <c r="V869" s="38">
        <v>0</v>
      </c>
      <c r="W869" s="38">
        <v>0</v>
      </c>
      <c r="X869" s="38">
        <v>893</v>
      </c>
      <c r="Y869" s="38">
        <v>15562</v>
      </c>
      <c r="Z869" s="24"/>
      <c r="AA869" s="39"/>
    </row>
    <row r="870" spans="1:27" x14ac:dyDescent="0.3">
      <c r="A870" s="31">
        <v>3517</v>
      </c>
      <c r="B870" s="32">
        <v>3517239001</v>
      </c>
      <c r="C870" s="33" t="s">
        <v>337</v>
      </c>
      <c r="D870" s="31">
        <v>239</v>
      </c>
      <c r="E870" s="33" t="s">
        <v>267</v>
      </c>
      <c r="F870" s="31">
        <v>1</v>
      </c>
      <c r="G870" s="33" t="s">
        <v>161</v>
      </c>
      <c r="H870" s="34">
        <v>2</v>
      </c>
      <c r="I870" s="35">
        <v>10611.983726304348</v>
      </c>
      <c r="J870" s="35">
        <v>2726</v>
      </c>
      <c r="K870" s="35">
        <v>0</v>
      </c>
      <c r="L870" s="35">
        <v>893</v>
      </c>
      <c r="M870" s="35">
        <v>14230.983726304348</v>
      </c>
      <c r="N870" s="24"/>
      <c r="O870" s="34">
        <v>0</v>
      </c>
      <c r="P870" s="34">
        <v>0</v>
      </c>
      <c r="Q870" s="36">
        <v>0.09</v>
      </c>
      <c r="R870" s="36">
        <v>1.5558084291471243E-2</v>
      </c>
      <c r="S870" s="37">
        <f t="shared" si="13"/>
        <v>0</v>
      </c>
      <c r="T870" s="24"/>
      <c r="U870" s="38">
        <v>26676</v>
      </c>
      <c r="V870" s="38">
        <v>0</v>
      </c>
      <c r="W870" s="38">
        <v>0</v>
      </c>
      <c r="X870" s="38">
        <v>1786</v>
      </c>
      <c r="Y870" s="38">
        <v>28462</v>
      </c>
      <c r="Z870" s="24"/>
      <c r="AA870" s="39"/>
    </row>
    <row r="871" spans="1:27" x14ac:dyDescent="0.3">
      <c r="A871" s="31">
        <v>3517</v>
      </c>
      <c r="B871" s="32">
        <v>3517239036</v>
      </c>
      <c r="C871" s="33" t="s">
        <v>337</v>
      </c>
      <c r="D871" s="31">
        <v>239</v>
      </c>
      <c r="E871" s="33" t="s">
        <v>267</v>
      </c>
      <c r="F871" s="31">
        <v>36</v>
      </c>
      <c r="G871" s="33" t="s">
        <v>143</v>
      </c>
      <c r="H871" s="34">
        <v>1</v>
      </c>
      <c r="I871" s="35">
        <v>10482.436099116783</v>
      </c>
      <c r="J871" s="35">
        <v>4611</v>
      </c>
      <c r="K871" s="35">
        <v>0</v>
      </c>
      <c r="L871" s="35">
        <v>893</v>
      </c>
      <c r="M871" s="35">
        <v>15986.436099116783</v>
      </c>
      <c r="N871" s="24"/>
      <c r="O871" s="34">
        <v>0</v>
      </c>
      <c r="P871" s="34">
        <v>0</v>
      </c>
      <c r="Q871" s="36">
        <v>0.09</v>
      </c>
      <c r="R871" s="36">
        <v>7.4364534925783238E-2</v>
      </c>
      <c r="S871" s="37">
        <f t="shared" si="13"/>
        <v>0</v>
      </c>
      <c r="T871" s="24"/>
      <c r="U871" s="38">
        <v>15093</v>
      </c>
      <c r="V871" s="38">
        <v>0</v>
      </c>
      <c r="W871" s="38">
        <v>0</v>
      </c>
      <c r="X871" s="38">
        <v>893</v>
      </c>
      <c r="Y871" s="38">
        <v>15986</v>
      </c>
      <c r="Z871" s="24"/>
      <c r="AA871" s="39"/>
    </row>
    <row r="872" spans="1:27" x14ac:dyDescent="0.3">
      <c r="A872" s="31">
        <v>3517</v>
      </c>
      <c r="B872" s="32">
        <v>3517239044</v>
      </c>
      <c r="C872" s="33" t="s">
        <v>337</v>
      </c>
      <c r="D872" s="31">
        <v>239</v>
      </c>
      <c r="E872" s="33" t="s">
        <v>267</v>
      </c>
      <c r="F872" s="31">
        <v>44</v>
      </c>
      <c r="G872" s="33" t="s">
        <v>35</v>
      </c>
      <c r="H872" s="34">
        <v>1</v>
      </c>
      <c r="I872" s="35">
        <v>12181.270965896345</v>
      </c>
      <c r="J872" s="35">
        <v>284</v>
      </c>
      <c r="K872" s="35">
        <v>0</v>
      </c>
      <c r="L872" s="35">
        <v>893</v>
      </c>
      <c r="M872" s="35">
        <v>13358.270965896345</v>
      </c>
      <c r="N872" s="24"/>
      <c r="O872" s="34">
        <v>0</v>
      </c>
      <c r="P872" s="34">
        <v>0</v>
      </c>
      <c r="Q872" s="36">
        <v>0.09</v>
      </c>
      <c r="R872" s="36">
        <v>5.5522851392677805E-2</v>
      </c>
      <c r="S872" s="37">
        <f t="shared" si="13"/>
        <v>0</v>
      </c>
      <c r="T872" s="24"/>
      <c r="U872" s="38">
        <v>12465</v>
      </c>
      <c r="V872" s="38">
        <v>0</v>
      </c>
      <c r="W872" s="38">
        <v>0</v>
      </c>
      <c r="X872" s="38">
        <v>893</v>
      </c>
      <c r="Y872" s="38">
        <v>13358</v>
      </c>
      <c r="Z872" s="24"/>
      <c r="AA872" s="39"/>
    </row>
    <row r="873" spans="1:27" x14ac:dyDescent="0.3">
      <c r="A873" s="31">
        <v>3517</v>
      </c>
      <c r="B873" s="32">
        <v>3517239082</v>
      </c>
      <c r="C873" s="33" t="s">
        <v>337</v>
      </c>
      <c r="D873" s="31">
        <v>239</v>
      </c>
      <c r="E873" s="33" t="s">
        <v>267</v>
      </c>
      <c r="F873" s="31">
        <v>82</v>
      </c>
      <c r="G873" s="33" t="s">
        <v>269</v>
      </c>
      <c r="H873" s="34">
        <v>1</v>
      </c>
      <c r="I873" s="35">
        <v>9994.0312736596734</v>
      </c>
      <c r="J873" s="35">
        <v>3195</v>
      </c>
      <c r="K873" s="35">
        <v>0</v>
      </c>
      <c r="L873" s="35">
        <v>893</v>
      </c>
      <c r="M873" s="35">
        <v>14082.031273659673</v>
      </c>
      <c r="N873" s="24"/>
      <c r="O873" s="34">
        <v>0</v>
      </c>
      <c r="P873" s="34">
        <v>0</v>
      </c>
      <c r="Q873" s="36">
        <v>0.09</v>
      </c>
      <c r="R873" s="36">
        <v>5.8766539512043314E-3</v>
      </c>
      <c r="S873" s="37">
        <f t="shared" si="13"/>
        <v>0</v>
      </c>
      <c r="T873" s="24"/>
      <c r="U873" s="38">
        <v>13189</v>
      </c>
      <c r="V873" s="38">
        <v>0</v>
      </c>
      <c r="W873" s="38">
        <v>0</v>
      </c>
      <c r="X873" s="38">
        <v>893</v>
      </c>
      <c r="Y873" s="38">
        <v>14082</v>
      </c>
      <c r="Z873" s="24"/>
      <c r="AA873" s="39"/>
    </row>
    <row r="874" spans="1:27" x14ac:dyDescent="0.3">
      <c r="A874" s="31">
        <v>3517</v>
      </c>
      <c r="B874" s="32">
        <v>3517239167</v>
      </c>
      <c r="C874" s="33" t="s">
        <v>337</v>
      </c>
      <c r="D874" s="31">
        <v>239</v>
      </c>
      <c r="E874" s="33" t="s">
        <v>267</v>
      </c>
      <c r="F874" s="31">
        <v>167</v>
      </c>
      <c r="G874" s="33" t="s">
        <v>191</v>
      </c>
      <c r="H874" s="34">
        <v>1</v>
      </c>
      <c r="I874" s="35">
        <v>10530.33412887874</v>
      </c>
      <c r="J874" s="35">
        <v>3892</v>
      </c>
      <c r="K874" s="35">
        <v>0</v>
      </c>
      <c r="L874" s="35">
        <v>893</v>
      </c>
      <c r="M874" s="35">
        <v>15315.33412887874</v>
      </c>
      <c r="N874" s="24"/>
      <c r="O874" s="34">
        <v>0</v>
      </c>
      <c r="P874" s="34">
        <v>0</v>
      </c>
      <c r="Q874" s="36">
        <v>0.09</v>
      </c>
      <c r="R874" s="36">
        <v>2.6447458484435141E-2</v>
      </c>
      <c r="S874" s="37">
        <f t="shared" si="13"/>
        <v>0</v>
      </c>
      <c r="T874" s="24"/>
      <c r="U874" s="38">
        <v>14422</v>
      </c>
      <c r="V874" s="38">
        <v>0</v>
      </c>
      <c r="W874" s="38">
        <v>0</v>
      </c>
      <c r="X874" s="38">
        <v>893</v>
      </c>
      <c r="Y874" s="38">
        <v>15315</v>
      </c>
      <c r="Z874" s="24"/>
      <c r="AA874" s="39"/>
    </row>
    <row r="875" spans="1:27" x14ac:dyDescent="0.3">
      <c r="A875" s="31">
        <v>3517</v>
      </c>
      <c r="B875" s="32">
        <v>3517239182</v>
      </c>
      <c r="C875" s="33" t="s">
        <v>337</v>
      </c>
      <c r="D875" s="31">
        <v>239</v>
      </c>
      <c r="E875" s="33" t="s">
        <v>267</v>
      </c>
      <c r="F875" s="31">
        <v>182</v>
      </c>
      <c r="G875" s="33" t="s">
        <v>273</v>
      </c>
      <c r="H875" s="34">
        <v>5</v>
      </c>
      <c r="I875" s="35">
        <v>10560.696446717253</v>
      </c>
      <c r="J875" s="35">
        <v>3230</v>
      </c>
      <c r="K875" s="35">
        <v>0</v>
      </c>
      <c r="L875" s="35">
        <v>893</v>
      </c>
      <c r="M875" s="35">
        <v>14683.696446717253</v>
      </c>
      <c r="N875" s="24"/>
      <c r="O875" s="34">
        <v>0</v>
      </c>
      <c r="P875" s="34">
        <v>0</v>
      </c>
      <c r="Q875" s="36">
        <v>0.09</v>
      </c>
      <c r="R875" s="36">
        <v>1.4562124631841042E-2</v>
      </c>
      <c r="S875" s="37">
        <f t="shared" si="13"/>
        <v>0</v>
      </c>
      <c r="T875" s="24"/>
      <c r="U875" s="38">
        <v>68955</v>
      </c>
      <c r="V875" s="38">
        <v>0</v>
      </c>
      <c r="W875" s="38">
        <v>0</v>
      </c>
      <c r="X875" s="38">
        <v>4465</v>
      </c>
      <c r="Y875" s="38">
        <v>73420</v>
      </c>
      <c r="Z875" s="24"/>
      <c r="AA875" s="39"/>
    </row>
    <row r="876" spans="1:27" x14ac:dyDescent="0.3">
      <c r="A876" s="31">
        <v>3517</v>
      </c>
      <c r="B876" s="32">
        <v>3517239231</v>
      </c>
      <c r="C876" s="33" t="s">
        <v>337</v>
      </c>
      <c r="D876" s="31">
        <v>239</v>
      </c>
      <c r="E876" s="33" t="s">
        <v>267</v>
      </c>
      <c r="F876" s="31">
        <v>231</v>
      </c>
      <c r="G876" s="33" t="s">
        <v>274</v>
      </c>
      <c r="H876" s="34">
        <v>2</v>
      </c>
      <c r="I876" s="35">
        <v>10366.676365249741</v>
      </c>
      <c r="J876" s="35">
        <v>2351</v>
      </c>
      <c r="K876" s="35">
        <v>0</v>
      </c>
      <c r="L876" s="35">
        <v>893</v>
      </c>
      <c r="M876" s="35">
        <v>13610.676365249741</v>
      </c>
      <c r="N876" s="24"/>
      <c r="O876" s="34">
        <v>0</v>
      </c>
      <c r="P876" s="34">
        <v>0</v>
      </c>
      <c r="Q876" s="36">
        <v>0.09</v>
      </c>
      <c r="R876" s="36">
        <v>1.3258958755027297E-2</v>
      </c>
      <c r="S876" s="37">
        <f t="shared" si="13"/>
        <v>0</v>
      </c>
      <c r="T876" s="24"/>
      <c r="U876" s="38">
        <v>25436</v>
      </c>
      <c r="V876" s="38">
        <v>0</v>
      </c>
      <c r="W876" s="38">
        <v>0</v>
      </c>
      <c r="X876" s="38">
        <v>1786</v>
      </c>
      <c r="Y876" s="38">
        <v>27222</v>
      </c>
      <c r="Z876" s="24"/>
      <c r="AA876" s="39"/>
    </row>
    <row r="877" spans="1:27" x14ac:dyDescent="0.3">
      <c r="A877" s="31">
        <v>3517</v>
      </c>
      <c r="B877" s="32">
        <v>3517239244</v>
      </c>
      <c r="C877" s="33" t="s">
        <v>337</v>
      </c>
      <c r="D877" s="31">
        <v>239</v>
      </c>
      <c r="E877" s="33" t="s">
        <v>267</v>
      </c>
      <c r="F877" s="31">
        <v>244</v>
      </c>
      <c r="G877" s="33" t="s">
        <v>43</v>
      </c>
      <c r="H877" s="34">
        <v>1</v>
      </c>
      <c r="I877" s="35">
        <v>11784.692214070503</v>
      </c>
      <c r="J877" s="35">
        <v>4771</v>
      </c>
      <c r="K877" s="35">
        <v>0</v>
      </c>
      <c r="L877" s="35">
        <v>893</v>
      </c>
      <c r="M877" s="35">
        <v>17448.692214070503</v>
      </c>
      <c r="N877" s="24"/>
      <c r="O877" s="34">
        <v>0</v>
      </c>
      <c r="P877" s="34">
        <v>0</v>
      </c>
      <c r="Q877" s="36">
        <v>0.18</v>
      </c>
      <c r="R877" s="36">
        <v>0.10491002846208129</v>
      </c>
      <c r="S877" s="37">
        <f t="shared" si="13"/>
        <v>0</v>
      </c>
      <c r="T877" s="24"/>
      <c r="U877" s="38">
        <v>16556</v>
      </c>
      <c r="V877" s="38">
        <v>0</v>
      </c>
      <c r="W877" s="38">
        <v>0</v>
      </c>
      <c r="X877" s="38">
        <v>893</v>
      </c>
      <c r="Y877" s="38">
        <v>17449</v>
      </c>
      <c r="Z877" s="24"/>
      <c r="AA877" s="39"/>
    </row>
    <row r="878" spans="1:27" x14ac:dyDescent="0.3">
      <c r="A878" s="31">
        <v>3517</v>
      </c>
      <c r="B878" s="32">
        <v>3517239261</v>
      </c>
      <c r="C878" s="33" t="s">
        <v>337</v>
      </c>
      <c r="D878" s="31">
        <v>239</v>
      </c>
      <c r="E878" s="33" t="s">
        <v>267</v>
      </c>
      <c r="F878" s="31">
        <v>261</v>
      </c>
      <c r="G878" s="33" t="s">
        <v>146</v>
      </c>
      <c r="H878" s="34">
        <v>1</v>
      </c>
      <c r="I878" s="35">
        <v>10117.723385625684</v>
      </c>
      <c r="J878" s="35">
        <v>5378</v>
      </c>
      <c r="K878" s="35">
        <v>0</v>
      </c>
      <c r="L878" s="35">
        <v>893</v>
      </c>
      <c r="M878" s="35">
        <v>16388.723385625686</v>
      </c>
      <c r="N878" s="24"/>
      <c r="O878" s="34">
        <v>0</v>
      </c>
      <c r="P878" s="34">
        <v>0</v>
      </c>
      <c r="Q878" s="36">
        <v>0.09</v>
      </c>
      <c r="R878" s="36">
        <v>7.7735002633493408E-2</v>
      </c>
      <c r="S878" s="37">
        <f t="shared" si="13"/>
        <v>0</v>
      </c>
      <c r="T878" s="24"/>
      <c r="U878" s="38">
        <v>15496</v>
      </c>
      <c r="V878" s="38">
        <v>0</v>
      </c>
      <c r="W878" s="38">
        <v>0</v>
      </c>
      <c r="X878" s="38">
        <v>893</v>
      </c>
      <c r="Y878" s="38">
        <v>16389</v>
      </c>
      <c r="Z878" s="24"/>
      <c r="AA878" s="39"/>
    </row>
    <row r="879" spans="1:27" x14ac:dyDescent="0.3">
      <c r="A879" s="31">
        <v>3517</v>
      </c>
      <c r="B879" s="32">
        <v>3517239293</v>
      </c>
      <c r="C879" s="33" t="s">
        <v>337</v>
      </c>
      <c r="D879" s="31">
        <v>239</v>
      </c>
      <c r="E879" s="33" t="s">
        <v>267</v>
      </c>
      <c r="F879" s="31">
        <v>293</v>
      </c>
      <c r="G879" s="33" t="s">
        <v>45</v>
      </c>
      <c r="H879" s="34">
        <v>5</v>
      </c>
      <c r="I879" s="35">
        <v>11626.468654934779</v>
      </c>
      <c r="J879" s="35">
        <v>998</v>
      </c>
      <c r="K879" s="35">
        <v>0</v>
      </c>
      <c r="L879" s="35">
        <v>893</v>
      </c>
      <c r="M879" s="35">
        <v>13517.468654934779</v>
      </c>
      <c r="N879" s="24"/>
      <c r="O879" s="34">
        <v>0</v>
      </c>
      <c r="P879" s="34">
        <v>0</v>
      </c>
      <c r="Q879" s="36">
        <v>0.18</v>
      </c>
      <c r="R879" s="36">
        <v>4.359909499112689E-3</v>
      </c>
      <c r="S879" s="37">
        <f t="shared" si="13"/>
        <v>0</v>
      </c>
      <c r="T879" s="24"/>
      <c r="U879" s="38">
        <v>63120</v>
      </c>
      <c r="V879" s="38">
        <v>0</v>
      </c>
      <c r="W879" s="38">
        <v>0</v>
      </c>
      <c r="X879" s="38">
        <v>4465</v>
      </c>
      <c r="Y879" s="38">
        <v>67585</v>
      </c>
      <c r="Z879" s="24"/>
      <c r="AA879" s="39"/>
    </row>
    <row r="880" spans="1:27" x14ac:dyDescent="0.3">
      <c r="A880" s="31">
        <v>3517</v>
      </c>
      <c r="B880" s="32">
        <v>3517239625</v>
      </c>
      <c r="C880" s="33" t="s">
        <v>337</v>
      </c>
      <c r="D880" s="31">
        <v>239</v>
      </c>
      <c r="E880" s="33" t="s">
        <v>267</v>
      </c>
      <c r="F880" s="31">
        <v>625</v>
      </c>
      <c r="G880" s="33" t="s">
        <v>49</v>
      </c>
      <c r="H880" s="34">
        <v>1</v>
      </c>
      <c r="I880" s="35">
        <v>10044.095684269245</v>
      </c>
      <c r="J880" s="35">
        <v>1896</v>
      </c>
      <c r="K880" s="35">
        <v>0</v>
      </c>
      <c r="L880" s="35">
        <v>893</v>
      </c>
      <c r="M880" s="35">
        <v>12833.095684269245</v>
      </c>
      <c r="N880" s="24"/>
      <c r="O880" s="34">
        <v>0</v>
      </c>
      <c r="P880" s="34">
        <v>0</v>
      </c>
      <c r="Q880" s="36">
        <v>0.09</v>
      </c>
      <c r="R880" s="36">
        <v>2.7912014372742976E-3</v>
      </c>
      <c r="S880" s="37">
        <f t="shared" si="13"/>
        <v>0</v>
      </c>
      <c r="T880" s="24"/>
      <c r="U880" s="38">
        <v>11940</v>
      </c>
      <c r="V880" s="38">
        <v>0</v>
      </c>
      <c r="W880" s="38">
        <v>0</v>
      </c>
      <c r="X880" s="38">
        <v>893</v>
      </c>
      <c r="Y880" s="38">
        <v>12833</v>
      </c>
      <c r="Z880" s="24"/>
      <c r="AA880" s="39"/>
    </row>
    <row r="881" spans="1:27" x14ac:dyDescent="0.3">
      <c r="A881" s="31">
        <v>3517</v>
      </c>
      <c r="B881" s="32">
        <v>3517239760</v>
      </c>
      <c r="C881" s="33" t="s">
        <v>337</v>
      </c>
      <c r="D881" s="31">
        <v>239</v>
      </c>
      <c r="E881" s="33" t="s">
        <v>267</v>
      </c>
      <c r="F881" s="31">
        <v>760</v>
      </c>
      <c r="G881" s="33" t="s">
        <v>279</v>
      </c>
      <c r="H881" s="34">
        <v>7</v>
      </c>
      <c r="I881" s="35">
        <v>11414.908829401425</v>
      </c>
      <c r="J881" s="35">
        <v>2237</v>
      </c>
      <c r="K881" s="35">
        <v>0</v>
      </c>
      <c r="L881" s="35">
        <v>893</v>
      </c>
      <c r="M881" s="35">
        <v>14544.908829401425</v>
      </c>
      <c r="N881" s="24"/>
      <c r="O881" s="34">
        <v>0</v>
      </c>
      <c r="P881" s="34">
        <v>0</v>
      </c>
      <c r="Q881" s="36">
        <v>0.09</v>
      </c>
      <c r="R881" s="36">
        <v>3.0896233783816621E-2</v>
      </c>
      <c r="S881" s="37">
        <f t="shared" si="13"/>
        <v>0</v>
      </c>
      <c r="T881" s="24"/>
      <c r="U881" s="38">
        <v>95564</v>
      </c>
      <c r="V881" s="38">
        <v>0</v>
      </c>
      <c r="W881" s="38">
        <v>0</v>
      </c>
      <c r="X881" s="38">
        <v>6251</v>
      </c>
      <c r="Y881" s="38">
        <v>101815</v>
      </c>
      <c r="Z881" s="24"/>
      <c r="AA881" s="39"/>
    </row>
    <row r="882" spans="1:27" x14ac:dyDescent="0.3">
      <c r="A882" s="31">
        <v>3517</v>
      </c>
      <c r="B882" s="32">
        <v>3517239780</v>
      </c>
      <c r="C882" s="33" t="s">
        <v>337</v>
      </c>
      <c r="D882" s="31">
        <v>239</v>
      </c>
      <c r="E882" s="33" t="s">
        <v>267</v>
      </c>
      <c r="F882" s="31">
        <v>780</v>
      </c>
      <c r="G882" s="33" t="s">
        <v>261</v>
      </c>
      <c r="H882" s="34">
        <v>1</v>
      </c>
      <c r="I882" s="35">
        <v>10252.362531076436</v>
      </c>
      <c r="J882" s="35">
        <v>1690</v>
      </c>
      <c r="K882" s="35">
        <v>0</v>
      </c>
      <c r="L882" s="35">
        <v>893</v>
      </c>
      <c r="M882" s="35">
        <v>12835.362531076436</v>
      </c>
      <c r="N882" s="24"/>
      <c r="O882" s="34">
        <v>0</v>
      </c>
      <c r="P882" s="34">
        <v>0</v>
      </c>
      <c r="Q882" s="36">
        <v>0.09</v>
      </c>
      <c r="R882" s="36">
        <v>1.4449206806613405E-2</v>
      </c>
      <c r="S882" s="37">
        <f t="shared" si="13"/>
        <v>0</v>
      </c>
      <c r="T882" s="24"/>
      <c r="U882" s="38">
        <v>11942</v>
      </c>
      <c r="V882" s="38">
        <v>0</v>
      </c>
      <c r="W882" s="38">
        <v>0</v>
      </c>
      <c r="X882" s="38">
        <v>893</v>
      </c>
      <c r="Y882" s="38">
        <v>12835</v>
      </c>
      <c r="Z882" s="24"/>
      <c r="AA882" s="39"/>
    </row>
    <row r="883" spans="1:27" x14ac:dyDescent="0.3">
      <c r="A883" s="31">
        <v>3518</v>
      </c>
      <c r="B883" s="32">
        <v>3518149128</v>
      </c>
      <c r="C883" s="33" t="s">
        <v>339</v>
      </c>
      <c r="D883" s="31">
        <v>149</v>
      </c>
      <c r="E883" s="33" t="s">
        <v>103</v>
      </c>
      <c r="F883" s="31">
        <v>128</v>
      </c>
      <c r="G883" s="33" t="s">
        <v>110</v>
      </c>
      <c r="H883" s="34">
        <v>30</v>
      </c>
      <c r="I883" s="35">
        <v>11422.463723698449</v>
      </c>
      <c r="J883" s="35">
        <v>581</v>
      </c>
      <c r="K883" s="35">
        <v>0</v>
      </c>
      <c r="L883" s="35">
        <v>893</v>
      </c>
      <c r="M883" s="35">
        <v>12896.463723698449</v>
      </c>
      <c r="N883" s="24"/>
      <c r="O883" s="34">
        <v>0</v>
      </c>
      <c r="P883" s="34">
        <v>0</v>
      </c>
      <c r="Q883" s="36">
        <v>0.18</v>
      </c>
      <c r="R883" s="36">
        <v>3.5818450421119509E-2</v>
      </c>
      <c r="S883" s="37">
        <f t="shared" si="13"/>
        <v>0</v>
      </c>
      <c r="T883" s="24"/>
      <c r="U883" s="38">
        <v>360090</v>
      </c>
      <c r="V883" s="38">
        <v>0</v>
      </c>
      <c r="W883" s="38">
        <v>0</v>
      </c>
      <c r="X883" s="38">
        <v>26790</v>
      </c>
      <c r="Y883" s="38">
        <v>386880</v>
      </c>
      <c r="Z883" s="24"/>
      <c r="AA883" s="39"/>
    </row>
    <row r="884" spans="1:27" x14ac:dyDescent="0.3">
      <c r="A884" s="31">
        <v>3518</v>
      </c>
      <c r="B884" s="32">
        <v>3518149149</v>
      </c>
      <c r="C884" s="33" t="s">
        <v>339</v>
      </c>
      <c r="D884" s="31">
        <v>149</v>
      </c>
      <c r="E884" s="33" t="s">
        <v>103</v>
      </c>
      <c r="F884" s="31">
        <v>149</v>
      </c>
      <c r="G884" s="33" t="s">
        <v>103</v>
      </c>
      <c r="H884" s="34">
        <v>135</v>
      </c>
      <c r="I884" s="35">
        <v>12667.589265499972</v>
      </c>
      <c r="J884" s="35">
        <v>16</v>
      </c>
      <c r="K884" s="35">
        <v>0</v>
      </c>
      <c r="L884" s="35">
        <v>893</v>
      </c>
      <c r="M884" s="35">
        <v>13576.589265499972</v>
      </c>
      <c r="N884" s="24"/>
      <c r="O884" s="34">
        <v>0</v>
      </c>
      <c r="P884" s="34">
        <v>0</v>
      </c>
      <c r="Q884" s="36">
        <v>0.16</v>
      </c>
      <c r="R884" s="36">
        <v>0.11951738551252943</v>
      </c>
      <c r="S884" s="37">
        <f t="shared" si="13"/>
        <v>0</v>
      </c>
      <c r="T884" s="24"/>
      <c r="U884" s="38">
        <v>1712340</v>
      </c>
      <c r="V884" s="38">
        <v>0</v>
      </c>
      <c r="W884" s="38">
        <v>0</v>
      </c>
      <c r="X884" s="38">
        <v>120555</v>
      </c>
      <c r="Y884" s="38">
        <v>1832895</v>
      </c>
      <c r="Z884" s="24"/>
      <c r="AA884" s="39"/>
    </row>
    <row r="885" spans="1:27" x14ac:dyDescent="0.3">
      <c r="A885" s="31">
        <v>3518</v>
      </c>
      <c r="B885" s="32">
        <v>3518149181</v>
      </c>
      <c r="C885" s="33" t="s">
        <v>339</v>
      </c>
      <c r="D885" s="31">
        <v>149</v>
      </c>
      <c r="E885" s="33" t="s">
        <v>103</v>
      </c>
      <c r="F885" s="31">
        <v>181</v>
      </c>
      <c r="G885" s="33" t="s">
        <v>105</v>
      </c>
      <c r="H885" s="34">
        <v>10</v>
      </c>
      <c r="I885" s="35">
        <v>11343.087951185493</v>
      </c>
      <c r="J885" s="35">
        <v>769</v>
      </c>
      <c r="K885" s="35">
        <v>0</v>
      </c>
      <c r="L885" s="35">
        <v>893</v>
      </c>
      <c r="M885" s="35">
        <v>13005.087951185493</v>
      </c>
      <c r="N885" s="24"/>
      <c r="O885" s="34">
        <v>0</v>
      </c>
      <c r="P885" s="34">
        <v>0</v>
      </c>
      <c r="Q885" s="36">
        <v>0.09</v>
      </c>
      <c r="R885" s="36">
        <v>9.7581275657804001E-3</v>
      </c>
      <c r="S885" s="37">
        <f t="shared" si="13"/>
        <v>0</v>
      </c>
      <c r="T885" s="24"/>
      <c r="U885" s="38">
        <v>121120</v>
      </c>
      <c r="V885" s="38">
        <v>0</v>
      </c>
      <c r="W885" s="38">
        <v>0</v>
      </c>
      <c r="X885" s="38">
        <v>8930</v>
      </c>
      <c r="Y885" s="38">
        <v>130050</v>
      </c>
      <c r="Z885" s="24"/>
      <c r="AA885" s="39"/>
    </row>
    <row r="886" spans="1:27" x14ac:dyDescent="0.3">
      <c r="A886" s="40">
        <v>9999</v>
      </c>
      <c r="B886" s="41" t="s">
        <v>369</v>
      </c>
      <c r="C886" s="41" t="s">
        <v>369</v>
      </c>
      <c r="D886" s="41" t="s">
        <v>369</v>
      </c>
      <c r="E886" s="41" t="s">
        <v>369</v>
      </c>
      <c r="F886" s="41" t="s">
        <v>369</v>
      </c>
      <c r="G886" s="41" t="s">
        <v>369</v>
      </c>
      <c r="H886" s="42">
        <v>44571</v>
      </c>
      <c r="I886" s="43" t="s">
        <v>369</v>
      </c>
      <c r="J886" s="43" t="s">
        <v>369</v>
      </c>
      <c r="K886" s="43" t="s">
        <v>369</v>
      </c>
      <c r="L886" s="43" t="s">
        <v>369</v>
      </c>
      <c r="M886" s="44" t="s">
        <v>15</v>
      </c>
      <c r="N886" s="24"/>
      <c r="O886" s="45">
        <v>60</v>
      </c>
      <c r="P886" s="46">
        <v>0</v>
      </c>
      <c r="Q886" s="47" t="s">
        <v>369</v>
      </c>
      <c r="R886" s="47" t="s">
        <v>369</v>
      </c>
      <c r="S886" s="48" t="s">
        <v>369</v>
      </c>
      <c r="T886" s="24"/>
      <c r="U886" s="49">
        <v>619076356</v>
      </c>
      <c r="V886" s="50">
        <v>3791681</v>
      </c>
      <c r="W886" s="50">
        <v>-1217938.066078722</v>
      </c>
      <c r="X886" s="50">
        <v>39801903</v>
      </c>
      <c r="Y886" s="51">
        <v>661452001.93392134</v>
      </c>
      <c r="Z886" s="24"/>
      <c r="AA886" s="52"/>
    </row>
  </sheetData>
  <autoFilter ref="A9:AA886" xr:uid="{00000000-0009-0000-0000-000004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FFE699"/>
    <pageSetUpPr autoPageBreaks="0" fitToPage="1"/>
  </sheetPr>
  <dimension ref="A1:Y891"/>
  <sheetViews>
    <sheetView showGridLines="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4.4" x14ac:dyDescent="0.3"/>
  <cols>
    <col min="1" max="1" width="7.5546875" customWidth="1"/>
    <col min="2" max="2" width="11.33203125" customWidth="1"/>
    <col min="3" max="3" width="23.109375" customWidth="1"/>
    <col min="14" max="14" width="0.6640625" customWidth="1"/>
    <col min="20" max="20" width="0.6640625" customWidth="1"/>
    <col min="21" max="21" width="10.44140625" customWidth="1"/>
    <col min="24" max="24" width="10.109375" customWidth="1"/>
    <col min="25" max="25" width="10.6640625" customWidth="1"/>
  </cols>
  <sheetData>
    <row r="1" spans="1:25" ht="23.4" x14ac:dyDescent="0.3">
      <c r="A1" s="188" t="s">
        <v>0</v>
      </c>
    </row>
    <row r="2" spans="1:25" ht="16.8" x14ac:dyDescent="0.3">
      <c r="A2" s="189" t="s">
        <v>370</v>
      </c>
    </row>
    <row r="3" spans="1:25" ht="15.6" x14ac:dyDescent="0.3">
      <c r="A3" s="180" t="s">
        <v>597</v>
      </c>
    </row>
    <row r="4" spans="1:25" hidden="1" x14ac:dyDescent="0.3"/>
    <row r="5" spans="1:25" hidden="1" x14ac:dyDescent="0.3"/>
    <row r="6" spans="1:25" hidden="1" x14ac:dyDescent="0.3"/>
    <row r="8" spans="1:25" ht="48.6" x14ac:dyDescent="0.3">
      <c r="A8" s="20" t="s">
        <v>4</v>
      </c>
      <c r="B8" s="21" t="s">
        <v>5</v>
      </c>
      <c r="C8" s="22" t="s">
        <v>6</v>
      </c>
      <c r="D8" s="21" t="s">
        <v>7</v>
      </c>
      <c r="E8" s="21" t="s">
        <v>8</v>
      </c>
      <c r="F8" s="21" t="s">
        <v>9</v>
      </c>
      <c r="G8" s="21" t="s">
        <v>10</v>
      </c>
      <c r="H8" s="21" t="s">
        <v>340</v>
      </c>
      <c r="I8" s="21" t="s">
        <v>341</v>
      </c>
      <c r="J8" s="21" t="s">
        <v>342</v>
      </c>
      <c r="K8" s="21" t="s">
        <v>343</v>
      </c>
      <c r="L8" s="21" t="s">
        <v>344</v>
      </c>
      <c r="M8" s="23" t="s">
        <v>345</v>
      </c>
      <c r="N8" s="24"/>
      <c r="O8" s="20" t="s">
        <v>346</v>
      </c>
      <c r="P8" s="21" t="s">
        <v>347</v>
      </c>
      <c r="Q8" s="21" t="s">
        <v>348</v>
      </c>
      <c r="R8" s="21" t="s">
        <v>349</v>
      </c>
      <c r="S8" s="23" t="s">
        <v>350</v>
      </c>
      <c r="T8" s="24"/>
      <c r="U8" s="20" t="s">
        <v>351</v>
      </c>
      <c r="V8" s="21" t="s">
        <v>352</v>
      </c>
      <c r="W8" s="21" t="s">
        <v>353</v>
      </c>
      <c r="X8" s="21" t="s">
        <v>354</v>
      </c>
      <c r="Y8" s="23" t="s">
        <v>355</v>
      </c>
    </row>
    <row r="9" spans="1:25" ht="16.8" customHeight="1" x14ac:dyDescent="0.3">
      <c r="A9" s="26" t="s">
        <v>5</v>
      </c>
      <c r="B9" s="27" t="s">
        <v>4</v>
      </c>
      <c r="C9" s="27" t="s">
        <v>6</v>
      </c>
      <c r="D9" s="27" t="s">
        <v>7</v>
      </c>
      <c r="E9" s="27" t="s">
        <v>8</v>
      </c>
      <c r="F9" s="27" t="s">
        <v>9</v>
      </c>
      <c r="G9" s="27" t="s">
        <v>10</v>
      </c>
      <c r="H9" s="27" t="s">
        <v>340</v>
      </c>
      <c r="I9" s="27" t="s">
        <v>356</v>
      </c>
      <c r="J9" s="27" t="s">
        <v>342</v>
      </c>
      <c r="K9" s="27" t="s">
        <v>357</v>
      </c>
      <c r="L9" s="27" t="s">
        <v>358</v>
      </c>
      <c r="M9" s="28" t="s">
        <v>359</v>
      </c>
      <c r="N9" s="29"/>
      <c r="O9" s="26" t="s">
        <v>360</v>
      </c>
      <c r="P9" s="27" t="s">
        <v>361</v>
      </c>
      <c r="Q9" s="27" t="s">
        <v>348</v>
      </c>
      <c r="R9" s="27" t="s">
        <v>349</v>
      </c>
      <c r="S9" s="28" t="s">
        <v>350</v>
      </c>
      <c r="T9" s="29"/>
      <c r="U9" s="26" t="s">
        <v>351</v>
      </c>
      <c r="V9" s="27" t="s">
        <v>362</v>
      </c>
      <c r="W9" s="27" t="s">
        <v>353</v>
      </c>
      <c r="X9" s="27" t="s">
        <v>354</v>
      </c>
      <c r="Y9" s="28" t="s">
        <v>355</v>
      </c>
    </row>
    <row r="10" spans="1:25" x14ac:dyDescent="0.3">
      <c r="A10" s="31">
        <v>409</v>
      </c>
      <c r="B10" s="32">
        <v>409201201</v>
      </c>
      <c r="C10" s="33" t="s">
        <v>16</v>
      </c>
      <c r="D10" s="31">
        <v>201</v>
      </c>
      <c r="E10" s="33" t="s">
        <v>17</v>
      </c>
      <c r="F10" s="31">
        <v>201</v>
      </c>
      <c r="G10" s="33" t="s">
        <v>17</v>
      </c>
      <c r="H10" s="34">
        <v>436</v>
      </c>
      <c r="I10" s="35">
        <v>11693</v>
      </c>
      <c r="J10" s="35">
        <v>195</v>
      </c>
      <c r="K10" s="35">
        <v>0</v>
      </c>
      <c r="L10" s="35">
        <v>893</v>
      </c>
      <c r="M10" s="35">
        <v>12781</v>
      </c>
      <c r="N10" s="24"/>
      <c r="O10" s="34">
        <v>0</v>
      </c>
      <c r="P10" s="34">
        <v>0</v>
      </c>
      <c r="Q10" s="36">
        <v>0.18</v>
      </c>
      <c r="R10" s="36">
        <v>8.2586026061710005E-2</v>
      </c>
      <c r="S10" s="37">
        <v>0</v>
      </c>
      <c r="T10" s="24"/>
      <c r="U10" s="38">
        <v>5183168</v>
      </c>
      <c r="V10" s="38">
        <v>0</v>
      </c>
      <c r="W10" s="38">
        <v>0</v>
      </c>
      <c r="X10" s="38">
        <v>389348</v>
      </c>
      <c r="Y10" s="38">
        <v>5572516</v>
      </c>
    </row>
    <row r="11" spans="1:25" x14ac:dyDescent="0.3">
      <c r="A11" s="31">
        <v>410</v>
      </c>
      <c r="B11" s="32">
        <v>410035035</v>
      </c>
      <c r="C11" s="33" t="s">
        <v>21</v>
      </c>
      <c r="D11" s="31">
        <v>35</v>
      </c>
      <c r="E11" s="33" t="s">
        <v>22</v>
      </c>
      <c r="F11" s="31">
        <v>35</v>
      </c>
      <c r="G11" s="33" t="s">
        <v>22</v>
      </c>
      <c r="H11" s="34">
        <v>575</v>
      </c>
      <c r="I11" s="35">
        <v>12508</v>
      </c>
      <c r="J11" s="35">
        <v>4397</v>
      </c>
      <c r="K11" s="35">
        <v>0</v>
      </c>
      <c r="L11" s="35">
        <v>893</v>
      </c>
      <c r="M11" s="35">
        <v>17798</v>
      </c>
      <c r="N11" s="24"/>
      <c r="O11" s="34">
        <v>0</v>
      </c>
      <c r="P11" s="34">
        <v>0</v>
      </c>
      <c r="Q11" s="36">
        <v>0.18</v>
      </c>
      <c r="R11" s="36">
        <v>0.1589661347017316</v>
      </c>
      <c r="S11" s="37">
        <v>0</v>
      </c>
      <c r="T11" s="24"/>
      <c r="U11" s="38">
        <v>9720375</v>
      </c>
      <c r="V11" s="38">
        <v>0</v>
      </c>
      <c r="W11" s="38">
        <v>0</v>
      </c>
      <c r="X11" s="38">
        <v>513475</v>
      </c>
      <c r="Y11" s="38">
        <v>10233850</v>
      </c>
    </row>
    <row r="12" spans="1:25" x14ac:dyDescent="0.3">
      <c r="A12" s="31">
        <v>410</v>
      </c>
      <c r="B12" s="32">
        <v>410035057</v>
      </c>
      <c r="C12" s="33" t="s">
        <v>21</v>
      </c>
      <c r="D12" s="31">
        <v>35</v>
      </c>
      <c r="E12" s="33" t="s">
        <v>22</v>
      </c>
      <c r="F12" s="31">
        <v>57</v>
      </c>
      <c r="G12" s="33" t="s">
        <v>23</v>
      </c>
      <c r="H12" s="34">
        <v>425</v>
      </c>
      <c r="I12" s="35">
        <v>12696</v>
      </c>
      <c r="J12" s="35">
        <v>646</v>
      </c>
      <c r="K12" s="35">
        <v>0</v>
      </c>
      <c r="L12" s="35">
        <v>893</v>
      </c>
      <c r="M12" s="35">
        <v>14235</v>
      </c>
      <c r="N12" s="24"/>
      <c r="O12" s="34">
        <v>0</v>
      </c>
      <c r="P12" s="34">
        <v>0</v>
      </c>
      <c r="Q12" s="36">
        <v>0.18</v>
      </c>
      <c r="R12" s="36">
        <v>0.14357074949612178</v>
      </c>
      <c r="S12" s="37">
        <v>0</v>
      </c>
      <c r="T12" s="24"/>
      <c r="U12" s="38">
        <v>5670350</v>
      </c>
      <c r="V12" s="38">
        <v>0</v>
      </c>
      <c r="W12" s="38">
        <v>0</v>
      </c>
      <c r="X12" s="38">
        <v>379525</v>
      </c>
      <c r="Y12" s="38">
        <v>6049875</v>
      </c>
    </row>
    <row r="13" spans="1:25" x14ac:dyDescent="0.3">
      <c r="A13" s="31">
        <v>410</v>
      </c>
      <c r="B13" s="32">
        <v>410035071</v>
      </c>
      <c r="C13" s="33" t="s">
        <v>21</v>
      </c>
      <c r="D13" s="31">
        <v>35</v>
      </c>
      <c r="E13" s="33" t="s">
        <v>22</v>
      </c>
      <c r="F13" s="31">
        <v>71</v>
      </c>
      <c r="G13" s="33" t="s">
        <v>24</v>
      </c>
      <c r="H13" s="34">
        <v>1</v>
      </c>
      <c r="I13" s="35">
        <v>13209</v>
      </c>
      <c r="J13" s="35">
        <v>6864</v>
      </c>
      <c r="K13" s="35">
        <v>0</v>
      </c>
      <c r="L13" s="35">
        <v>893</v>
      </c>
      <c r="M13" s="35">
        <v>20966</v>
      </c>
      <c r="N13" s="24"/>
      <c r="O13" s="34">
        <v>0</v>
      </c>
      <c r="P13" s="34">
        <v>0</v>
      </c>
      <c r="Q13" s="36">
        <v>0.09</v>
      </c>
      <c r="R13" s="36">
        <v>3.5184856204955421E-3</v>
      </c>
      <c r="S13" s="37">
        <v>0</v>
      </c>
      <c r="T13" s="24"/>
      <c r="U13" s="38">
        <v>20073</v>
      </c>
      <c r="V13" s="38">
        <v>0</v>
      </c>
      <c r="W13" s="38">
        <v>0</v>
      </c>
      <c r="X13" s="38">
        <v>893</v>
      </c>
      <c r="Y13" s="38">
        <v>20966</v>
      </c>
    </row>
    <row r="14" spans="1:25" x14ac:dyDescent="0.3">
      <c r="A14" s="31">
        <v>410</v>
      </c>
      <c r="B14" s="32">
        <v>410035093</v>
      </c>
      <c r="C14" s="33" t="s">
        <v>21</v>
      </c>
      <c r="D14" s="31">
        <v>35</v>
      </c>
      <c r="E14" s="33" t="s">
        <v>22</v>
      </c>
      <c r="F14" s="31">
        <v>93</v>
      </c>
      <c r="G14" s="33" t="s">
        <v>25</v>
      </c>
      <c r="H14" s="34">
        <v>11</v>
      </c>
      <c r="I14" s="35">
        <v>11588</v>
      </c>
      <c r="J14" s="35">
        <v>332</v>
      </c>
      <c r="K14" s="35">
        <v>0</v>
      </c>
      <c r="L14" s="35">
        <v>893</v>
      </c>
      <c r="M14" s="35">
        <v>12813</v>
      </c>
      <c r="N14" s="24"/>
      <c r="O14" s="34">
        <v>0.86180444745950191</v>
      </c>
      <c r="P14" s="34">
        <v>0</v>
      </c>
      <c r="Q14" s="36">
        <v>0.09</v>
      </c>
      <c r="R14" s="36">
        <v>9.5627967154470944E-2</v>
      </c>
      <c r="S14" s="37">
        <v>0</v>
      </c>
      <c r="T14" s="24"/>
      <c r="U14" s="38">
        <v>131119.29098628275</v>
      </c>
      <c r="V14" s="38">
        <v>0</v>
      </c>
      <c r="W14" s="38">
        <v>0</v>
      </c>
      <c r="X14" s="38">
        <v>9823</v>
      </c>
      <c r="Y14" s="38">
        <v>140942.29098628275</v>
      </c>
    </row>
    <row r="15" spans="1:25" x14ac:dyDescent="0.3">
      <c r="A15" s="31">
        <v>410</v>
      </c>
      <c r="B15" s="32">
        <v>410035155</v>
      </c>
      <c r="C15" s="33" t="s">
        <v>21</v>
      </c>
      <c r="D15" s="31">
        <v>35</v>
      </c>
      <c r="E15" s="33" t="s">
        <v>22</v>
      </c>
      <c r="F15" s="31">
        <v>155</v>
      </c>
      <c r="G15" s="33" t="s">
        <v>26</v>
      </c>
      <c r="H15" s="34">
        <v>1</v>
      </c>
      <c r="I15" s="35">
        <v>10780</v>
      </c>
      <c r="J15" s="35">
        <v>7135</v>
      </c>
      <c r="K15" s="35">
        <v>0</v>
      </c>
      <c r="L15" s="35">
        <v>893</v>
      </c>
      <c r="M15" s="35">
        <v>18808</v>
      </c>
      <c r="N15" s="24"/>
      <c r="O15" s="34">
        <v>0</v>
      </c>
      <c r="P15" s="34">
        <v>0</v>
      </c>
      <c r="Q15" s="36">
        <v>0.09</v>
      </c>
      <c r="R15" s="36">
        <v>1.3610835334153986E-4</v>
      </c>
      <c r="S15" s="37">
        <v>0</v>
      </c>
      <c r="T15" s="24"/>
      <c r="U15" s="38">
        <v>17915</v>
      </c>
      <c r="V15" s="38">
        <v>0</v>
      </c>
      <c r="W15" s="38">
        <v>0</v>
      </c>
      <c r="X15" s="38">
        <v>893</v>
      </c>
      <c r="Y15" s="38">
        <v>18808</v>
      </c>
    </row>
    <row r="16" spans="1:25" x14ac:dyDescent="0.3">
      <c r="A16" s="31">
        <v>410</v>
      </c>
      <c r="B16" s="32">
        <v>410035163</v>
      </c>
      <c r="C16" s="33" t="s">
        <v>21</v>
      </c>
      <c r="D16" s="31">
        <v>35</v>
      </c>
      <c r="E16" s="33" t="s">
        <v>22</v>
      </c>
      <c r="F16" s="31">
        <v>163</v>
      </c>
      <c r="G16" s="33" t="s">
        <v>27</v>
      </c>
      <c r="H16" s="34">
        <v>15</v>
      </c>
      <c r="I16" s="35">
        <v>10783</v>
      </c>
      <c r="J16" s="35">
        <v>455</v>
      </c>
      <c r="K16" s="35">
        <v>0</v>
      </c>
      <c r="L16" s="35">
        <v>893</v>
      </c>
      <c r="M16" s="35">
        <v>12131</v>
      </c>
      <c r="N16" s="24"/>
      <c r="O16" s="34">
        <v>0</v>
      </c>
      <c r="P16" s="34">
        <v>0</v>
      </c>
      <c r="Q16" s="36">
        <v>0.18</v>
      </c>
      <c r="R16" s="36">
        <v>9.7611877434862299E-2</v>
      </c>
      <c r="S16" s="37">
        <v>0</v>
      </c>
      <c r="T16" s="24"/>
      <c r="U16" s="38">
        <v>168570</v>
      </c>
      <c r="V16" s="38">
        <v>0</v>
      </c>
      <c r="W16" s="38">
        <v>0</v>
      </c>
      <c r="X16" s="38">
        <v>13395</v>
      </c>
      <c r="Y16" s="38">
        <v>181965</v>
      </c>
    </row>
    <row r="17" spans="1:25" x14ac:dyDescent="0.3">
      <c r="A17" s="31">
        <v>410</v>
      </c>
      <c r="B17" s="32">
        <v>410035165</v>
      </c>
      <c r="C17" s="33" t="s">
        <v>21</v>
      </c>
      <c r="D17" s="31">
        <v>35</v>
      </c>
      <c r="E17" s="33" t="s">
        <v>22</v>
      </c>
      <c r="F17" s="31">
        <v>165</v>
      </c>
      <c r="G17" s="33" t="s">
        <v>28</v>
      </c>
      <c r="H17" s="34">
        <v>4</v>
      </c>
      <c r="I17" s="35">
        <v>10168</v>
      </c>
      <c r="J17" s="35">
        <v>554</v>
      </c>
      <c r="K17" s="35">
        <v>0</v>
      </c>
      <c r="L17" s="35">
        <v>893</v>
      </c>
      <c r="M17" s="35">
        <v>11615</v>
      </c>
      <c r="N17" s="24"/>
      <c r="O17" s="34">
        <v>0.80595701305120959</v>
      </c>
      <c r="P17" s="34">
        <v>0</v>
      </c>
      <c r="Q17" s="36">
        <v>9.8299999999999998E-2</v>
      </c>
      <c r="R17" s="36">
        <v>0.11701966045576953</v>
      </c>
      <c r="S17" s="37">
        <v>0</v>
      </c>
      <c r="T17" s="24"/>
      <c r="U17" s="38">
        <v>42887.52890606493</v>
      </c>
      <c r="V17" s="38">
        <v>0</v>
      </c>
      <c r="W17" s="38">
        <v>0</v>
      </c>
      <c r="X17" s="38">
        <v>3572</v>
      </c>
      <c r="Y17" s="38">
        <v>46459.52890606493</v>
      </c>
    </row>
    <row r="18" spans="1:25" x14ac:dyDescent="0.3">
      <c r="A18" s="31">
        <v>410</v>
      </c>
      <c r="B18" s="32">
        <v>410035176</v>
      </c>
      <c r="C18" s="33" t="s">
        <v>21</v>
      </c>
      <c r="D18" s="31">
        <v>35</v>
      </c>
      <c r="E18" s="33" t="s">
        <v>22</v>
      </c>
      <c r="F18" s="31">
        <v>176</v>
      </c>
      <c r="G18" s="33" t="s">
        <v>29</v>
      </c>
      <c r="H18" s="34">
        <v>2</v>
      </c>
      <c r="I18" s="35">
        <v>15045</v>
      </c>
      <c r="J18" s="35">
        <v>4970</v>
      </c>
      <c r="K18" s="35">
        <v>0</v>
      </c>
      <c r="L18" s="35">
        <v>893</v>
      </c>
      <c r="M18" s="35">
        <v>20908</v>
      </c>
      <c r="N18" s="24"/>
      <c r="O18" s="34">
        <v>0</v>
      </c>
      <c r="P18" s="34">
        <v>0</v>
      </c>
      <c r="Q18" s="36">
        <v>0.09</v>
      </c>
      <c r="R18" s="36">
        <v>7.0077414496209203E-2</v>
      </c>
      <c r="S18" s="37">
        <v>0</v>
      </c>
      <c r="T18" s="24"/>
      <c r="U18" s="38">
        <v>40030</v>
      </c>
      <c r="V18" s="38">
        <v>0</v>
      </c>
      <c r="W18" s="38">
        <v>0</v>
      </c>
      <c r="X18" s="38">
        <v>1786</v>
      </c>
      <c r="Y18" s="38">
        <v>41816</v>
      </c>
    </row>
    <row r="19" spans="1:25" x14ac:dyDescent="0.3">
      <c r="A19" s="31">
        <v>410</v>
      </c>
      <c r="B19" s="32">
        <v>410035217</v>
      </c>
      <c r="C19" s="33" t="s">
        <v>21</v>
      </c>
      <c r="D19" s="31">
        <v>35</v>
      </c>
      <c r="E19" s="33" t="s">
        <v>22</v>
      </c>
      <c r="F19" s="31">
        <v>217</v>
      </c>
      <c r="G19" s="33" t="s">
        <v>285</v>
      </c>
      <c r="H19" s="34">
        <v>1</v>
      </c>
      <c r="I19" s="35">
        <v>10271.147688833953</v>
      </c>
      <c r="J19" s="35">
        <v>4479</v>
      </c>
      <c r="K19" s="35">
        <v>0</v>
      </c>
      <c r="L19" s="35">
        <v>893</v>
      </c>
      <c r="M19" s="35">
        <v>15643.147688833953</v>
      </c>
      <c r="N19" s="24"/>
      <c r="O19" s="34">
        <v>0</v>
      </c>
      <c r="P19" s="34">
        <v>0</v>
      </c>
      <c r="Q19" s="36">
        <v>0.09</v>
      </c>
      <c r="R19" s="36">
        <v>7.7003202937480535E-4</v>
      </c>
      <c r="S19" s="37">
        <v>0</v>
      </c>
      <c r="T19" s="24"/>
      <c r="U19" s="38">
        <v>14750</v>
      </c>
      <c r="V19" s="38">
        <v>0</v>
      </c>
      <c r="W19" s="38">
        <v>0</v>
      </c>
      <c r="X19" s="38">
        <v>893</v>
      </c>
      <c r="Y19" s="38">
        <v>15643</v>
      </c>
    </row>
    <row r="20" spans="1:25" x14ac:dyDescent="0.3">
      <c r="A20" s="31">
        <v>410</v>
      </c>
      <c r="B20" s="32">
        <v>410035248</v>
      </c>
      <c r="C20" s="33" t="s">
        <v>21</v>
      </c>
      <c r="D20" s="31">
        <v>35</v>
      </c>
      <c r="E20" s="33" t="s">
        <v>22</v>
      </c>
      <c r="F20" s="31">
        <v>248</v>
      </c>
      <c r="G20" s="33" t="s">
        <v>30</v>
      </c>
      <c r="H20" s="34">
        <v>35</v>
      </c>
      <c r="I20" s="35">
        <v>11401</v>
      </c>
      <c r="J20" s="35">
        <v>1127</v>
      </c>
      <c r="K20" s="35">
        <v>0</v>
      </c>
      <c r="L20" s="35">
        <v>893</v>
      </c>
      <c r="M20" s="35">
        <v>13421</v>
      </c>
      <c r="N20" s="24"/>
      <c r="O20" s="34">
        <v>0</v>
      </c>
      <c r="P20" s="34">
        <v>0</v>
      </c>
      <c r="Q20" s="36">
        <v>0.09</v>
      </c>
      <c r="R20" s="36">
        <v>5.2152297853696877E-2</v>
      </c>
      <c r="S20" s="37">
        <v>0</v>
      </c>
      <c r="T20" s="24"/>
      <c r="U20" s="38">
        <v>438480</v>
      </c>
      <c r="V20" s="38">
        <v>0</v>
      </c>
      <c r="W20" s="38">
        <v>0</v>
      </c>
      <c r="X20" s="38">
        <v>31255</v>
      </c>
      <c r="Y20" s="38">
        <v>469735</v>
      </c>
    </row>
    <row r="21" spans="1:25" x14ac:dyDescent="0.3">
      <c r="A21" s="31">
        <v>410</v>
      </c>
      <c r="B21" s="32">
        <v>410035262</v>
      </c>
      <c r="C21" s="33" t="s">
        <v>21</v>
      </c>
      <c r="D21" s="31">
        <v>35</v>
      </c>
      <c r="E21" s="33" t="s">
        <v>22</v>
      </c>
      <c r="F21" s="31">
        <v>262</v>
      </c>
      <c r="G21" s="33" t="s">
        <v>31</v>
      </c>
      <c r="H21" s="34">
        <v>5</v>
      </c>
      <c r="I21" s="35">
        <v>11547</v>
      </c>
      <c r="J21" s="35">
        <v>5324</v>
      </c>
      <c r="K21" s="35">
        <v>0</v>
      </c>
      <c r="L21" s="35">
        <v>893</v>
      </c>
      <c r="M21" s="35">
        <v>17764</v>
      </c>
      <c r="N21" s="24"/>
      <c r="O21" s="34">
        <v>0</v>
      </c>
      <c r="P21" s="34">
        <v>0</v>
      </c>
      <c r="Q21" s="36">
        <v>0.09</v>
      </c>
      <c r="R21" s="36">
        <v>6.3546185044161485E-2</v>
      </c>
      <c r="S21" s="37">
        <v>0</v>
      </c>
      <c r="T21" s="24"/>
      <c r="U21" s="38">
        <v>84355</v>
      </c>
      <c r="V21" s="38">
        <v>0</v>
      </c>
      <c r="W21" s="38">
        <v>0</v>
      </c>
      <c r="X21" s="38">
        <v>4465</v>
      </c>
      <c r="Y21" s="38">
        <v>88820</v>
      </c>
    </row>
    <row r="22" spans="1:25" x14ac:dyDescent="0.3">
      <c r="A22" s="31">
        <v>410</v>
      </c>
      <c r="B22" s="32">
        <v>410035274</v>
      </c>
      <c r="C22" s="33" t="s">
        <v>21</v>
      </c>
      <c r="D22" s="31">
        <v>35</v>
      </c>
      <c r="E22" s="33" t="s">
        <v>22</v>
      </c>
      <c r="F22" s="31">
        <v>274</v>
      </c>
      <c r="G22" s="33" t="s">
        <v>81</v>
      </c>
      <c r="H22" s="34">
        <v>1</v>
      </c>
      <c r="I22" s="35">
        <v>12504.465731763923</v>
      </c>
      <c r="J22" s="35">
        <v>6045</v>
      </c>
      <c r="K22" s="35">
        <v>0</v>
      </c>
      <c r="L22" s="35">
        <v>893</v>
      </c>
      <c r="M22" s="35">
        <v>19442.465731763921</v>
      </c>
      <c r="N22" s="24"/>
      <c r="O22" s="34">
        <v>0</v>
      </c>
      <c r="P22" s="34">
        <v>0</v>
      </c>
      <c r="Q22" s="36">
        <v>0.09</v>
      </c>
      <c r="R22" s="36">
        <v>8.1562702217129135E-2</v>
      </c>
      <c r="S22" s="37">
        <v>0</v>
      </c>
      <c r="T22" s="24"/>
      <c r="U22" s="38">
        <v>18549</v>
      </c>
      <c r="V22" s="38">
        <v>0</v>
      </c>
      <c r="W22" s="38">
        <v>0</v>
      </c>
      <c r="X22" s="38">
        <v>893</v>
      </c>
      <c r="Y22" s="38">
        <v>19442</v>
      </c>
    </row>
    <row r="23" spans="1:25" x14ac:dyDescent="0.3">
      <c r="A23" s="31">
        <v>410</v>
      </c>
      <c r="B23" s="32">
        <v>410035346</v>
      </c>
      <c r="C23" s="33" t="s">
        <v>21</v>
      </c>
      <c r="D23" s="31">
        <v>35</v>
      </c>
      <c r="E23" s="33" t="s">
        <v>22</v>
      </c>
      <c r="F23" s="31">
        <v>346</v>
      </c>
      <c r="G23" s="33" t="s">
        <v>33</v>
      </c>
      <c r="H23" s="34">
        <v>8</v>
      </c>
      <c r="I23" s="35">
        <v>11841</v>
      </c>
      <c r="J23" s="35">
        <v>1317</v>
      </c>
      <c r="K23" s="35">
        <v>0</v>
      </c>
      <c r="L23" s="35">
        <v>893</v>
      </c>
      <c r="M23" s="35">
        <v>14051</v>
      </c>
      <c r="N23" s="24"/>
      <c r="O23" s="34">
        <v>0</v>
      </c>
      <c r="P23" s="34">
        <v>0</v>
      </c>
      <c r="Q23" s="36">
        <v>0.09</v>
      </c>
      <c r="R23" s="36">
        <v>1.2409092018372153E-2</v>
      </c>
      <c r="S23" s="37">
        <v>0</v>
      </c>
      <c r="T23" s="24"/>
      <c r="U23" s="38">
        <v>105264</v>
      </c>
      <c r="V23" s="38">
        <v>0</v>
      </c>
      <c r="W23" s="38">
        <v>0</v>
      </c>
      <c r="X23" s="38">
        <v>7144</v>
      </c>
      <c r="Y23" s="38">
        <v>112408</v>
      </c>
    </row>
    <row r="24" spans="1:25" x14ac:dyDescent="0.3">
      <c r="A24" s="31">
        <v>410</v>
      </c>
      <c r="B24" s="32">
        <v>410057035</v>
      </c>
      <c r="C24" s="33" t="s">
        <v>21</v>
      </c>
      <c r="D24" s="31">
        <v>57</v>
      </c>
      <c r="E24" s="33" t="s">
        <v>23</v>
      </c>
      <c r="F24" s="31">
        <v>35</v>
      </c>
      <c r="G24" s="33" t="s">
        <v>22</v>
      </c>
      <c r="H24" s="34">
        <v>8</v>
      </c>
      <c r="I24" s="35">
        <v>12895</v>
      </c>
      <c r="J24" s="35">
        <v>4533</v>
      </c>
      <c r="K24" s="35">
        <v>0</v>
      </c>
      <c r="L24" s="35">
        <v>893</v>
      </c>
      <c r="M24" s="35">
        <v>18321</v>
      </c>
      <c r="N24" s="24"/>
      <c r="O24" s="34">
        <v>0</v>
      </c>
      <c r="P24" s="34">
        <v>0</v>
      </c>
      <c r="Q24" s="36">
        <v>0.18</v>
      </c>
      <c r="R24" s="36">
        <v>0.1589661347017316</v>
      </c>
      <c r="S24" s="37">
        <v>0</v>
      </c>
      <c r="T24" s="24"/>
      <c r="U24" s="38">
        <v>139424</v>
      </c>
      <c r="V24" s="38">
        <v>0</v>
      </c>
      <c r="W24" s="38">
        <v>0</v>
      </c>
      <c r="X24" s="38">
        <v>7144</v>
      </c>
      <c r="Y24" s="38">
        <v>146568</v>
      </c>
    </row>
    <row r="25" spans="1:25" x14ac:dyDescent="0.3">
      <c r="A25" s="31">
        <v>410</v>
      </c>
      <c r="B25" s="32">
        <v>410057057</v>
      </c>
      <c r="C25" s="33" t="s">
        <v>21</v>
      </c>
      <c r="D25" s="31">
        <v>57</v>
      </c>
      <c r="E25" s="33" t="s">
        <v>23</v>
      </c>
      <c r="F25" s="31">
        <v>57</v>
      </c>
      <c r="G25" s="33" t="s">
        <v>23</v>
      </c>
      <c r="H25" s="34">
        <v>210</v>
      </c>
      <c r="I25" s="35">
        <v>11557</v>
      </c>
      <c r="J25" s="35">
        <v>588</v>
      </c>
      <c r="K25" s="35">
        <v>0</v>
      </c>
      <c r="L25" s="35">
        <v>893</v>
      </c>
      <c r="M25" s="35">
        <v>13038</v>
      </c>
      <c r="N25" s="24"/>
      <c r="O25" s="34">
        <v>0</v>
      </c>
      <c r="P25" s="34">
        <v>0</v>
      </c>
      <c r="Q25" s="36">
        <v>0.18</v>
      </c>
      <c r="R25" s="36">
        <v>0.14357074949612178</v>
      </c>
      <c r="S25" s="37">
        <v>0</v>
      </c>
      <c r="T25" s="24"/>
      <c r="U25" s="38">
        <v>2550450</v>
      </c>
      <c r="V25" s="38">
        <v>0</v>
      </c>
      <c r="W25" s="38">
        <v>0</v>
      </c>
      <c r="X25" s="38">
        <v>187530</v>
      </c>
      <c r="Y25" s="38">
        <v>2737980</v>
      </c>
    </row>
    <row r="26" spans="1:25" x14ac:dyDescent="0.3">
      <c r="A26" s="31">
        <v>410</v>
      </c>
      <c r="B26" s="32">
        <v>410057093</v>
      </c>
      <c r="C26" s="33" t="s">
        <v>21</v>
      </c>
      <c r="D26" s="31">
        <v>57</v>
      </c>
      <c r="E26" s="33" t="s">
        <v>23</v>
      </c>
      <c r="F26" s="31">
        <v>93</v>
      </c>
      <c r="G26" s="33" t="s">
        <v>25</v>
      </c>
      <c r="H26" s="34">
        <v>6</v>
      </c>
      <c r="I26" s="35">
        <v>13372</v>
      </c>
      <c r="J26" s="35">
        <v>383</v>
      </c>
      <c r="K26" s="35">
        <v>0</v>
      </c>
      <c r="L26" s="35">
        <v>893</v>
      </c>
      <c r="M26" s="35">
        <v>14648</v>
      </c>
      <c r="N26" s="24"/>
      <c r="O26" s="34">
        <v>0.86180444745950191</v>
      </c>
      <c r="P26" s="34">
        <v>0</v>
      </c>
      <c r="Q26" s="36">
        <v>0.09</v>
      </c>
      <c r="R26" s="36">
        <v>9.5627967154470944E-2</v>
      </c>
      <c r="S26" s="37">
        <v>0</v>
      </c>
      <c r="T26" s="24"/>
      <c r="U26" s="38">
        <v>82529.879825194541</v>
      </c>
      <c r="V26" s="38">
        <v>0</v>
      </c>
      <c r="W26" s="38">
        <v>0</v>
      </c>
      <c r="X26" s="38">
        <v>5358</v>
      </c>
      <c r="Y26" s="38">
        <v>87887.879825194541</v>
      </c>
    </row>
    <row r="27" spans="1:25" x14ac:dyDescent="0.3">
      <c r="A27" s="31">
        <v>410</v>
      </c>
      <c r="B27" s="32">
        <v>410057163</v>
      </c>
      <c r="C27" s="33" t="s">
        <v>21</v>
      </c>
      <c r="D27" s="31">
        <v>57</v>
      </c>
      <c r="E27" s="33" t="s">
        <v>23</v>
      </c>
      <c r="F27" s="31">
        <v>163</v>
      </c>
      <c r="G27" s="33" t="s">
        <v>27</v>
      </c>
      <c r="H27" s="34">
        <v>2</v>
      </c>
      <c r="I27" s="35">
        <v>10695</v>
      </c>
      <c r="J27" s="35">
        <v>452</v>
      </c>
      <c r="K27" s="35">
        <v>0</v>
      </c>
      <c r="L27" s="35">
        <v>893</v>
      </c>
      <c r="M27" s="35">
        <v>12040</v>
      </c>
      <c r="N27" s="24"/>
      <c r="O27" s="34">
        <v>0</v>
      </c>
      <c r="P27" s="34">
        <v>0</v>
      </c>
      <c r="Q27" s="36">
        <v>0.18</v>
      </c>
      <c r="R27" s="36">
        <v>9.7611877434862299E-2</v>
      </c>
      <c r="S27" s="37">
        <v>0</v>
      </c>
      <c r="T27" s="24"/>
      <c r="U27" s="38">
        <v>22294</v>
      </c>
      <c r="V27" s="38">
        <v>0</v>
      </c>
      <c r="W27" s="38">
        <v>0</v>
      </c>
      <c r="X27" s="38">
        <v>1786</v>
      </c>
      <c r="Y27" s="38">
        <v>24080</v>
      </c>
    </row>
    <row r="28" spans="1:25" x14ac:dyDescent="0.3">
      <c r="A28" s="31">
        <v>410</v>
      </c>
      <c r="B28" s="32">
        <v>410057176</v>
      </c>
      <c r="C28" s="33" t="s">
        <v>21</v>
      </c>
      <c r="D28" s="31">
        <v>57</v>
      </c>
      <c r="E28" s="33" t="s">
        <v>23</v>
      </c>
      <c r="F28" s="31">
        <v>176</v>
      </c>
      <c r="G28" s="33" t="s">
        <v>29</v>
      </c>
      <c r="H28" s="34">
        <v>1</v>
      </c>
      <c r="I28" s="35">
        <v>12923</v>
      </c>
      <c r="J28" s="35">
        <v>4269</v>
      </c>
      <c r="K28" s="35">
        <v>0</v>
      </c>
      <c r="L28" s="35">
        <v>893</v>
      </c>
      <c r="M28" s="35">
        <v>18085</v>
      </c>
      <c r="N28" s="24"/>
      <c r="O28" s="34">
        <v>0</v>
      </c>
      <c r="P28" s="34">
        <v>0</v>
      </c>
      <c r="Q28" s="36">
        <v>0.09</v>
      </c>
      <c r="R28" s="36">
        <v>7.0077414496209203E-2</v>
      </c>
      <c r="S28" s="37">
        <v>0</v>
      </c>
      <c r="T28" s="24"/>
      <c r="U28" s="38">
        <v>17192</v>
      </c>
      <c r="V28" s="38">
        <v>0</v>
      </c>
      <c r="W28" s="38">
        <v>0</v>
      </c>
      <c r="X28" s="38">
        <v>893</v>
      </c>
      <c r="Y28" s="38">
        <v>18085</v>
      </c>
    </row>
    <row r="29" spans="1:25" x14ac:dyDescent="0.3">
      <c r="A29" s="31">
        <v>410</v>
      </c>
      <c r="B29" s="32">
        <v>410057248</v>
      </c>
      <c r="C29" s="33" t="s">
        <v>21</v>
      </c>
      <c r="D29" s="31">
        <v>57</v>
      </c>
      <c r="E29" s="33" t="s">
        <v>23</v>
      </c>
      <c r="F29" s="31">
        <v>248</v>
      </c>
      <c r="G29" s="33" t="s">
        <v>30</v>
      </c>
      <c r="H29" s="34">
        <v>4</v>
      </c>
      <c r="I29" s="35">
        <v>8974</v>
      </c>
      <c r="J29" s="35">
        <v>887</v>
      </c>
      <c r="K29" s="35">
        <v>0</v>
      </c>
      <c r="L29" s="35">
        <v>893</v>
      </c>
      <c r="M29" s="35">
        <v>10754</v>
      </c>
      <c r="N29" s="24"/>
      <c r="O29" s="34">
        <v>0</v>
      </c>
      <c r="P29" s="34">
        <v>0</v>
      </c>
      <c r="Q29" s="36">
        <v>0.09</v>
      </c>
      <c r="R29" s="36">
        <v>5.2152297853696877E-2</v>
      </c>
      <c r="S29" s="37">
        <v>0</v>
      </c>
      <c r="T29" s="24"/>
      <c r="U29" s="38">
        <v>39444</v>
      </c>
      <c r="V29" s="38">
        <v>0</v>
      </c>
      <c r="W29" s="38">
        <v>0</v>
      </c>
      <c r="X29" s="38">
        <v>3572</v>
      </c>
      <c r="Y29" s="38">
        <v>43016</v>
      </c>
    </row>
    <row r="30" spans="1:25" x14ac:dyDescent="0.3">
      <c r="A30" s="31">
        <v>410</v>
      </c>
      <c r="B30" s="32">
        <v>410057262</v>
      </c>
      <c r="C30" s="33" t="s">
        <v>21</v>
      </c>
      <c r="D30" s="31">
        <v>57</v>
      </c>
      <c r="E30" s="33" t="s">
        <v>23</v>
      </c>
      <c r="F30" s="31">
        <v>262</v>
      </c>
      <c r="G30" s="33" t="s">
        <v>31</v>
      </c>
      <c r="H30" s="34">
        <v>1</v>
      </c>
      <c r="I30" s="35">
        <v>8643</v>
      </c>
      <c r="J30" s="35">
        <v>3985</v>
      </c>
      <c r="K30" s="35">
        <v>0</v>
      </c>
      <c r="L30" s="35">
        <v>893</v>
      </c>
      <c r="M30" s="35">
        <v>13521</v>
      </c>
      <c r="N30" s="24"/>
      <c r="O30" s="34">
        <v>0</v>
      </c>
      <c r="P30" s="34">
        <v>0</v>
      </c>
      <c r="Q30" s="36">
        <v>0.09</v>
      </c>
      <c r="R30" s="36">
        <v>6.3546185044161485E-2</v>
      </c>
      <c r="S30" s="37">
        <v>0</v>
      </c>
      <c r="T30" s="24"/>
      <c r="U30" s="38">
        <v>12628</v>
      </c>
      <c r="V30" s="38">
        <v>0</v>
      </c>
      <c r="W30" s="38">
        <v>0</v>
      </c>
      <c r="X30" s="38">
        <v>893</v>
      </c>
      <c r="Y30" s="38">
        <v>13521</v>
      </c>
    </row>
    <row r="31" spans="1:25" x14ac:dyDescent="0.3">
      <c r="A31" s="31">
        <v>412</v>
      </c>
      <c r="B31" s="32">
        <v>412035016</v>
      </c>
      <c r="C31" s="33" t="s">
        <v>34</v>
      </c>
      <c r="D31" s="31">
        <v>35</v>
      </c>
      <c r="E31" s="33" t="s">
        <v>22</v>
      </c>
      <c r="F31" s="31">
        <v>16</v>
      </c>
      <c r="G31" s="33" t="s">
        <v>187</v>
      </c>
      <c r="H31" s="34">
        <v>2</v>
      </c>
      <c r="I31" s="35">
        <v>11564.065731262874</v>
      </c>
      <c r="J31" s="35">
        <v>488</v>
      </c>
      <c r="K31" s="35">
        <v>0</v>
      </c>
      <c r="L31" s="35">
        <v>893</v>
      </c>
      <c r="M31" s="35">
        <v>12945.065731262874</v>
      </c>
      <c r="N31" s="24"/>
      <c r="O31" s="34">
        <v>0</v>
      </c>
      <c r="P31" s="34">
        <v>0</v>
      </c>
      <c r="Q31" s="36">
        <v>0.09</v>
      </c>
      <c r="R31" s="36">
        <v>4.8711495545593904E-2</v>
      </c>
      <c r="S31" s="37">
        <v>0</v>
      </c>
      <c r="T31" s="24"/>
      <c r="U31" s="38">
        <v>24104</v>
      </c>
      <c r="V31" s="38">
        <v>0</v>
      </c>
      <c r="W31" s="38">
        <v>0</v>
      </c>
      <c r="X31" s="38">
        <v>1786</v>
      </c>
      <c r="Y31" s="38">
        <v>25890</v>
      </c>
    </row>
    <row r="32" spans="1:25" x14ac:dyDescent="0.3">
      <c r="A32" s="31">
        <v>412</v>
      </c>
      <c r="B32" s="32">
        <v>412035035</v>
      </c>
      <c r="C32" s="33" t="s">
        <v>34</v>
      </c>
      <c r="D32" s="31">
        <v>35</v>
      </c>
      <c r="E32" s="33" t="s">
        <v>22</v>
      </c>
      <c r="F32" s="31">
        <v>35</v>
      </c>
      <c r="G32" s="33" t="s">
        <v>22</v>
      </c>
      <c r="H32" s="34">
        <v>503</v>
      </c>
      <c r="I32" s="35">
        <v>12108</v>
      </c>
      <c r="J32" s="35">
        <v>4257</v>
      </c>
      <c r="K32" s="35">
        <v>0</v>
      </c>
      <c r="L32" s="35">
        <v>893</v>
      </c>
      <c r="M32" s="35">
        <v>17258</v>
      </c>
      <c r="N32" s="24"/>
      <c r="O32" s="34">
        <v>0</v>
      </c>
      <c r="P32" s="34">
        <v>0</v>
      </c>
      <c r="Q32" s="36">
        <v>0.18</v>
      </c>
      <c r="R32" s="36">
        <v>0.1589661347017316</v>
      </c>
      <c r="S32" s="37">
        <v>0</v>
      </c>
      <c r="T32" s="24"/>
      <c r="U32" s="38">
        <v>8231595</v>
      </c>
      <c r="V32" s="38">
        <v>0</v>
      </c>
      <c r="W32" s="38">
        <v>0</v>
      </c>
      <c r="X32" s="38">
        <v>449179</v>
      </c>
      <c r="Y32" s="38">
        <v>8680774</v>
      </c>
    </row>
    <row r="33" spans="1:25" x14ac:dyDescent="0.3">
      <c r="A33" s="31">
        <v>412</v>
      </c>
      <c r="B33" s="32">
        <v>412035044</v>
      </c>
      <c r="C33" s="33" t="s">
        <v>34</v>
      </c>
      <c r="D33" s="31">
        <v>35</v>
      </c>
      <c r="E33" s="33" t="s">
        <v>22</v>
      </c>
      <c r="F33" s="31">
        <v>44</v>
      </c>
      <c r="G33" s="33" t="s">
        <v>35</v>
      </c>
      <c r="H33" s="34">
        <v>7</v>
      </c>
      <c r="I33" s="35">
        <v>9773</v>
      </c>
      <c r="J33" s="35">
        <v>224</v>
      </c>
      <c r="K33" s="35">
        <v>0</v>
      </c>
      <c r="L33" s="35">
        <v>893</v>
      </c>
      <c r="M33" s="35">
        <v>10890</v>
      </c>
      <c r="N33" s="24"/>
      <c r="O33" s="34">
        <v>0</v>
      </c>
      <c r="P33" s="34">
        <v>0</v>
      </c>
      <c r="Q33" s="36">
        <v>0.09</v>
      </c>
      <c r="R33" s="36">
        <v>5.5847301083240118E-2</v>
      </c>
      <c r="S33" s="37">
        <v>0</v>
      </c>
      <c r="T33" s="24"/>
      <c r="U33" s="38">
        <v>69979</v>
      </c>
      <c r="V33" s="38">
        <v>0</v>
      </c>
      <c r="W33" s="38">
        <v>0</v>
      </c>
      <c r="X33" s="38">
        <v>6251</v>
      </c>
      <c r="Y33" s="38">
        <v>76230</v>
      </c>
    </row>
    <row r="34" spans="1:25" x14ac:dyDescent="0.3">
      <c r="A34" s="31">
        <v>412</v>
      </c>
      <c r="B34" s="32">
        <v>412035046</v>
      </c>
      <c r="C34" s="33" t="s">
        <v>34</v>
      </c>
      <c r="D34" s="31">
        <v>35</v>
      </c>
      <c r="E34" s="33" t="s">
        <v>22</v>
      </c>
      <c r="F34" s="31">
        <v>46</v>
      </c>
      <c r="G34" s="33" t="s">
        <v>36</v>
      </c>
      <c r="H34" s="34">
        <v>1</v>
      </c>
      <c r="I34" s="35">
        <v>12640</v>
      </c>
      <c r="J34" s="35">
        <v>9606</v>
      </c>
      <c r="K34" s="35">
        <v>0</v>
      </c>
      <c r="L34" s="35">
        <v>893</v>
      </c>
      <c r="M34" s="35">
        <v>23139</v>
      </c>
      <c r="N34" s="24"/>
      <c r="O34" s="34">
        <v>0</v>
      </c>
      <c r="P34" s="34">
        <v>0</v>
      </c>
      <c r="Q34" s="36">
        <v>0.09</v>
      </c>
      <c r="R34" s="36">
        <v>4.8997402434496822E-4</v>
      </c>
      <c r="S34" s="37">
        <v>0</v>
      </c>
      <c r="T34" s="24"/>
      <c r="U34" s="38">
        <v>22246</v>
      </c>
      <c r="V34" s="38">
        <v>0</v>
      </c>
      <c r="W34" s="38">
        <v>0</v>
      </c>
      <c r="X34" s="38">
        <v>893</v>
      </c>
      <c r="Y34" s="38">
        <v>23139</v>
      </c>
    </row>
    <row r="35" spans="1:25" x14ac:dyDescent="0.3">
      <c r="A35" s="31">
        <v>412</v>
      </c>
      <c r="B35" s="32">
        <v>412035057</v>
      </c>
      <c r="C35" s="33" t="s">
        <v>34</v>
      </c>
      <c r="D35" s="31">
        <v>35</v>
      </c>
      <c r="E35" s="33" t="s">
        <v>22</v>
      </c>
      <c r="F35" s="31">
        <v>57</v>
      </c>
      <c r="G35" s="33" t="s">
        <v>23</v>
      </c>
      <c r="H35" s="34">
        <v>2</v>
      </c>
      <c r="I35" s="35">
        <v>15045</v>
      </c>
      <c r="J35" s="35">
        <v>766</v>
      </c>
      <c r="K35" s="35">
        <v>0</v>
      </c>
      <c r="L35" s="35">
        <v>893</v>
      </c>
      <c r="M35" s="35">
        <v>16704</v>
      </c>
      <c r="N35" s="24"/>
      <c r="O35" s="34">
        <v>0</v>
      </c>
      <c r="P35" s="34">
        <v>0</v>
      </c>
      <c r="Q35" s="36">
        <v>0.18</v>
      </c>
      <c r="R35" s="36">
        <v>0.14357074949612178</v>
      </c>
      <c r="S35" s="37">
        <v>0</v>
      </c>
      <c r="T35" s="24"/>
      <c r="U35" s="38">
        <v>31622</v>
      </c>
      <c r="V35" s="38">
        <v>0</v>
      </c>
      <c r="W35" s="38">
        <v>0</v>
      </c>
      <c r="X35" s="38">
        <v>1786</v>
      </c>
      <c r="Y35" s="38">
        <v>33408</v>
      </c>
    </row>
    <row r="36" spans="1:25" x14ac:dyDescent="0.3">
      <c r="A36" s="31">
        <v>412</v>
      </c>
      <c r="B36" s="32">
        <v>412035073</v>
      </c>
      <c r="C36" s="33" t="s">
        <v>34</v>
      </c>
      <c r="D36" s="31">
        <v>35</v>
      </c>
      <c r="E36" s="33" t="s">
        <v>22</v>
      </c>
      <c r="F36" s="31">
        <v>73</v>
      </c>
      <c r="G36" s="33" t="s">
        <v>37</v>
      </c>
      <c r="H36" s="34">
        <v>1</v>
      </c>
      <c r="I36" s="35">
        <v>15045</v>
      </c>
      <c r="J36" s="35">
        <v>11707</v>
      </c>
      <c r="K36" s="35">
        <v>0</v>
      </c>
      <c r="L36" s="35">
        <v>893</v>
      </c>
      <c r="M36" s="35">
        <v>27645</v>
      </c>
      <c r="N36" s="24"/>
      <c r="O36" s="34">
        <v>0</v>
      </c>
      <c r="P36" s="34">
        <v>0</v>
      </c>
      <c r="Q36" s="36">
        <v>0.09</v>
      </c>
      <c r="R36" s="36">
        <v>5.5289615286728301E-3</v>
      </c>
      <c r="S36" s="37">
        <v>0</v>
      </c>
      <c r="T36" s="24"/>
      <c r="U36" s="38">
        <v>26752</v>
      </c>
      <c r="V36" s="38">
        <v>0</v>
      </c>
      <c r="W36" s="38">
        <v>0</v>
      </c>
      <c r="X36" s="38">
        <v>893</v>
      </c>
      <c r="Y36" s="38">
        <v>27645</v>
      </c>
    </row>
    <row r="37" spans="1:25" x14ac:dyDescent="0.3">
      <c r="A37" s="31">
        <v>412</v>
      </c>
      <c r="B37" s="32">
        <v>412035165</v>
      </c>
      <c r="C37" s="33" t="s">
        <v>34</v>
      </c>
      <c r="D37" s="31">
        <v>35</v>
      </c>
      <c r="E37" s="33" t="s">
        <v>22</v>
      </c>
      <c r="F37" s="31">
        <v>165</v>
      </c>
      <c r="G37" s="33" t="s">
        <v>28</v>
      </c>
      <c r="H37" s="34">
        <v>1</v>
      </c>
      <c r="I37" s="35">
        <v>15045</v>
      </c>
      <c r="J37" s="35">
        <v>820</v>
      </c>
      <c r="K37" s="35">
        <v>0</v>
      </c>
      <c r="L37" s="35">
        <v>893</v>
      </c>
      <c r="M37" s="35">
        <v>16758</v>
      </c>
      <c r="N37" s="24"/>
      <c r="O37" s="34">
        <v>0</v>
      </c>
      <c r="P37" s="34">
        <v>0</v>
      </c>
      <c r="Q37" s="36">
        <v>9.8299999999999998E-2</v>
      </c>
      <c r="R37" s="36">
        <v>0.11701966045576953</v>
      </c>
      <c r="S37" s="37">
        <v>0</v>
      </c>
      <c r="T37" s="24"/>
      <c r="U37" s="38">
        <v>15865</v>
      </c>
      <c r="V37" s="38">
        <v>0</v>
      </c>
      <c r="W37" s="38">
        <v>0</v>
      </c>
      <c r="X37" s="38">
        <v>893</v>
      </c>
      <c r="Y37" s="38">
        <v>16758</v>
      </c>
    </row>
    <row r="38" spans="1:25" x14ac:dyDescent="0.3">
      <c r="A38" s="31">
        <v>412</v>
      </c>
      <c r="B38" s="32">
        <v>412035189</v>
      </c>
      <c r="C38" s="33" t="s">
        <v>34</v>
      </c>
      <c r="D38" s="31">
        <v>35</v>
      </c>
      <c r="E38" s="33" t="s">
        <v>22</v>
      </c>
      <c r="F38" s="31">
        <v>189</v>
      </c>
      <c r="G38" s="33" t="s">
        <v>38</v>
      </c>
      <c r="H38" s="34">
        <v>4</v>
      </c>
      <c r="I38" s="35">
        <v>9862</v>
      </c>
      <c r="J38" s="35">
        <v>3951</v>
      </c>
      <c r="K38" s="35">
        <v>0</v>
      </c>
      <c r="L38" s="35">
        <v>893</v>
      </c>
      <c r="M38" s="35">
        <v>14706</v>
      </c>
      <c r="N38" s="24"/>
      <c r="O38" s="34">
        <v>0</v>
      </c>
      <c r="P38" s="34">
        <v>0</v>
      </c>
      <c r="Q38" s="36">
        <v>0.09</v>
      </c>
      <c r="R38" s="36">
        <v>4.582748749590723E-3</v>
      </c>
      <c r="S38" s="37">
        <v>0</v>
      </c>
      <c r="T38" s="24"/>
      <c r="U38" s="38">
        <v>55252</v>
      </c>
      <c r="V38" s="38">
        <v>0</v>
      </c>
      <c r="W38" s="38">
        <v>0</v>
      </c>
      <c r="X38" s="38">
        <v>3572</v>
      </c>
      <c r="Y38" s="38">
        <v>58824</v>
      </c>
    </row>
    <row r="39" spans="1:25" x14ac:dyDescent="0.3">
      <c r="A39" s="31">
        <v>412</v>
      </c>
      <c r="B39" s="32">
        <v>412035220</v>
      </c>
      <c r="C39" s="33" t="s">
        <v>34</v>
      </c>
      <c r="D39" s="31">
        <v>35</v>
      </c>
      <c r="E39" s="33" t="s">
        <v>22</v>
      </c>
      <c r="F39" s="31">
        <v>220</v>
      </c>
      <c r="G39" s="33" t="s">
        <v>42</v>
      </c>
      <c r="H39" s="34">
        <v>3</v>
      </c>
      <c r="I39" s="35">
        <v>12913</v>
      </c>
      <c r="J39" s="35">
        <v>5256</v>
      </c>
      <c r="K39" s="35">
        <v>0</v>
      </c>
      <c r="L39" s="35">
        <v>893</v>
      </c>
      <c r="M39" s="35">
        <v>19062</v>
      </c>
      <c r="N39" s="24"/>
      <c r="O39" s="34">
        <v>0</v>
      </c>
      <c r="P39" s="34">
        <v>0</v>
      </c>
      <c r="Q39" s="36">
        <v>0.09</v>
      </c>
      <c r="R39" s="36">
        <v>1.6324036467687236E-2</v>
      </c>
      <c r="S39" s="37">
        <v>0</v>
      </c>
      <c r="T39" s="24"/>
      <c r="U39" s="38">
        <v>54507</v>
      </c>
      <c r="V39" s="38">
        <v>0</v>
      </c>
      <c r="W39" s="38">
        <v>0</v>
      </c>
      <c r="X39" s="38">
        <v>2679</v>
      </c>
      <c r="Y39" s="38">
        <v>57186</v>
      </c>
    </row>
    <row r="40" spans="1:25" x14ac:dyDescent="0.3">
      <c r="A40" s="31">
        <v>412</v>
      </c>
      <c r="B40" s="32">
        <v>412035244</v>
      </c>
      <c r="C40" s="33" t="s">
        <v>34</v>
      </c>
      <c r="D40" s="31">
        <v>35</v>
      </c>
      <c r="E40" s="33" t="s">
        <v>22</v>
      </c>
      <c r="F40" s="31">
        <v>244</v>
      </c>
      <c r="G40" s="33" t="s">
        <v>43</v>
      </c>
      <c r="H40" s="34">
        <v>10</v>
      </c>
      <c r="I40" s="35">
        <v>11941</v>
      </c>
      <c r="J40" s="35">
        <v>4838</v>
      </c>
      <c r="K40" s="35">
        <v>0</v>
      </c>
      <c r="L40" s="35">
        <v>893</v>
      </c>
      <c r="M40" s="35">
        <v>17672</v>
      </c>
      <c r="N40" s="24"/>
      <c r="O40" s="34">
        <v>0</v>
      </c>
      <c r="P40" s="34">
        <v>0</v>
      </c>
      <c r="Q40" s="36">
        <v>0.18</v>
      </c>
      <c r="R40" s="36">
        <v>0.10548220167912307</v>
      </c>
      <c r="S40" s="37">
        <v>0</v>
      </c>
      <c r="T40" s="24"/>
      <c r="U40" s="38">
        <v>167790</v>
      </c>
      <c r="V40" s="38">
        <v>0</v>
      </c>
      <c r="W40" s="38">
        <v>0</v>
      </c>
      <c r="X40" s="38">
        <v>8930</v>
      </c>
      <c r="Y40" s="38">
        <v>176720</v>
      </c>
    </row>
    <row r="41" spans="1:25" x14ac:dyDescent="0.3">
      <c r="A41" s="31">
        <v>412</v>
      </c>
      <c r="B41" s="32">
        <v>412035285</v>
      </c>
      <c r="C41" s="33" t="s">
        <v>34</v>
      </c>
      <c r="D41" s="31">
        <v>35</v>
      </c>
      <c r="E41" s="33" t="s">
        <v>22</v>
      </c>
      <c r="F41" s="31">
        <v>285</v>
      </c>
      <c r="G41" s="33" t="s">
        <v>44</v>
      </c>
      <c r="H41" s="34">
        <v>6</v>
      </c>
      <c r="I41" s="35">
        <v>9783</v>
      </c>
      <c r="J41" s="35">
        <v>2996</v>
      </c>
      <c r="K41" s="35">
        <v>0</v>
      </c>
      <c r="L41" s="35">
        <v>893</v>
      </c>
      <c r="M41" s="35">
        <v>13672</v>
      </c>
      <c r="N41" s="24"/>
      <c r="O41" s="34">
        <v>0</v>
      </c>
      <c r="P41" s="34">
        <v>0</v>
      </c>
      <c r="Q41" s="36">
        <v>0.09</v>
      </c>
      <c r="R41" s="36">
        <v>4.1055014022640106E-2</v>
      </c>
      <c r="S41" s="37">
        <v>0</v>
      </c>
      <c r="T41" s="24"/>
      <c r="U41" s="38">
        <v>76674</v>
      </c>
      <c r="V41" s="38">
        <v>0</v>
      </c>
      <c r="W41" s="38">
        <v>0</v>
      </c>
      <c r="X41" s="38">
        <v>5358</v>
      </c>
      <c r="Y41" s="38">
        <v>82032</v>
      </c>
    </row>
    <row r="42" spans="1:25" x14ac:dyDescent="0.3">
      <c r="A42" s="31">
        <v>412</v>
      </c>
      <c r="B42" s="32">
        <v>412035293</v>
      </c>
      <c r="C42" s="33" t="s">
        <v>34</v>
      </c>
      <c r="D42" s="31">
        <v>35</v>
      </c>
      <c r="E42" s="33" t="s">
        <v>22</v>
      </c>
      <c r="F42" s="31">
        <v>293</v>
      </c>
      <c r="G42" s="33" t="s">
        <v>45</v>
      </c>
      <c r="H42" s="34">
        <v>1</v>
      </c>
      <c r="I42" s="35">
        <v>8944</v>
      </c>
      <c r="J42" s="35">
        <v>768</v>
      </c>
      <c r="K42" s="35">
        <v>0</v>
      </c>
      <c r="L42" s="35">
        <v>893</v>
      </c>
      <c r="M42" s="35">
        <v>10605</v>
      </c>
      <c r="N42" s="24"/>
      <c r="O42" s="34">
        <v>0</v>
      </c>
      <c r="P42" s="34">
        <v>0</v>
      </c>
      <c r="Q42" s="36">
        <v>0.18</v>
      </c>
      <c r="R42" s="36">
        <v>4.360999795301755E-3</v>
      </c>
      <c r="S42" s="37">
        <v>0</v>
      </c>
      <c r="T42" s="24"/>
      <c r="U42" s="38">
        <v>9712</v>
      </c>
      <c r="V42" s="38">
        <v>0</v>
      </c>
      <c r="W42" s="38">
        <v>0</v>
      </c>
      <c r="X42" s="38">
        <v>893</v>
      </c>
      <c r="Y42" s="38">
        <v>10605</v>
      </c>
    </row>
    <row r="43" spans="1:25" x14ac:dyDescent="0.3">
      <c r="A43" s="31">
        <v>412</v>
      </c>
      <c r="B43" s="32">
        <v>412035314</v>
      </c>
      <c r="C43" s="33" t="s">
        <v>34</v>
      </c>
      <c r="D43" s="31">
        <v>35</v>
      </c>
      <c r="E43" s="33" t="s">
        <v>22</v>
      </c>
      <c r="F43" s="31">
        <v>314</v>
      </c>
      <c r="G43" s="33" t="s">
        <v>46</v>
      </c>
      <c r="H43" s="34">
        <v>1</v>
      </c>
      <c r="I43" s="35">
        <v>10780</v>
      </c>
      <c r="J43" s="35">
        <v>8363</v>
      </c>
      <c r="K43" s="35">
        <v>0</v>
      </c>
      <c r="L43" s="35">
        <v>893</v>
      </c>
      <c r="M43" s="35">
        <v>20036</v>
      </c>
      <c r="N43" s="24"/>
      <c r="O43" s="34">
        <v>0</v>
      </c>
      <c r="P43" s="34">
        <v>0</v>
      </c>
      <c r="Q43" s="36">
        <v>0.09</v>
      </c>
      <c r="R43" s="36">
        <v>2.7844992918704178E-3</v>
      </c>
      <c r="S43" s="37">
        <v>0</v>
      </c>
      <c r="T43" s="24"/>
      <c r="U43" s="38">
        <v>19143</v>
      </c>
      <c r="V43" s="38">
        <v>0</v>
      </c>
      <c r="W43" s="38">
        <v>0</v>
      </c>
      <c r="X43" s="38">
        <v>893</v>
      </c>
      <c r="Y43" s="38">
        <v>20036</v>
      </c>
    </row>
    <row r="44" spans="1:25" x14ac:dyDescent="0.3">
      <c r="A44" s="31">
        <v>412</v>
      </c>
      <c r="B44" s="32">
        <v>412035335</v>
      </c>
      <c r="C44" s="33" t="s">
        <v>34</v>
      </c>
      <c r="D44" s="31">
        <v>35</v>
      </c>
      <c r="E44" s="33" t="s">
        <v>22</v>
      </c>
      <c r="F44" s="31">
        <v>335</v>
      </c>
      <c r="G44" s="33" t="s">
        <v>47</v>
      </c>
      <c r="H44" s="34">
        <v>1</v>
      </c>
      <c r="I44" s="35">
        <v>10780</v>
      </c>
      <c r="J44" s="35">
        <v>7379</v>
      </c>
      <c r="K44" s="35">
        <v>0</v>
      </c>
      <c r="L44" s="35">
        <v>893</v>
      </c>
      <c r="M44" s="35">
        <v>19052</v>
      </c>
      <c r="N44" s="24"/>
      <c r="O44" s="34">
        <v>0</v>
      </c>
      <c r="P44" s="34">
        <v>0</v>
      </c>
      <c r="Q44" s="36">
        <v>0.09</v>
      </c>
      <c r="R44" s="36">
        <v>3.4569824048371787E-4</v>
      </c>
      <c r="S44" s="37">
        <v>0</v>
      </c>
      <c r="T44" s="24"/>
      <c r="U44" s="38">
        <v>18159</v>
      </c>
      <c r="V44" s="38">
        <v>0</v>
      </c>
      <c r="W44" s="38">
        <v>0</v>
      </c>
      <c r="X44" s="38">
        <v>893</v>
      </c>
      <c r="Y44" s="38">
        <v>19052</v>
      </c>
    </row>
    <row r="45" spans="1:25" x14ac:dyDescent="0.3">
      <c r="A45" s="31">
        <v>412</v>
      </c>
      <c r="B45" s="32">
        <v>412035336</v>
      </c>
      <c r="C45" s="33" t="s">
        <v>34</v>
      </c>
      <c r="D45" s="31">
        <v>35</v>
      </c>
      <c r="E45" s="33" t="s">
        <v>22</v>
      </c>
      <c r="F45" s="31">
        <v>336</v>
      </c>
      <c r="G45" s="33" t="s">
        <v>48</v>
      </c>
      <c r="H45" s="34">
        <v>1</v>
      </c>
      <c r="I45" s="35">
        <v>10780</v>
      </c>
      <c r="J45" s="35">
        <v>2035</v>
      </c>
      <c r="K45" s="35">
        <v>0</v>
      </c>
      <c r="L45" s="35">
        <v>893</v>
      </c>
      <c r="M45" s="35">
        <v>13708</v>
      </c>
      <c r="N45" s="24"/>
      <c r="O45" s="34">
        <v>0</v>
      </c>
      <c r="P45" s="34">
        <v>0</v>
      </c>
      <c r="Q45" s="36">
        <v>0.09</v>
      </c>
      <c r="R45" s="36">
        <v>3.8091043761858505E-2</v>
      </c>
      <c r="S45" s="37">
        <v>0</v>
      </c>
      <c r="T45" s="24"/>
      <c r="U45" s="38">
        <v>12815</v>
      </c>
      <c r="V45" s="38">
        <v>0</v>
      </c>
      <c r="W45" s="38">
        <v>0</v>
      </c>
      <c r="X45" s="38">
        <v>893</v>
      </c>
      <c r="Y45" s="38">
        <v>13708</v>
      </c>
    </row>
    <row r="46" spans="1:25" x14ac:dyDescent="0.3">
      <c r="A46" s="31">
        <v>412</v>
      </c>
      <c r="B46" s="32">
        <v>412035625</v>
      </c>
      <c r="C46" s="33" t="s">
        <v>34</v>
      </c>
      <c r="D46" s="31">
        <v>35</v>
      </c>
      <c r="E46" s="33" t="s">
        <v>22</v>
      </c>
      <c r="F46" s="31">
        <v>625</v>
      </c>
      <c r="G46" s="33" t="s">
        <v>49</v>
      </c>
      <c r="H46" s="34">
        <v>1</v>
      </c>
      <c r="I46" s="35">
        <v>10780</v>
      </c>
      <c r="J46" s="35">
        <v>2035</v>
      </c>
      <c r="K46" s="35">
        <v>0</v>
      </c>
      <c r="L46" s="35">
        <v>893</v>
      </c>
      <c r="M46" s="35">
        <v>13708</v>
      </c>
      <c r="N46" s="24"/>
      <c r="O46" s="34">
        <v>0</v>
      </c>
      <c r="P46" s="34">
        <v>0</v>
      </c>
      <c r="Q46" s="36">
        <v>0.09</v>
      </c>
      <c r="R46" s="36">
        <v>2.8006211849814838E-3</v>
      </c>
      <c r="S46" s="37">
        <v>0</v>
      </c>
      <c r="T46" s="24"/>
      <c r="U46" s="38">
        <v>12815</v>
      </c>
      <c r="V46" s="38">
        <v>0</v>
      </c>
      <c r="W46" s="38">
        <v>0</v>
      </c>
      <c r="X46" s="38">
        <v>893</v>
      </c>
      <c r="Y46" s="38">
        <v>13708</v>
      </c>
    </row>
    <row r="47" spans="1:25" x14ac:dyDescent="0.3">
      <c r="A47" s="31">
        <v>413</v>
      </c>
      <c r="B47" s="32">
        <v>413114091</v>
      </c>
      <c r="C47" s="33" t="s">
        <v>50</v>
      </c>
      <c r="D47" s="31">
        <v>114</v>
      </c>
      <c r="E47" s="33" t="s">
        <v>51</v>
      </c>
      <c r="F47" s="31">
        <v>91</v>
      </c>
      <c r="G47" s="33" t="s">
        <v>52</v>
      </c>
      <c r="H47" s="34">
        <v>3</v>
      </c>
      <c r="I47" s="35">
        <v>12117</v>
      </c>
      <c r="J47" s="35">
        <v>15261</v>
      </c>
      <c r="K47" s="35">
        <v>0</v>
      </c>
      <c r="L47" s="35">
        <v>893</v>
      </c>
      <c r="M47" s="35">
        <v>28271</v>
      </c>
      <c r="N47" s="24"/>
      <c r="O47" s="34">
        <v>0</v>
      </c>
      <c r="P47" s="34">
        <v>0</v>
      </c>
      <c r="Q47" s="36">
        <v>0.09</v>
      </c>
      <c r="R47" s="36">
        <v>2.3378136146314767E-2</v>
      </c>
      <c r="S47" s="37">
        <v>0</v>
      </c>
      <c r="T47" s="24"/>
      <c r="U47" s="38">
        <v>82134</v>
      </c>
      <c r="V47" s="38">
        <v>0</v>
      </c>
      <c r="W47" s="38">
        <v>0</v>
      </c>
      <c r="X47" s="38">
        <v>2679</v>
      </c>
      <c r="Y47" s="38">
        <v>84813</v>
      </c>
    </row>
    <row r="48" spans="1:25" x14ac:dyDescent="0.3">
      <c r="A48" s="31">
        <v>413</v>
      </c>
      <c r="B48" s="32">
        <v>413114114</v>
      </c>
      <c r="C48" s="33" t="s">
        <v>50</v>
      </c>
      <c r="D48" s="31">
        <v>114</v>
      </c>
      <c r="E48" s="33" t="s">
        <v>51</v>
      </c>
      <c r="F48" s="31">
        <v>114</v>
      </c>
      <c r="G48" s="33" t="s">
        <v>51</v>
      </c>
      <c r="H48" s="34">
        <v>63</v>
      </c>
      <c r="I48" s="35">
        <v>11244</v>
      </c>
      <c r="J48" s="35">
        <v>3093</v>
      </c>
      <c r="K48" s="35">
        <v>0</v>
      </c>
      <c r="L48" s="35">
        <v>893</v>
      </c>
      <c r="M48" s="35">
        <v>15230</v>
      </c>
      <c r="N48" s="24"/>
      <c r="O48" s="34">
        <v>0</v>
      </c>
      <c r="P48" s="34">
        <v>0</v>
      </c>
      <c r="Q48" s="36">
        <v>0.18</v>
      </c>
      <c r="R48" s="36">
        <v>4.6222643321837974E-2</v>
      </c>
      <c r="S48" s="37">
        <v>0</v>
      </c>
      <c r="T48" s="24"/>
      <c r="U48" s="38">
        <v>903231</v>
      </c>
      <c r="V48" s="38">
        <v>0</v>
      </c>
      <c r="W48" s="38">
        <v>0</v>
      </c>
      <c r="X48" s="38">
        <v>56259</v>
      </c>
      <c r="Y48" s="38">
        <v>959490</v>
      </c>
    </row>
    <row r="49" spans="1:25" x14ac:dyDescent="0.3">
      <c r="A49" s="31">
        <v>413</v>
      </c>
      <c r="B49" s="32">
        <v>413114117</v>
      </c>
      <c r="C49" s="33" t="s">
        <v>50</v>
      </c>
      <c r="D49" s="31">
        <v>114</v>
      </c>
      <c r="E49" s="33" t="s">
        <v>51</v>
      </c>
      <c r="F49" s="31">
        <v>117</v>
      </c>
      <c r="G49" s="33" t="s">
        <v>53</v>
      </c>
      <c r="H49" s="34">
        <v>1</v>
      </c>
      <c r="I49" s="35">
        <v>14107</v>
      </c>
      <c r="J49" s="35">
        <v>6593</v>
      </c>
      <c r="K49" s="35">
        <v>0</v>
      </c>
      <c r="L49" s="35">
        <v>893</v>
      </c>
      <c r="M49" s="35">
        <v>21593</v>
      </c>
      <c r="N49" s="24"/>
      <c r="O49" s="34">
        <v>0</v>
      </c>
      <c r="P49" s="34">
        <v>0</v>
      </c>
      <c r="Q49" s="36">
        <v>0.09</v>
      </c>
      <c r="R49" s="36">
        <v>6.8951219382557091E-2</v>
      </c>
      <c r="S49" s="37">
        <v>0</v>
      </c>
      <c r="T49" s="24"/>
      <c r="U49" s="38">
        <v>20700</v>
      </c>
      <c r="V49" s="38">
        <v>0</v>
      </c>
      <c r="W49" s="38">
        <v>0</v>
      </c>
      <c r="X49" s="38">
        <v>893</v>
      </c>
      <c r="Y49" s="38">
        <v>21593</v>
      </c>
    </row>
    <row r="50" spans="1:25" x14ac:dyDescent="0.3">
      <c r="A50" s="31">
        <v>413</v>
      </c>
      <c r="B50" s="32">
        <v>413114210</v>
      </c>
      <c r="C50" s="33" t="s">
        <v>50</v>
      </c>
      <c r="D50" s="31">
        <v>114</v>
      </c>
      <c r="E50" s="33" t="s">
        <v>51</v>
      </c>
      <c r="F50" s="31">
        <v>210</v>
      </c>
      <c r="G50" s="33" t="s">
        <v>54</v>
      </c>
      <c r="H50" s="34">
        <v>1</v>
      </c>
      <c r="I50" s="35">
        <v>9555</v>
      </c>
      <c r="J50" s="35">
        <v>3234</v>
      </c>
      <c r="K50" s="35">
        <v>0</v>
      </c>
      <c r="L50" s="35">
        <v>893</v>
      </c>
      <c r="M50" s="35">
        <v>13682</v>
      </c>
      <c r="N50" s="24"/>
      <c r="O50" s="34">
        <v>0</v>
      </c>
      <c r="P50" s="34">
        <v>0</v>
      </c>
      <c r="Q50" s="36">
        <v>0.09</v>
      </c>
      <c r="R50" s="36">
        <v>6.4058701199130069E-2</v>
      </c>
      <c r="S50" s="37">
        <v>0</v>
      </c>
      <c r="T50" s="24"/>
      <c r="U50" s="38">
        <v>12789</v>
      </c>
      <c r="V50" s="38">
        <v>0</v>
      </c>
      <c r="W50" s="38">
        <v>0</v>
      </c>
      <c r="X50" s="38">
        <v>893</v>
      </c>
      <c r="Y50" s="38">
        <v>13682</v>
      </c>
    </row>
    <row r="51" spans="1:25" x14ac:dyDescent="0.3">
      <c r="A51" s="31">
        <v>413</v>
      </c>
      <c r="B51" s="32">
        <v>413114253</v>
      </c>
      <c r="C51" s="33" t="s">
        <v>50</v>
      </c>
      <c r="D51" s="31">
        <v>114</v>
      </c>
      <c r="E51" s="33" t="s">
        <v>51</v>
      </c>
      <c r="F51" s="31">
        <v>253</v>
      </c>
      <c r="G51" s="33" t="s">
        <v>55</v>
      </c>
      <c r="H51" s="34">
        <v>3</v>
      </c>
      <c r="I51" s="35">
        <v>10127</v>
      </c>
      <c r="J51" s="35">
        <v>19782</v>
      </c>
      <c r="K51" s="35">
        <v>0</v>
      </c>
      <c r="L51" s="35">
        <v>893</v>
      </c>
      <c r="M51" s="35">
        <v>30802</v>
      </c>
      <c r="N51" s="24"/>
      <c r="O51" s="34">
        <v>0</v>
      </c>
      <c r="P51" s="34">
        <v>0</v>
      </c>
      <c r="Q51" s="36">
        <v>0.09</v>
      </c>
      <c r="R51" s="36">
        <v>4.6237767362094326E-2</v>
      </c>
      <c r="S51" s="37">
        <v>0</v>
      </c>
      <c r="T51" s="24"/>
      <c r="U51" s="38">
        <v>89727</v>
      </c>
      <c r="V51" s="38">
        <v>0</v>
      </c>
      <c r="W51" s="38">
        <v>0</v>
      </c>
      <c r="X51" s="38">
        <v>2679</v>
      </c>
      <c r="Y51" s="38">
        <v>92406</v>
      </c>
    </row>
    <row r="52" spans="1:25" x14ac:dyDescent="0.3">
      <c r="A52" s="31">
        <v>413</v>
      </c>
      <c r="B52" s="32">
        <v>413114670</v>
      </c>
      <c r="C52" s="33" t="s">
        <v>50</v>
      </c>
      <c r="D52" s="31">
        <v>114</v>
      </c>
      <c r="E52" s="33" t="s">
        <v>51</v>
      </c>
      <c r="F52" s="31">
        <v>670</v>
      </c>
      <c r="G52" s="33" t="s">
        <v>56</v>
      </c>
      <c r="H52" s="34">
        <v>31</v>
      </c>
      <c r="I52" s="35">
        <v>9466</v>
      </c>
      <c r="J52" s="35">
        <v>8558</v>
      </c>
      <c r="K52" s="35">
        <v>0</v>
      </c>
      <c r="L52" s="35">
        <v>893</v>
      </c>
      <c r="M52" s="35">
        <v>18917</v>
      </c>
      <c r="N52" s="24"/>
      <c r="O52" s="34">
        <v>0</v>
      </c>
      <c r="P52" s="34">
        <v>0</v>
      </c>
      <c r="Q52" s="36">
        <v>0.09</v>
      </c>
      <c r="R52" s="36">
        <v>9.8140149028074053E-2</v>
      </c>
      <c r="S52" s="37">
        <v>-1494.9849529985611</v>
      </c>
      <c r="T52" s="24"/>
      <c r="U52" s="38">
        <v>558744</v>
      </c>
      <c r="V52" s="38">
        <v>0</v>
      </c>
      <c r="W52" s="38">
        <v>-46344.533542955396</v>
      </c>
      <c r="X52" s="38">
        <v>27683</v>
      </c>
      <c r="Y52" s="38">
        <v>540082.46645704459</v>
      </c>
    </row>
    <row r="53" spans="1:25" x14ac:dyDescent="0.3">
      <c r="A53" s="31">
        <v>413</v>
      </c>
      <c r="B53" s="32">
        <v>413114674</v>
      </c>
      <c r="C53" s="33" t="s">
        <v>50</v>
      </c>
      <c r="D53" s="31">
        <v>114</v>
      </c>
      <c r="E53" s="33" t="s">
        <v>51</v>
      </c>
      <c r="F53" s="31">
        <v>674</v>
      </c>
      <c r="G53" s="33" t="s">
        <v>57</v>
      </c>
      <c r="H53" s="34">
        <v>35</v>
      </c>
      <c r="I53" s="35">
        <v>11010</v>
      </c>
      <c r="J53" s="35">
        <v>4896</v>
      </c>
      <c r="K53" s="35">
        <v>0</v>
      </c>
      <c r="L53" s="35">
        <v>893</v>
      </c>
      <c r="M53" s="35">
        <v>16799</v>
      </c>
      <c r="N53" s="24"/>
      <c r="O53" s="34">
        <v>0</v>
      </c>
      <c r="P53" s="34">
        <v>0</v>
      </c>
      <c r="Q53" s="36">
        <v>0.18</v>
      </c>
      <c r="R53" s="36">
        <v>4.963834982447634E-2</v>
      </c>
      <c r="S53" s="37">
        <v>0</v>
      </c>
      <c r="T53" s="24"/>
      <c r="U53" s="38">
        <v>556710</v>
      </c>
      <c r="V53" s="38">
        <v>0</v>
      </c>
      <c r="W53" s="38">
        <v>0</v>
      </c>
      <c r="X53" s="38">
        <v>31255</v>
      </c>
      <c r="Y53" s="38">
        <v>587965</v>
      </c>
    </row>
    <row r="54" spans="1:25" x14ac:dyDescent="0.3">
      <c r="A54" s="31">
        <v>413</v>
      </c>
      <c r="B54" s="32">
        <v>413114683</v>
      </c>
      <c r="C54" s="33" t="s">
        <v>50</v>
      </c>
      <c r="D54" s="31">
        <v>114</v>
      </c>
      <c r="E54" s="33" t="s">
        <v>51</v>
      </c>
      <c r="F54" s="31">
        <v>683</v>
      </c>
      <c r="G54" s="33" t="s">
        <v>58</v>
      </c>
      <c r="H54" s="34">
        <v>2</v>
      </c>
      <c r="I54" s="35">
        <v>9698</v>
      </c>
      <c r="J54" s="35">
        <v>6770</v>
      </c>
      <c r="K54" s="35">
        <v>0</v>
      </c>
      <c r="L54" s="35">
        <v>893</v>
      </c>
      <c r="M54" s="35">
        <v>17361</v>
      </c>
      <c r="N54" s="24"/>
      <c r="O54" s="34">
        <v>0</v>
      </c>
      <c r="P54" s="34">
        <v>0</v>
      </c>
      <c r="Q54" s="36">
        <v>0.09</v>
      </c>
      <c r="R54" s="36">
        <v>2.7557262961022694E-2</v>
      </c>
      <c r="S54" s="37">
        <v>0</v>
      </c>
      <c r="T54" s="24"/>
      <c r="U54" s="38">
        <v>32936</v>
      </c>
      <c r="V54" s="38">
        <v>0</v>
      </c>
      <c r="W54" s="38">
        <v>0</v>
      </c>
      <c r="X54" s="38">
        <v>1786</v>
      </c>
      <c r="Y54" s="38">
        <v>34722</v>
      </c>
    </row>
    <row r="55" spans="1:25" x14ac:dyDescent="0.3">
      <c r="A55" s="31">
        <v>413</v>
      </c>
      <c r="B55" s="32">
        <v>413114717</v>
      </c>
      <c r="C55" s="33" t="s">
        <v>50</v>
      </c>
      <c r="D55" s="31">
        <v>114</v>
      </c>
      <c r="E55" s="33" t="s">
        <v>51</v>
      </c>
      <c r="F55" s="31">
        <v>717</v>
      </c>
      <c r="G55" s="33" t="s">
        <v>59</v>
      </c>
      <c r="H55" s="34">
        <v>52</v>
      </c>
      <c r="I55" s="35">
        <v>11338</v>
      </c>
      <c r="J55" s="35">
        <v>5397</v>
      </c>
      <c r="K55" s="35">
        <v>0</v>
      </c>
      <c r="L55" s="35">
        <v>893</v>
      </c>
      <c r="M55" s="35">
        <v>17628</v>
      </c>
      <c r="N55" s="24"/>
      <c r="O55" s="34">
        <v>0</v>
      </c>
      <c r="P55" s="34">
        <v>0</v>
      </c>
      <c r="Q55" s="36">
        <v>0.09</v>
      </c>
      <c r="R55" s="36">
        <v>6.1322218074841194E-2</v>
      </c>
      <c r="S55" s="37">
        <v>0</v>
      </c>
      <c r="T55" s="24"/>
      <c r="U55" s="38">
        <v>870220</v>
      </c>
      <c r="V55" s="38">
        <v>0</v>
      </c>
      <c r="W55" s="38">
        <v>0</v>
      </c>
      <c r="X55" s="38">
        <v>46436</v>
      </c>
      <c r="Y55" s="38">
        <v>916656</v>
      </c>
    </row>
    <row r="56" spans="1:25" x14ac:dyDescent="0.3">
      <c r="A56" s="31">
        <v>413</v>
      </c>
      <c r="B56" s="32">
        <v>413114720</v>
      </c>
      <c r="C56" s="33" t="s">
        <v>50</v>
      </c>
      <c r="D56" s="31">
        <v>114</v>
      </c>
      <c r="E56" s="33" t="s">
        <v>51</v>
      </c>
      <c r="F56" s="31">
        <v>720</v>
      </c>
      <c r="G56" s="33" t="s">
        <v>60</v>
      </c>
      <c r="H56" s="34">
        <v>1</v>
      </c>
      <c r="I56" s="35">
        <v>10127</v>
      </c>
      <c r="J56" s="35">
        <v>2184</v>
      </c>
      <c r="K56" s="35">
        <v>0</v>
      </c>
      <c r="L56" s="35">
        <v>893</v>
      </c>
      <c r="M56" s="35">
        <v>13204</v>
      </c>
      <c r="N56" s="24"/>
      <c r="O56" s="34">
        <v>0</v>
      </c>
      <c r="P56" s="34">
        <v>0</v>
      </c>
      <c r="Q56" s="36">
        <v>0.09</v>
      </c>
      <c r="R56" s="36">
        <v>9.1982558380883372E-3</v>
      </c>
      <c r="S56" s="37">
        <v>0</v>
      </c>
      <c r="T56" s="24"/>
      <c r="U56" s="38">
        <v>12311</v>
      </c>
      <c r="V56" s="38">
        <v>0</v>
      </c>
      <c r="W56" s="38">
        <v>0</v>
      </c>
      <c r="X56" s="38">
        <v>893</v>
      </c>
      <c r="Y56" s="38">
        <v>13204</v>
      </c>
    </row>
    <row r="57" spans="1:25" x14ac:dyDescent="0.3">
      <c r="A57" s="31">
        <v>413</v>
      </c>
      <c r="B57" s="32">
        <v>413114750</v>
      </c>
      <c r="C57" s="33" t="s">
        <v>50</v>
      </c>
      <c r="D57" s="31">
        <v>114</v>
      </c>
      <c r="E57" s="33" t="s">
        <v>51</v>
      </c>
      <c r="F57" s="31">
        <v>750</v>
      </c>
      <c r="G57" s="33" t="s">
        <v>61</v>
      </c>
      <c r="H57" s="34">
        <v>22</v>
      </c>
      <c r="I57" s="35">
        <v>10714</v>
      </c>
      <c r="J57" s="35">
        <v>7793</v>
      </c>
      <c r="K57" s="35">
        <v>0</v>
      </c>
      <c r="L57" s="35">
        <v>893</v>
      </c>
      <c r="M57" s="35">
        <v>19400</v>
      </c>
      <c r="N57" s="24"/>
      <c r="O57" s="34">
        <v>0</v>
      </c>
      <c r="P57" s="34">
        <v>0</v>
      </c>
      <c r="Q57" s="36">
        <v>0.09</v>
      </c>
      <c r="R57" s="36">
        <v>2.868569718346773E-2</v>
      </c>
      <c r="S57" s="37">
        <v>0</v>
      </c>
      <c r="T57" s="24"/>
      <c r="U57" s="38">
        <v>407154</v>
      </c>
      <c r="V57" s="38">
        <v>0</v>
      </c>
      <c r="W57" s="38">
        <v>0</v>
      </c>
      <c r="X57" s="38">
        <v>19646</v>
      </c>
      <c r="Y57" s="38">
        <v>426800</v>
      </c>
    </row>
    <row r="58" spans="1:25" x14ac:dyDescent="0.3">
      <c r="A58" s="31">
        <v>413</v>
      </c>
      <c r="B58" s="32">
        <v>413114755</v>
      </c>
      <c r="C58" s="33" t="s">
        <v>50</v>
      </c>
      <c r="D58" s="31">
        <v>114</v>
      </c>
      <c r="E58" s="33" t="s">
        <v>51</v>
      </c>
      <c r="F58" s="31">
        <v>755</v>
      </c>
      <c r="G58" s="33" t="s">
        <v>62</v>
      </c>
      <c r="H58" s="34">
        <v>6</v>
      </c>
      <c r="I58" s="35">
        <v>11570</v>
      </c>
      <c r="J58" s="35">
        <v>4993</v>
      </c>
      <c r="K58" s="35">
        <v>0</v>
      </c>
      <c r="L58" s="35">
        <v>893</v>
      </c>
      <c r="M58" s="35">
        <v>17456</v>
      </c>
      <c r="N58" s="24"/>
      <c r="O58" s="34">
        <v>0</v>
      </c>
      <c r="P58" s="34">
        <v>0</v>
      </c>
      <c r="Q58" s="36">
        <v>0.18</v>
      </c>
      <c r="R58" s="36">
        <v>1.3353727586409873E-2</v>
      </c>
      <c r="S58" s="37">
        <v>0</v>
      </c>
      <c r="T58" s="24"/>
      <c r="U58" s="38">
        <v>99378</v>
      </c>
      <c r="V58" s="38">
        <v>0</v>
      </c>
      <c r="W58" s="38">
        <v>0</v>
      </c>
      <c r="X58" s="38">
        <v>5358</v>
      </c>
      <c r="Y58" s="38">
        <v>104736</v>
      </c>
    </row>
    <row r="59" spans="1:25" x14ac:dyDescent="0.3">
      <c r="A59" s="31">
        <v>414</v>
      </c>
      <c r="B59" s="32">
        <v>414603063</v>
      </c>
      <c r="C59" s="33" t="s">
        <v>63</v>
      </c>
      <c r="D59" s="31">
        <v>603</v>
      </c>
      <c r="E59" s="33" t="s">
        <v>64</v>
      </c>
      <c r="F59" s="31">
        <v>63</v>
      </c>
      <c r="G59" s="33" t="s">
        <v>65</v>
      </c>
      <c r="H59" s="34">
        <v>5</v>
      </c>
      <c r="I59" s="35">
        <v>8840</v>
      </c>
      <c r="J59" s="35">
        <v>3565</v>
      </c>
      <c r="K59" s="35">
        <v>0</v>
      </c>
      <c r="L59" s="35">
        <v>893</v>
      </c>
      <c r="M59" s="35">
        <v>13298</v>
      </c>
      <c r="N59" s="24"/>
      <c r="O59" s="34">
        <v>0</v>
      </c>
      <c r="P59" s="34">
        <v>0</v>
      </c>
      <c r="Q59" s="36">
        <v>0.18</v>
      </c>
      <c r="R59" s="36">
        <v>2.3008641481446091E-2</v>
      </c>
      <c r="S59" s="37">
        <v>0</v>
      </c>
      <c r="T59" s="24"/>
      <c r="U59" s="38">
        <v>62025</v>
      </c>
      <c r="V59" s="38">
        <v>0</v>
      </c>
      <c r="W59" s="38">
        <v>0</v>
      </c>
      <c r="X59" s="38">
        <v>4465</v>
      </c>
      <c r="Y59" s="38">
        <v>66490</v>
      </c>
    </row>
    <row r="60" spans="1:25" x14ac:dyDescent="0.3">
      <c r="A60" s="31">
        <v>414</v>
      </c>
      <c r="B60" s="32">
        <v>414603209</v>
      </c>
      <c r="C60" s="33" t="s">
        <v>63</v>
      </c>
      <c r="D60" s="31">
        <v>603</v>
      </c>
      <c r="E60" s="33" t="s">
        <v>64</v>
      </c>
      <c r="F60" s="31">
        <v>209</v>
      </c>
      <c r="G60" s="33" t="s">
        <v>66</v>
      </c>
      <c r="H60" s="34">
        <v>62</v>
      </c>
      <c r="I60" s="35">
        <v>11468</v>
      </c>
      <c r="J60" s="35">
        <v>2211</v>
      </c>
      <c r="K60" s="35">
        <v>0</v>
      </c>
      <c r="L60" s="35">
        <v>893</v>
      </c>
      <c r="M60" s="35">
        <v>14572</v>
      </c>
      <c r="N60" s="24"/>
      <c r="O60" s="34">
        <v>0</v>
      </c>
      <c r="P60" s="34">
        <v>0</v>
      </c>
      <c r="Q60" s="36">
        <v>0.18</v>
      </c>
      <c r="R60" s="36">
        <v>4.0573887366280141E-2</v>
      </c>
      <c r="S60" s="37">
        <v>0</v>
      </c>
      <c r="T60" s="24"/>
      <c r="U60" s="38">
        <v>848098</v>
      </c>
      <c r="V60" s="38">
        <v>0</v>
      </c>
      <c r="W60" s="38">
        <v>0</v>
      </c>
      <c r="X60" s="38">
        <v>55366</v>
      </c>
      <c r="Y60" s="38">
        <v>903464</v>
      </c>
    </row>
    <row r="61" spans="1:25" x14ac:dyDescent="0.3">
      <c r="A61" s="31">
        <v>414</v>
      </c>
      <c r="B61" s="32">
        <v>414603236</v>
      </c>
      <c r="C61" s="33" t="s">
        <v>63</v>
      </c>
      <c r="D61" s="31">
        <v>603</v>
      </c>
      <c r="E61" s="33" t="s">
        <v>64</v>
      </c>
      <c r="F61" s="31">
        <v>236</v>
      </c>
      <c r="G61" s="33" t="s">
        <v>67</v>
      </c>
      <c r="H61" s="34">
        <v>166</v>
      </c>
      <c r="I61" s="35">
        <v>11274</v>
      </c>
      <c r="J61" s="35">
        <v>2444</v>
      </c>
      <c r="K61" s="35">
        <v>0</v>
      </c>
      <c r="L61" s="35">
        <v>893</v>
      </c>
      <c r="M61" s="35">
        <v>14611</v>
      </c>
      <c r="N61" s="24"/>
      <c r="O61" s="34">
        <v>0</v>
      </c>
      <c r="P61" s="34">
        <v>0</v>
      </c>
      <c r="Q61" s="36">
        <v>0.18</v>
      </c>
      <c r="R61" s="36">
        <v>2.609590754950035E-2</v>
      </c>
      <c r="S61" s="37">
        <v>0</v>
      </c>
      <c r="T61" s="24"/>
      <c r="U61" s="38">
        <v>2277188</v>
      </c>
      <c r="V61" s="38">
        <v>0</v>
      </c>
      <c r="W61" s="38">
        <v>0</v>
      </c>
      <c r="X61" s="38">
        <v>148238</v>
      </c>
      <c r="Y61" s="38">
        <v>2425426</v>
      </c>
    </row>
    <row r="62" spans="1:25" x14ac:dyDescent="0.3">
      <c r="A62" s="31">
        <v>414</v>
      </c>
      <c r="B62" s="32">
        <v>414603263</v>
      </c>
      <c r="C62" s="33" t="s">
        <v>63</v>
      </c>
      <c r="D62" s="31">
        <v>603</v>
      </c>
      <c r="E62" s="33" t="s">
        <v>64</v>
      </c>
      <c r="F62" s="31">
        <v>263</v>
      </c>
      <c r="G62" s="33" t="s">
        <v>69</v>
      </c>
      <c r="H62" s="34">
        <v>5</v>
      </c>
      <c r="I62" s="35">
        <v>10188</v>
      </c>
      <c r="J62" s="35">
        <v>5065</v>
      </c>
      <c r="K62" s="35">
        <v>0</v>
      </c>
      <c r="L62" s="35">
        <v>893</v>
      </c>
      <c r="M62" s="35">
        <v>16146</v>
      </c>
      <c r="N62" s="24"/>
      <c r="O62" s="34">
        <v>0</v>
      </c>
      <c r="P62" s="34">
        <v>0</v>
      </c>
      <c r="Q62" s="36">
        <v>0.09</v>
      </c>
      <c r="R62" s="36">
        <v>7.7508153270302374E-2</v>
      </c>
      <c r="S62" s="37">
        <v>0</v>
      </c>
      <c r="T62" s="24"/>
      <c r="U62" s="38">
        <v>76265</v>
      </c>
      <c r="V62" s="38">
        <v>0</v>
      </c>
      <c r="W62" s="38">
        <v>0</v>
      </c>
      <c r="X62" s="38">
        <v>4465</v>
      </c>
      <c r="Y62" s="38">
        <v>80730</v>
      </c>
    </row>
    <row r="63" spans="1:25" x14ac:dyDescent="0.3">
      <c r="A63" s="31">
        <v>414</v>
      </c>
      <c r="B63" s="32">
        <v>414603603</v>
      </c>
      <c r="C63" s="33" t="s">
        <v>63</v>
      </c>
      <c r="D63" s="31">
        <v>603</v>
      </c>
      <c r="E63" s="33" t="s">
        <v>64</v>
      </c>
      <c r="F63" s="31">
        <v>603</v>
      </c>
      <c r="G63" s="33" t="s">
        <v>64</v>
      </c>
      <c r="H63" s="34">
        <v>83</v>
      </c>
      <c r="I63" s="35">
        <v>10729</v>
      </c>
      <c r="J63" s="35">
        <v>1738</v>
      </c>
      <c r="K63" s="35">
        <v>0</v>
      </c>
      <c r="L63" s="35">
        <v>893</v>
      </c>
      <c r="M63" s="35">
        <v>13360</v>
      </c>
      <c r="N63" s="24"/>
      <c r="O63" s="34">
        <v>0</v>
      </c>
      <c r="P63" s="34">
        <v>0</v>
      </c>
      <c r="Q63" s="36">
        <v>0.18</v>
      </c>
      <c r="R63" s="36">
        <v>5.7602118466216205E-2</v>
      </c>
      <c r="S63" s="37">
        <v>0</v>
      </c>
      <c r="T63" s="24"/>
      <c r="U63" s="38">
        <v>1034761</v>
      </c>
      <c r="V63" s="38">
        <v>0</v>
      </c>
      <c r="W63" s="38">
        <v>0</v>
      </c>
      <c r="X63" s="38">
        <v>74119</v>
      </c>
      <c r="Y63" s="38">
        <v>1108880</v>
      </c>
    </row>
    <row r="64" spans="1:25" x14ac:dyDescent="0.3">
      <c r="A64" s="31">
        <v>414</v>
      </c>
      <c r="B64" s="32">
        <v>414603618</v>
      </c>
      <c r="C64" s="33" t="s">
        <v>63</v>
      </c>
      <c r="D64" s="31">
        <v>603</v>
      </c>
      <c r="E64" s="33" t="s">
        <v>64</v>
      </c>
      <c r="F64" s="31">
        <v>618</v>
      </c>
      <c r="G64" s="33" t="s">
        <v>363</v>
      </c>
      <c r="H64" s="34">
        <v>1</v>
      </c>
      <c r="I64" s="35">
        <v>11266.434415954418</v>
      </c>
      <c r="J64" s="35">
        <v>8955</v>
      </c>
      <c r="K64" s="35">
        <v>0</v>
      </c>
      <c r="L64" s="35">
        <v>893</v>
      </c>
      <c r="M64" s="35">
        <v>21114.43441595442</v>
      </c>
      <c r="N64" s="24"/>
      <c r="O64" s="34">
        <v>0</v>
      </c>
      <c r="P64" s="34">
        <v>0</v>
      </c>
      <c r="Q64" s="36">
        <v>0.09</v>
      </c>
      <c r="R64" s="36">
        <v>8.9658341903735565E-4</v>
      </c>
      <c r="S64" s="37">
        <v>0</v>
      </c>
      <c r="T64" s="24"/>
      <c r="U64" s="38">
        <v>20221</v>
      </c>
      <c r="V64" s="38">
        <v>0</v>
      </c>
      <c r="W64" s="38">
        <v>0</v>
      </c>
      <c r="X64" s="38">
        <v>893</v>
      </c>
      <c r="Y64" s="38">
        <v>21114</v>
      </c>
    </row>
    <row r="65" spans="1:25" x14ac:dyDescent="0.3">
      <c r="A65" s="31">
        <v>414</v>
      </c>
      <c r="B65" s="32">
        <v>414603635</v>
      </c>
      <c r="C65" s="33" t="s">
        <v>63</v>
      </c>
      <c r="D65" s="31">
        <v>603</v>
      </c>
      <c r="E65" s="33" t="s">
        <v>64</v>
      </c>
      <c r="F65" s="31">
        <v>635</v>
      </c>
      <c r="G65" s="33" t="s">
        <v>70</v>
      </c>
      <c r="H65" s="34">
        <v>23</v>
      </c>
      <c r="I65" s="35">
        <v>10399</v>
      </c>
      <c r="J65" s="35">
        <v>5359</v>
      </c>
      <c r="K65" s="35">
        <v>0</v>
      </c>
      <c r="L65" s="35">
        <v>893</v>
      </c>
      <c r="M65" s="35">
        <v>16651</v>
      </c>
      <c r="N65" s="24"/>
      <c r="O65" s="34">
        <v>0</v>
      </c>
      <c r="P65" s="34">
        <v>0</v>
      </c>
      <c r="Q65" s="36">
        <v>0.09</v>
      </c>
      <c r="R65" s="36">
        <v>1.4539797537956936E-2</v>
      </c>
      <c r="S65" s="37">
        <v>0</v>
      </c>
      <c r="T65" s="24"/>
      <c r="U65" s="38">
        <v>362434</v>
      </c>
      <c r="V65" s="38">
        <v>0</v>
      </c>
      <c r="W65" s="38">
        <v>0</v>
      </c>
      <c r="X65" s="38">
        <v>20539</v>
      </c>
      <c r="Y65" s="38">
        <v>382973</v>
      </c>
    </row>
    <row r="66" spans="1:25" x14ac:dyDescent="0.3">
      <c r="A66" s="31">
        <v>414</v>
      </c>
      <c r="B66" s="32">
        <v>414603715</v>
      </c>
      <c r="C66" s="33" t="s">
        <v>63</v>
      </c>
      <c r="D66" s="31">
        <v>603</v>
      </c>
      <c r="E66" s="33" t="s">
        <v>64</v>
      </c>
      <c r="F66" s="31">
        <v>715</v>
      </c>
      <c r="G66" s="33" t="s">
        <v>71</v>
      </c>
      <c r="H66" s="34">
        <v>18</v>
      </c>
      <c r="I66" s="35">
        <v>10200</v>
      </c>
      <c r="J66" s="35">
        <v>8172</v>
      </c>
      <c r="K66" s="35">
        <v>0</v>
      </c>
      <c r="L66" s="35">
        <v>893</v>
      </c>
      <c r="M66" s="35">
        <v>19265</v>
      </c>
      <c r="N66" s="24"/>
      <c r="O66" s="34">
        <v>0</v>
      </c>
      <c r="P66" s="34">
        <v>0</v>
      </c>
      <c r="Q66" s="36">
        <v>0.09</v>
      </c>
      <c r="R66" s="36">
        <v>2.7789645219333289E-2</v>
      </c>
      <c r="S66" s="37">
        <v>0</v>
      </c>
      <c r="T66" s="24"/>
      <c r="U66" s="38">
        <v>330696</v>
      </c>
      <c r="V66" s="38">
        <v>0</v>
      </c>
      <c r="W66" s="38">
        <v>0</v>
      </c>
      <c r="X66" s="38">
        <v>16074</v>
      </c>
      <c r="Y66" s="38">
        <v>346770</v>
      </c>
    </row>
    <row r="67" spans="1:25" x14ac:dyDescent="0.3">
      <c r="A67" s="31">
        <v>416</v>
      </c>
      <c r="B67" s="32">
        <v>416035035</v>
      </c>
      <c r="C67" s="33" t="s">
        <v>72</v>
      </c>
      <c r="D67" s="31">
        <v>35</v>
      </c>
      <c r="E67" s="33" t="s">
        <v>22</v>
      </c>
      <c r="F67" s="31">
        <v>35</v>
      </c>
      <c r="G67" s="33" t="s">
        <v>22</v>
      </c>
      <c r="H67" s="34">
        <v>537</v>
      </c>
      <c r="I67" s="35">
        <v>12639</v>
      </c>
      <c r="J67" s="35">
        <v>4443</v>
      </c>
      <c r="K67" s="35">
        <v>124.16759776536313</v>
      </c>
      <c r="L67" s="35">
        <v>893</v>
      </c>
      <c r="M67" s="35">
        <v>18099.167597765365</v>
      </c>
      <c r="N67" s="24"/>
      <c r="O67" s="34">
        <v>0</v>
      </c>
      <c r="P67" s="34">
        <v>0</v>
      </c>
      <c r="Q67" s="36">
        <v>0.18</v>
      </c>
      <c r="R67" s="36">
        <v>0.1589661347017316</v>
      </c>
      <c r="S67" s="37">
        <v>0</v>
      </c>
      <c r="T67" s="24"/>
      <c r="U67" s="38">
        <v>9173034</v>
      </c>
      <c r="V67" s="38">
        <v>66678</v>
      </c>
      <c r="W67" s="38">
        <v>0</v>
      </c>
      <c r="X67" s="38">
        <v>479541</v>
      </c>
      <c r="Y67" s="38">
        <v>9719253</v>
      </c>
    </row>
    <row r="68" spans="1:25" x14ac:dyDescent="0.3">
      <c r="A68" s="31">
        <v>416</v>
      </c>
      <c r="B68" s="32">
        <v>416035044</v>
      </c>
      <c r="C68" s="33" t="s">
        <v>72</v>
      </c>
      <c r="D68" s="31">
        <v>35</v>
      </c>
      <c r="E68" s="33" t="s">
        <v>22</v>
      </c>
      <c r="F68" s="31">
        <v>44</v>
      </c>
      <c r="G68" s="33" t="s">
        <v>35</v>
      </c>
      <c r="H68" s="34">
        <v>4</v>
      </c>
      <c r="I68" s="35">
        <v>11995</v>
      </c>
      <c r="J68" s="35">
        <v>275</v>
      </c>
      <c r="K68" s="35">
        <v>0</v>
      </c>
      <c r="L68" s="35">
        <v>893</v>
      </c>
      <c r="M68" s="35">
        <v>13163</v>
      </c>
      <c r="N68" s="24"/>
      <c r="O68" s="34">
        <v>0</v>
      </c>
      <c r="P68" s="34">
        <v>0</v>
      </c>
      <c r="Q68" s="36">
        <v>0.09</v>
      </c>
      <c r="R68" s="36">
        <v>5.5847301083240118E-2</v>
      </c>
      <c r="S68" s="37">
        <v>0</v>
      </c>
      <c r="T68" s="24"/>
      <c r="U68" s="38">
        <v>49080</v>
      </c>
      <c r="V68" s="38">
        <v>0</v>
      </c>
      <c r="W68" s="38">
        <v>0</v>
      </c>
      <c r="X68" s="38">
        <v>3572</v>
      </c>
      <c r="Y68" s="38">
        <v>52652</v>
      </c>
    </row>
    <row r="69" spans="1:25" x14ac:dyDescent="0.3">
      <c r="A69" s="31">
        <v>416</v>
      </c>
      <c r="B69" s="32">
        <v>416035073</v>
      </c>
      <c r="C69" s="33" t="s">
        <v>72</v>
      </c>
      <c r="D69" s="31">
        <v>35</v>
      </c>
      <c r="E69" s="33" t="s">
        <v>22</v>
      </c>
      <c r="F69" s="31">
        <v>73</v>
      </c>
      <c r="G69" s="33" t="s">
        <v>37</v>
      </c>
      <c r="H69" s="34">
        <v>1</v>
      </c>
      <c r="I69" s="35">
        <v>10780</v>
      </c>
      <c r="J69" s="35">
        <v>8388</v>
      </c>
      <c r="K69" s="35">
        <v>0</v>
      </c>
      <c r="L69" s="35">
        <v>893</v>
      </c>
      <c r="M69" s="35">
        <v>20061</v>
      </c>
      <c r="N69" s="24"/>
      <c r="O69" s="34">
        <v>0</v>
      </c>
      <c r="P69" s="34">
        <v>0</v>
      </c>
      <c r="Q69" s="36">
        <v>0.09</v>
      </c>
      <c r="R69" s="36">
        <v>5.5289615286728301E-3</v>
      </c>
      <c r="S69" s="37">
        <v>0</v>
      </c>
      <c r="T69" s="24"/>
      <c r="U69" s="38">
        <v>19168</v>
      </c>
      <c r="V69" s="38">
        <v>0</v>
      </c>
      <c r="W69" s="38">
        <v>0</v>
      </c>
      <c r="X69" s="38">
        <v>893</v>
      </c>
      <c r="Y69" s="38">
        <v>20061</v>
      </c>
    </row>
    <row r="70" spans="1:25" x14ac:dyDescent="0.3">
      <c r="A70" s="31">
        <v>416</v>
      </c>
      <c r="B70" s="32">
        <v>416035244</v>
      </c>
      <c r="C70" s="33" t="s">
        <v>72</v>
      </c>
      <c r="D70" s="31">
        <v>35</v>
      </c>
      <c r="E70" s="33" t="s">
        <v>22</v>
      </c>
      <c r="F70" s="31">
        <v>244</v>
      </c>
      <c r="G70" s="33" t="s">
        <v>43</v>
      </c>
      <c r="H70" s="34">
        <v>6</v>
      </c>
      <c r="I70" s="35">
        <v>12091</v>
      </c>
      <c r="J70" s="35">
        <v>4899</v>
      </c>
      <c r="K70" s="35">
        <v>0</v>
      </c>
      <c r="L70" s="35">
        <v>893</v>
      </c>
      <c r="M70" s="35">
        <v>17883</v>
      </c>
      <c r="N70" s="24"/>
      <c r="O70" s="34">
        <v>0</v>
      </c>
      <c r="P70" s="34">
        <v>0</v>
      </c>
      <c r="Q70" s="36">
        <v>0.18</v>
      </c>
      <c r="R70" s="36">
        <v>0.10548220167912307</v>
      </c>
      <c r="S70" s="37">
        <v>0</v>
      </c>
      <c r="T70" s="24"/>
      <c r="U70" s="38">
        <v>101940</v>
      </c>
      <c r="V70" s="38">
        <v>0</v>
      </c>
      <c r="W70" s="38">
        <v>0</v>
      </c>
      <c r="X70" s="38">
        <v>5358</v>
      </c>
      <c r="Y70" s="38">
        <v>107298</v>
      </c>
    </row>
    <row r="71" spans="1:25" x14ac:dyDescent="0.3">
      <c r="A71" s="31">
        <v>416</v>
      </c>
      <c r="B71" s="32">
        <v>416035285</v>
      </c>
      <c r="C71" s="33" t="s">
        <v>72</v>
      </c>
      <c r="D71" s="31">
        <v>35</v>
      </c>
      <c r="E71" s="33" t="s">
        <v>22</v>
      </c>
      <c r="F71" s="31">
        <v>285</v>
      </c>
      <c r="G71" s="33" t="s">
        <v>44</v>
      </c>
      <c r="H71" s="34">
        <v>3</v>
      </c>
      <c r="I71" s="35">
        <v>10780</v>
      </c>
      <c r="J71" s="35">
        <v>3302</v>
      </c>
      <c r="K71" s="35">
        <v>0</v>
      </c>
      <c r="L71" s="35">
        <v>893</v>
      </c>
      <c r="M71" s="35">
        <v>14975</v>
      </c>
      <c r="N71" s="24"/>
      <c r="O71" s="34">
        <v>0</v>
      </c>
      <c r="P71" s="34">
        <v>0</v>
      </c>
      <c r="Q71" s="36">
        <v>0.09</v>
      </c>
      <c r="R71" s="36">
        <v>4.1055014022640106E-2</v>
      </c>
      <c r="S71" s="37">
        <v>0</v>
      </c>
      <c r="T71" s="24"/>
      <c r="U71" s="38">
        <v>42246</v>
      </c>
      <c r="V71" s="38">
        <v>0</v>
      </c>
      <c r="W71" s="38">
        <v>0</v>
      </c>
      <c r="X71" s="38">
        <v>2679</v>
      </c>
      <c r="Y71" s="38">
        <v>44925</v>
      </c>
    </row>
    <row r="72" spans="1:25" x14ac:dyDescent="0.3">
      <c r="A72" s="31">
        <v>416</v>
      </c>
      <c r="B72" s="32">
        <v>416035305</v>
      </c>
      <c r="C72" s="33" t="s">
        <v>72</v>
      </c>
      <c r="D72" s="31">
        <v>35</v>
      </c>
      <c r="E72" s="33" t="s">
        <v>22</v>
      </c>
      <c r="F72" s="31">
        <v>305</v>
      </c>
      <c r="G72" s="33" t="s">
        <v>75</v>
      </c>
      <c r="H72" s="34">
        <v>2</v>
      </c>
      <c r="I72" s="35">
        <v>14127</v>
      </c>
      <c r="J72" s="35">
        <v>4608</v>
      </c>
      <c r="K72" s="35">
        <v>0</v>
      </c>
      <c r="L72" s="35">
        <v>893</v>
      </c>
      <c r="M72" s="35">
        <v>19628</v>
      </c>
      <c r="N72" s="24"/>
      <c r="O72" s="34">
        <v>0</v>
      </c>
      <c r="P72" s="34">
        <v>0</v>
      </c>
      <c r="Q72" s="36">
        <v>0.09</v>
      </c>
      <c r="R72" s="36">
        <v>1.7324499376681918E-2</v>
      </c>
      <c r="S72" s="37">
        <v>0</v>
      </c>
      <c r="T72" s="24"/>
      <c r="U72" s="38">
        <v>37470</v>
      </c>
      <c r="V72" s="38">
        <v>0</v>
      </c>
      <c r="W72" s="38">
        <v>0</v>
      </c>
      <c r="X72" s="38">
        <v>1786</v>
      </c>
      <c r="Y72" s="38">
        <v>39256</v>
      </c>
    </row>
    <row r="73" spans="1:25" x14ac:dyDescent="0.3">
      <c r="A73" s="31">
        <v>416</v>
      </c>
      <c r="B73" s="32">
        <v>416035307</v>
      </c>
      <c r="C73" s="33" t="s">
        <v>72</v>
      </c>
      <c r="D73" s="31">
        <v>35</v>
      </c>
      <c r="E73" s="33" t="s">
        <v>22</v>
      </c>
      <c r="F73" s="31">
        <v>307</v>
      </c>
      <c r="G73" s="33" t="s">
        <v>76</v>
      </c>
      <c r="H73" s="34">
        <v>1</v>
      </c>
      <c r="I73" s="35">
        <v>10780</v>
      </c>
      <c r="J73" s="35">
        <v>4129</v>
      </c>
      <c r="K73" s="35">
        <v>0</v>
      </c>
      <c r="L73" s="35">
        <v>893</v>
      </c>
      <c r="M73" s="35">
        <v>15802</v>
      </c>
      <c r="N73" s="24"/>
      <c r="O73" s="34">
        <v>0</v>
      </c>
      <c r="P73" s="34">
        <v>0</v>
      </c>
      <c r="Q73" s="36">
        <v>0.09</v>
      </c>
      <c r="R73" s="36">
        <v>1.0371226414224945E-2</v>
      </c>
      <c r="S73" s="37">
        <v>0</v>
      </c>
      <c r="T73" s="24"/>
      <c r="U73" s="38">
        <v>14909</v>
      </c>
      <c r="V73" s="38">
        <v>0</v>
      </c>
      <c r="W73" s="38">
        <v>0</v>
      </c>
      <c r="X73" s="38">
        <v>893</v>
      </c>
      <c r="Y73" s="38">
        <v>15802</v>
      </c>
    </row>
    <row r="74" spans="1:25" x14ac:dyDescent="0.3">
      <c r="A74" s="31">
        <v>417</v>
      </c>
      <c r="B74" s="32">
        <v>417035035</v>
      </c>
      <c r="C74" s="33" t="s">
        <v>78</v>
      </c>
      <c r="D74" s="31">
        <v>35</v>
      </c>
      <c r="E74" s="33" t="s">
        <v>22</v>
      </c>
      <c r="F74" s="31">
        <v>35</v>
      </c>
      <c r="G74" s="33" t="s">
        <v>22</v>
      </c>
      <c r="H74" s="34">
        <v>321</v>
      </c>
      <c r="I74" s="35">
        <v>12527</v>
      </c>
      <c r="J74" s="35">
        <v>4404</v>
      </c>
      <c r="K74" s="35">
        <v>0</v>
      </c>
      <c r="L74" s="35">
        <v>893</v>
      </c>
      <c r="M74" s="35">
        <v>17824</v>
      </c>
      <c r="N74" s="24"/>
      <c r="O74" s="34">
        <v>0</v>
      </c>
      <c r="P74" s="34">
        <v>0</v>
      </c>
      <c r="Q74" s="36">
        <v>0.18</v>
      </c>
      <c r="R74" s="36">
        <v>0.1589661347017316</v>
      </c>
      <c r="S74" s="37">
        <v>0</v>
      </c>
      <c r="T74" s="24"/>
      <c r="U74" s="38">
        <v>5434851</v>
      </c>
      <c r="V74" s="38">
        <v>0</v>
      </c>
      <c r="W74" s="38">
        <v>0</v>
      </c>
      <c r="X74" s="38">
        <v>286653</v>
      </c>
      <c r="Y74" s="38">
        <v>5721504</v>
      </c>
    </row>
    <row r="75" spans="1:25" x14ac:dyDescent="0.3">
      <c r="A75" s="31">
        <v>417</v>
      </c>
      <c r="B75" s="32">
        <v>417035100</v>
      </c>
      <c r="C75" s="33" t="s">
        <v>78</v>
      </c>
      <c r="D75" s="31">
        <v>35</v>
      </c>
      <c r="E75" s="33" t="s">
        <v>22</v>
      </c>
      <c r="F75" s="31">
        <v>100</v>
      </c>
      <c r="G75" s="33" t="s">
        <v>79</v>
      </c>
      <c r="H75" s="34">
        <v>3</v>
      </c>
      <c r="I75" s="35">
        <v>13559</v>
      </c>
      <c r="J75" s="35">
        <v>6968</v>
      </c>
      <c r="K75" s="35">
        <v>0</v>
      </c>
      <c r="L75" s="35">
        <v>893</v>
      </c>
      <c r="M75" s="35">
        <v>21420</v>
      </c>
      <c r="N75" s="24"/>
      <c r="O75" s="34">
        <v>0</v>
      </c>
      <c r="P75" s="34">
        <v>0</v>
      </c>
      <c r="Q75" s="36">
        <v>0.09</v>
      </c>
      <c r="R75" s="36">
        <v>3.2785653220977512E-2</v>
      </c>
      <c r="S75" s="37">
        <v>0</v>
      </c>
      <c r="T75" s="24"/>
      <c r="U75" s="38">
        <v>61581</v>
      </c>
      <c r="V75" s="38">
        <v>0</v>
      </c>
      <c r="W75" s="38">
        <v>0</v>
      </c>
      <c r="X75" s="38">
        <v>2679</v>
      </c>
      <c r="Y75" s="38">
        <v>64260</v>
      </c>
    </row>
    <row r="76" spans="1:25" x14ac:dyDescent="0.3">
      <c r="A76" s="31">
        <v>417</v>
      </c>
      <c r="B76" s="32">
        <v>417035133</v>
      </c>
      <c r="C76" s="33" t="s">
        <v>78</v>
      </c>
      <c r="D76" s="31">
        <v>35</v>
      </c>
      <c r="E76" s="33" t="s">
        <v>22</v>
      </c>
      <c r="F76" s="31">
        <v>133</v>
      </c>
      <c r="G76" s="33" t="s">
        <v>73</v>
      </c>
      <c r="H76" s="34">
        <v>2</v>
      </c>
      <c r="I76" s="35">
        <v>9311</v>
      </c>
      <c r="J76" s="35">
        <v>2918</v>
      </c>
      <c r="K76" s="35">
        <v>0</v>
      </c>
      <c r="L76" s="35">
        <v>893</v>
      </c>
      <c r="M76" s="35">
        <v>13122</v>
      </c>
      <c r="N76" s="24"/>
      <c r="O76" s="34">
        <v>0</v>
      </c>
      <c r="P76" s="34">
        <v>0</v>
      </c>
      <c r="Q76" s="36">
        <v>0.09</v>
      </c>
      <c r="R76" s="36">
        <v>3.0315170963572013E-2</v>
      </c>
      <c r="S76" s="37">
        <v>0</v>
      </c>
      <c r="T76" s="24"/>
      <c r="U76" s="38">
        <v>24458</v>
      </c>
      <c r="V76" s="38">
        <v>0</v>
      </c>
      <c r="W76" s="38">
        <v>0</v>
      </c>
      <c r="X76" s="38">
        <v>1786</v>
      </c>
      <c r="Y76" s="38">
        <v>26244</v>
      </c>
    </row>
    <row r="77" spans="1:25" x14ac:dyDescent="0.3">
      <c r="A77" s="31">
        <v>417</v>
      </c>
      <c r="B77" s="32">
        <v>417035211</v>
      </c>
      <c r="C77" s="33" t="s">
        <v>78</v>
      </c>
      <c r="D77" s="31">
        <v>35</v>
      </c>
      <c r="E77" s="33" t="s">
        <v>22</v>
      </c>
      <c r="F77" s="31">
        <v>211</v>
      </c>
      <c r="G77" s="33" t="s">
        <v>80</v>
      </c>
      <c r="H77" s="34">
        <v>1</v>
      </c>
      <c r="I77" s="35">
        <v>13527</v>
      </c>
      <c r="J77" s="35">
        <v>2426</v>
      </c>
      <c r="K77" s="35">
        <v>0</v>
      </c>
      <c r="L77" s="35">
        <v>893</v>
      </c>
      <c r="M77" s="35">
        <v>16846</v>
      </c>
      <c r="N77" s="24"/>
      <c r="O77" s="34">
        <v>0</v>
      </c>
      <c r="P77" s="34">
        <v>0</v>
      </c>
      <c r="Q77" s="36">
        <v>0.09</v>
      </c>
      <c r="R77" s="36">
        <v>1.9511007571872533E-3</v>
      </c>
      <c r="S77" s="37">
        <v>0</v>
      </c>
      <c r="T77" s="24"/>
      <c r="U77" s="38">
        <v>15953</v>
      </c>
      <c r="V77" s="38">
        <v>0</v>
      </c>
      <c r="W77" s="38">
        <v>0</v>
      </c>
      <c r="X77" s="38">
        <v>893</v>
      </c>
      <c r="Y77" s="38">
        <v>16846</v>
      </c>
    </row>
    <row r="78" spans="1:25" x14ac:dyDescent="0.3">
      <c r="A78" s="31">
        <v>417</v>
      </c>
      <c r="B78" s="32">
        <v>417035243</v>
      </c>
      <c r="C78" s="33" t="s">
        <v>78</v>
      </c>
      <c r="D78" s="31">
        <v>35</v>
      </c>
      <c r="E78" s="33" t="s">
        <v>22</v>
      </c>
      <c r="F78" s="31">
        <v>243</v>
      </c>
      <c r="G78" s="33" t="s">
        <v>74</v>
      </c>
      <c r="H78" s="34">
        <v>1</v>
      </c>
      <c r="I78" s="35">
        <v>9311</v>
      </c>
      <c r="J78" s="35">
        <v>2198</v>
      </c>
      <c r="K78" s="35">
        <v>0</v>
      </c>
      <c r="L78" s="35">
        <v>893</v>
      </c>
      <c r="M78" s="35">
        <v>12402</v>
      </c>
      <c r="N78" s="24"/>
      <c r="O78" s="34">
        <v>0</v>
      </c>
      <c r="P78" s="34">
        <v>0</v>
      </c>
      <c r="Q78" s="36">
        <v>0.09</v>
      </c>
      <c r="R78" s="36">
        <v>5.5784760480062055E-3</v>
      </c>
      <c r="S78" s="37">
        <v>0</v>
      </c>
      <c r="T78" s="24"/>
      <c r="U78" s="38">
        <v>11509</v>
      </c>
      <c r="V78" s="38">
        <v>0</v>
      </c>
      <c r="W78" s="38">
        <v>0</v>
      </c>
      <c r="X78" s="38">
        <v>893</v>
      </c>
      <c r="Y78" s="38">
        <v>12402</v>
      </c>
    </row>
    <row r="79" spans="1:25" x14ac:dyDescent="0.3">
      <c r="A79" s="31">
        <v>417</v>
      </c>
      <c r="B79" s="32">
        <v>417035244</v>
      </c>
      <c r="C79" s="33" t="s">
        <v>78</v>
      </c>
      <c r="D79" s="31">
        <v>35</v>
      </c>
      <c r="E79" s="33" t="s">
        <v>22</v>
      </c>
      <c r="F79" s="31">
        <v>244</v>
      </c>
      <c r="G79" s="33" t="s">
        <v>43</v>
      </c>
      <c r="H79" s="34">
        <v>5</v>
      </c>
      <c r="I79" s="35">
        <v>12947</v>
      </c>
      <c r="J79" s="35">
        <v>5246</v>
      </c>
      <c r="K79" s="35">
        <v>0</v>
      </c>
      <c r="L79" s="35">
        <v>893</v>
      </c>
      <c r="M79" s="35">
        <v>19086</v>
      </c>
      <c r="N79" s="24"/>
      <c r="O79" s="34">
        <v>0</v>
      </c>
      <c r="P79" s="34">
        <v>0</v>
      </c>
      <c r="Q79" s="36">
        <v>0.18</v>
      </c>
      <c r="R79" s="36">
        <v>0.10548220167912307</v>
      </c>
      <c r="S79" s="37">
        <v>0</v>
      </c>
      <c r="T79" s="24"/>
      <c r="U79" s="38">
        <v>90965</v>
      </c>
      <c r="V79" s="38">
        <v>0</v>
      </c>
      <c r="W79" s="38">
        <v>0</v>
      </c>
      <c r="X79" s="38">
        <v>4465</v>
      </c>
      <c r="Y79" s="38">
        <v>95430</v>
      </c>
    </row>
    <row r="80" spans="1:25" x14ac:dyDescent="0.3">
      <c r="A80" s="31">
        <v>417</v>
      </c>
      <c r="B80" s="32">
        <v>417035293</v>
      </c>
      <c r="C80" s="33" t="s">
        <v>78</v>
      </c>
      <c r="D80" s="31">
        <v>35</v>
      </c>
      <c r="E80" s="33" t="s">
        <v>22</v>
      </c>
      <c r="F80" s="31">
        <v>293</v>
      </c>
      <c r="G80" s="33" t="s">
        <v>45</v>
      </c>
      <c r="H80" s="34">
        <v>2</v>
      </c>
      <c r="I80" s="35">
        <v>8370</v>
      </c>
      <c r="J80" s="35">
        <v>719</v>
      </c>
      <c r="K80" s="35">
        <v>0</v>
      </c>
      <c r="L80" s="35">
        <v>893</v>
      </c>
      <c r="M80" s="35">
        <v>9982</v>
      </c>
      <c r="N80" s="24"/>
      <c r="O80" s="34">
        <v>0</v>
      </c>
      <c r="P80" s="34">
        <v>0</v>
      </c>
      <c r="Q80" s="36">
        <v>0.18</v>
      </c>
      <c r="R80" s="36">
        <v>4.360999795301755E-3</v>
      </c>
      <c r="S80" s="37">
        <v>0</v>
      </c>
      <c r="T80" s="24"/>
      <c r="U80" s="38">
        <v>18178</v>
      </c>
      <c r="V80" s="38">
        <v>0</v>
      </c>
      <c r="W80" s="38">
        <v>0</v>
      </c>
      <c r="X80" s="38">
        <v>1786</v>
      </c>
      <c r="Y80" s="38">
        <v>19964</v>
      </c>
    </row>
    <row r="81" spans="1:25" x14ac:dyDescent="0.3">
      <c r="A81" s="31">
        <v>418</v>
      </c>
      <c r="B81" s="32">
        <v>418100014</v>
      </c>
      <c r="C81" s="33" t="s">
        <v>82</v>
      </c>
      <c r="D81" s="31">
        <v>100</v>
      </c>
      <c r="E81" s="33" t="s">
        <v>79</v>
      </c>
      <c r="F81" s="31">
        <v>14</v>
      </c>
      <c r="G81" s="33" t="s">
        <v>83</v>
      </c>
      <c r="H81" s="34">
        <v>11</v>
      </c>
      <c r="I81" s="35">
        <v>9340</v>
      </c>
      <c r="J81" s="35">
        <v>3114</v>
      </c>
      <c r="K81" s="35">
        <v>0</v>
      </c>
      <c r="L81" s="35">
        <v>893</v>
      </c>
      <c r="M81" s="35">
        <v>13347</v>
      </c>
      <c r="N81" s="24"/>
      <c r="O81" s="34">
        <v>0</v>
      </c>
      <c r="P81" s="34">
        <v>0</v>
      </c>
      <c r="Q81" s="36">
        <v>0.09</v>
      </c>
      <c r="R81" s="36">
        <v>8.9225398282109097E-3</v>
      </c>
      <c r="S81" s="37">
        <v>0</v>
      </c>
      <c r="T81" s="24"/>
      <c r="U81" s="38">
        <v>136994</v>
      </c>
      <c r="V81" s="38">
        <v>0</v>
      </c>
      <c r="W81" s="38">
        <v>0</v>
      </c>
      <c r="X81" s="38">
        <v>9823</v>
      </c>
      <c r="Y81" s="38">
        <v>146817</v>
      </c>
    </row>
    <row r="82" spans="1:25" x14ac:dyDescent="0.3">
      <c r="A82" s="31">
        <v>418</v>
      </c>
      <c r="B82" s="32">
        <v>418100100</v>
      </c>
      <c r="C82" s="33" t="s">
        <v>82</v>
      </c>
      <c r="D82" s="31">
        <v>100</v>
      </c>
      <c r="E82" s="33" t="s">
        <v>79</v>
      </c>
      <c r="F82" s="31">
        <v>100</v>
      </c>
      <c r="G82" s="33" t="s">
        <v>79</v>
      </c>
      <c r="H82" s="34">
        <v>342</v>
      </c>
      <c r="I82" s="35">
        <v>9863</v>
      </c>
      <c r="J82" s="35">
        <v>5069</v>
      </c>
      <c r="K82" s="35">
        <v>0</v>
      </c>
      <c r="L82" s="35">
        <v>893</v>
      </c>
      <c r="M82" s="35">
        <v>15825</v>
      </c>
      <c r="N82" s="24"/>
      <c r="O82" s="34">
        <v>0</v>
      </c>
      <c r="P82" s="34">
        <v>0</v>
      </c>
      <c r="Q82" s="36">
        <v>0.09</v>
      </c>
      <c r="R82" s="36">
        <v>3.2785653220977512E-2</v>
      </c>
      <c r="S82" s="37">
        <v>0</v>
      </c>
      <c r="T82" s="24"/>
      <c r="U82" s="38">
        <v>5106744</v>
      </c>
      <c r="V82" s="38">
        <v>0</v>
      </c>
      <c r="W82" s="38">
        <v>0</v>
      </c>
      <c r="X82" s="38">
        <v>305406</v>
      </c>
      <c r="Y82" s="38">
        <v>5412150</v>
      </c>
    </row>
    <row r="83" spans="1:25" x14ac:dyDescent="0.3">
      <c r="A83" s="31">
        <v>418</v>
      </c>
      <c r="B83" s="32">
        <v>418100101</v>
      </c>
      <c r="C83" s="33" t="s">
        <v>82</v>
      </c>
      <c r="D83" s="31">
        <v>100</v>
      </c>
      <c r="E83" s="33" t="s">
        <v>79</v>
      </c>
      <c r="F83" s="31">
        <v>101</v>
      </c>
      <c r="G83" s="33" t="s">
        <v>84</v>
      </c>
      <c r="H83" s="34">
        <v>1</v>
      </c>
      <c r="I83" s="35">
        <v>8745</v>
      </c>
      <c r="J83" s="35">
        <v>2002</v>
      </c>
      <c r="K83" s="35">
        <v>0</v>
      </c>
      <c r="L83" s="35">
        <v>893</v>
      </c>
      <c r="M83" s="35">
        <v>11640</v>
      </c>
      <c r="N83" s="24"/>
      <c r="O83" s="34">
        <v>0</v>
      </c>
      <c r="P83" s="34">
        <v>0</v>
      </c>
      <c r="Q83" s="36">
        <v>0.09</v>
      </c>
      <c r="R83" s="36">
        <v>5.08261211535865E-2</v>
      </c>
      <c r="S83" s="37">
        <v>0</v>
      </c>
      <c r="T83" s="24"/>
      <c r="U83" s="38">
        <v>10747</v>
      </c>
      <c r="V83" s="38">
        <v>0</v>
      </c>
      <c r="W83" s="38">
        <v>0</v>
      </c>
      <c r="X83" s="38">
        <v>893</v>
      </c>
      <c r="Y83" s="38">
        <v>11640</v>
      </c>
    </row>
    <row r="84" spans="1:25" x14ac:dyDescent="0.3">
      <c r="A84" s="31">
        <v>418</v>
      </c>
      <c r="B84" s="32">
        <v>418100136</v>
      </c>
      <c r="C84" s="33" t="s">
        <v>82</v>
      </c>
      <c r="D84" s="31">
        <v>100</v>
      </c>
      <c r="E84" s="33" t="s">
        <v>79</v>
      </c>
      <c r="F84" s="31">
        <v>136</v>
      </c>
      <c r="G84" s="33" t="s">
        <v>85</v>
      </c>
      <c r="H84" s="34">
        <v>10</v>
      </c>
      <c r="I84" s="35">
        <v>9956</v>
      </c>
      <c r="J84" s="35">
        <v>3266</v>
      </c>
      <c r="K84" s="35">
        <v>0</v>
      </c>
      <c r="L84" s="35">
        <v>893</v>
      </c>
      <c r="M84" s="35">
        <v>14115</v>
      </c>
      <c r="N84" s="24"/>
      <c r="O84" s="34">
        <v>0</v>
      </c>
      <c r="P84" s="34">
        <v>0</v>
      </c>
      <c r="Q84" s="36">
        <v>0.09</v>
      </c>
      <c r="R84" s="36">
        <v>4.555728502263357E-3</v>
      </c>
      <c r="S84" s="37">
        <v>0</v>
      </c>
      <c r="T84" s="24"/>
      <c r="U84" s="38">
        <v>132220</v>
      </c>
      <c r="V84" s="38">
        <v>0</v>
      </c>
      <c r="W84" s="38">
        <v>0</v>
      </c>
      <c r="X84" s="38">
        <v>8930</v>
      </c>
      <c r="Y84" s="38">
        <v>141150</v>
      </c>
    </row>
    <row r="85" spans="1:25" x14ac:dyDescent="0.3">
      <c r="A85" s="31">
        <v>418</v>
      </c>
      <c r="B85" s="32">
        <v>418100139</v>
      </c>
      <c r="C85" s="33" t="s">
        <v>82</v>
      </c>
      <c r="D85" s="31">
        <v>100</v>
      </c>
      <c r="E85" s="33" t="s">
        <v>79</v>
      </c>
      <c r="F85" s="31">
        <v>139</v>
      </c>
      <c r="G85" s="33" t="s">
        <v>86</v>
      </c>
      <c r="H85" s="34">
        <v>3</v>
      </c>
      <c r="I85" s="35">
        <v>8745</v>
      </c>
      <c r="J85" s="35">
        <v>3488</v>
      </c>
      <c r="K85" s="35">
        <v>0</v>
      </c>
      <c r="L85" s="35">
        <v>893</v>
      </c>
      <c r="M85" s="35">
        <v>13126</v>
      </c>
      <c r="N85" s="24"/>
      <c r="O85" s="34">
        <v>0</v>
      </c>
      <c r="P85" s="34">
        <v>0</v>
      </c>
      <c r="Q85" s="36">
        <v>0.09</v>
      </c>
      <c r="R85" s="36">
        <v>2.6878312757092422E-3</v>
      </c>
      <c r="S85" s="37">
        <v>0</v>
      </c>
      <c r="T85" s="24"/>
      <c r="U85" s="38">
        <v>36699</v>
      </c>
      <c r="V85" s="38">
        <v>0</v>
      </c>
      <c r="W85" s="38">
        <v>0</v>
      </c>
      <c r="X85" s="38">
        <v>2679</v>
      </c>
      <c r="Y85" s="38">
        <v>39378</v>
      </c>
    </row>
    <row r="86" spans="1:25" x14ac:dyDescent="0.3">
      <c r="A86" s="31">
        <v>418</v>
      </c>
      <c r="B86" s="32">
        <v>418100187</v>
      </c>
      <c r="C86" s="33" t="s">
        <v>82</v>
      </c>
      <c r="D86" s="31">
        <v>100</v>
      </c>
      <c r="E86" s="33" t="s">
        <v>79</v>
      </c>
      <c r="F86" s="31">
        <v>187</v>
      </c>
      <c r="G86" s="33" t="s">
        <v>89</v>
      </c>
      <c r="H86" s="34">
        <v>1</v>
      </c>
      <c r="I86" s="35">
        <v>8745</v>
      </c>
      <c r="J86" s="35">
        <v>4161</v>
      </c>
      <c r="K86" s="35">
        <v>0</v>
      </c>
      <c r="L86" s="35">
        <v>893</v>
      </c>
      <c r="M86" s="35">
        <v>13799</v>
      </c>
      <c r="N86" s="24"/>
      <c r="O86" s="34">
        <v>0</v>
      </c>
      <c r="P86" s="34">
        <v>0</v>
      </c>
      <c r="Q86" s="36">
        <v>0.09</v>
      </c>
      <c r="R86" s="36">
        <v>3.9712119067263924E-3</v>
      </c>
      <c r="S86" s="37">
        <v>0</v>
      </c>
      <c r="T86" s="24"/>
      <c r="U86" s="38">
        <v>12906</v>
      </c>
      <c r="V86" s="38">
        <v>0</v>
      </c>
      <c r="W86" s="38">
        <v>0</v>
      </c>
      <c r="X86" s="38">
        <v>893</v>
      </c>
      <c r="Y86" s="38">
        <v>13799</v>
      </c>
    </row>
    <row r="87" spans="1:25" x14ac:dyDescent="0.3">
      <c r="A87" s="31">
        <v>418</v>
      </c>
      <c r="B87" s="32">
        <v>418100198</v>
      </c>
      <c r="C87" s="33" t="s">
        <v>82</v>
      </c>
      <c r="D87" s="31">
        <v>100</v>
      </c>
      <c r="E87" s="33" t="s">
        <v>79</v>
      </c>
      <c r="F87" s="31">
        <v>198</v>
      </c>
      <c r="G87" s="33" t="s">
        <v>39</v>
      </c>
      <c r="H87" s="34">
        <v>26</v>
      </c>
      <c r="I87" s="35">
        <v>9026</v>
      </c>
      <c r="J87" s="35">
        <v>3629</v>
      </c>
      <c r="K87" s="35">
        <v>0</v>
      </c>
      <c r="L87" s="35">
        <v>893</v>
      </c>
      <c r="M87" s="35">
        <v>13548</v>
      </c>
      <c r="N87" s="24"/>
      <c r="O87" s="34">
        <v>0</v>
      </c>
      <c r="P87" s="34">
        <v>0</v>
      </c>
      <c r="Q87" s="36">
        <v>0.09</v>
      </c>
      <c r="R87" s="36">
        <v>4.5451050474754886E-3</v>
      </c>
      <c r="S87" s="37">
        <v>0</v>
      </c>
      <c r="T87" s="24"/>
      <c r="U87" s="38">
        <v>329030</v>
      </c>
      <c r="V87" s="38">
        <v>0</v>
      </c>
      <c r="W87" s="38">
        <v>0</v>
      </c>
      <c r="X87" s="38">
        <v>23218</v>
      </c>
      <c r="Y87" s="38">
        <v>352248</v>
      </c>
    </row>
    <row r="88" spans="1:25" x14ac:dyDescent="0.3">
      <c r="A88" s="31">
        <v>418</v>
      </c>
      <c r="B88" s="32">
        <v>418100288</v>
      </c>
      <c r="C88" s="33" t="s">
        <v>82</v>
      </c>
      <c r="D88" s="31">
        <v>100</v>
      </c>
      <c r="E88" s="33" t="s">
        <v>79</v>
      </c>
      <c r="F88" s="31">
        <v>288</v>
      </c>
      <c r="G88" s="33" t="s">
        <v>91</v>
      </c>
      <c r="H88" s="34">
        <v>1</v>
      </c>
      <c r="I88" s="35">
        <v>8745</v>
      </c>
      <c r="J88" s="35">
        <v>5341</v>
      </c>
      <c r="K88" s="35">
        <v>0</v>
      </c>
      <c r="L88" s="35">
        <v>893</v>
      </c>
      <c r="M88" s="35">
        <v>14979</v>
      </c>
      <c r="N88" s="24"/>
      <c r="O88" s="34">
        <v>0</v>
      </c>
      <c r="P88" s="34">
        <v>0</v>
      </c>
      <c r="Q88" s="36">
        <v>0.09</v>
      </c>
      <c r="R88" s="36">
        <v>1.3000222646152246E-3</v>
      </c>
      <c r="S88" s="37">
        <v>0</v>
      </c>
      <c r="T88" s="24"/>
      <c r="U88" s="38">
        <v>14086</v>
      </c>
      <c r="V88" s="38">
        <v>0</v>
      </c>
      <c r="W88" s="38">
        <v>0</v>
      </c>
      <c r="X88" s="38">
        <v>893</v>
      </c>
      <c r="Y88" s="38">
        <v>14979</v>
      </c>
    </row>
    <row r="89" spans="1:25" x14ac:dyDescent="0.3">
      <c r="A89" s="31">
        <v>418</v>
      </c>
      <c r="B89" s="32">
        <v>418100710</v>
      </c>
      <c r="C89" s="33" t="s">
        <v>82</v>
      </c>
      <c r="D89" s="31">
        <v>100</v>
      </c>
      <c r="E89" s="33" t="s">
        <v>79</v>
      </c>
      <c r="F89" s="31">
        <v>710</v>
      </c>
      <c r="G89" s="33" t="s">
        <v>93</v>
      </c>
      <c r="H89" s="34">
        <v>1</v>
      </c>
      <c r="I89" s="35">
        <v>8745</v>
      </c>
      <c r="J89" s="35">
        <v>4246</v>
      </c>
      <c r="K89" s="35">
        <v>0</v>
      </c>
      <c r="L89" s="35">
        <v>893</v>
      </c>
      <c r="M89" s="35">
        <v>13884</v>
      </c>
      <c r="N89" s="24"/>
      <c r="O89" s="34">
        <v>0</v>
      </c>
      <c r="P89" s="34">
        <v>0</v>
      </c>
      <c r="Q89" s="36">
        <v>0.09</v>
      </c>
      <c r="R89" s="36">
        <v>2.7928978355145902E-3</v>
      </c>
      <c r="S89" s="37">
        <v>0</v>
      </c>
      <c r="T89" s="24"/>
      <c r="U89" s="38">
        <v>12991</v>
      </c>
      <c r="V89" s="38">
        <v>0</v>
      </c>
      <c r="W89" s="38">
        <v>0</v>
      </c>
      <c r="X89" s="38">
        <v>893</v>
      </c>
      <c r="Y89" s="38">
        <v>13884</v>
      </c>
    </row>
    <row r="90" spans="1:25" x14ac:dyDescent="0.3">
      <c r="A90" s="31">
        <v>419</v>
      </c>
      <c r="B90" s="32">
        <v>419035035</v>
      </c>
      <c r="C90" s="33" t="s">
        <v>94</v>
      </c>
      <c r="D90" s="31">
        <v>35</v>
      </c>
      <c r="E90" s="33" t="s">
        <v>22</v>
      </c>
      <c r="F90" s="31">
        <v>35</v>
      </c>
      <c r="G90" s="33" t="s">
        <v>22</v>
      </c>
      <c r="H90" s="34">
        <v>205</v>
      </c>
      <c r="I90" s="35">
        <v>11876</v>
      </c>
      <c r="J90" s="35">
        <v>4175</v>
      </c>
      <c r="K90" s="35">
        <v>0</v>
      </c>
      <c r="L90" s="35">
        <v>893</v>
      </c>
      <c r="M90" s="35">
        <v>16944</v>
      </c>
      <c r="N90" s="24"/>
      <c r="O90" s="34">
        <v>0</v>
      </c>
      <c r="P90" s="34">
        <v>0</v>
      </c>
      <c r="Q90" s="36">
        <v>0.18</v>
      </c>
      <c r="R90" s="36">
        <v>0.1589661347017316</v>
      </c>
      <c r="S90" s="37">
        <v>0</v>
      </c>
      <c r="T90" s="24"/>
      <c r="U90" s="38">
        <v>3290455</v>
      </c>
      <c r="V90" s="38">
        <v>0</v>
      </c>
      <c r="W90" s="38">
        <v>0</v>
      </c>
      <c r="X90" s="38">
        <v>183065</v>
      </c>
      <c r="Y90" s="38">
        <v>3473520</v>
      </c>
    </row>
    <row r="91" spans="1:25" x14ac:dyDescent="0.3">
      <c r="A91" s="31">
        <v>419</v>
      </c>
      <c r="B91" s="32">
        <v>419035049</v>
      </c>
      <c r="C91" s="33" t="s">
        <v>94</v>
      </c>
      <c r="D91" s="31">
        <v>35</v>
      </c>
      <c r="E91" s="33" t="s">
        <v>22</v>
      </c>
      <c r="F91" s="31">
        <v>49</v>
      </c>
      <c r="G91" s="33" t="s">
        <v>96</v>
      </c>
      <c r="H91" s="34">
        <v>1</v>
      </c>
      <c r="I91" s="35">
        <v>13209</v>
      </c>
      <c r="J91" s="35">
        <v>16717</v>
      </c>
      <c r="K91" s="35">
        <v>0</v>
      </c>
      <c r="L91" s="35">
        <v>893</v>
      </c>
      <c r="M91" s="35">
        <v>30819</v>
      </c>
      <c r="N91" s="24"/>
      <c r="O91" s="34">
        <v>0</v>
      </c>
      <c r="P91" s="34">
        <v>0</v>
      </c>
      <c r="Q91" s="36">
        <v>0.09</v>
      </c>
      <c r="R91" s="36">
        <v>8.0125851788319644E-2</v>
      </c>
      <c r="S91" s="37">
        <v>0</v>
      </c>
      <c r="T91" s="24"/>
      <c r="U91" s="38">
        <v>29926</v>
      </c>
      <c r="V91" s="38">
        <v>0</v>
      </c>
      <c r="W91" s="38">
        <v>0</v>
      </c>
      <c r="X91" s="38">
        <v>893</v>
      </c>
      <c r="Y91" s="38">
        <v>30819</v>
      </c>
    </row>
    <row r="92" spans="1:25" x14ac:dyDescent="0.3">
      <c r="A92" s="31">
        <v>419</v>
      </c>
      <c r="B92" s="32">
        <v>419035093</v>
      </c>
      <c r="C92" s="33" t="s">
        <v>94</v>
      </c>
      <c r="D92" s="31">
        <v>35</v>
      </c>
      <c r="E92" s="33" t="s">
        <v>22</v>
      </c>
      <c r="F92" s="31">
        <v>93</v>
      </c>
      <c r="G92" s="33" t="s">
        <v>25</v>
      </c>
      <c r="H92" s="34">
        <v>1</v>
      </c>
      <c r="I92" s="35">
        <v>11076</v>
      </c>
      <c r="J92" s="35">
        <v>317</v>
      </c>
      <c r="K92" s="35">
        <v>0</v>
      </c>
      <c r="L92" s="35">
        <v>893</v>
      </c>
      <c r="M92" s="35">
        <v>12286</v>
      </c>
      <c r="N92" s="24"/>
      <c r="O92" s="34">
        <v>0</v>
      </c>
      <c r="P92" s="34">
        <v>0</v>
      </c>
      <c r="Q92" s="36">
        <v>0.09</v>
      </c>
      <c r="R92" s="36">
        <v>9.5627967154470944E-2</v>
      </c>
      <c r="S92" s="37">
        <v>0</v>
      </c>
      <c r="T92" s="24"/>
      <c r="U92" s="38">
        <v>11393</v>
      </c>
      <c r="V92" s="38">
        <v>0</v>
      </c>
      <c r="W92" s="38">
        <v>0</v>
      </c>
      <c r="X92" s="38">
        <v>893</v>
      </c>
      <c r="Y92" s="38">
        <v>12286</v>
      </c>
    </row>
    <row r="93" spans="1:25" x14ac:dyDescent="0.3">
      <c r="A93" s="31">
        <v>419</v>
      </c>
      <c r="B93" s="32">
        <v>419035163</v>
      </c>
      <c r="C93" s="33" t="s">
        <v>94</v>
      </c>
      <c r="D93" s="31">
        <v>35</v>
      </c>
      <c r="E93" s="33" t="s">
        <v>22</v>
      </c>
      <c r="F93" s="31">
        <v>163</v>
      </c>
      <c r="G93" s="33" t="s">
        <v>27</v>
      </c>
      <c r="H93" s="34">
        <v>1</v>
      </c>
      <c r="I93" s="35">
        <v>8944</v>
      </c>
      <c r="J93" s="35">
        <v>378</v>
      </c>
      <c r="K93" s="35">
        <v>0</v>
      </c>
      <c r="L93" s="35">
        <v>893</v>
      </c>
      <c r="M93" s="35">
        <v>10215</v>
      </c>
      <c r="N93" s="24"/>
      <c r="O93" s="34">
        <v>0</v>
      </c>
      <c r="P93" s="34">
        <v>0</v>
      </c>
      <c r="Q93" s="36">
        <v>0.18</v>
      </c>
      <c r="R93" s="36">
        <v>9.7611877434862299E-2</v>
      </c>
      <c r="S93" s="37">
        <v>0</v>
      </c>
      <c r="T93" s="24"/>
      <c r="U93" s="38">
        <v>9322</v>
      </c>
      <c r="V93" s="38">
        <v>0</v>
      </c>
      <c r="W93" s="38">
        <v>0</v>
      </c>
      <c r="X93" s="38">
        <v>893</v>
      </c>
      <c r="Y93" s="38">
        <v>10215</v>
      </c>
    </row>
    <row r="94" spans="1:25" x14ac:dyDescent="0.3">
      <c r="A94" s="31">
        <v>419</v>
      </c>
      <c r="B94" s="32">
        <v>419035243</v>
      </c>
      <c r="C94" s="33" t="s">
        <v>94</v>
      </c>
      <c r="D94" s="31">
        <v>35</v>
      </c>
      <c r="E94" s="33" t="s">
        <v>22</v>
      </c>
      <c r="F94" s="31">
        <v>243</v>
      </c>
      <c r="G94" s="33" t="s">
        <v>74</v>
      </c>
      <c r="H94" s="34">
        <v>1</v>
      </c>
      <c r="I94" s="35">
        <v>12143</v>
      </c>
      <c r="J94" s="35">
        <v>2866</v>
      </c>
      <c r="K94" s="35">
        <v>0</v>
      </c>
      <c r="L94" s="35">
        <v>893</v>
      </c>
      <c r="M94" s="35">
        <v>15902</v>
      </c>
      <c r="N94" s="24"/>
      <c r="O94" s="34">
        <v>0</v>
      </c>
      <c r="P94" s="34">
        <v>0</v>
      </c>
      <c r="Q94" s="36">
        <v>0.09</v>
      </c>
      <c r="R94" s="36">
        <v>5.5784760480062055E-3</v>
      </c>
      <c r="S94" s="37">
        <v>0</v>
      </c>
      <c r="T94" s="24"/>
      <c r="U94" s="38">
        <v>15009</v>
      </c>
      <c r="V94" s="38">
        <v>0</v>
      </c>
      <c r="W94" s="38">
        <v>0</v>
      </c>
      <c r="X94" s="38">
        <v>893</v>
      </c>
      <c r="Y94" s="38">
        <v>15902</v>
      </c>
    </row>
    <row r="95" spans="1:25" x14ac:dyDescent="0.3">
      <c r="A95" s="31">
        <v>419</v>
      </c>
      <c r="B95" s="32">
        <v>419035244</v>
      </c>
      <c r="C95" s="33" t="s">
        <v>94</v>
      </c>
      <c r="D95" s="31">
        <v>35</v>
      </c>
      <c r="E95" s="33" t="s">
        <v>22</v>
      </c>
      <c r="F95" s="31">
        <v>244</v>
      </c>
      <c r="G95" s="33" t="s">
        <v>43</v>
      </c>
      <c r="H95" s="34">
        <v>5</v>
      </c>
      <c r="I95" s="35">
        <v>12143</v>
      </c>
      <c r="J95" s="35">
        <v>4920</v>
      </c>
      <c r="K95" s="35">
        <v>0</v>
      </c>
      <c r="L95" s="35">
        <v>893</v>
      </c>
      <c r="M95" s="35">
        <v>17956</v>
      </c>
      <c r="N95" s="24"/>
      <c r="O95" s="34">
        <v>0</v>
      </c>
      <c r="P95" s="34">
        <v>0</v>
      </c>
      <c r="Q95" s="36">
        <v>0.18</v>
      </c>
      <c r="R95" s="36">
        <v>0.10548220167912307</v>
      </c>
      <c r="S95" s="37">
        <v>0</v>
      </c>
      <c r="T95" s="24"/>
      <c r="U95" s="38">
        <v>85315</v>
      </c>
      <c r="V95" s="38">
        <v>0</v>
      </c>
      <c r="W95" s="38">
        <v>0</v>
      </c>
      <c r="X95" s="38">
        <v>4465</v>
      </c>
      <c r="Y95" s="38">
        <v>89780</v>
      </c>
    </row>
    <row r="96" spans="1:25" x14ac:dyDescent="0.3">
      <c r="A96" s="31">
        <v>419</v>
      </c>
      <c r="B96" s="32">
        <v>419035274</v>
      </c>
      <c r="C96" s="33" t="s">
        <v>94</v>
      </c>
      <c r="D96" s="31">
        <v>35</v>
      </c>
      <c r="E96" s="33" t="s">
        <v>22</v>
      </c>
      <c r="F96" s="31">
        <v>274</v>
      </c>
      <c r="G96" s="33" t="s">
        <v>81</v>
      </c>
      <c r="H96" s="34">
        <v>1</v>
      </c>
      <c r="I96" s="35">
        <v>13209</v>
      </c>
      <c r="J96" s="35">
        <v>6386</v>
      </c>
      <c r="K96" s="35">
        <v>0</v>
      </c>
      <c r="L96" s="35">
        <v>893</v>
      </c>
      <c r="M96" s="35">
        <v>20488</v>
      </c>
      <c r="N96" s="24"/>
      <c r="O96" s="34">
        <v>0</v>
      </c>
      <c r="P96" s="34">
        <v>0</v>
      </c>
      <c r="Q96" s="36">
        <v>0.09</v>
      </c>
      <c r="R96" s="36">
        <v>8.1562702217129135E-2</v>
      </c>
      <c r="S96" s="37">
        <v>0</v>
      </c>
      <c r="T96" s="24"/>
      <c r="U96" s="38">
        <v>19595</v>
      </c>
      <c r="V96" s="38">
        <v>0</v>
      </c>
      <c r="W96" s="38">
        <v>0</v>
      </c>
      <c r="X96" s="38">
        <v>893</v>
      </c>
      <c r="Y96" s="38">
        <v>20488</v>
      </c>
    </row>
    <row r="97" spans="1:25" x14ac:dyDescent="0.3">
      <c r="A97" s="31">
        <v>419</v>
      </c>
      <c r="B97" s="32">
        <v>419035285</v>
      </c>
      <c r="C97" s="33" t="s">
        <v>94</v>
      </c>
      <c r="D97" s="31">
        <v>35</v>
      </c>
      <c r="E97" s="33" t="s">
        <v>22</v>
      </c>
      <c r="F97" s="31">
        <v>285</v>
      </c>
      <c r="G97" s="33" t="s">
        <v>44</v>
      </c>
      <c r="H97" s="34">
        <v>1</v>
      </c>
      <c r="I97" s="35">
        <v>13209</v>
      </c>
      <c r="J97" s="35">
        <v>4046</v>
      </c>
      <c r="K97" s="35">
        <v>0</v>
      </c>
      <c r="L97" s="35">
        <v>893</v>
      </c>
      <c r="M97" s="35">
        <v>18148</v>
      </c>
      <c r="N97" s="24"/>
      <c r="O97" s="34">
        <v>0</v>
      </c>
      <c r="P97" s="34">
        <v>0</v>
      </c>
      <c r="Q97" s="36">
        <v>0.09</v>
      </c>
      <c r="R97" s="36">
        <v>4.1055014022640106E-2</v>
      </c>
      <c r="S97" s="37">
        <v>0</v>
      </c>
      <c r="T97" s="24"/>
      <c r="U97" s="38">
        <v>17255</v>
      </c>
      <c r="V97" s="38">
        <v>0</v>
      </c>
      <c r="W97" s="38">
        <v>0</v>
      </c>
      <c r="X97" s="38">
        <v>893</v>
      </c>
      <c r="Y97" s="38">
        <v>18148</v>
      </c>
    </row>
    <row r="98" spans="1:25" x14ac:dyDescent="0.3">
      <c r="A98" s="31">
        <v>420</v>
      </c>
      <c r="B98" s="32">
        <v>420049010</v>
      </c>
      <c r="C98" s="33" t="s">
        <v>98</v>
      </c>
      <c r="D98" s="31">
        <v>49</v>
      </c>
      <c r="E98" s="33" t="s">
        <v>96</v>
      </c>
      <c r="F98" s="31">
        <v>10</v>
      </c>
      <c r="G98" s="33" t="s">
        <v>99</v>
      </c>
      <c r="H98" s="34">
        <v>4</v>
      </c>
      <c r="I98" s="35">
        <v>9117</v>
      </c>
      <c r="J98" s="35">
        <v>2804</v>
      </c>
      <c r="K98" s="35">
        <v>0</v>
      </c>
      <c r="L98" s="35">
        <v>893</v>
      </c>
      <c r="M98" s="35">
        <v>12814</v>
      </c>
      <c r="N98" s="24"/>
      <c r="O98" s="34">
        <v>0</v>
      </c>
      <c r="P98" s="34">
        <v>0</v>
      </c>
      <c r="Q98" s="36">
        <v>0.09</v>
      </c>
      <c r="R98" s="36">
        <v>2.4632241906512773E-3</v>
      </c>
      <c r="S98" s="37">
        <v>0</v>
      </c>
      <c r="T98" s="24"/>
      <c r="U98" s="38">
        <v>47684</v>
      </c>
      <c r="V98" s="38">
        <v>0</v>
      </c>
      <c r="W98" s="38">
        <v>0</v>
      </c>
      <c r="X98" s="38">
        <v>3572</v>
      </c>
      <c r="Y98" s="38">
        <v>51256</v>
      </c>
    </row>
    <row r="99" spans="1:25" x14ac:dyDescent="0.3">
      <c r="A99" s="31">
        <v>420</v>
      </c>
      <c r="B99" s="32">
        <v>420049026</v>
      </c>
      <c r="C99" s="33" t="s">
        <v>98</v>
      </c>
      <c r="D99" s="31">
        <v>49</v>
      </c>
      <c r="E99" s="33" t="s">
        <v>96</v>
      </c>
      <c r="F99" s="31">
        <v>26</v>
      </c>
      <c r="G99" s="33" t="s">
        <v>100</v>
      </c>
      <c r="H99" s="34">
        <v>1</v>
      </c>
      <c r="I99" s="35">
        <v>11410</v>
      </c>
      <c r="J99" s="35">
        <v>3172</v>
      </c>
      <c r="K99" s="35">
        <v>0</v>
      </c>
      <c r="L99" s="35">
        <v>893</v>
      </c>
      <c r="M99" s="35">
        <v>15475</v>
      </c>
      <c r="N99" s="24"/>
      <c r="O99" s="34">
        <v>0</v>
      </c>
      <c r="P99" s="34">
        <v>0</v>
      </c>
      <c r="Q99" s="36">
        <v>0.09</v>
      </c>
      <c r="R99" s="36">
        <v>2.5058519999517163E-4</v>
      </c>
      <c r="S99" s="37">
        <v>0</v>
      </c>
      <c r="T99" s="24"/>
      <c r="U99" s="38">
        <v>14582</v>
      </c>
      <c r="V99" s="38">
        <v>0</v>
      </c>
      <c r="W99" s="38">
        <v>0</v>
      </c>
      <c r="X99" s="38">
        <v>893</v>
      </c>
      <c r="Y99" s="38">
        <v>15475</v>
      </c>
    </row>
    <row r="100" spans="1:25" x14ac:dyDescent="0.3">
      <c r="A100" s="31">
        <v>420</v>
      </c>
      <c r="B100" s="32">
        <v>420049031</v>
      </c>
      <c r="C100" s="33" t="s">
        <v>98</v>
      </c>
      <c r="D100" s="31">
        <v>49</v>
      </c>
      <c r="E100" s="33" t="s">
        <v>96</v>
      </c>
      <c r="F100" s="31">
        <v>31</v>
      </c>
      <c r="G100" s="33" t="s">
        <v>101</v>
      </c>
      <c r="H100" s="34">
        <v>1</v>
      </c>
      <c r="I100" s="35">
        <v>9433</v>
      </c>
      <c r="J100" s="35">
        <v>4376</v>
      </c>
      <c r="K100" s="35">
        <v>0</v>
      </c>
      <c r="L100" s="35">
        <v>893</v>
      </c>
      <c r="M100" s="35">
        <v>14702</v>
      </c>
      <c r="N100" s="24"/>
      <c r="O100" s="34">
        <v>0</v>
      </c>
      <c r="P100" s="34">
        <v>0</v>
      </c>
      <c r="Q100" s="36">
        <v>0.09</v>
      </c>
      <c r="R100" s="36">
        <v>2.7986524078624942E-2</v>
      </c>
      <c r="S100" s="37">
        <v>0</v>
      </c>
      <c r="T100" s="24"/>
      <c r="U100" s="38">
        <v>13809</v>
      </c>
      <c r="V100" s="38">
        <v>0</v>
      </c>
      <c r="W100" s="38">
        <v>0</v>
      </c>
      <c r="X100" s="38">
        <v>893</v>
      </c>
      <c r="Y100" s="38">
        <v>14702</v>
      </c>
    </row>
    <row r="101" spans="1:25" x14ac:dyDescent="0.3">
      <c r="A101" s="31">
        <v>420</v>
      </c>
      <c r="B101" s="32">
        <v>420049035</v>
      </c>
      <c r="C101" s="33" t="s">
        <v>98</v>
      </c>
      <c r="D101" s="31">
        <v>49</v>
      </c>
      <c r="E101" s="33" t="s">
        <v>96</v>
      </c>
      <c r="F101" s="31">
        <v>35</v>
      </c>
      <c r="G101" s="33" t="s">
        <v>22</v>
      </c>
      <c r="H101" s="34">
        <v>62</v>
      </c>
      <c r="I101" s="35">
        <v>11951</v>
      </c>
      <c r="J101" s="35">
        <v>4201</v>
      </c>
      <c r="K101" s="35">
        <v>0</v>
      </c>
      <c r="L101" s="35">
        <v>893</v>
      </c>
      <c r="M101" s="35">
        <v>17045</v>
      </c>
      <c r="N101" s="24"/>
      <c r="O101" s="34">
        <v>0</v>
      </c>
      <c r="P101" s="34">
        <v>0</v>
      </c>
      <c r="Q101" s="36">
        <v>0.18</v>
      </c>
      <c r="R101" s="36">
        <v>0.1589661347017316</v>
      </c>
      <c r="S101" s="37">
        <v>0</v>
      </c>
      <c r="T101" s="24"/>
      <c r="U101" s="38">
        <v>1001424</v>
      </c>
      <c r="V101" s="38">
        <v>0</v>
      </c>
      <c r="W101" s="38">
        <v>0</v>
      </c>
      <c r="X101" s="38">
        <v>55366</v>
      </c>
      <c r="Y101" s="38">
        <v>1056790</v>
      </c>
    </row>
    <row r="102" spans="1:25" x14ac:dyDescent="0.3">
      <c r="A102" s="31">
        <v>420</v>
      </c>
      <c r="B102" s="32">
        <v>420049044</v>
      </c>
      <c r="C102" s="33" t="s">
        <v>98</v>
      </c>
      <c r="D102" s="31">
        <v>49</v>
      </c>
      <c r="E102" s="33" t="s">
        <v>96</v>
      </c>
      <c r="F102" s="31">
        <v>44</v>
      </c>
      <c r="G102" s="33" t="s">
        <v>35</v>
      </c>
      <c r="H102" s="34">
        <v>2</v>
      </c>
      <c r="I102" s="35">
        <v>12695</v>
      </c>
      <c r="J102" s="35">
        <v>291</v>
      </c>
      <c r="K102" s="35">
        <v>0</v>
      </c>
      <c r="L102" s="35">
        <v>893</v>
      </c>
      <c r="M102" s="35">
        <v>13879</v>
      </c>
      <c r="N102" s="24"/>
      <c r="O102" s="34">
        <v>0</v>
      </c>
      <c r="P102" s="34">
        <v>0</v>
      </c>
      <c r="Q102" s="36">
        <v>0.09</v>
      </c>
      <c r="R102" s="36">
        <v>5.5847301083240118E-2</v>
      </c>
      <c r="S102" s="37">
        <v>0</v>
      </c>
      <c r="T102" s="24"/>
      <c r="U102" s="38">
        <v>25972</v>
      </c>
      <c r="V102" s="38">
        <v>0</v>
      </c>
      <c r="W102" s="38">
        <v>0</v>
      </c>
      <c r="X102" s="38">
        <v>1786</v>
      </c>
      <c r="Y102" s="38">
        <v>27758</v>
      </c>
    </row>
    <row r="103" spans="1:25" x14ac:dyDescent="0.3">
      <c r="A103" s="31">
        <v>420</v>
      </c>
      <c r="B103" s="32">
        <v>420049049</v>
      </c>
      <c r="C103" s="33" t="s">
        <v>98</v>
      </c>
      <c r="D103" s="31">
        <v>49</v>
      </c>
      <c r="E103" s="33" t="s">
        <v>96</v>
      </c>
      <c r="F103" s="31">
        <v>49</v>
      </c>
      <c r="G103" s="33" t="s">
        <v>96</v>
      </c>
      <c r="H103" s="34">
        <v>200</v>
      </c>
      <c r="I103" s="35">
        <v>12579</v>
      </c>
      <c r="J103" s="35">
        <v>15919</v>
      </c>
      <c r="K103" s="35">
        <v>0</v>
      </c>
      <c r="L103" s="35">
        <v>893</v>
      </c>
      <c r="M103" s="35">
        <v>29391</v>
      </c>
      <c r="N103" s="24"/>
      <c r="O103" s="34">
        <v>0</v>
      </c>
      <c r="P103" s="34">
        <v>0</v>
      </c>
      <c r="Q103" s="36">
        <v>0.09</v>
      </c>
      <c r="R103" s="36">
        <v>8.0125851788319644E-2</v>
      </c>
      <c r="S103" s="37">
        <v>0</v>
      </c>
      <c r="T103" s="24"/>
      <c r="U103" s="38">
        <v>5699600</v>
      </c>
      <c r="V103" s="38">
        <v>0</v>
      </c>
      <c r="W103" s="38">
        <v>0</v>
      </c>
      <c r="X103" s="38">
        <v>178600</v>
      </c>
      <c r="Y103" s="38">
        <v>5878200</v>
      </c>
    </row>
    <row r="104" spans="1:25" x14ac:dyDescent="0.3">
      <c r="A104" s="31">
        <v>420</v>
      </c>
      <c r="B104" s="32">
        <v>420049057</v>
      </c>
      <c r="C104" s="33" t="s">
        <v>98</v>
      </c>
      <c r="D104" s="31">
        <v>49</v>
      </c>
      <c r="E104" s="33" t="s">
        <v>96</v>
      </c>
      <c r="F104" s="31">
        <v>57</v>
      </c>
      <c r="G104" s="33" t="s">
        <v>23</v>
      </c>
      <c r="H104" s="34">
        <v>5</v>
      </c>
      <c r="I104" s="35">
        <v>11906</v>
      </c>
      <c r="J104" s="35">
        <v>606</v>
      </c>
      <c r="K104" s="35">
        <v>0</v>
      </c>
      <c r="L104" s="35">
        <v>893</v>
      </c>
      <c r="M104" s="35">
        <v>13405</v>
      </c>
      <c r="N104" s="24"/>
      <c r="O104" s="34">
        <v>0</v>
      </c>
      <c r="P104" s="34">
        <v>0</v>
      </c>
      <c r="Q104" s="36">
        <v>0.18</v>
      </c>
      <c r="R104" s="36">
        <v>0.14357074949612178</v>
      </c>
      <c r="S104" s="37">
        <v>0</v>
      </c>
      <c r="T104" s="24"/>
      <c r="U104" s="38">
        <v>62560</v>
      </c>
      <c r="V104" s="38">
        <v>0</v>
      </c>
      <c r="W104" s="38">
        <v>0</v>
      </c>
      <c r="X104" s="38">
        <v>4465</v>
      </c>
      <c r="Y104" s="38">
        <v>67025</v>
      </c>
    </row>
    <row r="105" spans="1:25" x14ac:dyDescent="0.3">
      <c r="A105" s="31">
        <v>420</v>
      </c>
      <c r="B105" s="32">
        <v>420049067</v>
      </c>
      <c r="C105" s="33" t="s">
        <v>98</v>
      </c>
      <c r="D105" s="31">
        <v>49</v>
      </c>
      <c r="E105" s="33" t="s">
        <v>96</v>
      </c>
      <c r="F105" s="31">
        <v>67</v>
      </c>
      <c r="G105" s="33" t="s">
        <v>102</v>
      </c>
      <c r="H105" s="34">
        <v>1</v>
      </c>
      <c r="I105" s="35">
        <v>9383</v>
      </c>
      <c r="J105" s="35">
        <v>9441</v>
      </c>
      <c r="K105" s="35">
        <v>0</v>
      </c>
      <c r="L105" s="35">
        <v>893</v>
      </c>
      <c r="M105" s="35">
        <v>19717</v>
      </c>
      <c r="N105" s="24"/>
      <c r="O105" s="34">
        <v>0</v>
      </c>
      <c r="P105" s="34">
        <v>0</v>
      </c>
      <c r="Q105" s="36">
        <v>0.09</v>
      </c>
      <c r="R105" s="36">
        <v>4.738600767719782E-4</v>
      </c>
      <c r="S105" s="37">
        <v>0</v>
      </c>
      <c r="T105" s="24"/>
      <c r="U105" s="38">
        <v>18824</v>
      </c>
      <c r="V105" s="38">
        <v>0</v>
      </c>
      <c r="W105" s="38">
        <v>0</v>
      </c>
      <c r="X105" s="38">
        <v>893</v>
      </c>
      <c r="Y105" s="38">
        <v>19717</v>
      </c>
    </row>
    <row r="106" spans="1:25" x14ac:dyDescent="0.3">
      <c r="A106" s="31">
        <v>420</v>
      </c>
      <c r="B106" s="32">
        <v>420049079</v>
      </c>
      <c r="C106" s="33" t="s">
        <v>98</v>
      </c>
      <c r="D106" s="31">
        <v>49</v>
      </c>
      <c r="E106" s="33" t="s">
        <v>96</v>
      </c>
      <c r="F106" s="31">
        <v>79</v>
      </c>
      <c r="G106" s="33" t="s">
        <v>109</v>
      </c>
      <c r="H106" s="34">
        <v>1</v>
      </c>
      <c r="I106" s="35">
        <v>10291.429604063556</v>
      </c>
      <c r="J106" s="35">
        <v>1043</v>
      </c>
      <c r="K106" s="35">
        <v>0</v>
      </c>
      <c r="L106" s="35">
        <v>893</v>
      </c>
      <c r="M106" s="35">
        <v>12227.429604063556</v>
      </c>
      <c r="N106" s="24"/>
      <c r="O106" s="34">
        <v>0</v>
      </c>
      <c r="P106" s="34">
        <v>0</v>
      </c>
      <c r="Q106" s="36">
        <v>0.09</v>
      </c>
      <c r="R106" s="36">
        <v>6.7402102928541777E-2</v>
      </c>
      <c r="S106" s="37">
        <v>0</v>
      </c>
      <c r="T106" s="24"/>
      <c r="U106" s="38">
        <v>11334</v>
      </c>
      <c r="V106" s="38">
        <v>0</v>
      </c>
      <c r="W106" s="38">
        <v>0</v>
      </c>
      <c r="X106" s="38">
        <v>893</v>
      </c>
      <c r="Y106" s="38">
        <v>12227</v>
      </c>
    </row>
    <row r="107" spans="1:25" x14ac:dyDescent="0.3">
      <c r="A107" s="31">
        <v>420</v>
      </c>
      <c r="B107" s="32">
        <v>420049093</v>
      </c>
      <c r="C107" s="33" t="s">
        <v>98</v>
      </c>
      <c r="D107" s="31">
        <v>49</v>
      </c>
      <c r="E107" s="33" t="s">
        <v>96</v>
      </c>
      <c r="F107" s="31">
        <v>93</v>
      </c>
      <c r="G107" s="33" t="s">
        <v>25</v>
      </c>
      <c r="H107" s="34">
        <v>21</v>
      </c>
      <c r="I107" s="35">
        <v>12098</v>
      </c>
      <c r="J107" s="35">
        <v>346</v>
      </c>
      <c r="K107" s="35">
        <v>0</v>
      </c>
      <c r="L107" s="35">
        <v>893</v>
      </c>
      <c r="M107" s="35">
        <v>13337</v>
      </c>
      <c r="N107" s="24"/>
      <c r="O107" s="34">
        <v>9.1925807729013531</v>
      </c>
      <c r="P107" s="34">
        <v>0</v>
      </c>
      <c r="Q107" s="36">
        <v>0.09</v>
      </c>
      <c r="R107" s="36">
        <v>9.5627967154470944E-2</v>
      </c>
      <c r="S107" s="37">
        <v>0</v>
      </c>
      <c r="T107" s="24"/>
      <c r="U107" s="38">
        <v>261324.52486201556</v>
      </c>
      <c r="V107" s="38">
        <v>0</v>
      </c>
      <c r="W107" s="38">
        <v>0</v>
      </c>
      <c r="X107" s="38">
        <v>18753</v>
      </c>
      <c r="Y107" s="38">
        <v>280077.52486201556</v>
      </c>
    </row>
    <row r="108" spans="1:25" x14ac:dyDescent="0.3">
      <c r="A108" s="31">
        <v>420</v>
      </c>
      <c r="B108" s="32">
        <v>420049128</v>
      </c>
      <c r="C108" s="33" t="s">
        <v>98</v>
      </c>
      <c r="D108" s="31">
        <v>49</v>
      </c>
      <c r="E108" s="33" t="s">
        <v>96</v>
      </c>
      <c r="F108" s="31">
        <v>128</v>
      </c>
      <c r="G108" s="33" t="s">
        <v>110</v>
      </c>
      <c r="H108" s="34">
        <v>2</v>
      </c>
      <c r="I108" s="35">
        <v>11456.836107503608</v>
      </c>
      <c r="J108" s="35">
        <v>583</v>
      </c>
      <c r="K108" s="35">
        <v>0</v>
      </c>
      <c r="L108" s="35">
        <v>893</v>
      </c>
      <c r="M108" s="35">
        <v>12932.836107503608</v>
      </c>
      <c r="N108" s="24"/>
      <c r="O108" s="34">
        <v>0</v>
      </c>
      <c r="P108" s="34">
        <v>0</v>
      </c>
      <c r="Q108" s="36">
        <v>0.18</v>
      </c>
      <c r="R108" s="36">
        <v>3.7897363457031326E-2</v>
      </c>
      <c r="S108" s="37">
        <v>0</v>
      </c>
      <c r="T108" s="24"/>
      <c r="U108" s="38">
        <v>24080</v>
      </c>
      <c r="V108" s="38">
        <v>0</v>
      </c>
      <c r="W108" s="38">
        <v>0</v>
      </c>
      <c r="X108" s="38">
        <v>1786</v>
      </c>
      <c r="Y108" s="38">
        <v>25866</v>
      </c>
    </row>
    <row r="109" spans="1:25" x14ac:dyDescent="0.3">
      <c r="A109" s="31">
        <v>420</v>
      </c>
      <c r="B109" s="32">
        <v>420049160</v>
      </c>
      <c r="C109" s="33" t="s">
        <v>98</v>
      </c>
      <c r="D109" s="31">
        <v>49</v>
      </c>
      <c r="E109" s="33" t="s">
        <v>96</v>
      </c>
      <c r="F109" s="31">
        <v>160</v>
      </c>
      <c r="G109" s="33" t="s">
        <v>104</v>
      </c>
      <c r="H109" s="34">
        <v>1</v>
      </c>
      <c r="I109" s="35">
        <v>9433</v>
      </c>
      <c r="J109" s="35">
        <v>277</v>
      </c>
      <c r="K109" s="35">
        <v>0</v>
      </c>
      <c r="L109" s="35">
        <v>893</v>
      </c>
      <c r="M109" s="35">
        <v>10603</v>
      </c>
      <c r="N109" s="24"/>
      <c r="O109" s="34">
        <v>0</v>
      </c>
      <c r="P109" s="34">
        <v>0</v>
      </c>
      <c r="Q109" s="36">
        <v>0.1273</v>
      </c>
      <c r="R109" s="36">
        <v>0.10932689985773358</v>
      </c>
      <c r="S109" s="37">
        <v>0</v>
      </c>
      <c r="T109" s="24"/>
      <c r="U109" s="38">
        <v>9710</v>
      </c>
      <c r="V109" s="38">
        <v>0</v>
      </c>
      <c r="W109" s="38">
        <v>0</v>
      </c>
      <c r="X109" s="38">
        <v>893</v>
      </c>
      <c r="Y109" s="38">
        <v>10603</v>
      </c>
    </row>
    <row r="110" spans="1:25" x14ac:dyDescent="0.3">
      <c r="A110" s="31">
        <v>420</v>
      </c>
      <c r="B110" s="32">
        <v>420049163</v>
      </c>
      <c r="C110" s="33" t="s">
        <v>98</v>
      </c>
      <c r="D110" s="31">
        <v>49</v>
      </c>
      <c r="E110" s="33" t="s">
        <v>96</v>
      </c>
      <c r="F110" s="31">
        <v>163</v>
      </c>
      <c r="G110" s="33" t="s">
        <v>27</v>
      </c>
      <c r="H110" s="34">
        <v>1</v>
      </c>
      <c r="I110" s="35">
        <v>9433</v>
      </c>
      <c r="J110" s="35">
        <v>398</v>
      </c>
      <c r="K110" s="35">
        <v>0</v>
      </c>
      <c r="L110" s="35">
        <v>893</v>
      </c>
      <c r="M110" s="35">
        <v>10724</v>
      </c>
      <c r="N110" s="24"/>
      <c r="O110" s="34">
        <v>0</v>
      </c>
      <c r="P110" s="34">
        <v>0</v>
      </c>
      <c r="Q110" s="36">
        <v>0.18</v>
      </c>
      <c r="R110" s="36">
        <v>9.7611877434862299E-2</v>
      </c>
      <c r="S110" s="37">
        <v>0</v>
      </c>
      <c r="T110" s="24"/>
      <c r="U110" s="38">
        <v>9831</v>
      </c>
      <c r="V110" s="38">
        <v>0</v>
      </c>
      <c r="W110" s="38">
        <v>0</v>
      </c>
      <c r="X110" s="38">
        <v>893</v>
      </c>
      <c r="Y110" s="38">
        <v>10724</v>
      </c>
    </row>
    <row r="111" spans="1:25" x14ac:dyDescent="0.3">
      <c r="A111" s="31">
        <v>420</v>
      </c>
      <c r="B111" s="32">
        <v>420049165</v>
      </c>
      <c r="C111" s="33" t="s">
        <v>98</v>
      </c>
      <c r="D111" s="31">
        <v>49</v>
      </c>
      <c r="E111" s="33" t="s">
        <v>96</v>
      </c>
      <c r="F111" s="31">
        <v>165</v>
      </c>
      <c r="G111" s="33" t="s">
        <v>28</v>
      </c>
      <c r="H111" s="34">
        <v>7</v>
      </c>
      <c r="I111" s="35">
        <v>12715</v>
      </c>
      <c r="J111" s="35">
        <v>693</v>
      </c>
      <c r="K111" s="35">
        <v>0</v>
      </c>
      <c r="L111" s="35">
        <v>893</v>
      </c>
      <c r="M111" s="35">
        <v>14301</v>
      </c>
      <c r="N111" s="24"/>
      <c r="O111" s="34">
        <v>4.9029051627281914</v>
      </c>
      <c r="P111" s="34">
        <v>0</v>
      </c>
      <c r="Q111" s="36">
        <v>9.8299999999999998E-2</v>
      </c>
      <c r="R111" s="36">
        <v>0.11701966045576953</v>
      </c>
      <c r="S111" s="37">
        <v>0</v>
      </c>
      <c r="T111" s="24"/>
      <c r="U111" s="38">
        <v>93854.847578140412</v>
      </c>
      <c r="V111" s="38">
        <v>0</v>
      </c>
      <c r="W111" s="38">
        <v>0</v>
      </c>
      <c r="X111" s="38">
        <v>6251</v>
      </c>
      <c r="Y111" s="38">
        <v>100105.84757814041</v>
      </c>
    </row>
    <row r="112" spans="1:25" x14ac:dyDescent="0.3">
      <c r="A112" s="31">
        <v>420</v>
      </c>
      <c r="B112" s="32">
        <v>420049176</v>
      </c>
      <c r="C112" s="33" t="s">
        <v>98</v>
      </c>
      <c r="D112" s="31">
        <v>49</v>
      </c>
      <c r="E112" s="33" t="s">
        <v>96</v>
      </c>
      <c r="F112" s="31">
        <v>176</v>
      </c>
      <c r="G112" s="33" t="s">
        <v>29</v>
      </c>
      <c r="H112" s="34">
        <v>13</v>
      </c>
      <c r="I112" s="35">
        <v>11190</v>
      </c>
      <c r="J112" s="35">
        <v>3696</v>
      </c>
      <c r="K112" s="35">
        <v>0</v>
      </c>
      <c r="L112" s="35">
        <v>893</v>
      </c>
      <c r="M112" s="35">
        <v>15779</v>
      </c>
      <c r="N112" s="24"/>
      <c r="O112" s="34">
        <v>0</v>
      </c>
      <c r="P112" s="34">
        <v>0</v>
      </c>
      <c r="Q112" s="36">
        <v>0.09</v>
      </c>
      <c r="R112" s="36">
        <v>7.0077414496209203E-2</v>
      </c>
      <c r="S112" s="37">
        <v>0</v>
      </c>
      <c r="T112" s="24"/>
      <c r="U112" s="38">
        <v>193518</v>
      </c>
      <c r="V112" s="38">
        <v>0</v>
      </c>
      <c r="W112" s="38">
        <v>0</v>
      </c>
      <c r="X112" s="38">
        <v>11609</v>
      </c>
      <c r="Y112" s="38">
        <v>205127</v>
      </c>
    </row>
    <row r="113" spans="1:25" x14ac:dyDescent="0.3">
      <c r="A113" s="31">
        <v>420</v>
      </c>
      <c r="B113" s="32">
        <v>420049181</v>
      </c>
      <c r="C113" s="33" t="s">
        <v>98</v>
      </c>
      <c r="D113" s="31">
        <v>49</v>
      </c>
      <c r="E113" s="33" t="s">
        <v>96</v>
      </c>
      <c r="F113" s="31">
        <v>181</v>
      </c>
      <c r="G113" s="33" t="s">
        <v>105</v>
      </c>
      <c r="H113" s="34">
        <v>3</v>
      </c>
      <c r="I113" s="35">
        <v>10027</v>
      </c>
      <c r="J113" s="35">
        <v>676</v>
      </c>
      <c r="K113" s="35">
        <v>0</v>
      </c>
      <c r="L113" s="35">
        <v>893</v>
      </c>
      <c r="M113" s="35">
        <v>11596</v>
      </c>
      <c r="N113" s="24"/>
      <c r="O113" s="34">
        <v>0</v>
      </c>
      <c r="P113" s="34">
        <v>0</v>
      </c>
      <c r="Q113" s="36">
        <v>0.09</v>
      </c>
      <c r="R113" s="36">
        <v>1.7079913104106212E-2</v>
      </c>
      <c r="S113" s="37">
        <v>0</v>
      </c>
      <c r="T113" s="24"/>
      <c r="U113" s="38">
        <v>32109</v>
      </c>
      <c r="V113" s="38">
        <v>0</v>
      </c>
      <c r="W113" s="38">
        <v>0</v>
      </c>
      <c r="X113" s="38">
        <v>2679</v>
      </c>
      <c r="Y113" s="38">
        <v>34788</v>
      </c>
    </row>
    <row r="114" spans="1:25" x14ac:dyDescent="0.3">
      <c r="A114" s="31">
        <v>420</v>
      </c>
      <c r="B114" s="32">
        <v>420049189</v>
      </c>
      <c r="C114" s="33" t="s">
        <v>98</v>
      </c>
      <c r="D114" s="31">
        <v>49</v>
      </c>
      <c r="E114" s="33" t="s">
        <v>96</v>
      </c>
      <c r="F114" s="31">
        <v>189</v>
      </c>
      <c r="G114" s="33" t="s">
        <v>38</v>
      </c>
      <c r="H114" s="34">
        <v>1</v>
      </c>
      <c r="I114" s="35">
        <v>10067.496573415046</v>
      </c>
      <c r="J114" s="35">
        <v>4034</v>
      </c>
      <c r="K114" s="35">
        <v>0</v>
      </c>
      <c r="L114" s="35">
        <v>893</v>
      </c>
      <c r="M114" s="35">
        <v>14994.496573415046</v>
      </c>
      <c r="N114" s="24"/>
      <c r="O114" s="34">
        <v>0</v>
      </c>
      <c r="P114" s="34">
        <v>0</v>
      </c>
      <c r="Q114" s="36">
        <v>0.09</v>
      </c>
      <c r="R114" s="36">
        <v>4.582748749590723E-3</v>
      </c>
      <c r="S114" s="37">
        <v>0</v>
      </c>
      <c r="T114" s="24"/>
      <c r="U114" s="38">
        <v>14101</v>
      </c>
      <c r="V114" s="38">
        <v>0</v>
      </c>
      <c r="W114" s="38">
        <v>0</v>
      </c>
      <c r="X114" s="38">
        <v>893</v>
      </c>
      <c r="Y114" s="38">
        <v>14994</v>
      </c>
    </row>
    <row r="115" spans="1:25" x14ac:dyDescent="0.3">
      <c r="A115" s="31">
        <v>420</v>
      </c>
      <c r="B115" s="32">
        <v>420049207</v>
      </c>
      <c r="C115" s="33" t="s">
        <v>98</v>
      </c>
      <c r="D115" s="31">
        <v>49</v>
      </c>
      <c r="E115" s="33" t="s">
        <v>96</v>
      </c>
      <c r="F115" s="31">
        <v>207</v>
      </c>
      <c r="G115" s="33" t="s">
        <v>40</v>
      </c>
      <c r="H115" s="34">
        <v>2</v>
      </c>
      <c r="I115" s="35">
        <v>13760</v>
      </c>
      <c r="J115" s="35">
        <v>8895</v>
      </c>
      <c r="K115" s="35">
        <v>0</v>
      </c>
      <c r="L115" s="35">
        <v>893</v>
      </c>
      <c r="M115" s="35">
        <v>23548</v>
      </c>
      <c r="N115" s="24"/>
      <c r="O115" s="34">
        <v>0</v>
      </c>
      <c r="P115" s="34">
        <v>0</v>
      </c>
      <c r="Q115" s="36">
        <v>0.09</v>
      </c>
      <c r="R115" s="36">
        <v>3.4727731004816786E-4</v>
      </c>
      <c r="S115" s="37">
        <v>0</v>
      </c>
      <c r="T115" s="24"/>
      <c r="U115" s="38">
        <v>45310</v>
      </c>
      <c r="V115" s="38">
        <v>0</v>
      </c>
      <c r="W115" s="38">
        <v>0</v>
      </c>
      <c r="X115" s="38">
        <v>1786</v>
      </c>
      <c r="Y115" s="38">
        <v>47096</v>
      </c>
    </row>
    <row r="116" spans="1:25" x14ac:dyDescent="0.3">
      <c r="A116" s="31">
        <v>420</v>
      </c>
      <c r="B116" s="32">
        <v>420049243</v>
      </c>
      <c r="C116" s="33" t="s">
        <v>98</v>
      </c>
      <c r="D116" s="31">
        <v>49</v>
      </c>
      <c r="E116" s="33" t="s">
        <v>96</v>
      </c>
      <c r="F116" s="31">
        <v>243</v>
      </c>
      <c r="G116" s="33" t="s">
        <v>74</v>
      </c>
      <c r="H116" s="34">
        <v>1</v>
      </c>
      <c r="I116" s="35">
        <v>13760</v>
      </c>
      <c r="J116" s="35">
        <v>3248</v>
      </c>
      <c r="K116" s="35">
        <v>0</v>
      </c>
      <c r="L116" s="35">
        <v>893</v>
      </c>
      <c r="M116" s="35">
        <v>17901</v>
      </c>
      <c r="N116" s="24"/>
      <c r="O116" s="34">
        <v>0</v>
      </c>
      <c r="P116" s="34">
        <v>0</v>
      </c>
      <c r="Q116" s="36">
        <v>0.09</v>
      </c>
      <c r="R116" s="36">
        <v>5.5784760480062055E-3</v>
      </c>
      <c r="S116" s="37">
        <v>0</v>
      </c>
      <c r="T116" s="24"/>
      <c r="U116" s="38">
        <v>17008</v>
      </c>
      <c r="V116" s="38">
        <v>0</v>
      </c>
      <c r="W116" s="38">
        <v>0</v>
      </c>
      <c r="X116" s="38">
        <v>893</v>
      </c>
      <c r="Y116" s="38">
        <v>17901</v>
      </c>
    </row>
    <row r="117" spans="1:25" x14ac:dyDescent="0.3">
      <c r="A117" s="31">
        <v>420</v>
      </c>
      <c r="B117" s="32">
        <v>420049244</v>
      </c>
      <c r="C117" s="33" t="s">
        <v>98</v>
      </c>
      <c r="D117" s="31">
        <v>49</v>
      </c>
      <c r="E117" s="33" t="s">
        <v>96</v>
      </c>
      <c r="F117" s="31">
        <v>244</v>
      </c>
      <c r="G117" s="33" t="s">
        <v>43</v>
      </c>
      <c r="H117" s="34">
        <v>4</v>
      </c>
      <c r="I117" s="35">
        <v>10033</v>
      </c>
      <c r="J117" s="35">
        <v>4065</v>
      </c>
      <c r="K117" s="35">
        <v>0</v>
      </c>
      <c r="L117" s="35">
        <v>893</v>
      </c>
      <c r="M117" s="35">
        <v>14991</v>
      </c>
      <c r="N117" s="24"/>
      <c r="O117" s="34">
        <v>0</v>
      </c>
      <c r="P117" s="34">
        <v>0</v>
      </c>
      <c r="Q117" s="36">
        <v>0.18</v>
      </c>
      <c r="R117" s="36">
        <v>0.10548220167912307</v>
      </c>
      <c r="S117" s="37">
        <v>0</v>
      </c>
      <c r="T117" s="24"/>
      <c r="U117" s="38">
        <v>56392</v>
      </c>
      <c r="V117" s="38">
        <v>0</v>
      </c>
      <c r="W117" s="38">
        <v>0</v>
      </c>
      <c r="X117" s="38">
        <v>3572</v>
      </c>
      <c r="Y117" s="38">
        <v>59964</v>
      </c>
    </row>
    <row r="118" spans="1:25" x14ac:dyDescent="0.3">
      <c r="A118" s="31">
        <v>420</v>
      </c>
      <c r="B118" s="32">
        <v>420049248</v>
      </c>
      <c r="C118" s="33" t="s">
        <v>98</v>
      </c>
      <c r="D118" s="31">
        <v>49</v>
      </c>
      <c r="E118" s="33" t="s">
        <v>96</v>
      </c>
      <c r="F118" s="31">
        <v>248</v>
      </c>
      <c r="G118" s="33" t="s">
        <v>30</v>
      </c>
      <c r="H118" s="34">
        <v>9</v>
      </c>
      <c r="I118" s="35">
        <v>9372</v>
      </c>
      <c r="J118" s="35">
        <v>927</v>
      </c>
      <c r="K118" s="35">
        <v>0</v>
      </c>
      <c r="L118" s="35">
        <v>893</v>
      </c>
      <c r="M118" s="35">
        <v>11192</v>
      </c>
      <c r="N118" s="24"/>
      <c r="O118" s="34">
        <v>0</v>
      </c>
      <c r="P118" s="34">
        <v>0</v>
      </c>
      <c r="Q118" s="36">
        <v>0.09</v>
      </c>
      <c r="R118" s="36">
        <v>5.2152297853696877E-2</v>
      </c>
      <c r="S118" s="37">
        <v>0</v>
      </c>
      <c r="T118" s="24"/>
      <c r="U118" s="38">
        <v>92691</v>
      </c>
      <c r="V118" s="38">
        <v>0</v>
      </c>
      <c r="W118" s="38">
        <v>0</v>
      </c>
      <c r="X118" s="38">
        <v>8037</v>
      </c>
      <c r="Y118" s="38">
        <v>100728</v>
      </c>
    </row>
    <row r="119" spans="1:25" x14ac:dyDescent="0.3">
      <c r="A119" s="31">
        <v>420</v>
      </c>
      <c r="B119" s="32">
        <v>420049308</v>
      </c>
      <c r="C119" s="33" t="s">
        <v>98</v>
      </c>
      <c r="D119" s="31">
        <v>49</v>
      </c>
      <c r="E119" s="33" t="s">
        <v>96</v>
      </c>
      <c r="F119" s="31">
        <v>308</v>
      </c>
      <c r="G119" s="33" t="s">
        <v>32</v>
      </c>
      <c r="H119" s="34">
        <v>1</v>
      </c>
      <c r="I119" s="35">
        <v>9433</v>
      </c>
      <c r="J119" s="35">
        <v>5474</v>
      </c>
      <c r="K119" s="35">
        <v>0</v>
      </c>
      <c r="L119" s="35">
        <v>893</v>
      </c>
      <c r="M119" s="35">
        <v>15800</v>
      </c>
      <c r="N119" s="24"/>
      <c r="O119" s="34">
        <v>0</v>
      </c>
      <c r="P119" s="34">
        <v>0</v>
      </c>
      <c r="Q119" s="36">
        <v>0.09</v>
      </c>
      <c r="R119" s="36">
        <v>1.6507730479585108E-3</v>
      </c>
      <c r="S119" s="37">
        <v>0</v>
      </c>
      <c r="T119" s="24"/>
      <c r="U119" s="38">
        <v>14907</v>
      </c>
      <c r="V119" s="38">
        <v>0</v>
      </c>
      <c r="W119" s="38">
        <v>0</v>
      </c>
      <c r="X119" s="38">
        <v>893</v>
      </c>
      <c r="Y119" s="38">
        <v>15800</v>
      </c>
    </row>
    <row r="120" spans="1:25" x14ac:dyDescent="0.3">
      <c r="A120" s="31">
        <v>420</v>
      </c>
      <c r="B120" s="32">
        <v>420049347</v>
      </c>
      <c r="C120" s="33" t="s">
        <v>98</v>
      </c>
      <c r="D120" s="31">
        <v>49</v>
      </c>
      <c r="E120" s="33" t="s">
        <v>96</v>
      </c>
      <c r="F120" s="31">
        <v>347</v>
      </c>
      <c r="G120" s="33" t="s">
        <v>106</v>
      </c>
      <c r="H120" s="34">
        <v>6</v>
      </c>
      <c r="I120" s="35">
        <v>11119</v>
      </c>
      <c r="J120" s="35">
        <v>4817</v>
      </c>
      <c r="K120" s="35">
        <v>0</v>
      </c>
      <c r="L120" s="35">
        <v>893</v>
      </c>
      <c r="M120" s="35">
        <v>16829</v>
      </c>
      <c r="N120" s="24"/>
      <c r="O120" s="34">
        <v>0</v>
      </c>
      <c r="P120" s="34">
        <v>0</v>
      </c>
      <c r="Q120" s="36">
        <v>0.09</v>
      </c>
      <c r="R120" s="36">
        <v>4.4711377870290349E-3</v>
      </c>
      <c r="S120" s="37">
        <v>0</v>
      </c>
      <c r="T120" s="24"/>
      <c r="U120" s="38">
        <v>95616</v>
      </c>
      <c r="V120" s="38">
        <v>0</v>
      </c>
      <c r="W120" s="38">
        <v>0</v>
      </c>
      <c r="X120" s="38">
        <v>5358</v>
      </c>
      <c r="Y120" s="38">
        <v>100974</v>
      </c>
    </row>
    <row r="121" spans="1:25" x14ac:dyDescent="0.3">
      <c r="A121" s="31">
        <v>420</v>
      </c>
      <c r="B121" s="32">
        <v>420049625</v>
      </c>
      <c r="C121" s="33" t="s">
        <v>98</v>
      </c>
      <c r="D121" s="31">
        <v>49</v>
      </c>
      <c r="E121" s="33" t="s">
        <v>96</v>
      </c>
      <c r="F121" s="31">
        <v>625</v>
      </c>
      <c r="G121" s="33" t="s">
        <v>49</v>
      </c>
      <c r="H121" s="34">
        <v>1</v>
      </c>
      <c r="I121" s="35">
        <v>10048.638756043141</v>
      </c>
      <c r="J121" s="35">
        <v>1897</v>
      </c>
      <c r="K121" s="35">
        <v>0</v>
      </c>
      <c r="L121" s="35">
        <v>893</v>
      </c>
      <c r="M121" s="35">
        <v>12838.638756043141</v>
      </c>
      <c r="N121" s="24"/>
      <c r="O121" s="34">
        <v>0</v>
      </c>
      <c r="P121" s="34">
        <v>0</v>
      </c>
      <c r="Q121" s="36">
        <v>0.09</v>
      </c>
      <c r="R121" s="36">
        <v>2.8006211849814838E-3</v>
      </c>
      <c r="S121" s="37">
        <v>0</v>
      </c>
      <c r="T121" s="24"/>
      <c r="U121" s="38">
        <v>11946</v>
      </c>
      <c r="V121" s="38">
        <v>0</v>
      </c>
      <c r="W121" s="38">
        <v>0</v>
      </c>
      <c r="X121" s="38">
        <v>893</v>
      </c>
      <c r="Y121" s="38">
        <v>12839</v>
      </c>
    </row>
    <row r="122" spans="1:25" x14ac:dyDescent="0.3">
      <c r="A122" s="31">
        <v>426</v>
      </c>
      <c r="B122" s="32">
        <v>426149009</v>
      </c>
      <c r="C122" s="33" t="s">
        <v>107</v>
      </c>
      <c r="D122" s="31">
        <v>149</v>
      </c>
      <c r="E122" s="33" t="s">
        <v>103</v>
      </c>
      <c r="F122" s="31">
        <v>9</v>
      </c>
      <c r="G122" s="33" t="s">
        <v>108</v>
      </c>
      <c r="H122" s="34">
        <v>3</v>
      </c>
      <c r="I122" s="35">
        <v>12729</v>
      </c>
      <c r="J122" s="35">
        <v>7210</v>
      </c>
      <c r="K122" s="35">
        <v>0</v>
      </c>
      <c r="L122" s="35">
        <v>893</v>
      </c>
      <c r="M122" s="35">
        <v>20832</v>
      </c>
      <c r="N122" s="24"/>
      <c r="O122" s="34">
        <v>0</v>
      </c>
      <c r="P122" s="34">
        <v>0</v>
      </c>
      <c r="Q122" s="36">
        <v>0.09</v>
      </c>
      <c r="R122" s="36">
        <v>2.5313445452919297E-3</v>
      </c>
      <c r="S122" s="37">
        <v>0</v>
      </c>
      <c r="T122" s="24"/>
      <c r="U122" s="38">
        <v>59817</v>
      </c>
      <c r="V122" s="38">
        <v>0</v>
      </c>
      <c r="W122" s="38">
        <v>0</v>
      </c>
      <c r="X122" s="38">
        <v>2679</v>
      </c>
      <c r="Y122" s="38">
        <v>62496</v>
      </c>
    </row>
    <row r="123" spans="1:25" x14ac:dyDescent="0.3">
      <c r="A123" s="31">
        <v>426</v>
      </c>
      <c r="B123" s="32">
        <v>426149079</v>
      </c>
      <c r="C123" s="33" t="s">
        <v>107</v>
      </c>
      <c r="D123" s="31">
        <v>149</v>
      </c>
      <c r="E123" s="33" t="s">
        <v>103</v>
      </c>
      <c r="F123" s="31">
        <v>79</v>
      </c>
      <c r="G123" s="33" t="s">
        <v>109</v>
      </c>
      <c r="H123" s="34">
        <v>1</v>
      </c>
      <c r="I123" s="35">
        <v>8410</v>
      </c>
      <c r="J123" s="35">
        <v>852</v>
      </c>
      <c r="K123" s="35">
        <v>0</v>
      </c>
      <c r="L123" s="35">
        <v>893</v>
      </c>
      <c r="M123" s="35">
        <v>10155</v>
      </c>
      <c r="N123" s="24"/>
      <c r="O123" s="34">
        <v>0</v>
      </c>
      <c r="P123" s="34">
        <v>0</v>
      </c>
      <c r="Q123" s="36">
        <v>0.09</v>
      </c>
      <c r="R123" s="36">
        <v>6.7402102928541777E-2</v>
      </c>
      <c r="S123" s="37">
        <v>0</v>
      </c>
      <c r="T123" s="24"/>
      <c r="U123" s="38">
        <v>9262</v>
      </c>
      <c r="V123" s="38">
        <v>0</v>
      </c>
      <c r="W123" s="38">
        <v>0</v>
      </c>
      <c r="X123" s="38">
        <v>893</v>
      </c>
      <c r="Y123" s="38">
        <v>10155</v>
      </c>
    </row>
    <row r="124" spans="1:25" x14ac:dyDescent="0.3">
      <c r="A124" s="31">
        <v>426</v>
      </c>
      <c r="B124" s="32">
        <v>426149128</v>
      </c>
      <c r="C124" s="33" t="s">
        <v>107</v>
      </c>
      <c r="D124" s="31">
        <v>149</v>
      </c>
      <c r="E124" s="33" t="s">
        <v>103</v>
      </c>
      <c r="F124" s="31">
        <v>128</v>
      </c>
      <c r="G124" s="33" t="s">
        <v>110</v>
      </c>
      <c r="H124" s="34">
        <v>7</v>
      </c>
      <c r="I124" s="35">
        <v>12411</v>
      </c>
      <c r="J124" s="35">
        <v>631</v>
      </c>
      <c r="K124" s="35">
        <v>0</v>
      </c>
      <c r="L124" s="35">
        <v>893</v>
      </c>
      <c r="M124" s="35">
        <v>13935</v>
      </c>
      <c r="N124" s="24"/>
      <c r="O124" s="34">
        <v>0</v>
      </c>
      <c r="P124" s="34">
        <v>0</v>
      </c>
      <c r="Q124" s="36">
        <v>0.18</v>
      </c>
      <c r="R124" s="36">
        <v>3.7897363457031326E-2</v>
      </c>
      <c r="S124" s="37">
        <v>0</v>
      </c>
      <c r="T124" s="24"/>
      <c r="U124" s="38">
        <v>91294</v>
      </c>
      <c r="V124" s="38">
        <v>0</v>
      </c>
      <c r="W124" s="38">
        <v>0</v>
      </c>
      <c r="X124" s="38">
        <v>6251</v>
      </c>
      <c r="Y124" s="38">
        <v>97545</v>
      </c>
    </row>
    <row r="125" spans="1:25" x14ac:dyDescent="0.3">
      <c r="A125" s="31">
        <v>426</v>
      </c>
      <c r="B125" s="32">
        <v>426149149</v>
      </c>
      <c r="C125" s="33" t="s">
        <v>107</v>
      </c>
      <c r="D125" s="31">
        <v>149</v>
      </c>
      <c r="E125" s="33" t="s">
        <v>103</v>
      </c>
      <c r="F125" s="31">
        <v>149</v>
      </c>
      <c r="G125" s="33" t="s">
        <v>103</v>
      </c>
      <c r="H125" s="34">
        <v>334</v>
      </c>
      <c r="I125" s="35">
        <v>11701</v>
      </c>
      <c r="J125" s="35">
        <v>14</v>
      </c>
      <c r="K125" s="35">
        <v>685.01197604790423</v>
      </c>
      <c r="L125" s="35">
        <v>893</v>
      </c>
      <c r="M125" s="35">
        <v>13293.011976047905</v>
      </c>
      <c r="N125" s="24"/>
      <c r="O125" s="34">
        <v>0</v>
      </c>
      <c r="P125" s="34">
        <v>0</v>
      </c>
      <c r="Q125" s="36">
        <v>0.16</v>
      </c>
      <c r="R125" s="36">
        <v>0.11585385192308002</v>
      </c>
      <c r="S125" s="37">
        <v>0</v>
      </c>
      <c r="T125" s="24"/>
      <c r="U125" s="38">
        <v>3912810</v>
      </c>
      <c r="V125" s="38">
        <v>228794</v>
      </c>
      <c r="W125" s="38">
        <v>0</v>
      </c>
      <c r="X125" s="38">
        <v>298262</v>
      </c>
      <c r="Y125" s="38">
        <v>4439866</v>
      </c>
    </row>
    <row r="126" spans="1:25" x14ac:dyDescent="0.3">
      <c r="A126" s="31">
        <v>426</v>
      </c>
      <c r="B126" s="32">
        <v>426149181</v>
      </c>
      <c r="C126" s="33" t="s">
        <v>107</v>
      </c>
      <c r="D126" s="31">
        <v>149</v>
      </c>
      <c r="E126" s="33" t="s">
        <v>103</v>
      </c>
      <c r="F126" s="31">
        <v>181</v>
      </c>
      <c r="G126" s="33" t="s">
        <v>105</v>
      </c>
      <c r="H126" s="34">
        <v>13</v>
      </c>
      <c r="I126" s="35">
        <v>10019</v>
      </c>
      <c r="J126" s="35">
        <v>676</v>
      </c>
      <c r="K126" s="35">
        <v>0</v>
      </c>
      <c r="L126" s="35">
        <v>893</v>
      </c>
      <c r="M126" s="35">
        <v>11588</v>
      </c>
      <c r="N126" s="24"/>
      <c r="O126" s="34">
        <v>0</v>
      </c>
      <c r="P126" s="34">
        <v>0</v>
      </c>
      <c r="Q126" s="36">
        <v>0.09</v>
      </c>
      <c r="R126" s="36">
        <v>1.7079913104106212E-2</v>
      </c>
      <c r="S126" s="37">
        <v>0</v>
      </c>
      <c r="T126" s="24"/>
      <c r="U126" s="38">
        <v>139035</v>
      </c>
      <c r="V126" s="38">
        <v>0</v>
      </c>
      <c r="W126" s="38">
        <v>0</v>
      </c>
      <c r="X126" s="38">
        <v>11609</v>
      </c>
      <c r="Y126" s="38">
        <v>150644</v>
      </c>
    </row>
    <row r="127" spans="1:25" x14ac:dyDescent="0.3">
      <c r="A127" s="31">
        <v>426</v>
      </c>
      <c r="B127" s="32">
        <v>426149211</v>
      </c>
      <c r="C127" s="33" t="s">
        <v>107</v>
      </c>
      <c r="D127" s="31">
        <v>149</v>
      </c>
      <c r="E127" s="33" t="s">
        <v>103</v>
      </c>
      <c r="F127" s="31">
        <v>211</v>
      </c>
      <c r="G127" s="33" t="s">
        <v>80</v>
      </c>
      <c r="H127" s="34">
        <v>2</v>
      </c>
      <c r="I127" s="35">
        <v>13676</v>
      </c>
      <c r="J127" s="35">
        <v>2453</v>
      </c>
      <c r="K127" s="35">
        <v>0</v>
      </c>
      <c r="L127" s="35">
        <v>893</v>
      </c>
      <c r="M127" s="35">
        <v>17022</v>
      </c>
      <c r="N127" s="24"/>
      <c r="O127" s="34">
        <v>0</v>
      </c>
      <c r="P127" s="34">
        <v>0</v>
      </c>
      <c r="Q127" s="36">
        <v>0.09</v>
      </c>
      <c r="R127" s="36">
        <v>1.9511007571872533E-3</v>
      </c>
      <c r="S127" s="37">
        <v>0</v>
      </c>
      <c r="T127" s="24"/>
      <c r="U127" s="38">
        <v>32258</v>
      </c>
      <c r="V127" s="38">
        <v>0</v>
      </c>
      <c r="W127" s="38">
        <v>0</v>
      </c>
      <c r="X127" s="38">
        <v>1786</v>
      </c>
      <c r="Y127" s="38">
        <v>34044</v>
      </c>
    </row>
    <row r="128" spans="1:25" x14ac:dyDescent="0.3">
      <c r="A128" s="31">
        <v>428</v>
      </c>
      <c r="B128" s="32">
        <v>428035016</v>
      </c>
      <c r="C128" s="33" t="s">
        <v>111</v>
      </c>
      <c r="D128" s="31">
        <v>35</v>
      </c>
      <c r="E128" s="33" t="s">
        <v>22</v>
      </c>
      <c r="F128" s="31">
        <v>16</v>
      </c>
      <c r="G128" s="33" t="s">
        <v>187</v>
      </c>
      <c r="H128" s="34">
        <v>1</v>
      </c>
      <c r="I128" s="35">
        <v>11564.065731262874</v>
      </c>
      <c r="J128" s="35">
        <v>488</v>
      </c>
      <c r="K128" s="35">
        <v>0</v>
      </c>
      <c r="L128" s="35">
        <v>893</v>
      </c>
      <c r="M128" s="35">
        <v>12945.065731262874</v>
      </c>
      <c r="N128" s="24"/>
      <c r="O128" s="34">
        <v>0</v>
      </c>
      <c r="P128" s="34">
        <v>0</v>
      </c>
      <c r="Q128" s="36">
        <v>0.09</v>
      </c>
      <c r="R128" s="36">
        <v>4.8711495545593904E-2</v>
      </c>
      <c r="S128" s="37">
        <v>0</v>
      </c>
      <c r="T128" s="24"/>
      <c r="U128" s="38">
        <v>12052</v>
      </c>
      <c r="V128" s="38">
        <v>0</v>
      </c>
      <c r="W128" s="38">
        <v>0</v>
      </c>
      <c r="X128" s="38">
        <v>893</v>
      </c>
      <c r="Y128" s="38">
        <v>12945</v>
      </c>
    </row>
    <row r="129" spans="1:25" x14ac:dyDescent="0.3">
      <c r="A129" s="31">
        <v>428</v>
      </c>
      <c r="B129" s="32">
        <v>428035018</v>
      </c>
      <c r="C129" s="33" t="s">
        <v>111</v>
      </c>
      <c r="D129" s="31">
        <v>35</v>
      </c>
      <c r="E129" s="33" t="s">
        <v>22</v>
      </c>
      <c r="F129" s="31">
        <v>18</v>
      </c>
      <c r="G129" s="33" t="s">
        <v>188</v>
      </c>
      <c r="H129" s="34">
        <v>1</v>
      </c>
      <c r="I129" s="35">
        <v>11040.81823529412</v>
      </c>
      <c r="J129" s="35">
        <v>10497</v>
      </c>
      <c r="K129" s="35">
        <v>0</v>
      </c>
      <c r="L129" s="35">
        <v>893</v>
      </c>
      <c r="M129" s="35">
        <v>22430.818235294122</v>
      </c>
      <c r="N129" s="24"/>
      <c r="O129" s="34">
        <v>0</v>
      </c>
      <c r="P129" s="34">
        <v>0</v>
      </c>
      <c r="Q129" s="36">
        <v>0.09</v>
      </c>
      <c r="R129" s="36">
        <v>1.8134546104197267E-2</v>
      </c>
      <c r="S129" s="37">
        <v>0</v>
      </c>
      <c r="T129" s="24"/>
      <c r="U129" s="38">
        <v>21538</v>
      </c>
      <c r="V129" s="38">
        <v>0</v>
      </c>
      <c r="W129" s="38">
        <v>0</v>
      </c>
      <c r="X129" s="38">
        <v>893</v>
      </c>
      <c r="Y129" s="38">
        <v>22431</v>
      </c>
    </row>
    <row r="130" spans="1:25" x14ac:dyDescent="0.3">
      <c r="A130" s="31">
        <v>428</v>
      </c>
      <c r="B130" s="32">
        <v>428035035</v>
      </c>
      <c r="C130" s="33" t="s">
        <v>111</v>
      </c>
      <c r="D130" s="31">
        <v>35</v>
      </c>
      <c r="E130" s="33" t="s">
        <v>22</v>
      </c>
      <c r="F130" s="31">
        <v>35</v>
      </c>
      <c r="G130" s="33" t="s">
        <v>22</v>
      </c>
      <c r="H130" s="34">
        <v>1586</v>
      </c>
      <c r="I130" s="35">
        <v>11830</v>
      </c>
      <c r="J130" s="35">
        <v>4159</v>
      </c>
      <c r="K130" s="35">
        <v>0</v>
      </c>
      <c r="L130" s="35">
        <v>893</v>
      </c>
      <c r="M130" s="35">
        <v>16882</v>
      </c>
      <c r="N130" s="24"/>
      <c r="O130" s="34">
        <v>0</v>
      </c>
      <c r="P130" s="34">
        <v>0</v>
      </c>
      <c r="Q130" s="36">
        <v>0.18</v>
      </c>
      <c r="R130" s="36">
        <v>0.1589661347017316</v>
      </c>
      <c r="S130" s="37">
        <v>0</v>
      </c>
      <c r="T130" s="24"/>
      <c r="U130" s="38">
        <v>25358554</v>
      </c>
      <c r="V130" s="38">
        <v>0</v>
      </c>
      <c r="W130" s="38">
        <v>0</v>
      </c>
      <c r="X130" s="38">
        <v>1416298</v>
      </c>
      <c r="Y130" s="38">
        <v>26774852</v>
      </c>
    </row>
    <row r="131" spans="1:25" x14ac:dyDescent="0.3">
      <c r="A131" s="31">
        <v>428</v>
      </c>
      <c r="B131" s="32">
        <v>428035044</v>
      </c>
      <c r="C131" s="33" t="s">
        <v>111</v>
      </c>
      <c r="D131" s="31">
        <v>35</v>
      </c>
      <c r="E131" s="33" t="s">
        <v>22</v>
      </c>
      <c r="F131" s="31">
        <v>44</v>
      </c>
      <c r="G131" s="33" t="s">
        <v>35</v>
      </c>
      <c r="H131" s="34">
        <v>16</v>
      </c>
      <c r="I131" s="35">
        <v>9885</v>
      </c>
      <c r="J131" s="35">
        <v>226</v>
      </c>
      <c r="K131" s="35">
        <v>0</v>
      </c>
      <c r="L131" s="35">
        <v>893</v>
      </c>
      <c r="M131" s="35">
        <v>11004</v>
      </c>
      <c r="N131" s="24"/>
      <c r="O131" s="34">
        <v>0</v>
      </c>
      <c r="P131" s="34">
        <v>0</v>
      </c>
      <c r="Q131" s="36">
        <v>0.09</v>
      </c>
      <c r="R131" s="36">
        <v>5.5847301083240118E-2</v>
      </c>
      <c r="S131" s="37">
        <v>0</v>
      </c>
      <c r="T131" s="24"/>
      <c r="U131" s="38">
        <v>161776</v>
      </c>
      <c r="V131" s="38">
        <v>0</v>
      </c>
      <c r="W131" s="38">
        <v>0</v>
      </c>
      <c r="X131" s="38">
        <v>14288</v>
      </c>
      <c r="Y131" s="38">
        <v>176064</v>
      </c>
    </row>
    <row r="132" spans="1:25" x14ac:dyDescent="0.3">
      <c r="A132" s="31">
        <v>428</v>
      </c>
      <c r="B132" s="32">
        <v>428035050</v>
      </c>
      <c r="C132" s="33" t="s">
        <v>111</v>
      </c>
      <c r="D132" s="31">
        <v>35</v>
      </c>
      <c r="E132" s="33" t="s">
        <v>22</v>
      </c>
      <c r="F132" s="31">
        <v>50</v>
      </c>
      <c r="G132" s="33" t="s">
        <v>112</v>
      </c>
      <c r="H132" s="34">
        <v>1</v>
      </c>
      <c r="I132" s="35">
        <v>13209</v>
      </c>
      <c r="J132" s="35">
        <v>6223</v>
      </c>
      <c r="K132" s="35">
        <v>0</v>
      </c>
      <c r="L132" s="35">
        <v>893</v>
      </c>
      <c r="M132" s="35">
        <v>20325</v>
      </c>
      <c r="N132" s="24"/>
      <c r="O132" s="34">
        <v>0</v>
      </c>
      <c r="P132" s="34">
        <v>0</v>
      </c>
      <c r="Q132" s="36">
        <v>0.09</v>
      </c>
      <c r="R132" s="36">
        <v>4.2071476538995982E-3</v>
      </c>
      <c r="S132" s="37">
        <v>0</v>
      </c>
      <c r="T132" s="24"/>
      <c r="U132" s="38">
        <v>19432</v>
      </c>
      <c r="V132" s="38">
        <v>0</v>
      </c>
      <c r="W132" s="38">
        <v>0</v>
      </c>
      <c r="X132" s="38">
        <v>893</v>
      </c>
      <c r="Y132" s="38">
        <v>20325</v>
      </c>
    </row>
    <row r="133" spans="1:25" x14ac:dyDescent="0.3">
      <c r="A133" s="31">
        <v>428</v>
      </c>
      <c r="B133" s="32">
        <v>428035057</v>
      </c>
      <c r="C133" s="33" t="s">
        <v>111</v>
      </c>
      <c r="D133" s="31">
        <v>35</v>
      </c>
      <c r="E133" s="33" t="s">
        <v>22</v>
      </c>
      <c r="F133" s="31">
        <v>57</v>
      </c>
      <c r="G133" s="33" t="s">
        <v>23</v>
      </c>
      <c r="H133" s="34">
        <v>193</v>
      </c>
      <c r="I133" s="35">
        <v>12112</v>
      </c>
      <c r="J133" s="35">
        <v>616</v>
      </c>
      <c r="K133" s="35">
        <v>0</v>
      </c>
      <c r="L133" s="35">
        <v>893</v>
      </c>
      <c r="M133" s="35">
        <v>13621</v>
      </c>
      <c r="N133" s="24"/>
      <c r="O133" s="34">
        <v>0</v>
      </c>
      <c r="P133" s="34">
        <v>0</v>
      </c>
      <c r="Q133" s="36">
        <v>0.18</v>
      </c>
      <c r="R133" s="36">
        <v>0.14357074949612178</v>
      </c>
      <c r="S133" s="37">
        <v>0</v>
      </c>
      <c r="T133" s="24"/>
      <c r="U133" s="38">
        <v>2456504</v>
      </c>
      <c r="V133" s="38">
        <v>0</v>
      </c>
      <c r="W133" s="38">
        <v>0</v>
      </c>
      <c r="X133" s="38">
        <v>172349</v>
      </c>
      <c r="Y133" s="38">
        <v>2628853</v>
      </c>
    </row>
    <row r="134" spans="1:25" x14ac:dyDescent="0.3">
      <c r="A134" s="31">
        <v>428</v>
      </c>
      <c r="B134" s="32">
        <v>428035073</v>
      </c>
      <c r="C134" s="33" t="s">
        <v>111</v>
      </c>
      <c r="D134" s="31">
        <v>35</v>
      </c>
      <c r="E134" s="33" t="s">
        <v>22</v>
      </c>
      <c r="F134" s="31">
        <v>73</v>
      </c>
      <c r="G134" s="33" t="s">
        <v>37</v>
      </c>
      <c r="H134" s="34">
        <v>9</v>
      </c>
      <c r="I134" s="35">
        <v>9720</v>
      </c>
      <c r="J134" s="35">
        <v>7563</v>
      </c>
      <c r="K134" s="35">
        <v>0</v>
      </c>
      <c r="L134" s="35">
        <v>893</v>
      </c>
      <c r="M134" s="35">
        <v>18176</v>
      </c>
      <c r="N134" s="24"/>
      <c r="O134" s="34">
        <v>0</v>
      </c>
      <c r="P134" s="34">
        <v>0</v>
      </c>
      <c r="Q134" s="36">
        <v>0.09</v>
      </c>
      <c r="R134" s="36">
        <v>5.5289615286728301E-3</v>
      </c>
      <c r="S134" s="37">
        <v>0</v>
      </c>
      <c r="T134" s="24"/>
      <c r="U134" s="38">
        <v>155547</v>
      </c>
      <c r="V134" s="38">
        <v>0</v>
      </c>
      <c r="W134" s="38">
        <v>0</v>
      </c>
      <c r="X134" s="38">
        <v>8037</v>
      </c>
      <c r="Y134" s="38">
        <v>163584</v>
      </c>
    </row>
    <row r="135" spans="1:25" x14ac:dyDescent="0.3">
      <c r="A135" s="31">
        <v>428</v>
      </c>
      <c r="B135" s="32">
        <v>428035079</v>
      </c>
      <c r="C135" s="33" t="s">
        <v>111</v>
      </c>
      <c r="D135" s="31">
        <v>35</v>
      </c>
      <c r="E135" s="33" t="s">
        <v>22</v>
      </c>
      <c r="F135" s="31">
        <v>79</v>
      </c>
      <c r="G135" s="33" t="s">
        <v>109</v>
      </c>
      <c r="H135" s="34">
        <v>1</v>
      </c>
      <c r="I135" s="35">
        <v>10291.429604063556</v>
      </c>
      <c r="J135" s="35">
        <v>1043</v>
      </c>
      <c r="K135" s="35">
        <v>0</v>
      </c>
      <c r="L135" s="35">
        <v>893</v>
      </c>
      <c r="M135" s="35">
        <v>12227.429604063556</v>
      </c>
      <c r="N135" s="24"/>
      <c r="O135" s="34">
        <v>0</v>
      </c>
      <c r="P135" s="34">
        <v>0</v>
      </c>
      <c r="Q135" s="36">
        <v>0.09</v>
      </c>
      <c r="R135" s="36">
        <v>6.7402102928541777E-2</v>
      </c>
      <c r="S135" s="37">
        <v>0</v>
      </c>
      <c r="T135" s="24"/>
      <c r="U135" s="38">
        <v>11334</v>
      </c>
      <c r="V135" s="38">
        <v>0</v>
      </c>
      <c r="W135" s="38">
        <v>0</v>
      </c>
      <c r="X135" s="38">
        <v>893</v>
      </c>
      <c r="Y135" s="38">
        <v>12227</v>
      </c>
    </row>
    <row r="136" spans="1:25" x14ac:dyDescent="0.3">
      <c r="A136" s="31">
        <v>428</v>
      </c>
      <c r="B136" s="32">
        <v>428035093</v>
      </c>
      <c r="C136" s="33" t="s">
        <v>111</v>
      </c>
      <c r="D136" s="31">
        <v>35</v>
      </c>
      <c r="E136" s="33" t="s">
        <v>22</v>
      </c>
      <c r="F136" s="31">
        <v>93</v>
      </c>
      <c r="G136" s="33" t="s">
        <v>25</v>
      </c>
      <c r="H136" s="34">
        <v>3</v>
      </c>
      <c r="I136" s="35">
        <v>12785</v>
      </c>
      <c r="J136" s="35">
        <v>366</v>
      </c>
      <c r="K136" s="35">
        <v>0</v>
      </c>
      <c r="L136" s="35">
        <v>893</v>
      </c>
      <c r="M136" s="35">
        <v>14044</v>
      </c>
      <c r="N136" s="24"/>
      <c r="O136" s="34">
        <v>0</v>
      </c>
      <c r="P136" s="34">
        <v>0</v>
      </c>
      <c r="Q136" s="36">
        <v>0.09</v>
      </c>
      <c r="R136" s="36">
        <v>9.5627967154470944E-2</v>
      </c>
      <c r="S136" s="37">
        <v>0</v>
      </c>
      <c r="T136" s="24"/>
      <c r="U136" s="38">
        <v>39453</v>
      </c>
      <c r="V136" s="38">
        <v>0</v>
      </c>
      <c r="W136" s="38">
        <v>0</v>
      </c>
      <c r="X136" s="38">
        <v>2679</v>
      </c>
      <c r="Y136" s="38">
        <v>42132</v>
      </c>
    </row>
    <row r="137" spans="1:25" x14ac:dyDescent="0.3">
      <c r="A137" s="31">
        <v>428</v>
      </c>
      <c r="B137" s="32">
        <v>428035133</v>
      </c>
      <c r="C137" s="33" t="s">
        <v>111</v>
      </c>
      <c r="D137" s="31">
        <v>35</v>
      </c>
      <c r="E137" s="33" t="s">
        <v>22</v>
      </c>
      <c r="F137" s="31">
        <v>133</v>
      </c>
      <c r="G137" s="33" t="s">
        <v>73</v>
      </c>
      <c r="H137" s="34">
        <v>2</v>
      </c>
      <c r="I137" s="35">
        <v>13392</v>
      </c>
      <c r="J137" s="35">
        <v>4197</v>
      </c>
      <c r="K137" s="35">
        <v>0</v>
      </c>
      <c r="L137" s="35">
        <v>893</v>
      </c>
      <c r="M137" s="35">
        <v>18482</v>
      </c>
      <c r="N137" s="24"/>
      <c r="O137" s="34">
        <v>0</v>
      </c>
      <c r="P137" s="34">
        <v>0</v>
      </c>
      <c r="Q137" s="36">
        <v>0.09</v>
      </c>
      <c r="R137" s="36">
        <v>3.0315170963572013E-2</v>
      </c>
      <c r="S137" s="37">
        <v>0</v>
      </c>
      <c r="T137" s="24"/>
      <c r="U137" s="38">
        <v>35178</v>
      </c>
      <c r="V137" s="38">
        <v>0</v>
      </c>
      <c r="W137" s="38">
        <v>0</v>
      </c>
      <c r="X137" s="38">
        <v>1786</v>
      </c>
      <c r="Y137" s="38">
        <v>36964</v>
      </c>
    </row>
    <row r="138" spans="1:25" x14ac:dyDescent="0.3">
      <c r="A138" s="31">
        <v>428</v>
      </c>
      <c r="B138" s="32">
        <v>428035163</v>
      </c>
      <c r="C138" s="33" t="s">
        <v>111</v>
      </c>
      <c r="D138" s="31">
        <v>35</v>
      </c>
      <c r="E138" s="33" t="s">
        <v>22</v>
      </c>
      <c r="F138" s="31">
        <v>163</v>
      </c>
      <c r="G138" s="33" t="s">
        <v>27</v>
      </c>
      <c r="H138" s="34">
        <v>10</v>
      </c>
      <c r="I138" s="35">
        <v>10291</v>
      </c>
      <c r="J138" s="35">
        <v>435</v>
      </c>
      <c r="K138" s="35">
        <v>0</v>
      </c>
      <c r="L138" s="35">
        <v>893</v>
      </c>
      <c r="M138" s="35">
        <v>11619</v>
      </c>
      <c r="N138" s="24"/>
      <c r="O138" s="34">
        <v>0</v>
      </c>
      <c r="P138" s="34">
        <v>0</v>
      </c>
      <c r="Q138" s="36">
        <v>0.18</v>
      </c>
      <c r="R138" s="36">
        <v>9.7611877434862299E-2</v>
      </c>
      <c r="S138" s="37">
        <v>0</v>
      </c>
      <c r="T138" s="24"/>
      <c r="U138" s="38">
        <v>107260</v>
      </c>
      <c r="V138" s="38">
        <v>0</v>
      </c>
      <c r="W138" s="38">
        <v>0</v>
      </c>
      <c r="X138" s="38">
        <v>8930</v>
      </c>
      <c r="Y138" s="38">
        <v>116190</v>
      </c>
    </row>
    <row r="139" spans="1:25" x14ac:dyDescent="0.3">
      <c r="A139" s="31">
        <v>428</v>
      </c>
      <c r="B139" s="32">
        <v>428035165</v>
      </c>
      <c r="C139" s="33" t="s">
        <v>111</v>
      </c>
      <c r="D139" s="31">
        <v>35</v>
      </c>
      <c r="E139" s="33" t="s">
        <v>22</v>
      </c>
      <c r="F139" s="31">
        <v>165</v>
      </c>
      <c r="G139" s="33" t="s">
        <v>28</v>
      </c>
      <c r="H139" s="34">
        <v>5</v>
      </c>
      <c r="I139" s="35">
        <v>12877</v>
      </c>
      <c r="J139" s="35">
        <v>702</v>
      </c>
      <c r="K139" s="35">
        <v>0</v>
      </c>
      <c r="L139" s="35">
        <v>893</v>
      </c>
      <c r="M139" s="35">
        <v>14472</v>
      </c>
      <c r="N139" s="24"/>
      <c r="O139" s="34">
        <v>0.80595701305120959</v>
      </c>
      <c r="P139" s="34">
        <v>0</v>
      </c>
      <c r="Q139" s="36">
        <v>9.8299999999999998E-2</v>
      </c>
      <c r="R139" s="36">
        <v>0.11701966045576953</v>
      </c>
      <c r="S139" s="37">
        <v>0</v>
      </c>
      <c r="T139" s="24"/>
      <c r="U139" s="38">
        <v>67894.909719777628</v>
      </c>
      <c r="V139" s="38">
        <v>0</v>
      </c>
      <c r="W139" s="38">
        <v>0</v>
      </c>
      <c r="X139" s="38">
        <v>4465</v>
      </c>
      <c r="Y139" s="38">
        <v>72359.909719777628</v>
      </c>
    </row>
    <row r="140" spans="1:25" x14ac:dyDescent="0.3">
      <c r="A140" s="31">
        <v>428</v>
      </c>
      <c r="B140" s="32">
        <v>428035189</v>
      </c>
      <c r="C140" s="33" t="s">
        <v>111</v>
      </c>
      <c r="D140" s="31">
        <v>35</v>
      </c>
      <c r="E140" s="33" t="s">
        <v>22</v>
      </c>
      <c r="F140" s="31">
        <v>189</v>
      </c>
      <c r="G140" s="33" t="s">
        <v>38</v>
      </c>
      <c r="H140" s="34">
        <v>3</v>
      </c>
      <c r="I140" s="35">
        <v>13576</v>
      </c>
      <c r="J140" s="35">
        <v>5439</v>
      </c>
      <c r="K140" s="35">
        <v>0</v>
      </c>
      <c r="L140" s="35">
        <v>893</v>
      </c>
      <c r="M140" s="35">
        <v>19908</v>
      </c>
      <c r="N140" s="24"/>
      <c r="O140" s="34">
        <v>0</v>
      </c>
      <c r="P140" s="34">
        <v>0</v>
      </c>
      <c r="Q140" s="36">
        <v>0.09</v>
      </c>
      <c r="R140" s="36">
        <v>4.582748749590723E-3</v>
      </c>
      <c r="S140" s="37">
        <v>0</v>
      </c>
      <c r="T140" s="24"/>
      <c r="U140" s="38">
        <v>57045</v>
      </c>
      <c r="V140" s="38">
        <v>0</v>
      </c>
      <c r="W140" s="38">
        <v>0</v>
      </c>
      <c r="X140" s="38">
        <v>2679</v>
      </c>
      <c r="Y140" s="38">
        <v>59724</v>
      </c>
    </row>
    <row r="141" spans="1:25" x14ac:dyDescent="0.3">
      <c r="A141" s="31">
        <v>428</v>
      </c>
      <c r="B141" s="32">
        <v>428035220</v>
      </c>
      <c r="C141" s="33" t="s">
        <v>111</v>
      </c>
      <c r="D141" s="31">
        <v>35</v>
      </c>
      <c r="E141" s="33" t="s">
        <v>22</v>
      </c>
      <c r="F141" s="31">
        <v>220</v>
      </c>
      <c r="G141" s="33" t="s">
        <v>42</v>
      </c>
      <c r="H141" s="34">
        <v>7</v>
      </c>
      <c r="I141" s="35">
        <v>12693</v>
      </c>
      <c r="J141" s="35">
        <v>5167</v>
      </c>
      <c r="K141" s="35">
        <v>0</v>
      </c>
      <c r="L141" s="35">
        <v>893</v>
      </c>
      <c r="M141" s="35">
        <v>18753</v>
      </c>
      <c r="N141" s="24"/>
      <c r="O141" s="34">
        <v>0</v>
      </c>
      <c r="P141" s="34">
        <v>0</v>
      </c>
      <c r="Q141" s="36">
        <v>0.09</v>
      </c>
      <c r="R141" s="36">
        <v>1.6324036467687236E-2</v>
      </c>
      <c r="S141" s="37">
        <v>0</v>
      </c>
      <c r="T141" s="24"/>
      <c r="U141" s="38">
        <v>125020</v>
      </c>
      <c r="V141" s="38">
        <v>0</v>
      </c>
      <c r="W141" s="38">
        <v>0</v>
      </c>
      <c r="X141" s="38">
        <v>6251</v>
      </c>
      <c r="Y141" s="38">
        <v>131271</v>
      </c>
    </row>
    <row r="142" spans="1:25" x14ac:dyDescent="0.3">
      <c r="A142" s="31">
        <v>428</v>
      </c>
      <c r="B142" s="32">
        <v>428035229</v>
      </c>
      <c r="C142" s="33" t="s">
        <v>111</v>
      </c>
      <c r="D142" s="31">
        <v>35</v>
      </c>
      <c r="E142" s="33" t="s">
        <v>22</v>
      </c>
      <c r="F142" s="31">
        <v>229</v>
      </c>
      <c r="G142" s="33" t="s">
        <v>113</v>
      </c>
      <c r="H142" s="34">
        <v>1</v>
      </c>
      <c r="I142" s="35">
        <v>13576</v>
      </c>
      <c r="J142" s="35">
        <v>2341</v>
      </c>
      <c r="K142" s="35">
        <v>0</v>
      </c>
      <c r="L142" s="35">
        <v>893</v>
      </c>
      <c r="M142" s="35">
        <v>16810</v>
      </c>
      <c r="N142" s="24"/>
      <c r="O142" s="34">
        <v>0</v>
      </c>
      <c r="P142" s="34">
        <v>0</v>
      </c>
      <c r="Q142" s="36">
        <v>0.09</v>
      </c>
      <c r="R142" s="36">
        <v>1.1817585417778463E-2</v>
      </c>
      <c r="S142" s="37">
        <v>0</v>
      </c>
      <c r="T142" s="24"/>
      <c r="U142" s="38">
        <v>15917</v>
      </c>
      <c r="V142" s="38">
        <v>0</v>
      </c>
      <c r="W142" s="38">
        <v>0</v>
      </c>
      <c r="X142" s="38">
        <v>893</v>
      </c>
      <c r="Y142" s="38">
        <v>16810</v>
      </c>
    </row>
    <row r="143" spans="1:25" x14ac:dyDescent="0.3">
      <c r="A143" s="31">
        <v>428</v>
      </c>
      <c r="B143" s="32">
        <v>428035243</v>
      </c>
      <c r="C143" s="33" t="s">
        <v>111</v>
      </c>
      <c r="D143" s="31">
        <v>35</v>
      </c>
      <c r="E143" s="33" t="s">
        <v>22</v>
      </c>
      <c r="F143" s="31">
        <v>243</v>
      </c>
      <c r="G143" s="33" t="s">
        <v>74</v>
      </c>
      <c r="H143" s="34">
        <v>5</v>
      </c>
      <c r="I143" s="35">
        <v>13104</v>
      </c>
      <c r="J143" s="35">
        <v>3093</v>
      </c>
      <c r="K143" s="35">
        <v>0</v>
      </c>
      <c r="L143" s="35">
        <v>893</v>
      </c>
      <c r="M143" s="35">
        <v>17090</v>
      </c>
      <c r="N143" s="24"/>
      <c r="O143" s="34">
        <v>0</v>
      </c>
      <c r="P143" s="34">
        <v>0</v>
      </c>
      <c r="Q143" s="36">
        <v>0.09</v>
      </c>
      <c r="R143" s="36">
        <v>5.5784760480062055E-3</v>
      </c>
      <c r="S143" s="37">
        <v>0</v>
      </c>
      <c r="T143" s="24"/>
      <c r="U143" s="38">
        <v>80985</v>
      </c>
      <c r="V143" s="38">
        <v>0</v>
      </c>
      <c r="W143" s="38">
        <v>0</v>
      </c>
      <c r="X143" s="38">
        <v>4465</v>
      </c>
      <c r="Y143" s="38">
        <v>85450</v>
      </c>
    </row>
    <row r="144" spans="1:25" x14ac:dyDescent="0.3">
      <c r="A144" s="31">
        <v>428</v>
      </c>
      <c r="B144" s="32">
        <v>428035244</v>
      </c>
      <c r="C144" s="33" t="s">
        <v>111</v>
      </c>
      <c r="D144" s="31">
        <v>35</v>
      </c>
      <c r="E144" s="33" t="s">
        <v>22</v>
      </c>
      <c r="F144" s="31">
        <v>244</v>
      </c>
      <c r="G144" s="33" t="s">
        <v>43</v>
      </c>
      <c r="H144" s="34">
        <v>14</v>
      </c>
      <c r="I144" s="35">
        <v>10810</v>
      </c>
      <c r="J144" s="35">
        <v>4380</v>
      </c>
      <c r="K144" s="35">
        <v>0</v>
      </c>
      <c r="L144" s="35">
        <v>893</v>
      </c>
      <c r="M144" s="35">
        <v>16083</v>
      </c>
      <c r="N144" s="24"/>
      <c r="O144" s="34">
        <v>0</v>
      </c>
      <c r="P144" s="34">
        <v>0</v>
      </c>
      <c r="Q144" s="36">
        <v>0.18</v>
      </c>
      <c r="R144" s="36">
        <v>0.10548220167912307</v>
      </c>
      <c r="S144" s="37">
        <v>0</v>
      </c>
      <c r="T144" s="24"/>
      <c r="U144" s="38">
        <v>212660</v>
      </c>
      <c r="V144" s="38">
        <v>0</v>
      </c>
      <c r="W144" s="38">
        <v>0</v>
      </c>
      <c r="X144" s="38">
        <v>12502</v>
      </c>
      <c r="Y144" s="38">
        <v>225162</v>
      </c>
    </row>
    <row r="145" spans="1:25" x14ac:dyDescent="0.3">
      <c r="A145" s="31">
        <v>428</v>
      </c>
      <c r="B145" s="32">
        <v>428035248</v>
      </c>
      <c r="C145" s="33" t="s">
        <v>111</v>
      </c>
      <c r="D145" s="31">
        <v>35</v>
      </c>
      <c r="E145" s="33" t="s">
        <v>22</v>
      </c>
      <c r="F145" s="31">
        <v>248</v>
      </c>
      <c r="G145" s="33" t="s">
        <v>30</v>
      </c>
      <c r="H145" s="34">
        <v>23</v>
      </c>
      <c r="I145" s="35">
        <v>12122</v>
      </c>
      <c r="J145" s="35">
        <v>1198</v>
      </c>
      <c r="K145" s="35">
        <v>0</v>
      </c>
      <c r="L145" s="35">
        <v>893</v>
      </c>
      <c r="M145" s="35">
        <v>14213</v>
      </c>
      <c r="N145" s="24"/>
      <c r="O145" s="34">
        <v>0</v>
      </c>
      <c r="P145" s="34">
        <v>0</v>
      </c>
      <c r="Q145" s="36">
        <v>0.09</v>
      </c>
      <c r="R145" s="36">
        <v>5.2152297853696877E-2</v>
      </c>
      <c r="S145" s="37">
        <v>0</v>
      </c>
      <c r="T145" s="24"/>
      <c r="U145" s="38">
        <v>306360</v>
      </c>
      <c r="V145" s="38">
        <v>0</v>
      </c>
      <c r="W145" s="38">
        <v>0</v>
      </c>
      <c r="X145" s="38">
        <v>20539</v>
      </c>
      <c r="Y145" s="38">
        <v>326899</v>
      </c>
    </row>
    <row r="146" spans="1:25" x14ac:dyDescent="0.3">
      <c r="A146" s="31">
        <v>428</v>
      </c>
      <c r="B146" s="32">
        <v>428035262</v>
      </c>
      <c r="C146" s="33" t="s">
        <v>111</v>
      </c>
      <c r="D146" s="31">
        <v>35</v>
      </c>
      <c r="E146" s="33" t="s">
        <v>22</v>
      </c>
      <c r="F146" s="31">
        <v>262</v>
      </c>
      <c r="G146" s="33" t="s">
        <v>31</v>
      </c>
      <c r="H146" s="34">
        <v>1</v>
      </c>
      <c r="I146" s="35">
        <v>10747.440513966481</v>
      </c>
      <c r="J146" s="35">
        <v>4955</v>
      </c>
      <c r="K146" s="35">
        <v>0</v>
      </c>
      <c r="L146" s="35">
        <v>893</v>
      </c>
      <c r="M146" s="35">
        <v>16595.440513966481</v>
      </c>
      <c r="N146" s="24"/>
      <c r="O146" s="34">
        <v>0</v>
      </c>
      <c r="P146" s="34">
        <v>0</v>
      </c>
      <c r="Q146" s="36">
        <v>0.09</v>
      </c>
      <c r="R146" s="36">
        <v>6.3546185044161485E-2</v>
      </c>
      <c r="S146" s="37">
        <v>0</v>
      </c>
      <c r="T146" s="24"/>
      <c r="U146" s="38">
        <v>15702</v>
      </c>
      <c r="V146" s="38">
        <v>0</v>
      </c>
      <c r="W146" s="38">
        <v>0</v>
      </c>
      <c r="X146" s="38">
        <v>893</v>
      </c>
      <c r="Y146" s="38">
        <v>16595</v>
      </c>
    </row>
    <row r="147" spans="1:25" x14ac:dyDescent="0.3">
      <c r="A147" s="31">
        <v>428</v>
      </c>
      <c r="B147" s="32">
        <v>428035285</v>
      </c>
      <c r="C147" s="33" t="s">
        <v>111</v>
      </c>
      <c r="D147" s="31">
        <v>35</v>
      </c>
      <c r="E147" s="33" t="s">
        <v>22</v>
      </c>
      <c r="F147" s="31">
        <v>285</v>
      </c>
      <c r="G147" s="33" t="s">
        <v>44</v>
      </c>
      <c r="H147" s="34">
        <v>1</v>
      </c>
      <c r="I147" s="35">
        <v>11088.295368529887</v>
      </c>
      <c r="J147" s="35">
        <v>3396</v>
      </c>
      <c r="K147" s="35">
        <v>0</v>
      </c>
      <c r="L147" s="35">
        <v>893</v>
      </c>
      <c r="M147" s="35">
        <v>15377.295368529887</v>
      </c>
      <c r="N147" s="24"/>
      <c r="O147" s="34">
        <v>0</v>
      </c>
      <c r="P147" s="34">
        <v>0</v>
      </c>
      <c r="Q147" s="36">
        <v>0.09</v>
      </c>
      <c r="R147" s="36">
        <v>4.1055014022640106E-2</v>
      </c>
      <c r="S147" s="37">
        <v>0</v>
      </c>
      <c r="T147" s="24"/>
      <c r="U147" s="38">
        <v>14484</v>
      </c>
      <c r="V147" s="38">
        <v>0</v>
      </c>
      <c r="W147" s="38">
        <v>0</v>
      </c>
      <c r="X147" s="38">
        <v>893</v>
      </c>
      <c r="Y147" s="38">
        <v>15377</v>
      </c>
    </row>
    <row r="148" spans="1:25" x14ac:dyDescent="0.3">
      <c r="A148" s="31">
        <v>428</v>
      </c>
      <c r="B148" s="32">
        <v>428035307</v>
      </c>
      <c r="C148" s="33" t="s">
        <v>111</v>
      </c>
      <c r="D148" s="31">
        <v>35</v>
      </c>
      <c r="E148" s="33" t="s">
        <v>22</v>
      </c>
      <c r="F148" s="31">
        <v>307</v>
      </c>
      <c r="G148" s="33" t="s">
        <v>76</v>
      </c>
      <c r="H148" s="34">
        <v>1</v>
      </c>
      <c r="I148" s="35">
        <v>10243.986503810289</v>
      </c>
      <c r="J148" s="35">
        <v>3924</v>
      </c>
      <c r="K148" s="35">
        <v>0</v>
      </c>
      <c r="L148" s="35">
        <v>893</v>
      </c>
      <c r="M148" s="35">
        <v>15060.986503810289</v>
      </c>
      <c r="N148" s="24"/>
      <c r="O148" s="34">
        <v>0</v>
      </c>
      <c r="P148" s="34">
        <v>0</v>
      </c>
      <c r="Q148" s="36">
        <v>0.09</v>
      </c>
      <c r="R148" s="36">
        <v>1.0371226414224945E-2</v>
      </c>
      <c r="S148" s="37">
        <v>0</v>
      </c>
      <c r="T148" s="24"/>
      <c r="U148" s="38">
        <v>14168</v>
      </c>
      <c r="V148" s="38">
        <v>0</v>
      </c>
      <c r="W148" s="38">
        <v>0</v>
      </c>
      <c r="X148" s="38">
        <v>893</v>
      </c>
      <c r="Y148" s="38">
        <v>15061</v>
      </c>
    </row>
    <row r="149" spans="1:25" x14ac:dyDescent="0.3">
      <c r="A149" s="31">
        <v>428</v>
      </c>
      <c r="B149" s="32">
        <v>428035346</v>
      </c>
      <c r="C149" s="33" t="s">
        <v>111</v>
      </c>
      <c r="D149" s="31">
        <v>35</v>
      </c>
      <c r="E149" s="33" t="s">
        <v>22</v>
      </c>
      <c r="F149" s="31">
        <v>346</v>
      </c>
      <c r="G149" s="33" t="s">
        <v>33</v>
      </c>
      <c r="H149" s="34">
        <v>10</v>
      </c>
      <c r="I149" s="35">
        <v>12665</v>
      </c>
      <c r="J149" s="35">
        <v>1409</v>
      </c>
      <c r="K149" s="35">
        <v>0</v>
      </c>
      <c r="L149" s="35">
        <v>893</v>
      </c>
      <c r="M149" s="35">
        <v>14967</v>
      </c>
      <c r="N149" s="24"/>
      <c r="O149" s="34">
        <v>0</v>
      </c>
      <c r="P149" s="34">
        <v>0</v>
      </c>
      <c r="Q149" s="36">
        <v>0.09</v>
      </c>
      <c r="R149" s="36">
        <v>1.2409092018372153E-2</v>
      </c>
      <c r="S149" s="37">
        <v>0</v>
      </c>
      <c r="T149" s="24"/>
      <c r="U149" s="38">
        <v>140740</v>
      </c>
      <c r="V149" s="38">
        <v>0</v>
      </c>
      <c r="W149" s="38">
        <v>0</v>
      </c>
      <c r="X149" s="38">
        <v>8930</v>
      </c>
      <c r="Y149" s="38">
        <v>149670</v>
      </c>
    </row>
    <row r="150" spans="1:25" x14ac:dyDescent="0.3">
      <c r="A150" s="31">
        <v>429</v>
      </c>
      <c r="B150" s="32">
        <v>429163030</v>
      </c>
      <c r="C150" s="33" t="s">
        <v>114</v>
      </c>
      <c r="D150" s="31">
        <v>163</v>
      </c>
      <c r="E150" s="33" t="s">
        <v>27</v>
      </c>
      <c r="F150" s="31">
        <v>30</v>
      </c>
      <c r="G150" s="33" t="s">
        <v>115</v>
      </c>
      <c r="H150" s="34">
        <v>7</v>
      </c>
      <c r="I150" s="35">
        <v>12977</v>
      </c>
      <c r="J150" s="35">
        <v>3178</v>
      </c>
      <c r="K150" s="35">
        <v>0</v>
      </c>
      <c r="L150" s="35">
        <v>893</v>
      </c>
      <c r="M150" s="35">
        <v>17048</v>
      </c>
      <c r="N150" s="24"/>
      <c r="O150" s="34">
        <v>0</v>
      </c>
      <c r="P150" s="34">
        <v>0</v>
      </c>
      <c r="Q150" s="36">
        <v>0.09</v>
      </c>
      <c r="R150" s="36">
        <v>2.7353884164086051E-3</v>
      </c>
      <c r="S150" s="37">
        <v>0</v>
      </c>
      <c r="T150" s="24"/>
      <c r="U150" s="38">
        <v>113085</v>
      </c>
      <c r="V150" s="38">
        <v>0</v>
      </c>
      <c r="W150" s="38">
        <v>0</v>
      </c>
      <c r="X150" s="38">
        <v>6251</v>
      </c>
      <c r="Y150" s="38">
        <v>119336</v>
      </c>
    </row>
    <row r="151" spans="1:25" x14ac:dyDescent="0.3">
      <c r="A151" s="31">
        <v>429</v>
      </c>
      <c r="B151" s="32">
        <v>429163035</v>
      </c>
      <c r="C151" s="33" t="s">
        <v>114</v>
      </c>
      <c r="D151" s="31">
        <v>163</v>
      </c>
      <c r="E151" s="33" t="s">
        <v>27</v>
      </c>
      <c r="F151" s="31">
        <v>35</v>
      </c>
      <c r="G151" s="33" t="s">
        <v>22</v>
      </c>
      <c r="H151" s="34">
        <v>1</v>
      </c>
      <c r="I151" s="35">
        <v>14107</v>
      </c>
      <c r="J151" s="35">
        <v>4959</v>
      </c>
      <c r="K151" s="35">
        <v>0</v>
      </c>
      <c r="L151" s="35">
        <v>893</v>
      </c>
      <c r="M151" s="35">
        <v>19959</v>
      </c>
      <c r="N151" s="24"/>
      <c r="O151" s="34">
        <v>0</v>
      </c>
      <c r="P151" s="34">
        <v>0</v>
      </c>
      <c r="Q151" s="36">
        <v>0.18</v>
      </c>
      <c r="R151" s="36">
        <v>0.1589661347017316</v>
      </c>
      <c r="S151" s="37">
        <v>0</v>
      </c>
      <c r="T151" s="24"/>
      <c r="U151" s="38">
        <v>19066</v>
      </c>
      <c r="V151" s="38">
        <v>0</v>
      </c>
      <c r="W151" s="38">
        <v>0</v>
      </c>
      <c r="X151" s="38">
        <v>893</v>
      </c>
      <c r="Y151" s="38">
        <v>19959</v>
      </c>
    </row>
    <row r="152" spans="1:25" x14ac:dyDescent="0.3">
      <c r="A152" s="31">
        <v>429</v>
      </c>
      <c r="B152" s="32">
        <v>429163057</v>
      </c>
      <c r="C152" s="33" t="s">
        <v>114</v>
      </c>
      <c r="D152" s="31">
        <v>163</v>
      </c>
      <c r="E152" s="33" t="s">
        <v>27</v>
      </c>
      <c r="F152" s="31">
        <v>57</v>
      </c>
      <c r="G152" s="33" t="s">
        <v>23</v>
      </c>
      <c r="H152" s="34">
        <v>1</v>
      </c>
      <c r="I152" s="35">
        <v>14744</v>
      </c>
      <c r="J152" s="35">
        <v>750</v>
      </c>
      <c r="K152" s="35">
        <v>0</v>
      </c>
      <c r="L152" s="35">
        <v>893</v>
      </c>
      <c r="M152" s="35">
        <v>16387</v>
      </c>
      <c r="N152" s="24"/>
      <c r="O152" s="34">
        <v>0</v>
      </c>
      <c r="P152" s="34">
        <v>0</v>
      </c>
      <c r="Q152" s="36">
        <v>0.18</v>
      </c>
      <c r="R152" s="36">
        <v>0.14357074949612178</v>
      </c>
      <c r="S152" s="37">
        <v>0</v>
      </c>
      <c r="T152" s="24"/>
      <c r="U152" s="38">
        <v>15494</v>
      </c>
      <c r="V152" s="38">
        <v>0</v>
      </c>
      <c r="W152" s="38">
        <v>0</v>
      </c>
      <c r="X152" s="38">
        <v>893</v>
      </c>
      <c r="Y152" s="38">
        <v>16387</v>
      </c>
    </row>
    <row r="153" spans="1:25" x14ac:dyDescent="0.3">
      <c r="A153" s="31">
        <v>429</v>
      </c>
      <c r="B153" s="32">
        <v>429163163</v>
      </c>
      <c r="C153" s="33" t="s">
        <v>114</v>
      </c>
      <c r="D153" s="31">
        <v>163</v>
      </c>
      <c r="E153" s="33" t="s">
        <v>27</v>
      </c>
      <c r="F153" s="31">
        <v>163</v>
      </c>
      <c r="G153" s="33" t="s">
        <v>27</v>
      </c>
      <c r="H153" s="34">
        <v>1400</v>
      </c>
      <c r="I153" s="35">
        <v>12148</v>
      </c>
      <c r="J153" s="35">
        <v>513</v>
      </c>
      <c r="K153" s="35">
        <v>717.91928571428571</v>
      </c>
      <c r="L153" s="35">
        <v>893</v>
      </c>
      <c r="M153" s="35">
        <v>14271.919285714286</v>
      </c>
      <c r="N153" s="24"/>
      <c r="O153" s="34">
        <v>0</v>
      </c>
      <c r="P153" s="34">
        <v>0</v>
      </c>
      <c r="Q153" s="36">
        <v>0.18</v>
      </c>
      <c r="R153" s="36">
        <v>9.7611877434862299E-2</v>
      </c>
      <c r="S153" s="37">
        <v>0</v>
      </c>
      <c r="T153" s="24"/>
      <c r="U153" s="38">
        <v>17725400</v>
      </c>
      <c r="V153" s="38">
        <v>1005087</v>
      </c>
      <c r="W153" s="38">
        <v>0</v>
      </c>
      <c r="X153" s="38">
        <v>1250200</v>
      </c>
      <c r="Y153" s="38">
        <v>19980687</v>
      </c>
    </row>
    <row r="154" spans="1:25" x14ac:dyDescent="0.3">
      <c r="A154" s="31">
        <v>429</v>
      </c>
      <c r="B154" s="32">
        <v>429163164</v>
      </c>
      <c r="C154" s="33" t="s">
        <v>114</v>
      </c>
      <c r="D154" s="31">
        <v>163</v>
      </c>
      <c r="E154" s="33" t="s">
        <v>27</v>
      </c>
      <c r="F154" s="31">
        <v>164</v>
      </c>
      <c r="G154" s="33" t="s">
        <v>116</v>
      </c>
      <c r="H154" s="34">
        <v>1</v>
      </c>
      <c r="I154" s="35">
        <v>12117</v>
      </c>
      <c r="J154" s="35">
        <v>5771</v>
      </c>
      <c r="K154" s="35">
        <v>0</v>
      </c>
      <c r="L154" s="35">
        <v>893</v>
      </c>
      <c r="M154" s="35">
        <v>18781</v>
      </c>
      <c r="N154" s="24"/>
      <c r="O154" s="34">
        <v>0</v>
      </c>
      <c r="P154" s="34">
        <v>0</v>
      </c>
      <c r="Q154" s="36">
        <v>0.09</v>
      </c>
      <c r="R154" s="36">
        <v>1.011880090591475E-3</v>
      </c>
      <c r="S154" s="37">
        <v>0</v>
      </c>
      <c r="T154" s="24"/>
      <c r="U154" s="38">
        <v>17888</v>
      </c>
      <c r="V154" s="38">
        <v>0</v>
      </c>
      <c r="W154" s="38">
        <v>0</v>
      </c>
      <c r="X154" s="38">
        <v>893</v>
      </c>
      <c r="Y154" s="38">
        <v>18781</v>
      </c>
    </row>
    <row r="155" spans="1:25" x14ac:dyDescent="0.3">
      <c r="A155" s="31">
        <v>429</v>
      </c>
      <c r="B155" s="32">
        <v>429163168</v>
      </c>
      <c r="C155" s="33" t="s">
        <v>114</v>
      </c>
      <c r="D155" s="31">
        <v>163</v>
      </c>
      <c r="E155" s="33" t="s">
        <v>27</v>
      </c>
      <c r="F155" s="31">
        <v>168</v>
      </c>
      <c r="G155" s="33" t="s">
        <v>117</v>
      </c>
      <c r="H155" s="34">
        <v>2</v>
      </c>
      <c r="I155" s="35">
        <v>9269</v>
      </c>
      <c r="J155" s="35">
        <v>4787</v>
      </c>
      <c r="K155" s="35">
        <v>0</v>
      </c>
      <c r="L155" s="35">
        <v>893</v>
      </c>
      <c r="M155" s="35">
        <v>14949</v>
      </c>
      <c r="N155" s="24"/>
      <c r="O155" s="34">
        <v>0</v>
      </c>
      <c r="P155" s="34">
        <v>0</v>
      </c>
      <c r="Q155" s="36">
        <v>0.09</v>
      </c>
      <c r="R155" s="36">
        <v>4.9744929740139388E-2</v>
      </c>
      <c r="S155" s="37">
        <v>0</v>
      </c>
      <c r="T155" s="24"/>
      <c r="U155" s="38">
        <v>28112</v>
      </c>
      <c r="V155" s="38">
        <v>0</v>
      </c>
      <c r="W155" s="38">
        <v>0</v>
      </c>
      <c r="X155" s="38">
        <v>1786</v>
      </c>
      <c r="Y155" s="38">
        <v>29898</v>
      </c>
    </row>
    <row r="156" spans="1:25" x14ac:dyDescent="0.3">
      <c r="A156" s="31">
        <v>429</v>
      </c>
      <c r="B156" s="32">
        <v>429163229</v>
      </c>
      <c r="C156" s="33" t="s">
        <v>114</v>
      </c>
      <c r="D156" s="31">
        <v>163</v>
      </c>
      <c r="E156" s="33" t="s">
        <v>27</v>
      </c>
      <c r="F156" s="31">
        <v>229</v>
      </c>
      <c r="G156" s="33" t="s">
        <v>113</v>
      </c>
      <c r="H156" s="34">
        <v>13</v>
      </c>
      <c r="I156" s="35">
        <v>12725</v>
      </c>
      <c r="J156" s="35">
        <v>2194</v>
      </c>
      <c r="K156" s="35">
        <v>0</v>
      </c>
      <c r="L156" s="35">
        <v>893</v>
      </c>
      <c r="M156" s="35">
        <v>15812</v>
      </c>
      <c r="N156" s="24"/>
      <c r="O156" s="34">
        <v>0</v>
      </c>
      <c r="P156" s="34">
        <v>0</v>
      </c>
      <c r="Q156" s="36">
        <v>0.09</v>
      </c>
      <c r="R156" s="36">
        <v>1.1817585417778463E-2</v>
      </c>
      <c r="S156" s="37">
        <v>0</v>
      </c>
      <c r="T156" s="24"/>
      <c r="U156" s="38">
        <v>193947</v>
      </c>
      <c r="V156" s="38">
        <v>0</v>
      </c>
      <c r="W156" s="38">
        <v>0</v>
      </c>
      <c r="X156" s="38">
        <v>11609</v>
      </c>
      <c r="Y156" s="38">
        <v>205556</v>
      </c>
    </row>
    <row r="157" spans="1:25" x14ac:dyDescent="0.3">
      <c r="A157" s="31">
        <v>429</v>
      </c>
      <c r="B157" s="32">
        <v>429163248</v>
      </c>
      <c r="C157" s="33" t="s">
        <v>114</v>
      </c>
      <c r="D157" s="31">
        <v>163</v>
      </c>
      <c r="E157" s="33" t="s">
        <v>27</v>
      </c>
      <c r="F157" s="31">
        <v>248</v>
      </c>
      <c r="G157" s="33" t="s">
        <v>30</v>
      </c>
      <c r="H157" s="34">
        <v>5</v>
      </c>
      <c r="I157" s="35">
        <v>11418</v>
      </c>
      <c r="J157" s="35">
        <v>1129</v>
      </c>
      <c r="K157" s="35">
        <v>0</v>
      </c>
      <c r="L157" s="35">
        <v>893</v>
      </c>
      <c r="M157" s="35">
        <v>13440</v>
      </c>
      <c r="N157" s="24"/>
      <c r="O157" s="34">
        <v>0</v>
      </c>
      <c r="P157" s="34">
        <v>0</v>
      </c>
      <c r="Q157" s="36">
        <v>0.09</v>
      </c>
      <c r="R157" s="36">
        <v>5.2152297853696877E-2</v>
      </c>
      <c r="S157" s="37">
        <v>0</v>
      </c>
      <c r="T157" s="24"/>
      <c r="U157" s="38">
        <v>62735</v>
      </c>
      <c r="V157" s="38">
        <v>0</v>
      </c>
      <c r="W157" s="38">
        <v>0</v>
      </c>
      <c r="X157" s="38">
        <v>4465</v>
      </c>
      <c r="Y157" s="38">
        <v>67200</v>
      </c>
    </row>
    <row r="158" spans="1:25" x14ac:dyDescent="0.3">
      <c r="A158" s="31">
        <v>429</v>
      </c>
      <c r="B158" s="32">
        <v>429163258</v>
      </c>
      <c r="C158" s="33" t="s">
        <v>114</v>
      </c>
      <c r="D158" s="31">
        <v>163</v>
      </c>
      <c r="E158" s="33" t="s">
        <v>27</v>
      </c>
      <c r="F158" s="31">
        <v>258</v>
      </c>
      <c r="G158" s="33" t="s">
        <v>97</v>
      </c>
      <c r="H158" s="34">
        <v>18</v>
      </c>
      <c r="I158" s="35">
        <v>13479</v>
      </c>
      <c r="J158" s="35">
        <v>4303</v>
      </c>
      <c r="K158" s="35">
        <v>0</v>
      </c>
      <c r="L158" s="35">
        <v>893</v>
      </c>
      <c r="M158" s="35">
        <v>18675</v>
      </c>
      <c r="N158" s="24"/>
      <c r="O158" s="34">
        <v>0</v>
      </c>
      <c r="P158" s="34">
        <v>0</v>
      </c>
      <c r="Q158" s="36">
        <v>0.18</v>
      </c>
      <c r="R158" s="36">
        <v>9.5315499519647115E-2</v>
      </c>
      <c r="S158" s="37">
        <v>0</v>
      </c>
      <c r="T158" s="24"/>
      <c r="U158" s="38">
        <v>320076</v>
      </c>
      <c r="V158" s="38">
        <v>0</v>
      </c>
      <c r="W158" s="38">
        <v>0</v>
      </c>
      <c r="X158" s="38">
        <v>16074</v>
      </c>
      <c r="Y158" s="38">
        <v>336150</v>
      </c>
    </row>
    <row r="159" spans="1:25" x14ac:dyDescent="0.3">
      <c r="A159" s="31">
        <v>429</v>
      </c>
      <c r="B159" s="32">
        <v>429163262</v>
      </c>
      <c r="C159" s="33" t="s">
        <v>114</v>
      </c>
      <c r="D159" s="31">
        <v>163</v>
      </c>
      <c r="E159" s="33" t="s">
        <v>27</v>
      </c>
      <c r="F159" s="31">
        <v>262</v>
      </c>
      <c r="G159" s="33" t="s">
        <v>31</v>
      </c>
      <c r="H159" s="34">
        <v>7</v>
      </c>
      <c r="I159" s="35">
        <v>11137</v>
      </c>
      <c r="J159" s="35">
        <v>5135</v>
      </c>
      <c r="K159" s="35">
        <v>0</v>
      </c>
      <c r="L159" s="35">
        <v>893</v>
      </c>
      <c r="M159" s="35">
        <v>17165</v>
      </c>
      <c r="N159" s="24"/>
      <c r="O159" s="34">
        <v>0</v>
      </c>
      <c r="P159" s="34">
        <v>0</v>
      </c>
      <c r="Q159" s="36">
        <v>0.09</v>
      </c>
      <c r="R159" s="36">
        <v>6.3546185044161485E-2</v>
      </c>
      <c r="S159" s="37">
        <v>0</v>
      </c>
      <c r="T159" s="24"/>
      <c r="U159" s="38">
        <v>113904</v>
      </c>
      <c r="V159" s="38">
        <v>0</v>
      </c>
      <c r="W159" s="38">
        <v>0</v>
      </c>
      <c r="X159" s="38">
        <v>6251</v>
      </c>
      <c r="Y159" s="38">
        <v>120155</v>
      </c>
    </row>
    <row r="160" spans="1:25" x14ac:dyDescent="0.3">
      <c r="A160" s="31">
        <v>429</v>
      </c>
      <c r="B160" s="32">
        <v>429163291</v>
      </c>
      <c r="C160" s="33" t="s">
        <v>114</v>
      </c>
      <c r="D160" s="31">
        <v>163</v>
      </c>
      <c r="E160" s="33" t="s">
        <v>27</v>
      </c>
      <c r="F160" s="31">
        <v>291</v>
      </c>
      <c r="G160" s="33" t="s">
        <v>118</v>
      </c>
      <c r="H160" s="34">
        <v>8</v>
      </c>
      <c r="I160" s="35">
        <v>10148</v>
      </c>
      <c r="J160" s="35">
        <v>6197</v>
      </c>
      <c r="K160" s="35">
        <v>0</v>
      </c>
      <c r="L160" s="35">
        <v>893</v>
      </c>
      <c r="M160" s="35">
        <v>17238</v>
      </c>
      <c r="N160" s="24"/>
      <c r="O160" s="34">
        <v>0</v>
      </c>
      <c r="P160" s="34">
        <v>0</v>
      </c>
      <c r="Q160" s="36">
        <v>0.09</v>
      </c>
      <c r="R160" s="36">
        <v>1.1011605852764511E-2</v>
      </c>
      <c r="S160" s="37">
        <v>0</v>
      </c>
      <c r="T160" s="24"/>
      <c r="U160" s="38">
        <v>130760</v>
      </c>
      <c r="V160" s="38">
        <v>0</v>
      </c>
      <c r="W160" s="38">
        <v>0</v>
      </c>
      <c r="X160" s="38">
        <v>7144</v>
      </c>
      <c r="Y160" s="38">
        <v>137904</v>
      </c>
    </row>
    <row r="161" spans="1:25" x14ac:dyDescent="0.3">
      <c r="A161" s="31">
        <v>430</v>
      </c>
      <c r="B161" s="32">
        <v>430170009</v>
      </c>
      <c r="C161" s="33" t="s">
        <v>119</v>
      </c>
      <c r="D161" s="31">
        <v>170</v>
      </c>
      <c r="E161" s="33" t="s">
        <v>87</v>
      </c>
      <c r="F161" s="31">
        <v>9</v>
      </c>
      <c r="G161" s="33" t="s">
        <v>108</v>
      </c>
      <c r="H161" s="34">
        <v>1</v>
      </c>
      <c r="I161" s="35">
        <v>10588</v>
      </c>
      <c r="J161" s="35">
        <v>5997</v>
      </c>
      <c r="K161" s="35">
        <v>0</v>
      </c>
      <c r="L161" s="35">
        <v>893</v>
      </c>
      <c r="M161" s="35">
        <v>17478</v>
      </c>
      <c r="N161" s="24"/>
      <c r="O161" s="34">
        <v>0</v>
      </c>
      <c r="P161" s="34">
        <v>0</v>
      </c>
      <c r="Q161" s="36">
        <v>0.09</v>
      </c>
      <c r="R161" s="36">
        <v>2.5313445452919297E-3</v>
      </c>
      <c r="S161" s="37">
        <v>0</v>
      </c>
      <c r="T161" s="24"/>
      <c r="U161" s="38">
        <v>16585</v>
      </c>
      <c r="V161" s="38">
        <v>0</v>
      </c>
      <c r="W161" s="38">
        <v>0</v>
      </c>
      <c r="X161" s="38">
        <v>893</v>
      </c>
      <c r="Y161" s="38">
        <v>17478</v>
      </c>
    </row>
    <row r="162" spans="1:25" x14ac:dyDescent="0.3">
      <c r="A162" s="31">
        <v>430</v>
      </c>
      <c r="B162" s="32">
        <v>430170014</v>
      </c>
      <c r="C162" s="33" t="s">
        <v>119</v>
      </c>
      <c r="D162" s="31">
        <v>170</v>
      </c>
      <c r="E162" s="33" t="s">
        <v>87</v>
      </c>
      <c r="F162" s="31">
        <v>14</v>
      </c>
      <c r="G162" s="33" t="s">
        <v>83</v>
      </c>
      <c r="H162" s="34">
        <v>12</v>
      </c>
      <c r="I162" s="35">
        <v>11021</v>
      </c>
      <c r="J162" s="35">
        <v>3674</v>
      </c>
      <c r="K162" s="35">
        <v>0</v>
      </c>
      <c r="L162" s="35">
        <v>893</v>
      </c>
      <c r="M162" s="35">
        <v>15588</v>
      </c>
      <c r="N162" s="24"/>
      <c r="O162" s="34">
        <v>0</v>
      </c>
      <c r="P162" s="34">
        <v>0</v>
      </c>
      <c r="Q162" s="36">
        <v>0.09</v>
      </c>
      <c r="R162" s="36">
        <v>8.9225398282109097E-3</v>
      </c>
      <c r="S162" s="37">
        <v>0</v>
      </c>
      <c r="T162" s="24"/>
      <c r="U162" s="38">
        <v>176340</v>
      </c>
      <c r="V162" s="38">
        <v>0</v>
      </c>
      <c r="W162" s="38">
        <v>0</v>
      </c>
      <c r="X162" s="38">
        <v>10716</v>
      </c>
      <c r="Y162" s="38">
        <v>187056</v>
      </c>
    </row>
    <row r="163" spans="1:25" x14ac:dyDescent="0.3">
      <c r="A163" s="31">
        <v>430</v>
      </c>
      <c r="B163" s="32">
        <v>430170025</v>
      </c>
      <c r="C163" s="33" t="s">
        <v>119</v>
      </c>
      <c r="D163" s="31">
        <v>170</v>
      </c>
      <c r="E163" s="33" t="s">
        <v>87</v>
      </c>
      <c r="F163" s="31">
        <v>25</v>
      </c>
      <c r="G163" s="33" t="s">
        <v>120</v>
      </c>
      <c r="H163" s="34">
        <v>2</v>
      </c>
      <c r="I163" s="35">
        <v>12413</v>
      </c>
      <c r="J163" s="35">
        <v>4298</v>
      </c>
      <c r="K163" s="35">
        <v>0</v>
      </c>
      <c r="L163" s="35">
        <v>893</v>
      </c>
      <c r="M163" s="35">
        <v>17604</v>
      </c>
      <c r="N163" s="24"/>
      <c r="O163" s="34">
        <v>0</v>
      </c>
      <c r="P163" s="34">
        <v>0</v>
      </c>
      <c r="Q163" s="36">
        <v>0.09</v>
      </c>
      <c r="R163" s="36">
        <v>2.0271966989432996E-2</v>
      </c>
      <c r="S163" s="37">
        <v>0</v>
      </c>
      <c r="T163" s="24"/>
      <c r="U163" s="38">
        <v>33422</v>
      </c>
      <c r="V163" s="38">
        <v>0</v>
      </c>
      <c r="W163" s="38">
        <v>0</v>
      </c>
      <c r="X163" s="38">
        <v>1786</v>
      </c>
      <c r="Y163" s="38">
        <v>35208</v>
      </c>
    </row>
    <row r="164" spans="1:25" x14ac:dyDescent="0.3">
      <c r="A164" s="31">
        <v>430</v>
      </c>
      <c r="B164" s="32">
        <v>430170028</v>
      </c>
      <c r="C164" s="33" t="s">
        <v>119</v>
      </c>
      <c r="D164" s="31">
        <v>170</v>
      </c>
      <c r="E164" s="33" t="s">
        <v>87</v>
      </c>
      <c r="F164" s="31">
        <v>28</v>
      </c>
      <c r="G164" s="33" t="s">
        <v>364</v>
      </c>
      <c r="H164" s="34">
        <v>1</v>
      </c>
      <c r="I164" s="35">
        <v>10312.274608805032</v>
      </c>
      <c r="J164" s="35">
        <v>11189</v>
      </c>
      <c r="K164" s="35">
        <v>0</v>
      </c>
      <c r="L164" s="35">
        <v>893</v>
      </c>
      <c r="M164" s="35">
        <v>22394.274608805033</v>
      </c>
      <c r="N164" s="24"/>
      <c r="O164" s="34">
        <v>0</v>
      </c>
      <c r="P164" s="34">
        <v>0</v>
      </c>
      <c r="Q164" s="36">
        <v>0.09</v>
      </c>
      <c r="R164" s="36">
        <v>6.1883318242181044E-3</v>
      </c>
      <c r="S164" s="37">
        <v>0</v>
      </c>
      <c r="T164" s="24"/>
      <c r="U164" s="38">
        <v>21501</v>
      </c>
      <c r="V164" s="38">
        <v>0</v>
      </c>
      <c r="W164" s="38">
        <v>0</v>
      </c>
      <c r="X164" s="38">
        <v>893</v>
      </c>
      <c r="Y164" s="38">
        <v>22394</v>
      </c>
    </row>
    <row r="165" spans="1:25" x14ac:dyDescent="0.3">
      <c r="A165" s="31">
        <v>430</v>
      </c>
      <c r="B165" s="32">
        <v>430170064</v>
      </c>
      <c r="C165" s="33" t="s">
        <v>119</v>
      </c>
      <c r="D165" s="31">
        <v>170</v>
      </c>
      <c r="E165" s="33" t="s">
        <v>87</v>
      </c>
      <c r="F165" s="31">
        <v>64</v>
      </c>
      <c r="G165" s="33" t="s">
        <v>121</v>
      </c>
      <c r="H165" s="34">
        <v>69</v>
      </c>
      <c r="I165" s="35">
        <v>10030</v>
      </c>
      <c r="J165" s="35">
        <v>1600</v>
      </c>
      <c r="K165" s="35">
        <v>0</v>
      </c>
      <c r="L165" s="35">
        <v>893</v>
      </c>
      <c r="M165" s="35">
        <v>12523</v>
      </c>
      <c r="N165" s="24"/>
      <c r="O165" s="34">
        <v>0</v>
      </c>
      <c r="P165" s="34">
        <v>0</v>
      </c>
      <c r="Q165" s="36">
        <v>0.18</v>
      </c>
      <c r="R165" s="36">
        <v>3.2606912147443351E-2</v>
      </c>
      <c r="S165" s="37">
        <v>0</v>
      </c>
      <c r="T165" s="24"/>
      <c r="U165" s="38">
        <v>802470</v>
      </c>
      <c r="V165" s="38">
        <v>0</v>
      </c>
      <c r="W165" s="38">
        <v>0</v>
      </c>
      <c r="X165" s="38">
        <v>61617</v>
      </c>
      <c r="Y165" s="38">
        <v>864087</v>
      </c>
    </row>
    <row r="166" spans="1:25" x14ac:dyDescent="0.3">
      <c r="A166" s="31">
        <v>430</v>
      </c>
      <c r="B166" s="32">
        <v>430170100</v>
      </c>
      <c r="C166" s="33" t="s">
        <v>119</v>
      </c>
      <c r="D166" s="31">
        <v>170</v>
      </c>
      <c r="E166" s="33" t="s">
        <v>87</v>
      </c>
      <c r="F166" s="31">
        <v>100</v>
      </c>
      <c r="G166" s="33" t="s">
        <v>79</v>
      </c>
      <c r="H166" s="34">
        <v>13</v>
      </c>
      <c r="I166" s="35">
        <v>10137</v>
      </c>
      <c r="J166" s="35">
        <v>5210</v>
      </c>
      <c r="K166" s="35">
        <v>0</v>
      </c>
      <c r="L166" s="35">
        <v>893</v>
      </c>
      <c r="M166" s="35">
        <v>16240</v>
      </c>
      <c r="N166" s="24"/>
      <c r="O166" s="34">
        <v>0</v>
      </c>
      <c r="P166" s="34">
        <v>0</v>
      </c>
      <c r="Q166" s="36">
        <v>0.09</v>
      </c>
      <c r="R166" s="36">
        <v>3.2785653220977512E-2</v>
      </c>
      <c r="S166" s="37">
        <v>0</v>
      </c>
      <c r="T166" s="24"/>
      <c r="U166" s="38">
        <v>199511</v>
      </c>
      <c r="V166" s="38">
        <v>0</v>
      </c>
      <c r="W166" s="38">
        <v>0</v>
      </c>
      <c r="X166" s="38">
        <v>11609</v>
      </c>
      <c r="Y166" s="38">
        <v>211120</v>
      </c>
    </row>
    <row r="167" spans="1:25" x14ac:dyDescent="0.3">
      <c r="A167" s="31">
        <v>430</v>
      </c>
      <c r="B167" s="32">
        <v>430170110</v>
      </c>
      <c r="C167" s="33" t="s">
        <v>119</v>
      </c>
      <c r="D167" s="31">
        <v>170</v>
      </c>
      <c r="E167" s="33" t="s">
        <v>87</v>
      </c>
      <c r="F167" s="31">
        <v>110</v>
      </c>
      <c r="G167" s="33" t="s">
        <v>122</v>
      </c>
      <c r="H167" s="34">
        <v>22</v>
      </c>
      <c r="I167" s="35">
        <v>10447</v>
      </c>
      <c r="J167" s="35">
        <v>1939</v>
      </c>
      <c r="K167" s="35">
        <v>0</v>
      </c>
      <c r="L167" s="35">
        <v>893</v>
      </c>
      <c r="M167" s="35">
        <v>13279</v>
      </c>
      <c r="N167" s="24"/>
      <c r="O167" s="34">
        <v>0</v>
      </c>
      <c r="P167" s="34">
        <v>0</v>
      </c>
      <c r="Q167" s="36">
        <v>0.09</v>
      </c>
      <c r="R167" s="36">
        <v>8.5800674218337279E-3</v>
      </c>
      <c r="S167" s="37">
        <v>0</v>
      </c>
      <c r="T167" s="24"/>
      <c r="U167" s="38">
        <v>272492</v>
      </c>
      <c r="V167" s="38">
        <v>0</v>
      </c>
      <c r="W167" s="38">
        <v>0</v>
      </c>
      <c r="X167" s="38">
        <v>19646</v>
      </c>
      <c r="Y167" s="38">
        <v>292138</v>
      </c>
    </row>
    <row r="168" spans="1:25" x14ac:dyDescent="0.3">
      <c r="A168" s="31">
        <v>430</v>
      </c>
      <c r="B168" s="32">
        <v>430170136</v>
      </c>
      <c r="C168" s="33" t="s">
        <v>119</v>
      </c>
      <c r="D168" s="31">
        <v>170</v>
      </c>
      <c r="E168" s="33" t="s">
        <v>87</v>
      </c>
      <c r="F168" s="31">
        <v>136</v>
      </c>
      <c r="G168" s="33" t="s">
        <v>85</v>
      </c>
      <c r="H168" s="34">
        <v>1</v>
      </c>
      <c r="I168" s="35">
        <v>10588</v>
      </c>
      <c r="J168" s="35">
        <v>3474</v>
      </c>
      <c r="K168" s="35">
        <v>0</v>
      </c>
      <c r="L168" s="35">
        <v>893</v>
      </c>
      <c r="M168" s="35">
        <v>14955</v>
      </c>
      <c r="N168" s="24"/>
      <c r="O168" s="34">
        <v>0</v>
      </c>
      <c r="P168" s="34">
        <v>0</v>
      </c>
      <c r="Q168" s="36">
        <v>0.09</v>
      </c>
      <c r="R168" s="36">
        <v>4.555728502263357E-3</v>
      </c>
      <c r="S168" s="37">
        <v>0</v>
      </c>
      <c r="T168" s="24"/>
      <c r="U168" s="38">
        <v>14062</v>
      </c>
      <c r="V168" s="38">
        <v>0</v>
      </c>
      <c r="W168" s="38">
        <v>0</v>
      </c>
      <c r="X168" s="38">
        <v>893</v>
      </c>
      <c r="Y168" s="38">
        <v>14955</v>
      </c>
    </row>
    <row r="169" spans="1:25" x14ac:dyDescent="0.3">
      <c r="A169" s="31">
        <v>430</v>
      </c>
      <c r="B169" s="32">
        <v>430170139</v>
      </c>
      <c r="C169" s="33" t="s">
        <v>119</v>
      </c>
      <c r="D169" s="31">
        <v>170</v>
      </c>
      <c r="E169" s="33" t="s">
        <v>87</v>
      </c>
      <c r="F169" s="31">
        <v>139</v>
      </c>
      <c r="G169" s="33" t="s">
        <v>86</v>
      </c>
      <c r="H169" s="34">
        <v>6</v>
      </c>
      <c r="I169" s="35">
        <v>11580</v>
      </c>
      <c r="J169" s="35">
        <v>4619</v>
      </c>
      <c r="K169" s="35">
        <v>0</v>
      </c>
      <c r="L169" s="35">
        <v>893</v>
      </c>
      <c r="M169" s="35">
        <v>17092</v>
      </c>
      <c r="N169" s="24"/>
      <c r="O169" s="34">
        <v>0</v>
      </c>
      <c r="P169" s="34">
        <v>0</v>
      </c>
      <c r="Q169" s="36">
        <v>0.09</v>
      </c>
      <c r="R169" s="36">
        <v>2.6878312757092422E-3</v>
      </c>
      <c r="S169" s="37">
        <v>0</v>
      </c>
      <c r="T169" s="24"/>
      <c r="U169" s="38">
        <v>97194</v>
      </c>
      <c r="V169" s="38">
        <v>0</v>
      </c>
      <c r="W169" s="38">
        <v>0</v>
      </c>
      <c r="X169" s="38">
        <v>5358</v>
      </c>
      <c r="Y169" s="38">
        <v>102552</v>
      </c>
    </row>
    <row r="170" spans="1:25" x14ac:dyDescent="0.3">
      <c r="A170" s="31">
        <v>430</v>
      </c>
      <c r="B170" s="32">
        <v>430170141</v>
      </c>
      <c r="C170" s="33" t="s">
        <v>119</v>
      </c>
      <c r="D170" s="31">
        <v>170</v>
      </c>
      <c r="E170" s="33" t="s">
        <v>87</v>
      </c>
      <c r="F170" s="31">
        <v>141</v>
      </c>
      <c r="G170" s="33" t="s">
        <v>123</v>
      </c>
      <c r="H170" s="34">
        <v>141</v>
      </c>
      <c r="I170" s="35">
        <v>10001</v>
      </c>
      <c r="J170" s="35">
        <v>4685</v>
      </c>
      <c r="K170" s="35">
        <v>0</v>
      </c>
      <c r="L170" s="35">
        <v>893</v>
      </c>
      <c r="M170" s="35">
        <v>15579</v>
      </c>
      <c r="N170" s="24"/>
      <c r="O170" s="34">
        <v>0</v>
      </c>
      <c r="P170" s="34">
        <v>0</v>
      </c>
      <c r="Q170" s="36">
        <v>0.09</v>
      </c>
      <c r="R170" s="36">
        <v>4.8109211077651252E-2</v>
      </c>
      <c r="S170" s="37">
        <v>0</v>
      </c>
      <c r="T170" s="24"/>
      <c r="U170" s="38">
        <v>2070726</v>
      </c>
      <c r="V170" s="38">
        <v>0</v>
      </c>
      <c r="W170" s="38">
        <v>0</v>
      </c>
      <c r="X170" s="38">
        <v>125913</v>
      </c>
      <c r="Y170" s="38">
        <v>2196639</v>
      </c>
    </row>
    <row r="171" spans="1:25" x14ac:dyDescent="0.3">
      <c r="A171" s="31">
        <v>430</v>
      </c>
      <c r="B171" s="32">
        <v>430170153</v>
      </c>
      <c r="C171" s="33" t="s">
        <v>119</v>
      </c>
      <c r="D171" s="31">
        <v>170</v>
      </c>
      <c r="E171" s="33" t="s">
        <v>87</v>
      </c>
      <c r="F171" s="31">
        <v>153</v>
      </c>
      <c r="G171" s="33" t="s">
        <v>124</v>
      </c>
      <c r="H171" s="34">
        <v>2</v>
      </c>
      <c r="I171" s="35">
        <v>11778</v>
      </c>
      <c r="J171" s="35">
        <v>623</v>
      </c>
      <c r="K171" s="35">
        <v>0</v>
      </c>
      <c r="L171" s="35">
        <v>893</v>
      </c>
      <c r="M171" s="35">
        <v>13294</v>
      </c>
      <c r="N171" s="24"/>
      <c r="O171" s="34">
        <v>0</v>
      </c>
      <c r="P171" s="34">
        <v>0</v>
      </c>
      <c r="Q171" s="36">
        <v>0.09</v>
      </c>
      <c r="R171" s="36">
        <v>1.4280189411397975E-2</v>
      </c>
      <c r="S171" s="37">
        <v>0</v>
      </c>
      <c r="T171" s="24"/>
      <c r="U171" s="38">
        <v>24802</v>
      </c>
      <c r="V171" s="38">
        <v>0</v>
      </c>
      <c r="W171" s="38">
        <v>0</v>
      </c>
      <c r="X171" s="38">
        <v>1786</v>
      </c>
      <c r="Y171" s="38">
        <v>26588</v>
      </c>
    </row>
    <row r="172" spans="1:25" x14ac:dyDescent="0.3">
      <c r="A172" s="31">
        <v>430</v>
      </c>
      <c r="B172" s="32">
        <v>430170158</v>
      </c>
      <c r="C172" s="33" t="s">
        <v>119</v>
      </c>
      <c r="D172" s="31">
        <v>170</v>
      </c>
      <c r="E172" s="33" t="s">
        <v>87</v>
      </c>
      <c r="F172" s="31">
        <v>158</v>
      </c>
      <c r="G172" s="33" t="s">
        <v>125</v>
      </c>
      <c r="H172" s="34">
        <v>2</v>
      </c>
      <c r="I172" s="35">
        <v>9687</v>
      </c>
      <c r="J172" s="35">
        <v>4773</v>
      </c>
      <c r="K172" s="35">
        <v>0</v>
      </c>
      <c r="L172" s="35">
        <v>893</v>
      </c>
      <c r="M172" s="35">
        <v>15353</v>
      </c>
      <c r="N172" s="24"/>
      <c r="O172" s="34">
        <v>0</v>
      </c>
      <c r="P172" s="34">
        <v>0</v>
      </c>
      <c r="Q172" s="36">
        <v>0.09</v>
      </c>
      <c r="R172" s="36">
        <v>3.4283465983981395E-2</v>
      </c>
      <c r="S172" s="37">
        <v>0</v>
      </c>
      <c r="T172" s="24"/>
      <c r="U172" s="38">
        <v>28920</v>
      </c>
      <c r="V172" s="38">
        <v>0</v>
      </c>
      <c r="W172" s="38">
        <v>0</v>
      </c>
      <c r="X172" s="38">
        <v>1786</v>
      </c>
      <c r="Y172" s="38">
        <v>30706</v>
      </c>
    </row>
    <row r="173" spans="1:25" x14ac:dyDescent="0.3">
      <c r="A173" s="31">
        <v>430</v>
      </c>
      <c r="B173" s="32">
        <v>430170170</v>
      </c>
      <c r="C173" s="33" t="s">
        <v>119</v>
      </c>
      <c r="D173" s="31">
        <v>170</v>
      </c>
      <c r="E173" s="33" t="s">
        <v>87</v>
      </c>
      <c r="F173" s="31">
        <v>170</v>
      </c>
      <c r="G173" s="33" t="s">
        <v>87</v>
      </c>
      <c r="H173" s="34">
        <v>528</v>
      </c>
      <c r="I173" s="35">
        <v>10325</v>
      </c>
      <c r="J173" s="35">
        <v>4033</v>
      </c>
      <c r="K173" s="35">
        <v>0</v>
      </c>
      <c r="L173" s="35">
        <v>893</v>
      </c>
      <c r="M173" s="35">
        <v>15251</v>
      </c>
      <c r="N173" s="24"/>
      <c r="O173" s="34">
        <v>2.7523294460246541</v>
      </c>
      <c r="P173" s="34">
        <v>0</v>
      </c>
      <c r="Q173" s="36">
        <v>0.09</v>
      </c>
      <c r="R173" s="36">
        <v>9.0518479754969475E-2</v>
      </c>
      <c r="S173" s="37">
        <v>0</v>
      </c>
      <c r="T173" s="24"/>
      <c r="U173" s="38">
        <v>7581024.0538139781</v>
      </c>
      <c r="V173" s="38">
        <v>0</v>
      </c>
      <c r="W173" s="38">
        <v>0</v>
      </c>
      <c r="X173" s="38">
        <v>471504</v>
      </c>
      <c r="Y173" s="38">
        <v>8052528.0538139781</v>
      </c>
    </row>
    <row r="174" spans="1:25" x14ac:dyDescent="0.3">
      <c r="A174" s="31">
        <v>430</v>
      </c>
      <c r="B174" s="32">
        <v>430170174</v>
      </c>
      <c r="C174" s="33" t="s">
        <v>119</v>
      </c>
      <c r="D174" s="31">
        <v>170</v>
      </c>
      <c r="E174" s="33" t="s">
        <v>87</v>
      </c>
      <c r="F174" s="31">
        <v>174</v>
      </c>
      <c r="G174" s="33" t="s">
        <v>126</v>
      </c>
      <c r="H174" s="34">
        <v>53</v>
      </c>
      <c r="I174" s="35">
        <v>9915</v>
      </c>
      <c r="J174" s="35">
        <v>3934</v>
      </c>
      <c r="K174" s="35">
        <v>0</v>
      </c>
      <c r="L174" s="35">
        <v>893</v>
      </c>
      <c r="M174" s="35">
        <v>14742</v>
      </c>
      <c r="N174" s="24"/>
      <c r="O174" s="34">
        <v>0</v>
      </c>
      <c r="P174" s="34">
        <v>0</v>
      </c>
      <c r="Q174" s="36">
        <v>0.09</v>
      </c>
      <c r="R174" s="36">
        <v>3.7085869401951847E-2</v>
      </c>
      <c r="S174" s="37">
        <v>0</v>
      </c>
      <c r="T174" s="24"/>
      <c r="U174" s="38">
        <v>733997</v>
      </c>
      <c r="V174" s="38">
        <v>0</v>
      </c>
      <c r="W174" s="38">
        <v>0</v>
      </c>
      <c r="X174" s="38">
        <v>47329</v>
      </c>
      <c r="Y174" s="38">
        <v>781326</v>
      </c>
    </row>
    <row r="175" spans="1:25" x14ac:dyDescent="0.3">
      <c r="A175" s="31">
        <v>430</v>
      </c>
      <c r="B175" s="32">
        <v>430170177</v>
      </c>
      <c r="C175" s="33" t="s">
        <v>119</v>
      </c>
      <c r="D175" s="31">
        <v>170</v>
      </c>
      <c r="E175" s="33" t="s">
        <v>87</v>
      </c>
      <c r="F175" s="31">
        <v>177</v>
      </c>
      <c r="G175" s="33" t="s">
        <v>127</v>
      </c>
      <c r="H175" s="34">
        <v>1</v>
      </c>
      <c r="I175" s="35">
        <v>10588</v>
      </c>
      <c r="J175" s="35">
        <v>3894</v>
      </c>
      <c r="K175" s="35">
        <v>0</v>
      </c>
      <c r="L175" s="35">
        <v>893</v>
      </c>
      <c r="M175" s="35">
        <v>15375</v>
      </c>
      <c r="N175" s="24"/>
      <c r="O175" s="34">
        <v>0</v>
      </c>
      <c r="P175" s="34">
        <v>0</v>
      </c>
      <c r="Q175" s="36">
        <v>0.09</v>
      </c>
      <c r="R175" s="36">
        <v>6.94348169721987E-3</v>
      </c>
      <c r="S175" s="37">
        <v>0</v>
      </c>
      <c r="T175" s="24"/>
      <c r="U175" s="38">
        <v>14482</v>
      </c>
      <c r="V175" s="38">
        <v>0</v>
      </c>
      <c r="W175" s="38">
        <v>0</v>
      </c>
      <c r="X175" s="38">
        <v>893</v>
      </c>
      <c r="Y175" s="38">
        <v>15375</v>
      </c>
    </row>
    <row r="176" spans="1:25" x14ac:dyDescent="0.3">
      <c r="A176" s="31">
        <v>430</v>
      </c>
      <c r="B176" s="32">
        <v>430170185</v>
      </c>
      <c r="C176" s="33" t="s">
        <v>119</v>
      </c>
      <c r="D176" s="31">
        <v>170</v>
      </c>
      <c r="E176" s="33" t="s">
        <v>87</v>
      </c>
      <c r="F176" s="31">
        <v>185</v>
      </c>
      <c r="G176" s="33" t="s">
        <v>88</v>
      </c>
      <c r="H176" s="34">
        <v>1</v>
      </c>
      <c r="I176" s="35">
        <v>10588</v>
      </c>
      <c r="J176" s="35">
        <v>1984</v>
      </c>
      <c r="K176" s="35">
        <v>0</v>
      </c>
      <c r="L176" s="35">
        <v>893</v>
      </c>
      <c r="M176" s="35">
        <v>13465</v>
      </c>
      <c r="N176" s="24"/>
      <c r="O176" s="34">
        <v>0</v>
      </c>
      <c r="P176" s="34">
        <v>0</v>
      </c>
      <c r="Q176" s="36">
        <v>0.09</v>
      </c>
      <c r="R176" s="36">
        <v>5.4046708805820069E-3</v>
      </c>
      <c r="S176" s="37">
        <v>0</v>
      </c>
      <c r="T176" s="24"/>
      <c r="U176" s="38">
        <v>12572</v>
      </c>
      <c r="V176" s="38">
        <v>0</v>
      </c>
      <c r="W176" s="38">
        <v>0</v>
      </c>
      <c r="X176" s="38">
        <v>893</v>
      </c>
      <c r="Y176" s="38">
        <v>13465</v>
      </c>
    </row>
    <row r="177" spans="1:25" x14ac:dyDescent="0.3">
      <c r="A177" s="31">
        <v>430</v>
      </c>
      <c r="B177" s="32">
        <v>430170198</v>
      </c>
      <c r="C177" s="33" t="s">
        <v>119</v>
      </c>
      <c r="D177" s="31">
        <v>170</v>
      </c>
      <c r="E177" s="33" t="s">
        <v>87</v>
      </c>
      <c r="F177" s="31">
        <v>198</v>
      </c>
      <c r="G177" s="33" t="s">
        <v>39</v>
      </c>
      <c r="H177" s="34">
        <v>2</v>
      </c>
      <c r="I177" s="35">
        <v>9687</v>
      </c>
      <c r="J177" s="35">
        <v>3895</v>
      </c>
      <c r="K177" s="35">
        <v>0</v>
      </c>
      <c r="L177" s="35">
        <v>893</v>
      </c>
      <c r="M177" s="35">
        <v>14475</v>
      </c>
      <c r="N177" s="24"/>
      <c r="O177" s="34">
        <v>0</v>
      </c>
      <c r="P177" s="34">
        <v>0</v>
      </c>
      <c r="Q177" s="36">
        <v>0.09</v>
      </c>
      <c r="R177" s="36">
        <v>4.5451050474754886E-3</v>
      </c>
      <c r="S177" s="37">
        <v>0</v>
      </c>
      <c r="T177" s="24"/>
      <c r="U177" s="38">
        <v>27164</v>
      </c>
      <c r="V177" s="38">
        <v>0</v>
      </c>
      <c r="W177" s="38">
        <v>0</v>
      </c>
      <c r="X177" s="38">
        <v>1786</v>
      </c>
      <c r="Y177" s="38">
        <v>28950</v>
      </c>
    </row>
    <row r="178" spans="1:25" x14ac:dyDescent="0.3">
      <c r="A178" s="31">
        <v>430</v>
      </c>
      <c r="B178" s="32">
        <v>430170213</v>
      </c>
      <c r="C178" s="33" t="s">
        <v>119</v>
      </c>
      <c r="D178" s="31">
        <v>170</v>
      </c>
      <c r="E178" s="33" t="s">
        <v>87</v>
      </c>
      <c r="F178" s="31">
        <v>213</v>
      </c>
      <c r="G178" s="33" t="s">
        <v>128</v>
      </c>
      <c r="H178" s="34">
        <v>1</v>
      </c>
      <c r="I178" s="35">
        <v>10877</v>
      </c>
      <c r="J178" s="35">
        <v>8449</v>
      </c>
      <c r="K178" s="35">
        <v>0</v>
      </c>
      <c r="L178" s="35">
        <v>893</v>
      </c>
      <c r="M178" s="35">
        <v>20219</v>
      </c>
      <c r="N178" s="24"/>
      <c r="O178" s="34">
        <v>0</v>
      </c>
      <c r="P178" s="34">
        <v>0</v>
      </c>
      <c r="Q178" s="36">
        <v>0.09</v>
      </c>
      <c r="R178" s="36">
        <v>1.8777450795547409E-3</v>
      </c>
      <c r="S178" s="37">
        <v>0</v>
      </c>
      <c r="T178" s="24"/>
      <c r="U178" s="38">
        <v>19326</v>
      </c>
      <c r="V178" s="38">
        <v>0</v>
      </c>
      <c r="W178" s="38">
        <v>0</v>
      </c>
      <c r="X178" s="38">
        <v>893</v>
      </c>
      <c r="Y178" s="38">
        <v>20219</v>
      </c>
    </row>
    <row r="179" spans="1:25" x14ac:dyDescent="0.3">
      <c r="A179" s="31">
        <v>430</v>
      </c>
      <c r="B179" s="32">
        <v>430170271</v>
      </c>
      <c r="C179" s="33" t="s">
        <v>119</v>
      </c>
      <c r="D179" s="31">
        <v>170</v>
      </c>
      <c r="E179" s="33" t="s">
        <v>87</v>
      </c>
      <c r="F179" s="31">
        <v>271</v>
      </c>
      <c r="G179" s="33" t="s">
        <v>129</v>
      </c>
      <c r="H179" s="34">
        <v>26</v>
      </c>
      <c r="I179" s="35">
        <v>10595</v>
      </c>
      <c r="J179" s="35">
        <v>2967</v>
      </c>
      <c r="K179" s="35">
        <v>0</v>
      </c>
      <c r="L179" s="35">
        <v>893</v>
      </c>
      <c r="M179" s="35">
        <v>14455</v>
      </c>
      <c r="N179" s="24"/>
      <c r="O179" s="34">
        <v>0</v>
      </c>
      <c r="P179" s="34">
        <v>0</v>
      </c>
      <c r="Q179" s="36">
        <v>0.09</v>
      </c>
      <c r="R179" s="36">
        <v>4.7242323437564314E-3</v>
      </c>
      <c r="S179" s="37">
        <v>0</v>
      </c>
      <c r="T179" s="24"/>
      <c r="U179" s="38">
        <v>352612</v>
      </c>
      <c r="V179" s="38">
        <v>0</v>
      </c>
      <c r="W179" s="38">
        <v>0</v>
      </c>
      <c r="X179" s="38">
        <v>23218</v>
      </c>
      <c r="Y179" s="38">
        <v>375830</v>
      </c>
    </row>
    <row r="180" spans="1:25" x14ac:dyDescent="0.3">
      <c r="A180" s="31">
        <v>430</v>
      </c>
      <c r="B180" s="32">
        <v>430170276</v>
      </c>
      <c r="C180" s="33" t="s">
        <v>119</v>
      </c>
      <c r="D180" s="31">
        <v>170</v>
      </c>
      <c r="E180" s="33" t="s">
        <v>87</v>
      </c>
      <c r="F180" s="31">
        <v>276</v>
      </c>
      <c r="G180" s="33" t="s">
        <v>90</v>
      </c>
      <c r="H180" s="34">
        <v>1</v>
      </c>
      <c r="I180" s="35">
        <v>8786</v>
      </c>
      <c r="J180" s="35">
        <v>8372</v>
      </c>
      <c r="K180" s="35">
        <v>0</v>
      </c>
      <c r="L180" s="35">
        <v>893</v>
      </c>
      <c r="M180" s="35">
        <v>18051</v>
      </c>
      <c r="N180" s="24"/>
      <c r="O180" s="34">
        <v>0</v>
      </c>
      <c r="P180" s="34">
        <v>0</v>
      </c>
      <c r="Q180" s="36">
        <v>0.09</v>
      </c>
      <c r="R180" s="36">
        <v>7.2604207953360592E-4</v>
      </c>
      <c r="S180" s="37">
        <v>0</v>
      </c>
      <c r="T180" s="24"/>
      <c r="U180" s="38">
        <v>17158</v>
      </c>
      <c r="V180" s="38">
        <v>0</v>
      </c>
      <c r="W180" s="38">
        <v>0</v>
      </c>
      <c r="X180" s="38">
        <v>893</v>
      </c>
      <c r="Y180" s="38">
        <v>18051</v>
      </c>
    </row>
    <row r="181" spans="1:25" x14ac:dyDescent="0.3">
      <c r="A181" s="31">
        <v>430</v>
      </c>
      <c r="B181" s="32">
        <v>430170288</v>
      </c>
      <c r="C181" s="33" t="s">
        <v>119</v>
      </c>
      <c r="D181" s="31">
        <v>170</v>
      </c>
      <c r="E181" s="33" t="s">
        <v>87</v>
      </c>
      <c r="F181" s="31">
        <v>288</v>
      </c>
      <c r="G181" s="33" t="s">
        <v>91</v>
      </c>
      <c r="H181" s="34">
        <v>1</v>
      </c>
      <c r="I181" s="35">
        <v>8786</v>
      </c>
      <c r="J181" s="35">
        <v>5366</v>
      </c>
      <c r="K181" s="35">
        <v>0</v>
      </c>
      <c r="L181" s="35">
        <v>893</v>
      </c>
      <c r="M181" s="35">
        <v>15045</v>
      </c>
      <c r="N181" s="24"/>
      <c r="O181" s="34">
        <v>0</v>
      </c>
      <c r="P181" s="34">
        <v>0</v>
      </c>
      <c r="Q181" s="36">
        <v>0.09</v>
      </c>
      <c r="R181" s="36">
        <v>1.3000222646152246E-3</v>
      </c>
      <c r="S181" s="37">
        <v>0</v>
      </c>
      <c r="T181" s="24"/>
      <c r="U181" s="38">
        <v>14152</v>
      </c>
      <c r="V181" s="38">
        <v>0</v>
      </c>
      <c r="W181" s="38">
        <v>0</v>
      </c>
      <c r="X181" s="38">
        <v>893</v>
      </c>
      <c r="Y181" s="38">
        <v>15045</v>
      </c>
    </row>
    <row r="182" spans="1:25" x14ac:dyDescent="0.3">
      <c r="A182" s="31">
        <v>430</v>
      </c>
      <c r="B182" s="32">
        <v>430170314</v>
      </c>
      <c r="C182" s="33" t="s">
        <v>119</v>
      </c>
      <c r="D182" s="31">
        <v>170</v>
      </c>
      <c r="E182" s="33" t="s">
        <v>87</v>
      </c>
      <c r="F182" s="31">
        <v>314</v>
      </c>
      <c r="G182" s="33" t="s">
        <v>46</v>
      </c>
      <c r="H182" s="34">
        <v>1</v>
      </c>
      <c r="I182" s="35">
        <v>10588</v>
      </c>
      <c r="J182" s="35">
        <v>8214</v>
      </c>
      <c r="K182" s="35">
        <v>0</v>
      </c>
      <c r="L182" s="35">
        <v>893</v>
      </c>
      <c r="M182" s="35">
        <v>19695</v>
      </c>
      <c r="N182" s="24"/>
      <c r="O182" s="34">
        <v>0</v>
      </c>
      <c r="P182" s="34">
        <v>0</v>
      </c>
      <c r="Q182" s="36">
        <v>0.09</v>
      </c>
      <c r="R182" s="36">
        <v>2.7844992918704178E-3</v>
      </c>
      <c r="S182" s="37">
        <v>0</v>
      </c>
      <c r="T182" s="24"/>
      <c r="U182" s="38">
        <v>18802</v>
      </c>
      <c r="V182" s="38">
        <v>0</v>
      </c>
      <c r="W182" s="38">
        <v>0</v>
      </c>
      <c r="X182" s="38">
        <v>893</v>
      </c>
      <c r="Y182" s="38">
        <v>19695</v>
      </c>
    </row>
    <row r="183" spans="1:25" x14ac:dyDescent="0.3">
      <c r="A183" s="31">
        <v>430</v>
      </c>
      <c r="B183" s="32">
        <v>430170321</v>
      </c>
      <c r="C183" s="33" t="s">
        <v>119</v>
      </c>
      <c r="D183" s="31">
        <v>170</v>
      </c>
      <c r="E183" s="33" t="s">
        <v>87</v>
      </c>
      <c r="F183" s="31">
        <v>321</v>
      </c>
      <c r="G183" s="33" t="s">
        <v>92</v>
      </c>
      <c r="H183" s="34">
        <v>10</v>
      </c>
      <c r="I183" s="35">
        <v>10187</v>
      </c>
      <c r="J183" s="35">
        <v>5005</v>
      </c>
      <c r="K183" s="35">
        <v>0</v>
      </c>
      <c r="L183" s="35">
        <v>893</v>
      </c>
      <c r="M183" s="35">
        <v>16085</v>
      </c>
      <c r="N183" s="24"/>
      <c r="O183" s="34">
        <v>0</v>
      </c>
      <c r="P183" s="34">
        <v>0</v>
      </c>
      <c r="Q183" s="36">
        <v>0.09</v>
      </c>
      <c r="R183" s="36">
        <v>2.6638253887705165E-3</v>
      </c>
      <c r="S183" s="37">
        <v>0</v>
      </c>
      <c r="T183" s="24"/>
      <c r="U183" s="38">
        <v>151920</v>
      </c>
      <c r="V183" s="38">
        <v>0</v>
      </c>
      <c r="W183" s="38">
        <v>0</v>
      </c>
      <c r="X183" s="38">
        <v>8930</v>
      </c>
      <c r="Y183" s="38">
        <v>160850</v>
      </c>
    </row>
    <row r="184" spans="1:25" x14ac:dyDescent="0.3">
      <c r="A184" s="31">
        <v>430</v>
      </c>
      <c r="B184" s="32">
        <v>430170322</v>
      </c>
      <c r="C184" s="33" t="s">
        <v>119</v>
      </c>
      <c r="D184" s="31">
        <v>170</v>
      </c>
      <c r="E184" s="33" t="s">
        <v>87</v>
      </c>
      <c r="F184" s="31">
        <v>322</v>
      </c>
      <c r="G184" s="33" t="s">
        <v>131</v>
      </c>
      <c r="H184" s="34">
        <v>6</v>
      </c>
      <c r="I184" s="35">
        <v>10187</v>
      </c>
      <c r="J184" s="35">
        <v>5010</v>
      </c>
      <c r="K184" s="35">
        <v>0</v>
      </c>
      <c r="L184" s="35">
        <v>893</v>
      </c>
      <c r="M184" s="35">
        <v>16090</v>
      </c>
      <c r="N184" s="24"/>
      <c r="O184" s="34">
        <v>0</v>
      </c>
      <c r="P184" s="34">
        <v>0</v>
      </c>
      <c r="Q184" s="36">
        <v>0.09</v>
      </c>
      <c r="R184" s="36">
        <v>1.0331498132198217E-2</v>
      </c>
      <c r="S184" s="37">
        <v>0</v>
      </c>
      <c r="T184" s="24"/>
      <c r="U184" s="38">
        <v>91182</v>
      </c>
      <c r="V184" s="38">
        <v>0</v>
      </c>
      <c r="W184" s="38">
        <v>0</v>
      </c>
      <c r="X184" s="38">
        <v>5358</v>
      </c>
      <c r="Y184" s="38">
        <v>96540</v>
      </c>
    </row>
    <row r="185" spans="1:25" x14ac:dyDescent="0.3">
      <c r="A185" s="31">
        <v>430</v>
      </c>
      <c r="B185" s="32">
        <v>430170348</v>
      </c>
      <c r="C185" s="33" t="s">
        <v>119</v>
      </c>
      <c r="D185" s="31">
        <v>170</v>
      </c>
      <c r="E185" s="33" t="s">
        <v>87</v>
      </c>
      <c r="F185" s="31">
        <v>348</v>
      </c>
      <c r="G185" s="33" t="s">
        <v>132</v>
      </c>
      <c r="H185" s="34">
        <v>15</v>
      </c>
      <c r="I185" s="35">
        <v>11254</v>
      </c>
      <c r="J185" s="35">
        <v>94</v>
      </c>
      <c r="K185" s="35">
        <v>0</v>
      </c>
      <c r="L185" s="35">
        <v>893</v>
      </c>
      <c r="M185" s="35">
        <v>12241</v>
      </c>
      <c r="N185" s="24"/>
      <c r="O185" s="34">
        <v>0</v>
      </c>
      <c r="P185" s="34">
        <v>0</v>
      </c>
      <c r="Q185" s="36">
        <v>0.09</v>
      </c>
      <c r="R185" s="36">
        <v>6.5907631065990693E-2</v>
      </c>
      <c r="S185" s="37">
        <v>0</v>
      </c>
      <c r="T185" s="24"/>
      <c r="U185" s="38">
        <v>170220</v>
      </c>
      <c r="V185" s="38">
        <v>0</v>
      </c>
      <c r="W185" s="38">
        <v>0</v>
      </c>
      <c r="X185" s="38">
        <v>13395</v>
      </c>
      <c r="Y185" s="38">
        <v>183615</v>
      </c>
    </row>
    <row r="186" spans="1:25" x14ac:dyDescent="0.3">
      <c r="A186" s="31">
        <v>430</v>
      </c>
      <c r="B186" s="32">
        <v>430170616</v>
      </c>
      <c r="C186" s="33" t="s">
        <v>119</v>
      </c>
      <c r="D186" s="31">
        <v>170</v>
      </c>
      <c r="E186" s="33" t="s">
        <v>87</v>
      </c>
      <c r="F186" s="31">
        <v>616</v>
      </c>
      <c r="G186" s="33" t="s">
        <v>133</v>
      </c>
      <c r="H186" s="34">
        <v>1</v>
      </c>
      <c r="I186" s="35">
        <v>10588</v>
      </c>
      <c r="J186" s="35">
        <v>3572</v>
      </c>
      <c r="K186" s="35">
        <v>0</v>
      </c>
      <c r="L186" s="35">
        <v>893</v>
      </c>
      <c r="M186" s="35">
        <v>15053</v>
      </c>
      <c r="N186" s="24"/>
      <c r="O186" s="34">
        <v>0</v>
      </c>
      <c r="P186" s="34">
        <v>0</v>
      </c>
      <c r="Q186" s="36">
        <v>0.09</v>
      </c>
      <c r="R186" s="36">
        <v>3.274137152612383E-2</v>
      </c>
      <c r="S186" s="37">
        <v>0</v>
      </c>
      <c r="T186" s="24"/>
      <c r="U186" s="38">
        <v>14160</v>
      </c>
      <c r="V186" s="38">
        <v>0</v>
      </c>
      <c r="W186" s="38">
        <v>0</v>
      </c>
      <c r="X186" s="38">
        <v>893</v>
      </c>
      <c r="Y186" s="38">
        <v>15053</v>
      </c>
    </row>
    <row r="187" spans="1:25" x14ac:dyDescent="0.3">
      <c r="A187" s="31">
        <v>430</v>
      </c>
      <c r="B187" s="32">
        <v>430170620</v>
      </c>
      <c r="C187" s="33" t="s">
        <v>119</v>
      </c>
      <c r="D187" s="31">
        <v>170</v>
      </c>
      <c r="E187" s="33" t="s">
        <v>87</v>
      </c>
      <c r="F187" s="31">
        <v>620</v>
      </c>
      <c r="G187" s="33" t="s">
        <v>134</v>
      </c>
      <c r="H187" s="34">
        <v>10</v>
      </c>
      <c r="I187" s="35">
        <v>10848</v>
      </c>
      <c r="J187" s="35">
        <v>4653</v>
      </c>
      <c r="K187" s="35">
        <v>0</v>
      </c>
      <c r="L187" s="35">
        <v>893</v>
      </c>
      <c r="M187" s="35">
        <v>16394</v>
      </c>
      <c r="N187" s="24"/>
      <c r="O187" s="34">
        <v>0</v>
      </c>
      <c r="P187" s="34">
        <v>0</v>
      </c>
      <c r="Q187" s="36">
        <v>0.09</v>
      </c>
      <c r="R187" s="36">
        <v>2.2962301024932737E-2</v>
      </c>
      <c r="S187" s="37">
        <v>0</v>
      </c>
      <c r="T187" s="24"/>
      <c r="U187" s="38">
        <v>155010</v>
      </c>
      <c r="V187" s="38">
        <v>0</v>
      </c>
      <c r="W187" s="38">
        <v>0</v>
      </c>
      <c r="X187" s="38">
        <v>8930</v>
      </c>
      <c r="Y187" s="38">
        <v>163940</v>
      </c>
    </row>
    <row r="188" spans="1:25" x14ac:dyDescent="0.3">
      <c r="A188" s="31">
        <v>430</v>
      </c>
      <c r="B188" s="32">
        <v>430170695</v>
      </c>
      <c r="C188" s="33" t="s">
        <v>119</v>
      </c>
      <c r="D188" s="31">
        <v>170</v>
      </c>
      <c r="E188" s="33" t="s">
        <v>87</v>
      </c>
      <c r="F188" s="31">
        <v>695</v>
      </c>
      <c r="G188" s="33" t="s">
        <v>135</v>
      </c>
      <c r="H188" s="34">
        <v>1</v>
      </c>
      <c r="I188" s="35">
        <v>10588</v>
      </c>
      <c r="J188" s="35">
        <v>5975</v>
      </c>
      <c r="K188" s="35">
        <v>0</v>
      </c>
      <c r="L188" s="35">
        <v>893</v>
      </c>
      <c r="M188" s="35">
        <v>17456</v>
      </c>
      <c r="N188" s="24"/>
      <c r="O188" s="34">
        <v>0</v>
      </c>
      <c r="P188" s="34">
        <v>0</v>
      </c>
      <c r="Q188" s="36">
        <v>0.09</v>
      </c>
      <c r="R188" s="36">
        <v>1.1354011746891577E-3</v>
      </c>
      <c r="S188" s="37">
        <v>0</v>
      </c>
      <c r="T188" s="24"/>
      <c r="U188" s="38">
        <v>16563</v>
      </c>
      <c r="V188" s="38">
        <v>0</v>
      </c>
      <c r="W188" s="38">
        <v>0</v>
      </c>
      <c r="X188" s="38">
        <v>893</v>
      </c>
      <c r="Y188" s="38">
        <v>17456</v>
      </c>
    </row>
    <row r="189" spans="1:25" x14ac:dyDescent="0.3">
      <c r="A189" s="31">
        <v>430</v>
      </c>
      <c r="B189" s="32">
        <v>430170710</v>
      </c>
      <c r="C189" s="33" t="s">
        <v>119</v>
      </c>
      <c r="D189" s="31">
        <v>170</v>
      </c>
      <c r="E189" s="33" t="s">
        <v>87</v>
      </c>
      <c r="F189" s="31">
        <v>710</v>
      </c>
      <c r="G189" s="33" t="s">
        <v>93</v>
      </c>
      <c r="H189" s="34">
        <v>5</v>
      </c>
      <c r="I189" s="35">
        <v>9987</v>
      </c>
      <c r="J189" s="35">
        <v>4849</v>
      </c>
      <c r="K189" s="35">
        <v>0</v>
      </c>
      <c r="L189" s="35">
        <v>893</v>
      </c>
      <c r="M189" s="35">
        <v>15729</v>
      </c>
      <c r="N189" s="24"/>
      <c r="O189" s="34">
        <v>0</v>
      </c>
      <c r="P189" s="34">
        <v>0</v>
      </c>
      <c r="Q189" s="36">
        <v>0.09</v>
      </c>
      <c r="R189" s="36">
        <v>2.7928978355145902E-3</v>
      </c>
      <c r="S189" s="37">
        <v>0</v>
      </c>
      <c r="T189" s="24"/>
      <c r="U189" s="38">
        <v>74180</v>
      </c>
      <c r="V189" s="38">
        <v>0</v>
      </c>
      <c r="W189" s="38">
        <v>0</v>
      </c>
      <c r="X189" s="38">
        <v>4465</v>
      </c>
      <c r="Y189" s="38">
        <v>78645</v>
      </c>
    </row>
    <row r="190" spans="1:25" x14ac:dyDescent="0.3">
      <c r="A190" s="31">
        <v>430</v>
      </c>
      <c r="B190" s="32">
        <v>430170725</v>
      </c>
      <c r="C190" s="33" t="s">
        <v>119</v>
      </c>
      <c r="D190" s="31">
        <v>170</v>
      </c>
      <c r="E190" s="33" t="s">
        <v>87</v>
      </c>
      <c r="F190" s="31">
        <v>725</v>
      </c>
      <c r="G190" s="33" t="s">
        <v>136</v>
      </c>
      <c r="H190" s="34">
        <v>13</v>
      </c>
      <c r="I190" s="35">
        <v>9791</v>
      </c>
      <c r="J190" s="35">
        <v>2810</v>
      </c>
      <c r="K190" s="35">
        <v>0</v>
      </c>
      <c r="L190" s="35">
        <v>893</v>
      </c>
      <c r="M190" s="35">
        <v>13494</v>
      </c>
      <c r="N190" s="24"/>
      <c r="O190" s="34">
        <v>0</v>
      </c>
      <c r="P190" s="34">
        <v>0</v>
      </c>
      <c r="Q190" s="36">
        <v>0.09</v>
      </c>
      <c r="R190" s="36">
        <v>1.0919945339310106E-2</v>
      </c>
      <c r="S190" s="37">
        <v>0</v>
      </c>
      <c r="T190" s="24"/>
      <c r="U190" s="38">
        <v>163813</v>
      </c>
      <c r="V190" s="38">
        <v>0</v>
      </c>
      <c r="W190" s="38">
        <v>0</v>
      </c>
      <c r="X190" s="38">
        <v>11609</v>
      </c>
      <c r="Y190" s="38">
        <v>175422</v>
      </c>
    </row>
    <row r="191" spans="1:25" x14ac:dyDescent="0.3">
      <c r="A191" s="31">
        <v>430</v>
      </c>
      <c r="B191" s="32">
        <v>430170730</v>
      </c>
      <c r="C191" s="33" t="s">
        <v>119</v>
      </c>
      <c r="D191" s="31">
        <v>170</v>
      </c>
      <c r="E191" s="33" t="s">
        <v>87</v>
      </c>
      <c r="F191" s="31">
        <v>730</v>
      </c>
      <c r="G191" s="33" t="s">
        <v>137</v>
      </c>
      <c r="H191" s="34">
        <v>15</v>
      </c>
      <c r="I191" s="35">
        <v>10588</v>
      </c>
      <c r="J191" s="35">
        <v>3701</v>
      </c>
      <c r="K191" s="35">
        <v>0</v>
      </c>
      <c r="L191" s="35">
        <v>893</v>
      </c>
      <c r="M191" s="35">
        <v>15182</v>
      </c>
      <c r="N191" s="24"/>
      <c r="O191" s="34">
        <v>0</v>
      </c>
      <c r="P191" s="34">
        <v>0</v>
      </c>
      <c r="Q191" s="36">
        <v>0.09</v>
      </c>
      <c r="R191" s="36">
        <v>1.0635694318321376E-2</v>
      </c>
      <c r="S191" s="37">
        <v>0</v>
      </c>
      <c r="T191" s="24"/>
      <c r="U191" s="38">
        <v>214335</v>
      </c>
      <c r="V191" s="38">
        <v>0</v>
      </c>
      <c r="W191" s="38">
        <v>0</v>
      </c>
      <c r="X191" s="38">
        <v>13395</v>
      </c>
      <c r="Y191" s="38">
        <v>227730</v>
      </c>
    </row>
    <row r="192" spans="1:25" x14ac:dyDescent="0.3">
      <c r="A192" s="31">
        <v>430</v>
      </c>
      <c r="B192" s="32">
        <v>430170735</v>
      </c>
      <c r="C192" s="33" t="s">
        <v>119</v>
      </c>
      <c r="D192" s="31">
        <v>170</v>
      </c>
      <c r="E192" s="33" t="s">
        <v>87</v>
      </c>
      <c r="F192" s="31">
        <v>735</v>
      </c>
      <c r="G192" s="33" t="s">
        <v>138</v>
      </c>
      <c r="H192" s="34">
        <v>2</v>
      </c>
      <c r="I192" s="35">
        <v>9987</v>
      </c>
      <c r="J192" s="35">
        <v>3997</v>
      </c>
      <c r="K192" s="35">
        <v>0</v>
      </c>
      <c r="L192" s="35">
        <v>893</v>
      </c>
      <c r="M192" s="35">
        <v>14877</v>
      </c>
      <c r="N192" s="24"/>
      <c r="O192" s="34">
        <v>0</v>
      </c>
      <c r="P192" s="34">
        <v>0</v>
      </c>
      <c r="Q192" s="36">
        <v>0.09</v>
      </c>
      <c r="R192" s="36">
        <v>2.12082841420623E-2</v>
      </c>
      <c r="S192" s="37">
        <v>0</v>
      </c>
      <c r="T192" s="24"/>
      <c r="U192" s="38">
        <v>27968</v>
      </c>
      <c r="V192" s="38">
        <v>0</v>
      </c>
      <c r="W192" s="38">
        <v>0</v>
      </c>
      <c r="X192" s="38">
        <v>1786</v>
      </c>
      <c r="Y192" s="38">
        <v>29754</v>
      </c>
    </row>
    <row r="193" spans="1:25" x14ac:dyDescent="0.3">
      <c r="A193" s="31">
        <v>430</v>
      </c>
      <c r="B193" s="32">
        <v>430170775</v>
      </c>
      <c r="C193" s="33" t="s">
        <v>119</v>
      </c>
      <c r="D193" s="31">
        <v>170</v>
      </c>
      <c r="E193" s="33" t="s">
        <v>87</v>
      </c>
      <c r="F193" s="31">
        <v>775</v>
      </c>
      <c r="G193" s="33" t="s">
        <v>77</v>
      </c>
      <c r="H193" s="34">
        <v>1</v>
      </c>
      <c r="I193" s="35">
        <v>10588</v>
      </c>
      <c r="J193" s="35">
        <v>2008</v>
      </c>
      <c r="K193" s="35">
        <v>0</v>
      </c>
      <c r="L193" s="35">
        <v>893</v>
      </c>
      <c r="M193" s="35">
        <v>13489</v>
      </c>
      <c r="N193" s="24"/>
      <c r="O193" s="34">
        <v>0</v>
      </c>
      <c r="P193" s="34">
        <v>0</v>
      </c>
      <c r="Q193" s="36">
        <v>0.09</v>
      </c>
      <c r="R193" s="36">
        <v>5.1544450617328971E-3</v>
      </c>
      <c r="S193" s="37">
        <v>0</v>
      </c>
      <c r="T193" s="24"/>
      <c r="U193" s="38">
        <v>12596</v>
      </c>
      <c r="V193" s="38">
        <v>0</v>
      </c>
      <c r="W193" s="38">
        <v>0</v>
      </c>
      <c r="X193" s="38">
        <v>893</v>
      </c>
      <c r="Y193" s="38">
        <v>13489</v>
      </c>
    </row>
    <row r="194" spans="1:25" x14ac:dyDescent="0.3">
      <c r="A194" s="31">
        <v>431</v>
      </c>
      <c r="B194" s="32">
        <v>431149128</v>
      </c>
      <c r="C194" s="33" t="s">
        <v>139</v>
      </c>
      <c r="D194" s="31">
        <v>149</v>
      </c>
      <c r="E194" s="33" t="s">
        <v>103</v>
      </c>
      <c r="F194" s="31">
        <v>128</v>
      </c>
      <c r="G194" s="33" t="s">
        <v>110</v>
      </c>
      <c r="H194" s="34">
        <v>4</v>
      </c>
      <c r="I194" s="35">
        <v>8580</v>
      </c>
      <c r="J194" s="35">
        <v>437</v>
      </c>
      <c r="K194" s="35">
        <v>0</v>
      </c>
      <c r="L194" s="35">
        <v>893</v>
      </c>
      <c r="M194" s="35">
        <v>9910</v>
      </c>
      <c r="N194" s="24"/>
      <c r="O194" s="34">
        <v>0</v>
      </c>
      <c r="P194" s="34">
        <v>0</v>
      </c>
      <c r="Q194" s="36">
        <v>0.18</v>
      </c>
      <c r="R194" s="36">
        <v>3.7897363457031326E-2</v>
      </c>
      <c r="S194" s="37">
        <v>0</v>
      </c>
      <c r="T194" s="24"/>
      <c r="U194" s="38">
        <v>36068</v>
      </c>
      <c r="V194" s="38">
        <v>0</v>
      </c>
      <c r="W194" s="38">
        <v>0</v>
      </c>
      <c r="X194" s="38">
        <v>3572</v>
      </c>
      <c r="Y194" s="38">
        <v>39640</v>
      </c>
    </row>
    <row r="195" spans="1:25" x14ac:dyDescent="0.3">
      <c r="A195" s="31">
        <v>431</v>
      </c>
      <c r="B195" s="32">
        <v>431149149</v>
      </c>
      <c r="C195" s="33" t="s">
        <v>139</v>
      </c>
      <c r="D195" s="31">
        <v>149</v>
      </c>
      <c r="E195" s="33" t="s">
        <v>103</v>
      </c>
      <c r="F195" s="31">
        <v>149</v>
      </c>
      <c r="G195" s="33" t="s">
        <v>103</v>
      </c>
      <c r="H195" s="34">
        <v>340</v>
      </c>
      <c r="I195" s="35">
        <v>11658</v>
      </c>
      <c r="J195" s="35">
        <v>14</v>
      </c>
      <c r="K195" s="35">
        <v>674.15</v>
      </c>
      <c r="L195" s="35">
        <v>893</v>
      </c>
      <c r="M195" s="35">
        <v>13239.15</v>
      </c>
      <c r="N195" s="24"/>
      <c r="O195" s="34">
        <v>0</v>
      </c>
      <c r="P195" s="34">
        <v>0</v>
      </c>
      <c r="Q195" s="36">
        <v>0.16</v>
      </c>
      <c r="R195" s="36">
        <v>0.11585385192308002</v>
      </c>
      <c r="S195" s="37">
        <v>0</v>
      </c>
      <c r="T195" s="24"/>
      <c r="U195" s="38">
        <v>3968480</v>
      </c>
      <c r="V195" s="38">
        <v>229211</v>
      </c>
      <c r="W195" s="38">
        <v>0</v>
      </c>
      <c r="X195" s="38">
        <v>303620</v>
      </c>
      <c r="Y195" s="38">
        <v>4501311</v>
      </c>
    </row>
    <row r="196" spans="1:25" x14ac:dyDescent="0.3">
      <c r="A196" s="31">
        <v>431</v>
      </c>
      <c r="B196" s="32">
        <v>431149181</v>
      </c>
      <c r="C196" s="33" t="s">
        <v>139</v>
      </c>
      <c r="D196" s="31">
        <v>149</v>
      </c>
      <c r="E196" s="33" t="s">
        <v>103</v>
      </c>
      <c r="F196" s="31">
        <v>181</v>
      </c>
      <c r="G196" s="33" t="s">
        <v>105</v>
      </c>
      <c r="H196" s="34">
        <v>16</v>
      </c>
      <c r="I196" s="35">
        <v>11255</v>
      </c>
      <c r="J196" s="35">
        <v>759</v>
      </c>
      <c r="K196" s="35">
        <v>0</v>
      </c>
      <c r="L196" s="35">
        <v>893</v>
      </c>
      <c r="M196" s="35">
        <v>12907</v>
      </c>
      <c r="N196" s="24"/>
      <c r="O196" s="34">
        <v>0</v>
      </c>
      <c r="P196" s="34">
        <v>0</v>
      </c>
      <c r="Q196" s="36">
        <v>0.09</v>
      </c>
      <c r="R196" s="36">
        <v>1.7079913104106212E-2</v>
      </c>
      <c r="S196" s="37">
        <v>0</v>
      </c>
      <c r="T196" s="24"/>
      <c r="U196" s="38">
        <v>192224</v>
      </c>
      <c r="V196" s="38">
        <v>0</v>
      </c>
      <c r="W196" s="38">
        <v>0</v>
      </c>
      <c r="X196" s="38">
        <v>14288</v>
      </c>
      <c r="Y196" s="38">
        <v>206512</v>
      </c>
    </row>
    <row r="197" spans="1:25" x14ac:dyDescent="0.3">
      <c r="A197" s="31">
        <v>432</v>
      </c>
      <c r="B197" s="32">
        <v>432712020</v>
      </c>
      <c r="C197" s="33" t="s">
        <v>140</v>
      </c>
      <c r="D197" s="31">
        <v>712</v>
      </c>
      <c r="E197" s="33" t="s">
        <v>141</v>
      </c>
      <c r="F197" s="31">
        <v>20</v>
      </c>
      <c r="G197" s="33" t="s">
        <v>142</v>
      </c>
      <c r="H197" s="34">
        <v>58</v>
      </c>
      <c r="I197" s="35">
        <v>8845</v>
      </c>
      <c r="J197" s="35">
        <v>2558</v>
      </c>
      <c r="K197" s="35">
        <v>0</v>
      </c>
      <c r="L197" s="35">
        <v>893</v>
      </c>
      <c r="M197" s="35">
        <v>12296</v>
      </c>
      <c r="N197" s="24"/>
      <c r="O197" s="34">
        <v>0</v>
      </c>
      <c r="P197" s="34">
        <v>0</v>
      </c>
      <c r="Q197" s="36">
        <v>0.09</v>
      </c>
      <c r="R197" s="36">
        <v>3.9558606889558701E-2</v>
      </c>
      <c r="S197" s="37">
        <v>0</v>
      </c>
      <c r="T197" s="24"/>
      <c r="U197" s="38">
        <v>661374</v>
      </c>
      <c r="V197" s="38">
        <v>0</v>
      </c>
      <c r="W197" s="38">
        <v>0</v>
      </c>
      <c r="X197" s="38">
        <v>51794</v>
      </c>
      <c r="Y197" s="38">
        <v>713168</v>
      </c>
    </row>
    <row r="198" spans="1:25" x14ac:dyDescent="0.3">
      <c r="A198" s="31">
        <v>432</v>
      </c>
      <c r="B198" s="32">
        <v>432712036</v>
      </c>
      <c r="C198" s="33" t="s">
        <v>140</v>
      </c>
      <c r="D198" s="31">
        <v>712</v>
      </c>
      <c r="E198" s="33" t="s">
        <v>141</v>
      </c>
      <c r="F198" s="31">
        <v>36</v>
      </c>
      <c r="G198" s="33" t="s">
        <v>143</v>
      </c>
      <c r="H198" s="34">
        <v>1</v>
      </c>
      <c r="I198" s="35">
        <v>8410</v>
      </c>
      <c r="J198" s="35">
        <v>3703</v>
      </c>
      <c r="K198" s="35">
        <v>0</v>
      </c>
      <c r="L198" s="35">
        <v>893</v>
      </c>
      <c r="M198" s="35">
        <v>13006</v>
      </c>
      <c r="N198" s="24"/>
      <c r="O198" s="34">
        <v>0</v>
      </c>
      <c r="P198" s="34">
        <v>0</v>
      </c>
      <c r="Q198" s="36">
        <v>0.09</v>
      </c>
      <c r="R198" s="36">
        <v>7.4387804206010141E-2</v>
      </c>
      <c r="S198" s="37">
        <v>0</v>
      </c>
      <c r="T198" s="24"/>
      <c r="U198" s="38">
        <v>12113</v>
      </c>
      <c r="V198" s="38">
        <v>0</v>
      </c>
      <c r="W198" s="38">
        <v>0</v>
      </c>
      <c r="X198" s="38">
        <v>893</v>
      </c>
      <c r="Y198" s="38">
        <v>13006</v>
      </c>
    </row>
    <row r="199" spans="1:25" x14ac:dyDescent="0.3">
      <c r="A199" s="31">
        <v>432</v>
      </c>
      <c r="B199" s="32">
        <v>432712242</v>
      </c>
      <c r="C199" s="33" t="s">
        <v>140</v>
      </c>
      <c r="D199" s="31">
        <v>712</v>
      </c>
      <c r="E199" s="33" t="s">
        <v>141</v>
      </c>
      <c r="F199" s="31">
        <v>242</v>
      </c>
      <c r="G199" s="33" t="s">
        <v>145</v>
      </c>
      <c r="H199" s="34">
        <v>1</v>
      </c>
      <c r="I199" s="35">
        <v>8410</v>
      </c>
      <c r="J199" s="35">
        <v>22932</v>
      </c>
      <c r="K199" s="35">
        <v>0</v>
      </c>
      <c r="L199" s="35">
        <v>893</v>
      </c>
      <c r="M199" s="35">
        <v>32235</v>
      </c>
      <c r="N199" s="24"/>
      <c r="O199" s="34">
        <v>0</v>
      </c>
      <c r="P199" s="34">
        <v>0</v>
      </c>
      <c r="Q199" s="36">
        <v>0.09</v>
      </c>
      <c r="R199" s="36">
        <v>6.186139700267277E-2</v>
      </c>
      <c r="S199" s="37">
        <v>0</v>
      </c>
      <c r="T199" s="24"/>
      <c r="U199" s="38">
        <v>31342</v>
      </c>
      <c r="V199" s="38">
        <v>0</v>
      </c>
      <c r="W199" s="38">
        <v>0</v>
      </c>
      <c r="X199" s="38">
        <v>893</v>
      </c>
      <c r="Y199" s="38">
        <v>32235</v>
      </c>
    </row>
    <row r="200" spans="1:25" x14ac:dyDescent="0.3">
      <c r="A200" s="31">
        <v>432</v>
      </c>
      <c r="B200" s="32">
        <v>432712261</v>
      </c>
      <c r="C200" s="33" t="s">
        <v>140</v>
      </c>
      <c r="D200" s="31">
        <v>712</v>
      </c>
      <c r="E200" s="33" t="s">
        <v>141</v>
      </c>
      <c r="F200" s="31">
        <v>261</v>
      </c>
      <c r="G200" s="33" t="s">
        <v>146</v>
      </c>
      <c r="H200" s="34">
        <v>14</v>
      </c>
      <c r="I200" s="35">
        <v>8904</v>
      </c>
      <c r="J200" s="35">
        <v>4732</v>
      </c>
      <c r="K200" s="35">
        <v>0</v>
      </c>
      <c r="L200" s="35">
        <v>893</v>
      </c>
      <c r="M200" s="35">
        <v>14529</v>
      </c>
      <c r="N200" s="24"/>
      <c r="O200" s="34">
        <v>0</v>
      </c>
      <c r="P200" s="34">
        <v>0</v>
      </c>
      <c r="Q200" s="36">
        <v>0.09</v>
      </c>
      <c r="R200" s="36">
        <v>7.7735223215268087E-2</v>
      </c>
      <c r="S200" s="37">
        <v>0</v>
      </c>
      <c r="T200" s="24"/>
      <c r="U200" s="38">
        <v>190904</v>
      </c>
      <c r="V200" s="38">
        <v>0</v>
      </c>
      <c r="W200" s="38">
        <v>0</v>
      </c>
      <c r="X200" s="38">
        <v>12502</v>
      </c>
      <c r="Y200" s="38">
        <v>203406</v>
      </c>
    </row>
    <row r="201" spans="1:25" x14ac:dyDescent="0.3">
      <c r="A201" s="31">
        <v>432</v>
      </c>
      <c r="B201" s="32">
        <v>432712300</v>
      </c>
      <c r="C201" s="33" t="s">
        <v>140</v>
      </c>
      <c r="D201" s="31">
        <v>712</v>
      </c>
      <c r="E201" s="33" t="s">
        <v>141</v>
      </c>
      <c r="F201" s="31">
        <v>300</v>
      </c>
      <c r="G201" s="33" t="s">
        <v>147</v>
      </c>
      <c r="H201" s="34">
        <v>3</v>
      </c>
      <c r="I201" s="35">
        <v>8410</v>
      </c>
      <c r="J201" s="35">
        <v>17387</v>
      </c>
      <c r="K201" s="35">
        <v>0</v>
      </c>
      <c r="L201" s="35">
        <v>893</v>
      </c>
      <c r="M201" s="35">
        <v>26690</v>
      </c>
      <c r="N201" s="24"/>
      <c r="O201" s="34">
        <v>0</v>
      </c>
      <c r="P201" s="34">
        <v>0</v>
      </c>
      <c r="Q201" s="36">
        <v>0.09</v>
      </c>
      <c r="R201" s="36">
        <v>2.1583683263291652E-2</v>
      </c>
      <c r="S201" s="37">
        <v>0</v>
      </c>
      <c r="T201" s="24"/>
      <c r="U201" s="38">
        <v>77391</v>
      </c>
      <c r="V201" s="38">
        <v>0</v>
      </c>
      <c r="W201" s="38">
        <v>0</v>
      </c>
      <c r="X201" s="38">
        <v>2679</v>
      </c>
      <c r="Y201" s="38">
        <v>80070</v>
      </c>
    </row>
    <row r="202" spans="1:25" x14ac:dyDescent="0.3">
      <c r="A202" s="31">
        <v>432</v>
      </c>
      <c r="B202" s="32">
        <v>432712645</v>
      </c>
      <c r="C202" s="33" t="s">
        <v>140</v>
      </c>
      <c r="D202" s="31">
        <v>712</v>
      </c>
      <c r="E202" s="33" t="s">
        <v>141</v>
      </c>
      <c r="F202" s="31">
        <v>645</v>
      </c>
      <c r="G202" s="33" t="s">
        <v>148</v>
      </c>
      <c r="H202" s="34">
        <v>57</v>
      </c>
      <c r="I202" s="35">
        <v>9608</v>
      </c>
      <c r="J202" s="35">
        <v>4072</v>
      </c>
      <c r="K202" s="35">
        <v>0</v>
      </c>
      <c r="L202" s="35">
        <v>893</v>
      </c>
      <c r="M202" s="35">
        <v>14573</v>
      </c>
      <c r="N202" s="24"/>
      <c r="O202" s="34">
        <v>0</v>
      </c>
      <c r="P202" s="34">
        <v>0</v>
      </c>
      <c r="Q202" s="36">
        <v>0.09</v>
      </c>
      <c r="R202" s="36">
        <v>3.3283797969472916E-2</v>
      </c>
      <c r="S202" s="37">
        <v>0</v>
      </c>
      <c r="T202" s="24"/>
      <c r="U202" s="38">
        <v>779760</v>
      </c>
      <c r="V202" s="38">
        <v>0</v>
      </c>
      <c r="W202" s="38">
        <v>0</v>
      </c>
      <c r="X202" s="38">
        <v>50901</v>
      </c>
      <c r="Y202" s="38">
        <v>830661</v>
      </c>
    </row>
    <row r="203" spans="1:25" x14ac:dyDescent="0.3">
      <c r="A203" s="31">
        <v>432</v>
      </c>
      <c r="B203" s="32">
        <v>432712660</v>
      </c>
      <c r="C203" s="33" t="s">
        <v>140</v>
      </c>
      <c r="D203" s="31">
        <v>712</v>
      </c>
      <c r="E203" s="33" t="s">
        <v>141</v>
      </c>
      <c r="F203" s="31">
        <v>660</v>
      </c>
      <c r="G203" s="33" t="s">
        <v>149</v>
      </c>
      <c r="H203" s="34">
        <v>63</v>
      </c>
      <c r="I203" s="35">
        <v>9362</v>
      </c>
      <c r="J203" s="35">
        <v>8575</v>
      </c>
      <c r="K203" s="35">
        <v>0</v>
      </c>
      <c r="L203" s="35">
        <v>893</v>
      </c>
      <c r="M203" s="35">
        <v>18830</v>
      </c>
      <c r="N203" s="24"/>
      <c r="O203" s="34">
        <v>0</v>
      </c>
      <c r="P203" s="34">
        <v>0</v>
      </c>
      <c r="Q203" s="36">
        <v>0.09</v>
      </c>
      <c r="R203" s="36">
        <v>5.7291222378360457E-2</v>
      </c>
      <c r="S203" s="37">
        <v>0</v>
      </c>
      <c r="T203" s="24"/>
      <c r="U203" s="38">
        <v>1130031</v>
      </c>
      <c r="V203" s="38">
        <v>0</v>
      </c>
      <c r="W203" s="38">
        <v>0</v>
      </c>
      <c r="X203" s="38">
        <v>56259</v>
      </c>
      <c r="Y203" s="38">
        <v>1186290</v>
      </c>
    </row>
    <row r="204" spans="1:25" x14ac:dyDescent="0.3">
      <c r="A204" s="31">
        <v>432</v>
      </c>
      <c r="B204" s="32">
        <v>432712712</v>
      </c>
      <c r="C204" s="33" t="s">
        <v>140</v>
      </c>
      <c r="D204" s="31">
        <v>712</v>
      </c>
      <c r="E204" s="33" t="s">
        <v>141</v>
      </c>
      <c r="F204" s="31">
        <v>712</v>
      </c>
      <c r="G204" s="33" t="s">
        <v>141</v>
      </c>
      <c r="H204" s="34">
        <v>35</v>
      </c>
      <c r="I204" s="35">
        <v>9330</v>
      </c>
      <c r="J204" s="35">
        <v>6800</v>
      </c>
      <c r="K204" s="35">
        <v>0</v>
      </c>
      <c r="L204" s="35">
        <v>893</v>
      </c>
      <c r="M204" s="35">
        <v>17023</v>
      </c>
      <c r="N204" s="24"/>
      <c r="O204" s="34">
        <v>0</v>
      </c>
      <c r="P204" s="34">
        <v>0</v>
      </c>
      <c r="Q204" s="36">
        <v>0.09</v>
      </c>
      <c r="R204" s="36">
        <v>3.2884372429742702E-2</v>
      </c>
      <c r="S204" s="37">
        <v>0</v>
      </c>
      <c r="T204" s="24"/>
      <c r="U204" s="38">
        <v>564550</v>
      </c>
      <c r="V204" s="38">
        <v>0</v>
      </c>
      <c r="W204" s="38">
        <v>0</v>
      </c>
      <c r="X204" s="38">
        <v>31255</v>
      </c>
      <c r="Y204" s="38">
        <v>595805</v>
      </c>
    </row>
    <row r="205" spans="1:25" x14ac:dyDescent="0.3">
      <c r="A205" s="31">
        <v>435</v>
      </c>
      <c r="B205" s="32">
        <v>435301031</v>
      </c>
      <c r="C205" s="33" t="s">
        <v>150</v>
      </c>
      <c r="D205" s="31">
        <v>301</v>
      </c>
      <c r="E205" s="33" t="s">
        <v>151</v>
      </c>
      <c r="F205" s="31">
        <v>31</v>
      </c>
      <c r="G205" s="33" t="s">
        <v>101</v>
      </c>
      <c r="H205" s="34">
        <v>124</v>
      </c>
      <c r="I205" s="35">
        <v>9769</v>
      </c>
      <c r="J205" s="35">
        <v>4532</v>
      </c>
      <c r="K205" s="35">
        <v>0</v>
      </c>
      <c r="L205" s="35">
        <v>893</v>
      </c>
      <c r="M205" s="35">
        <v>15194</v>
      </c>
      <c r="N205" s="24"/>
      <c r="O205" s="34">
        <v>0</v>
      </c>
      <c r="P205" s="34">
        <v>0</v>
      </c>
      <c r="Q205" s="36">
        <v>0.09</v>
      </c>
      <c r="R205" s="36">
        <v>2.7986524078624942E-2</v>
      </c>
      <c r="S205" s="37">
        <v>0</v>
      </c>
      <c r="T205" s="24"/>
      <c r="U205" s="38">
        <v>1773324</v>
      </c>
      <c r="V205" s="38">
        <v>0</v>
      </c>
      <c r="W205" s="38">
        <v>0</v>
      </c>
      <c r="X205" s="38">
        <v>110732</v>
      </c>
      <c r="Y205" s="38">
        <v>1884056</v>
      </c>
    </row>
    <row r="206" spans="1:25" x14ac:dyDescent="0.3">
      <c r="A206" s="31">
        <v>435</v>
      </c>
      <c r="B206" s="32">
        <v>435301048</v>
      </c>
      <c r="C206" s="33" t="s">
        <v>150</v>
      </c>
      <c r="D206" s="31">
        <v>301</v>
      </c>
      <c r="E206" s="33" t="s">
        <v>151</v>
      </c>
      <c r="F206" s="31">
        <v>48</v>
      </c>
      <c r="G206" s="33" t="s">
        <v>152</v>
      </c>
      <c r="H206" s="34">
        <v>2</v>
      </c>
      <c r="I206" s="35">
        <v>10127</v>
      </c>
      <c r="J206" s="35">
        <v>8048</v>
      </c>
      <c r="K206" s="35">
        <v>0</v>
      </c>
      <c r="L206" s="35">
        <v>893</v>
      </c>
      <c r="M206" s="35">
        <v>19068</v>
      </c>
      <c r="N206" s="24"/>
      <c r="O206" s="34">
        <v>0</v>
      </c>
      <c r="P206" s="34">
        <v>0</v>
      </c>
      <c r="Q206" s="36">
        <v>0.09</v>
      </c>
      <c r="R206" s="36">
        <v>1.2116607373427524E-3</v>
      </c>
      <c r="S206" s="37">
        <v>0</v>
      </c>
      <c r="T206" s="24"/>
      <c r="U206" s="38">
        <v>36350</v>
      </c>
      <c r="V206" s="38">
        <v>0</v>
      </c>
      <c r="W206" s="38">
        <v>0</v>
      </c>
      <c r="X206" s="38">
        <v>1786</v>
      </c>
      <c r="Y206" s="38">
        <v>38136</v>
      </c>
    </row>
    <row r="207" spans="1:25" x14ac:dyDescent="0.3">
      <c r="A207" s="31">
        <v>435</v>
      </c>
      <c r="B207" s="32">
        <v>435301056</v>
      </c>
      <c r="C207" s="33" t="s">
        <v>150</v>
      </c>
      <c r="D207" s="31">
        <v>301</v>
      </c>
      <c r="E207" s="33" t="s">
        <v>151</v>
      </c>
      <c r="F207" s="31">
        <v>56</v>
      </c>
      <c r="G207" s="33" t="s">
        <v>153</v>
      </c>
      <c r="H207" s="34">
        <v>109</v>
      </c>
      <c r="I207" s="35">
        <v>9548</v>
      </c>
      <c r="J207" s="35">
        <v>3709</v>
      </c>
      <c r="K207" s="35">
        <v>0</v>
      </c>
      <c r="L207" s="35">
        <v>893</v>
      </c>
      <c r="M207" s="35">
        <v>14150</v>
      </c>
      <c r="N207" s="24"/>
      <c r="O207" s="34">
        <v>0</v>
      </c>
      <c r="P207" s="34">
        <v>0</v>
      </c>
      <c r="Q207" s="36">
        <v>0.09</v>
      </c>
      <c r="R207" s="36">
        <v>2.367741542734313E-2</v>
      </c>
      <c r="S207" s="37">
        <v>0</v>
      </c>
      <c r="T207" s="24"/>
      <c r="U207" s="38">
        <v>1445013</v>
      </c>
      <c r="V207" s="38">
        <v>0</v>
      </c>
      <c r="W207" s="38">
        <v>0</v>
      </c>
      <c r="X207" s="38">
        <v>97337</v>
      </c>
      <c r="Y207" s="38">
        <v>1542350</v>
      </c>
    </row>
    <row r="208" spans="1:25" x14ac:dyDescent="0.3">
      <c r="A208" s="31">
        <v>435</v>
      </c>
      <c r="B208" s="32">
        <v>435301079</v>
      </c>
      <c r="C208" s="33" t="s">
        <v>150</v>
      </c>
      <c r="D208" s="31">
        <v>301</v>
      </c>
      <c r="E208" s="33" t="s">
        <v>151</v>
      </c>
      <c r="F208" s="31">
        <v>79</v>
      </c>
      <c r="G208" s="33" t="s">
        <v>109</v>
      </c>
      <c r="H208" s="34">
        <v>159</v>
      </c>
      <c r="I208" s="35">
        <v>9651</v>
      </c>
      <c r="J208" s="35">
        <v>978</v>
      </c>
      <c r="K208" s="35">
        <v>0</v>
      </c>
      <c r="L208" s="35">
        <v>893</v>
      </c>
      <c r="M208" s="35">
        <v>11522</v>
      </c>
      <c r="N208" s="24"/>
      <c r="O208" s="34">
        <v>0</v>
      </c>
      <c r="P208" s="34">
        <v>0</v>
      </c>
      <c r="Q208" s="36">
        <v>0.09</v>
      </c>
      <c r="R208" s="36">
        <v>6.7402102928541777E-2</v>
      </c>
      <c r="S208" s="37">
        <v>0</v>
      </c>
      <c r="T208" s="24"/>
      <c r="U208" s="38">
        <v>1690011</v>
      </c>
      <c r="V208" s="38">
        <v>0</v>
      </c>
      <c r="W208" s="38">
        <v>0</v>
      </c>
      <c r="X208" s="38">
        <v>141987</v>
      </c>
      <c r="Y208" s="38">
        <v>1831998</v>
      </c>
    </row>
    <row r="209" spans="1:25" x14ac:dyDescent="0.3">
      <c r="A209" s="31">
        <v>435</v>
      </c>
      <c r="B209" s="32">
        <v>435301128</v>
      </c>
      <c r="C209" s="33" t="s">
        <v>150</v>
      </c>
      <c r="D209" s="31">
        <v>301</v>
      </c>
      <c r="E209" s="33" t="s">
        <v>151</v>
      </c>
      <c r="F209" s="31">
        <v>128</v>
      </c>
      <c r="G209" s="33" t="s">
        <v>110</v>
      </c>
      <c r="H209" s="34">
        <v>1</v>
      </c>
      <c r="I209" s="35">
        <v>10127</v>
      </c>
      <c r="J209" s="35">
        <v>515</v>
      </c>
      <c r="K209" s="35">
        <v>0</v>
      </c>
      <c r="L209" s="35">
        <v>893</v>
      </c>
      <c r="M209" s="35">
        <v>11535</v>
      </c>
      <c r="N209" s="24"/>
      <c r="O209" s="34">
        <v>0</v>
      </c>
      <c r="P209" s="34">
        <v>0</v>
      </c>
      <c r="Q209" s="36">
        <v>0.18</v>
      </c>
      <c r="R209" s="36">
        <v>3.7897363457031326E-2</v>
      </c>
      <c r="S209" s="37">
        <v>0</v>
      </c>
      <c r="T209" s="24"/>
      <c r="U209" s="38">
        <v>10642</v>
      </c>
      <c r="V209" s="38">
        <v>0</v>
      </c>
      <c r="W209" s="38">
        <v>0</v>
      </c>
      <c r="X209" s="38">
        <v>893</v>
      </c>
      <c r="Y209" s="38">
        <v>11535</v>
      </c>
    </row>
    <row r="210" spans="1:25" x14ac:dyDescent="0.3">
      <c r="A210" s="31">
        <v>435</v>
      </c>
      <c r="B210" s="32">
        <v>435301160</v>
      </c>
      <c r="C210" s="33" t="s">
        <v>150</v>
      </c>
      <c r="D210" s="31">
        <v>301</v>
      </c>
      <c r="E210" s="33" t="s">
        <v>151</v>
      </c>
      <c r="F210" s="31">
        <v>160</v>
      </c>
      <c r="G210" s="33" t="s">
        <v>104</v>
      </c>
      <c r="H210" s="34">
        <v>240</v>
      </c>
      <c r="I210" s="35">
        <v>10166</v>
      </c>
      <c r="J210" s="35">
        <v>299</v>
      </c>
      <c r="K210" s="35">
        <v>0</v>
      </c>
      <c r="L210" s="35">
        <v>893</v>
      </c>
      <c r="M210" s="35">
        <v>11358</v>
      </c>
      <c r="N210" s="24"/>
      <c r="O210" s="34">
        <v>0</v>
      </c>
      <c r="P210" s="34">
        <v>0</v>
      </c>
      <c r="Q210" s="36">
        <v>0.1273</v>
      </c>
      <c r="R210" s="36">
        <v>0.10932689985773358</v>
      </c>
      <c r="S210" s="37">
        <v>0</v>
      </c>
      <c r="T210" s="24"/>
      <c r="U210" s="38">
        <v>2511600</v>
      </c>
      <c r="V210" s="38">
        <v>0</v>
      </c>
      <c r="W210" s="38">
        <v>0</v>
      </c>
      <c r="X210" s="38">
        <v>214320</v>
      </c>
      <c r="Y210" s="38">
        <v>2725920</v>
      </c>
    </row>
    <row r="211" spans="1:25" x14ac:dyDescent="0.3">
      <c r="A211" s="31">
        <v>435</v>
      </c>
      <c r="B211" s="32">
        <v>435301181</v>
      </c>
      <c r="C211" s="33" t="s">
        <v>150</v>
      </c>
      <c r="D211" s="31">
        <v>301</v>
      </c>
      <c r="E211" s="33" t="s">
        <v>151</v>
      </c>
      <c r="F211" s="31">
        <v>181</v>
      </c>
      <c r="G211" s="33" t="s">
        <v>105</v>
      </c>
      <c r="H211" s="34">
        <v>1</v>
      </c>
      <c r="I211" s="35">
        <v>10127</v>
      </c>
      <c r="J211" s="35">
        <v>683</v>
      </c>
      <c r="K211" s="35">
        <v>0</v>
      </c>
      <c r="L211" s="35">
        <v>893</v>
      </c>
      <c r="M211" s="35">
        <v>11703</v>
      </c>
      <c r="N211" s="24"/>
      <c r="O211" s="34">
        <v>0</v>
      </c>
      <c r="P211" s="34">
        <v>0</v>
      </c>
      <c r="Q211" s="36">
        <v>0.09</v>
      </c>
      <c r="R211" s="36">
        <v>1.7079913104106212E-2</v>
      </c>
      <c r="S211" s="37">
        <v>0</v>
      </c>
      <c r="T211" s="24"/>
      <c r="U211" s="38">
        <v>10810</v>
      </c>
      <c r="V211" s="38">
        <v>0</v>
      </c>
      <c r="W211" s="38">
        <v>0</v>
      </c>
      <c r="X211" s="38">
        <v>893</v>
      </c>
      <c r="Y211" s="38">
        <v>11703</v>
      </c>
    </row>
    <row r="212" spans="1:25" x14ac:dyDescent="0.3">
      <c r="A212" s="31">
        <v>435</v>
      </c>
      <c r="B212" s="32">
        <v>435301211</v>
      </c>
      <c r="C212" s="33" t="s">
        <v>150</v>
      </c>
      <c r="D212" s="31">
        <v>301</v>
      </c>
      <c r="E212" s="33" t="s">
        <v>151</v>
      </c>
      <c r="F212" s="31">
        <v>211</v>
      </c>
      <c r="G212" s="33" t="s">
        <v>80</v>
      </c>
      <c r="H212" s="34">
        <v>2</v>
      </c>
      <c r="I212" s="35">
        <v>11259</v>
      </c>
      <c r="J212" s="35">
        <v>2019</v>
      </c>
      <c r="K212" s="35">
        <v>0</v>
      </c>
      <c r="L212" s="35">
        <v>893</v>
      </c>
      <c r="M212" s="35">
        <v>14171</v>
      </c>
      <c r="N212" s="24"/>
      <c r="O212" s="34">
        <v>0</v>
      </c>
      <c r="P212" s="34">
        <v>0</v>
      </c>
      <c r="Q212" s="36">
        <v>0.09</v>
      </c>
      <c r="R212" s="36">
        <v>1.9511007571872533E-3</v>
      </c>
      <c r="S212" s="37">
        <v>0</v>
      </c>
      <c r="T212" s="24"/>
      <c r="U212" s="38">
        <v>26556</v>
      </c>
      <c r="V212" s="38">
        <v>0</v>
      </c>
      <c r="W212" s="38">
        <v>0</v>
      </c>
      <c r="X212" s="38">
        <v>1786</v>
      </c>
      <c r="Y212" s="38">
        <v>28342</v>
      </c>
    </row>
    <row r="213" spans="1:25" x14ac:dyDescent="0.3">
      <c r="A213" s="31">
        <v>435</v>
      </c>
      <c r="B213" s="32">
        <v>435301295</v>
      </c>
      <c r="C213" s="33" t="s">
        <v>150</v>
      </c>
      <c r="D213" s="31">
        <v>301</v>
      </c>
      <c r="E213" s="33" t="s">
        <v>151</v>
      </c>
      <c r="F213" s="31">
        <v>295</v>
      </c>
      <c r="G213" s="33" t="s">
        <v>155</v>
      </c>
      <c r="H213" s="34">
        <v>69</v>
      </c>
      <c r="I213" s="35">
        <v>9600</v>
      </c>
      <c r="J213" s="35">
        <v>4591</v>
      </c>
      <c r="K213" s="35">
        <v>0</v>
      </c>
      <c r="L213" s="35">
        <v>893</v>
      </c>
      <c r="M213" s="35">
        <v>15084</v>
      </c>
      <c r="N213" s="24"/>
      <c r="O213" s="34">
        <v>0</v>
      </c>
      <c r="P213" s="34">
        <v>0</v>
      </c>
      <c r="Q213" s="36">
        <v>0.09</v>
      </c>
      <c r="R213" s="36">
        <v>2.1576596807012315E-2</v>
      </c>
      <c r="S213" s="37">
        <v>0</v>
      </c>
      <c r="T213" s="24"/>
      <c r="U213" s="38">
        <v>979179</v>
      </c>
      <c r="V213" s="38">
        <v>0</v>
      </c>
      <c r="W213" s="38">
        <v>0</v>
      </c>
      <c r="X213" s="38">
        <v>61617</v>
      </c>
      <c r="Y213" s="38">
        <v>1040796</v>
      </c>
    </row>
    <row r="214" spans="1:25" x14ac:dyDescent="0.3">
      <c r="A214" s="31">
        <v>435</v>
      </c>
      <c r="B214" s="32">
        <v>435301301</v>
      </c>
      <c r="C214" s="33" t="s">
        <v>150</v>
      </c>
      <c r="D214" s="31">
        <v>301</v>
      </c>
      <c r="E214" s="33" t="s">
        <v>151</v>
      </c>
      <c r="F214" s="31">
        <v>301</v>
      </c>
      <c r="G214" s="33" t="s">
        <v>151</v>
      </c>
      <c r="H214" s="34">
        <v>64</v>
      </c>
      <c r="I214" s="35">
        <v>9778</v>
      </c>
      <c r="J214" s="35">
        <v>3527</v>
      </c>
      <c r="K214" s="35">
        <v>0</v>
      </c>
      <c r="L214" s="35">
        <v>893</v>
      </c>
      <c r="M214" s="35">
        <v>14198</v>
      </c>
      <c r="N214" s="24"/>
      <c r="O214" s="34">
        <v>0</v>
      </c>
      <c r="P214" s="34">
        <v>0</v>
      </c>
      <c r="Q214" s="36">
        <v>0.09</v>
      </c>
      <c r="R214" s="36">
        <v>4.5563263602853413E-2</v>
      </c>
      <c r="S214" s="37">
        <v>0</v>
      </c>
      <c r="T214" s="24"/>
      <c r="U214" s="38">
        <v>851520</v>
      </c>
      <c r="V214" s="38">
        <v>0</v>
      </c>
      <c r="W214" s="38">
        <v>0</v>
      </c>
      <c r="X214" s="38">
        <v>57152</v>
      </c>
      <c r="Y214" s="38">
        <v>908672</v>
      </c>
    </row>
    <row r="215" spans="1:25" x14ac:dyDescent="0.3">
      <c r="A215" s="31">
        <v>435</v>
      </c>
      <c r="B215" s="32">
        <v>435301326</v>
      </c>
      <c r="C215" s="33" t="s">
        <v>150</v>
      </c>
      <c r="D215" s="31">
        <v>301</v>
      </c>
      <c r="E215" s="33" t="s">
        <v>151</v>
      </c>
      <c r="F215" s="31">
        <v>326</v>
      </c>
      <c r="G215" s="33" t="s">
        <v>156</v>
      </c>
      <c r="H215" s="34">
        <v>8</v>
      </c>
      <c r="I215" s="35">
        <v>9630</v>
      </c>
      <c r="J215" s="35">
        <v>3644</v>
      </c>
      <c r="K215" s="35">
        <v>0</v>
      </c>
      <c r="L215" s="35">
        <v>893</v>
      </c>
      <c r="M215" s="35">
        <v>14167</v>
      </c>
      <c r="N215" s="24"/>
      <c r="O215" s="34">
        <v>0</v>
      </c>
      <c r="P215" s="34">
        <v>0</v>
      </c>
      <c r="Q215" s="36">
        <v>0.09</v>
      </c>
      <c r="R215" s="36">
        <v>2.679064807740778E-3</v>
      </c>
      <c r="S215" s="37">
        <v>0</v>
      </c>
      <c r="T215" s="24"/>
      <c r="U215" s="38">
        <v>106192</v>
      </c>
      <c r="V215" s="38">
        <v>0</v>
      </c>
      <c r="W215" s="38">
        <v>0</v>
      </c>
      <c r="X215" s="38">
        <v>7144</v>
      </c>
      <c r="Y215" s="38">
        <v>113336</v>
      </c>
    </row>
    <row r="216" spans="1:25" x14ac:dyDescent="0.3">
      <c r="A216" s="31">
        <v>435</v>
      </c>
      <c r="B216" s="32">
        <v>435301673</v>
      </c>
      <c r="C216" s="33" t="s">
        <v>150</v>
      </c>
      <c r="D216" s="31">
        <v>301</v>
      </c>
      <c r="E216" s="33" t="s">
        <v>151</v>
      </c>
      <c r="F216" s="31">
        <v>673</v>
      </c>
      <c r="G216" s="33" t="s">
        <v>159</v>
      </c>
      <c r="H216" s="34">
        <v>17</v>
      </c>
      <c r="I216" s="35">
        <v>9370</v>
      </c>
      <c r="J216" s="35">
        <v>4448</v>
      </c>
      <c r="K216" s="35">
        <v>0</v>
      </c>
      <c r="L216" s="35">
        <v>893</v>
      </c>
      <c r="M216" s="35">
        <v>14711</v>
      </c>
      <c r="N216" s="24"/>
      <c r="O216" s="34">
        <v>0</v>
      </c>
      <c r="P216" s="34">
        <v>0</v>
      </c>
      <c r="Q216" s="36">
        <v>0.09</v>
      </c>
      <c r="R216" s="36">
        <v>2.1571515041317223E-2</v>
      </c>
      <c r="S216" s="37">
        <v>0</v>
      </c>
      <c r="T216" s="24"/>
      <c r="U216" s="38">
        <v>234906</v>
      </c>
      <c r="V216" s="38">
        <v>0</v>
      </c>
      <c r="W216" s="38">
        <v>0</v>
      </c>
      <c r="X216" s="38">
        <v>15181</v>
      </c>
      <c r="Y216" s="38">
        <v>250087</v>
      </c>
    </row>
    <row r="217" spans="1:25" x14ac:dyDescent="0.3">
      <c r="A217" s="31">
        <v>435</v>
      </c>
      <c r="B217" s="32">
        <v>435301725</v>
      </c>
      <c r="C217" s="33" t="s">
        <v>150</v>
      </c>
      <c r="D217" s="31">
        <v>301</v>
      </c>
      <c r="E217" s="33" t="s">
        <v>151</v>
      </c>
      <c r="F217" s="31">
        <v>725</v>
      </c>
      <c r="G217" s="33" t="s">
        <v>136</v>
      </c>
      <c r="H217" s="34">
        <v>1</v>
      </c>
      <c r="I217" s="35">
        <v>8749</v>
      </c>
      <c r="J217" s="35">
        <v>2511</v>
      </c>
      <c r="K217" s="35">
        <v>0</v>
      </c>
      <c r="L217" s="35">
        <v>893</v>
      </c>
      <c r="M217" s="35">
        <v>12153</v>
      </c>
      <c r="N217" s="24"/>
      <c r="O217" s="34">
        <v>0</v>
      </c>
      <c r="P217" s="34">
        <v>0</v>
      </c>
      <c r="Q217" s="36">
        <v>0.09</v>
      </c>
      <c r="R217" s="36">
        <v>1.0919945339310106E-2</v>
      </c>
      <c r="S217" s="37">
        <v>0</v>
      </c>
      <c r="T217" s="24"/>
      <c r="U217" s="38">
        <v>11260</v>
      </c>
      <c r="V217" s="38">
        <v>0</v>
      </c>
      <c r="W217" s="38">
        <v>0</v>
      </c>
      <c r="X217" s="38">
        <v>893</v>
      </c>
      <c r="Y217" s="38">
        <v>12153</v>
      </c>
    </row>
    <row r="218" spans="1:25" x14ac:dyDescent="0.3">
      <c r="A218" s="31">
        <v>435</v>
      </c>
      <c r="B218" s="32">
        <v>435301735</v>
      </c>
      <c r="C218" s="33" t="s">
        <v>150</v>
      </c>
      <c r="D218" s="31">
        <v>301</v>
      </c>
      <c r="E218" s="33" t="s">
        <v>151</v>
      </c>
      <c r="F218" s="31">
        <v>735</v>
      </c>
      <c r="G218" s="33" t="s">
        <v>138</v>
      </c>
      <c r="H218" s="34">
        <v>3</v>
      </c>
      <c r="I218" s="35">
        <v>9555</v>
      </c>
      <c r="J218" s="35">
        <v>3824</v>
      </c>
      <c r="K218" s="35">
        <v>0</v>
      </c>
      <c r="L218" s="35">
        <v>893</v>
      </c>
      <c r="M218" s="35">
        <v>14272</v>
      </c>
      <c r="N218" s="24"/>
      <c r="O218" s="34">
        <v>0</v>
      </c>
      <c r="P218" s="34">
        <v>0</v>
      </c>
      <c r="Q218" s="36">
        <v>0.09</v>
      </c>
      <c r="R218" s="36">
        <v>2.12082841420623E-2</v>
      </c>
      <c r="S218" s="37">
        <v>0</v>
      </c>
      <c r="T218" s="24"/>
      <c r="U218" s="38">
        <v>40137</v>
      </c>
      <c r="V218" s="38">
        <v>0</v>
      </c>
      <c r="W218" s="38">
        <v>0</v>
      </c>
      <c r="X218" s="38">
        <v>2679</v>
      </c>
      <c r="Y218" s="38">
        <v>42816</v>
      </c>
    </row>
    <row r="219" spans="1:25" x14ac:dyDescent="0.3">
      <c r="A219" s="31">
        <v>436</v>
      </c>
      <c r="B219" s="32">
        <v>436049001</v>
      </c>
      <c r="C219" s="33" t="s">
        <v>160</v>
      </c>
      <c r="D219" s="31">
        <v>49</v>
      </c>
      <c r="E219" s="33" t="s">
        <v>96</v>
      </c>
      <c r="F219" s="31">
        <v>1</v>
      </c>
      <c r="G219" s="33" t="s">
        <v>161</v>
      </c>
      <c r="H219" s="34">
        <v>1</v>
      </c>
      <c r="I219" s="35">
        <v>10922</v>
      </c>
      <c r="J219" s="35">
        <v>3094</v>
      </c>
      <c r="K219" s="35">
        <v>0</v>
      </c>
      <c r="L219" s="35">
        <v>893</v>
      </c>
      <c r="M219" s="35">
        <v>14909</v>
      </c>
      <c r="N219" s="24"/>
      <c r="O219" s="34">
        <v>0</v>
      </c>
      <c r="P219" s="34">
        <v>0</v>
      </c>
      <c r="Q219" s="36">
        <v>0.09</v>
      </c>
      <c r="R219" s="36">
        <v>1.5911840917771296E-2</v>
      </c>
      <c r="S219" s="37">
        <v>0</v>
      </c>
      <c r="T219" s="24"/>
      <c r="U219" s="38">
        <v>14016</v>
      </c>
      <c r="V219" s="38">
        <v>0</v>
      </c>
      <c r="W219" s="38">
        <v>0</v>
      </c>
      <c r="X219" s="38">
        <v>893</v>
      </c>
      <c r="Y219" s="38">
        <v>14909</v>
      </c>
    </row>
    <row r="220" spans="1:25" x14ac:dyDescent="0.3">
      <c r="A220" s="31">
        <v>436</v>
      </c>
      <c r="B220" s="32">
        <v>436049010</v>
      </c>
      <c r="C220" s="33" t="s">
        <v>160</v>
      </c>
      <c r="D220" s="31">
        <v>49</v>
      </c>
      <c r="E220" s="33" t="s">
        <v>96</v>
      </c>
      <c r="F220" s="31">
        <v>10</v>
      </c>
      <c r="G220" s="33" t="s">
        <v>99</v>
      </c>
      <c r="H220" s="34">
        <v>6</v>
      </c>
      <c r="I220" s="35">
        <v>11845</v>
      </c>
      <c r="J220" s="35">
        <v>3644</v>
      </c>
      <c r="K220" s="35">
        <v>0</v>
      </c>
      <c r="L220" s="35">
        <v>893</v>
      </c>
      <c r="M220" s="35">
        <v>16382</v>
      </c>
      <c r="N220" s="24"/>
      <c r="O220" s="34">
        <v>0</v>
      </c>
      <c r="P220" s="34">
        <v>0</v>
      </c>
      <c r="Q220" s="36">
        <v>0.09</v>
      </c>
      <c r="R220" s="36">
        <v>2.4632241906512773E-3</v>
      </c>
      <c r="S220" s="37">
        <v>0</v>
      </c>
      <c r="T220" s="24"/>
      <c r="U220" s="38">
        <v>92934</v>
      </c>
      <c r="V220" s="38">
        <v>0</v>
      </c>
      <c r="W220" s="38">
        <v>0</v>
      </c>
      <c r="X220" s="38">
        <v>5358</v>
      </c>
      <c r="Y220" s="38">
        <v>98292</v>
      </c>
    </row>
    <row r="221" spans="1:25" x14ac:dyDescent="0.3">
      <c r="A221" s="31">
        <v>436</v>
      </c>
      <c r="B221" s="32">
        <v>436049035</v>
      </c>
      <c r="C221" s="33" t="s">
        <v>160</v>
      </c>
      <c r="D221" s="31">
        <v>49</v>
      </c>
      <c r="E221" s="33" t="s">
        <v>96</v>
      </c>
      <c r="F221" s="31">
        <v>35</v>
      </c>
      <c r="G221" s="33" t="s">
        <v>22</v>
      </c>
      <c r="H221" s="34">
        <v>55</v>
      </c>
      <c r="I221" s="35">
        <v>12272</v>
      </c>
      <c r="J221" s="35">
        <v>4314</v>
      </c>
      <c r="K221" s="35">
        <v>0</v>
      </c>
      <c r="L221" s="35">
        <v>893</v>
      </c>
      <c r="M221" s="35">
        <v>17479</v>
      </c>
      <c r="N221" s="24"/>
      <c r="O221" s="34">
        <v>0</v>
      </c>
      <c r="P221" s="34">
        <v>0</v>
      </c>
      <c r="Q221" s="36">
        <v>0.18</v>
      </c>
      <c r="R221" s="36">
        <v>0.1589661347017316</v>
      </c>
      <c r="S221" s="37">
        <v>0</v>
      </c>
      <c r="T221" s="24"/>
      <c r="U221" s="38">
        <v>912230</v>
      </c>
      <c r="V221" s="38">
        <v>0</v>
      </c>
      <c r="W221" s="38">
        <v>0</v>
      </c>
      <c r="X221" s="38">
        <v>49115</v>
      </c>
      <c r="Y221" s="38">
        <v>961345</v>
      </c>
    </row>
    <row r="222" spans="1:25" x14ac:dyDescent="0.3">
      <c r="A222" s="31">
        <v>436</v>
      </c>
      <c r="B222" s="32">
        <v>436049044</v>
      </c>
      <c r="C222" s="33" t="s">
        <v>160</v>
      </c>
      <c r="D222" s="31">
        <v>49</v>
      </c>
      <c r="E222" s="33" t="s">
        <v>96</v>
      </c>
      <c r="F222" s="31">
        <v>44</v>
      </c>
      <c r="G222" s="33" t="s">
        <v>35</v>
      </c>
      <c r="H222" s="34">
        <v>2</v>
      </c>
      <c r="I222" s="35">
        <v>13702</v>
      </c>
      <c r="J222" s="35">
        <v>314</v>
      </c>
      <c r="K222" s="35">
        <v>0</v>
      </c>
      <c r="L222" s="35">
        <v>893</v>
      </c>
      <c r="M222" s="35">
        <v>14909</v>
      </c>
      <c r="N222" s="24"/>
      <c r="O222" s="34">
        <v>0</v>
      </c>
      <c r="P222" s="34">
        <v>0</v>
      </c>
      <c r="Q222" s="36">
        <v>0.09</v>
      </c>
      <c r="R222" s="36">
        <v>5.5847301083240118E-2</v>
      </c>
      <c r="S222" s="37">
        <v>0</v>
      </c>
      <c r="T222" s="24"/>
      <c r="U222" s="38">
        <v>28032</v>
      </c>
      <c r="V222" s="38">
        <v>0</v>
      </c>
      <c r="W222" s="38">
        <v>0</v>
      </c>
      <c r="X222" s="38">
        <v>1786</v>
      </c>
      <c r="Y222" s="38">
        <v>29818</v>
      </c>
    </row>
    <row r="223" spans="1:25" x14ac:dyDescent="0.3">
      <c r="A223" s="31">
        <v>436</v>
      </c>
      <c r="B223" s="32">
        <v>436049049</v>
      </c>
      <c r="C223" s="33" t="s">
        <v>160</v>
      </c>
      <c r="D223" s="31">
        <v>49</v>
      </c>
      <c r="E223" s="33" t="s">
        <v>96</v>
      </c>
      <c r="F223" s="31">
        <v>49</v>
      </c>
      <c r="G223" s="33" t="s">
        <v>96</v>
      </c>
      <c r="H223" s="34">
        <v>223</v>
      </c>
      <c r="I223" s="35">
        <v>12298</v>
      </c>
      <c r="J223" s="35">
        <v>15564</v>
      </c>
      <c r="K223" s="35">
        <v>0</v>
      </c>
      <c r="L223" s="35">
        <v>893</v>
      </c>
      <c r="M223" s="35">
        <v>28755</v>
      </c>
      <c r="N223" s="24"/>
      <c r="O223" s="34">
        <v>0</v>
      </c>
      <c r="P223" s="34">
        <v>0</v>
      </c>
      <c r="Q223" s="36">
        <v>0.09</v>
      </c>
      <c r="R223" s="36">
        <v>8.0125851788319644E-2</v>
      </c>
      <c r="S223" s="37">
        <v>0</v>
      </c>
      <c r="T223" s="24"/>
      <c r="U223" s="38">
        <v>6213226</v>
      </c>
      <c r="V223" s="38">
        <v>0</v>
      </c>
      <c r="W223" s="38">
        <v>0</v>
      </c>
      <c r="X223" s="38">
        <v>199139</v>
      </c>
      <c r="Y223" s="38">
        <v>6412365</v>
      </c>
    </row>
    <row r="224" spans="1:25" x14ac:dyDescent="0.3">
      <c r="A224" s="31">
        <v>436</v>
      </c>
      <c r="B224" s="32">
        <v>436049057</v>
      </c>
      <c r="C224" s="33" t="s">
        <v>160</v>
      </c>
      <c r="D224" s="31">
        <v>49</v>
      </c>
      <c r="E224" s="33" t="s">
        <v>96</v>
      </c>
      <c r="F224" s="31">
        <v>57</v>
      </c>
      <c r="G224" s="33" t="s">
        <v>23</v>
      </c>
      <c r="H224" s="34">
        <v>5</v>
      </c>
      <c r="I224" s="35">
        <v>10686</v>
      </c>
      <c r="J224" s="35">
        <v>544</v>
      </c>
      <c r="K224" s="35">
        <v>0</v>
      </c>
      <c r="L224" s="35">
        <v>893</v>
      </c>
      <c r="M224" s="35">
        <v>12123</v>
      </c>
      <c r="N224" s="24"/>
      <c r="O224" s="34">
        <v>0</v>
      </c>
      <c r="P224" s="34">
        <v>0</v>
      </c>
      <c r="Q224" s="36">
        <v>0.18</v>
      </c>
      <c r="R224" s="36">
        <v>0.14357074949612178</v>
      </c>
      <c r="S224" s="37">
        <v>0</v>
      </c>
      <c r="T224" s="24"/>
      <c r="U224" s="38">
        <v>56150</v>
      </c>
      <c r="V224" s="38">
        <v>0</v>
      </c>
      <c r="W224" s="38">
        <v>0</v>
      </c>
      <c r="X224" s="38">
        <v>4465</v>
      </c>
      <c r="Y224" s="38">
        <v>60615</v>
      </c>
    </row>
    <row r="225" spans="1:25" x14ac:dyDescent="0.3">
      <c r="A225" s="31">
        <v>436</v>
      </c>
      <c r="B225" s="32">
        <v>436049093</v>
      </c>
      <c r="C225" s="33" t="s">
        <v>160</v>
      </c>
      <c r="D225" s="31">
        <v>49</v>
      </c>
      <c r="E225" s="33" t="s">
        <v>96</v>
      </c>
      <c r="F225" s="31">
        <v>93</v>
      </c>
      <c r="G225" s="33" t="s">
        <v>25</v>
      </c>
      <c r="H225" s="34">
        <v>10</v>
      </c>
      <c r="I225" s="35">
        <v>12087</v>
      </c>
      <c r="J225" s="35">
        <v>346</v>
      </c>
      <c r="K225" s="35">
        <v>0</v>
      </c>
      <c r="L225" s="35">
        <v>893</v>
      </c>
      <c r="M225" s="35">
        <v>13326</v>
      </c>
      <c r="N225" s="24"/>
      <c r="O225" s="34">
        <v>1.1490725966126691</v>
      </c>
      <c r="P225" s="34">
        <v>0</v>
      </c>
      <c r="Q225" s="36">
        <v>0.09</v>
      </c>
      <c r="R225" s="36">
        <v>9.5627967154470944E-2</v>
      </c>
      <c r="S225" s="37">
        <v>0</v>
      </c>
      <c r="T225" s="24"/>
      <c r="U225" s="38">
        <v>124329.58040631469</v>
      </c>
      <c r="V225" s="38">
        <v>0</v>
      </c>
      <c r="W225" s="38">
        <v>0</v>
      </c>
      <c r="X225" s="38">
        <v>8930</v>
      </c>
      <c r="Y225" s="38">
        <v>133259.58040631469</v>
      </c>
    </row>
    <row r="226" spans="1:25" x14ac:dyDescent="0.3">
      <c r="A226" s="31">
        <v>436</v>
      </c>
      <c r="B226" s="32">
        <v>436049133</v>
      </c>
      <c r="C226" s="33" t="s">
        <v>160</v>
      </c>
      <c r="D226" s="31">
        <v>49</v>
      </c>
      <c r="E226" s="33" t="s">
        <v>96</v>
      </c>
      <c r="F226" s="31">
        <v>133</v>
      </c>
      <c r="G226" s="33" t="s">
        <v>73</v>
      </c>
      <c r="H226" s="34">
        <v>2</v>
      </c>
      <c r="I226" s="35">
        <v>10922</v>
      </c>
      <c r="J226" s="35">
        <v>3423</v>
      </c>
      <c r="K226" s="35">
        <v>0</v>
      </c>
      <c r="L226" s="35">
        <v>893</v>
      </c>
      <c r="M226" s="35">
        <v>15238</v>
      </c>
      <c r="N226" s="24"/>
      <c r="O226" s="34">
        <v>0</v>
      </c>
      <c r="P226" s="34">
        <v>0</v>
      </c>
      <c r="Q226" s="36">
        <v>0.09</v>
      </c>
      <c r="R226" s="36">
        <v>3.0315170963572013E-2</v>
      </c>
      <c r="S226" s="37">
        <v>0</v>
      </c>
      <c r="T226" s="24"/>
      <c r="U226" s="38">
        <v>28690</v>
      </c>
      <c r="V226" s="38">
        <v>0</v>
      </c>
      <c r="W226" s="38">
        <v>0</v>
      </c>
      <c r="X226" s="38">
        <v>1786</v>
      </c>
      <c r="Y226" s="38">
        <v>30476</v>
      </c>
    </row>
    <row r="227" spans="1:25" x14ac:dyDescent="0.3">
      <c r="A227" s="31">
        <v>436</v>
      </c>
      <c r="B227" s="32">
        <v>436049149</v>
      </c>
      <c r="C227" s="33" t="s">
        <v>160</v>
      </c>
      <c r="D227" s="31">
        <v>49</v>
      </c>
      <c r="E227" s="33" t="s">
        <v>96</v>
      </c>
      <c r="F227" s="31">
        <v>149</v>
      </c>
      <c r="G227" s="33" t="s">
        <v>103</v>
      </c>
      <c r="H227" s="34">
        <v>2</v>
      </c>
      <c r="I227" s="35">
        <v>9991</v>
      </c>
      <c r="J227" s="35">
        <v>12</v>
      </c>
      <c r="K227" s="35">
        <v>0</v>
      </c>
      <c r="L227" s="35">
        <v>893</v>
      </c>
      <c r="M227" s="35">
        <v>10896</v>
      </c>
      <c r="N227" s="24"/>
      <c r="O227" s="34">
        <v>0</v>
      </c>
      <c r="P227" s="34">
        <v>0</v>
      </c>
      <c r="Q227" s="36">
        <v>0.16</v>
      </c>
      <c r="R227" s="36">
        <v>0.11585385192308002</v>
      </c>
      <c r="S227" s="37">
        <v>0</v>
      </c>
      <c r="T227" s="24"/>
      <c r="U227" s="38">
        <v>20006</v>
      </c>
      <c r="V227" s="38">
        <v>0</v>
      </c>
      <c r="W227" s="38">
        <v>0</v>
      </c>
      <c r="X227" s="38">
        <v>1786</v>
      </c>
      <c r="Y227" s="38">
        <v>21792</v>
      </c>
    </row>
    <row r="228" spans="1:25" x14ac:dyDescent="0.3">
      <c r="A228" s="31">
        <v>436</v>
      </c>
      <c r="B228" s="32">
        <v>436049163</v>
      </c>
      <c r="C228" s="33" t="s">
        <v>160</v>
      </c>
      <c r="D228" s="31">
        <v>49</v>
      </c>
      <c r="E228" s="33" t="s">
        <v>96</v>
      </c>
      <c r="F228" s="31">
        <v>163</v>
      </c>
      <c r="G228" s="33" t="s">
        <v>27</v>
      </c>
      <c r="H228" s="34">
        <v>2</v>
      </c>
      <c r="I228" s="35">
        <v>12155</v>
      </c>
      <c r="J228" s="35">
        <v>513</v>
      </c>
      <c r="K228" s="35">
        <v>0</v>
      </c>
      <c r="L228" s="35">
        <v>893</v>
      </c>
      <c r="M228" s="35">
        <v>13561</v>
      </c>
      <c r="N228" s="24"/>
      <c r="O228" s="34">
        <v>0</v>
      </c>
      <c r="P228" s="34">
        <v>0</v>
      </c>
      <c r="Q228" s="36">
        <v>0.18</v>
      </c>
      <c r="R228" s="36">
        <v>9.7611877434862299E-2</v>
      </c>
      <c r="S228" s="37">
        <v>0</v>
      </c>
      <c r="T228" s="24"/>
      <c r="U228" s="38">
        <v>25336</v>
      </c>
      <c r="V228" s="38">
        <v>0</v>
      </c>
      <c r="W228" s="38">
        <v>0</v>
      </c>
      <c r="X228" s="38">
        <v>1786</v>
      </c>
      <c r="Y228" s="38">
        <v>27122</v>
      </c>
    </row>
    <row r="229" spans="1:25" x14ac:dyDescent="0.3">
      <c r="A229" s="31">
        <v>436</v>
      </c>
      <c r="B229" s="32">
        <v>436049165</v>
      </c>
      <c r="C229" s="33" t="s">
        <v>160</v>
      </c>
      <c r="D229" s="31">
        <v>49</v>
      </c>
      <c r="E229" s="33" t="s">
        <v>96</v>
      </c>
      <c r="F229" s="31">
        <v>165</v>
      </c>
      <c r="G229" s="33" t="s">
        <v>28</v>
      </c>
      <c r="H229" s="34">
        <v>30</v>
      </c>
      <c r="I229" s="35">
        <v>11193</v>
      </c>
      <c r="J229" s="35">
        <v>610</v>
      </c>
      <c r="K229" s="35">
        <v>0</v>
      </c>
      <c r="L229" s="35">
        <v>893</v>
      </c>
      <c r="M229" s="35">
        <v>12696</v>
      </c>
      <c r="N229" s="24"/>
      <c r="O229" s="34">
        <v>13.08336884519797</v>
      </c>
      <c r="P229" s="34">
        <v>0</v>
      </c>
      <c r="Q229" s="36">
        <v>9.8299999999999998E-2</v>
      </c>
      <c r="R229" s="36">
        <v>0.11701966045576953</v>
      </c>
      <c r="S229" s="37">
        <v>0</v>
      </c>
      <c r="T229" s="24"/>
      <c r="U229" s="38">
        <v>354088.99752012838</v>
      </c>
      <c r="V229" s="38">
        <v>0</v>
      </c>
      <c r="W229" s="38">
        <v>0</v>
      </c>
      <c r="X229" s="38">
        <v>26790</v>
      </c>
      <c r="Y229" s="38">
        <v>380878.99752012838</v>
      </c>
    </row>
    <row r="230" spans="1:25" x14ac:dyDescent="0.3">
      <c r="A230" s="31">
        <v>436</v>
      </c>
      <c r="B230" s="32">
        <v>436049176</v>
      </c>
      <c r="C230" s="33" t="s">
        <v>160</v>
      </c>
      <c r="D230" s="31">
        <v>49</v>
      </c>
      <c r="E230" s="33" t="s">
        <v>96</v>
      </c>
      <c r="F230" s="31">
        <v>176</v>
      </c>
      <c r="G230" s="33" t="s">
        <v>29</v>
      </c>
      <c r="H230" s="34">
        <v>12</v>
      </c>
      <c r="I230" s="35">
        <v>11263</v>
      </c>
      <c r="J230" s="35">
        <v>3720</v>
      </c>
      <c r="K230" s="35">
        <v>0</v>
      </c>
      <c r="L230" s="35">
        <v>893</v>
      </c>
      <c r="M230" s="35">
        <v>15876</v>
      </c>
      <c r="N230" s="24"/>
      <c r="O230" s="34">
        <v>0</v>
      </c>
      <c r="P230" s="34">
        <v>0</v>
      </c>
      <c r="Q230" s="36">
        <v>0.09</v>
      </c>
      <c r="R230" s="36">
        <v>7.0077414496209203E-2</v>
      </c>
      <c r="S230" s="37">
        <v>0</v>
      </c>
      <c r="T230" s="24"/>
      <c r="U230" s="38">
        <v>179796</v>
      </c>
      <c r="V230" s="38">
        <v>0</v>
      </c>
      <c r="W230" s="38">
        <v>0</v>
      </c>
      <c r="X230" s="38">
        <v>10716</v>
      </c>
      <c r="Y230" s="38">
        <v>190512</v>
      </c>
    </row>
    <row r="231" spans="1:25" x14ac:dyDescent="0.3">
      <c r="A231" s="31">
        <v>436</v>
      </c>
      <c r="B231" s="32">
        <v>436049199</v>
      </c>
      <c r="C231" s="33" t="s">
        <v>160</v>
      </c>
      <c r="D231" s="31">
        <v>49</v>
      </c>
      <c r="E231" s="33" t="s">
        <v>96</v>
      </c>
      <c r="F231" s="31">
        <v>199</v>
      </c>
      <c r="G231" s="33" t="s">
        <v>162</v>
      </c>
      <c r="H231" s="34">
        <v>1</v>
      </c>
      <c r="I231" s="35">
        <v>13387</v>
      </c>
      <c r="J231" s="35">
        <v>8587</v>
      </c>
      <c r="K231" s="35">
        <v>0</v>
      </c>
      <c r="L231" s="35">
        <v>893</v>
      </c>
      <c r="M231" s="35">
        <v>22867</v>
      </c>
      <c r="N231" s="24"/>
      <c r="O231" s="34">
        <v>0</v>
      </c>
      <c r="P231" s="34">
        <v>0</v>
      </c>
      <c r="Q231" s="36">
        <v>0.09</v>
      </c>
      <c r="R231" s="36">
        <v>9.8435227157892382E-4</v>
      </c>
      <c r="S231" s="37">
        <v>0</v>
      </c>
      <c r="T231" s="24"/>
      <c r="U231" s="38">
        <v>21974</v>
      </c>
      <c r="V231" s="38">
        <v>0</v>
      </c>
      <c r="W231" s="38">
        <v>0</v>
      </c>
      <c r="X231" s="38">
        <v>893</v>
      </c>
      <c r="Y231" s="38">
        <v>22867</v>
      </c>
    </row>
    <row r="232" spans="1:25" x14ac:dyDescent="0.3">
      <c r="A232" s="31">
        <v>436</v>
      </c>
      <c r="B232" s="32">
        <v>436049244</v>
      </c>
      <c r="C232" s="33" t="s">
        <v>160</v>
      </c>
      <c r="D232" s="31">
        <v>49</v>
      </c>
      <c r="E232" s="33" t="s">
        <v>96</v>
      </c>
      <c r="F232" s="31">
        <v>244</v>
      </c>
      <c r="G232" s="33" t="s">
        <v>43</v>
      </c>
      <c r="H232" s="34">
        <v>9</v>
      </c>
      <c r="I232" s="35">
        <v>12023</v>
      </c>
      <c r="J232" s="35">
        <v>4872</v>
      </c>
      <c r="K232" s="35">
        <v>0</v>
      </c>
      <c r="L232" s="35">
        <v>893</v>
      </c>
      <c r="M232" s="35">
        <v>17788</v>
      </c>
      <c r="N232" s="24"/>
      <c r="O232" s="34">
        <v>0</v>
      </c>
      <c r="P232" s="34">
        <v>0</v>
      </c>
      <c r="Q232" s="36">
        <v>0.18</v>
      </c>
      <c r="R232" s="36">
        <v>0.10548220167912307</v>
      </c>
      <c r="S232" s="37">
        <v>0</v>
      </c>
      <c r="T232" s="24"/>
      <c r="U232" s="38">
        <v>152055</v>
      </c>
      <c r="V232" s="38">
        <v>0</v>
      </c>
      <c r="W232" s="38">
        <v>0</v>
      </c>
      <c r="X232" s="38">
        <v>8037</v>
      </c>
      <c r="Y232" s="38">
        <v>160092</v>
      </c>
    </row>
    <row r="233" spans="1:25" x14ac:dyDescent="0.3">
      <c r="A233" s="31">
        <v>436</v>
      </c>
      <c r="B233" s="32">
        <v>436049248</v>
      </c>
      <c r="C233" s="33" t="s">
        <v>160</v>
      </c>
      <c r="D233" s="31">
        <v>49</v>
      </c>
      <c r="E233" s="33" t="s">
        <v>96</v>
      </c>
      <c r="F233" s="31">
        <v>248</v>
      </c>
      <c r="G233" s="33" t="s">
        <v>30</v>
      </c>
      <c r="H233" s="34">
        <v>5</v>
      </c>
      <c r="I233" s="35">
        <v>11019</v>
      </c>
      <c r="J233" s="35">
        <v>1089</v>
      </c>
      <c r="K233" s="35">
        <v>0</v>
      </c>
      <c r="L233" s="35">
        <v>893</v>
      </c>
      <c r="M233" s="35">
        <v>13001</v>
      </c>
      <c r="N233" s="24"/>
      <c r="O233" s="34">
        <v>0</v>
      </c>
      <c r="P233" s="34">
        <v>0</v>
      </c>
      <c r="Q233" s="36">
        <v>0.09</v>
      </c>
      <c r="R233" s="36">
        <v>5.2152297853696877E-2</v>
      </c>
      <c r="S233" s="37">
        <v>0</v>
      </c>
      <c r="T233" s="24"/>
      <c r="U233" s="38">
        <v>60540</v>
      </c>
      <c r="V233" s="38">
        <v>0</v>
      </c>
      <c r="W233" s="38">
        <v>0</v>
      </c>
      <c r="X233" s="38">
        <v>4465</v>
      </c>
      <c r="Y233" s="38">
        <v>65005</v>
      </c>
    </row>
    <row r="234" spans="1:25" x14ac:dyDescent="0.3">
      <c r="A234" s="31">
        <v>436</v>
      </c>
      <c r="B234" s="32">
        <v>436049262</v>
      </c>
      <c r="C234" s="33" t="s">
        <v>160</v>
      </c>
      <c r="D234" s="31">
        <v>49</v>
      </c>
      <c r="E234" s="33" t="s">
        <v>96</v>
      </c>
      <c r="F234" s="31">
        <v>262</v>
      </c>
      <c r="G234" s="33" t="s">
        <v>31</v>
      </c>
      <c r="H234" s="34">
        <v>1</v>
      </c>
      <c r="I234" s="35">
        <v>12155</v>
      </c>
      <c r="J234" s="35">
        <v>5604</v>
      </c>
      <c r="K234" s="35">
        <v>0</v>
      </c>
      <c r="L234" s="35">
        <v>893</v>
      </c>
      <c r="M234" s="35">
        <v>18652</v>
      </c>
      <c r="N234" s="24"/>
      <c r="O234" s="34">
        <v>0</v>
      </c>
      <c r="P234" s="34">
        <v>0</v>
      </c>
      <c r="Q234" s="36">
        <v>0.09</v>
      </c>
      <c r="R234" s="36">
        <v>6.3546185044161485E-2</v>
      </c>
      <c r="S234" s="37">
        <v>0</v>
      </c>
      <c r="T234" s="24"/>
      <c r="U234" s="38">
        <v>17759</v>
      </c>
      <c r="V234" s="38">
        <v>0</v>
      </c>
      <c r="W234" s="38">
        <v>0</v>
      </c>
      <c r="X234" s="38">
        <v>893</v>
      </c>
      <c r="Y234" s="38">
        <v>18652</v>
      </c>
    </row>
    <row r="235" spans="1:25" x14ac:dyDescent="0.3">
      <c r="A235" s="31">
        <v>436</v>
      </c>
      <c r="B235" s="32">
        <v>436049274</v>
      </c>
      <c r="C235" s="33" t="s">
        <v>160</v>
      </c>
      <c r="D235" s="31">
        <v>49</v>
      </c>
      <c r="E235" s="33" t="s">
        <v>96</v>
      </c>
      <c r="F235" s="31">
        <v>274</v>
      </c>
      <c r="G235" s="33" t="s">
        <v>81</v>
      </c>
      <c r="H235" s="34">
        <v>6</v>
      </c>
      <c r="I235" s="35">
        <v>11428</v>
      </c>
      <c r="J235" s="35">
        <v>5525</v>
      </c>
      <c r="K235" s="35">
        <v>0</v>
      </c>
      <c r="L235" s="35">
        <v>893</v>
      </c>
      <c r="M235" s="35">
        <v>17846</v>
      </c>
      <c r="N235" s="24"/>
      <c r="O235" s="34">
        <v>0</v>
      </c>
      <c r="P235" s="34">
        <v>0</v>
      </c>
      <c r="Q235" s="36">
        <v>0.09</v>
      </c>
      <c r="R235" s="36">
        <v>8.1562702217129135E-2</v>
      </c>
      <c r="S235" s="37">
        <v>0</v>
      </c>
      <c r="T235" s="24"/>
      <c r="U235" s="38">
        <v>101718</v>
      </c>
      <c r="V235" s="38">
        <v>0</v>
      </c>
      <c r="W235" s="38">
        <v>0</v>
      </c>
      <c r="X235" s="38">
        <v>5358</v>
      </c>
      <c r="Y235" s="38">
        <v>107076</v>
      </c>
    </row>
    <row r="236" spans="1:25" x14ac:dyDescent="0.3">
      <c r="A236" s="31">
        <v>436</v>
      </c>
      <c r="B236" s="32">
        <v>436049284</v>
      </c>
      <c r="C236" s="33" t="s">
        <v>160</v>
      </c>
      <c r="D236" s="31">
        <v>49</v>
      </c>
      <c r="E236" s="33" t="s">
        <v>96</v>
      </c>
      <c r="F236" s="31">
        <v>284</v>
      </c>
      <c r="G236" s="33" t="s">
        <v>163</v>
      </c>
      <c r="H236" s="34">
        <v>1</v>
      </c>
      <c r="I236" s="35">
        <v>10922</v>
      </c>
      <c r="J236" s="35">
        <v>3718</v>
      </c>
      <c r="K236" s="35">
        <v>0</v>
      </c>
      <c r="L236" s="35">
        <v>893</v>
      </c>
      <c r="M236" s="35">
        <v>15533</v>
      </c>
      <c r="N236" s="24"/>
      <c r="O236" s="34">
        <v>0</v>
      </c>
      <c r="P236" s="34">
        <v>0</v>
      </c>
      <c r="Q236" s="36">
        <v>0.09</v>
      </c>
      <c r="R236" s="36">
        <v>3.3469837901803509E-2</v>
      </c>
      <c r="S236" s="37">
        <v>0</v>
      </c>
      <c r="T236" s="24"/>
      <c r="U236" s="38">
        <v>14640</v>
      </c>
      <c r="V236" s="38">
        <v>0</v>
      </c>
      <c r="W236" s="38">
        <v>0</v>
      </c>
      <c r="X236" s="38">
        <v>893</v>
      </c>
      <c r="Y236" s="38">
        <v>15533</v>
      </c>
    </row>
    <row r="237" spans="1:25" x14ac:dyDescent="0.3">
      <c r="A237" s="31">
        <v>436</v>
      </c>
      <c r="B237" s="32">
        <v>436049308</v>
      </c>
      <c r="C237" s="33" t="s">
        <v>160</v>
      </c>
      <c r="D237" s="31">
        <v>49</v>
      </c>
      <c r="E237" s="33" t="s">
        <v>96</v>
      </c>
      <c r="F237" s="31">
        <v>308</v>
      </c>
      <c r="G237" s="33" t="s">
        <v>32</v>
      </c>
      <c r="H237" s="34">
        <v>3</v>
      </c>
      <c r="I237" s="35">
        <v>12621</v>
      </c>
      <c r="J237" s="35">
        <v>7324</v>
      </c>
      <c r="K237" s="35">
        <v>0</v>
      </c>
      <c r="L237" s="35">
        <v>893</v>
      </c>
      <c r="M237" s="35">
        <v>20838</v>
      </c>
      <c r="N237" s="24"/>
      <c r="O237" s="34">
        <v>0</v>
      </c>
      <c r="P237" s="34">
        <v>0</v>
      </c>
      <c r="Q237" s="36">
        <v>0.09</v>
      </c>
      <c r="R237" s="36">
        <v>1.6507730479585108E-3</v>
      </c>
      <c r="S237" s="37">
        <v>0</v>
      </c>
      <c r="T237" s="24"/>
      <c r="U237" s="38">
        <v>59835</v>
      </c>
      <c r="V237" s="38">
        <v>0</v>
      </c>
      <c r="W237" s="38">
        <v>0</v>
      </c>
      <c r="X237" s="38">
        <v>2679</v>
      </c>
      <c r="Y237" s="38">
        <v>62514</v>
      </c>
    </row>
    <row r="238" spans="1:25" x14ac:dyDescent="0.3">
      <c r="A238" s="31">
        <v>436</v>
      </c>
      <c r="B238" s="32">
        <v>436049336</v>
      </c>
      <c r="C238" s="33" t="s">
        <v>160</v>
      </c>
      <c r="D238" s="31">
        <v>49</v>
      </c>
      <c r="E238" s="33" t="s">
        <v>96</v>
      </c>
      <c r="F238" s="31">
        <v>336</v>
      </c>
      <c r="G238" s="33" t="s">
        <v>48</v>
      </c>
      <c r="H238" s="34">
        <v>2</v>
      </c>
      <c r="I238" s="35">
        <v>9991</v>
      </c>
      <c r="J238" s="35">
        <v>1886</v>
      </c>
      <c r="K238" s="35">
        <v>0</v>
      </c>
      <c r="L238" s="35">
        <v>893</v>
      </c>
      <c r="M238" s="35">
        <v>12770</v>
      </c>
      <c r="N238" s="24"/>
      <c r="O238" s="34">
        <v>0</v>
      </c>
      <c r="P238" s="34">
        <v>0</v>
      </c>
      <c r="Q238" s="36">
        <v>0.09</v>
      </c>
      <c r="R238" s="36">
        <v>3.8091043761858505E-2</v>
      </c>
      <c r="S238" s="37">
        <v>0</v>
      </c>
      <c r="T238" s="24"/>
      <c r="U238" s="38">
        <v>23754</v>
      </c>
      <c r="V238" s="38">
        <v>0</v>
      </c>
      <c r="W238" s="38">
        <v>0</v>
      </c>
      <c r="X238" s="38">
        <v>1786</v>
      </c>
      <c r="Y238" s="38">
        <v>25540</v>
      </c>
    </row>
    <row r="239" spans="1:25" x14ac:dyDescent="0.3">
      <c r="A239" s="31">
        <v>436</v>
      </c>
      <c r="B239" s="32">
        <v>436049346</v>
      </c>
      <c r="C239" s="33" t="s">
        <v>160</v>
      </c>
      <c r="D239" s="31">
        <v>49</v>
      </c>
      <c r="E239" s="33" t="s">
        <v>96</v>
      </c>
      <c r="F239" s="31">
        <v>346</v>
      </c>
      <c r="G239" s="33" t="s">
        <v>33</v>
      </c>
      <c r="H239" s="34">
        <v>1</v>
      </c>
      <c r="I239" s="35">
        <v>10922</v>
      </c>
      <c r="J239" s="35">
        <v>1215</v>
      </c>
      <c r="K239" s="35">
        <v>0</v>
      </c>
      <c r="L239" s="35">
        <v>893</v>
      </c>
      <c r="M239" s="35">
        <v>13030</v>
      </c>
      <c r="N239" s="24"/>
      <c r="O239" s="34">
        <v>0</v>
      </c>
      <c r="P239" s="34">
        <v>0</v>
      </c>
      <c r="Q239" s="36">
        <v>0.09</v>
      </c>
      <c r="R239" s="36">
        <v>1.2409092018372153E-2</v>
      </c>
      <c r="S239" s="37">
        <v>0</v>
      </c>
      <c r="T239" s="24"/>
      <c r="U239" s="38">
        <v>12137</v>
      </c>
      <c r="V239" s="38">
        <v>0</v>
      </c>
      <c r="W239" s="38">
        <v>0</v>
      </c>
      <c r="X239" s="38">
        <v>893</v>
      </c>
      <c r="Y239" s="38">
        <v>13030</v>
      </c>
    </row>
    <row r="240" spans="1:25" x14ac:dyDescent="0.3">
      <c r="A240" s="31">
        <v>436</v>
      </c>
      <c r="B240" s="32">
        <v>436049347</v>
      </c>
      <c r="C240" s="33" t="s">
        <v>160</v>
      </c>
      <c r="D240" s="31">
        <v>49</v>
      </c>
      <c r="E240" s="33" t="s">
        <v>96</v>
      </c>
      <c r="F240" s="31">
        <v>347</v>
      </c>
      <c r="G240" s="33" t="s">
        <v>106</v>
      </c>
      <c r="H240" s="34">
        <v>1</v>
      </c>
      <c r="I240" s="35">
        <v>9060</v>
      </c>
      <c r="J240" s="35">
        <v>3925</v>
      </c>
      <c r="K240" s="35">
        <v>0</v>
      </c>
      <c r="L240" s="35">
        <v>893</v>
      </c>
      <c r="M240" s="35">
        <v>13878</v>
      </c>
      <c r="N240" s="24"/>
      <c r="O240" s="34">
        <v>0</v>
      </c>
      <c r="P240" s="34">
        <v>0</v>
      </c>
      <c r="Q240" s="36">
        <v>0.09</v>
      </c>
      <c r="R240" s="36">
        <v>4.4711377870290349E-3</v>
      </c>
      <c r="S240" s="37">
        <v>0</v>
      </c>
      <c r="T240" s="24"/>
      <c r="U240" s="38">
        <v>12985</v>
      </c>
      <c r="V240" s="38">
        <v>0</v>
      </c>
      <c r="W240" s="38">
        <v>0</v>
      </c>
      <c r="X240" s="38">
        <v>893</v>
      </c>
      <c r="Y240" s="38">
        <v>13878</v>
      </c>
    </row>
    <row r="241" spans="1:25" x14ac:dyDescent="0.3">
      <c r="A241" s="31">
        <v>437</v>
      </c>
      <c r="B241" s="32">
        <v>437035035</v>
      </c>
      <c r="C241" s="33" t="s">
        <v>164</v>
      </c>
      <c r="D241" s="31">
        <v>35</v>
      </c>
      <c r="E241" s="33" t="s">
        <v>22</v>
      </c>
      <c r="F241" s="31">
        <v>35</v>
      </c>
      <c r="G241" s="33" t="s">
        <v>22</v>
      </c>
      <c r="H241" s="34">
        <v>274</v>
      </c>
      <c r="I241" s="35">
        <v>13770</v>
      </c>
      <c r="J241" s="35">
        <v>4841</v>
      </c>
      <c r="K241" s="35">
        <v>682.42335766423355</v>
      </c>
      <c r="L241" s="35">
        <v>893</v>
      </c>
      <c r="M241" s="35">
        <v>20186.423357664233</v>
      </c>
      <c r="N241" s="24"/>
      <c r="O241" s="34">
        <v>0</v>
      </c>
      <c r="P241" s="34">
        <v>0</v>
      </c>
      <c r="Q241" s="36">
        <v>0.18</v>
      </c>
      <c r="R241" s="36">
        <v>0.1589661347017316</v>
      </c>
      <c r="S241" s="37">
        <v>0</v>
      </c>
      <c r="T241" s="24"/>
      <c r="U241" s="38">
        <v>5099414</v>
      </c>
      <c r="V241" s="38">
        <v>186984</v>
      </c>
      <c r="W241" s="38">
        <v>0</v>
      </c>
      <c r="X241" s="38">
        <v>244682</v>
      </c>
      <c r="Y241" s="38">
        <v>5531080</v>
      </c>
    </row>
    <row r="242" spans="1:25" x14ac:dyDescent="0.3">
      <c r="A242" s="31">
        <v>437</v>
      </c>
      <c r="B242" s="32">
        <v>437035044</v>
      </c>
      <c r="C242" s="33" t="s">
        <v>164</v>
      </c>
      <c r="D242" s="31">
        <v>35</v>
      </c>
      <c r="E242" s="33" t="s">
        <v>22</v>
      </c>
      <c r="F242" s="31">
        <v>44</v>
      </c>
      <c r="G242" s="33" t="s">
        <v>35</v>
      </c>
      <c r="H242" s="34">
        <v>1</v>
      </c>
      <c r="I242" s="35">
        <v>12284.372571797174</v>
      </c>
      <c r="J242" s="35">
        <v>281</v>
      </c>
      <c r="K242" s="35">
        <v>0</v>
      </c>
      <c r="L242" s="35">
        <v>893</v>
      </c>
      <c r="M242" s="35">
        <v>13458.372571797174</v>
      </c>
      <c r="N242" s="24"/>
      <c r="O242" s="34">
        <v>0</v>
      </c>
      <c r="P242" s="34">
        <v>0</v>
      </c>
      <c r="Q242" s="36">
        <v>0.09</v>
      </c>
      <c r="R242" s="36">
        <v>5.5847301083240118E-2</v>
      </c>
      <c r="S242" s="37">
        <v>0</v>
      </c>
      <c r="T242" s="24"/>
      <c r="U242" s="38">
        <v>12565</v>
      </c>
      <c r="V242" s="38">
        <v>0</v>
      </c>
      <c r="W242" s="38">
        <v>0</v>
      </c>
      <c r="X242" s="38">
        <v>893</v>
      </c>
      <c r="Y242" s="38">
        <v>13458</v>
      </c>
    </row>
    <row r="243" spans="1:25" x14ac:dyDescent="0.3">
      <c r="A243" s="31">
        <v>437</v>
      </c>
      <c r="B243" s="32">
        <v>437035093</v>
      </c>
      <c r="C243" s="33" t="s">
        <v>164</v>
      </c>
      <c r="D243" s="31">
        <v>35</v>
      </c>
      <c r="E243" s="33" t="s">
        <v>22</v>
      </c>
      <c r="F243" s="31">
        <v>93</v>
      </c>
      <c r="G243" s="33" t="s">
        <v>25</v>
      </c>
      <c r="H243" s="34">
        <v>1</v>
      </c>
      <c r="I243" s="35">
        <v>12450.756626890934</v>
      </c>
      <c r="J243" s="35">
        <v>356</v>
      </c>
      <c r="K243" s="35">
        <v>0</v>
      </c>
      <c r="L243" s="35">
        <v>893</v>
      </c>
      <c r="M243" s="35">
        <v>13699.756626890934</v>
      </c>
      <c r="N243" s="24"/>
      <c r="O243" s="34">
        <v>0</v>
      </c>
      <c r="P243" s="34">
        <v>0</v>
      </c>
      <c r="Q243" s="36">
        <v>0.09</v>
      </c>
      <c r="R243" s="36">
        <v>9.5627967154470944E-2</v>
      </c>
      <c r="S243" s="37">
        <v>0</v>
      </c>
      <c r="T243" s="24"/>
      <c r="U243" s="38">
        <v>12807</v>
      </c>
      <c r="V243" s="38">
        <v>0</v>
      </c>
      <c r="W243" s="38">
        <v>0</v>
      </c>
      <c r="X243" s="38">
        <v>893</v>
      </c>
      <c r="Y243" s="38">
        <v>13700</v>
      </c>
    </row>
    <row r="244" spans="1:25" x14ac:dyDescent="0.3">
      <c r="A244" s="31">
        <v>437</v>
      </c>
      <c r="B244" s="32">
        <v>437035100</v>
      </c>
      <c r="C244" s="33" t="s">
        <v>164</v>
      </c>
      <c r="D244" s="31">
        <v>35</v>
      </c>
      <c r="E244" s="33" t="s">
        <v>22</v>
      </c>
      <c r="F244" s="31">
        <v>100</v>
      </c>
      <c r="G244" s="33" t="s">
        <v>79</v>
      </c>
      <c r="H244" s="34">
        <v>1</v>
      </c>
      <c r="I244" s="35">
        <v>15045</v>
      </c>
      <c r="J244" s="35">
        <v>7732</v>
      </c>
      <c r="K244" s="35">
        <v>0</v>
      </c>
      <c r="L244" s="35">
        <v>893</v>
      </c>
      <c r="M244" s="35">
        <v>23670</v>
      </c>
      <c r="N244" s="24"/>
      <c r="O244" s="34">
        <v>0</v>
      </c>
      <c r="P244" s="34">
        <v>0</v>
      </c>
      <c r="Q244" s="36">
        <v>0.09</v>
      </c>
      <c r="R244" s="36">
        <v>3.2785653220977512E-2</v>
      </c>
      <c r="S244" s="37">
        <v>0</v>
      </c>
      <c r="T244" s="24"/>
      <c r="U244" s="38">
        <v>22777</v>
      </c>
      <c r="V244" s="38">
        <v>0</v>
      </c>
      <c r="W244" s="38">
        <v>0</v>
      </c>
      <c r="X244" s="38">
        <v>893</v>
      </c>
      <c r="Y244" s="38">
        <v>23670</v>
      </c>
    </row>
    <row r="245" spans="1:25" x14ac:dyDescent="0.3">
      <c r="A245" s="31">
        <v>437</v>
      </c>
      <c r="B245" s="32">
        <v>437035189</v>
      </c>
      <c r="C245" s="33" t="s">
        <v>164</v>
      </c>
      <c r="D245" s="31">
        <v>35</v>
      </c>
      <c r="E245" s="33" t="s">
        <v>22</v>
      </c>
      <c r="F245" s="31">
        <v>189</v>
      </c>
      <c r="G245" s="33" t="s">
        <v>38</v>
      </c>
      <c r="H245" s="34">
        <v>1</v>
      </c>
      <c r="I245" s="35">
        <v>15045</v>
      </c>
      <c r="J245" s="35">
        <v>6028</v>
      </c>
      <c r="K245" s="35">
        <v>0</v>
      </c>
      <c r="L245" s="35">
        <v>893</v>
      </c>
      <c r="M245" s="35">
        <v>21966</v>
      </c>
      <c r="N245" s="24"/>
      <c r="O245" s="34">
        <v>0</v>
      </c>
      <c r="P245" s="34">
        <v>0</v>
      </c>
      <c r="Q245" s="36">
        <v>0.09</v>
      </c>
      <c r="R245" s="36">
        <v>4.582748749590723E-3</v>
      </c>
      <c r="S245" s="37">
        <v>0</v>
      </c>
      <c r="T245" s="24"/>
      <c r="U245" s="38">
        <v>21073</v>
      </c>
      <c r="V245" s="38">
        <v>0</v>
      </c>
      <c r="W245" s="38">
        <v>0</v>
      </c>
      <c r="X245" s="38">
        <v>893</v>
      </c>
      <c r="Y245" s="38">
        <v>21966</v>
      </c>
    </row>
    <row r="246" spans="1:25" x14ac:dyDescent="0.3">
      <c r="A246" s="31">
        <v>437</v>
      </c>
      <c r="B246" s="32">
        <v>437035244</v>
      </c>
      <c r="C246" s="33" t="s">
        <v>164</v>
      </c>
      <c r="D246" s="31">
        <v>35</v>
      </c>
      <c r="E246" s="33" t="s">
        <v>22</v>
      </c>
      <c r="F246" s="31">
        <v>244</v>
      </c>
      <c r="G246" s="33" t="s">
        <v>43</v>
      </c>
      <c r="H246" s="34">
        <v>2</v>
      </c>
      <c r="I246" s="35">
        <v>15045</v>
      </c>
      <c r="J246" s="35">
        <v>6096</v>
      </c>
      <c r="K246" s="35">
        <v>0</v>
      </c>
      <c r="L246" s="35">
        <v>893</v>
      </c>
      <c r="M246" s="35">
        <v>22034</v>
      </c>
      <c r="N246" s="24"/>
      <c r="O246" s="34">
        <v>0</v>
      </c>
      <c r="P246" s="34">
        <v>0</v>
      </c>
      <c r="Q246" s="36">
        <v>0.18</v>
      </c>
      <c r="R246" s="36">
        <v>0.10548220167912307</v>
      </c>
      <c r="S246" s="37">
        <v>0</v>
      </c>
      <c r="T246" s="24"/>
      <c r="U246" s="38">
        <v>42282</v>
      </c>
      <c r="V246" s="38">
        <v>0</v>
      </c>
      <c r="W246" s="38">
        <v>0</v>
      </c>
      <c r="X246" s="38">
        <v>1786</v>
      </c>
      <c r="Y246" s="38">
        <v>44068</v>
      </c>
    </row>
    <row r="247" spans="1:25" x14ac:dyDescent="0.3">
      <c r="A247" s="31">
        <v>438</v>
      </c>
      <c r="B247" s="32">
        <v>438035018</v>
      </c>
      <c r="C247" s="33" t="s">
        <v>165</v>
      </c>
      <c r="D247" s="31">
        <v>35</v>
      </c>
      <c r="E247" s="33" t="s">
        <v>22</v>
      </c>
      <c r="F247" s="31">
        <v>18</v>
      </c>
      <c r="G247" s="33" t="s">
        <v>188</v>
      </c>
      <c r="H247" s="34">
        <v>1</v>
      </c>
      <c r="I247" s="35">
        <v>11040.81823529412</v>
      </c>
      <c r="J247" s="35">
        <v>10497</v>
      </c>
      <c r="K247" s="35">
        <v>0</v>
      </c>
      <c r="L247" s="35">
        <v>893</v>
      </c>
      <c r="M247" s="35">
        <v>22430.818235294122</v>
      </c>
      <c r="N247" s="24"/>
      <c r="O247" s="34">
        <v>0</v>
      </c>
      <c r="P247" s="34">
        <v>0</v>
      </c>
      <c r="Q247" s="36">
        <v>0.09</v>
      </c>
      <c r="R247" s="36">
        <v>1.8134546104197267E-2</v>
      </c>
      <c r="S247" s="37">
        <v>0</v>
      </c>
      <c r="T247" s="24"/>
      <c r="U247" s="38">
        <v>21538</v>
      </c>
      <c r="V247" s="38">
        <v>0</v>
      </c>
      <c r="W247" s="38">
        <v>0</v>
      </c>
      <c r="X247" s="38">
        <v>893</v>
      </c>
      <c r="Y247" s="38">
        <v>22431</v>
      </c>
    </row>
    <row r="248" spans="1:25" x14ac:dyDescent="0.3">
      <c r="A248" s="31">
        <v>438</v>
      </c>
      <c r="B248" s="32">
        <v>438035035</v>
      </c>
      <c r="C248" s="33" t="s">
        <v>165</v>
      </c>
      <c r="D248" s="31">
        <v>35</v>
      </c>
      <c r="E248" s="33" t="s">
        <v>22</v>
      </c>
      <c r="F248" s="31">
        <v>35</v>
      </c>
      <c r="G248" s="33" t="s">
        <v>22</v>
      </c>
      <c r="H248" s="34">
        <v>328</v>
      </c>
      <c r="I248" s="35">
        <v>12611</v>
      </c>
      <c r="J248" s="35">
        <v>4433</v>
      </c>
      <c r="K248" s="35">
        <v>112.59146341463415</v>
      </c>
      <c r="L248" s="35">
        <v>893</v>
      </c>
      <c r="M248" s="35">
        <v>18049.591463414636</v>
      </c>
      <c r="N248" s="24"/>
      <c r="O248" s="34">
        <v>0</v>
      </c>
      <c r="P248" s="34">
        <v>0</v>
      </c>
      <c r="Q248" s="36">
        <v>0.18</v>
      </c>
      <c r="R248" s="36">
        <v>0.1589661347017316</v>
      </c>
      <c r="S248" s="37">
        <v>0</v>
      </c>
      <c r="T248" s="24"/>
      <c r="U248" s="38">
        <v>5590432</v>
      </c>
      <c r="V248" s="38">
        <v>36930</v>
      </c>
      <c r="W248" s="38">
        <v>0</v>
      </c>
      <c r="X248" s="38">
        <v>292904</v>
      </c>
      <c r="Y248" s="38">
        <v>5920266</v>
      </c>
    </row>
    <row r="249" spans="1:25" x14ac:dyDescent="0.3">
      <c r="A249" s="31">
        <v>438</v>
      </c>
      <c r="B249" s="32">
        <v>438035057</v>
      </c>
      <c r="C249" s="33" t="s">
        <v>165</v>
      </c>
      <c r="D249" s="31">
        <v>35</v>
      </c>
      <c r="E249" s="33" t="s">
        <v>22</v>
      </c>
      <c r="F249" s="31">
        <v>57</v>
      </c>
      <c r="G249" s="33" t="s">
        <v>23</v>
      </c>
      <c r="H249" s="34">
        <v>3</v>
      </c>
      <c r="I249" s="35">
        <v>9103</v>
      </c>
      <c r="J249" s="35">
        <v>463</v>
      </c>
      <c r="K249" s="35">
        <v>0</v>
      </c>
      <c r="L249" s="35">
        <v>893</v>
      </c>
      <c r="M249" s="35">
        <v>10459</v>
      </c>
      <c r="N249" s="24"/>
      <c r="O249" s="34">
        <v>0</v>
      </c>
      <c r="P249" s="34">
        <v>0</v>
      </c>
      <c r="Q249" s="36">
        <v>0.18</v>
      </c>
      <c r="R249" s="36">
        <v>0.14357074949612178</v>
      </c>
      <c r="S249" s="37">
        <v>0</v>
      </c>
      <c r="T249" s="24"/>
      <c r="U249" s="38">
        <v>28698</v>
      </c>
      <c r="V249" s="38">
        <v>0</v>
      </c>
      <c r="W249" s="38">
        <v>0</v>
      </c>
      <c r="X249" s="38">
        <v>2679</v>
      </c>
      <c r="Y249" s="38">
        <v>31377</v>
      </c>
    </row>
    <row r="250" spans="1:25" x14ac:dyDescent="0.3">
      <c r="A250" s="31">
        <v>438</v>
      </c>
      <c r="B250" s="32">
        <v>438035244</v>
      </c>
      <c r="C250" s="33" t="s">
        <v>165</v>
      </c>
      <c r="D250" s="31">
        <v>35</v>
      </c>
      <c r="E250" s="33" t="s">
        <v>22</v>
      </c>
      <c r="F250" s="31">
        <v>244</v>
      </c>
      <c r="G250" s="33" t="s">
        <v>43</v>
      </c>
      <c r="H250" s="34">
        <v>9</v>
      </c>
      <c r="I250" s="35">
        <v>9532</v>
      </c>
      <c r="J250" s="35">
        <v>3862</v>
      </c>
      <c r="K250" s="35">
        <v>0</v>
      </c>
      <c r="L250" s="35">
        <v>893</v>
      </c>
      <c r="M250" s="35">
        <v>14287</v>
      </c>
      <c r="N250" s="24"/>
      <c r="O250" s="34">
        <v>0</v>
      </c>
      <c r="P250" s="34">
        <v>0</v>
      </c>
      <c r="Q250" s="36">
        <v>0.18</v>
      </c>
      <c r="R250" s="36">
        <v>0.10548220167912307</v>
      </c>
      <c r="S250" s="37">
        <v>0</v>
      </c>
      <c r="T250" s="24"/>
      <c r="U250" s="38">
        <v>120546</v>
      </c>
      <c r="V250" s="38">
        <v>0</v>
      </c>
      <c r="W250" s="38">
        <v>0</v>
      </c>
      <c r="X250" s="38">
        <v>8037</v>
      </c>
      <c r="Y250" s="38">
        <v>128583</v>
      </c>
    </row>
    <row r="251" spans="1:25" x14ac:dyDescent="0.3">
      <c r="A251" s="31">
        <v>438</v>
      </c>
      <c r="B251" s="32">
        <v>438035248</v>
      </c>
      <c r="C251" s="33" t="s">
        <v>165</v>
      </c>
      <c r="D251" s="31">
        <v>35</v>
      </c>
      <c r="E251" s="33" t="s">
        <v>22</v>
      </c>
      <c r="F251" s="31">
        <v>248</v>
      </c>
      <c r="G251" s="33" t="s">
        <v>30</v>
      </c>
      <c r="H251" s="34">
        <v>3</v>
      </c>
      <c r="I251" s="35">
        <v>9311</v>
      </c>
      <c r="J251" s="35">
        <v>920</v>
      </c>
      <c r="K251" s="35">
        <v>0</v>
      </c>
      <c r="L251" s="35">
        <v>893</v>
      </c>
      <c r="M251" s="35">
        <v>11124</v>
      </c>
      <c r="N251" s="24"/>
      <c r="O251" s="34">
        <v>0</v>
      </c>
      <c r="P251" s="34">
        <v>0</v>
      </c>
      <c r="Q251" s="36">
        <v>0.09</v>
      </c>
      <c r="R251" s="36">
        <v>5.2152297853696877E-2</v>
      </c>
      <c r="S251" s="37">
        <v>0</v>
      </c>
      <c r="T251" s="24"/>
      <c r="U251" s="38">
        <v>30693</v>
      </c>
      <c r="V251" s="38">
        <v>0</v>
      </c>
      <c r="W251" s="38">
        <v>0</v>
      </c>
      <c r="X251" s="38">
        <v>2679</v>
      </c>
      <c r="Y251" s="38">
        <v>33372</v>
      </c>
    </row>
    <row r="252" spans="1:25" x14ac:dyDescent="0.3">
      <c r="A252" s="31">
        <v>438</v>
      </c>
      <c r="B252" s="32">
        <v>438035336</v>
      </c>
      <c r="C252" s="33" t="s">
        <v>165</v>
      </c>
      <c r="D252" s="31">
        <v>35</v>
      </c>
      <c r="E252" s="33" t="s">
        <v>22</v>
      </c>
      <c r="F252" s="31">
        <v>336</v>
      </c>
      <c r="G252" s="33" t="s">
        <v>48</v>
      </c>
      <c r="H252" s="34">
        <v>1</v>
      </c>
      <c r="I252" s="35">
        <v>9311</v>
      </c>
      <c r="J252" s="35">
        <v>1758</v>
      </c>
      <c r="K252" s="35">
        <v>0</v>
      </c>
      <c r="L252" s="35">
        <v>893</v>
      </c>
      <c r="M252" s="35">
        <v>11962</v>
      </c>
      <c r="N252" s="24"/>
      <c r="O252" s="34">
        <v>0</v>
      </c>
      <c r="P252" s="34">
        <v>0</v>
      </c>
      <c r="Q252" s="36">
        <v>0.09</v>
      </c>
      <c r="R252" s="36">
        <v>3.8091043761858505E-2</v>
      </c>
      <c r="S252" s="37">
        <v>0</v>
      </c>
      <c r="T252" s="24"/>
      <c r="U252" s="38">
        <v>11069</v>
      </c>
      <c r="V252" s="38">
        <v>0</v>
      </c>
      <c r="W252" s="38">
        <v>0</v>
      </c>
      <c r="X252" s="38">
        <v>893</v>
      </c>
      <c r="Y252" s="38">
        <v>11962</v>
      </c>
    </row>
    <row r="253" spans="1:25" x14ac:dyDescent="0.3">
      <c r="A253" s="31">
        <v>439</v>
      </c>
      <c r="B253" s="32">
        <v>439035035</v>
      </c>
      <c r="C253" s="33" t="s">
        <v>166</v>
      </c>
      <c r="D253" s="31">
        <v>35</v>
      </c>
      <c r="E253" s="33" t="s">
        <v>22</v>
      </c>
      <c r="F253" s="31">
        <v>35</v>
      </c>
      <c r="G253" s="33" t="s">
        <v>22</v>
      </c>
      <c r="H253" s="34">
        <v>444</v>
      </c>
      <c r="I253" s="35">
        <v>11693</v>
      </c>
      <c r="J253" s="35">
        <v>4111</v>
      </c>
      <c r="K253" s="35">
        <v>0</v>
      </c>
      <c r="L253" s="35">
        <v>893</v>
      </c>
      <c r="M253" s="35">
        <v>16697</v>
      </c>
      <c r="N253" s="24"/>
      <c r="O253" s="34">
        <v>0</v>
      </c>
      <c r="P253" s="34">
        <v>0</v>
      </c>
      <c r="Q253" s="36">
        <v>0.18</v>
      </c>
      <c r="R253" s="36">
        <v>0.1589661347017316</v>
      </c>
      <c r="S253" s="37">
        <v>0</v>
      </c>
      <c r="T253" s="24"/>
      <c r="U253" s="38">
        <v>7016976</v>
      </c>
      <c r="V253" s="38">
        <v>0</v>
      </c>
      <c r="W253" s="38">
        <v>0</v>
      </c>
      <c r="X253" s="38">
        <v>396492</v>
      </c>
      <c r="Y253" s="38">
        <v>7413468</v>
      </c>
    </row>
    <row r="254" spans="1:25" x14ac:dyDescent="0.3">
      <c r="A254" s="31">
        <v>440</v>
      </c>
      <c r="B254" s="32">
        <v>440149009</v>
      </c>
      <c r="C254" s="33" t="s">
        <v>167</v>
      </c>
      <c r="D254" s="31">
        <v>149</v>
      </c>
      <c r="E254" s="33" t="s">
        <v>103</v>
      </c>
      <c r="F254" s="31">
        <v>9</v>
      </c>
      <c r="G254" s="33" t="s">
        <v>108</v>
      </c>
      <c r="H254" s="34">
        <v>2</v>
      </c>
      <c r="I254" s="35">
        <v>12559</v>
      </c>
      <c r="J254" s="35">
        <v>7114</v>
      </c>
      <c r="K254" s="35">
        <v>0</v>
      </c>
      <c r="L254" s="35">
        <v>893</v>
      </c>
      <c r="M254" s="35">
        <v>20566</v>
      </c>
      <c r="N254" s="24"/>
      <c r="O254" s="34">
        <v>0</v>
      </c>
      <c r="P254" s="34">
        <v>0</v>
      </c>
      <c r="Q254" s="36">
        <v>0.09</v>
      </c>
      <c r="R254" s="36">
        <v>2.5313445452919297E-3</v>
      </c>
      <c r="S254" s="37">
        <v>0</v>
      </c>
      <c r="T254" s="24"/>
      <c r="U254" s="38">
        <v>39346</v>
      </c>
      <c r="V254" s="38">
        <v>0</v>
      </c>
      <c r="W254" s="38">
        <v>0</v>
      </c>
      <c r="X254" s="38">
        <v>1786</v>
      </c>
      <c r="Y254" s="38">
        <v>41132</v>
      </c>
    </row>
    <row r="255" spans="1:25" x14ac:dyDescent="0.3">
      <c r="A255" s="31">
        <v>440</v>
      </c>
      <c r="B255" s="32">
        <v>440149149</v>
      </c>
      <c r="C255" s="33" t="s">
        <v>167</v>
      </c>
      <c r="D255" s="31">
        <v>149</v>
      </c>
      <c r="E255" s="33" t="s">
        <v>103</v>
      </c>
      <c r="F255" s="31">
        <v>149</v>
      </c>
      <c r="G255" s="33" t="s">
        <v>103</v>
      </c>
      <c r="H255" s="34">
        <v>377</v>
      </c>
      <c r="I255" s="35">
        <v>11907</v>
      </c>
      <c r="J255" s="35">
        <v>14</v>
      </c>
      <c r="K255" s="35">
        <v>289.15915119363393</v>
      </c>
      <c r="L255" s="35">
        <v>893</v>
      </c>
      <c r="M255" s="35">
        <v>13103.159151193633</v>
      </c>
      <c r="N255" s="24"/>
      <c r="O255" s="34">
        <v>0</v>
      </c>
      <c r="P255" s="34">
        <v>0</v>
      </c>
      <c r="Q255" s="36">
        <v>0.16</v>
      </c>
      <c r="R255" s="36">
        <v>0.11585385192308002</v>
      </c>
      <c r="S255" s="37">
        <v>0</v>
      </c>
      <c r="T255" s="24"/>
      <c r="U255" s="38">
        <v>4494217</v>
      </c>
      <c r="V255" s="38">
        <v>109013</v>
      </c>
      <c r="W255" s="38">
        <v>0</v>
      </c>
      <c r="X255" s="38">
        <v>336661</v>
      </c>
      <c r="Y255" s="38">
        <v>4939891</v>
      </c>
    </row>
    <row r="256" spans="1:25" x14ac:dyDescent="0.3">
      <c r="A256" s="31">
        <v>440</v>
      </c>
      <c r="B256" s="32">
        <v>440149160</v>
      </c>
      <c r="C256" s="33" t="s">
        <v>167</v>
      </c>
      <c r="D256" s="31">
        <v>149</v>
      </c>
      <c r="E256" s="33" t="s">
        <v>103</v>
      </c>
      <c r="F256" s="31">
        <v>160</v>
      </c>
      <c r="G256" s="33" t="s">
        <v>104</v>
      </c>
      <c r="H256" s="34">
        <v>1</v>
      </c>
      <c r="I256" s="35">
        <v>12255.087011245676</v>
      </c>
      <c r="J256" s="35">
        <v>360</v>
      </c>
      <c r="K256" s="35">
        <v>0</v>
      </c>
      <c r="L256" s="35">
        <v>893</v>
      </c>
      <c r="M256" s="35">
        <v>13508.087011245676</v>
      </c>
      <c r="N256" s="24"/>
      <c r="O256" s="34">
        <v>0</v>
      </c>
      <c r="P256" s="34">
        <v>0</v>
      </c>
      <c r="Q256" s="36">
        <v>0.1273</v>
      </c>
      <c r="R256" s="36">
        <v>0.10932689985773358</v>
      </c>
      <c r="S256" s="37">
        <v>0</v>
      </c>
      <c r="T256" s="24"/>
      <c r="U256" s="38">
        <v>12615</v>
      </c>
      <c r="V256" s="38">
        <v>0</v>
      </c>
      <c r="W256" s="38">
        <v>0</v>
      </c>
      <c r="X256" s="38">
        <v>893</v>
      </c>
      <c r="Y256" s="38">
        <v>13508</v>
      </c>
    </row>
    <row r="257" spans="1:25" x14ac:dyDescent="0.3">
      <c r="A257" s="31">
        <v>440</v>
      </c>
      <c r="B257" s="32">
        <v>440149181</v>
      </c>
      <c r="C257" s="33" t="s">
        <v>167</v>
      </c>
      <c r="D257" s="31">
        <v>149</v>
      </c>
      <c r="E257" s="33" t="s">
        <v>103</v>
      </c>
      <c r="F257" s="31">
        <v>181</v>
      </c>
      <c r="G257" s="33" t="s">
        <v>105</v>
      </c>
      <c r="H257" s="34">
        <v>19</v>
      </c>
      <c r="I257" s="35">
        <v>10710</v>
      </c>
      <c r="J257" s="35">
        <v>722</v>
      </c>
      <c r="K257" s="35">
        <v>0</v>
      </c>
      <c r="L257" s="35">
        <v>893</v>
      </c>
      <c r="M257" s="35">
        <v>12325</v>
      </c>
      <c r="N257" s="24"/>
      <c r="O257" s="34">
        <v>0</v>
      </c>
      <c r="P257" s="34">
        <v>0</v>
      </c>
      <c r="Q257" s="36">
        <v>0.09</v>
      </c>
      <c r="R257" s="36">
        <v>1.7079913104106212E-2</v>
      </c>
      <c r="S257" s="37">
        <v>0</v>
      </c>
      <c r="T257" s="24"/>
      <c r="U257" s="38">
        <v>217208</v>
      </c>
      <c r="V257" s="38">
        <v>0</v>
      </c>
      <c r="W257" s="38">
        <v>0</v>
      </c>
      <c r="X257" s="38">
        <v>16967</v>
      </c>
      <c r="Y257" s="38">
        <v>234175</v>
      </c>
    </row>
    <row r="258" spans="1:25" x14ac:dyDescent="0.3">
      <c r="A258" s="31">
        <v>440</v>
      </c>
      <c r="B258" s="32">
        <v>440149211</v>
      </c>
      <c r="C258" s="33" t="s">
        <v>167</v>
      </c>
      <c r="D258" s="31">
        <v>149</v>
      </c>
      <c r="E258" s="33" t="s">
        <v>103</v>
      </c>
      <c r="F258" s="31">
        <v>211</v>
      </c>
      <c r="G258" s="33" t="s">
        <v>80</v>
      </c>
      <c r="H258" s="34">
        <v>1</v>
      </c>
      <c r="I258" s="35">
        <v>10952</v>
      </c>
      <c r="J258" s="35">
        <v>1964</v>
      </c>
      <c r="K258" s="35">
        <v>0</v>
      </c>
      <c r="L258" s="35">
        <v>893</v>
      </c>
      <c r="M258" s="35">
        <v>13809</v>
      </c>
      <c r="N258" s="24"/>
      <c r="O258" s="34">
        <v>0</v>
      </c>
      <c r="P258" s="34">
        <v>0</v>
      </c>
      <c r="Q258" s="36">
        <v>0.09</v>
      </c>
      <c r="R258" s="36">
        <v>1.9511007571872533E-3</v>
      </c>
      <c r="S258" s="37">
        <v>0</v>
      </c>
      <c r="T258" s="24"/>
      <c r="U258" s="38">
        <v>12916</v>
      </c>
      <c r="V258" s="38">
        <v>0</v>
      </c>
      <c r="W258" s="38">
        <v>0</v>
      </c>
      <c r="X258" s="38">
        <v>893</v>
      </c>
      <c r="Y258" s="38">
        <v>13809</v>
      </c>
    </row>
    <row r="259" spans="1:25" x14ac:dyDescent="0.3">
      <c r="A259" s="31">
        <v>441</v>
      </c>
      <c r="B259" s="32">
        <v>441281005</v>
      </c>
      <c r="C259" s="33" t="s">
        <v>168</v>
      </c>
      <c r="D259" s="31">
        <v>281</v>
      </c>
      <c r="E259" s="33" t="s">
        <v>169</v>
      </c>
      <c r="F259" s="31">
        <v>5</v>
      </c>
      <c r="G259" s="33" t="s">
        <v>219</v>
      </c>
      <c r="H259" s="34">
        <v>2</v>
      </c>
      <c r="I259" s="35">
        <v>10953.106366286775</v>
      </c>
      <c r="J259" s="35">
        <v>4408</v>
      </c>
      <c r="K259" s="35">
        <v>0</v>
      </c>
      <c r="L259" s="35">
        <v>893</v>
      </c>
      <c r="M259" s="35">
        <v>16254.106366286775</v>
      </c>
      <c r="N259" s="24"/>
      <c r="O259" s="34">
        <v>0</v>
      </c>
      <c r="P259" s="34">
        <v>0</v>
      </c>
      <c r="Q259" s="36">
        <v>0.09</v>
      </c>
      <c r="R259" s="36">
        <v>1.2263265454573079E-2</v>
      </c>
      <c r="S259" s="37">
        <v>0</v>
      </c>
      <c r="T259" s="24"/>
      <c r="U259" s="38">
        <v>30722</v>
      </c>
      <c r="V259" s="38">
        <v>0</v>
      </c>
      <c r="W259" s="38">
        <v>0</v>
      </c>
      <c r="X259" s="38">
        <v>1786</v>
      </c>
      <c r="Y259" s="38">
        <v>32508</v>
      </c>
    </row>
    <row r="260" spans="1:25" x14ac:dyDescent="0.3">
      <c r="A260" s="31">
        <v>441</v>
      </c>
      <c r="B260" s="32">
        <v>441281061</v>
      </c>
      <c r="C260" s="33" t="s">
        <v>168</v>
      </c>
      <c r="D260" s="31">
        <v>281</v>
      </c>
      <c r="E260" s="33" t="s">
        <v>169</v>
      </c>
      <c r="F260" s="31">
        <v>61</v>
      </c>
      <c r="G260" s="33" t="s">
        <v>170</v>
      </c>
      <c r="H260" s="34">
        <v>2</v>
      </c>
      <c r="I260" s="35">
        <v>10739</v>
      </c>
      <c r="J260" s="35">
        <v>449</v>
      </c>
      <c r="K260" s="35">
        <v>0</v>
      </c>
      <c r="L260" s="35">
        <v>893</v>
      </c>
      <c r="M260" s="35">
        <v>12081</v>
      </c>
      <c r="N260" s="24"/>
      <c r="O260" s="34">
        <v>0</v>
      </c>
      <c r="P260" s="34">
        <v>0</v>
      </c>
      <c r="Q260" s="36">
        <v>0.09</v>
      </c>
      <c r="R260" s="36">
        <v>3.5497001029096295E-2</v>
      </c>
      <c r="S260" s="37">
        <v>0</v>
      </c>
      <c r="T260" s="24"/>
      <c r="U260" s="38">
        <v>22376</v>
      </c>
      <c r="V260" s="38">
        <v>0</v>
      </c>
      <c r="W260" s="38">
        <v>0</v>
      </c>
      <c r="X260" s="38">
        <v>1786</v>
      </c>
      <c r="Y260" s="38">
        <v>24162</v>
      </c>
    </row>
    <row r="261" spans="1:25" x14ac:dyDescent="0.3">
      <c r="A261" s="31">
        <v>441</v>
      </c>
      <c r="B261" s="32">
        <v>441281087</v>
      </c>
      <c r="C261" s="33" t="s">
        <v>168</v>
      </c>
      <c r="D261" s="31">
        <v>281</v>
      </c>
      <c r="E261" s="33" t="s">
        <v>169</v>
      </c>
      <c r="F261" s="31">
        <v>87</v>
      </c>
      <c r="G261" s="33" t="s">
        <v>171</v>
      </c>
      <c r="H261" s="34">
        <v>2</v>
      </c>
      <c r="I261" s="35">
        <v>10955</v>
      </c>
      <c r="J261" s="35">
        <v>4195</v>
      </c>
      <c r="K261" s="35">
        <v>0</v>
      </c>
      <c r="L261" s="35">
        <v>893</v>
      </c>
      <c r="M261" s="35">
        <v>16043</v>
      </c>
      <c r="N261" s="24"/>
      <c r="O261" s="34">
        <v>0</v>
      </c>
      <c r="P261" s="34">
        <v>0</v>
      </c>
      <c r="Q261" s="36">
        <v>0.09</v>
      </c>
      <c r="R261" s="36">
        <v>3.6568579622699477E-3</v>
      </c>
      <c r="S261" s="37">
        <v>0</v>
      </c>
      <c r="T261" s="24"/>
      <c r="U261" s="38">
        <v>30300</v>
      </c>
      <c r="V261" s="38">
        <v>0</v>
      </c>
      <c r="W261" s="38">
        <v>0</v>
      </c>
      <c r="X261" s="38">
        <v>1786</v>
      </c>
      <c r="Y261" s="38">
        <v>32086</v>
      </c>
    </row>
    <row r="262" spans="1:25" x14ac:dyDescent="0.3">
      <c r="A262" s="31">
        <v>441</v>
      </c>
      <c r="B262" s="32">
        <v>441281137</v>
      </c>
      <c r="C262" s="33" t="s">
        <v>168</v>
      </c>
      <c r="D262" s="31">
        <v>281</v>
      </c>
      <c r="E262" s="33" t="s">
        <v>169</v>
      </c>
      <c r="F262" s="31">
        <v>137</v>
      </c>
      <c r="G262" s="33" t="s">
        <v>210</v>
      </c>
      <c r="H262" s="34">
        <v>1</v>
      </c>
      <c r="I262" s="35">
        <v>13005.842612954186</v>
      </c>
      <c r="J262" s="35">
        <v>22</v>
      </c>
      <c r="K262" s="35">
        <v>0</v>
      </c>
      <c r="L262" s="35">
        <v>893</v>
      </c>
      <c r="M262" s="35">
        <v>13920.842612954186</v>
      </c>
      <c r="N262" s="24"/>
      <c r="O262" s="34">
        <v>0</v>
      </c>
      <c r="P262" s="34">
        <v>0</v>
      </c>
      <c r="Q262" s="36">
        <v>0.18</v>
      </c>
      <c r="R262" s="36">
        <v>0.13203357633904017</v>
      </c>
      <c r="S262" s="37">
        <v>0</v>
      </c>
      <c r="T262" s="24"/>
      <c r="U262" s="38">
        <v>13028</v>
      </c>
      <c r="V262" s="38">
        <v>0</v>
      </c>
      <c r="W262" s="38">
        <v>0</v>
      </c>
      <c r="X262" s="38">
        <v>893</v>
      </c>
      <c r="Y262" s="38">
        <v>13921</v>
      </c>
    </row>
    <row r="263" spans="1:25" x14ac:dyDescent="0.3">
      <c r="A263" s="31">
        <v>441</v>
      </c>
      <c r="B263" s="32">
        <v>441281159</v>
      </c>
      <c r="C263" s="33" t="s">
        <v>168</v>
      </c>
      <c r="D263" s="31">
        <v>281</v>
      </c>
      <c r="E263" s="33" t="s">
        <v>169</v>
      </c>
      <c r="F263" s="31">
        <v>159</v>
      </c>
      <c r="G263" s="33" t="s">
        <v>172</v>
      </c>
      <c r="H263" s="34">
        <v>1</v>
      </c>
      <c r="I263" s="35">
        <v>12390</v>
      </c>
      <c r="J263" s="35">
        <v>5857</v>
      </c>
      <c r="K263" s="35">
        <v>0</v>
      </c>
      <c r="L263" s="35">
        <v>893</v>
      </c>
      <c r="M263" s="35">
        <v>19140</v>
      </c>
      <c r="N263" s="24"/>
      <c r="O263" s="34">
        <v>0</v>
      </c>
      <c r="P263" s="34">
        <v>0</v>
      </c>
      <c r="Q263" s="36">
        <v>0.09</v>
      </c>
      <c r="R263" s="36">
        <v>3.5515023710099834E-3</v>
      </c>
      <c r="S263" s="37">
        <v>0</v>
      </c>
      <c r="T263" s="24"/>
      <c r="U263" s="38">
        <v>18247</v>
      </c>
      <c r="V263" s="38">
        <v>0</v>
      </c>
      <c r="W263" s="38">
        <v>0</v>
      </c>
      <c r="X263" s="38">
        <v>893</v>
      </c>
      <c r="Y263" s="38">
        <v>19140</v>
      </c>
    </row>
    <row r="264" spans="1:25" x14ac:dyDescent="0.3">
      <c r="A264" s="31">
        <v>441</v>
      </c>
      <c r="B264" s="32">
        <v>441281161</v>
      </c>
      <c r="C264" s="33" t="s">
        <v>168</v>
      </c>
      <c r="D264" s="31">
        <v>281</v>
      </c>
      <c r="E264" s="33" t="s">
        <v>169</v>
      </c>
      <c r="F264" s="31">
        <v>161</v>
      </c>
      <c r="G264" s="33" t="s">
        <v>173</v>
      </c>
      <c r="H264" s="34">
        <v>3</v>
      </c>
      <c r="I264" s="35">
        <v>12729</v>
      </c>
      <c r="J264" s="35">
        <v>5430</v>
      </c>
      <c r="K264" s="35">
        <v>0</v>
      </c>
      <c r="L264" s="35">
        <v>893</v>
      </c>
      <c r="M264" s="35">
        <v>19052</v>
      </c>
      <c r="N264" s="24"/>
      <c r="O264" s="34">
        <v>0</v>
      </c>
      <c r="P264" s="34">
        <v>0</v>
      </c>
      <c r="Q264" s="36">
        <v>0.09</v>
      </c>
      <c r="R264" s="36">
        <v>6.8412917513762696E-3</v>
      </c>
      <c r="S264" s="37">
        <v>0</v>
      </c>
      <c r="T264" s="24"/>
      <c r="U264" s="38">
        <v>54477</v>
      </c>
      <c r="V264" s="38">
        <v>0</v>
      </c>
      <c r="W264" s="38">
        <v>0</v>
      </c>
      <c r="X264" s="38">
        <v>2679</v>
      </c>
      <c r="Y264" s="38">
        <v>57156</v>
      </c>
    </row>
    <row r="265" spans="1:25" x14ac:dyDescent="0.3">
      <c r="A265" s="31">
        <v>441</v>
      </c>
      <c r="B265" s="32">
        <v>441281281</v>
      </c>
      <c r="C265" s="33" t="s">
        <v>168</v>
      </c>
      <c r="D265" s="31">
        <v>281</v>
      </c>
      <c r="E265" s="33" t="s">
        <v>169</v>
      </c>
      <c r="F265" s="31">
        <v>281</v>
      </c>
      <c r="G265" s="33" t="s">
        <v>169</v>
      </c>
      <c r="H265" s="34">
        <v>1561</v>
      </c>
      <c r="I265" s="35">
        <v>10930</v>
      </c>
      <c r="J265" s="35">
        <v>17</v>
      </c>
      <c r="K265" s="35">
        <v>0</v>
      </c>
      <c r="L265" s="35">
        <v>893</v>
      </c>
      <c r="M265" s="35">
        <v>11840</v>
      </c>
      <c r="N265" s="24"/>
      <c r="O265" s="34">
        <v>0</v>
      </c>
      <c r="P265" s="34">
        <v>0</v>
      </c>
      <c r="Q265" s="36">
        <v>0.18</v>
      </c>
      <c r="R265" s="36">
        <v>0.12776918009196925</v>
      </c>
      <c r="S265" s="37">
        <v>0</v>
      </c>
      <c r="T265" s="24"/>
      <c r="U265" s="38">
        <v>17088267</v>
      </c>
      <c r="V265" s="38">
        <v>0</v>
      </c>
      <c r="W265" s="38">
        <v>0</v>
      </c>
      <c r="X265" s="38">
        <v>1393973</v>
      </c>
      <c r="Y265" s="38">
        <v>18482240</v>
      </c>
    </row>
    <row r="266" spans="1:25" x14ac:dyDescent="0.3">
      <c r="A266" s="31">
        <v>441</v>
      </c>
      <c r="B266" s="32">
        <v>441281332</v>
      </c>
      <c r="C266" s="33" t="s">
        <v>168</v>
      </c>
      <c r="D266" s="31">
        <v>281</v>
      </c>
      <c r="E266" s="33" t="s">
        <v>169</v>
      </c>
      <c r="F266" s="31">
        <v>332</v>
      </c>
      <c r="G266" s="33" t="s">
        <v>221</v>
      </c>
      <c r="H266" s="34">
        <v>1</v>
      </c>
      <c r="I266" s="35">
        <v>11778.006631758404</v>
      </c>
      <c r="J266" s="35">
        <v>1077</v>
      </c>
      <c r="K266" s="35">
        <v>0</v>
      </c>
      <c r="L266" s="35">
        <v>893</v>
      </c>
      <c r="M266" s="35">
        <v>13748.006631758404</v>
      </c>
      <c r="N266" s="24"/>
      <c r="O266" s="34">
        <v>0</v>
      </c>
      <c r="P266" s="34">
        <v>0</v>
      </c>
      <c r="Q266" s="36">
        <v>0.09</v>
      </c>
      <c r="R266" s="36">
        <v>2.0279271162085118E-2</v>
      </c>
      <c r="S266" s="37">
        <v>0</v>
      </c>
      <c r="T266" s="24"/>
      <c r="U266" s="38">
        <v>12855</v>
      </c>
      <c r="V266" s="38">
        <v>0</v>
      </c>
      <c r="W266" s="38">
        <v>0</v>
      </c>
      <c r="X266" s="38">
        <v>893</v>
      </c>
      <c r="Y266" s="38">
        <v>13748</v>
      </c>
    </row>
    <row r="267" spans="1:25" x14ac:dyDescent="0.3">
      <c r="A267" s="31">
        <v>441</v>
      </c>
      <c r="B267" s="32">
        <v>441281680</v>
      </c>
      <c r="C267" s="33" t="s">
        <v>168</v>
      </c>
      <c r="D267" s="31">
        <v>281</v>
      </c>
      <c r="E267" s="33" t="s">
        <v>169</v>
      </c>
      <c r="F267" s="31">
        <v>680</v>
      </c>
      <c r="G267" s="33" t="s">
        <v>174</v>
      </c>
      <c r="H267" s="34">
        <v>1</v>
      </c>
      <c r="I267" s="35">
        <v>12729</v>
      </c>
      <c r="J267" s="35">
        <v>4434</v>
      </c>
      <c r="K267" s="35">
        <v>0</v>
      </c>
      <c r="L267" s="35">
        <v>893</v>
      </c>
      <c r="M267" s="35">
        <v>18056</v>
      </c>
      <c r="N267" s="24"/>
      <c r="O267" s="34">
        <v>0</v>
      </c>
      <c r="P267" s="34">
        <v>0</v>
      </c>
      <c r="Q267" s="36">
        <v>0.09</v>
      </c>
      <c r="R267" s="36">
        <v>1.776704203831182E-3</v>
      </c>
      <c r="S267" s="37">
        <v>0</v>
      </c>
      <c r="T267" s="24"/>
      <c r="U267" s="38">
        <v>17163</v>
      </c>
      <c r="V267" s="38">
        <v>0</v>
      </c>
      <c r="W267" s="38">
        <v>0</v>
      </c>
      <c r="X267" s="38">
        <v>893</v>
      </c>
      <c r="Y267" s="38">
        <v>18056</v>
      </c>
    </row>
    <row r="268" spans="1:25" x14ac:dyDescent="0.3">
      <c r="A268" s="31">
        <v>444</v>
      </c>
      <c r="B268" s="32">
        <v>444035001</v>
      </c>
      <c r="C268" s="33" t="s">
        <v>175</v>
      </c>
      <c r="D268" s="31">
        <v>35</v>
      </c>
      <c r="E268" s="33" t="s">
        <v>22</v>
      </c>
      <c r="F268" s="31">
        <v>1</v>
      </c>
      <c r="G268" s="33" t="s">
        <v>161</v>
      </c>
      <c r="H268" s="34">
        <v>1</v>
      </c>
      <c r="I268" s="35">
        <v>8944</v>
      </c>
      <c r="J268" s="35">
        <v>2533</v>
      </c>
      <c r="K268" s="35">
        <v>0</v>
      </c>
      <c r="L268" s="35">
        <v>893</v>
      </c>
      <c r="M268" s="35">
        <v>12370</v>
      </c>
      <c r="N268" s="24"/>
      <c r="O268" s="34">
        <v>0</v>
      </c>
      <c r="P268" s="34">
        <v>0</v>
      </c>
      <c r="Q268" s="36">
        <v>0.09</v>
      </c>
      <c r="R268" s="36">
        <v>1.5911840917771296E-2</v>
      </c>
      <c r="S268" s="37">
        <v>0</v>
      </c>
      <c r="T268" s="24"/>
      <c r="U268" s="38">
        <v>11477</v>
      </c>
      <c r="V268" s="38">
        <v>0</v>
      </c>
      <c r="W268" s="38">
        <v>0</v>
      </c>
      <c r="X268" s="38">
        <v>893</v>
      </c>
      <c r="Y268" s="38">
        <v>12370</v>
      </c>
    </row>
    <row r="269" spans="1:25" x14ac:dyDescent="0.3">
      <c r="A269" s="31">
        <v>444</v>
      </c>
      <c r="B269" s="32">
        <v>444035035</v>
      </c>
      <c r="C269" s="33" t="s">
        <v>175</v>
      </c>
      <c r="D269" s="31">
        <v>35</v>
      </c>
      <c r="E269" s="33" t="s">
        <v>22</v>
      </c>
      <c r="F269" s="31">
        <v>35</v>
      </c>
      <c r="G269" s="33" t="s">
        <v>22</v>
      </c>
      <c r="H269" s="34">
        <v>643</v>
      </c>
      <c r="I269" s="35">
        <v>11338</v>
      </c>
      <c r="J269" s="35">
        <v>3986</v>
      </c>
      <c r="K269" s="35">
        <v>0</v>
      </c>
      <c r="L269" s="35">
        <v>893</v>
      </c>
      <c r="M269" s="35">
        <v>16217</v>
      </c>
      <c r="N269" s="24"/>
      <c r="O269" s="34">
        <v>0</v>
      </c>
      <c r="P269" s="34">
        <v>0</v>
      </c>
      <c r="Q269" s="36">
        <v>0.18</v>
      </c>
      <c r="R269" s="36">
        <v>0.1589661347017316</v>
      </c>
      <c r="S269" s="37">
        <v>0</v>
      </c>
      <c r="T269" s="24"/>
      <c r="U269" s="38">
        <v>9853332</v>
      </c>
      <c r="V269" s="38">
        <v>0</v>
      </c>
      <c r="W269" s="38">
        <v>0</v>
      </c>
      <c r="X269" s="38">
        <v>574199</v>
      </c>
      <c r="Y269" s="38">
        <v>10427531</v>
      </c>
    </row>
    <row r="270" spans="1:25" x14ac:dyDescent="0.3">
      <c r="A270" s="31">
        <v>444</v>
      </c>
      <c r="B270" s="32">
        <v>444035044</v>
      </c>
      <c r="C270" s="33" t="s">
        <v>175</v>
      </c>
      <c r="D270" s="31">
        <v>35</v>
      </c>
      <c r="E270" s="33" t="s">
        <v>22</v>
      </c>
      <c r="F270" s="31">
        <v>44</v>
      </c>
      <c r="G270" s="33" t="s">
        <v>35</v>
      </c>
      <c r="H270" s="34">
        <v>4</v>
      </c>
      <c r="I270" s="35">
        <v>10323</v>
      </c>
      <c r="J270" s="35">
        <v>236</v>
      </c>
      <c r="K270" s="35">
        <v>0</v>
      </c>
      <c r="L270" s="35">
        <v>893</v>
      </c>
      <c r="M270" s="35">
        <v>11452</v>
      </c>
      <c r="N270" s="24"/>
      <c r="O270" s="34">
        <v>0</v>
      </c>
      <c r="P270" s="34">
        <v>0</v>
      </c>
      <c r="Q270" s="36">
        <v>0.09</v>
      </c>
      <c r="R270" s="36">
        <v>5.5847301083240118E-2</v>
      </c>
      <c r="S270" s="37">
        <v>0</v>
      </c>
      <c r="T270" s="24"/>
      <c r="U270" s="38">
        <v>42236</v>
      </c>
      <c r="V270" s="38">
        <v>0</v>
      </c>
      <c r="W270" s="38">
        <v>0</v>
      </c>
      <c r="X270" s="38">
        <v>3572</v>
      </c>
      <c r="Y270" s="38">
        <v>45808</v>
      </c>
    </row>
    <row r="271" spans="1:25" x14ac:dyDescent="0.3">
      <c r="A271" s="31">
        <v>444</v>
      </c>
      <c r="B271" s="32">
        <v>444035220</v>
      </c>
      <c r="C271" s="33" t="s">
        <v>175</v>
      </c>
      <c r="D271" s="31">
        <v>35</v>
      </c>
      <c r="E271" s="33" t="s">
        <v>22</v>
      </c>
      <c r="F271" s="31">
        <v>220</v>
      </c>
      <c r="G271" s="33" t="s">
        <v>42</v>
      </c>
      <c r="H271" s="34">
        <v>1</v>
      </c>
      <c r="I271" s="35">
        <v>11093.762837015447</v>
      </c>
      <c r="J271" s="35">
        <v>4516</v>
      </c>
      <c r="K271" s="35">
        <v>0</v>
      </c>
      <c r="L271" s="35">
        <v>893</v>
      </c>
      <c r="M271" s="35">
        <v>16502.762837015449</v>
      </c>
      <c r="N271" s="24"/>
      <c r="O271" s="34">
        <v>0</v>
      </c>
      <c r="P271" s="34">
        <v>0</v>
      </c>
      <c r="Q271" s="36">
        <v>0.09</v>
      </c>
      <c r="R271" s="36">
        <v>1.6324036467687236E-2</v>
      </c>
      <c r="S271" s="37">
        <v>0</v>
      </c>
      <c r="T271" s="24"/>
      <c r="U271" s="38">
        <v>15610</v>
      </c>
      <c r="V271" s="38">
        <v>0</v>
      </c>
      <c r="W271" s="38">
        <v>0</v>
      </c>
      <c r="X271" s="38">
        <v>893</v>
      </c>
      <c r="Y271" s="38">
        <v>16503</v>
      </c>
    </row>
    <row r="272" spans="1:25" x14ac:dyDescent="0.3">
      <c r="A272" s="31">
        <v>444</v>
      </c>
      <c r="B272" s="32">
        <v>444035244</v>
      </c>
      <c r="C272" s="33" t="s">
        <v>175</v>
      </c>
      <c r="D272" s="31">
        <v>35</v>
      </c>
      <c r="E272" s="33" t="s">
        <v>22</v>
      </c>
      <c r="F272" s="31">
        <v>244</v>
      </c>
      <c r="G272" s="33" t="s">
        <v>43</v>
      </c>
      <c r="H272" s="34">
        <v>4</v>
      </c>
      <c r="I272" s="35">
        <v>10673</v>
      </c>
      <c r="J272" s="35">
        <v>4325</v>
      </c>
      <c r="K272" s="35">
        <v>0</v>
      </c>
      <c r="L272" s="35">
        <v>893</v>
      </c>
      <c r="M272" s="35">
        <v>15891</v>
      </c>
      <c r="N272" s="24"/>
      <c r="O272" s="34">
        <v>0</v>
      </c>
      <c r="P272" s="34">
        <v>0</v>
      </c>
      <c r="Q272" s="36">
        <v>0.18</v>
      </c>
      <c r="R272" s="36">
        <v>0.10548220167912307</v>
      </c>
      <c r="S272" s="37">
        <v>0</v>
      </c>
      <c r="T272" s="24"/>
      <c r="U272" s="38">
        <v>59992</v>
      </c>
      <c r="V272" s="38">
        <v>0</v>
      </c>
      <c r="W272" s="38">
        <v>0</v>
      </c>
      <c r="X272" s="38">
        <v>3572</v>
      </c>
      <c r="Y272" s="38">
        <v>63564</v>
      </c>
    </row>
    <row r="273" spans="1:25" x14ac:dyDescent="0.3">
      <c r="A273" s="31">
        <v>444</v>
      </c>
      <c r="B273" s="32">
        <v>444035285</v>
      </c>
      <c r="C273" s="33" t="s">
        <v>175</v>
      </c>
      <c r="D273" s="31">
        <v>35</v>
      </c>
      <c r="E273" s="33" t="s">
        <v>22</v>
      </c>
      <c r="F273" s="31">
        <v>285</v>
      </c>
      <c r="G273" s="33" t="s">
        <v>44</v>
      </c>
      <c r="H273" s="34">
        <v>1</v>
      </c>
      <c r="I273" s="35">
        <v>8944</v>
      </c>
      <c r="J273" s="35">
        <v>2739</v>
      </c>
      <c r="K273" s="35">
        <v>0</v>
      </c>
      <c r="L273" s="35">
        <v>893</v>
      </c>
      <c r="M273" s="35">
        <v>12576</v>
      </c>
      <c r="N273" s="24"/>
      <c r="O273" s="34">
        <v>0</v>
      </c>
      <c r="P273" s="34">
        <v>0</v>
      </c>
      <c r="Q273" s="36">
        <v>0.09</v>
      </c>
      <c r="R273" s="36">
        <v>4.1055014022640106E-2</v>
      </c>
      <c r="S273" s="37">
        <v>0</v>
      </c>
      <c r="T273" s="24"/>
      <c r="U273" s="38">
        <v>11683</v>
      </c>
      <c r="V273" s="38">
        <v>0</v>
      </c>
      <c r="W273" s="38">
        <v>0</v>
      </c>
      <c r="X273" s="38">
        <v>893</v>
      </c>
      <c r="Y273" s="38">
        <v>12576</v>
      </c>
    </row>
    <row r="274" spans="1:25" x14ac:dyDescent="0.3">
      <c r="A274" s="31">
        <v>444</v>
      </c>
      <c r="B274" s="32">
        <v>444035336</v>
      </c>
      <c r="C274" s="33" t="s">
        <v>175</v>
      </c>
      <c r="D274" s="31">
        <v>35</v>
      </c>
      <c r="E274" s="33" t="s">
        <v>22</v>
      </c>
      <c r="F274" s="31">
        <v>336</v>
      </c>
      <c r="G274" s="33" t="s">
        <v>48</v>
      </c>
      <c r="H274" s="34">
        <v>2</v>
      </c>
      <c r="I274" s="35">
        <v>10317</v>
      </c>
      <c r="J274" s="35">
        <v>1948</v>
      </c>
      <c r="K274" s="35">
        <v>0</v>
      </c>
      <c r="L274" s="35">
        <v>893</v>
      </c>
      <c r="M274" s="35">
        <v>13158</v>
      </c>
      <c r="N274" s="24"/>
      <c r="O274" s="34">
        <v>0</v>
      </c>
      <c r="P274" s="34">
        <v>0</v>
      </c>
      <c r="Q274" s="36">
        <v>0.09</v>
      </c>
      <c r="R274" s="36">
        <v>3.8091043761858505E-2</v>
      </c>
      <c r="S274" s="37">
        <v>0</v>
      </c>
      <c r="T274" s="24"/>
      <c r="U274" s="38">
        <v>24530</v>
      </c>
      <c r="V274" s="38">
        <v>0</v>
      </c>
      <c r="W274" s="38">
        <v>0</v>
      </c>
      <c r="X274" s="38">
        <v>1786</v>
      </c>
      <c r="Y274" s="38">
        <v>26316</v>
      </c>
    </row>
    <row r="275" spans="1:25" x14ac:dyDescent="0.3">
      <c r="A275" s="31">
        <v>445</v>
      </c>
      <c r="B275" s="32">
        <v>445348017</v>
      </c>
      <c r="C275" s="33" t="s">
        <v>176</v>
      </c>
      <c r="D275" s="31">
        <v>348</v>
      </c>
      <c r="E275" s="33" t="s">
        <v>132</v>
      </c>
      <c r="F275" s="31">
        <v>17</v>
      </c>
      <c r="G275" s="33" t="s">
        <v>177</v>
      </c>
      <c r="H275" s="34">
        <v>15</v>
      </c>
      <c r="I275" s="35">
        <v>11172</v>
      </c>
      <c r="J275" s="35">
        <v>3217</v>
      </c>
      <c r="K275" s="35">
        <v>0</v>
      </c>
      <c r="L275" s="35">
        <v>893</v>
      </c>
      <c r="M275" s="35">
        <v>15282</v>
      </c>
      <c r="N275" s="24"/>
      <c r="O275" s="34">
        <v>0</v>
      </c>
      <c r="P275" s="34">
        <v>0</v>
      </c>
      <c r="Q275" s="36">
        <v>0.09</v>
      </c>
      <c r="R275" s="36">
        <v>6.5065900766196972E-3</v>
      </c>
      <c r="S275" s="37">
        <v>0</v>
      </c>
      <c r="T275" s="24"/>
      <c r="U275" s="38">
        <v>215835</v>
      </c>
      <c r="V275" s="38">
        <v>0</v>
      </c>
      <c r="W275" s="38">
        <v>0</v>
      </c>
      <c r="X275" s="38">
        <v>13395</v>
      </c>
      <c r="Y275" s="38">
        <v>229230</v>
      </c>
    </row>
    <row r="276" spans="1:25" x14ac:dyDescent="0.3">
      <c r="A276" s="31">
        <v>445</v>
      </c>
      <c r="B276" s="32">
        <v>445348064</v>
      </c>
      <c r="C276" s="33" t="s">
        <v>176</v>
      </c>
      <c r="D276" s="31">
        <v>348</v>
      </c>
      <c r="E276" s="33" t="s">
        <v>132</v>
      </c>
      <c r="F276" s="31">
        <v>64</v>
      </c>
      <c r="G276" s="33" t="s">
        <v>121</v>
      </c>
      <c r="H276" s="34">
        <v>2</v>
      </c>
      <c r="I276" s="35">
        <v>9269</v>
      </c>
      <c r="J276" s="35">
        <v>1479</v>
      </c>
      <c r="K276" s="35">
        <v>0</v>
      </c>
      <c r="L276" s="35">
        <v>893</v>
      </c>
      <c r="M276" s="35">
        <v>11641</v>
      </c>
      <c r="N276" s="24"/>
      <c r="O276" s="34">
        <v>0</v>
      </c>
      <c r="P276" s="34">
        <v>0</v>
      </c>
      <c r="Q276" s="36">
        <v>0.18</v>
      </c>
      <c r="R276" s="36">
        <v>3.2606912147443351E-2</v>
      </c>
      <c r="S276" s="37">
        <v>0</v>
      </c>
      <c r="T276" s="24"/>
      <c r="U276" s="38">
        <v>21496</v>
      </c>
      <c r="V276" s="38">
        <v>0</v>
      </c>
      <c r="W276" s="38">
        <v>0</v>
      </c>
      <c r="X276" s="38">
        <v>1786</v>
      </c>
      <c r="Y276" s="38">
        <v>23282</v>
      </c>
    </row>
    <row r="277" spans="1:25" x14ac:dyDescent="0.3">
      <c r="A277" s="31">
        <v>445</v>
      </c>
      <c r="B277" s="32">
        <v>445348110</v>
      </c>
      <c r="C277" s="33" t="s">
        <v>176</v>
      </c>
      <c r="D277" s="31">
        <v>348</v>
      </c>
      <c r="E277" s="33" t="s">
        <v>132</v>
      </c>
      <c r="F277" s="31">
        <v>110</v>
      </c>
      <c r="G277" s="33" t="s">
        <v>122</v>
      </c>
      <c r="H277" s="34">
        <v>4</v>
      </c>
      <c r="I277" s="35">
        <v>8749</v>
      </c>
      <c r="J277" s="35">
        <v>1624</v>
      </c>
      <c r="K277" s="35">
        <v>0</v>
      </c>
      <c r="L277" s="35">
        <v>893</v>
      </c>
      <c r="M277" s="35">
        <v>11266</v>
      </c>
      <c r="N277" s="24"/>
      <c r="O277" s="34">
        <v>0</v>
      </c>
      <c r="P277" s="34">
        <v>0</v>
      </c>
      <c r="Q277" s="36">
        <v>0.09</v>
      </c>
      <c r="R277" s="36">
        <v>8.5800674218337279E-3</v>
      </c>
      <c r="S277" s="37">
        <v>0</v>
      </c>
      <c r="T277" s="24"/>
      <c r="U277" s="38">
        <v>41492</v>
      </c>
      <c r="V277" s="38">
        <v>0</v>
      </c>
      <c r="W277" s="38">
        <v>0</v>
      </c>
      <c r="X277" s="38">
        <v>3572</v>
      </c>
      <c r="Y277" s="38">
        <v>45064</v>
      </c>
    </row>
    <row r="278" spans="1:25" x14ac:dyDescent="0.3">
      <c r="A278" s="31">
        <v>445</v>
      </c>
      <c r="B278" s="32">
        <v>445348151</v>
      </c>
      <c r="C278" s="33" t="s">
        <v>176</v>
      </c>
      <c r="D278" s="31">
        <v>348</v>
      </c>
      <c r="E278" s="33" t="s">
        <v>132</v>
      </c>
      <c r="F278" s="31">
        <v>151</v>
      </c>
      <c r="G278" s="33" t="s">
        <v>178</v>
      </c>
      <c r="H278" s="34">
        <v>9</v>
      </c>
      <c r="I278" s="35">
        <v>10838</v>
      </c>
      <c r="J278" s="35">
        <v>2318</v>
      </c>
      <c r="K278" s="35">
        <v>0</v>
      </c>
      <c r="L278" s="35">
        <v>893</v>
      </c>
      <c r="M278" s="35">
        <v>14049</v>
      </c>
      <c r="N278" s="24"/>
      <c r="O278" s="34">
        <v>0</v>
      </c>
      <c r="P278" s="34">
        <v>0</v>
      </c>
      <c r="Q278" s="36">
        <v>0.09</v>
      </c>
      <c r="R278" s="36">
        <v>7.0011070635058979E-3</v>
      </c>
      <c r="S278" s="37">
        <v>0</v>
      </c>
      <c r="T278" s="24"/>
      <c r="U278" s="38">
        <v>118404</v>
      </c>
      <c r="V278" s="38">
        <v>0</v>
      </c>
      <c r="W278" s="38">
        <v>0</v>
      </c>
      <c r="X278" s="38">
        <v>8037</v>
      </c>
      <c r="Y278" s="38">
        <v>126441</v>
      </c>
    </row>
    <row r="279" spans="1:25" x14ac:dyDescent="0.3">
      <c r="A279" s="31">
        <v>445</v>
      </c>
      <c r="B279" s="32">
        <v>445348153</v>
      </c>
      <c r="C279" s="33" t="s">
        <v>176</v>
      </c>
      <c r="D279" s="31">
        <v>348</v>
      </c>
      <c r="E279" s="33" t="s">
        <v>132</v>
      </c>
      <c r="F279" s="31">
        <v>153</v>
      </c>
      <c r="G279" s="33" t="s">
        <v>124</v>
      </c>
      <c r="H279" s="34">
        <v>1</v>
      </c>
      <c r="I279" s="35">
        <v>8410</v>
      </c>
      <c r="J279" s="35">
        <v>445</v>
      </c>
      <c r="K279" s="35">
        <v>0</v>
      </c>
      <c r="L279" s="35">
        <v>893</v>
      </c>
      <c r="M279" s="35">
        <v>9748</v>
      </c>
      <c r="N279" s="24"/>
      <c r="O279" s="34">
        <v>0</v>
      </c>
      <c r="P279" s="34">
        <v>0</v>
      </c>
      <c r="Q279" s="36">
        <v>0.09</v>
      </c>
      <c r="R279" s="36">
        <v>1.4280189411397975E-2</v>
      </c>
      <c r="S279" s="37">
        <v>0</v>
      </c>
      <c r="T279" s="24"/>
      <c r="U279" s="38">
        <v>8855</v>
      </c>
      <c r="V279" s="38">
        <v>0</v>
      </c>
      <c r="W279" s="38">
        <v>0</v>
      </c>
      <c r="X279" s="38">
        <v>893</v>
      </c>
      <c r="Y279" s="38">
        <v>9748</v>
      </c>
    </row>
    <row r="280" spans="1:25" x14ac:dyDescent="0.3">
      <c r="A280" s="31">
        <v>445</v>
      </c>
      <c r="B280" s="32">
        <v>445348186</v>
      </c>
      <c r="C280" s="33" t="s">
        <v>176</v>
      </c>
      <c r="D280" s="31">
        <v>348</v>
      </c>
      <c r="E280" s="33" t="s">
        <v>132</v>
      </c>
      <c r="F280" s="31">
        <v>186</v>
      </c>
      <c r="G280" s="33" t="s">
        <v>180</v>
      </c>
      <c r="H280" s="34">
        <v>4</v>
      </c>
      <c r="I280" s="35">
        <v>10361</v>
      </c>
      <c r="J280" s="35">
        <v>4527</v>
      </c>
      <c r="K280" s="35">
        <v>0</v>
      </c>
      <c r="L280" s="35">
        <v>893</v>
      </c>
      <c r="M280" s="35">
        <v>15781</v>
      </c>
      <c r="N280" s="24"/>
      <c r="O280" s="34">
        <v>0</v>
      </c>
      <c r="P280" s="34">
        <v>0</v>
      </c>
      <c r="Q280" s="36">
        <v>0.09</v>
      </c>
      <c r="R280" s="36">
        <v>3.7842511860606987E-3</v>
      </c>
      <c r="S280" s="37">
        <v>0</v>
      </c>
      <c r="T280" s="24"/>
      <c r="U280" s="38">
        <v>59552</v>
      </c>
      <c r="V280" s="38">
        <v>0</v>
      </c>
      <c r="W280" s="38">
        <v>0</v>
      </c>
      <c r="X280" s="38">
        <v>3572</v>
      </c>
      <c r="Y280" s="38">
        <v>63124</v>
      </c>
    </row>
    <row r="281" spans="1:25" x14ac:dyDescent="0.3">
      <c r="A281" s="31">
        <v>445</v>
      </c>
      <c r="B281" s="32">
        <v>445348214</v>
      </c>
      <c r="C281" s="33" t="s">
        <v>176</v>
      </c>
      <c r="D281" s="31">
        <v>348</v>
      </c>
      <c r="E281" s="33" t="s">
        <v>132</v>
      </c>
      <c r="F281" s="31">
        <v>214</v>
      </c>
      <c r="G281" s="33" t="s">
        <v>203</v>
      </c>
      <c r="H281" s="34">
        <v>2</v>
      </c>
      <c r="I281" s="35">
        <v>10575.507690582961</v>
      </c>
      <c r="J281" s="35">
        <v>1945</v>
      </c>
      <c r="K281" s="35">
        <v>0</v>
      </c>
      <c r="L281" s="35">
        <v>893</v>
      </c>
      <c r="M281" s="35">
        <v>13413.507690582961</v>
      </c>
      <c r="N281" s="24"/>
      <c r="O281" s="34">
        <v>0</v>
      </c>
      <c r="P281" s="34">
        <v>0</v>
      </c>
      <c r="Q281" s="36">
        <v>0.09</v>
      </c>
      <c r="R281" s="36">
        <v>1.5911857221576904E-3</v>
      </c>
      <c r="S281" s="37">
        <v>0</v>
      </c>
      <c r="T281" s="24"/>
      <c r="U281" s="38">
        <v>25042</v>
      </c>
      <c r="V281" s="38">
        <v>0</v>
      </c>
      <c r="W281" s="38">
        <v>0</v>
      </c>
      <c r="X281" s="38">
        <v>1786</v>
      </c>
      <c r="Y281" s="38">
        <v>26828</v>
      </c>
    </row>
    <row r="282" spans="1:25" x14ac:dyDescent="0.3">
      <c r="A282" s="31">
        <v>445</v>
      </c>
      <c r="B282" s="32">
        <v>445348226</v>
      </c>
      <c r="C282" s="33" t="s">
        <v>176</v>
      </c>
      <c r="D282" s="31">
        <v>348</v>
      </c>
      <c r="E282" s="33" t="s">
        <v>132</v>
      </c>
      <c r="F282" s="31">
        <v>226</v>
      </c>
      <c r="G282" s="33" t="s">
        <v>181</v>
      </c>
      <c r="H282" s="34">
        <v>18</v>
      </c>
      <c r="I282" s="35">
        <v>10768</v>
      </c>
      <c r="J282" s="35">
        <v>662</v>
      </c>
      <c r="K282" s="35">
        <v>0</v>
      </c>
      <c r="L282" s="35">
        <v>893</v>
      </c>
      <c r="M282" s="35">
        <v>12323</v>
      </c>
      <c r="N282" s="24"/>
      <c r="O282" s="34">
        <v>0</v>
      </c>
      <c r="P282" s="34">
        <v>0</v>
      </c>
      <c r="Q282" s="36">
        <v>0.09</v>
      </c>
      <c r="R282" s="36">
        <v>1.1308711132789417E-2</v>
      </c>
      <c r="S282" s="37">
        <v>0</v>
      </c>
      <c r="T282" s="24"/>
      <c r="U282" s="38">
        <v>205740</v>
      </c>
      <c r="V282" s="38">
        <v>0</v>
      </c>
      <c r="W282" s="38">
        <v>0</v>
      </c>
      <c r="X282" s="38">
        <v>16074</v>
      </c>
      <c r="Y282" s="38">
        <v>221814</v>
      </c>
    </row>
    <row r="283" spans="1:25" x14ac:dyDescent="0.3">
      <c r="A283" s="31">
        <v>445</v>
      </c>
      <c r="B283" s="32">
        <v>445348316</v>
      </c>
      <c r="C283" s="33" t="s">
        <v>176</v>
      </c>
      <c r="D283" s="31">
        <v>348</v>
      </c>
      <c r="E283" s="33" t="s">
        <v>132</v>
      </c>
      <c r="F283" s="31">
        <v>316</v>
      </c>
      <c r="G283" s="33" t="s">
        <v>182</v>
      </c>
      <c r="H283" s="34">
        <v>5</v>
      </c>
      <c r="I283" s="35">
        <v>10458</v>
      </c>
      <c r="J283" s="35">
        <v>1432</v>
      </c>
      <c r="K283" s="35">
        <v>0</v>
      </c>
      <c r="L283" s="35">
        <v>893</v>
      </c>
      <c r="M283" s="35">
        <v>12783</v>
      </c>
      <c r="N283" s="24"/>
      <c r="O283" s="34">
        <v>0</v>
      </c>
      <c r="P283" s="34">
        <v>0</v>
      </c>
      <c r="Q283" s="36">
        <v>0.18</v>
      </c>
      <c r="R283" s="36">
        <v>7.7401177601864393E-3</v>
      </c>
      <c r="S283" s="37">
        <v>0</v>
      </c>
      <c r="T283" s="24"/>
      <c r="U283" s="38">
        <v>59450</v>
      </c>
      <c r="V283" s="38">
        <v>0</v>
      </c>
      <c r="W283" s="38">
        <v>0</v>
      </c>
      <c r="X283" s="38">
        <v>4465</v>
      </c>
      <c r="Y283" s="38">
        <v>63915</v>
      </c>
    </row>
    <row r="284" spans="1:25" x14ac:dyDescent="0.3">
      <c r="A284" s="31">
        <v>445</v>
      </c>
      <c r="B284" s="32">
        <v>445348322</v>
      </c>
      <c r="C284" s="33" t="s">
        <v>176</v>
      </c>
      <c r="D284" s="31">
        <v>348</v>
      </c>
      <c r="E284" s="33" t="s">
        <v>132</v>
      </c>
      <c r="F284" s="31">
        <v>322</v>
      </c>
      <c r="G284" s="33" t="s">
        <v>131</v>
      </c>
      <c r="H284" s="34">
        <v>4</v>
      </c>
      <c r="I284" s="35">
        <v>8749</v>
      </c>
      <c r="J284" s="35">
        <v>4303</v>
      </c>
      <c r="K284" s="35">
        <v>0</v>
      </c>
      <c r="L284" s="35">
        <v>893</v>
      </c>
      <c r="M284" s="35">
        <v>13945</v>
      </c>
      <c r="N284" s="24"/>
      <c r="O284" s="34">
        <v>0</v>
      </c>
      <c r="P284" s="34">
        <v>0</v>
      </c>
      <c r="Q284" s="36">
        <v>0.09</v>
      </c>
      <c r="R284" s="36">
        <v>1.0331498132198217E-2</v>
      </c>
      <c r="S284" s="37">
        <v>0</v>
      </c>
      <c r="T284" s="24"/>
      <c r="U284" s="38">
        <v>52208</v>
      </c>
      <c r="V284" s="38">
        <v>0</v>
      </c>
      <c r="W284" s="38">
        <v>0</v>
      </c>
      <c r="X284" s="38">
        <v>3572</v>
      </c>
      <c r="Y284" s="38">
        <v>55780</v>
      </c>
    </row>
    <row r="285" spans="1:25" x14ac:dyDescent="0.3">
      <c r="A285" s="31">
        <v>445</v>
      </c>
      <c r="B285" s="32">
        <v>445348348</v>
      </c>
      <c r="C285" s="33" t="s">
        <v>176</v>
      </c>
      <c r="D285" s="31">
        <v>348</v>
      </c>
      <c r="E285" s="33" t="s">
        <v>132</v>
      </c>
      <c r="F285" s="31">
        <v>348</v>
      </c>
      <c r="G285" s="33" t="s">
        <v>132</v>
      </c>
      <c r="H285" s="34">
        <v>1342</v>
      </c>
      <c r="I285" s="35">
        <v>11141</v>
      </c>
      <c r="J285" s="35">
        <v>93</v>
      </c>
      <c r="K285" s="35">
        <v>688.10059612518626</v>
      </c>
      <c r="L285" s="35">
        <v>893</v>
      </c>
      <c r="M285" s="35">
        <v>12815.100596125187</v>
      </c>
      <c r="N285" s="24"/>
      <c r="O285" s="34">
        <v>0</v>
      </c>
      <c r="P285" s="34">
        <v>0</v>
      </c>
      <c r="Q285" s="36">
        <v>0.09</v>
      </c>
      <c r="R285" s="36">
        <v>6.5907631065990693E-2</v>
      </c>
      <c r="S285" s="37">
        <v>0</v>
      </c>
      <c r="T285" s="24"/>
      <c r="U285" s="38">
        <v>15076028</v>
      </c>
      <c r="V285" s="38">
        <v>923431</v>
      </c>
      <c r="W285" s="38">
        <v>0</v>
      </c>
      <c r="X285" s="38">
        <v>1198406</v>
      </c>
      <c r="Y285" s="38">
        <v>17197865</v>
      </c>
    </row>
    <row r="286" spans="1:25" x14ac:dyDescent="0.3">
      <c r="A286" s="31">
        <v>445</v>
      </c>
      <c r="B286" s="32">
        <v>445348658</v>
      </c>
      <c r="C286" s="33" t="s">
        <v>176</v>
      </c>
      <c r="D286" s="31">
        <v>348</v>
      </c>
      <c r="E286" s="33" t="s">
        <v>132</v>
      </c>
      <c r="F286" s="31">
        <v>658</v>
      </c>
      <c r="G286" s="33" t="s">
        <v>183</v>
      </c>
      <c r="H286" s="34">
        <v>2</v>
      </c>
      <c r="I286" s="35">
        <v>8749</v>
      </c>
      <c r="J286" s="35">
        <v>1103</v>
      </c>
      <c r="K286" s="35">
        <v>0</v>
      </c>
      <c r="L286" s="35">
        <v>893</v>
      </c>
      <c r="M286" s="35">
        <v>10745</v>
      </c>
      <c r="N286" s="24"/>
      <c r="O286" s="34">
        <v>0</v>
      </c>
      <c r="P286" s="34">
        <v>0</v>
      </c>
      <c r="Q286" s="36">
        <v>0.09</v>
      </c>
      <c r="R286" s="36">
        <v>2.2172338791657362E-3</v>
      </c>
      <c r="S286" s="37">
        <v>0</v>
      </c>
      <c r="T286" s="24"/>
      <c r="U286" s="38">
        <v>19704</v>
      </c>
      <c r="V286" s="38">
        <v>0</v>
      </c>
      <c r="W286" s="38">
        <v>0</v>
      </c>
      <c r="X286" s="38">
        <v>1786</v>
      </c>
      <c r="Y286" s="38">
        <v>21490</v>
      </c>
    </row>
    <row r="287" spans="1:25" x14ac:dyDescent="0.3">
      <c r="A287" s="31">
        <v>445</v>
      </c>
      <c r="B287" s="32">
        <v>445348753</v>
      </c>
      <c r="C287" s="33" t="s">
        <v>176</v>
      </c>
      <c r="D287" s="31">
        <v>348</v>
      </c>
      <c r="E287" s="33" t="s">
        <v>132</v>
      </c>
      <c r="F287" s="31">
        <v>753</v>
      </c>
      <c r="G287" s="33" t="s">
        <v>248</v>
      </c>
      <c r="H287" s="34">
        <v>2</v>
      </c>
      <c r="I287" s="35">
        <v>10576.332244208495</v>
      </c>
      <c r="J287" s="35">
        <v>4132</v>
      </c>
      <c r="K287" s="35">
        <v>0</v>
      </c>
      <c r="L287" s="35">
        <v>893</v>
      </c>
      <c r="M287" s="35">
        <v>15601.332244208495</v>
      </c>
      <c r="N287" s="24"/>
      <c r="O287" s="34">
        <v>0</v>
      </c>
      <c r="P287" s="34">
        <v>0</v>
      </c>
      <c r="Q287" s="36">
        <v>0.09</v>
      </c>
      <c r="R287" s="36">
        <v>1.1348729168125953E-2</v>
      </c>
      <c r="S287" s="37">
        <v>0</v>
      </c>
      <c r="T287" s="24"/>
      <c r="U287" s="38">
        <v>29416</v>
      </c>
      <c r="V287" s="38">
        <v>0</v>
      </c>
      <c r="W287" s="38">
        <v>0</v>
      </c>
      <c r="X287" s="38">
        <v>1786</v>
      </c>
      <c r="Y287" s="38">
        <v>31202</v>
      </c>
    </row>
    <row r="288" spans="1:25" x14ac:dyDescent="0.3">
      <c r="A288" s="31">
        <v>445</v>
      </c>
      <c r="B288" s="32">
        <v>445348767</v>
      </c>
      <c r="C288" s="33" t="s">
        <v>176</v>
      </c>
      <c r="D288" s="31">
        <v>348</v>
      </c>
      <c r="E288" s="33" t="s">
        <v>132</v>
      </c>
      <c r="F288" s="31">
        <v>767</v>
      </c>
      <c r="G288" s="33" t="s">
        <v>184</v>
      </c>
      <c r="H288" s="34">
        <v>3</v>
      </c>
      <c r="I288" s="35">
        <v>9009</v>
      </c>
      <c r="J288" s="35">
        <v>2080</v>
      </c>
      <c r="K288" s="35">
        <v>0</v>
      </c>
      <c r="L288" s="35">
        <v>893</v>
      </c>
      <c r="M288" s="35">
        <v>11982</v>
      </c>
      <c r="N288" s="24"/>
      <c r="O288" s="34">
        <v>0</v>
      </c>
      <c r="P288" s="34">
        <v>0</v>
      </c>
      <c r="Q288" s="36">
        <v>0.09</v>
      </c>
      <c r="R288" s="36">
        <v>2.5184414064304547E-2</v>
      </c>
      <c r="S288" s="37">
        <v>0</v>
      </c>
      <c r="T288" s="24"/>
      <c r="U288" s="38">
        <v>33267</v>
      </c>
      <c r="V288" s="38">
        <v>0</v>
      </c>
      <c r="W288" s="38">
        <v>0</v>
      </c>
      <c r="X288" s="38">
        <v>2679</v>
      </c>
      <c r="Y288" s="38">
        <v>35946</v>
      </c>
    </row>
    <row r="289" spans="1:25" x14ac:dyDescent="0.3">
      <c r="A289" s="31">
        <v>445</v>
      </c>
      <c r="B289" s="32">
        <v>445348775</v>
      </c>
      <c r="C289" s="33" t="s">
        <v>176</v>
      </c>
      <c r="D289" s="31">
        <v>348</v>
      </c>
      <c r="E289" s="33" t="s">
        <v>132</v>
      </c>
      <c r="F289" s="31">
        <v>775</v>
      </c>
      <c r="G289" s="33" t="s">
        <v>77</v>
      </c>
      <c r="H289" s="34">
        <v>13</v>
      </c>
      <c r="I289" s="35">
        <v>10048</v>
      </c>
      <c r="J289" s="35">
        <v>1906</v>
      </c>
      <c r="K289" s="35">
        <v>0</v>
      </c>
      <c r="L289" s="35">
        <v>893</v>
      </c>
      <c r="M289" s="35">
        <v>12847</v>
      </c>
      <c r="N289" s="24"/>
      <c r="O289" s="34">
        <v>0</v>
      </c>
      <c r="P289" s="34">
        <v>0</v>
      </c>
      <c r="Q289" s="36">
        <v>0.09</v>
      </c>
      <c r="R289" s="36">
        <v>5.1544450617328971E-3</v>
      </c>
      <c r="S289" s="37">
        <v>0</v>
      </c>
      <c r="T289" s="24"/>
      <c r="U289" s="38">
        <v>155402</v>
      </c>
      <c r="V289" s="38">
        <v>0</v>
      </c>
      <c r="W289" s="38">
        <v>0</v>
      </c>
      <c r="X289" s="38">
        <v>11609</v>
      </c>
      <c r="Y289" s="38">
        <v>167011</v>
      </c>
    </row>
    <row r="290" spans="1:25" x14ac:dyDescent="0.3">
      <c r="A290" s="31">
        <v>446</v>
      </c>
      <c r="B290" s="32">
        <v>446099016</v>
      </c>
      <c r="C290" s="33" t="s">
        <v>185</v>
      </c>
      <c r="D290" s="31">
        <v>99</v>
      </c>
      <c r="E290" s="33" t="s">
        <v>186</v>
      </c>
      <c r="F290" s="31">
        <v>16</v>
      </c>
      <c r="G290" s="33" t="s">
        <v>187</v>
      </c>
      <c r="H290" s="34">
        <v>345</v>
      </c>
      <c r="I290" s="35">
        <v>10089</v>
      </c>
      <c r="J290" s="35">
        <v>426</v>
      </c>
      <c r="K290" s="35">
        <v>0</v>
      </c>
      <c r="L290" s="35">
        <v>893</v>
      </c>
      <c r="M290" s="35">
        <v>11408</v>
      </c>
      <c r="N290" s="24"/>
      <c r="O290" s="34">
        <v>0</v>
      </c>
      <c r="P290" s="34">
        <v>0</v>
      </c>
      <c r="Q290" s="36">
        <v>0.09</v>
      </c>
      <c r="R290" s="36">
        <v>4.8711495545593904E-2</v>
      </c>
      <c r="S290" s="37">
        <v>0</v>
      </c>
      <c r="T290" s="24"/>
      <c r="U290" s="38">
        <v>3627675</v>
      </c>
      <c r="V290" s="38">
        <v>0</v>
      </c>
      <c r="W290" s="38">
        <v>0</v>
      </c>
      <c r="X290" s="38">
        <v>308085</v>
      </c>
      <c r="Y290" s="38">
        <v>3935760</v>
      </c>
    </row>
    <row r="291" spans="1:25" x14ac:dyDescent="0.3">
      <c r="A291" s="31">
        <v>446</v>
      </c>
      <c r="B291" s="32">
        <v>446099018</v>
      </c>
      <c r="C291" s="33" t="s">
        <v>185</v>
      </c>
      <c r="D291" s="31">
        <v>99</v>
      </c>
      <c r="E291" s="33" t="s">
        <v>186</v>
      </c>
      <c r="F291" s="31">
        <v>18</v>
      </c>
      <c r="G291" s="33" t="s">
        <v>188</v>
      </c>
      <c r="H291" s="34">
        <v>8</v>
      </c>
      <c r="I291" s="35">
        <v>11283</v>
      </c>
      <c r="J291" s="35">
        <v>10727</v>
      </c>
      <c r="K291" s="35">
        <v>0</v>
      </c>
      <c r="L291" s="35">
        <v>893</v>
      </c>
      <c r="M291" s="35">
        <v>22903</v>
      </c>
      <c r="N291" s="24"/>
      <c r="O291" s="34">
        <v>0</v>
      </c>
      <c r="P291" s="34">
        <v>0</v>
      </c>
      <c r="Q291" s="36">
        <v>0.09</v>
      </c>
      <c r="R291" s="36">
        <v>1.8134546104197267E-2</v>
      </c>
      <c r="S291" s="37">
        <v>0</v>
      </c>
      <c r="T291" s="24"/>
      <c r="U291" s="38">
        <v>176080</v>
      </c>
      <c r="V291" s="38">
        <v>0</v>
      </c>
      <c r="W291" s="38">
        <v>0</v>
      </c>
      <c r="X291" s="38">
        <v>7144</v>
      </c>
      <c r="Y291" s="38">
        <v>183224</v>
      </c>
    </row>
    <row r="292" spans="1:25" x14ac:dyDescent="0.3">
      <c r="A292" s="31">
        <v>446</v>
      </c>
      <c r="B292" s="32">
        <v>446099035</v>
      </c>
      <c r="C292" s="33" t="s">
        <v>185</v>
      </c>
      <c r="D292" s="31">
        <v>99</v>
      </c>
      <c r="E292" s="33" t="s">
        <v>186</v>
      </c>
      <c r="F292" s="31">
        <v>35</v>
      </c>
      <c r="G292" s="33" t="s">
        <v>22</v>
      </c>
      <c r="H292" s="34">
        <v>4</v>
      </c>
      <c r="I292" s="35">
        <v>12504</v>
      </c>
      <c r="J292" s="35">
        <v>4396</v>
      </c>
      <c r="K292" s="35">
        <v>0</v>
      </c>
      <c r="L292" s="35">
        <v>893</v>
      </c>
      <c r="M292" s="35">
        <v>17793</v>
      </c>
      <c r="N292" s="24"/>
      <c r="O292" s="34">
        <v>0</v>
      </c>
      <c r="P292" s="34">
        <v>0</v>
      </c>
      <c r="Q292" s="36">
        <v>0.18</v>
      </c>
      <c r="R292" s="36">
        <v>0.1589661347017316</v>
      </c>
      <c r="S292" s="37">
        <v>0</v>
      </c>
      <c r="T292" s="24"/>
      <c r="U292" s="38">
        <v>67600</v>
      </c>
      <c r="V292" s="38">
        <v>0</v>
      </c>
      <c r="W292" s="38">
        <v>0</v>
      </c>
      <c r="X292" s="38">
        <v>3572</v>
      </c>
      <c r="Y292" s="38">
        <v>71172</v>
      </c>
    </row>
    <row r="293" spans="1:25" x14ac:dyDescent="0.3">
      <c r="A293" s="31">
        <v>446</v>
      </c>
      <c r="B293" s="32">
        <v>446099044</v>
      </c>
      <c r="C293" s="33" t="s">
        <v>185</v>
      </c>
      <c r="D293" s="31">
        <v>99</v>
      </c>
      <c r="E293" s="33" t="s">
        <v>186</v>
      </c>
      <c r="F293" s="31">
        <v>44</v>
      </c>
      <c r="G293" s="33" t="s">
        <v>35</v>
      </c>
      <c r="H293" s="34">
        <v>466</v>
      </c>
      <c r="I293" s="35">
        <v>11413</v>
      </c>
      <c r="J293" s="35">
        <v>261</v>
      </c>
      <c r="K293" s="35">
        <v>0</v>
      </c>
      <c r="L293" s="35">
        <v>893</v>
      </c>
      <c r="M293" s="35">
        <v>12567</v>
      </c>
      <c r="N293" s="24"/>
      <c r="O293" s="34">
        <v>0</v>
      </c>
      <c r="P293" s="34">
        <v>0</v>
      </c>
      <c r="Q293" s="36">
        <v>0.09</v>
      </c>
      <c r="R293" s="36">
        <v>5.5847301083240118E-2</v>
      </c>
      <c r="S293" s="37">
        <v>0</v>
      </c>
      <c r="T293" s="24"/>
      <c r="U293" s="38">
        <v>5440084</v>
      </c>
      <c r="V293" s="38">
        <v>0</v>
      </c>
      <c r="W293" s="38">
        <v>0</v>
      </c>
      <c r="X293" s="38">
        <v>416138</v>
      </c>
      <c r="Y293" s="38">
        <v>5856222</v>
      </c>
    </row>
    <row r="294" spans="1:25" x14ac:dyDescent="0.3">
      <c r="A294" s="31">
        <v>446</v>
      </c>
      <c r="B294" s="32">
        <v>446099050</v>
      </c>
      <c r="C294" s="33" t="s">
        <v>185</v>
      </c>
      <c r="D294" s="31">
        <v>99</v>
      </c>
      <c r="E294" s="33" t="s">
        <v>186</v>
      </c>
      <c r="F294" s="31">
        <v>50</v>
      </c>
      <c r="G294" s="33" t="s">
        <v>112</v>
      </c>
      <c r="H294" s="34">
        <v>8</v>
      </c>
      <c r="I294" s="35">
        <v>10383</v>
      </c>
      <c r="J294" s="35">
        <v>4891</v>
      </c>
      <c r="K294" s="35">
        <v>0</v>
      </c>
      <c r="L294" s="35">
        <v>893</v>
      </c>
      <c r="M294" s="35">
        <v>16167</v>
      </c>
      <c r="N294" s="24"/>
      <c r="O294" s="34">
        <v>0</v>
      </c>
      <c r="P294" s="34">
        <v>0</v>
      </c>
      <c r="Q294" s="36">
        <v>0.09</v>
      </c>
      <c r="R294" s="36">
        <v>4.2071476538995982E-3</v>
      </c>
      <c r="S294" s="37">
        <v>0</v>
      </c>
      <c r="T294" s="24"/>
      <c r="U294" s="38">
        <v>122192</v>
      </c>
      <c r="V294" s="38">
        <v>0</v>
      </c>
      <c r="W294" s="38">
        <v>0</v>
      </c>
      <c r="X294" s="38">
        <v>7144</v>
      </c>
      <c r="Y294" s="38">
        <v>129336</v>
      </c>
    </row>
    <row r="295" spans="1:25" x14ac:dyDescent="0.3">
      <c r="A295" s="31">
        <v>446</v>
      </c>
      <c r="B295" s="32">
        <v>446099083</v>
      </c>
      <c r="C295" s="33" t="s">
        <v>185</v>
      </c>
      <c r="D295" s="31">
        <v>99</v>
      </c>
      <c r="E295" s="33" t="s">
        <v>186</v>
      </c>
      <c r="F295" s="31">
        <v>83</v>
      </c>
      <c r="G295" s="33" t="s">
        <v>189</v>
      </c>
      <c r="H295" s="34">
        <v>4</v>
      </c>
      <c r="I295" s="35">
        <v>11147</v>
      </c>
      <c r="J295" s="35">
        <v>1928</v>
      </c>
      <c r="K295" s="35">
        <v>0</v>
      </c>
      <c r="L295" s="35">
        <v>893</v>
      </c>
      <c r="M295" s="35">
        <v>13968</v>
      </c>
      <c r="N295" s="24"/>
      <c r="O295" s="34">
        <v>0</v>
      </c>
      <c r="P295" s="34">
        <v>0</v>
      </c>
      <c r="Q295" s="36">
        <v>0.09</v>
      </c>
      <c r="R295" s="36">
        <v>5.3932724508857274E-3</v>
      </c>
      <c r="S295" s="37">
        <v>0</v>
      </c>
      <c r="T295" s="24"/>
      <c r="U295" s="38">
        <v>52300</v>
      </c>
      <c r="V295" s="38">
        <v>0</v>
      </c>
      <c r="W295" s="38">
        <v>0</v>
      </c>
      <c r="X295" s="38">
        <v>3572</v>
      </c>
      <c r="Y295" s="38">
        <v>55872</v>
      </c>
    </row>
    <row r="296" spans="1:25" x14ac:dyDescent="0.3">
      <c r="A296" s="31">
        <v>446</v>
      </c>
      <c r="B296" s="32">
        <v>446099088</v>
      </c>
      <c r="C296" s="33" t="s">
        <v>185</v>
      </c>
      <c r="D296" s="31">
        <v>99</v>
      </c>
      <c r="E296" s="33" t="s">
        <v>186</v>
      </c>
      <c r="F296" s="31">
        <v>88</v>
      </c>
      <c r="G296" s="33" t="s">
        <v>190</v>
      </c>
      <c r="H296" s="34">
        <v>5</v>
      </c>
      <c r="I296" s="35">
        <v>10879</v>
      </c>
      <c r="J296" s="35">
        <v>3271</v>
      </c>
      <c r="K296" s="35">
        <v>0</v>
      </c>
      <c r="L296" s="35">
        <v>893</v>
      </c>
      <c r="M296" s="35">
        <v>15043</v>
      </c>
      <c r="N296" s="24"/>
      <c r="O296" s="34">
        <v>0</v>
      </c>
      <c r="P296" s="34">
        <v>0</v>
      </c>
      <c r="Q296" s="36">
        <v>0.09</v>
      </c>
      <c r="R296" s="36">
        <v>1.4890060448128357E-3</v>
      </c>
      <c r="S296" s="37">
        <v>0</v>
      </c>
      <c r="T296" s="24"/>
      <c r="U296" s="38">
        <v>70750</v>
      </c>
      <c r="V296" s="38">
        <v>0</v>
      </c>
      <c r="W296" s="38">
        <v>0</v>
      </c>
      <c r="X296" s="38">
        <v>4465</v>
      </c>
      <c r="Y296" s="38">
        <v>75215</v>
      </c>
    </row>
    <row r="297" spans="1:25" x14ac:dyDescent="0.3">
      <c r="A297" s="31">
        <v>446</v>
      </c>
      <c r="B297" s="32">
        <v>446099099</v>
      </c>
      <c r="C297" s="33" t="s">
        <v>185</v>
      </c>
      <c r="D297" s="31">
        <v>99</v>
      </c>
      <c r="E297" s="33" t="s">
        <v>186</v>
      </c>
      <c r="F297" s="31">
        <v>99</v>
      </c>
      <c r="G297" s="33" t="s">
        <v>186</v>
      </c>
      <c r="H297" s="34">
        <v>135</v>
      </c>
      <c r="I297" s="35">
        <v>10319</v>
      </c>
      <c r="J297" s="35">
        <v>5950</v>
      </c>
      <c r="K297" s="35">
        <v>0</v>
      </c>
      <c r="L297" s="35">
        <v>893</v>
      </c>
      <c r="M297" s="35">
        <v>17162</v>
      </c>
      <c r="N297" s="24"/>
      <c r="O297" s="34">
        <v>0</v>
      </c>
      <c r="P297" s="34">
        <v>0</v>
      </c>
      <c r="Q297" s="36">
        <v>0.09</v>
      </c>
      <c r="R297" s="36">
        <v>5.0826003227307029E-2</v>
      </c>
      <c r="S297" s="37">
        <v>0</v>
      </c>
      <c r="T297" s="24"/>
      <c r="U297" s="38">
        <v>2196315</v>
      </c>
      <c r="V297" s="38">
        <v>0</v>
      </c>
      <c r="W297" s="38">
        <v>0</v>
      </c>
      <c r="X297" s="38">
        <v>120555</v>
      </c>
      <c r="Y297" s="38">
        <v>2316870</v>
      </c>
    </row>
    <row r="298" spans="1:25" x14ac:dyDescent="0.3">
      <c r="A298" s="31">
        <v>446</v>
      </c>
      <c r="B298" s="32">
        <v>446099133</v>
      </c>
      <c r="C298" s="33" t="s">
        <v>185</v>
      </c>
      <c r="D298" s="31">
        <v>99</v>
      </c>
      <c r="E298" s="33" t="s">
        <v>186</v>
      </c>
      <c r="F298" s="31">
        <v>133</v>
      </c>
      <c r="G298" s="33" t="s">
        <v>73</v>
      </c>
      <c r="H298" s="34">
        <v>4</v>
      </c>
      <c r="I298" s="35">
        <v>15241</v>
      </c>
      <c r="J298" s="35">
        <v>4777</v>
      </c>
      <c r="K298" s="35">
        <v>0</v>
      </c>
      <c r="L298" s="35">
        <v>893</v>
      </c>
      <c r="M298" s="35">
        <v>20911</v>
      </c>
      <c r="N298" s="24"/>
      <c r="O298" s="34">
        <v>0</v>
      </c>
      <c r="P298" s="34">
        <v>0</v>
      </c>
      <c r="Q298" s="36">
        <v>0.09</v>
      </c>
      <c r="R298" s="36">
        <v>3.0315170963572013E-2</v>
      </c>
      <c r="S298" s="37">
        <v>0</v>
      </c>
      <c r="T298" s="24"/>
      <c r="U298" s="38">
        <v>80072</v>
      </c>
      <c r="V298" s="38">
        <v>0</v>
      </c>
      <c r="W298" s="38">
        <v>0</v>
      </c>
      <c r="X298" s="38">
        <v>3572</v>
      </c>
      <c r="Y298" s="38">
        <v>83644</v>
      </c>
    </row>
    <row r="299" spans="1:25" x14ac:dyDescent="0.3">
      <c r="A299" s="31">
        <v>446</v>
      </c>
      <c r="B299" s="32">
        <v>446099167</v>
      </c>
      <c r="C299" s="33" t="s">
        <v>185</v>
      </c>
      <c r="D299" s="31">
        <v>99</v>
      </c>
      <c r="E299" s="33" t="s">
        <v>186</v>
      </c>
      <c r="F299" s="31">
        <v>167</v>
      </c>
      <c r="G299" s="33" t="s">
        <v>191</v>
      </c>
      <c r="H299" s="34">
        <v>106</v>
      </c>
      <c r="I299" s="35">
        <v>10398</v>
      </c>
      <c r="J299" s="35">
        <v>3844</v>
      </c>
      <c r="K299" s="35">
        <v>0</v>
      </c>
      <c r="L299" s="35">
        <v>893</v>
      </c>
      <c r="M299" s="35">
        <v>15135</v>
      </c>
      <c r="N299" s="24"/>
      <c r="O299" s="34">
        <v>0</v>
      </c>
      <c r="P299" s="34">
        <v>0</v>
      </c>
      <c r="Q299" s="36">
        <v>0.09</v>
      </c>
      <c r="R299" s="36">
        <v>2.6530666882198586E-2</v>
      </c>
      <c r="S299" s="37">
        <v>0</v>
      </c>
      <c r="T299" s="24"/>
      <c r="U299" s="38">
        <v>1509652</v>
      </c>
      <c r="V299" s="38">
        <v>0</v>
      </c>
      <c r="W299" s="38">
        <v>0</v>
      </c>
      <c r="X299" s="38">
        <v>94658</v>
      </c>
      <c r="Y299" s="38">
        <v>1604310</v>
      </c>
    </row>
    <row r="300" spans="1:25" x14ac:dyDescent="0.3">
      <c r="A300" s="31">
        <v>446</v>
      </c>
      <c r="B300" s="32">
        <v>446099170</v>
      </c>
      <c r="C300" s="33" t="s">
        <v>185</v>
      </c>
      <c r="D300" s="31">
        <v>99</v>
      </c>
      <c r="E300" s="33" t="s">
        <v>186</v>
      </c>
      <c r="F300" s="31">
        <v>170</v>
      </c>
      <c r="G300" s="33" t="s">
        <v>87</v>
      </c>
      <c r="H300" s="34">
        <v>1</v>
      </c>
      <c r="I300" s="35">
        <v>9138</v>
      </c>
      <c r="J300" s="35">
        <v>3570</v>
      </c>
      <c r="K300" s="35">
        <v>0</v>
      </c>
      <c r="L300" s="35">
        <v>893</v>
      </c>
      <c r="M300" s="35">
        <v>13601</v>
      </c>
      <c r="N300" s="24"/>
      <c r="O300" s="34">
        <v>0</v>
      </c>
      <c r="P300" s="34">
        <v>0</v>
      </c>
      <c r="Q300" s="36">
        <v>0.09</v>
      </c>
      <c r="R300" s="36">
        <v>9.0518479754969475E-2</v>
      </c>
      <c r="S300" s="37">
        <v>0</v>
      </c>
      <c r="T300" s="24"/>
      <c r="U300" s="38">
        <v>12708</v>
      </c>
      <c r="V300" s="38">
        <v>0</v>
      </c>
      <c r="W300" s="38">
        <v>0</v>
      </c>
      <c r="X300" s="38">
        <v>893</v>
      </c>
      <c r="Y300" s="38">
        <v>13601</v>
      </c>
    </row>
    <row r="301" spans="1:25" x14ac:dyDescent="0.3">
      <c r="A301" s="31">
        <v>446</v>
      </c>
      <c r="B301" s="32">
        <v>446099177</v>
      </c>
      <c r="C301" s="33" t="s">
        <v>185</v>
      </c>
      <c r="D301" s="31">
        <v>99</v>
      </c>
      <c r="E301" s="33" t="s">
        <v>186</v>
      </c>
      <c r="F301" s="31">
        <v>177</v>
      </c>
      <c r="G301" s="33" t="s">
        <v>127</v>
      </c>
      <c r="H301" s="34">
        <v>5</v>
      </c>
      <c r="I301" s="35">
        <v>12336</v>
      </c>
      <c r="J301" s="35">
        <v>4537</v>
      </c>
      <c r="K301" s="35">
        <v>0</v>
      </c>
      <c r="L301" s="35">
        <v>893</v>
      </c>
      <c r="M301" s="35">
        <v>17766</v>
      </c>
      <c r="N301" s="24"/>
      <c r="O301" s="34">
        <v>0</v>
      </c>
      <c r="P301" s="34">
        <v>0</v>
      </c>
      <c r="Q301" s="36">
        <v>0.09</v>
      </c>
      <c r="R301" s="36">
        <v>6.94348169721987E-3</v>
      </c>
      <c r="S301" s="37">
        <v>0</v>
      </c>
      <c r="T301" s="24"/>
      <c r="U301" s="38">
        <v>84365</v>
      </c>
      <c r="V301" s="38">
        <v>0</v>
      </c>
      <c r="W301" s="38">
        <v>0</v>
      </c>
      <c r="X301" s="38">
        <v>4465</v>
      </c>
      <c r="Y301" s="38">
        <v>88830</v>
      </c>
    </row>
    <row r="302" spans="1:25" x14ac:dyDescent="0.3">
      <c r="A302" s="31">
        <v>446</v>
      </c>
      <c r="B302" s="32">
        <v>446099208</v>
      </c>
      <c r="C302" s="33" t="s">
        <v>185</v>
      </c>
      <c r="D302" s="31">
        <v>99</v>
      </c>
      <c r="E302" s="33" t="s">
        <v>186</v>
      </c>
      <c r="F302" s="31">
        <v>208</v>
      </c>
      <c r="G302" s="33" t="s">
        <v>192</v>
      </c>
      <c r="H302" s="34">
        <v>4</v>
      </c>
      <c r="I302" s="35">
        <v>9090</v>
      </c>
      <c r="J302" s="35">
        <v>5617</v>
      </c>
      <c r="K302" s="35">
        <v>0</v>
      </c>
      <c r="L302" s="35">
        <v>893</v>
      </c>
      <c r="M302" s="35">
        <v>15600</v>
      </c>
      <c r="N302" s="24"/>
      <c r="O302" s="34">
        <v>0</v>
      </c>
      <c r="P302" s="34">
        <v>0</v>
      </c>
      <c r="Q302" s="36">
        <v>0.09</v>
      </c>
      <c r="R302" s="36">
        <v>4.2580409899055016E-3</v>
      </c>
      <c r="S302" s="37">
        <v>0</v>
      </c>
      <c r="T302" s="24"/>
      <c r="U302" s="38">
        <v>58828</v>
      </c>
      <c r="V302" s="38">
        <v>0</v>
      </c>
      <c r="W302" s="38">
        <v>0</v>
      </c>
      <c r="X302" s="38">
        <v>3572</v>
      </c>
      <c r="Y302" s="38">
        <v>62400</v>
      </c>
    </row>
    <row r="303" spans="1:25" x14ac:dyDescent="0.3">
      <c r="A303" s="31">
        <v>446</v>
      </c>
      <c r="B303" s="32">
        <v>446099212</v>
      </c>
      <c r="C303" s="33" t="s">
        <v>185</v>
      </c>
      <c r="D303" s="31">
        <v>99</v>
      </c>
      <c r="E303" s="33" t="s">
        <v>186</v>
      </c>
      <c r="F303" s="31">
        <v>212</v>
      </c>
      <c r="G303" s="33" t="s">
        <v>41</v>
      </c>
      <c r="H303" s="34">
        <v>154</v>
      </c>
      <c r="I303" s="35">
        <v>10322</v>
      </c>
      <c r="J303" s="35">
        <v>1708</v>
      </c>
      <c r="K303" s="35">
        <v>0</v>
      </c>
      <c r="L303" s="35">
        <v>893</v>
      </c>
      <c r="M303" s="35">
        <v>12923</v>
      </c>
      <c r="N303" s="24"/>
      <c r="O303" s="34">
        <v>0</v>
      </c>
      <c r="P303" s="34">
        <v>0</v>
      </c>
      <c r="Q303" s="36">
        <v>0.09</v>
      </c>
      <c r="R303" s="36">
        <v>3.7343491324493133E-2</v>
      </c>
      <c r="S303" s="37">
        <v>0</v>
      </c>
      <c r="T303" s="24"/>
      <c r="U303" s="38">
        <v>1852620</v>
      </c>
      <c r="V303" s="38">
        <v>0</v>
      </c>
      <c r="W303" s="38">
        <v>0</v>
      </c>
      <c r="X303" s="38">
        <v>137522</v>
      </c>
      <c r="Y303" s="38">
        <v>1990142</v>
      </c>
    </row>
    <row r="304" spans="1:25" x14ac:dyDescent="0.3">
      <c r="A304" s="31">
        <v>446</v>
      </c>
      <c r="B304" s="32">
        <v>446099218</v>
      </c>
      <c r="C304" s="33" t="s">
        <v>185</v>
      </c>
      <c r="D304" s="31">
        <v>99</v>
      </c>
      <c r="E304" s="33" t="s">
        <v>186</v>
      </c>
      <c r="F304" s="31">
        <v>218</v>
      </c>
      <c r="G304" s="33" t="s">
        <v>193</v>
      </c>
      <c r="H304" s="34">
        <v>111</v>
      </c>
      <c r="I304" s="35">
        <v>9827</v>
      </c>
      <c r="J304" s="35">
        <v>3247</v>
      </c>
      <c r="K304" s="35">
        <v>0</v>
      </c>
      <c r="L304" s="35">
        <v>893</v>
      </c>
      <c r="M304" s="35">
        <v>13967</v>
      </c>
      <c r="N304" s="24"/>
      <c r="O304" s="34">
        <v>0</v>
      </c>
      <c r="P304" s="34">
        <v>0</v>
      </c>
      <c r="Q304" s="36">
        <v>0.09</v>
      </c>
      <c r="R304" s="36">
        <v>4.3848349563035863E-2</v>
      </c>
      <c r="S304" s="37">
        <v>0</v>
      </c>
      <c r="T304" s="24"/>
      <c r="U304" s="38">
        <v>1451214</v>
      </c>
      <c r="V304" s="38">
        <v>0</v>
      </c>
      <c r="W304" s="38">
        <v>0</v>
      </c>
      <c r="X304" s="38">
        <v>99123</v>
      </c>
      <c r="Y304" s="38">
        <v>1550337</v>
      </c>
    </row>
    <row r="305" spans="1:25" x14ac:dyDescent="0.3">
      <c r="A305" s="31">
        <v>446</v>
      </c>
      <c r="B305" s="32">
        <v>446099220</v>
      </c>
      <c r="C305" s="33" t="s">
        <v>185</v>
      </c>
      <c r="D305" s="31">
        <v>99</v>
      </c>
      <c r="E305" s="33" t="s">
        <v>186</v>
      </c>
      <c r="F305" s="31">
        <v>220</v>
      </c>
      <c r="G305" s="33" t="s">
        <v>42</v>
      </c>
      <c r="H305" s="34">
        <v>39</v>
      </c>
      <c r="I305" s="35">
        <v>10636</v>
      </c>
      <c r="J305" s="35">
        <v>4330</v>
      </c>
      <c r="K305" s="35">
        <v>0</v>
      </c>
      <c r="L305" s="35">
        <v>893</v>
      </c>
      <c r="M305" s="35">
        <v>15859</v>
      </c>
      <c r="N305" s="24"/>
      <c r="O305" s="34">
        <v>0</v>
      </c>
      <c r="P305" s="34">
        <v>0</v>
      </c>
      <c r="Q305" s="36">
        <v>0.09</v>
      </c>
      <c r="R305" s="36">
        <v>1.6324036467687236E-2</v>
      </c>
      <c r="S305" s="37">
        <v>0</v>
      </c>
      <c r="T305" s="24"/>
      <c r="U305" s="38">
        <v>583674</v>
      </c>
      <c r="V305" s="38">
        <v>0</v>
      </c>
      <c r="W305" s="38">
        <v>0</v>
      </c>
      <c r="X305" s="38">
        <v>34827</v>
      </c>
      <c r="Y305" s="38">
        <v>618501</v>
      </c>
    </row>
    <row r="306" spans="1:25" x14ac:dyDescent="0.3">
      <c r="A306" s="31">
        <v>446</v>
      </c>
      <c r="B306" s="32">
        <v>446099238</v>
      </c>
      <c r="C306" s="33" t="s">
        <v>185</v>
      </c>
      <c r="D306" s="31">
        <v>99</v>
      </c>
      <c r="E306" s="33" t="s">
        <v>186</v>
      </c>
      <c r="F306" s="31">
        <v>238</v>
      </c>
      <c r="G306" s="33" t="s">
        <v>194</v>
      </c>
      <c r="H306" s="34">
        <v>24</v>
      </c>
      <c r="I306" s="35">
        <v>10546</v>
      </c>
      <c r="J306" s="35">
        <v>6552</v>
      </c>
      <c r="K306" s="35">
        <v>0</v>
      </c>
      <c r="L306" s="35">
        <v>893</v>
      </c>
      <c r="M306" s="35">
        <v>17991</v>
      </c>
      <c r="N306" s="24"/>
      <c r="O306" s="34">
        <v>0</v>
      </c>
      <c r="P306" s="34">
        <v>0</v>
      </c>
      <c r="Q306" s="36">
        <v>0.09</v>
      </c>
      <c r="R306" s="36">
        <v>4.6129737161400314E-2</v>
      </c>
      <c r="S306" s="37">
        <v>0</v>
      </c>
      <c r="T306" s="24"/>
      <c r="U306" s="38">
        <v>410352</v>
      </c>
      <c r="V306" s="38">
        <v>0</v>
      </c>
      <c r="W306" s="38">
        <v>0</v>
      </c>
      <c r="X306" s="38">
        <v>21432</v>
      </c>
      <c r="Y306" s="38">
        <v>431784</v>
      </c>
    </row>
    <row r="307" spans="1:25" x14ac:dyDescent="0.3">
      <c r="A307" s="31">
        <v>446</v>
      </c>
      <c r="B307" s="32">
        <v>446099244</v>
      </c>
      <c r="C307" s="33" t="s">
        <v>185</v>
      </c>
      <c r="D307" s="31">
        <v>99</v>
      </c>
      <c r="E307" s="33" t="s">
        <v>186</v>
      </c>
      <c r="F307" s="31">
        <v>244</v>
      </c>
      <c r="G307" s="33" t="s">
        <v>43</v>
      </c>
      <c r="H307" s="34">
        <v>17</v>
      </c>
      <c r="I307" s="35">
        <v>12455</v>
      </c>
      <c r="J307" s="35">
        <v>5047</v>
      </c>
      <c r="K307" s="35">
        <v>0</v>
      </c>
      <c r="L307" s="35">
        <v>893</v>
      </c>
      <c r="M307" s="35">
        <v>18395</v>
      </c>
      <c r="N307" s="24"/>
      <c r="O307" s="34">
        <v>0</v>
      </c>
      <c r="P307" s="34">
        <v>0</v>
      </c>
      <c r="Q307" s="36">
        <v>0.18</v>
      </c>
      <c r="R307" s="36">
        <v>0.10548220167912307</v>
      </c>
      <c r="S307" s="37">
        <v>0</v>
      </c>
      <c r="T307" s="24"/>
      <c r="U307" s="38">
        <v>297534</v>
      </c>
      <c r="V307" s="38">
        <v>0</v>
      </c>
      <c r="W307" s="38">
        <v>0</v>
      </c>
      <c r="X307" s="38">
        <v>15181</v>
      </c>
      <c r="Y307" s="38">
        <v>312715</v>
      </c>
    </row>
    <row r="308" spans="1:25" x14ac:dyDescent="0.3">
      <c r="A308" s="31">
        <v>446</v>
      </c>
      <c r="B308" s="32">
        <v>446099266</v>
      </c>
      <c r="C308" s="33" t="s">
        <v>185</v>
      </c>
      <c r="D308" s="31">
        <v>99</v>
      </c>
      <c r="E308" s="33" t="s">
        <v>186</v>
      </c>
      <c r="F308" s="31">
        <v>266</v>
      </c>
      <c r="G308" s="33" t="s">
        <v>195</v>
      </c>
      <c r="H308" s="34">
        <v>5</v>
      </c>
      <c r="I308" s="35">
        <v>9018</v>
      </c>
      <c r="J308" s="35">
        <v>4770</v>
      </c>
      <c r="K308" s="35">
        <v>0</v>
      </c>
      <c r="L308" s="35">
        <v>893</v>
      </c>
      <c r="M308" s="35">
        <v>14681</v>
      </c>
      <c r="N308" s="24"/>
      <c r="O308" s="34">
        <v>0</v>
      </c>
      <c r="P308" s="34">
        <v>0</v>
      </c>
      <c r="Q308" s="36">
        <v>0.09</v>
      </c>
      <c r="R308" s="36">
        <v>1.3065531914164569E-3</v>
      </c>
      <c r="S308" s="37">
        <v>0</v>
      </c>
      <c r="T308" s="24"/>
      <c r="U308" s="38">
        <v>68940</v>
      </c>
      <c r="V308" s="38">
        <v>0</v>
      </c>
      <c r="W308" s="38">
        <v>0</v>
      </c>
      <c r="X308" s="38">
        <v>4465</v>
      </c>
      <c r="Y308" s="38">
        <v>73405</v>
      </c>
    </row>
    <row r="309" spans="1:25" x14ac:dyDescent="0.3">
      <c r="A309" s="31">
        <v>446</v>
      </c>
      <c r="B309" s="32">
        <v>446099285</v>
      </c>
      <c r="C309" s="33" t="s">
        <v>185</v>
      </c>
      <c r="D309" s="31">
        <v>99</v>
      </c>
      <c r="E309" s="33" t="s">
        <v>186</v>
      </c>
      <c r="F309" s="31">
        <v>285</v>
      </c>
      <c r="G309" s="33" t="s">
        <v>44</v>
      </c>
      <c r="H309" s="34">
        <v>131</v>
      </c>
      <c r="I309" s="35">
        <v>10605</v>
      </c>
      <c r="J309" s="35">
        <v>3248</v>
      </c>
      <c r="K309" s="35">
        <v>0</v>
      </c>
      <c r="L309" s="35">
        <v>893</v>
      </c>
      <c r="M309" s="35">
        <v>14746</v>
      </c>
      <c r="N309" s="24"/>
      <c r="O309" s="34">
        <v>0</v>
      </c>
      <c r="P309" s="34">
        <v>0</v>
      </c>
      <c r="Q309" s="36">
        <v>0.09</v>
      </c>
      <c r="R309" s="36">
        <v>4.1055014022640106E-2</v>
      </c>
      <c r="S309" s="37">
        <v>0</v>
      </c>
      <c r="T309" s="24"/>
      <c r="U309" s="38">
        <v>1814743</v>
      </c>
      <c r="V309" s="38">
        <v>0</v>
      </c>
      <c r="W309" s="38">
        <v>0</v>
      </c>
      <c r="X309" s="38">
        <v>116983</v>
      </c>
      <c r="Y309" s="38">
        <v>1931726</v>
      </c>
    </row>
    <row r="310" spans="1:25" x14ac:dyDescent="0.3">
      <c r="A310" s="31">
        <v>446</v>
      </c>
      <c r="B310" s="32">
        <v>446099293</v>
      </c>
      <c r="C310" s="33" t="s">
        <v>185</v>
      </c>
      <c r="D310" s="31">
        <v>99</v>
      </c>
      <c r="E310" s="33" t="s">
        <v>186</v>
      </c>
      <c r="F310" s="31">
        <v>293</v>
      </c>
      <c r="G310" s="33" t="s">
        <v>45</v>
      </c>
      <c r="H310" s="34">
        <v>9</v>
      </c>
      <c r="I310" s="35">
        <v>11452</v>
      </c>
      <c r="J310" s="35">
        <v>983</v>
      </c>
      <c r="K310" s="35">
        <v>0</v>
      </c>
      <c r="L310" s="35">
        <v>893</v>
      </c>
      <c r="M310" s="35">
        <v>13328</v>
      </c>
      <c r="N310" s="24"/>
      <c r="O310" s="34">
        <v>0</v>
      </c>
      <c r="P310" s="34">
        <v>0</v>
      </c>
      <c r="Q310" s="36">
        <v>0.18</v>
      </c>
      <c r="R310" s="36">
        <v>4.360999795301755E-3</v>
      </c>
      <c r="S310" s="37">
        <v>0</v>
      </c>
      <c r="T310" s="24"/>
      <c r="U310" s="38">
        <v>111915</v>
      </c>
      <c r="V310" s="38">
        <v>0</v>
      </c>
      <c r="W310" s="38">
        <v>0</v>
      </c>
      <c r="X310" s="38">
        <v>8037</v>
      </c>
      <c r="Y310" s="38">
        <v>119952</v>
      </c>
    </row>
    <row r="311" spans="1:25" x14ac:dyDescent="0.3">
      <c r="A311" s="31">
        <v>446</v>
      </c>
      <c r="B311" s="32">
        <v>446099307</v>
      </c>
      <c r="C311" s="33" t="s">
        <v>185</v>
      </c>
      <c r="D311" s="31">
        <v>99</v>
      </c>
      <c r="E311" s="33" t="s">
        <v>186</v>
      </c>
      <c r="F311" s="31">
        <v>307</v>
      </c>
      <c r="G311" s="33" t="s">
        <v>76</v>
      </c>
      <c r="H311" s="34">
        <v>29</v>
      </c>
      <c r="I311" s="35">
        <v>11016</v>
      </c>
      <c r="J311" s="35">
        <v>4220</v>
      </c>
      <c r="K311" s="35">
        <v>0</v>
      </c>
      <c r="L311" s="35">
        <v>893</v>
      </c>
      <c r="M311" s="35">
        <v>16129</v>
      </c>
      <c r="N311" s="24"/>
      <c r="O311" s="34">
        <v>0</v>
      </c>
      <c r="P311" s="34">
        <v>0</v>
      </c>
      <c r="Q311" s="36">
        <v>0.09</v>
      </c>
      <c r="R311" s="36">
        <v>1.0371226414224945E-2</v>
      </c>
      <c r="S311" s="37">
        <v>0</v>
      </c>
      <c r="T311" s="24"/>
      <c r="U311" s="38">
        <v>441844</v>
      </c>
      <c r="V311" s="38">
        <v>0</v>
      </c>
      <c r="W311" s="38">
        <v>0</v>
      </c>
      <c r="X311" s="38">
        <v>25897</v>
      </c>
      <c r="Y311" s="38">
        <v>467741</v>
      </c>
    </row>
    <row r="312" spans="1:25" x14ac:dyDescent="0.3">
      <c r="A312" s="31">
        <v>446</v>
      </c>
      <c r="B312" s="32">
        <v>446099323</v>
      </c>
      <c r="C312" s="33" t="s">
        <v>185</v>
      </c>
      <c r="D312" s="31">
        <v>99</v>
      </c>
      <c r="E312" s="33" t="s">
        <v>186</v>
      </c>
      <c r="F312" s="31">
        <v>323</v>
      </c>
      <c r="G312" s="33" t="s">
        <v>196</v>
      </c>
      <c r="H312" s="34">
        <v>2</v>
      </c>
      <c r="I312" s="35">
        <v>13181</v>
      </c>
      <c r="J312" s="35">
        <v>4704</v>
      </c>
      <c r="K312" s="35">
        <v>0</v>
      </c>
      <c r="L312" s="35">
        <v>893</v>
      </c>
      <c r="M312" s="35">
        <v>18778</v>
      </c>
      <c r="N312" s="24"/>
      <c r="O312" s="34">
        <v>0</v>
      </c>
      <c r="P312" s="34">
        <v>0</v>
      </c>
      <c r="Q312" s="36">
        <v>0.09</v>
      </c>
      <c r="R312" s="36">
        <v>2.4277575853588287E-3</v>
      </c>
      <c r="S312" s="37">
        <v>0</v>
      </c>
      <c r="T312" s="24"/>
      <c r="U312" s="38">
        <v>35770</v>
      </c>
      <c r="V312" s="38">
        <v>0</v>
      </c>
      <c r="W312" s="38">
        <v>0</v>
      </c>
      <c r="X312" s="38">
        <v>1786</v>
      </c>
      <c r="Y312" s="38">
        <v>37556</v>
      </c>
    </row>
    <row r="313" spans="1:25" x14ac:dyDescent="0.3">
      <c r="A313" s="31">
        <v>446</v>
      </c>
      <c r="B313" s="32">
        <v>446099336</v>
      </c>
      <c r="C313" s="33" t="s">
        <v>185</v>
      </c>
      <c r="D313" s="31">
        <v>99</v>
      </c>
      <c r="E313" s="33" t="s">
        <v>186</v>
      </c>
      <c r="F313" s="31">
        <v>336</v>
      </c>
      <c r="G313" s="33" t="s">
        <v>48</v>
      </c>
      <c r="H313" s="34">
        <v>2</v>
      </c>
      <c r="I313" s="35">
        <v>13315</v>
      </c>
      <c r="J313" s="35">
        <v>2514</v>
      </c>
      <c r="K313" s="35">
        <v>0</v>
      </c>
      <c r="L313" s="35">
        <v>893</v>
      </c>
      <c r="M313" s="35">
        <v>16722</v>
      </c>
      <c r="N313" s="24"/>
      <c r="O313" s="34">
        <v>0</v>
      </c>
      <c r="P313" s="34">
        <v>0</v>
      </c>
      <c r="Q313" s="36">
        <v>0.09</v>
      </c>
      <c r="R313" s="36">
        <v>3.8091043761858505E-2</v>
      </c>
      <c r="S313" s="37">
        <v>0</v>
      </c>
      <c r="T313" s="24"/>
      <c r="U313" s="38">
        <v>31658</v>
      </c>
      <c r="V313" s="38">
        <v>0</v>
      </c>
      <c r="W313" s="38">
        <v>0</v>
      </c>
      <c r="X313" s="38">
        <v>1786</v>
      </c>
      <c r="Y313" s="38">
        <v>33444</v>
      </c>
    </row>
    <row r="314" spans="1:25" x14ac:dyDescent="0.3">
      <c r="A314" s="31">
        <v>446</v>
      </c>
      <c r="B314" s="32">
        <v>446099350</v>
      </c>
      <c r="C314" s="33" t="s">
        <v>185</v>
      </c>
      <c r="D314" s="31">
        <v>99</v>
      </c>
      <c r="E314" s="33" t="s">
        <v>186</v>
      </c>
      <c r="F314" s="31">
        <v>350</v>
      </c>
      <c r="G314" s="33" t="s">
        <v>197</v>
      </c>
      <c r="H314" s="34">
        <v>6</v>
      </c>
      <c r="I314" s="35">
        <v>11923</v>
      </c>
      <c r="J314" s="35">
        <v>6990</v>
      </c>
      <c r="K314" s="35">
        <v>0</v>
      </c>
      <c r="L314" s="35">
        <v>893</v>
      </c>
      <c r="M314" s="35">
        <v>19806</v>
      </c>
      <c r="N314" s="24"/>
      <c r="O314" s="34">
        <v>0</v>
      </c>
      <c r="P314" s="34">
        <v>0</v>
      </c>
      <c r="Q314" s="36">
        <v>0.09</v>
      </c>
      <c r="R314" s="36">
        <v>2.8606239620873667E-2</v>
      </c>
      <c r="S314" s="37">
        <v>0</v>
      </c>
      <c r="T314" s="24"/>
      <c r="U314" s="38">
        <v>113478</v>
      </c>
      <c r="V314" s="38">
        <v>0</v>
      </c>
      <c r="W314" s="38">
        <v>0</v>
      </c>
      <c r="X314" s="38">
        <v>5358</v>
      </c>
      <c r="Y314" s="38">
        <v>118836</v>
      </c>
    </row>
    <row r="315" spans="1:25" x14ac:dyDescent="0.3">
      <c r="A315" s="31">
        <v>446</v>
      </c>
      <c r="B315" s="32">
        <v>446099625</v>
      </c>
      <c r="C315" s="33" t="s">
        <v>185</v>
      </c>
      <c r="D315" s="31">
        <v>99</v>
      </c>
      <c r="E315" s="33" t="s">
        <v>186</v>
      </c>
      <c r="F315" s="31">
        <v>625</v>
      </c>
      <c r="G315" s="33" t="s">
        <v>49</v>
      </c>
      <c r="H315" s="34">
        <v>9</v>
      </c>
      <c r="I315" s="35">
        <v>11528</v>
      </c>
      <c r="J315" s="35">
        <v>2176</v>
      </c>
      <c r="K315" s="35">
        <v>0</v>
      </c>
      <c r="L315" s="35">
        <v>893</v>
      </c>
      <c r="M315" s="35">
        <v>14597</v>
      </c>
      <c r="N315" s="24"/>
      <c r="O315" s="34">
        <v>0</v>
      </c>
      <c r="P315" s="34">
        <v>0</v>
      </c>
      <c r="Q315" s="36">
        <v>0.09</v>
      </c>
      <c r="R315" s="36">
        <v>2.8006211849814838E-3</v>
      </c>
      <c r="S315" s="37">
        <v>0</v>
      </c>
      <c r="T315" s="24"/>
      <c r="U315" s="38">
        <v>123336</v>
      </c>
      <c r="V315" s="38">
        <v>0</v>
      </c>
      <c r="W315" s="38">
        <v>0</v>
      </c>
      <c r="X315" s="38">
        <v>8037</v>
      </c>
      <c r="Y315" s="38">
        <v>131373</v>
      </c>
    </row>
    <row r="316" spans="1:25" x14ac:dyDescent="0.3">
      <c r="A316" s="31">
        <v>446</v>
      </c>
      <c r="B316" s="32">
        <v>446099650</v>
      </c>
      <c r="C316" s="33" t="s">
        <v>185</v>
      </c>
      <c r="D316" s="31">
        <v>99</v>
      </c>
      <c r="E316" s="33" t="s">
        <v>186</v>
      </c>
      <c r="F316" s="31">
        <v>650</v>
      </c>
      <c r="G316" s="33" t="s">
        <v>199</v>
      </c>
      <c r="H316" s="34">
        <v>1</v>
      </c>
      <c r="I316" s="35">
        <v>13315</v>
      </c>
      <c r="J316" s="35">
        <v>3760</v>
      </c>
      <c r="K316" s="35">
        <v>0</v>
      </c>
      <c r="L316" s="35">
        <v>893</v>
      </c>
      <c r="M316" s="35">
        <v>17968</v>
      </c>
      <c r="N316" s="24"/>
      <c r="O316" s="34">
        <v>0</v>
      </c>
      <c r="P316" s="34">
        <v>0</v>
      </c>
      <c r="Q316" s="36">
        <v>0.09</v>
      </c>
      <c r="R316" s="36">
        <v>7.9833836871880278E-4</v>
      </c>
      <c r="S316" s="37">
        <v>0</v>
      </c>
      <c r="T316" s="24"/>
      <c r="U316" s="38">
        <v>17075</v>
      </c>
      <c r="V316" s="38">
        <v>0</v>
      </c>
      <c r="W316" s="38">
        <v>0</v>
      </c>
      <c r="X316" s="38">
        <v>893</v>
      </c>
      <c r="Y316" s="38">
        <v>17968</v>
      </c>
    </row>
    <row r="317" spans="1:25" x14ac:dyDescent="0.3">
      <c r="A317" s="31">
        <v>446</v>
      </c>
      <c r="B317" s="32">
        <v>446099690</v>
      </c>
      <c r="C317" s="33" t="s">
        <v>185</v>
      </c>
      <c r="D317" s="31">
        <v>99</v>
      </c>
      <c r="E317" s="33" t="s">
        <v>186</v>
      </c>
      <c r="F317" s="31">
        <v>690</v>
      </c>
      <c r="G317" s="33" t="s">
        <v>200</v>
      </c>
      <c r="H317" s="34">
        <v>7</v>
      </c>
      <c r="I317" s="35">
        <v>11075</v>
      </c>
      <c r="J317" s="35">
        <v>3220</v>
      </c>
      <c r="K317" s="35">
        <v>0</v>
      </c>
      <c r="L317" s="35">
        <v>893</v>
      </c>
      <c r="M317" s="35">
        <v>15188</v>
      </c>
      <c r="N317" s="24"/>
      <c r="O317" s="34">
        <v>0</v>
      </c>
      <c r="P317" s="34">
        <v>0</v>
      </c>
      <c r="Q317" s="36">
        <v>0.09</v>
      </c>
      <c r="R317" s="36">
        <v>6.6464416729206475E-3</v>
      </c>
      <c r="S317" s="37">
        <v>0</v>
      </c>
      <c r="T317" s="24"/>
      <c r="U317" s="38">
        <v>100065</v>
      </c>
      <c r="V317" s="38">
        <v>0</v>
      </c>
      <c r="W317" s="38">
        <v>0</v>
      </c>
      <c r="X317" s="38">
        <v>6251</v>
      </c>
      <c r="Y317" s="38">
        <v>106316</v>
      </c>
    </row>
    <row r="318" spans="1:25" x14ac:dyDescent="0.3">
      <c r="A318" s="31">
        <v>447</v>
      </c>
      <c r="B318" s="32">
        <v>447101025</v>
      </c>
      <c r="C318" s="33" t="s">
        <v>201</v>
      </c>
      <c r="D318" s="31">
        <v>101</v>
      </c>
      <c r="E318" s="33" t="s">
        <v>84</v>
      </c>
      <c r="F318" s="31">
        <v>25</v>
      </c>
      <c r="G318" s="33" t="s">
        <v>120</v>
      </c>
      <c r="H318" s="34">
        <v>46</v>
      </c>
      <c r="I318" s="35">
        <v>9978</v>
      </c>
      <c r="J318" s="35">
        <v>3455</v>
      </c>
      <c r="K318" s="35">
        <v>0</v>
      </c>
      <c r="L318" s="35">
        <v>893</v>
      </c>
      <c r="M318" s="35">
        <v>14326</v>
      </c>
      <c r="N318" s="24"/>
      <c r="O318" s="34">
        <v>0</v>
      </c>
      <c r="P318" s="34">
        <v>0</v>
      </c>
      <c r="Q318" s="36">
        <v>0.09</v>
      </c>
      <c r="R318" s="36">
        <v>2.0271966989432996E-2</v>
      </c>
      <c r="S318" s="37">
        <v>0</v>
      </c>
      <c r="T318" s="24"/>
      <c r="U318" s="38">
        <v>617918</v>
      </c>
      <c r="V318" s="38">
        <v>0</v>
      </c>
      <c r="W318" s="38">
        <v>0</v>
      </c>
      <c r="X318" s="38">
        <v>41078</v>
      </c>
      <c r="Y318" s="38">
        <v>658996</v>
      </c>
    </row>
    <row r="319" spans="1:25" x14ac:dyDescent="0.3">
      <c r="A319" s="31">
        <v>447</v>
      </c>
      <c r="B319" s="32">
        <v>447101050</v>
      </c>
      <c r="C319" s="33" t="s">
        <v>201</v>
      </c>
      <c r="D319" s="31">
        <v>101</v>
      </c>
      <c r="E319" s="33" t="s">
        <v>84</v>
      </c>
      <c r="F319" s="31">
        <v>50</v>
      </c>
      <c r="G319" s="33" t="s">
        <v>112</v>
      </c>
      <c r="H319" s="34">
        <v>2</v>
      </c>
      <c r="I319" s="35">
        <v>10507.816296890631</v>
      </c>
      <c r="J319" s="35">
        <v>4950</v>
      </c>
      <c r="K319" s="35">
        <v>0</v>
      </c>
      <c r="L319" s="35">
        <v>893</v>
      </c>
      <c r="M319" s="35">
        <v>16350.816296890631</v>
      </c>
      <c r="N319" s="24"/>
      <c r="O319" s="34">
        <v>0</v>
      </c>
      <c r="P319" s="34">
        <v>0</v>
      </c>
      <c r="Q319" s="36">
        <v>0.09</v>
      </c>
      <c r="R319" s="36">
        <v>4.2071476538995982E-3</v>
      </c>
      <c r="S319" s="37">
        <v>0</v>
      </c>
      <c r="T319" s="24"/>
      <c r="U319" s="38">
        <v>30916</v>
      </c>
      <c r="V319" s="38">
        <v>0</v>
      </c>
      <c r="W319" s="38">
        <v>0</v>
      </c>
      <c r="X319" s="38">
        <v>1786</v>
      </c>
      <c r="Y319" s="38">
        <v>32702</v>
      </c>
    </row>
    <row r="320" spans="1:25" x14ac:dyDescent="0.3">
      <c r="A320" s="31">
        <v>447</v>
      </c>
      <c r="B320" s="32">
        <v>447101101</v>
      </c>
      <c r="C320" s="33" t="s">
        <v>201</v>
      </c>
      <c r="D320" s="31">
        <v>101</v>
      </c>
      <c r="E320" s="33" t="s">
        <v>84</v>
      </c>
      <c r="F320" s="31">
        <v>101</v>
      </c>
      <c r="G320" s="33" t="s">
        <v>84</v>
      </c>
      <c r="H320" s="34">
        <v>320</v>
      </c>
      <c r="I320" s="35">
        <v>9344</v>
      </c>
      <c r="J320" s="35">
        <v>2139</v>
      </c>
      <c r="K320" s="35">
        <v>0</v>
      </c>
      <c r="L320" s="35">
        <v>893</v>
      </c>
      <c r="M320" s="35">
        <v>12376</v>
      </c>
      <c r="N320" s="24"/>
      <c r="O320" s="34">
        <v>0</v>
      </c>
      <c r="P320" s="34">
        <v>0</v>
      </c>
      <c r="Q320" s="36">
        <v>0.09</v>
      </c>
      <c r="R320" s="36">
        <v>5.08261211535865E-2</v>
      </c>
      <c r="S320" s="37">
        <v>0</v>
      </c>
      <c r="T320" s="24"/>
      <c r="U320" s="38">
        <v>3674560</v>
      </c>
      <c r="V320" s="38">
        <v>0</v>
      </c>
      <c r="W320" s="38">
        <v>0</v>
      </c>
      <c r="X320" s="38">
        <v>285760</v>
      </c>
      <c r="Y320" s="38">
        <v>3960320</v>
      </c>
    </row>
    <row r="321" spans="1:25" x14ac:dyDescent="0.3">
      <c r="A321" s="31">
        <v>447</v>
      </c>
      <c r="B321" s="32">
        <v>447101136</v>
      </c>
      <c r="C321" s="33" t="s">
        <v>201</v>
      </c>
      <c r="D321" s="31">
        <v>101</v>
      </c>
      <c r="E321" s="33" t="s">
        <v>84</v>
      </c>
      <c r="F321" s="31">
        <v>136</v>
      </c>
      <c r="G321" s="33" t="s">
        <v>85</v>
      </c>
      <c r="H321" s="34">
        <v>1</v>
      </c>
      <c r="I321" s="35">
        <v>10097.50430895213</v>
      </c>
      <c r="J321" s="35">
        <v>3313</v>
      </c>
      <c r="K321" s="35">
        <v>0</v>
      </c>
      <c r="L321" s="35">
        <v>893</v>
      </c>
      <c r="M321" s="35">
        <v>14303.50430895213</v>
      </c>
      <c r="N321" s="24"/>
      <c r="O321" s="34">
        <v>0</v>
      </c>
      <c r="P321" s="34">
        <v>0</v>
      </c>
      <c r="Q321" s="36">
        <v>0.09</v>
      </c>
      <c r="R321" s="36">
        <v>4.555728502263357E-3</v>
      </c>
      <c r="S321" s="37">
        <v>0</v>
      </c>
      <c r="T321" s="24"/>
      <c r="U321" s="38">
        <v>13411</v>
      </c>
      <c r="V321" s="38">
        <v>0</v>
      </c>
      <c r="W321" s="38">
        <v>0</v>
      </c>
      <c r="X321" s="38">
        <v>893</v>
      </c>
      <c r="Y321" s="38">
        <v>14304</v>
      </c>
    </row>
    <row r="322" spans="1:25" x14ac:dyDescent="0.3">
      <c r="A322" s="31">
        <v>447</v>
      </c>
      <c r="B322" s="32">
        <v>447101138</v>
      </c>
      <c r="C322" s="33" t="s">
        <v>201</v>
      </c>
      <c r="D322" s="31">
        <v>101</v>
      </c>
      <c r="E322" s="33" t="s">
        <v>84</v>
      </c>
      <c r="F322" s="31">
        <v>138</v>
      </c>
      <c r="G322" s="33" t="s">
        <v>202</v>
      </c>
      <c r="H322" s="34">
        <v>4</v>
      </c>
      <c r="I322" s="35">
        <v>9041</v>
      </c>
      <c r="J322" s="35">
        <v>3944</v>
      </c>
      <c r="K322" s="35">
        <v>0</v>
      </c>
      <c r="L322" s="35">
        <v>893</v>
      </c>
      <c r="M322" s="35">
        <v>13878</v>
      </c>
      <c r="N322" s="24"/>
      <c r="O322" s="34">
        <v>0</v>
      </c>
      <c r="P322" s="34">
        <v>0</v>
      </c>
      <c r="Q322" s="36">
        <v>0.09</v>
      </c>
      <c r="R322" s="36">
        <v>3.5569935162285743E-3</v>
      </c>
      <c r="S322" s="37">
        <v>0</v>
      </c>
      <c r="T322" s="24"/>
      <c r="U322" s="38">
        <v>51940</v>
      </c>
      <c r="V322" s="38">
        <v>0</v>
      </c>
      <c r="W322" s="38">
        <v>0</v>
      </c>
      <c r="X322" s="38">
        <v>3572</v>
      </c>
      <c r="Y322" s="38">
        <v>55512</v>
      </c>
    </row>
    <row r="323" spans="1:25" x14ac:dyDescent="0.3">
      <c r="A323" s="31">
        <v>447</v>
      </c>
      <c r="B323" s="32">
        <v>447101177</v>
      </c>
      <c r="C323" s="33" t="s">
        <v>201</v>
      </c>
      <c r="D323" s="31">
        <v>101</v>
      </c>
      <c r="E323" s="33" t="s">
        <v>84</v>
      </c>
      <c r="F323" s="31">
        <v>177</v>
      </c>
      <c r="G323" s="33" t="s">
        <v>127</v>
      </c>
      <c r="H323" s="34">
        <v>9</v>
      </c>
      <c r="I323" s="35">
        <v>9480</v>
      </c>
      <c r="J323" s="35">
        <v>3486</v>
      </c>
      <c r="K323" s="35">
        <v>0</v>
      </c>
      <c r="L323" s="35">
        <v>893</v>
      </c>
      <c r="M323" s="35">
        <v>13859</v>
      </c>
      <c r="N323" s="24"/>
      <c r="O323" s="34">
        <v>0</v>
      </c>
      <c r="P323" s="34">
        <v>0</v>
      </c>
      <c r="Q323" s="36">
        <v>0.09</v>
      </c>
      <c r="R323" s="36">
        <v>6.94348169721987E-3</v>
      </c>
      <c r="S323" s="37">
        <v>0</v>
      </c>
      <c r="T323" s="24"/>
      <c r="U323" s="38">
        <v>116694</v>
      </c>
      <c r="V323" s="38">
        <v>0</v>
      </c>
      <c r="W323" s="38">
        <v>0</v>
      </c>
      <c r="X323" s="38">
        <v>8037</v>
      </c>
      <c r="Y323" s="38">
        <v>124731</v>
      </c>
    </row>
    <row r="324" spans="1:25" x14ac:dyDescent="0.3">
      <c r="A324" s="31">
        <v>447</v>
      </c>
      <c r="B324" s="32">
        <v>447101185</v>
      </c>
      <c r="C324" s="33" t="s">
        <v>201</v>
      </c>
      <c r="D324" s="31">
        <v>101</v>
      </c>
      <c r="E324" s="33" t="s">
        <v>84</v>
      </c>
      <c r="F324" s="31">
        <v>185</v>
      </c>
      <c r="G324" s="33" t="s">
        <v>88</v>
      </c>
      <c r="H324" s="34">
        <v>25</v>
      </c>
      <c r="I324" s="35">
        <v>10134</v>
      </c>
      <c r="J324" s="35">
        <v>1899</v>
      </c>
      <c r="K324" s="35">
        <v>0</v>
      </c>
      <c r="L324" s="35">
        <v>893</v>
      </c>
      <c r="M324" s="35">
        <v>12926</v>
      </c>
      <c r="N324" s="24"/>
      <c r="O324" s="34">
        <v>0</v>
      </c>
      <c r="P324" s="34">
        <v>0</v>
      </c>
      <c r="Q324" s="36">
        <v>0.09</v>
      </c>
      <c r="R324" s="36">
        <v>5.4046708805820069E-3</v>
      </c>
      <c r="S324" s="37">
        <v>0</v>
      </c>
      <c r="T324" s="24"/>
      <c r="U324" s="38">
        <v>300825</v>
      </c>
      <c r="V324" s="38">
        <v>0</v>
      </c>
      <c r="W324" s="38">
        <v>0</v>
      </c>
      <c r="X324" s="38">
        <v>22325</v>
      </c>
      <c r="Y324" s="38">
        <v>323150</v>
      </c>
    </row>
    <row r="325" spans="1:25" x14ac:dyDescent="0.3">
      <c r="A325" s="31">
        <v>447</v>
      </c>
      <c r="B325" s="32">
        <v>447101187</v>
      </c>
      <c r="C325" s="33" t="s">
        <v>201</v>
      </c>
      <c r="D325" s="31">
        <v>101</v>
      </c>
      <c r="E325" s="33" t="s">
        <v>84</v>
      </c>
      <c r="F325" s="31">
        <v>187</v>
      </c>
      <c r="G325" s="33" t="s">
        <v>89</v>
      </c>
      <c r="H325" s="34">
        <v>4</v>
      </c>
      <c r="I325" s="35">
        <v>9853</v>
      </c>
      <c r="J325" s="35">
        <v>4688</v>
      </c>
      <c r="K325" s="35">
        <v>0</v>
      </c>
      <c r="L325" s="35">
        <v>893</v>
      </c>
      <c r="M325" s="35">
        <v>15434</v>
      </c>
      <c r="N325" s="24"/>
      <c r="O325" s="34">
        <v>0</v>
      </c>
      <c r="P325" s="34">
        <v>0</v>
      </c>
      <c r="Q325" s="36">
        <v>0.09</v>
      </c>
      <c r="R325" s="36">
        <v>3.9712119067263924E-3</v>
      </c>
      <c r="S325" s="37">
        <v>0</v>
      </c>
      <c r="T325" s="24"/>
      <c r="U325" s="38">
        <v>58164</v>
      </c>
      <c r="V325" s="38">
        <v>0</v>
      </c>
      <c r="W325" s="38">
        <v>0</v>
      </c>
      <c r="X325" s="38">
        <v>3572</v>
      </c>
      <c r="Y325" s="38">
        <v>61736</v>
      </c>
    </row>
    <row r="326" spans="1:25" x14ac:dyDescent="0.3">
      <c r="A326" s="31">
        <v>447</v>
      </c>
      <c r="B326" s="32">
        <v>447101212</v>
      </c>
      <c r="C326" s="33" t="s">
        <v>201</v>
      </c>
      <c r="D326" s="31">
        <v>101</v>
      </c>
      <c r="E326" s="33" t="s">
        <v>84</v>
      </c>
      <c r="F326" s="31">
        <v>212</v>
      </c>
      <c r="G326" s="33" t="s">
        <v>41</v>
      </c>
      <c r="H326" s="34">
        <v>1</v>
      </c>
      <c r="I326" s="35">
        <v>9131</v>
      </c>
      <c r="J326" s="35">
        <v>1511</v>
      </c>
      <c r="K326" s="35">
        <v>0</v>
      </c>
      <c r="L326" s="35">
        <v>893</v>
      </c>
      <c r="M326" s="35">
        <v>11535</v>
      </c>
      <c r="N326" s="24"/>
      <c r="O326" s="34">
        <v>0</v>
      </c>
      <c r="P326" s="34">
        <v>0</v>
      </c>
      <c r="Q326" s="36">
        <v>0.09</v>
      </c>
      <c r="R326" s="36">
        <v>3.7343491324493133E-2</v>
      </c>
      <c r="S326" s="37">
        <v>0</v>
      </c>
      <c r="T326" s="24"/>
      <c r="U326" s="38">
        <v>10642</v>
      </c>
      <c r="V326" s="38">
        <v>0</v>
      </c>
      <c r="W326" s="38">
        <v>0</v>
      </c>
      <c r="X326" s="38">
        <v>893</v>
      </c>
      <c r="Y326" s="38">
        <v>11535</v>
      </c>
    </row>
    <row r="327" spans="1:25" x14ac:dyDescent="0.3">
      <c r="A327" s="31">
        <v>447</v>
      </c>
      <c r="B327" s="32">
        <v>447101214</v>
      </c>
      <c r="C327" s="33" t="s">
        <v>201</v>
      </c>
      <c r="D327" s="31">
        <v>101</v>
      </c>
      <c r="E327" s="33" t="s">
        <v>84</v>
      </c>
      <c r="F327" s="31">
        <v>214</v>
      </c>
      <c r="G327" s="33" t="s">
        <v>203</v>
      </c>
      <c r="H327" s="34">
        <v>1</v>
      </c>
      <c r="I327" s="35">
        <v>8773</v>
      </c>
      <c r="J327" s="35">
        <v>1613</v>
      </c>
      <c r="K327" s="35">
        <v>0</v>
      </c>
      <c r="L327" s="35">
        <v>893</v>
      </c>
      <c r="M327" s="35">
        <v>11279</v>
      </c>
      <c r="N327" s="24"/>
      <c r="O327" s="34">
        <v>0</v>
      </c>
      <c r="P327" s="34">
        <v>0</v>
      </c>
      <c r="Q327" s="36">
        <v>0.09</v>
      </c>
      <c r="R327" s="36">
        <v>1.5911857221576904E-3</v>
      </c>
      <c r="S327" s="37">
        <v>0</v>
      </c>
      <c r="T327" s="24"/>
      <c r="U327" s="38">
        <v>10386</v>
      </c>
      <c r="V327" s="38">
        <v>0</v>
      </c>
      <c r="W327" s="38">
        <v>0</v>
      </c>
      <c r="X327" s="38">
        <v>893</v>
      </c>
      <c r="Y327" s="38">
        <v>11279</v>
      </c>
    </row>
    <row r="328" spans="1:25" x14ac:dyDescent="0.3">
      <c r="A328" s="31">
        <v>447</v>
      </c>
      <c r="B328" s="32">
        <v>447101220</v>
      </c>
      <c r="C328" s="33" t="s">
        <v>201</v>
      </c>
      <c r="D328" s="31">
        <v>101</v>
      </c>
      <c r="E328" s="33" t="s">
        <v>84</v>
      </c>
      <c r="F328" s="31">
        <v>220</v>
      </c>
      <c r="G328" s="33" t="s">
        <v>42</v>
      </c>
      <c r="H328" s="34">
        <v>2</v>
      </c>
      <c r="I328" s="35">
        <v>11093.762837015447</v>
      </c>
      <c r="J328" s="35">
        <v>4516</v>
      </c>
      <c r="K328" s="35">
        <v>0</v>
      </c>
      <c r="L328" s="35">
        <v>893</v>
      </c>
      <c r="M328" s="35">
        <v>16502.762837015449</v>
      </c>
      <c r="N328" s="24"/>
      <c r="O328" s="34">
        <v>0</v>
      </c>
      <c r="P328" s="34">
        <v>0</v>
      </c>
      <c r="Q328" s="36">
        <v>0.09</v>
      </c>
      <c r="R328" s="36">
        <v>1.6324036467687236E-2</v>
      </c>
      <c r="S328" s="37">
        <v>0</v>
      </c>
      <c r="T328" s="24"/>
      <c r="U328" s="38">
        <v>31220</v>
      </c>
      <c r="V328" s="38">
        <v>0</v>
      </c>
      <c r="W328" s="38">
        <v>0</v>
      </c>
      <c r="X328" s="38">
        <v>1786</v>
      </c>
      <c r="Y328" s="38">
        <v>33006</v>
      </c>
    </row>
    <row r="329" spans="1:25" x14ac:dyDescent="0.3">
      <c r="A329" s="31">
        <v>447</v>
      </c>
      <c r="B329" s="32">
        <v>447101238</v>
      </c>
      <c r="C329" s="33" t="s">
        <v>201</v>
      </c>
      <c r="D329" s="31">
        <v>101</v>
      </c>
      <c r="E329" s="33" t="s">
        <v>84</v>
      </c>
      <c r="F329" s="31">
        <v>238</v>
      </c>
      <c r="G329" s="33" t="s">
        <v>194</v>
      </c>
      <c r="H329" s="34">
        <v>7</v>
      </c>
      <c r="I329" s="35">
        <v>9710</v>
      </c>
      <c r="J329" s="35">
        <v>6033</v>
      </c>
      <c r="K329" s="35">
        <v>0</v>
      </c>
      <c r="L329" s="35">
        <v>893</v>
      </c>
      <c r="M329" s="35">
        <v>16636</v>
      </c>
      <c r="N329" s="24"/>
      <c r="O329" s="34">
        <v>0</v>
      </c>
      <c r="P329" s="34">
        <v>0</v>
      </c>
      <c r="Q329" s="36">
        <v>0.09</v>
      </c>
      <c r="R329" s="36">
        <v>4.6129737161400314E-2</v>
      </c>
      <c r="S329" s="37">
        <v>0</v>
      </c>
      <c r="T329" s="24"/>
      <c r="U329" s="38">
        <v>110201</v>
      </c>
      <c r="V329" s="38">
        <v>0</v>
      </c>
      <c r="W329" s="38">
        <v>0</v>
      </c>
      <c r="X329" s="38">
        <v>6251</v>
      </c>
      <c r="Y329" s="38">
        <v>116452</v>
      </c>
    </row>
    <row r="330" spans="1:25" x14ac:dyDescent="0.3">
      <c r="A330" s="31">
        <v>447</v>
      </c>
      <c r="B330" s="32">
        <v>447101307</v>
      </c>
      <c r="C330" s="33" t="s">
        <v>201</v>
      </c>
      <c r="D330" s="31">
        <v>101</v>
      </c>
      <c r="E330" s="33" t="s">
        <v>84</v>
      </c>
      <c r="F330" s="31">
        <v>307</v>
      </c>
      <c r="G330" s="33" t="s">
        <v>76</v>
      </c>
      <c r="H330" s="34">
        <v>4</v>
      </c>
      <c r="I330" s="35">
        <v>9429</v>
      </c>
      <c r="J330" s="35">
        <v>3612</v>
      </c>
      <c r="K330" s="35">
        <v>0</v>
      </c>
      <c r="L330" s="35">
        <v>893</v>
      </c>
      <c r="M330" s="35">
        <v>13934</v>
      </c>
      <c r="N330" s="24"/>
      <c r="O330" s="34">
        <v>0</v>
      </c>
      <c r="P330" s="34">
        <v>0</v>
      </c>
      <c r="Q330" s="36">
        <v>0.09</v>
      </c>
      <c r="R330" s="36">
        <v>1.0371226414224945E-2</v>
      </c>
      <c r="S330" s="37">
        <v>0</v>
      </c>
      <c r="T330" s="24"/>
      <c r="U330" s="38">
        <v>52164</v>
      </c>
      <c r="V330" s="38">
        <v>0</v>
      </c>
      <c r="W330" s="38">
        <v>0</v>
      </c>
      <c r="X330" s="38">
        <v>3572</v>
      </c>
      <c r="Y330" s="38">
        <v>55736</v>
      </c>
    </row>
    <row r="331" spans="1:25" x14ac:dyDescent="0.3">
      <c r="A331" s="31">
        <v>447</v>
      </c>
      <c r="B331" s="32">
        <v>447101350</v>
      </c>
      <c r="C331" s="33" t="s">
        <v>201</v>
      </c>
      <c r="D331" s="31">
        <v>101</v>
      </c>
      <c r="E331" s="33" t="s">
        <v>84</v>
      </c>
      <c r="F331" s="31">
        <v>350</v>
      </c>
      <c r="G331" s="33" t="s">
        <v>197</v>
      </c>
      <c r="H331" s="34">
        <v>17</v>
      </c>
      <c r="I331" s="35">
        <v>9318</v>
      </c>
      <c r="J331" s="35">
        <v>5463</v>
      </c>
      <c r="K331" s="35">
        <v>0</v>
      </c>
      <c r="L331" s="35">
        <v>893</v>
      </c>
      <c r="M331" s="35">
        <v>15674</v>
      </c>
      <c r="N331" s="24"/>
      <c r="O331" s="34">
        <v>0</v>
      </c>
      <c r="P331" s="34">
        <v>0</v>
      </c>
      <c r="Q331" s="36">
        <v>0.09</v>
      </c>
      <c r="R331" s="36">
        <v>2.8606239620873667E-2</v>
      </c>
      <c r="S331" s="37">
        <v>0</v>
      </c>
      <c r="T331" s="24"/>
      <c r="U331" s="38">
        <v>251277</v>
      </c>
      <c r="V331" s="38">
        <v>0</v>
      </c>
      <c r="W331" s="38">
        <v>0</v>
      </c>
      <c r="X331" s="38">
        <v>15181</v>
      </c>
      <c r="Y331" s="38">
        <v>266458</v>
      </c>
    </row>
    <row r="332" spans="1:25" x14ac:dyDescent="0.3">
      <c r="A332" s="31">
        <v>447</v>
      </c>
      <c r="B332" s="32">
        <v>447101622</v>
      </c>
      <c r="C332" s="33" t="s">
        <v>201</v>
      </c>
      <c r="D332" s="31">
        <v>101</v>
      </c>
      <c r="E332" s="33" t="s">
        <v>84</v>
      </c>
      <c r="F332" s="31">
        <v>622</v>
      </c>
      <c r="G332" s="33" t="s">
        <v>204</v>
      </c>
      <c r="H332" s="34">
        <v>5</v>
      </c>
      <c r="I332" s="35">
        <v>9107</v>
      </c>
      <c r="J332" s="35">
        <v>1693</v>
      </c>
      <c r="K332" s="35">
        <v>0</v>
      </c>
      <c r="L332" s="35">
        <v>893</v>
      </c>
      <c r="M332" s="35">
        <v>11693</v>
      </c>
      <c r="N332" s="24"/>
      <c r="O332" s="34">
        <v>0</v>
      </c>
      <c r="P332" s="34">
        <v>0</v>
      </c>
      <c r="Q332" s="36">
        <v>0.09</v>
      </c>
      <c r="R332" s="36">
        <v>2.5052573103018609E-3</v>
      </c>
      <c r="S332" s="37">
        <v>0</v>
      </c>
      <c r="T332" s="24"/>
      <c r="U332" s="38">
        <v>54000</v>
      </c>
      <c r="V332" s="38">
        <v>0</v>
      </c>
      <c r="W332" s="38">
        <v>0</v>
      </c>
      <c r="X332" s="38">
        <v>4465</v>
      </c>
      <c r="Y332" s="38">
        <v>58465</v>
      </c>
    </row>
    <row r="333" spans="1:25" x14ac:dyDescent="0.3">
      <c r="A333" s="31">
        <v>447</v>
      </c>
      <c r="B333" s="32">
        <v>447101690</v>
      </c>
      <c r="C333" s="33" t="s">
        <v>201</v>
      </c>
      <c r="D333" s="31">
        <v>101</v>
      </c>
      <c r="E333" s="33" t="s">
        <v>84</v>
      </c>
      <c r="F333" s="31">
        <v>690</v>
      </c>
      <c r="G333" s="33" t="s">
        <v>200</v>
      </c>
      <c r="H333" s="34">
        <v>8</v>
      </c>
      <c r="I333" s="35">
        <v>9565</v>
      </c>
      <c r="J333" s="35">
        <v>2781</v>
      </c>
      <c r="K333" s="35">
        <v>0</v>
      </c>
      <c r="L333" s="35">
        <v>893</v>
      </c>
      <c r="M333" s="35">
        <v>13239</v>
      </c>
      <c r="N333" s="24"/>
      <c r="O333" s="34">
        <v>0</v>
      </c>
      <c r="P333" s="34">
        <v>0</v>
      </c>
      <c r="Q333" s="36">
        <v>0.09</v>
      </c>
      <c r="R333" s="36">
        <v>6.6464416729206475E-3</v>
      </c>
      <c r="S333" s="37">
        <v>0</v>
      </c>
      <c r="T333" s="24"/>
      <c r="U333" s="38">
        <v>98768</v>
      </c>
      <c r="V333" s="38">
        <v>0</v>
      </c>
      <c r="W333" s="38">
        <v>0</v>
      </c>
      <c r="X333" s="38">
        <v>7144</v>
      </c>
      <c r="Y333" s="38">
        <v>105912</v>
      </c>
    </row>
    <row r="334" spans="1:25" x14ac:dyDescent="0.3">
      <c r="A334" s="31">
        <v>449</v>
      </c>
      <c r="B334" s="32">
        <v>449035035</v>
      </c>
      <c r="C334" s="33" t="s">
        <v>205</v>
      </c>
      <c r="D334" s="31">
        <v>35</v>
      </c>
      <c r="E334" s="33" t="s">
        <v>22</v>
      </c>
      <c r="F334" s="31">
        <v>35</v>
      </c>
      <c r="G334" s="33" t="s">
        <v>22</v>
      </c>
      <c r="H334" s="34">
        <v>680</v>
      </c>
      <c r="I334" s="35">
        <v>11388</v>
      </c>
      <c r="J334" s="35">
        <v>4003</v>
      </c>
      <c r="K334" s="35">
        <v>0</v>
      </c>
      <c r="L334" s="35">
        <v>893</v>
      </c>
      <c r="M334" s="35">
        <v>16284</v>
      </c>
      <c r="N334" s="24"/>
      <c r="O334" s="34">
        <v>0</v>
      </c>
      <c r="P334" s="34">
        <v>0</v>
      </c>
      <c r="Q334" s="36">
        <v>0.18</v>
      </c>
      <c r="R334" s="36">
        <v>0.1589661347017316</v>
      </c>
      <c r="S334" s="37">
        <v>0</v>
      </c>
      <c r="T334" s="24"/>
      <c r="U334" s="38">
        <v>10465880</v>
      </c>
      <c r="V334" s="38">
        <v>0</v>
      </c>
      <c r="W334" s="38">
        <v>0</v>
      </c>
      <c r="X334" s="38">
        <v>607240</v>
      </c>
      <c r="Y334" s="38">
        <v>11073120</v>
      </c>
    </row>
    <row r="335" spans="1:25" x14ac:dyDescent="0.3">
      <c r="A335" s="31">
        <v>449</v>
      </c>
      <c r="B335" s="32">
        <v>449035044</v>
      </c>
      <c r="C335" s="33" t="s">
        <v>205</v>
      </c>
      <c r="D335" s="31">
        <v>35</v>
      </c>
      <c r="E335" s="33" t="s">
        <v>22</v>
      </c>
      <c r="F335" s="31">
        <v>44</v>
      </c>
      <c r="G335" s="33" t="s">
        <v>35</v>
      </c>
      <c r="H335" s="34">
        <v>1</v>
      </c>
      <c r="I335" s="35">
        <v>12284.372571797174</v>
      </c>
      <c r="J335" s="35">
        <v>281</v>
      </c>
      <c r="K335" s="35">
        <v>0</v>
      </c>
      <c r="L335" s="35">
        <v>893</v>
      </c>
      <c r="M335" s="35">
        <v>13458.372571797174</v>
      </c>
      <c r="N335" s="24"/>
      <c r="O335" s="34">
        <v>0</v>
      </c>
      <c r="P335" s="34">
        <v>0</v>
      </c>
      <c r="Q335" s="36">
        <v>0.09</v>
      </c>
      <c r="R335" s="36">
        <v>5.5847301083240118E-2</v>
      </c>
      <c r="S335" s="37">
        <v>0</v>
      </c>
      <c r="T335" s="24"/>
      <c r="U335" s="38">
        <v>12565</v>
      </c>
      <c r="V335" s="38">
        <v>0</v>
      </c>
      <c r="W335" s="38">
        <v>0</v>
      </c>
      <c r="X335" s="38">
        <v>893</v>
      </c>
      <c r="Y335" s="38">
        <v>13458</v>
      </c>
    </row>
    <row r="336" spans="1:25" x14ac:dyDescent="0.3">
      <c r="A336" s="31">
        <v>449</v>
      </c>
      <c r="B336" s="32">
        <v>449035073</v>
      </c>
      <c r="C336" s="33" t="s">
        <v>205</v>
      </c>
      <c r="D336" s="31">
        <v>35</v>
      </c>
      <c r="E336" s="33" t="s">
        <v>22</v>
      </c>
      <c r="F336" s="31">
        <v>73</v>
      </c>
      <c r="G336" s="33" t="s">
        <v>37</v>
      </c>
      <c r="H336" s="34">
        <v>1</v>
      </c>
      <c r="I336" s="35">
        <v>10755.2580295355</v>
      </c>
      <c r="J336" s="35">
        <v>8369</v>
      </c>
      <c r="K336" s="35">
        <v>0</v>
      </c>
      <c r="L336" s="35">
        <v>893</v>
      </c>
      <c r="M336" s="35">
        <v>20017.2580295355</v>
      </c>
      <c r="N336" s="24"/>
      <c r="O336" s="34">
        <v>0</v>
      </c>
      <c r="P336" s="34">
        <v>0</v>
      </c>
      <c r="Q336" s="36">
        <v>0.09</v>
      </c>
      <c r="R336" s="36">
        <v>5.5289615286728301E-3</v>
      </c>
      <c r="S336" s="37">
        <v>0</v>
      </c>
      <c r="T336" s="24"/>
      <c r="U336" s="38">
        <v>19124</v>
      </c>
      <c r="V336" s="38">
        <v>0</v>
      </c>
      <c r="W336" s="38">
        <v>0</v>
      </c>
      <c r="X336" s="38">
        <v>893</v>
      </c>
      <c r="Y336" s="38">
        <v>20017</v>
      </c>
    </row>
    <row r="337" spans="1:25" x14ac:dyDescent="0.3">
      <c r="A337" s="31">
        <v>449</v>
      </c>
      <c r="B337" s="32">
        <v>449035099</v>
      </c>
      <c r="C337" s="33" t="s">
        <v>205</v>
      </c>
      <c r="D337" s="31">
        <v>35</v>
      </c>
      <c r="E337" s="33" t="s">
        <v>22</v>
      </c>
      <c r="F337" s="31">
        <v>99</v>
      </c>
      <c r="G337" s="33" t="s">
        <v>186</v>
      </c>
      <c r="H337" s="34">
        <v>1</v>
      </c>
      <c r="I337" s="35">
        <v>10489.150662906624</v>
      </c>
      <c r="J337" s="35">
        <v>6048</v>
      </c>
      <c r="K337" s="35">
        <v>0</v>
      </c>
      <c r="L337" s="35">
        <v>893</v>
      </c>
      <c r="M337" s="35">
        <v>17430.150662906624</v>
      </c>
      <c r="N337" s="24"/>
      <c r="O337" s="34">
        <v>0</v>
      </c>
      <c r="P337" s="34">
        <v>0</v>
      </c>
      <c r="Q337" s="36">
        <v>0.09</v>
      </c>
      <c r="R337" s="36">
        <v>5.0826003227307029E-2</v>
      </c>
      <c r="S337" s="37">
        <v>0</v>
      </c>
      <c r="T337" s="24"/>
      <c r="U337" s="38">
        <v>16537</v>
      </c>
      <c r="V337" s="38">
        <v>0</v>
      </c>
      <c r="W337" s="38">
        <v>0</v>
      </c>
      <c r="X337" s="38">
        <v>893</v>
      </c>
      <c r="Y337" s="38">
        <v>17430</v>
      </c>
    </row>
    <row r="338" spans="1:25" x14ac:dyDescent="0.3">
      <c r="A338" s="31">
        <v>449</v>
      </c>
      <c r="B338" s="32">
        <v>449035243</v>
      </c>
      <c r="C338" s="33" t="s">
        <v>205</v>
      </c>
      <c r="D338" s="31">
        <v>35</v>
      </c>
      <c r="E338" s="33" t="s">
        <v>22</v>
      </c>
      <c r="F338" s="31">
        <v>243</v>
      </c>
      <c r="G338" s="33" t="s">
        <v>74</v>
      </c>
      <c r="H338" s="34">
        <v>6</v>
      </c>
      <c r="I338" s="35">
        <v>13477</v>
      </c>
      <c r="J338" s="35">
        <v>3181</v>
      </c>
      <c r="K338" s="35">
        <v>0</v>
      </c>
      <c r="L338" s="35">
        <v>893</v>
      </c>
      <c r="M338" s="35">
        <v>17551</v>
      </c>
      <c r="N338" s="24"/>
      <c r="O338" s="34">
        <v>0</v>
      </c>
      <c r="P338" s="34">
        <v>0</v>
      </c>
      <c r="Q338" s="36">
        <v>0.09</v>
      </c>
      <c r="R338" s="36">
        <v>5.5784760480062055E-3</v>
      </c>
      <c r="S338" s="37">
        <v>0</v>
      </c>
      <c r="T338" s="24"/>
      <c r="U338" s="38">
        <v>99948</v>
      </c>
      <c r="V338" s="38">
        <v>0</v>
      </c>
      <c r="W338" s="38">
        <v>0</v>
      </c>
      <c r="X338" s="38">
        <v>5358</v>
      </c>
      <c r="Y338" s="38">
        <v>105306</v>
      </c>
    </row>
    <row r="339" spans="1:25" x14ac:dyDescent="0.3">
      <c r="A339" s="31">
        <v>449</v>
      </c>
      <c r="B339" s="32">
        <v>449035244</v>
      </c>
      <c r="C339" s="33" t="s">
        <v>205</v>
      </c>
      <c r="D339" s="31">
        <v>35</v>
      </c>
      <c r="E339" s="33" t="s">
        <v>22</v>
      </c>
      <c r="F339" s="31">
        <v>244</v>
      </c>
      <c r="G339" s="33" t="s">
        <v>43</v>
      </c>
      <c r="H339" s="34">
        <v>4</v>
      </c>
      <c r="I339" s="35">
        <v>10321</v>
      </c>
      <c r="J339" s="35">
        <v>4182</v>
      </c>
      <c r="K339" s="35">
        <v>0</v>
      </c>
      <c r="L339" s="35">
        <v>893</v>
      </c>
      <c r="M339" s="35">
        <v>15396</v>
      </c>
      <c r="N339" s="24"/>
      <c r="O339" s="34">
        <v>0</v>
      </c>
      <c r="P339" s="34">
        <v>0</v>
      </c>
      <c r="Q339" s="36">
        <v>0.18</v>
      </c>
      <c r="R339" s="36">
        <v>0.10548220167912307</v>
      </c>
      <c r="S339" s="37">
        <v>0</v>
      </c>
      <c r="T339" s="24"/>
      <c r="U339" s="38">
        <v>58012</v>
      </c>
      <c r="V339" s="38">
        <v>0</v>
      </c>
      <c r="W339" s="38">
        <v>0</v>
      </c>
      <c r="X339" s="38">
        <v>3572</v>
      </c>
      <c r="Y339" s="38">
        <v>61584</v>
      </c>
    </row>
    <row r="340" spans="1:25" x14ac:dyDescent="0.3">
      <c r="A340" s="31">
        <v>449</v>
      </c>
      <c r="B340" s="32">
        <v>449035285</v>
      </c>
      <c r="C340" s="33" t="s">
        <v>205</v>
      </c>
      <c r="D340" s="31">
        <v>35</v>
      </c>
      <c r="E340" s="33" t="s">
        <v>22</v>
      </c>
      <c r="F340" s="31">
        <v>285</v>
      </c>
      <c r="G340" s="33" t="s">
        <v>44</v>
      </c>
      <c r="H340" s="34">
        <v>6</v>
      </c>
      <c r="I340" s="35">
        <v>9862</v>
      </c>
      <c r="J340" s="35">
        <v>3020</v>
      </c>
      <c r="K340" s="35">
        <v>0</v>
      </c>
      <c r="L340" s="35">
        <v>893</v>
      </c>
      <c r="M340" s="35">
        <v>13775</v>
      </c>
      <c r="N340" s="24"/>
      <c r="O340" s="34">
        <v>0</v>
      </c>
      <c r="P340" s="34">
        <v>0</v>
      </c>
      <c r="Q340" s="36">
        <v>0.09</v>
      </c>
      <c r="R340" s="36">
        <v>4.1055014022640106E-2</v>
      </c>
      <c r="S340" s="37">
        <v>0</v>
      </c>
      <c r="T340" s="24"/>
      <c r="U340" s="38">
        <v>77292</v>
      </c>
      <c r="V340" s="38">
        <v>0</v>
      </c>
      <c r="W340" s="38">
        <v>0</v>
      </c>
      <c r="X340" s="38">
        <v>5358</v>
      </c>
      <c r="Y340" s="38">
        <v>82650</v>
      </c>
    </row>
    <row r="341" spans="1:25" x14ac:dyDescent="0.3">
      <c r="A341" s="31">
        <v>449</v>
      </c>
      <c r="B341" s="32">
        <v>449035336</v>
      </c>
      <c r="C341" s="33" t="s">
        <v>205</v>
      </c>
      <c r="D341" s="31">
        <v>35</v>
      </c>
      <c r="E341" s="33" t="s">
        <v>22</v>
      </c>
      <c r="F341" s="31">
        <v>336</v>
      </c>
      <c r="G341" s="33" t="s">
        <v>48</v>
      </c>
      <c r="H341" s="34">
        <v>1</v>
      </c>
      <c r="I341" s="35">
        <v>15045</v>
      </c>
      <c r="J341" s="35">
        <v>2840</v>
      </c>
      <c r="K341" s="35">
        <v>0</v>
      </c>
      <c r="L341" s="35">
        <v>893</v>
      </c>
      <c r="M341" s="35">
        <v>18778</v>
      </c>
      <c r="N341" s="24"/>
      <c r="O341" s="34">
        <v>0</v>
      </c>
      <c r="P341" s="34">
        <v>0</v>
      </c>
      <c r="Q341" s="36">
        <v>0.09</v>
      </c>
      <c r="R341" s="36">
        <v>3.8091043761858505E-2</v>
      </c>
      <c r="S341" s="37">
        <v>0</v>
      </c>
      <c r="T341" s="24"/>
      <c r="U341" s="38">
        <v>17885</v>
      </c>
      <c r="V341" s="38">
        <v>0</v>
      </c>
      <c r="W341" s="38">
        <v>0</v>
      </c>
      <c r="X341" s="38">
        <v>893</v>
      </c>
      <c r="Y341" s="38">
        <v>18778</v>
      </c>
    </row>
    <row r="342" spans="1:25" x14ac:dyDescent="0.3">
      <c r="A342" s="31">
        <v>450</v>
      </c>
      <c r="B342" s="32">
        <v>450086008</v>
      </c>
      <c r="C342" s="33" t="s">
        <v>206</v>
      </c>
      <c r="D342" s="31">
        <v>86</v>
      </c>
      <c r="E342" s="33" t="s">
        <v>207</v>
      </c>
      <c r="F342" s="31">
        <v>8</v>
      </c>
      <c r="G342" s="33" t="s">
        <v>208</v>
      </c>
      <c r="H342" s="34">
        <v>6</v>
      </c>
      <c r="I342" s="35">
        <v>8640</v>
      </c>
      <c r="J342" s="35">
        <v>8790</v>
      </c>
      <c r="K342" s="35">
        <v>0</v>
      </c>
      <c r="L342" s="35">
        <v>893</v>
      </c>
      <c r="M342" s="35">
        <v>18323</v>
      </c>
      <c r="N342" s="24"/>
      <c r="O342" s="34">
        <v>0</v>
      </c>
      <c r="P342" s="34">
        <v>0</v>
      </c>
      <c r="Q342" s="36">
        <v>0.09</v>
      </c>
      <c r="R342" s="36">
        <v>6.6559001264081222E-2</v>
      </c>
      <c r="S342" s="37">
        <v>0</v>
      </c>
      <c r="T342" s="24"/>
      <c r="U342" s="38">
        <v>104580</v>
      </c>
      <c r="V342" s="38">
        <v>0</v>
      </c>
      <c r="W342" s="38">
        <v>0</v>
      </c>
      <c r="X342" s="38">
        <v>5358</v>
      </c>
      <c r="Y342" s="38">
        <v>109938</v>
      </c>
    </row>
    <row r="343" spans="1:25" x14ac:dyDescent="0.3">
      <c r="A343" s="31">
        <v>450</v>
      </c>
      <c r="B343" s="32">
        <v>450086086</v>
      </c>
      <c r="C343" s="33" t="s">
        <v>206</v>
      </c>
      <c r="D343" s="31">
        <v>86</v>
      </c>
      <c r="E343" s="33" t="s">
        <v>207</v>
      </c>
      <c r="F343" s="31">
        <v>86</v>
      </c>
      <c r="G343" s="33" t="s">
        <v>207</v>
      </c>
      <c r="H343" s="34">
        <v>66</v>
      </c>
      <c r="I343" s="35">
        <v>9685</v>
      </c>
      <c r="J343" s="35">
        <v>1501</v>
      </c>
      <c r="K343" s="35">
        <v>0</v>
      </c>
      <c r="L343" s="35">
        <v>893</v>
      </c>
      <c r="M343" s="35">
        <v>12079</v>
      </c>
      <c r="N343" s="24"/>
      <c r="O343" s="34">
        <v>0</v>
      </c>
      <c r="P343" s="34">
        <v>0</v>
      </c>
      <c r="Q343" s="36">
        <v>0.09</v>
      </c>
      <c r="R343" s="36">
        <v>5.7493950032473637E-2</v>
      </c>
      <c r="S343" s="37">
        <v>0</v>
      </c>
      <c r="T343" s="24"/>
      <c r="U343" s="38">
        <v>738276</v>
      </c>
      <c r="V343" s="38">
        <v>0</v>
      </c>
      <c r="W343" s="38">
        <v>0</v>
      </c>
      <c r="X343" s="38">
        <v>58938</v>
      </c>
      <c r="Y343" s="38">
        <v>797214</v>
      </c>
    </row>
    <row r="344" spans="1:25" x14ac:dyDescent="0.3">
      <c r="A344" s="31">
        <v>450</v>
      </c>
      <c r="B344" s="32">
        <v>450086117</v>
      </c>
      <c r="C344" s="33" t="s">
        <v>206</v>
      </c>
      <c r="D344" s="31">
        <v>86</v>
      </c>
      <c r="E344" s="33" t="s">
        <v>207</v>
      </c>
      <c r="F344" s="31">
        <v>117</v>
      </c>
      <c r="G344" s="33" t="s">
        <v>53</v>
      </c>
      <c r="H344" s="34">
        <v>1</v>
      </c>
      <c r="I344" s="35">
        <v>10570</v>
      </c>
      <c r="J344" s="35">
        <v>4940</v>
      </c>
      <c r="K344" s="35">
        <v>0</v>
      </c>
      <c r="L344" s="35">
        <v>893</v>
      </c>
      <c r="M344" s="35">
        <v>16403</v>
      </c>
      <c r="N344" s="24"/>
      <c r="O344" s="34">
        <v>0</v>
      </c>
      <c r="P344" s="34">
        <v>0</v>
      </c>
      <c r="Q344" s="36">
        <v>0.09</v>
      </c>
      <c r="R344" s="36">
        <v>6.8951219382557091E-2</v>
      </c>
      <c r="S344" s="37">
        <v>0</v>
      </c>
      <c r="T344" s="24"/>
      <c r="U344" s="38">
        <v>15510</v>
      </c>
      <c r="V344" s="38">
        <v>0</v>
      </c>
      <c r="W344" s="38">
        <v>0</v>
      </c>
      <c r="X344" s="38">
        <v>893</v>
      </c>
      <c r="Y344" s="38">
        <v>16403</v>
      </c>
    </row>
    <row r="345" spans="1:25" x14ac:dyDescent="0.3">
      <c r="A345" s="31">
        <v>450</v>
      </c>
      <c r="B345" s="32">
        <v>450086127</v>
      </c>
      <c r="C345" s="33" t="s">
        <v>206</v>
      </c>
      <c r="D345" s="31">
        <v>86</v>
      </c>
      <c r="E345" s="33" t="s">
        <v>207</v>
      </c>
      <c r="F345" s="31">
        <v>127</v>
      </c>
      <c r="G345" s="33" t="s">
        <v>209</v>
      </c>
      <c r="H345" s="34">
        <v>7</v>
      </c>
      <c r="I345" s="35">
        <v>9127</v>
      </c>
      <c r="J345" s="35">
        <v>3836</v>
      </c>
      <c r="K345" s="35">
        <v>0</v>
      </c>
      <c r="L345" s="35">
        <v>893</v>
      </c>
      <c r="M345" s="35">
        <v>13856</v>
      </c>
      <c r="N345" s="24"/>
      <c r="O345" s="34">
        <v>0</v>
      </c>
      <c r="P345" s="34">
        <v>0</v>
      </c>
      <c r="Q345" s="36">
        <v>0.09</v>
      </c>
      <c r="R345" s="36">
        <v>2.6618184550383461E-2</v>
      </c>
      <c r="S345" s="37">
        <v>0</v>
      </c>
      <c r="T345" s="24"/>
      <c r="U345" s="38">
        <v>90741</v>
      </c>
      <c r="V345" s="38">
        <v>0</v>
      </c>
      <c r="W345" s="38">
        <v>0</v>
      </c>
      <c r="X345" s="38">
        <v>6251</v>
      </c>
      <c r="Y345" s="38">
        <v>96992</v>
      </c>
    </row>
    <row r="346" spans="1:25" x14ac:dyDescent="0.3">
      <c r="A346" s="31">
        <v>450</v>
      </c>
      <c r="B346" s="32">
        <v>450086137</v>
      </c>
      <c r="C346" s="33" t="s">
        <v>206</v>
      </c>
      <c r="D346" s="31">
        <v>86</v>
      </c>
      <c r="E346" s="33" t="s">
        <v>207</v>
      </c>
      <c r="F346" s="31">
        <v>137</v>
      </c>
      <c r="G346" s="33" t="s">
        <v>210</v>
      </c>
      <c r="H346" s="34">
        <v>1</v>
      </c>
      <c r="I346" s="35">
        <v>12390</v>
      </c>
      <c r="J346" s="35">
        <v>21</v>
      </c>
      <c r="K346" s="35">
        <v>0</v>
      </c>
      <c r="L346" s="35">
        <v>893</v>
      </c>
      <c r="M346" s="35">
        <v>13304</v>
      </c>
      <c r="N346" s="24"/>
      <c r="O346" s="34">
        <v>0</v>
      </c>
      <c r="P346" s="34">
        <v>0</v>
      </c>
      <c r="Q346" s="36">
        <v>0.18</v>
      </c>
      <c r="R346" s="36">
        <v>0.13203357633904017</v>
      </c>
      <c r="S346" s="37">
        <v>0</v>
      </c>
      <c r="T346" s="24"/>
      <c r="U346" s="38">
        <v>12411</v>
      </c>
      <c r="V346" s="38">
        <v>0</v>
      </c>
      <c r="W346" s="38">
        <v>0</v>
      </c>
      <c r="X346" s="38">
        <v>893</v>
      </c>
      <c r="Y346" s="38">
        <v>13304</v>
      </c>
    </row>
    <row r="347" spans="1:25" x14ac:dyDescent="0.3">
      <c r="A347" s="31">
        <v>450</v>
      </c>
      <c r="B347" s="32">
        <v>450086210</v>
      </c>
      <c r="C347" s="33" t="s">
        <v>206</v>
      </c>
      <c r="D347" s="31">
        <v>86</v>
      </c>
      <c r="E347" s="33" t="s">
        <v>207</v>
      </c>
      <c r="F347" s="31">
        <v>210</v>
      </c>
      <c r="G347" s="33" t="s">
        <v>54</v>
      </c>
      <c r="H347" s="34">
        <v>93</v>
      </c>
      <c r="I347" s="35">
        <v>9270</v>
      </c>
      <c r="J347" s="35">
        <v>3138</v>
      </c>
      <c r="K347" s="35">
        <v>0</v>
      </c>
      <c r="L347" s="35">
        <v>893</v>
      </c>
      <c r="M347" s="35">
        <v>13301</v>
      </c>
      <c r="N347" s="24"/>
      <c r="O347" s="34">
        <v>0</v>
      </c>
      <c r="P347" s="34">
        <v>0</v>
      </c>
      <c r="Q347" s="36">
        <v>0.09</v>
      </c>
      <c r="R347" s="36">
        <v>6.4058701199130069E-2</v>
      </c>
      <c r="S347" s="37">
        <v>0</v>
      </c>
      <c r="T347" s="24"/>
      <c r="U347" s="38">
        <v>1153944</v>
      </c>
      <c r="V347" s="38">
        <v>0</v>
      </c>
      <c r="W347" s="38">
        <v>0</v>
      </c>
      <c r="X347" s="38">
        <v>83049</v>
      </c>
      <c r="Y347" s="38">
        <v>1236993</v>
      </c>
    </row>
    <row r="348" spans="1:25" x14ac:dyDescent="0.3">
      <c r="A348" s="31">
        <v>450</v>
      </c>
      <c r="B348" s="32">
        <v>450086275</v>
      </c>
      <c r="C348" s="33" t="s">
        <v>206</v>
      </c>
      <c r="D348" s="31">
        <v>86</v>
      </c>
      <c r="E348" s="33" t="s">
        <v>207</v>
      </c>
      <c r="F348" s="31">
        <v>275</v>
      </c>
      <c r="G348" s="33" t="s">
        <v>211</v>
      </c>
      <c r="H348" s="34">
        <v>4</v>
      </c>
      <c r="I348" s="35">
        <v>8749</v>
      </c>
      <c r="J348" s="35">
        <v>1977</v>
      </c>
      <c r="K348" s="35">
        <v>0</v>
      </c>
      <c r="L348" s="35">
        <v>893</v>
      </c>
      <c r="M348" s="35">
        <v>11619</v>
      </c>
      <c r="N348" s="24"/>
      <c r="O348" s="34">
        <v>0</v>
      </c>
      <c r="P348" s="34">
        <v>0</v>
      </c>
      <c r="Q348" s="36">
        <v>0.09</v>
      </c>
      <c r="R348" s="36">
        <v>7.0468871594691644E-3</v>
      </c>
      <c r="S348" s="37">
        <v>0</v>
      </c>
      <c r="T348" s="24"/>
      <c r="U348" s="38">
        <v>42904</v>
      </c>
      <c r="V348" s="38">
        <v>0</v>
      </c>
      <c r="W348" s="38">
        <v>0</v>
      </c>
      <c r="X348" s="38">
        <v>3572</v>
      </c>
      <c r="Y348" s="38">
        <v>46476</v>
      </c>
    </row>
    <row r="349" spans="1:25" x14ac:dyDescent="0.3">
      <c r="A349" s="31">
        <v>450</v>
      </c>
      <c r="B349" s="32">
        <v>450086278</v>
      </c>
      <c r="C349" s="33" t="s">
        <v>206</v>
      </c>
      <c r="D349" s="31">
        <v>86</v>
      </c>
      <c r="E349" s="33" t="s">
        <v>207</v>
      </c>
      <c r="F349" s="31">
        <v>278</v>
      </c>
      <c r="G349" s="33" t="s">
        <v>212</v>
      </c>
      <c r="H349" s="34">
        <v>12</v>
      </c>
      <c r="I349" s="35">
        <v>9084</v>
      </c>
      <c r="J349" s="35">
        <v>2617</v>
      </c>
      <c r="K349" s="35">
        <v>0</v>
      </c>
      <c r="L349" s="35">
        <v>893</v>
      </c>
      <c r="M349" s="35">
        <v>12594</v>
      </c>
      <c r="N349" s="24"/>
      <c r="O349" s="34">
        <v>0</v>
      </c>
      <c r="P349" s="34">
        <v>0</v>
      </c>
      <c r="Q349" s="36">
        <v>0.09</v>
      </c>
      <c r="R349" s="36">
        <v>5.5149009298828926E-2</v>
      </c>
      <c r="S349" s="37">
        <v>0</v>
      </c>
      <c r="T349" s="24"/>
      <c r="U349" s="38">
        <v>140412</v>
      </c>
      <c r="V349" s="38">
        <v>0</v>
      </c>
      <c r="W349" s="38">
        <v>0</v>
      </c>
      <c r="X349" s="38">
        <v>10716</v>
      </c>
      <c r="Y349" s="38">
        <v>151128</v>
      </c>
    </row>
    <row r="350" spans="1:25" x14ac:dyDescent="0.3">
      <c r="A350" s="31">
        <v>450</v>
      </c>
      <c r="B350" s="32">
        <v>450086327</v>
      </c>
      <c r="C350" s="33" t="s">
        <v>206</v>
      </c>
      <c r="D350" s="31">
        <v>86</v>
      </c>
      <c r="E350" s="33" t="s">
        <v>207</v>
      </c>
      <c r="F350" s="31">
        <v>327</v>
      </c>
      <c r="G350" s="33" t="s">
        <v>213</v>
      </c>
      <c r="H350" s="34">
        <v>2</v>
      </c>
      <c r="I350" s="35">
        <v>8636</v>
      </c>
      <c r="J350" s="35">
        <v>7114</v>
      </c>
      <c r="K350" s="35">
        <v>0</v>
      </c>
      <c r="L350" s="35">
        <v>893</v>
      </c>
      <c r="M350" s="35">
        <v>16643</v>
      </c>
      <c r="N350" s="24"/>
      <c r="O350" s="34">
        <v>0</v>
      </c>
      <c r="P350" s="34">
        <v>0</v>
      </c>
      <c r="Q350" s="36">
        <v>0.09</v>
      </c>
      <c r="R350" s="36">
        <v>2.55245238412189E-2</v>
      </c>
      <c r="S350" s="37">
        <v>0</v>
      </c>
      <c r="T350" s="24"/>
      <c r="U350" s="38">
        <v>31500</v>
      </c>
      <c r="V350" s="38">
        <v>0</v>
      </c>
      <c r="W350" s="38">
        <v>0</v>
      </c>
      <c r="X350" s="38">
        <v>1786</v>
      </c>
      <c r="Y350" s="38">
        <v>33286</v>
      </c>
    </row>
    <row r="351" spans="1:25" x14ac:dyDescent="0.3">
      <c r="A351" s="31">
        <v>450</v>
      </c>
      <c r="B351" s="32">
        <v>450086337</v>
      </c>
      <c r="C351" s="33" t="s">
        <v>206</v>
      </c>
      <c r="D351" s="31">
        <v>86</v>
      </c>
      <c r="E351" s="33" t="s">
        <v>207</v>
      </c>
      <c r="F351" s="31">
        <v>337</v>
      </c>
      <c r="G351" s="33" t="s">
        <v>214</v>
      </c>
      <c r="H351" s="34">
        <v>2</v>
      </c>
      <c r="I351" s="35">
        <v>12729</v>
      </c>
      <c r="J351" s="35">
        <v>15938</v>
      </c>
      <c r="K351" s="35">
        <v>0</v>
      </c>
      <c r="L351" s="35">
        <v>893</v>
      </c>
      <c r="M351" s="35">
        <v>29560</v>
      </c>
      <c r="N351" s="24"/>
      <c r="O351" s="34">
        <v>0</v>
      </c>
      <c r="P351" s="34">
        <v>0</v>
      </c>
      <c r="Q351" s="36">
        <v>0.09</v>
      </c>
      <c r="R351" s="36">
        <v>2.838214262553878E-2</v>
      </c>
      <c r="S351" s="37">
        <v>0</v>
      </c>
      <c r="T351" s="24"/>
      <c r="U351" s="38">
        <v>57334</v>
      </c>
      <c r="V351" s="38">
        <v>0</v>
      </c>
      <c r="W351" s="38">
        <v>0</v>
      </c>
      <c r="X351" s="38">
        <v>1786</v>
      </c>
      <c r="Y351" s="38">
        <v>59120</v>
      </c>
    </row>
    <row r="352" spans="1:25" x14ac:dyDescent="0.3">
      <c r="A352" s="31">
        <v>450</v>
      </c>
      <c r="B352" s="32">
        <v>450086340</v>
      </c>
      <c r="C352" s="33" t="s">
        <v>206</v>
      </c>
      <c r="D352" s="31">
        <v>86</v>
      </c>
      <c r="E352" s="33" t="s">
        <v>207</v>
      </c>
      <c r="F352" s="31">
        <v>340</v>
      </c>
      <c r="G352" s="33" t="s">
        <v>215</v>
      </c>
      <c r="H352" s="34">
        <v>11</v>
      </c>
      <c r="I352" s="35">
        <v>8714</v>
      </c>
      <c r="J352" s="35">
        <v>6990</v>
      </c>
      <c r="K352" s="35">
        <v>0</v>
      </c>
      <c r="L352" s="35">
        <v>893</v>
      </c>
      <c r="M352" s="35">
        <v>16597</v>
      </c>
      <c r="N352" s="24"/>
      <c r="O352" s="34">
        <v>0</v>
      </c>
      <c r="P352" s="34">
        <v>0</v>
      </c>
      <c r="Q352" s="36">
        <v>0.09</v>
      </c>
      <c r="R352" s="36">
        <v>8.2308319461457127E-2</v>
      </c>
      <c r="S352" s="37">
        <v>0</v>
      </c>
      <c r="T352" s="24"/>
      <c r="U352" s="38">
        <v>172744</v>
      </c>
      <c r="V352" s="38">
        <v>0</v>
      </c>
      <c r="W352" s="38">
        <v>0</v>
      </c>
      <c r="X352" s="38">
        <v>9823</v>
      </c>
      <c r="Y352" s="38">
        <v>182567</v>
      </c>
    </row>
    <row r="353" spans="1:25" x14ac:dyDescent="0.3">
      <c r="A353" s="31">
        <v>450</v>
      </c>
      <c r="B353" s="32">
        <v>450086605</v>
      </c>
      <c r="C353" s="33" t="s">
        <v>206</v>
      </c>
      <c r="D353" s="31">
        <v>86</v>
      </c>
      <c r="E353" s="33" t="s">
        <v>207</v>
      </c>
      <c r="F353" s="31">
        <v>605</v>
      </c>
      <c r="G353" s="33" t="s">
        <v>216</v>
      </c>
      <c r="H353" s="34">
        <v>3</v>
      </c>
      <c r="I353" s="35">
        <v>8410</v>
      </c>
      <c r="J353" s="35">
        <v>6274</v>
      </c>
      <c r="K353" s="35">
        <v>0</v>
      </c>
      <c r="L353" s="35">
        <v>893</v>
      </c>
      <c r="M353" s="35">
        <v>15577</v>
      </c>
      <c r="N353" s="24"/>
      <c r="O353" s="34">
        <v>0</v>
      </c>
      <c r="P353" s="34">
        <v>0</v>
      </c>
      <c r="Q353" s="36">
        <v>0.09</v>
      </c>
      <c r="R353" s="36">
        <v>5.96362242396479E-2</v>
      </c>
      <c r="S353" s="37">
        <v>0</v>
      </c>
      <c r="T353" s="24"/>
      <c r="U353" s="38">
        <v>44052</v>
      </c>
      <c r="V353" s="38">
        <v>0</v>
      </c>
      <c r="W353" s="38">
        <v>0</v>
      </c>
      <c r="X353" s="38">
        <v>2679</v>
      </c>
      <c r="Y353" s="38">
        <v>46731</v>
      </c>
    </row>
    <row r="354" spans="1:25" x14ac:dyDescent="0.3">
      <c r="A354" s="31">
        <v>450</v>
      </c>
      <c r="B354" s="32">
        <v>450086632</v>
      </c>
      <c r="C354" s="33" t="s">
        <v>206</v>
      </c>
      <c r="D354" s="31">
        <v>86</v>
      </c>
      <c r="E354" s="33" t="s">
        <v>207</v>
      </c>
      <c r="F354" s="31">
        <v>632</v>
      </c>
      <c r="G354" s="33" t="s">
        <v>217</v>
      </c>
      <c r="H354" s="34">
        <v>2</v>
      </c>
      <c r="I354" s="35">
        <v>8749</v>
      </c>
      <c r="J354" s="35">
        <v>8409</v>
      </c>
      <c r="K354" s="35">
        <v>0</v>
      </c>
      <c r="L354" s="35">
        <v>893</v>
      </c>
      <c r="M354" s="35">
        <v>18051</v>
      </c>
      <c r="N354" s="24"/>
      <c r="O354" s="34">
        <v>0</v>
      </c>
      <c r="P354" s="34">
        <v>0</v>
      </c>
      <c r="Q354" s="36">
        <v>0.09</v>
      </c>
      <c r="R354" s="36">
        <v>2.2378004572625988E-2</v>
      </c>
      <c r="S354" s="37">
        <v>0</v>
      </c>
      <c r="T354" s="24"/>
      <c r="U354" s="38">
        <v>34316</v>
      </c>
      <c r="V354" s="38">
        <v>0</v>
      </c>
      <c r="W354" s="38">
        <v>0</v>
      </c>
      <c r="X354" s="38">
        <v>1786</v>
      </c>
      <c r="Y354" s="38">
        <v>36102</v>
      </c>
    </row>
    <row r="355" spans="1:25" x14ac:dyDescent="0.3">
      <c r="A355" s="31">
        <v>450</v>
      </c>
      <c r="B355" s="32">
        <v>450086683</v>
      </c>
      <c r="C355" s="33" t="s">
        <v>206</v>
      </c>
      <c r="D355" s="31">
        <v>86</v>
      </c>
      <c r="E355" s="33" t="s">
        <v>207</v>
      </c>
      <c r="F355" s="31">
        <v>683</v>
      </c>
      <c r="G355" s="33" t="s">
        <v>58</v>
      </c>
      <c r="H355" s="34">
        <v>8</v>
      </c>
      <c r="I355" s="35">
        <v>8743</v>
      </c>
      <c r="J355" s="35">
        <v>6104</v>
      </c>
      <c r="K355" s="35">
        <v>0</v>
      </c>
      <c r="L355" s="35">
        <v>893</v>
      </c>
      <c r="M355" s="35">
        <v>15740</v>
      </c>
      <c r="N355" s="24"/>
      <c r="O355" s="34">
        <v>0</v>
      </c>
      <c r="P355" s="34">
        <v>0</v>
      </c>
      <c r="Q355" s="36">
        <v>0.09</v>
      </c>
      <c r="R355" s="36">
        <v>2.7557262961022694E-2</v>
      </c>
      <c r="S355" s="37">
        <v>0</v>
      </c>
      <c r="T355" s="24"/>
      <c r="U355" s="38">
        <v>118776</v>
      </c>
      <c r="V355" s="38">
        <v>0</v>
      </c>
      <c r="W355" s="38">
        <v>0</v>
      </c>
      <c r="X355" s="38">
        <v>7144</v>
      </c>
      <c r="Y355" s="38">
        <v>125920</v>
      </c>
    </row>
    <row r="356" spans="1:25" x14ac:dyDescent="0.3">
      <c r="A356" s="31">
        <v>453</v>
      </c>
      <c r="B356" s="32">
        <v>453137005</v>
      </c>
      <c r="C356" s="33" t="s">
        <v>218</v>
      </c>
      <c r="D356" s="31">
        <v>137</v>
      </c>
      <c r="E356" s="33" t="s">
        <v>210</v>
      </c>
      <c r="F356" s="31">
        <v>5</v>
      </c>
      <c r="G356" s="33" t="s">
        <v>219</v>
      </c>
      <c r="H356" s="34">
        <v>1</v>
      </c>
      <c r="I356" s="35">
        <v>12729</v>
      </c>
      <c r="J356" s="35">
        <v>5123</v>
      </c>
      <c r="K356" s="35">
        <v>0</v>
      </c>
      <c r="L356" s="35">
        <v>893</v>
      </c>
      <c r="M356" s="35">
        <v>18745</v>
      </c>
      <c r="N356" s="24"/>
      <c r="O356" s="34">
        <v>0</v>
      </c>
      <c r="P356" s="34">
        <v>0</v>
      </c>
      <c r="Q356" s="36">
        <v>0.09</v>
      </c>
      <c r="R356" s="36">
        <v>1.2263265454573079E-2</v>
      </c>
      <c r="S356" s="37">
        <v>0</v>
      </c>
      <c r="T356" s="24"/>
      <c r="U356" s="38">
        <v>17852</v>
      </c>
      <c r="V356" s="38">
        <v>0</v>
      </c>
      <c r="W356" s="38">
        <v>0</v>
      </c>
      <c r="X356" s="38">
        <v>893</v>
      </c>
      <c r="Y356" s="38">
        <v>18745</v>
      </c>
    </row>
    <row r="357" spans="1:25" x14ac:dyDescent="0.3">
      <c r="A357" s="31">
        <v>453</v>
      </c>
      <c r="B357" s="32">
        <v>453137061</v>
      </c>
      <c r="C357" s="33" t="s">
        <v>218</v>
      </c>
      <c r="D357" s="31">
        <v>137</v>
      </c>
      <c r="E357" s="33" t="s">
        <v>210</v>
      </c>
      <c r="F357" s="31">
        <v>61</v>
      </c>
      <c r="G357" s="33" t="s">
        <v>170</v>
      </c>
      <c r="H357" s="34">
        <v>51</v>
      </c>
      <c r="I357" s="35">
        <v>11809</v>
      </c>
      <c r="J357" s="35">
        <v>493</v>
      </c>
      <c r="K357" s="35">
        <v>0</v>
      </c>
      <c r="L357" s="35">
        <v>893</v>
      </c>
      <c r="M357" s="35">
        <v>13195</v>
      </c>
      <c r="N357" s="24"/>
      <c r="O357" s="34">
        <v>0</v>
      </c>
      <c r="P357" s="34">
        <v>0</v>
      </c>
      <c r="Q357" s="36">
        <v>0.09</v>
      </c>
      <c r="R357" s="36">
        <v>3.5497001029096295E-2</v>
      </c>
      <c r="S357" s="37">
        <v>0</v>
      </c>
      <c r="T357" s="24"/>
      <c r="U357" s="38">
        <v>627402</v>
      </c>
      <c r="V357" s="38">
        <v>0</v>
      </c>
      <c r="W357" s="38">
        <v>0</v>
      </c>
      <c r="X357" s="38">
        <v>45543</v>
      </c>
      <c r="Y357" s="38">
        <v>672945</v>
      </c>
    </row>
    <row r="358" spans="1:25" x14ac:dyDescent="0.3">
      <c r="A358" s="31">
        <v>453</v>
      </c>
      <c r="B358" s="32">
        <v>453137086</v>
      </c>
      <c r="C358" s="33" t="s">
        <v>218</v>
      </c>
      <c r="D358" s="31">
        <v>137</v>
      </c>
      <c r="E358" s="33" t="s">
        <v>210</v>
      </c>
      <c r="F358" s="31">
        <v>86</v>
      </c>
      <c r="G358" s="33" t="s">
        <v>207</v>
      </c>
      <c r="H358" s="34">
        <v>4</v>
      </c>
      <c r="I358" s="35">
        <v>11213</v>
      </c>
      <c r="J358" s="35">
        <v>1738</v>
      </c>
      <c r="K358" s="35">
        <v>0</v>
      </c>
      <c r="L358" s="35">
        <v>893</v>
      </c>
      <c r="M358" s="35">
        <v>13844</v>
      </c>
      <c r="N358" s="24"/>
      <c r="O358" s="34">
        <v>0</v>
      </c>
      <c r="P358" s="34">
        <v>0</v>
      </c>
      <c r="Q358" s="36">
        <v>0.09</v>
      </c>
      <c r="R358" s="36">
        <v>5.7493950032473637E-2</v>
      </c>
      <c r="S358" s="37">
        <v>0</v>
      </c>
      <c r="T358" s="24"/>
      <c r="U358" s="38">
        <v>51804</v>
      </c>
      <c r="V358" s="38">
        <v>0</v>
      </c>
      <c r="W358" s="38">
        <v>0</v>
      </c>
      <c r="X358" s="38">
        <v>3572</v>
      </c>
      <c r="Y358" s="38">
        <v>55376</v>
      </c>
    </row>
    <row r="359" spans="1:25" x14ac:dyDescent="0.3">
      <c r="A359" s="31">
        <v>453</v>
      </c>
      <c r="B359" s="32">
        <v>453137137</v>
      </c>
      <c r="C359" s="33" t="s">
        <v>218</v>
      </c>
      <c r="D359" s="31">
        <v>137</v>
      </c>
      <c r="E359" s="33" t="s">
        <v>210</v>
      </c>
      <c r="F359" s="31">
        <v>137</v>
      </c>
      <c r="G359" s="33" t="s">
        <v>210</v>
      </c>
      <c r="H359" s="34">
        <v>563</v>
      </c>
      <c r="I359" s="35">
        <v>12107</v>
      </c>
      <c r="J359" s="35">
        <v>20</v>
      </c>
      <c r="K359" s="35">
        <v>872.69804618117234</v>
      </c>
      <c r="L359" s="35">
        <v>893</v>
      </c>
      <c r="M359" s="35">
        <v>13892.698046181173</v>
      </c>
      <c r="N359" s="24"/>
      <c r="O359" s="34">
        <v>0</v>
      </c>
      <c r="P359" s="34">
        <v>0</v>
      </c>
      <c r="Q359" s="36">
        <v>0.18</v>
      </c>
      <c r="R359" s="36">
        <v>0.13203357633904017</v>
      </c>
      <c r="S359" s="37">
        <v>0</v>
      </c>
      <c r="T359" s="24"/>
      <c r="U359" s="38">
        <v>6827501</v>
      </c>
      <c r="V359" s="38">
        <v>491329</v>
      </c>
      <c r="W359" s="38">
        <v>0</v>
      </c>
      <c r="X359" s="38">
        <v>502759</v>
      </c>
      <c r="Y359" s="38">
        <v>7821589</v>
      </c>
    </row>
    <row r="360" spans="1:25" x14ac:dyDescent="0.3">
      <c r="A360" s="31">
        <v>453</v>
      </c>
      <c r="B360" s="32">
        <v>453137210</v>
      </c>
      <c r="C360" s="33" t="s">
        <v>218</v>
      </c>
      <c r="D360" s="31">
        <v>137</v>
      </c>
      <c r="E360" s="33" t="s">
        <v>210</v>
      </c>
      <c r="F360" s="31">
        <v>210</v>
      </c>
      <c r="G360" s="33" t="s">
        <v>54</v>
      </c>
      <c r="H360" s="34">
        <v>3</v>
      </c>
      <c r="I360" s="35">
        <v>11402</v>
      </c>
      <c r="J360" s="35">
        <v>3860</v>
      </c>
      <c r="K360" s="35">
        <v>0</v>
      </c>
      <c r="L360" s="35">
        <v>893</v>
      </c>
      <c r="M360" s="35">
        <v>16155</v>
      </c>
      <c r="N360" s="24"/>
      <c r="O360" s="34">
        <v>0</v>
      </c>
      <c r="P360" s="34">
        <v>0</v>
      </c>
      <c r="Q360" s="36">
        <v>0.09</v>
      </c>
      <c r="R360" s="36">
        <v>6.4058701199130069E-2</v>
      </c>
      <c r="S360" s="37">
        <v>0</v>
      </c>
      <c r="T360" s="24"/>
      <c r="U360" s="38">
        <v>45786</v>
      </c>
      <c r="V360" s="38">
        <v>0</v>
      </c>
      <c r="W360" s="38">
        <v>0</v>
      </c>
      <c r="X360" s="38">
        <v>2679</v>
      </c>
      <c r="Y360" s="38">
        <v>48465</v>
      </c>
    </row>
    <row r="361" spans="1:25" x14ac:dyDescent="0.3">
      <c r="A361" s="31">
        <v>453</v>
      </c>
      <c r="B361" s="32">
        <v>453137227</v>
      </c>
      <c r="C361" s="33" t="s">
        <v>218</v>
      </c>
      <c r="D361" s="31">
        <v>137</v>
      </c>
      <c r="E361" s="33" t="s">
        <v>210</v>
      </c>
      <c r="F361" s="31">
        <v>227</v>
      </c>
      <c r="G361" s="33" t="s">
        <v>255</v>
      </c>
      <c r="H361" s="34">
        <v>3</v>
      </c>
      <c r="I361" s="35">
        <v>11118.78403806934</v>
      </c>
      <c r="J361" s="35">
        <v>2488</v>
      </c>
      <c r="K361" s="35">
        <v>0</v>
      </c>
      <c r="L361" s="35">
        <v>893</v>
      </c>
      <c r="M361" s="35">
        <v>14499.78403806934</v>
      </c>
      <c r="N361" s="24"/>
      <c r="O361" s="34">
        <v>0</v>
      </c>
      <c r="P361" s="34">
        <v>0</v>
      </c>
      <c r="Q361" s="36">
        <v>0.18</v>
      </c>
      <c r="R361" s="36">
        <v>9.4366805937517138E-3</v>
      </c>
      <c r="S361" s="37">
        <v>0</v>
      </c>
      <c r="T361" s="24"/>
      <c r="U361" s="38">
        <v>40821</v>
      </c>
      <c r="V361" s="38">
        <v>0</v>
      </c>
      <c r="W361" s="38">
        <v>0</v>
      </c>
      <c r="X361" s="38">
        <v>2679</v>
      </c>
      <c r="Y361" s="38">
        <v>43500</v>
      </c>
    </row>
    <row r="362" spans="1:25" x14ac:dyDescent="0.3">
      <c r="A362" s="31">
        <v>453</v>
      </c>
      <c r="B362" s="32">
        <v>453137278</v>
      </c>
      <c r="C362" s="33" t="s">
        <v>218</v>
      </c>
      <c r="D362" s="31">
        <v>137</v>
      </c>
      <c r="E362" s="33" t="s">
        <v>210</v>
      </c>
      <c r="F362" s="31">
        <v>278</v>
      </c>
      <c r="G362" s="33" t="s">
        <v>212</v>
      </c>
      <c r="H362" s="34">
        <v>8</v>
      </c>
      <c r="I362" s="35">
        <v>12220</v>
      </c>
      <c r="J362" s="35">
        <v>3521</v>
      </c>
      <c r="K362" s="35">
        <v>0</v>
      </c>
      <c r="L362" s="35">
        <v>893</v>
      </c>
      <c r="M362" s="35">
        <v>16634</v>
      </c>
      <c r="N362" s="24"/>
      <c r="O362" s="34">
        <v>0</v>
      </c>
      <c r="P362" s="34">
        <v>0</v>
      </c>
      <c r="Q362" s="36">
        <v>0.09</v>
      </c>
      <c r="R362" s="36">
        <v>5.5149009298828926E-2</v>
      </c>
      <c r="S362" s="37">
        <v>0</v>
      </c>
      <c r="T362" s="24"/>
      <c r="U362" s="38">
        <v>125928</v>
      </c>
      <c r="V362" s="38">
        <v>0</v>
      </c>
      <c r="W362" s="38">
        <v>0</v>
      </c>
      <c r="X362" s="38">
        <v>7144</v>
      </c>
      <c r="Y362" s="38">
        <v>133072</v>
      </c>
    </row>
    <row r="363" spans="1:25" x14ac:dyDescent="0.3">
      <c r="A363" s="31">
        <v>453</v>
      </c>
      <c r="B363" s="32">
        <v>453137281</v>
      </c>
      <c r="C363" s="33" t="s">
        <v>218</v>
      </c>
      <c r="D363" s="31">
        <v>137</v>
      </c>
      <c r="E363" s="33" t="s">
        <v>210</v>
      </c>
      <c r="F363" s="31">
        <v>281</v>
      </c>
      <c r="G363" s="33" t="s">
        <v>169</v>
      </c>
      <c r="H363" s="34">
        <v>61</v>
      </c>
      <c r="I363" s="35">
        <v>12116</v>
      </c>
      <c r="J363" s="35">
        <v>19</v>
      </c>
      <c r="K363" s="35">
        <v>0</v>
      </c>
      <c r="L363" s="35">
        <v>893</v>
      </c>
      <c r="M363" s="35">
        <v>13028</v>
      </c>
      <c r="N363" s="24"/>
      <c r="O363" s="34">
        <v>0</v>
      </c>
      <c r="P363" s="34">
        <v>0</v>
      </c>
      <c r="Q363" s="36">
        <v>0.18</v>
      </c>
      <c r="R363" s="36">
        <v>0.12776918009196925</v>
      </c>
      <c r="S363" s="37">
        <v>0</v>
      </c>
      <c r="T363" s="24"/>
      <c r="U363" s="38">
        <v>740235</v>
      </c>
      <c r="V363" s="38">
        <v>0</v>
      </c>
      <c r="W363" s="38">
        <v>0</v>
      </c>
      <c r="X363" s="38">
        <v>54473</v>
      </c>
      <c r="Y363" s="38">
        <v>794708</v>
      </c>
    </row>
    <row r="364" spans="1:25" x14ac:dyDescent="0.3">
      <c r="A364" s="31">
        <v>453</v>
      </c>
      <c r="B364" s="32">
        <v>453137325</v>
      </c>
      <c r="C364" s="33" t="s">
        <v>218</v>
      </c>
      <c r="D364" s="31">
        <v>137</v>
      </c>
      <c r="E364" s="33" t="s">
        <v>210</v>
      </c>
      <c r="F364" s="31">
        <v>325</v>
      </c>
      <c r="G364" s="33" t="s">
        <v>220</v>
      </c>
      <c r="H364" s="34">
        <v>1</v>
      </c>
      <c r="I364" s="35">
        <v>8749</v>
      </c>
      <c r="J364" s="35">
        <v>1094</v>
      </c>
      <c r="K364" s="35">
        <v>0</v>
      </c>
      <c r="L364" s="35">
        <v>893</v>
      </c>
      <c r="M364" s="35">
        <v>10736</v>
      </c>
      <c r="N364" s="24"/>
      <c r="O364" s="34">
        <v>0</v>
      </c>
      <c r="P364" s="34">
        <v>0</v>
      </c>
      <c r="Q364" s="36">
        <v>0.09</v>
      </c>
      <c r="R364" s="36">
        <v>1.5562148573539049E-2</v>
      </c>
      <c r="S364" s="37">
        <v>0</v>
      </c>
      <c r="T364" s="24"/>
      <c r="U364" s="38">
        <v>9843</v>
      </c>
      <c r="V364" s="38">
        <v>0</v>
      </c>
      <c r="W364" s="38">
        <v>0</v>
      </c>
      <c r="X364" s="38">
        <v>893</v>
      </c>
      <c r="Y364" s="38">
        <v>10736</v>
      </c>
    </row>
    <row r="365" spans="1:25" x14ac:dyDescent="0.3">
      <c r="A365" s="31">
        <v>453</v>
      </c>
      <c r="B365" s="32">
        <v>453137332</v>
      </c>
      <c r="C365" s="33" t="s">
        <v>218</v>
      </c>
      <c r="D365" s="31">
        <v>137</v>
      </c>
      <c r="E365" s="33" t="s">
        <v>210</v>
      </c>
      <c r="F365" s="31">
        <v>332</v>
      </c>
      <c r="G365" s="33" t="s">
        <v>221</v>
      </c>
      <c r="H365" s="34">
        <v>7</v>
      </c>
      <c r="I365" s="35">
        <v>11510</v>
      </c>
      <c r="J365" s="35">
        <v>1052</v>
      </c>
      <c r="K365" s="35">
        <v>0</v>
      </c>
      <c r="L365" s="35">
        <v>893</v>
      </c>
      <c r="M365" s="35">
        <v>13455</v>
      </c>
      <c r="N365" s="24"/>
      <c r="O365" s="34">
        <v>0</v>
      </c>
      <c r="P365" s="34">
        <v>0</v>
      </c>
      <c r="Q365" s="36">
        <v>0.09</v>
      </c>
      <c r="R365" s="36">
        <v>2.0279271162085118E-2</v>
      </c>
      <c r="S365" s="37">
        <v>0</v>
      </c>
      <c r="T365" s="24"/>
      <c r="U365" s="38">
        <v>87934</v>
      </c>
      <c r="V365" s="38">
        <v>0</v>
      </c>
      <c r="W365" s="38">
        <v>0</v>
      </c>
      <c r="X365" s="38">
        <v>6251</v>
      </c>
      <c r="Y365" s="38">
        <v>94185</v>
      </c>
    </row>
    <row r="366" spans="1:25" x14ac:dyDescent="0.3">
      <c r="A366" s="31">
        <v>454</v>
      </c>
      <c r="B366" s="32">
        <v>454149009</v>
      </c>
      <c r="C366" s="33" t="s">
        <v>222</v>
      </c>
      <c r="D366" s="31">
        <v>149</v>
      </c>
      <c r="E366" s="33" t="s">
        <v>103</v>
      </c>
      <c r="F366" s="31">
        <v>9</v>
      </c>
      <c r="G366" s="33" t="s">
        <v>108</v>
      </c>
      <c r="H366" s="34">
        <v>2</v>
      </c>
      <c r="I366" s="35">
        <v>11395</v>
      </c>
      <c r="J366" s="35">
        <v>6455</v>
      </c>
      <c r="K366" s="35">
        <v>0</v>
      </c>
      <c r="L366" s="35">
        <v>893</v>
      </c>
      <c r="M366" s="35">
        <v>18743</v>
      </c>
      <c r="N366" s="24"/>
      <c r="O366" s="34">
        <v>0</v>
      </c>
      <c r="P366" s="34">
        <v>0</v>
      </c>
      <c r="Q366" s="36">
        <v>0.09</v>
      </c>
      <c r="R366" s="36">
        <v>2.5313445452919297E-3</v>
      </c>
      <c r="S366" s="37">
        <v>0</v>
      </c>
      <c r="T366" s="24"/>
      <c r="U366" s="38">
        <v>35700</v>
      </c>
      <c r="V366" s="38">
        <v>0</v>
      </c>
      <c r="W366" s="38">
        <v>0</v>
      </c>
      <c r="X366" s="38">
        <v>1786</v>
      </c>
      <c r="Y366" s="38">
        <v>37486</v>
      </c>
    </row>
    <row r="367" spans="1:25" x14ac:dyDescent="0.3">
      <c r="A367" s="31">
        <v>454</v>
      </c>
      <c r="B367" s="32">
        <v>454149128</v>
      </c>
      <c r="C367" s="33" t="s">
        <v>222</v>
      </c>
      <c r="D367" s="31">
        <v>149</v>
      </c>
      <c r="E367" s="33" t="s">
        <v>103</v>
      </c>
      <c r="F367" s="31">
        <v>128</v>
      </c>
      <c r="G367" s="33" t="s">
        <v>110</v>
      </c>
      <c r="H367" s="34">
        <v>16</v>
      </c>
      <c r="I367" s="35">
        <v>12260</v>
      </c>
      <c r="J367" s="35">
        <v>624</v>
      </c>
      <c r="K367" s="35">
        <v>0</v>
      </c>
      <c r="L367" s="35">
        <v>893</v>
      </c>
      <c r="M367" s="35">
        <v>13777</v>
      </c>
      <c r="N367" s="24"/>
      <c r="O367" s="34">
        <v>0</v>
      </c>
      <c r="P367" s="34">
        <v>0</v>
      </c>
      <c r="Q367" s="36">
        <v>0.18</v>
      </c>
      <c r="R367" s="36">
        <v>3.7897363457031326E-2</v>
      </c>
      <c r="S367" s="37">
        <v>0</v>
      </c>
      <c r="T367" s="24"/>
      <c r="U367" s="38">
        <v>206144</v>
      </c>
      <c r="V367" s="38">
        <v>0</v>
      </c>
      <c r="W367" s="38">
        <v>0</v>
      </c>
      <c r="X367" s="38">
        <v>14288</v>
      </c>
      <c r="Y367" s="38">
        <v>220432</v>
      </c>
    </row>
    <row r="368" spans="1:25" x14ac:dyDescent="0.3">
      <c r="A368" s="31">
        <v>454</v>
      </c>
      <c r="B368" s="32">
        <v>454149149</v>
      </c>
      <c r="C368" s="33" t="s">
        <v>222</v>
      </c>
      <c r="D368" s="31">
        <v>149</v>
      </c>
      <c r="E368" s="33" t="s">
        <v>103</v>
      </c>
      <c r="F368" s="31">
        <v>149</v>
      </c>
      <c r="G368" s="33" t="s">
        <v>103</v>
      </c>
      <c r="H368" s="34">
        <v>686</v>
      </c>
      <c r="I368" s="35">
        <v>11990</v>
      </c>
      <c r="J368" s="35">
        <v>14</v>
      </c>
      <c r="K368" s="35">
        <v>234.81195335276968</v>
      </c>
      <c r="L368" s="35">
        <v>893</v>
      </c>
      <c r="M368" s="35">
        <v>13131.81195335277</v>
      </c>
      <c r="N368" s="24"/>
      <c r="O368" s="34">
        <v>0</v>
      </c>
      <c r="P368" s="34">
        <v>0</v>
      </c>
      <c r="Q368" s="36">
        <v>0.16</v>
      </c>
      <c r="R368" s="36">
        <v>0.11585385192308002</v>
      </c>
      <c r="S368" s="37">
        <v>0</v>
      </c>
      <c r="T368" s="24"/>
      <c r="U368" s="38">
        <v>8234744</v>
      </c>
      <c r="V368" s="38">
        <v>161081</v>
      </c>
      <c r="W368" s="38">
        <v>0</v>
      </c>
      <c r="X368" s="38">
        <v>612598</v>
      </c>
      <c r="Y368" s="38">
        <v>9008423</v>
      </c>
    </row>
    <row r="369" spans="1:25" x14ac:dyDescent="0.3">
      <c r="A369" s="31">
        <v>454</v>
      </c>
      <c r="B369" s="32">
        <v>454149160</v>
      </c>
      <c r="C369" s="33" t="s">
        <v>222</v>
      </c>
      <c r="D369" s="31">
        <v>149</v>
      </c>
      <c r="E369" s="33" t="s">
        <v>103</v>
      </c>
      <c r="F369" s="31">
        <v>160</v>
      </c>
      <c r="G369" s="33" t="s">
        <v>104</v>
      </c>
      <c r="H369" s="34">
        <v>1</v>
      </c>
      <c r="I369" s="35">
        <v>12255.087011245676</v>
      </c>
      <c r="J369" s="35">
        <v>360</v>
      </c>
      <c r="K369" s="35">
        <v>0</v>
      </c>
      <c r="L369" s="35">
        <v>893</v>
      </c>
      <c r="M369" s="35">
        <v>13508.087011245676</v>
      </c>
      <c r="N369" s="24"/>
      <c r="O369" s="34">
        <v>0</v>
      </c>
      <c r="P369" s="34">
        <v>0</v>
      </c>
      <c r="Q369" s="36">
        <v>0.1273</v>
      </c>
      <c r="R369" s="36">
        <v>0.10932689985773358</v>
      </c>
      <c r="S369" s="37">
        <v>0</v>
      </c>
      <c r="T369" s="24"/>
      <c r="U369" s="38">
        <v>12615</v>
      </c>
      <c r="V369" s="38">
        <v>0</v>
      </c>
      <c r="W369" s="38">
        <v>0</v>
      </c>
      <c r="X369" s="38">
        <v>893</v>
      </c>
      <c r="Y369" s="38">
        <v>13508</v>
      </c>
    </row>
    <row r="370" spans="1:25" x14ac:dyDescent="0.3">
      <c r="A370" s="31">
        <v>454</v>
      </c>
      <c r="B370" s="32">
        <v>454149181</v>
      </c>
      <c r="C370" s="33" t="s">
        <v>222</v>
      </c>
      <c r="D370" s="31">
        <v>149</v>
      </c>
      <c r="E370" s="33" t="s">
        <v>103</v>
      </c>
      <c r="F370" s="31">
        <v>181</v>
      </c>
      <c r="G370" s="33" t="s">
        <v>105</v>
      </c>
      <c r="H370" s="34">
        <v>54</v>
      </c>
      <c r="I370" s="35">
        <v>10803</v>
      </c>
      <c r="J370" s="35">
        <v>729</v>
      </c>
      <c r="K370" s="35">
        <v>0</v>
      </c>
      <c r="L370" s="35">
        <v>893</v>
      </c>
      <c r="M370" s="35">
        <v>12425</v>
      </c>
      <c r="N370" s="24"/>
      <c r="O370" s="34">
        <v>0</v>
      </c>
      <c r="P370" s="34">
        <v>0</v>
      </c>
      <c r="Q370" s="36">
        <v>0.09</v>
      </c>
      <c r="R370" s="36">
        <v>1.7079913104106212E-2</v>
      </c>
      <c r="S370" s="37">
        <v>0</v>
      </c>
      <c r="T370" s="24"/>
      <c r="U370" s="38">
        <v>622728</v>
      </c>
      <c r="V370" s="38">
        <v>0</v>
      </c>
      <c r="W370" s="38">
        <v>0</v>
      </c>
      <c r="X370" s="38">
        <v>48222</v>
      </c>
      <c r="Y370" s="38">
        <v>670950</v>
      </c>
    </row>
    <row r="371" spans="1:25" x14ac:dyDescent="0.3">
      <c r="A371" s="31">
        <v>454</v>
      </c>
      <c r="B371" s="32">
        <v>454149211</v>
      </c>
      <c r="C371" s="33" t="s">
        <v>222</v>
      </c>
      <c r="D371" s="31">
        <v>149</v>
      </c>
      <c r="E371" s="33" t="s">
        <v>103</v>
      </c>
      <c r="F371" s="31">
        <v>211</v>
      </c>
      <c r="G371" s="33" t="s">
        <v>80</v>
      </c>
      <c r="H371" s="34">
        <v>1</v>
      </c>
      <c r="I371" s="35">
        <v>10042.307039405818</v>
      </c>
      <c r="J371" s="35">
        <v>1801</v>
      </c>
      <c r="K371" s="35">
        <v>0</v>
      </c>
      <c r="L371" s="35">
        <v>893</v>
      </c>
      <c r="M371" s="35">
        <v>12736.307039405818</v>
      </c>
      <c r="N371" s="24"/>
      <c r="O371" s="34">
        <v>0</v>
      </c>
      <c r="P371" s="34">
        <v>0</v>
      </c>
      <c r="Q371" s="36">
        <v>0.09</v>
      </c>
      <c r="R371" s="36">
        <v>1.9511007571872533E-3</v>
      </c>
      <c r="S371" s="37">
        <v>0</v>
      </c>
      <c r="T371" s="24"/>
      <c r="U371" s="38">
        <v>11843</v>
      </c>
      <c r="V371" s="38">
        <v>0</v>
      </c>
      <c r="W371" s="38">
        <v>0</v>
      </c>
      <c r="X371" s="38">
        <v>893</v>
      </c>
      <c r="Y371" s="38">
        <v>12736</v>
      </c>
    </row>
    <row r="372" spans="1:25" x14ac:dyDescent="0.3">
      <c r="A372" s="31">
        <v>455</v>
      </c>
      <c r="B372" s="32">
        <v>455128007</v>
      </c>
      <c r="C372" s="33" t="s">
        <v>223</v>
      </c>
      <c r="D372" s="31">
        <v>128</v>
      </c>
      <c r="E372" s="33" t="s">
        <v>110</v>
      </c>
      <c r="F372" s="31">
        <v>7</v>
      </c>
      <c r="G372" s="33" t="s">
        <v>224</v>
      </c>
      <c r="H372" s="34">
        <v>2</v>
      </c>
      <c r="I372" s="35">
        <v>8410</v>
      </c>
      <c r="J372" s="35">
        <v>3274</v>
      </c>
      <c r="K372" s="35">
        <v>0</v>
      </c>
      <c r="L372" s="35">
        <v>893</v>
      </c>
      <c r="M372" s="35">
        <v>12577</v>
      </c>
      <c r="N372" s="24"/>
      <c r="O372" s="34">
        <v>0</v>
      </c>
      <c r="P372" s="34">
        <v>0</v>
      </c>
      <c r="Q372" s="36">
        <v>0.09</v>
      </c>
      <c r="R372" s="36">
        <v>1.8021868319836744E-2</v>
      </c>
      <c r="S372" s="37">
        <v>0</v>
      </c>
      <c r="T372" s="24"/>
      <c r="U372" s="38">
        <v>23368</v>
      </c>
      <c r="V372" s="38">
        <v>0</v>
      </c>
      <c r="W372" s="38">
        <v>0</v>
      </c>
      <c r="X372" s="38">
        <v>1786</v>
      </c>
      <c r="Y372" s="38">
        <v>25154</v>
      </c>
    </row>
    <row r="373" spans="1:25" x14ac:dyDescent="0.3">
      <c r="A373" s="31">
        <v>455</v>
      </c>
      <c r="B373" s="32">
        <v>455128128</v>
      </c>
      <c r="C373" s="33" t="s">
        <v>223</v>
      </c>
      <c r="D373" s="31">
        <v>128</v>
      </c>
      <c r="E373" s="33" t="s">
        <v>110</v>
      </c>
      <c r="F373" s="31">
        <v>128</v>
      </c>
      <c r="G373" s="33" t="s">
        <v>110</v>
      </c>
      <c r="H373" s="34">
        <v>301</v>
      </c>
      <c r="I373" s="35">
        <v>9523</v>
      </c>
      <c r="J373" s="35">
        <v>484</v>
      </c>
      <c r="K373" s="35">
        <v>0</v>
      </c>
      <c r="L373" s="35">
        <v>893</v>
      </c>
      <c r="M373" s="35">
        <v>10900</v>
      </c>
      <c r="N373" s="24"/>
      <c r="O373" s="34">
        <v>0</v>
      </c>
      <c r="P373" s="34">
        <v>0</v>
      </c>
      <c r="Q373" s="36">
        <v>0.18</v>
      </c>
      <c r="R373" s="36">
        <v>3.7897363457031326E-2</v>
      </c>
      <c r="S373" s="37">
        <v>0</v>
      </c>
      <c r="T373" s="24"/>
      <c r="U373" s="38">
        <v>3012107</v>
      </c>
      <c r="V373" s="38">
        <v>0</v>
      </c>
      <c r="W373" s="38">
        <v>0</v>
      </c>
      <c r="X373" s="38">
        <v>268793</v>
      </c>
      <c r="Y373" s="38">
        <v>3280900</v>
      </c>
    </row>
    <row r="374" spans="1:25" x14ac:dyDescent="0.3">
      <c r="A374" s="31">
        <v>455</v>
      </c>
      <c r="B374" s="32">
        <v>455128149</v>
      </c>
      <c r="C374" s="33" t="s">
        <v>223</v>
      </c>
      <c r="D374" s="31">
        <v>128</v>
      </c>
      <c r="E374" s="33" t="s">
        <v>110</v>
      </c>
      <c r="F374" s="31">
        <v>149</v>
      </c>
      <c r="G374" s="33" t="s">
        <v>103</v>
      </c>
      <c r="H374" s="34">
        <v>2</v>
      </c>
      <c r="I374" s="35">
        <v>12808.462003253087</v>
      </c>
      <c r="J374" s="35">
        <v>15</v>
      </c>
      <c r="K374" s="35">
        <v>0</v>
      </c>
      <c r="L374" s="35">
        <v>893</v>
      </c>
      <c r="M374" s="35">
        <v>13716.462003253087</v>
      </c>
      <c r="N374" s="24"/>
      <c r="O374" s="34">
        <v>0</v>
      </c>
      <c r="P374" s="34">
        <v>0</v>
      </c>
      <c r="Q374" s="36">
        <v>0.16</v>
      </c>
      <c r="R374" s="36">
        <v>0.11585385192308002</v>
      </c>
      <c r="S374" s="37">
        <v>0</v>
      </c>
      <c r="T374" s="24"/>
      <c r="U374" s="38">
        <v>25646</v>
      </c>
      <c r="V374" s="38">
        <v>0</v>
      </c>
      <c r="W374" s="38">
        <v>0</v>
      </c>
      <c r="X374" s="38">
        <v>1786</v>
      </c>
      <c r="Y374" s="38">
        <v>27432</v>
      </c>
    </row>
    <row r="375" spans="1:25" x14ac:dyDescent="0.3">
      <c r="A375" s="31">
        <v>455</v>
      </c>
      <c r="B375" s="32">
        <v>455128181</v>
      </c>
      <c r="C375" s="33" t="s">
        <v>223</v>
      </c>
      <c r="D375" s="31">
        <v>128</v>
      </c>
      <c r="E375" s="33" t="s">
        <v>110</v>
      </c>
      <c r="F375" s="31">
        <v>181</v>
      </c>
      <c r="G375" s="33" t="s">
        <v>105</v>
      </c>
      <c r="H375" s="34">
        <v>1</v>
      </c>
      <c r="I375" s="35">
        <v>11377.02377179523</v>
      </c>
      <c r="J375" s="35">
        <v>767</v>
      </c>
      <c r="K375" s="35">
        <v>0</v>
      </c>
      <c r="L375" s="35">
        <v>893</v>
      </c>
      <c r="M375" s="35">
        <v>13037.02377179523</v>
      </c>
      <c r="N375" s="24"/>
      <c r="O375" s="34">
        <v>0</v>
      </c>
      <c r="P375" s="34">
        <v>0</v>
      </c>
      <c r="Q375" s="36">
        <v>0.09</v>
      </c>
      <c r="R375" s="36">
        <v>1.7079913104106212E-2</v>
      </c>
      <c r="S375" s="37">
        <v>0</v>
      </c>
      <c r="T375" s="24"/>
      <c r="U375" s="38">
        <v>12144</v>
      </c>
      <c r="V375" s="38">
        <v>0</v>
      </c>
      <c r="W375" s="38">
        <v>0</v>
      </c>
      <c r="X375" s="38">
        <v>893</v>
      </c>
      <c r="Y375" s="38">
        <v>13037</v>
      </c>
    </row>
    <row r="376" spans="1:25" x14ac:dyDescent="0.3">
      <c r="A376" s="31">
        <v>456</v>
      </c>
      <c r="B376" s="32">
        <v>456160009</v>
      </c>
      <c r="C376" s="33" t="s">
        <v>226</v>
      </c>
      <c r="D376" s="31">
        <v>160</v>
      </c>
      <c r="E376" s="33" t="s">
        <v>104</v>
      </c>
      <c r="F376" s="31">
        <v>9</v>
      </c>
      <c r="G376" s="33" t="s">
        <v>108</v>
      </c>
      <c r="H376" s="34">
        <v>1</v>
      </c>
      <c r="I376" s="35">
        <v>8749</v>
      </c>
      <c r="J376" s="35">
        <v>4956</v>
      </c>
      <c r="K376" s="35">
        <v>0</v>
      </c>
      <c r="L376" s="35">
        <v>893</v>
      </c>
      <c r="M376" s="35">
        <v>14598</v>
      </c>
      <c r="N376" s="24"/>
      <c r="O376" s="34">
        <v>0</v>
      </c>
      <c r="P376" s="34">
        <v>0</v>
      </c>
      <c r="Q376" s="36">
        <v>0.09</v>
      </c>
      <c r="R376" s="36">
        <v>2.5313445452919297E-3</v>
      </c>
      <c r="S376" s="37">
        <v>0</v>
      </c>
      <c r="T376" s="24"/>
      <c r="U376" s="38">
        <v>13705</v>
      </c>
      <c r="V376" s="38">
        <v>0</v>
      </c>
      <c r="W376" s="38">
        <v>0</v>
      </c>
      <c r="X376" s="38">
        <v>893</v>
      </c>
      <c r="Y376" s="38">
        <v>14598</v>
      </c>
    </row>
    <row r="377" spans="1:25" x14ac:dyDescent="0.3">
      <c r="A377" s="31">
        <v>456</v>
      </c>
      <c r="B377" s="32">
        <v>456160031</v>
      </c>
      <c r="C377" s="33" t="s">
        <v>226</v>
      </c>
      <c r="D377" s="31">
        <v>160</v>
      </c>
      <c r="E377" s="33" t="s">
        <v>104</v>
      </c>
      <c r="F377" s="31">
        <v>31</v>
      </c>
      <c r="G377" s="33" t="s">
        <v>101</v>
      </c>
      <c r="H377" s="34">
        <v>3</v>
      </c>
      <c r="I377" s="35">
        <v>11069</v>
      </c>
      <c r="J377" s="35">
        <v>5135</v>
      </c>
      <c r="K377" s="35">
        <v>0</v>
      </c>
      <c r="L377" s="35">
        <v>893</v>
      </c>
      <c r="M377" s="35">
        <v>17097</v>
      </c>
      <c r="N377" s="24"/>
      <c r="O377" s="34">
        <v>0</v>
      </c>
      <c r="P377" s="34">
        <v>0</v>
      </c>
      <c r="Q377" s="36">
        <v>0.09</v>
      </c>
      <c r="R377" s="36">
        <v>2.7986524078624942E-2</v>
      </c>
      <c r="S377" s="37">
        <v>0</v>
      </c>
      <c r="T377" s="24"/>
      <c r="U377" s="38">
        <v>48612</v>
      </c>
      <c r="V377" s="38">
        <v>0</v>
      </c>
      <c r="W377" s="38">
        <v>0</v>
      </c>
      <c r="X377" s="38">
        <v>2679</v>
      </c>
      <c r="Y377" s="38">
        <v>51291</v>
      </c>
    </row>
    <row r="378" spans="1:25" x14ac:dyDescent="0.3">
      <c r="A378" s="31">
        <v>456</v>
      </c>
      <c r="B378" s="32">
        <v>456160056</v>
      </c>
      <c r="C378" s="33" t="s">
        <v>226</v>
      </c>
      <c r="D378" s="31">
        <v>160</v>
      </c>
      <c r="E378" s="33" t="s">
        <v>104</v>
      </c>
      <c r="F378" s="31">
        <v>56</v>
      </c>
      <c r="G378" s="33" t="s">
        <v>153</v>
      </c>
      <c r="H378" s="34">
        <v>1</v>
      </c>
      <c r="I378" s="35">
        <v>10982</v>
      </c>
      <c r="J378" s="35">
        <v>4266</v>
      </c>
      <c r="K378" s="35">
        <v>0</v>
      </c>
      <c r="L378" s="35">
        <v>893</v>
      </c>
      <c r="M378" s="35">
        <v>16141</v>
      </c>
      <c r="N378" s="24"/>
      <c r="O378" s="34">
        <v>0</v>
      </c>
      <c r="P378" s="34">
        <v>0</v>
      </c>
      <c r="Q378" s="36">
        <v>0.09</v>
      </c>
      <c r="R378" s="36">
        <v>2.367741542734313E-2</v>
      </c>
      <c r="S378" s="37">
        <v>0</v>
      </c>
      <c r="T378" s="24"/>
      <c r="U378" s="38">
        <v>15248</v>
      </c>
      <c r="V378" s="38">
        <v>0</v>
      </c>
      <c r="W378" s="38">
        <v>0</v>
      </c>
      <c r="X378" s="38">
        <v>893</v>
      </c>
      <c r="Y378" s="38">
        <v>16141</v>
      </c>
    </row>
    <row r="379" spans="1:25" x14ac:dyDescent="0.3">
      <c r="A379" s="31">
        <v>456</v>
      </c>
      <c r="B379" s="32">
        <v>456160079</v>
      </c>
      <c r="C379" s="33" t="s">
        <v>226</v>
      </c>
      <c r="D379" s="31">
        <v>160</v>
      </c>
      <c r="E379" s="33" t="s">
        <v>104</v>
      </c>
      <c r="F379" s="31">
        <v>79</v>
      </c>
      <c r="G379" s="33" t="s">
        <v>109</v>
      </c>
      <c r="H379" s="34">
        <v>29</v>
      </c>
      <c r="I379" s="35">
        <v>9788</v>
      </c>
      <c r="J379" s="35">
        <v>992</v>
      </c>
      <c r="K379" s="35">
        <v>0</v>
      </c>
      <c r="L379" s="35">
        <v>893</v>
      </c>
      <c r="M379" s="35">
        <v>11673</v>
      </c>
      <c r="N379" s="24"/>
      <c r="O379" s="34">
        <v>0</v>
      </c>
      <c r="P379" s="34">
        <v>0</v>
      </c>
      <c r="Q379" s="36">
        <v>0.09</v>
      </c>
      <c r="R379" s="36">
        <v>6.7402102928541777E-2</v>
      </c>
      <c r="S379" s="37">
        <v>0</v>
      </c>
      <c r="T379" s="24"/>
      <c r="U379" s="38">
        <v>312620</v>
      </c>
      <c r="V379" s="38">
        <v>0</v>
      </c>
      <c r="W379" s="38">
        <v>0</v>
      </c>
      <c r="X379" s="38">
        <v>25897</v>
      </c>
      <c r="Y379" s="38">
        <v>338517</v>
      </c>
    </row>
    <row r="380" spans="1:25" x14ac:dyDescent="0.3">
      <c r="A380" s="31">
        <v>456</v>
      </c>
      <c r="B380" s="32">
        <v>456160128</v>
      </c>
      <c r="C380" s="33" t="s">
        <v>226</v>
      </c>
      <c r="D380" s="31">
        <v>160</v>
      </c>
      <c r="E380" s="33" t="s">
        <v>104</v>
      </c>
      <c r="F380" s="31">
        <v>128</v>
      </c>
      <c r="G380" s="33" t="s">
        <v>110</v>
      </c>
      <c r="H380" s="34">
        <v>1</v>
      </c>
      <c r="I380" s="35">
        <v>8749</v>
      </c>
      <c r="J380" s="35">
        <v>445</v>
      </c>
      <c r="K380" s="35">
        <v>0</v>
      </c>
      <c r="L380" s="35">
        <v>893</v>
      </c>
      <c r="M380" s="35">
        <v>10087</v>
      </c>
      <c r="N380" s="24"/>
      <c r="O380" s="34">
        <v>0</v>
      </c>
      <c r="P380" s="34">
        <v>0</v>
      </c>
      <c r="Q380" s="36">
        <v>0.18</v>
      </c>
      <c r="R380" s="36">
        <v>3.7897363457031326E-2</v>
      </c>
      <c r="S380" s="37">
        <v>0</v>
      </c>
      <c r="T380" s="24"/>
      <c r="U380" s="38">
        <v>9194</v>
      </c>
      <c r="V380" s="38">
        <v>0</v>
      </c>
      <c r="W380" s="38">
        <v>0</v>
      </c>
      <c r="X380" s="38">
        <v>893</v>
      </c>
      <c r="Y380" s="38">
        <v>10087</v>
      </c>
    </row>
    <row r="381" spans="1:25" x14ac:dyDescent="0.3">
      <c r="A381" s="31">
        <v>456</v>
      </c>
      <c r="B381" s="32">
        <v>456160149</v>
      </c>
      <c r="C381" s="33" t="s">
        <v>226</v>
      </c>
      <c r="D381" s="31">
        <v>160</v>
      </c>
      <c r="E381" s="33" t="s">
        <v>104</v>
      </c>
      <c r="F381" s="31">
        <v>149</v>
      </c>
      <c r="G381" s="33" t="s">
        <v>103</v>
      </c>
      <c r="H381" s="34">
        <v>1</v>
      </c>
      <c r="I381" s="35">
        <v>10873</v>
      </c>
      <c r="J381" s="35">
        <v>13</v>
      </c>
      <c r="K381" s="35">
        <v>0</v>
      </c>
      <c r="L381" s="35">
        <v>893</v>
      </c>
      <c r="M381" s="35">
        <v>11779</v>
      </c>
      <c r="N381" s="24"/>
      <c r="O381" s="34">
        <v>0</v>
      </c>
      <c r="P381" s="34">
        <v>0</v>
      </c>
      <c r="Q381" s="36">
        <v>0.16</v>
      </c>
      <c r="R381" s="36">
        <v>0.11585385192308002</v>
      </c>
      <c r="S381" s="37">
        <v>0</v>
      </c>
      <c r="T381" s="24"/>
      <c r="U381" s="38">
        <v>10886</v>
      </c>
      <c r="V381" s="38">
        <v>0</v>
      </c>
      <c r="W381" s="38">
        <v>0</v>
      </c>
      <c r="X381" s="38">
        <v>893</v>
      </c>
      <c r="Y381" s="38">
        <v>11779</v>
      </c>
    </row>
    <row r="382" spans="1:25" x14ac:dyDescent="0.3">
      <c r="A382" s="31">
        <v>456</v>
      </c>
      <c r="B382" s="32">
        <v>456160160</v>
      </c>
      <c r="C382" s="33" t="s">
        <v>226</v>
      </c>
      <c r="D382" s="31">
        <v>160</v>
      </c>
      <c r="E382" s="33" t="s">
        <v>104</v>
      </c>
      <c r="F382" s="31">
        <v>160</v>
      </c>
      <c r="G382" s="33" t="s">
        <v>104</v>
      </c>
      <c r="H382" s="34">
        <v>744</v>
      </c>
      <c r="I382" s="35">
        <v>12183</v>
      </c>
      <c r="J382" s="35">
        <v>358</v>
      </c>
      <c r="K382" s="35">
        <v>0</v>
      </c>
      <c r="L382" s="35">
        <v>893</v>
      </c>
      <c r="M382" s="35">
        <v>13434</v>
      </c>
      <c r="N382" s="24"/>
      <c r="O382" s="34">
        <v>0</v>
      </c>
      <c r="P382" s="34">
        <v>0</v>
      </c>
      <c r="Q382" s="36">
        <v>0.1273</v>
      </c>
      <c r="R382" s="36">
        <v>0.10932689985773358</v>
      </c>
      <c r="S382" s="37">
        <v>0</v>
      </c>
      <c r="T382" s="24"/>
      <c r="U382" s="38">
        <v>9330504</v>
      </c>
      <c r="V382" s="38">
        <v>0</v>
      </c>
      <c r="W382" s="38">
        <v>0</v>
      </c>
      <c r="X382" s="38">
        <v>664392</v>
      </c>
      <c r="Y382" s="38">
        <v>9994896</v>
      </c>
    </row>
    <row r="383" spans="1:25" x14ac:dyDescent="0.3">
      <c r="A383" s="31">
        <v>456</v>
      </c>
      <c r="B383" s="32">
        <v>456160170</v>
      </c>
      <c r="C383" s="33" t="s">
        <v>226</v>
      </c>
      <c r="D383" s="31">
        <v>160</v>
      </c>
      <c r="E383" s="33" t="s">
        <v>104</v>
      </c>
      <c r="F383" s="31">
        <v>170</v>
      </c>
      <c r="G383" s="33" t="s">
        <v>87</v>
      </c>
      <c r="H383" s="34">
        <v>3</v>
      </c>
      <c r="I383" s="35">
        <v>10873</v>
      </c>
      <c r="J383" s="35">
        <v>4247</v>
      </c>
      <c r="K383" s="35">
        <v>0</v>
      </c>
      <c r="L383" s="35">
        <v>893</v>
      </c>
      <c r="M383" s="35">
        <v>16013</v>
      </c>
      <c r="N383" s="24"/>
      <c r="O383" s="34">
        <v>0.28472373579565385</v>
      </c>
      <c r="P383" s="34">
        <v>0</v>
      </c>
      <c r="Q383" s="36">
        <v>0.09</v>
      </c>
      <c r="R383" s="36">
        <v>9.0518479754969475E-2</v>
      </c>
      <c r="S383" s="37">
        <v>0</v>
      </c>
      <c r="T383" s="24"/>
      <c r="U383" s="38">
        <v>45359.97711476971</v>
      </c>
      <c r="V383" s="38">
        <v>0</v>
      </c>
      <c r="W383" s="38">
        <v>0</v>
      </c>
      <c r="X383" s="38">
        <v>2679</v>
      </c>
      <c r="Y383" s="38">
        <v>48038.97711476971</v>
      </c>
    </row>
    <row r="384" spans="1:25" x14ac:dyDescent="0.3">
      <c r="A384" s="31">
        <v>456</v>
      </c>
      <c r="B384" s="32">
        <v>456160181</v>
      </c>
      <c r="C384" s="33" t="s">
        <v>226</v>
      </c>
      <c r="D384" s="31">
        <v>160</v>
      </c>
      <c r="E384" s="33" t="s">
        <v>104</v>
      </c>
      <c r="F384" s="31">
        <v>181</v>
      </c>
      <c r="G384" s="33" t="s">
        <v>105</v>
      </c>
      <c r="H384" s="34">
        <v>1</v>
      </c>
      <c r="I384" s="35">
        <v>11377.02377179523</v>
      </c>
      <c r="J384" s="35">
        <v>767</v>
      </c>
      <c r="K384" s="35">
        <v>0</v>
      </c>
      <c r="L384" s="35">
        <v>893</v>
      </c>
      <c r="M384" s="35">
        <v>13037.02377179523</v>
      </c>
      <c r="N384" s="24"/>
      <c r="O384" s="34">
        <v>0</v>
      </c>
      <c r="P384" s="34">
        <v>0</v>
      </c>
      <c r="Q384" s="36">
        <v>0.09</v>
      </c>
      <c r="R384" s="36">
        <v>1.7079913104106212E-2</v>
      </c>
      <c r="S384" s="37">
        <v>0</v>
      </c>
      <c r="T384" s="24"/>
      <c r="U384" s="38">
        <v>12144</v>
      </c>
      <c r="V384" s="38">
        <v>0</v>
      </c>
      <c r="W384" s="38">
        <v>0</v>
      </c>
      <c r="X384" s="38">
        <v>893</v>
      </c>
      <c r="Y384" s="38">
        <v>13037</v>
      </c>
    </row>
    <row r="385" spans="1:25" x14ac:dyDescent="0.3">
      <c r="A385" s="31">
        <v>456</v>
      </c>
      <c r="B385" s="32">
        <v>456160262</v>
      </c>
      <c r="C385" s="33" t="s">
        <v>226</v>
      </c>
      <c r="D385" s="31">
        <v>160</v>
      </c>
      <c r="E385" s="33" t="s">
        <v>104</v>
      </c>
      <c r="F385" s="31">
        <v>262</v>
      </c>
      <c r="G385" s="33" t="s">
        <v>31</v>
      </c>
      <c r="H385" s="34">
        <v>1</v>
      </c>
      <c r="I385" s="35">
        <v>10952</v>
      </c>
      <c r="J385" s="35">
        <v>5049</v>
      </c>
      <c r="K385" s="35">
        <v>0</v>
      </c>
      <c r="L385" s="35">
        <v>893</v>
      </c>
      <c r="M385" s="35">
        <v>16894</v>
      </c>
      <c r="N385" s="24"/>
      <c r="O385" s="34">
        <v>0</v>
      </c>
      <c r="P385" s="34">
        <v>0</v>
      </c>
      <c r="Q385" s="36">
        <v>0.09</v>
      </c>
      <c r="R385" s="36">
        <v>6.3546185044161485E-2</v>
      </c>
      <c r="S385" s="37">
        <v>0</v>
      </c>
      <c r="T385" s="24"/>
      <c r="U385" s="38">
        <v>16001</v>
      </c>
      <c r="V385" s="38">
        <v>0</v>
      </c>
      <c r="W385" s="38">
        <v>0</v>
      </c>
      <c r="X385" s="38">
        <v>893</v>
      </c>
      <c r="Y385" s="38">
        <v>16894</v>
      </c>
    </row>
    <row r="386" spans="1:25" x14ac:dyDescent="0.3">
      <c r="A386" s="31">
        <v>456</v>
      </c>
      <c r="B386" s="32">
        <v>456160295</v>
      </c>
      <c r="C386" s="33" t="s">
        <v>226</v>
      </c>
      <c r="D386" s="31">
        <v>160</v>
      </c>
      <c r="E386" s="33" t="s">
        <v>104</v>
      </c>
      <c r="F386" s="31">
        <v>295</v>
      </c>
      <c r="G386" s="33" t="s">
        <v>155</v>
      </c>
      <c r="H386" s="34">
        <v>7</v>
      </c>
      <c r="I386" s="35">
        <v>11346</v>
      </c>
      <c r="J386" s="35">
        <v>5426</v>
      </c>
      <c r="K386" s="35">
        <v>0</v>
      </c>
      <c r="L386" s="35">
        <v>893</v>
      </c>
      <c r="M386" s="35">
        <v>17665</v>
      </c>
      <c r="N386" s="24"/>
      <c r="O386" s="34">
        <v>0</v>
      </c>
      <c r="P386" s="34">
        <v>0</v>
      </c>
      <c r="Q386" s="36">
        <v>0.09</v>
      </c>
      <c r="R386" s="36">
        <v>2.1576596807012315E-2</v>
      </c>
      <c r="S386" s="37">
        <v>0</v>
      </c>
      <c r="T386" s="24"/>
      <c r="U386" s="38">
        <v>117404</v>
      </c>
      <c r="V386" s="38">
        <v>0</v>
      </c>
      <c r="W386" s="38">
        <v>0</v>
      </c>
      <c r="X386" s="38">
        <v>6251</v>
      </c>
      <c r="Y386" s="38">
        <v>123655</v>
      </c>
    </row>
    <row r="387" spans="1:25" x14ac:dyDescent="0.3">
      <c r="A387" s="31">
        <v>456</v>
      </c>
      <c r="B387" s="32">
        <v>456160301</v>
      </c>
      <c r="C387" s="33" t="s">
        <v>226</v>
      </c>
      <c r="D387" s="31">
        <v>160</v>
      </c>
      <c r="E387" s="33" t="s">
        <v>104</v>
      </c>
      <c r="F387" s="31">
        <v>301</v>
      </c>
      <c r="G387" s="33" t="s">
        <v>151</v>
      </c>
      <c r="H387" s="34">
        <v>4</v>
      </c>
      <c r="I387" s="35">
        <v>10547</v>
      </c>
      <c r="J387" s="35">
        <v>3805</v>
      </c>
      <c r="K387" s="35">
        <v>0</v>
      </c>
      <c r="L387" s="35">
        <v>893</v>
      </c>
      <c r="M387" s="35">
        <v>15245</v>
      </c>
      <c r="N387" s="24"/>
      <c r="O387" s="34">
        <v>0</v>
      </c>
      <c r="P387" s="34">
        <v>0</v>
      </c>
      <c r="Q387" s="36">
        <v>0.09</v>
      </c>
      <c r="R387" s="36">
        <v>4.5563263602853413E-2</v>
      </c>
      <c r="S387" s="37">
        <v>0</v>
      </c>
      <c r="T387" s="24"/>
      <c r="U387" s="38">
        <v>57408</v>
      </c>
      <c r="V387" s="38">
        <v>0</v>
      </c>
      <c r="W387" s="38">
        <v>0</v>
      </c>
      <c r="X387" s="38">
        <v>3572</v>
      </c>
      <c r="Y387" s="38">
        <v>60980</v>
      </c>
    </row>
    <row r="388" spans="1:25" x14ac:dyDescent="0.3">
      <c r="A388" s="31">
        <v>456</v>
      </c>
      <c r="B388" s="32">
        <v>456160616</v>
      </c>
      <c r="C388" s="33" t="s">
        <v>226</v>
      </c>
      <c r="D388" s="31">
        <v>160</v>
      </c>
      <c r="E388" s="33" t="s">
        <v>104</v>
      </c>
      <c r="F388" s="31">
        <v>616</v>
      </c>
      <c r="G388" s="33" t="s">
        <v>133</v>
      </c>
      <c r="H388" s="34">
        <v>1</v>
      </c>
      <c r="I388" s="35">
        <v>10765</v>
      </c>
      <c r="J388" s="35">
        <v>3631</v>
      </c>
      <c r="K388" s="35">
        <v>0</v>
      </c>
      <c r="L388" s="35">
        <v>893</v>
      </c>
      <c r="M388" s="35">
        <v>15289</v>
      </c>
      <c r="N388" s="24"/>
      <c r="O388" s="34">
        <v>0</v>
      </c>
      <c r="P388" s="34">
        <v>0</v>
      </c>
      <c r="Q388" s="36">
        <v>0.09</v>
      </c>
      <c r="R388" s="36">
        <v>3.274137152612383E-2</v>
      </c>
      <c r="S388" s="37">
        <v>0</v>
      </c>
      <c r="T388" s="24"/>
      <c r="U388" s="38">
        <v>14396</v>
      </c>
      <c r="V388" s="38">
        <v>0</v>
      </c>
      <c r="W388" s="38">
        <v>0</v>
      </c>
      <c r="X388" s="38">
        <v>893</v>
      </c>
      <c r="Y388" s="38">
        <v>15289</v>
      </c>
    </row>
    <row r="389" spans="1:25" x14ac:dyDescent="0.3">
      <c r="A389" s="31">
        <v>456</v>
      </c>
      <c r="B389" s="32">
        <v>456160673</v>
      </c>
      <c r="C389" s="33" t="s">
        <v>226</v>
      </c>
      <c r="D389" s="31">
        <v>160</v>
      </c>
      <c r="E389" s="33" t="s">
        <v>104</v>
      </c>
      <c r="F389" s="31">
        <v>673</v>
      </c>
      <c r="G389" s="33" t="s">
        <v>159</v>
      </c>
      <c r="H389" s="34">
        <v>1</v>
      </c>
      <c r="I389" s="35">
        <v>9711.8824778761082</v>
      </c>
      <c r="J389" s="35">
        <v>4610</v>
      </c>
      <c r="K389" s="35">
        <v>0</v>
      </c>
      <c r="L389" s="35">
        <v>893</v>
      </c>
      <c r="M389" s="35">
        <v>15214.882477876108</v>
      </c>
      <c r="N389" s="24"/>
      <c r="O389" s="34">
        <v>0</v>
      </c>
      <c r="P389" s="34">
        <v>0</v>
      </c>
      <c r="Q389" s="36">
        <v>0.09</v>
      </c>
      <c r="R389" s="36">
        <v>2.1571515041317223E-2</v>
      </c>
      <c r="S389" s="37">
        <v>0</v>
      </c>
      <c r="T389" s="24"/>
      <c r="U389" s="38">
        <v>14322</v>
      </c>
      <c r="V389" s="38">
        <v>0</v>
      </c>
      <c r="W389" s="38">
        <v>0</v>
      </c>
      <c r="X389" s="38">
        <v>893</v>
      </c>
      <c r="Y389" s="38">
        <v>15215</v>
      </c>
    </row>
    <row r="390" spans="1:25" x14ac:dyDescent="0.3">
      <c r="A390" s="31">
        <v>456</v>
      </c>
      <c r="B390" s="32">
        <v>456160745</v>
      </c>
      <c r="C390" s="33" t="s">
        <v>226</v>
      </c>
      <c r="D390" s="31">
        <v>160</v>
      </c>
      <c r="E390" s="33" t="s">
        <v>104</v>
      </c>
      <c r="F390" s="31">
        <v>745</v>
      </c>
      <c r="G390" s="33" t="s">
        <v>225</v>
      </c>
      <c r="H390" s="34">
        <v>2</v>
      </c>
      <c r="I390" s="35">
        <v>9841.0216139907279</v>
      </c>
      <c r="J390" s="35">
        <v>4476</v>
      </c>
      <c r="K390" s="35">
        <v>0</v>
      </c>
      <c r="L390" s="35">
        <v>893</v>
      </c>
      <c r="M390" s="35">
        <v>15210.021613990728</v>
      </c>
      <c r="N390" s="24"/>
      <c r="O390" s="34">
        <v>0</v>
      </c>
      <c r="P390" s="34">
        <v>0</v>
      </c>
      <c r="Q390" s="36">
        <v>0.09</v>
      </c>
      <c r="R390" s="36">
        <v>9.0915507870403048E-3</v>
      </c>
      <c r="S390" s="37">
        <v>0</v>
      </c>
      <c r="T390" s="24"/>
      <c r="U390" s="38">
        <v>28634</v>
      </c>
      <c r="V390" s="38">
        <v>0</v>
      </c>
      <c r="W390" s="38">
        <v>0</v>
      </c>
      <c r="X390" s="38">
        <v>1786</v>
      </c>
      <c r="Y390" s="38">
        <v>30420</v>
      </c>
    </row>
    <row r="391" spans="1:25" x14ac:dyDescent="0.3">
      <c r="A391" s="31">
        <v>458</v>
      </c>
      <c r="B391" s="32">
        <v>458160031</v>
      </c>
      <c r="C391" s="33" t="s">
        <v>227</v>
      </c>
      <c r="D391" s="31">
        <v>160</v>
      </c>
      <c r="E391" s="33" t="s">
        <v>104</v>
      </c>
      <c r="F391" s="31">
        <v>31</v>
      </c>
      <c r="G391" s="33" t="s">
        <v>101</v>
      </c>
      <c r="H391" s="34">
        <v>1</v>
      </c>
      <c r="I391" s="35">
        <v>10127</v>
      </c>
      <c r="J391" s="35">
        <v>4698</v>
      </c>
      <c r="K391" s="35">
        <v>0</v>
      </c>
      <c r="L391" s="35">
        <v>893</v>
      </c>
      <c r="M391" s="35">
        <v>15718</v>
      </c>
      <c r="N391" s="24"/>
      <c r="O391" s="34">
        <v>0</v>
      </c>
      <c r="P391" s="34">
        <v>0</v>
      </c>
      <c r="Q391" s="36">
        <v>0.09</v>
      </c>
      <c r="R391" s="36">
        <v>2.7986524078624942E-2</v>
      </c>
      <c r="S391" s="37">
        <v>0</v>
      </c>
      <c r="T391" s="24"/>
      <c r="U391" s="38">
        <v>14825</v>
      </c>
      <c r="V391" s="38">
        <v>0</v>
      </c>
      <c r="W391" s="38">
        <v>0</v>
      </c>
      <c r="X391" s="38">
        <v>893</v>
      </c>
      <c r="Y391" s="38">
        <v>15718</v>
      </c>
    </row>
    <row r="392" spans="1:25" x14ac:dyDescent="0.3">
      <c r="A392" s="31">
        <v>458</v>
      </c>
      <c r="B392" s="32">
        <v>458160056</v>
      </c>
      <c r="C392" s="33" t="s">
        <v>227</v>
      </c>
      <c r="D392" s="31">
        <v>160</v>
      </c>
      <c r="E392" s="33" t="s">
        <v>104</v>
      </c>
      <c r="F392" s="31">
        <v>56</v>
      </c>
      <c r="G392" s="33" t="s">
        <v>153</v>
      </c>
      <c r="H392" s="34">
        <v>7</v>
      </c>
      <c r="I392" s="35">
        <v>14107</v>
      </c>
      <c r="J392" s="35">
        <v>5480</v>
      </c>
      <c r="K392" s="35">
        <v>0</v>
      </c>
      <c r="L392" s="35">
        <v>893</v>
      </c>
      <c r="M392" s="35">
        <v>20480</v>
      </c>
      <c r="N392" s="24"/>
      <c r="O392" s="34">
        <v>0</v>
      </c>
      <c r="P392" s="34">
        <v>0</v>
      </c>
      <c r="Q392" s="36">
        <v>0.09</v>
      </c>
      <c r="R392" s="36">
        <v>2.367741542734313E-2</v>
      </c>
      <c r="S392" s="37">
        <v>0</v>
      </c>
      <c r="T392" s="24"/>
      <c r="U392" s="38">
        <v>137109</v>
      </c>
      <c r="V392" s="38">
        <v>0</v>
      </c>
      <c r="W392" s="38">
        <v>0</v>
      </c>
      <c r="X392" s="38">
        <v>6251</v>
      </c>
      <c r="Y392" s="38">
        <v>143360</v>
      </c>
    </row>
    <row r="393" spans="1:25" x14ac:dyDescent="0.3">
      <c r="A393" s="31">
        <v>458</v>
      </c>
      <c r="B393" s="32">
        <v>458160079</v>
      </c>
      <c r="C393" s="33" t="s">
        <v>227</v>
      </c>
      <c r="D393" s="31">
        <v>160</v>
      </c>
      <c r="E393" s="33" t="s">
        <v>104</v>
      </c>
      <c r="F393" s="31">
        <v>79</v>
      </c>
      <c r="G393" s="33" t="s">
        <v>109</v>
      </c>
      <c r="H393" s="34">
        <v>10</v>
      </c>
      <c r="I393" s="35">
        <v>12970</v>
      </c>
      <c r="J393" s="35">
        <v>1314</v>
      </c>
      <c r="K393" s="35">
        <v>0</v>
      </c>
      <c r="L393" s="35">
        <v>893</v>
      </c>
      <c r="M393" s="35">
        <v>15177</v>
      </c>
      <c r="N393" s="24"/>
      <c r="O393" s="34">
        <v>0</v>
      </c>
      <c r="P393" s="34">
        <v>0</v>
      </c>
      <c r="Q393" s="36">
        <v>0.09</v>
      </c>
      <c r="R393" s="36">
        <v>6.7402102928541777E-2</v>
      </c>
      <c r="S393" s="37">
        <v>0</v>
      </c>
      <c r="T393" s="24"/>
      <c r="U393" s="38">
        <v>142840</v>
      </c>
      <c r="V393" s="38">
        <v>0</v>
      </c>
      <c r="W393" s="38">
        <v>0</v>
      </c>
      <c r="X393" s="38">
        <v>8930</v>
      </c>
      <c r="Y393" s="38">
        <v>151770</v>
      </c>
    </row>
    <row r="394" spans="1:25" x14ac:dyDescent="0.3">
      <c r="A394" s="31">
        <v>458</v>
      </c>
      <c r="B394" s="32">
        <v>458160149</v>
      </c>
      <c r="C394" s="33" t="s">
        <v>227</v>
      </c>
      <c r="D394" s="31">
        <v>160</v>
      </c>
      <c r="E394" s="33" t="s">
        <v>104</v>
      </c>
      <c r="F394" s="31">
        <v>149</v>
      </c>
      <c r="G394" s="33" t="s">
        <v>103</v>
      </c>
      <c r="H394" s="34">
        <v>2</v>
      </c>
      <c r="I394" s="35">
        <v>14107</v>
      </c>
      <c r="J394" s="35">
        <v>17</v>
      </c>
      <c r="K394" s="35">
        <v>0</v>
      </c>
      <c r="L394" s="35">
        <v>893</v>
      </c>
      <c r="M394" s="35">
        <v>15017</v>
      </c>
      <c r="N394" s="24"/>
      <c r="O394" s="34">
        <v>0</v>
      </c>
      <c r="P394" s="34">
        <v>0</v>
      </c>
      <c r="Q394" s="36">
        <v>0.16</v>
      </c>
      <c r="R394" s="36">
        <v>0.11585385192308002</v>
      </c>
      <c r="S394" s="37">
        <v>0</v>
      </c>
      <c r="T394" s="24"/>
      <c r="U394" s="38">
        <v>28248</v>
      </c>
      <c r="V394" s="38">
        <v>0</v>
      </c>
      <c r="W394" s="38">
        <v>0</v>
      </c>
      <c r="X394" s="38">
        <v>1786</v>
      </c>
      <c r="Y394" s="38">
        <v>30034</v>
      </c>
    </row>
    <row r="395" spans="1:25" x14ac:dyDescent="0.3">
      <c r="A395" s="31">
        <v>458</v>
      </c>
      <c r="B395" s="32">
        <v>458160160</v>
      </c>
      <c r="C395" s="33" t="s">
        <v>227</v>
      </c>
      <c r="D395" s="31">
        <v>160</v>
      </c>
      <c r="E395" s="33" t="s">
        <v>104</v>
      </c>
      <c r="F395" s="31">
        <v>160</v>
      </c>
      <c r="G395" s="33" t="s">
        <v>104</v>
      </c>
      <c r="H395" s="34">
        <v>117</v>
      </c>
      <c r="I395" s="35">
        <v>13395</v>
      </c>
      <c r="J395" s="35">
        <v>394</v>
      </c>
      <c r="K395" s="35">
        <v>0</v>
      </c>
      <c r="L395" s="35">
        <v>893</v>
      </c>
      <c r="M395" s="35">
        <v>14682</v>
      </c>
      <c r="N395" s="24"/>
      <c r="O395" s="34">
        <v>0</v>
      </c>
      <c r="P395" s="34">
        <v>0</v>
      </c>
      <c r="Q395" s="36">
        <v>0.1273</v>
      </c>
      <c r="R395" s="36">
        <v>0.10932689985773358</v>
      </c>
      <c r="S395" s="37">
        <v>0</v>
      </c>
      <c r="T395" s="24"/>
      <c r="U395" s="38">
        <v>1613313</v>
      </c>
      <c r="V395" s="38">
        <v>0</v>
      </c>
      <c r="W395" s="38">
        <v>0</v>
      </c>
      <c r="X395" s="38">
        <v>104481</v>
      </c>
      <c r="Y395" s="38">
        <v>1717794</v>
      </c>
    </row>
    <row r="396" spans="1:25" x14ac:dyDescent="0.3">
      <c r="A396" s="31">
        <v>458</v>
      </c>
      <c r="B396" s="32">
        <v>458160181</v>
      </c>
      <c r="C396" s="33" t="s">
        <v>227</v>
      </c>
      <c r="D396" s="31">
        <v>160</v>
      </c>
      <c r="E396" s="33" t="s">
        <v>104</v>
      </c>
      <c r="F396" s="31">
        <v>181</v>
      </c>
      <c r="G396" s="33" t="s">
        <v>105</v>
      </c>
      <c r="H396" s="34">
        <v>6</v>
      </c>
      <c r="I396" s="35">
        <v>11414</v>
      </c>
      <c r="J396" s="35">
        <v>770</v>
      </c>
      <c r="K396" s="35">
        <v>0</v>
      </c>
      <c r="L396" s="35">
        <v>893</v>
      </c>
      <c r="M396" s="35">
        <v>13077</v>
      </c>
      <c r="N396" s="24"/>
      <c r="O396" s="34">
        <v>0</v>
      </c>
      <c r="P396" s="34">
        <v>0</v>
      </c>
      <c r="Q396" s="36">
        <v>0.09</v>
      </c>
      <c r="R396" s="36">
        <v>1.7079913104106212E-2</v>
      </c>
      <c r="S396" s="37">
        <v>0</v>
      </c>
      <c r="T396" s="24"/>
      <c r="U396" s="38">
        <v>73104</v>
      </c>
      <c r="V396" s="38">
        <v>0</v>
      </c>
      <c r="W396" s="38">
        <v>0</v>
      </c>
      <c r="X396" s="38">
        <v>5358</v>
      </c>
      <c r="Y396" s="38">
        <v>78462</v>
      </c>
    </row>
    <row r="397" spans="1:25" x14ac:dyDescent="0.3">
      <c r="A397" s="31">
        <v>458</v>
      </c>
      <c r="B397" s="32">
        <v>458160301</v>
      </c>
      <c r="C397" s="33" t="s">
        <v>227</v>
      </c>
      <c r="D397" s="31">
        <v>160</v>
      </c>
      <c r="E397" s="33" t="s">
        <v>104</v>
      </c>
      <c r="F397" s="31">
        <v>301</v>
      </c>
      <c r="G397" s="33" t="s">
        <v>151</v>
      </c>
      <c r="H397" s="34">
        <v>6</v>
      </c>
      <c r="I397" s="35">
        <v>11414</v>
      </c>
      <c r="J397" s="35">
        <v>4118</v>
      </c>
      <c r="K397" s="35">
        <v>0</v>
      </c>
      <c r="L397" s="35">
        <v>893</v>
      </c>
      <c r="M397" s="35">
        <v>16425</v>
      </c>
      <c r="N397" s="24"/>
      <c r="O397" s="34">
        <v>0</v>
      </c>
      <c r="P397" s="34">
        <v>0</v>
      </c>
      <c r="Q397" s="36">
        <v>0.09</v>
      </c>
      <c r="R397" s="36">
        <v>4.5563263602853413E-2</v>
      </c>
      <c r="S397" s="37">
        <v>0</v>
      </c>
      <c r="T397" s="24"/>
      <c r="U397" s="38">
        <v>93192</v>
      </c>
      <c r="V397" s="38">
        <v>0</v>
      </c>
      <c r="W397" s="38">
        <v>0</v>
      </c>
      <c r="X397" s="38">
        <v>5358</v>
      </c>
      <c r="Y397" s="38">
        <v>98550</v>
      </c>
    </row>
    <row r="398" spans="1:25" x14ac:dyDescent="0.3">
      <c r="A398" s="31">
        <v>458</v>
      </c>
      <c r="B398" s="32">
        <v>458160342</v>
      </c>
      <c r="C398" s="33" t="s">
        <v>227</v>
      </c>
      <c r="D398" s="31">
        <v>160</v>
      </c>
      <c r="E398" s="33" t="s">
        <v>104</v>
      </c>
      <c r="F398" s="31">
        <v>342</v>
      </c>
      <c r="G398" s="33" t="s">
        <v>228</v>
      </c>
      <c r="H398" s="34">
        <v>1</v>
      </c>
      <c r="I398" s="35">
        <v>10127</v>
      </c>
      <c r="J398" s="35">
        <v>5619</v>
      </c>
      <c r="K398" s="35">
        <v>0</v>
      </c>
      <c r="L398" s="35">
        <v>893</v>
      </c>
      <c r="M398" s="35">
        <v>16639</v>
      </c>
      <c r="N398" s="24"/>
      <c r="O398" s="34">
        <v>0</v>
      </c>
      <c r="P398" s="34">
        <v>0</v>
      </c>
      <c r="Q398" s="36">
        <v>0.09</v>
      </c>
      <c r="R398" s="36">
        <v>1.5599602012041768E-3</v>
      </c>
      <c r="S398" s="37">
        <v>0</v>
      </c>
      <c r="T398" s="24"/>
      <c r="U398" s="38">
        <v>15746</v>
      </c>
      <c r="V398" s="38">
        <v>0</v>
      </c>
      <c r="W398" s="38">
        <v>0</v>
      </c>
      <c r="X398" s="38">
        <v>893</v>
      </c>
      <c r="Y398" s="38">
        <v>16639</v>
      </c>
    </row>
    <row r="399" spans="1:25" x14ac:dyDescent="0.3">
      <c r="A399" s="31">
        <v>463</v>
      </c>
      <c r="B399" s="32">
        <v>463035035</v>
      </c>
      <c r="C399" s="33" t="s">
        <v>229</v>
      </c>
      <c r="D399" s="31">
        <v>35</v>
      </c>
      <c r="E399" s="33" t="s">
        <v>22</v>
      </c>
      <c r="F399" s="31">
        <v>35</v>
      </c>
      <c r="G399" s="33" t="s">
        <v>22</v>
      </c>
      <c r="H399" s="34">
        <v>585</v>
      </c>
      <c r="I399" s="35">
        <v>13079</v>
      </c>
      <c r="J399" s="35">
        <v>4598</v>
      </c>
      <c r="K399" s="35">
        <v>0</v>
      </c>
      <c r="L399" s="35">
        <v>893</v>
      </c>
      <c r="M399" s="35">
        <v>18570</v>
      </c>
      <c r="N399" s="24"/>
      <c r="O399" s="34">
        <v>0</v>
      </c>
      <c r="P399" s="34">
        <v>0</v>
      </c>
      <c r="Q399" s="36">
        <v>0.18</v>
      </c>
      <c r="R399" s="36">
        <v>0.1589661347017316</v>
      </c>
      <c r="S399" s="37">
        <v>0</v>
      </c>
      <c r="T399" s="24"/>
      <c r="U399" s="38">
        <v>10341045</v>
      </c>
      <c r="V399" s="38">
        <v>0</v>
      </c>
      <c r="W399" s="38">
        <v>0</v>
      </c>
      <c r="X399" s="38">
        <v>522405</v>
      </c>
      <c r="Y399" s="38">
        <v>10863450</v>
      </c>
    </row>
    <row r="400" spans="1:25" x14ac:dyDescent="0.3">
      <c r="A400" s="31">
        <v>463</v>
      </c>
      <c r="B400" s="32">
        <v>463035057</v>
      </c>
      <c r="C400" s="33" t="s">
        <v>229</v>
      </c>
      <c r="D400" s="31">
        <v>35</v>
      </c>
      <c r="E400" s="33" t="s">
        <v>22</v>
      </c>
      <c r="F400" s="31">
        <v>57</v>
      </c>
      <c r="G400" s="33" t="s">
        <v>23</v>
      </c>
      <c r="H400" s="34">
        <v>1</v>
      </c>
      <c r="I400" s="35">
        <v>13137.504749174874</v>
      </c>
      <c r="J400" s="35">
        <v>669</v>
      </c>
      <c r="K400" s="35">
        <v>0</v>
      </c>
      <c r="L400" s="35">
        <v>893</v>
      </c>
      <c r="M400" s="35">
        <v>14699.504749174874</v>
      </c>
      <c r="N400" s="24"/>
      <c r="O400" s="34">
        <v>0</v>
      </c>
      <c r="P400" s="34">
        <v>0</v>
      </c>
      <c r="Q400" s="36">
        <v>0.18</v>
      </c>
      <c r="R400" s="36">
        <v>0.14357074949612178</v>
      </c>
      <c r="S400" s="37">
        <v>0</v>
      </c>
      <c r="T400" s="24"/>
      <c r="U400" s="38">
        <v>13807</v>
      </c>
      <c r="V400" s="38">
        <v>0</v>
      </c>
      <c r="W400" s="38">
        <v>0</v>
      </c>
      <c r="X400" s="38">
        <v>893</v>
      </c>
      <c r="Y400" s="38">
        <v>14700</v>
      </c>
    </row>
    <row r="401" spans="1:25" x14ac:dyDescent="0.3">
      <c r="A401" s="31">
        <v>463</v>
      </c>
      <c r="B401" s="32">
        <v>463035244</v>
      </c>
      <c r="C401" s="33" t="s">
        <v>229</v>
      </c>
      <c r="D401" s="31">
        <v>35</v>
      </c>
      <c r="E401" s="33" t="s">
        <v>22</v>
      </c>
      <c r="F401" s="31">
        <v>244</v>
      </c>
      <c r="G401" s="33" t="s">
        <v>43</v>
      </c>
      <c r="H401" s="34">
        <v>2</v>
      </c>
      <c r="I401" s="35">
        <v>11844.935916589331</v>
      </c>
      <c r="J401" s="35">
        <v>4799</v>
      </c>
      <c r="K401" s="35">
        <v>0</v>
      </c>
      <c r="L401" s="35">
        <v>893</v>
      </c>
      <c r="M401" s="35">
        <v>17536.935916589333</v>
      </c>
      <c r="N401" s="24"/>
      <c r="O401" s="34">
        <v>0</v>
      </c>
      <c r="P401" s="34">
        <v>0</v>
      </c>
      <c r="Q401" s="36">
        <v>0.18</v>
      </c>
      <c r="R401" s="36">
        <v>0.10548220167912307</v>
      </c>
      <c r="S401" s="37">
        <v>0</v>
      </c>
      <c r="T401" s="24"/>
      <c r="U401" s="38">
        <v>33288</v>
      </c>
      <c r="V401" s="38">
        <v>0</v>
      </c>
      <c r="W401" s="38">
        <v>0</v>
      </c>
      <c r="X401" s="38">
        <v>1786</v>
      </c>
      <c r="Y401" s="38">
        <v>35074</v>
      </c>
    </row>
    <row r="402" spans="1:25" x14ac:dyDescent="0.3">
      <c r="A402" s="31">
        <v>464</v>
      </c>
      <c r="B402" s="32">
        <v>464168030</v>
      </c>
      <c r="C402" s="33" t="s">
        <v>230</v>
      </c>
      <c r="D402" s="31">
        <v>168</v>
      </c>
      <c r="E402" s="33" t="s">
        <v>117</v>
      </c>
      <c r="F402" s="31">
        <v>30</v>
      </c>
      <c r="G402" s="33" t="s">
        <v>115</v>
      </c>
      <c r="H402" s="34">
        <v>1</v>
      </c>
      <c r="I402" s="35">
        <v>10570.794427012277</v>
      </c>
      <c r="J402" s="35">
        <v>2588</v>
      </c>
      <c r="K402" s="35">
        <v>0</v>
      </c>
      <c r="L402" s="35">
        <v>893</v>
      </c>
      <c r="M402" s="35">
        <v>14051.794427012277</v>
      </c>
      <c r="N402" s="24"/>
      <c r="O402" s="34">
        <v>0</v>
      </c>
      <c r="P402" s="34">
        <v>0</v>
      </c>
      <c r="Q402" s="36">
        <v>0.09</v>
      </c>
      <c r="R402" s="36">
        <v>2.7353884164086051E-3</v>
      </c>
      <c r="S402" s="37">
        <v>0</v>
      </c>
      <c r="T402" s="24"/>
      <c r="U402" s="38">
        <v>13159</v>
      </c>
      <c r="V402" s="38">
        <v>0</v>
      </c>
      <c r="W402" s="38">
        <v>0</v>
      </c>
      <c r="X402" s="38">
        <v>893</v>
      </c>
      <c r="Y402" s="38">
        <v>14052</v>
      </c>
    </row>
    <row r="403" spans="1:25" x14ac:dyDescent="0.3">
      <c r="A403" s="31">
        <v>464</v>
      </c>
      <c r="B403" s="32">
        <v>464168163</v>
      </c>
      <c r="C403" s="33" t="s">
        <v>230</v>
      </c>
      <c r="D403" s="31">
        <v>168</v>
      </c>
      <c r="E403" s="33" t="s">
        <v>117</v>
      </c>
      <c r="F403" s="31">
        <v>163</v>
      </c>
      <c r="G403" s="33" t="s">
        <v>27</v>
      </c>
      <c r="H403" s="34">
        <v>14</v>
      </c>
      <c r="I403" s="35">
        <v>9249</v>
      </c>
      <c r="J403" s="35">
        <v>391</v>
      </c>
      <c r="K403" s="35">
        <v>0</v>
      </c>
      <c r="L403" s="35">
        <v>893</v>
      </c>
      <c r="M403" s="35">
        <v>10533</v>
      </c>
      <c r="N403" s="24"/>
      <c r="O403" s="34">
        <v>0</v>
      </c>
      <c r="P403" s="34">
        <v>0</v>
      </c>
      <c r="Q403" s="36">
        <v>0.18</v>
      </c>
      <c r="R403" s="36">
        <v>9.7611877434862299E-2</v>
      </c>
      <c r="S403" s="37">
        <v>0</v>
      </c>
      <c r="T403" s="24"/>
      <c r="U403" s="38">
        <v>134960</v>
      </c>
      <c r="V403" s="38">
        <v>0</v>
      </c>
      <c r="W403" s="38">
        <v>0</v>
      </c>
      <c r="X403" s="38">
        <v>12502</v>
      </c>
      <c r="Y403" s="38">
        <v>147462</v>
      </c>
    </row>
    <row r="404" spans="1:25" x14ac:dyDescent="0.3">
      <c r="A404" s="31">
        <v>464</v>
      </c>
      <c r="B404" s="32">
        <v>464168168</v>
      </c>
      <c r="C404" s="33" t="s">
        <v>230</v>
      </c>
      <c r="D404" s="31">
        <v>168</v>
      </c>
      <c r="E404" s="33" t="s">
        <v>117</v>
      </c>
      <c r="F404" s="31">
        <v>168</v>
      </c>
      <c r="G404" s="33" t="s">
        <v>117</v>
      </c>
      <c r="H404" s="34">
        <v>176</v>
      </c>
      <c r="I404" s="35">
        <v>8868</v>
      </c>
      <c r="J404" s="35">
        <v>4580</v>
      </c>
      <c r="K404" s="35">
        <v>0</v>
      </c>
      <c r="L404" s="35">
        <v>893</v>
      </c>
      <c r="M404" s="35">
        <v>14341</v>
      </c>
      <c r="N404" s="24"/>
      <c r="O404" s="34">
        <v>0</v>
      </c>
      <c r="P404" s="34">
        <v>0</v>
      </c>
      <c r="Q404" s="36">
        <v>0.09</v>
      </c>
      <c r="R404" s="36">
        <v>4.9744929740139388E-2</v>
      </c>
      <c r="S404" s="37">
        <v>0</v>
      </c>
      <c r="T404" s="24"/>
      <c r="U404" s="38">
        <v>2366848</v>
      </c>
      <c r="V404" s="38">
        <v>0</v>
      </c>
      <c r="W404" s="38">
        <v>0</v>
      </c>
      <c r="X404" s="38">
        <v>157168</v>
      </c>
      <c r="Y404" s="38">
        <v>2524016</v>
      </c>
    </row>
    <row r="405" spans="1:25" x14ac:dyDescent="0.3">
      <c r="A405" s="31">
        <v>464</v>
      </c>
      <c r="B405" s="32">
        <v>464168196</v>
      </c>
      <c r="C405" s="33" t="s">
        <v>230</v>
      </c>
      <c r="D405" s="31">
        <v>168</v>
      </c>
      <c r="E405" s="33" t="s">
        <v>117</v>
      </c>
      <c r="F405" s="31">
        <v>196</v>
      </c>
      <c r="G405" s="33" t="s">
        <v>231</v>
      </c>
      <c r="H405" s="34">
        <v>2</v>
      </c>
      <c r="I405" s="35">
        <v>8580</v>
      </c>
      <c r="J405" s="35">
        <v>4374</v>
      </c>
      <c r="K405" s="35">
        <v>0</v>
      </c>
      <c r="L405" s="35">
        <v>893</v>
      </c>
      <c r="M405" s="35">
        <v>13847</v>
      </c>
      <c r="N405" s="24"/>
      <c r="O405" s="34">
        <v>0</v>
      </c>
      <c r="P405" s="34">
        <v>0</v>
      </c>
      <c r="Q405" s="36">
        <v>0.09</v>
      </c>
      <c r="R405" s="36">
        <v>6.2655017238110351E-3</v>
      </c>
      <c r="S405" s="37">
        <v>0</v>
      </c>
      <c r="T405" s="24"/>
      <c r="U405" s="38">
        <v>25908</v>
      </c>
      <c r="V405" s="38">
        <v>0</v>
      </c>
      <c r="W405" s="38">
        <v>0</v>
      </c>
      <c r="X405" s="38">
        <v>1786</v>
      </c>
      <c r="Y405" s="38">
        <v>27694</v>
      </c>
    </row>
    <row r="406" spans="1:25" x14ac:dyDescent="0.3">
      <c r="A406" s="31">
        <v>464</v>
      </c>
      <c r="B406" s="32">
        <v>464168229</v>
      </c>
      <c r="C406" s="33" t="s">
        <v>230</v>
      </c>
      <c r="D406" s="31">
        <v>168</v>
      </c>
      <c r="E406" s="33" t="s">
        <v>117</v>
      </c>
      <c r="F406" s="31">
        <v>229</v>
      </c>
      <c r="G406" s="33" t="s">
        <v>113</v>
      </c>
      <c r="H406" s="34">
        <v>7</v>
      </c>
      <c r="I406" s="35">
        <v>9288</v>
      </c>
      <c r="J406" s="35">
        <v>1601</v>
      </c>
      <c r="K406" s="35">
        <v>0</v>
      </c>
      <c r="L406" s="35">
        <v>893</v>
      </c>
      <c r="M406" s="35">
        <v>11782</v>
      </c>
      <c r="N406" s="24"/>
      <c r="O406" s="34">
        <v>0</v>
      </c>
      <c r="P406" s="34">
        <v>0</v>
      </c>
      <c r="Q406" s="36">
        <v>0.09</v>
      </c>
      <c r="R406" s="36">
        <v>1.1817585417778463E-2</v>
      </c>
      <c r="S406" s="37">
        <v>0</v>
      </c>
      <c r="T406" s="24"/>
      <c r="U406" s="38">
        <v>76223</v>
      </c>
      <c r="V406" s="38">
        <v>0</v>
      </c>
      <c r="W406" s="38">
        <v>0</v>
      </c>
      <c r="X406" s="38">
        <v>6251</v>
      </c>
      <c r="Y406" s="38">
        <v>82474</v>
      </c>
    </row>
    <row r="407" spans="1:25" x14ac:dyDescent="0.3">
      <c r="A407" s="31">
        <v>464</v>
      </c>
      <c r="B407" s="32">
        <v>464168258</v>
      </c>
      <c r="C407" s="33" t="s">
        <v>230</v>
      </c>
      <c r="D407" s="31">
        <v>168</v>
      </c>
      <c r="E407" s="33" t="s">
        <v>117</v>
      </c>
      <c r="F407" s="31">
        <v>258</v>
      </c>
      <c r="G407" s="33" t="s">
        <v>97</v>
      </c>
      <c r="H407" s="34">
        <v>15</v>
      </c>
      <c r="I407" s="35">
        <v>10068</v>
      </c>
      <c r="J407" s="35">
        <v>3214</v>
      </c>
      <c r="K407" s="35">
        <v>0</v>
      </c>
      <c r="L407" s="35">
        <v>893</v>
      </c>
      <c r="M407" s="35">
        <v>14175</v>
      </c>
      <c r="N407" s="24"/>
      <c r="O407" s="34">
        <v>0</v>
      </c>
      <c r="P407" s="34">
        <v>0</v>
      </c>
      <c r="Q407" s="36">
        <v>0.18</v>
      </c>
      <c r="R407" s="36">
        <v>9.5315499519647115E-2</v>
      </c>
      <c r="S407" s="37">
        <v>0</v>
      </c>
      <c r="T407" s="24"/>
      <c r="U407" s="38">
        <v>199230</v>
      </c>
      <c r="V407" s="38">
        <v>0</v>
      </c>
      <c r="W407" s="38">
        <v>0</v>
      </c>
      <c r="X407" s="38">
        <v>13395</v>
      </c>
      <c r="Y407" s="38">
        <v>212625</v>
      </c>
    </row>
    <row r="408" spans="1:25" x14ac:dyDescent="0.3">
      <c r="A408" s="31">
        <v>464</v>
      </c>
      <c r="B408" s="32">
        <v>464168291</v>
      </c>
      <c r="C408" s="33" t="s">
        <v>230</v>
      </c>
      <c r="D408" s="31">
        <v>168</v>
      </c>
      <c r="E408" s="33" t="s">
        <v>117</v>
      </c>
      <c r="F408" s="31">
        <v>291</v>
      </c>
      <c r="G408" s="33" t="s">
        <v>118</v>
      </c>
      <c r="H408" s="34">
        <v>15</v>
      </c>
      <c r="I408" s="35">
        <v>8610</v>
      </c>
      <c r="J408" s="35">
        <v>5258</v>
      </c>
      <c r="K408" s="35">
        <v>0</v>
      </c>
      <c r="L408" s="35">
        <v>893</v>
      </c>
      <c r="M408" s="35">
        <v>14761</v>
      </c>
      <c r="N408" s="24"/>
      <c r="O408" s="34">
        <v>0</v>
      </c>
      <c r="P408" s="34">
        <v>0</v>
      </c>
      <c r="Q408" s="36">
        <v>0.09</v>
      </c>
      <c r="R408" s="36">
        <v>1.1011605852764511E-2</v>
      </c>
      <c r="S408" s="37">
        <v>0</v>
      </c>
      <c r="T408" s="24"/>
      <c r="U408" s="38">
        <v>208020</v>
      </c>
      <c r="V408" s="38">
        <v>0</v>
      </c>
      <c r="W408" s="38">
        <v>0</v>
      </c>
      <c r="X408" s="38">
        <v>13395</v>
      </c>
      <c r="Y408" s="38">
        <v>221415</v>
      </c>
    </row>
    <row r="409" spans="1:25" x14ac:dyDescent="0.3">
      <c r="A409" s="31">
        <v>466</v>
      </c>
      <c r="B409" s="32">
        <v>466700096</v>
      </c>
      <c r="C409" s="33" t="s">
        <v>232</v>
      </c>
      <c r="D409" s="31">
        <v>700</v>
      </c>
      <c r="E409" s="33" t="s">
        <v>233</v>
      </c>
      <c r="F409" s="31">
        <v>96</v>
      </c>
      <c r="G409" s="33" t="s">
        <v>234</v>
      </c>
      <c r="H409" s="34">
        <v>2</v>
      </c>
      <c r="I409" s="35">
        <v>10127</v>
      </c>
      <c r="J409" s="35">
        <v>5475</v>
      </c>
      <c r="K409" s="35">
        <v>0</v>
      </c>
      <c r="L409" s="35">
        <v>893</v>
      </c>
      <c r="M409" s="35">
        <v>16495</v>
      </c>
      <c r="N409" s="24"/>
      <c r="O409" s="34">
        <v>0</v>
      </c>
      <c r="P409" s="34">
        <v>0</v>
      </c>
      <c r="Q409" s="36">
        <v>0.09</v>
      </c>
      <c r="R409" s="36">
        <v>2.6090875993363863E-2</v>
      </c>
      <c r="S409" s="37">
        <v>0</v>
      </c>
      <c r="T409" s="24"/>
      <c r="U409" s="38">
        <v>31204</v>
      </c>
      <c r="V409" s="38">
        <v>0</v>
      </c>
      <c r="W409" s="38">
        <v>0</v>
      </c>
      <c r="X409" s="38">
        <v>1786</v>
      </c>
      <c r="Y409" s="38">
        <v>32990</v>
      </c>
    </row>
    <row r="410" spans="1:25" x14ac:dyDescent="0.3">
      <c r="A410" s="31">
        <v>466</v>
      </c>
      <c r="B410" s="32">
        <v>466700700</v>
      </c>
      <c r="C410" s="33" t="s">
        <v>232</v>
      </c>
      <c r="D410" s="31">
        <v>700</v>
      </c>
      <c r="E410" s="33" t="s">
        <v>233</v>
      </c>
      <c r="F410" s="31">
        <v>700</v>
      </c>
      <c r="G410" s="33" t="s">
        <v>233</v>
      </c>
      <c r="H410" s="34">
        <v>24</v>
      </c>
      <c r="I410" s="35">
        <v>11757</v>
      </c>
      <c r="J410" s="35">
        <v>13060</v>
      </c>
      <c r="K410" s="35">
        <v>0</v>
      </c>
      <c r="L410" s="35">
        <v>893</v>
      </c>
      <c r="M410" s="35">
        <v>25710</v>
      </c>
      <c r="N410" s="24"/>
      <c r="O410" s="34">
        <v>0</v>
      </c>
      <c r="P410" s="34">
        <v>0</v>
      </c>
      <c r="Q410" s="36">
        <v>0.09</v>
      </c>
      <c r="R410" s="36">
        <v>3.1170781088842817E-2</v>
      </c>
      <c r="S410" s="37">
        <v>0</v>
      </c>
      <c r="T410" s="24"/>
      <c r="U410" s="38">
        <v>595608</v>
      </c>
      <c r="V410" s="38">
        <v>0</v>
      </c>
      <c r="W410" s="38">
        <v>0</v>
      </c>
      <c r="X410" s="38">
        <v>21432</v>
      </c>
      <c r="Y410" s="38">
        <v>617040</v>
      </c>
    </row>
    <row r="411" spans="1:25" x14ac:dyDescent="0.3">
      <c r="A411" s="31">
        <v>466</v>
      </c>
      <c r="B411" s="32">
        <v>466774089</v>
      </c>
      <c r="C411" s="33" t="s">
        <v>232</v>
      </c>
      <c r="D411" s="31">
        <v>774</v>
      </c>
      <c r="E411" s="33" t="s">
        <v>235</v>
      </c>
      <c r="F411" s="31">
        <v>89</v>
      </c>
      <c r="G411" s="33" t="s">
        <v>236</v>
      </c>
      <c r="H411" s="34">
        <v>45</v>
      </c>
      <c r="I411" s="35">
        <v>10697</v>
      </c>
      <c r="J411" s="35">
        <v>17213</v>
      </c>
      <c r="K411" s="35">
        <v>0</v>
      </c>
      <c r="L411" s="35">
        <v>893</v>
      </c>
      <c r="M411" s="35">
        <v>28803</v>
      </c>
      <c r="N411" s="24"/>
      <c r="O411" s="34">
        <v>1</v>
      </c>
      <c r="P411" s="34">
        <v>0</v>
      </c>
      <c r="Q411" s="36">
        <v>0.09</v>
      </c>
      <c r="R411" s="36">
        <v>0.11171436066017777</v>
      </c>
      <c r="S411" s="37">
        <v>-4913.9534650499991</v>
      </c>
      <c r="T411" s="24"/>
      <c r="U411" s="38">
        <v>1255950</v>
      </c>
      <c r="V411" s="38">
        <v>0</v>
      </c>
      <c r="W411" s="38">
        <v>-216213.95246219996</v>
      </c>
      <c r="X411" s="38">
        <v>40185</v>
      </c>
      <c r="Y411" s="38">
        <v>1079921.0475377999</v>
      </c>
    </row>
    <row r="412" spans="1:25" x14ac:dyDescent="0.3">
      <c r="A412" s="31">
        <v>466</v>
      </c>
      <c r="B412" s="32">
        <v>466774221</v>
      </c>
      <c r="C412" s="33" t="s">
        <v>232</v>
      </c>
      <c r="D412" s="31">
        <v>774</v>
      </c>
      <c r="E412" s="33" t="s">
        <v>235</v>
      </c>
      <c r="F412" s="31">
        <v>221</v>
      </c>
      <c r="G412" s="33" t="s">
        <v>237</v>
      </c>
      <c r="H412" s="34">
        <v>32</v>
      </c>
      <c r="I412" s="35">
        <v>10882</v>
      </c>
      <c r="J412" s="35">
        <v>12035</v>
      </c>
      <c r="K412" s="35">
        <v>0</v>
      </c>
      <c r="L412" s="35">
        <v>893</v>
      </c>
      <c r="M412" s="35">
        <v>23810</v>
      </c>
      <c r="N412" s="24"/>
      <c r="O412" s="34">
        <v>0</v>
      </c>
      <c r="P412" s="34">
        <v>0</v>
      </c>
      <c r="Q412" s="36">
        <v>0.09</v>
      </c>
      <c r="R412" s="36">
        <v>7.4766983760601716E-2</v>
      </c>
      <c r="S412" s="37">
        <v>0</v>
      </c>
      <c r="T412" s="24"/>
      <c r="U412" s="38">
        <v>733344</v>
      </c>
      <c r="V412" s="38">
        <v>0</v>
      </c>
      <c r="W412" s="38">
        <v>0</v>
      </c>
      <c r="X412" s="38">
        <v>28576</v>
      </c>
      <c r="Y412" s="38">
        <v>761920</v>
      </c>
    </row>
    <row r="413" spans="1:25" x14ac:dyDescent="0.3">
      <c r="A413" s="31">
        <v>466</v>
      </c>
      <c r="B413" s="32">
        <v>466774296</v>
      </c>
      <c r="C413" s="33" t="s">
        <v>232</v>
      </c>
      <c r="D413" s="31">
        <v>774</v>
      </c>
      <c r="E413" s="33" t="s">
        <v>235</v>
      </c>
      <c r="F413" s="31">
        <v>296</v>
      </c>
      <c r="G413" s="33" t="s">
        <v>238</v>
      </c>
      <c r="H413" s="34">
        <v>29</v>
      </c>
      <c r="I413" s="35">
        <v>10264</v>
      </c>
      <c r="J413" s="35">
        <v>13166</v>
      </c>
      <c r="K413" s="35">
        <v>0</v>
      </c>
      <c r="L413" s="35">
        <v>893</v>
      </c>
      <c r="M413" s="35">
        <v>24323</v>
      </c>
      <c r="N413" s="24"/>
      <c r="O413" s="34">
        <v>0</v>
      </c>
      <c r="P413" s="34">
        <v>0</v>
      </c>
      <c r="Q413" s="36">
        <v>0.09</v>
      </c>
      <c r="R413" s="36">
        <v>7.6183713817081652E-2</v>
      </c>
      <c r="S413" s="37">
        <v>0</v>
      </c>
      <c r="T413" s="24"/>
      <c r="U413" s="38">
        <v>679470</v>
      </c>
      <c r="V413" s="38">
        <v>0</v>
      </c>
      <c r="W413" s="38">
        <v>0</v>
      </c>
      <c r="X413" s="38">
        <v>25897</v>
      </c>
      <c r="Y413" s="38">
        <v>705367</v>
      </c>
    </row>
    <row r="414" spans="1:25" x14ac:dyDescent="0.3">
      <c r="A414" s="31">
        <v>466</v>
      </c>
      <c r="B414" s="32">
        <v>466774774</v>
      </c>
      <c r="C414" s="33" t="s">
        <v>232</v>
      </c>
      <c r="D414" s="31">
        <v>774</v>
      </c>
      <c r="E414" s="33" t="s">
        <v>235</v>
      </c>
      <c r="F414" s="31">
        <v>774</v>
      </c>
      <c r="G414" s="33" t="s">
        <v>235</v>
      </c>
      <c r="H414" s="34">
        <v>48</v>
      </c>
      <c r="I414" s="35">
        <v>10012</v>
      </c>
      <c r="J414" s="35">
        <v>20891</v>
      </c>
      <c r="K414" s="35">
        <v>0</v>
      </c>
      <c r="L414" s="35">
        <v>893</v>
      </c>
      <c r="M414" s="35">
        <v>31796</v>
      </c>
      <c r="N414" s="24"/>
      <c r="O414" s="34">
        <v>0</v>
      </c>
      <c r="P414" s="34">
        <v>0</v>
      </c>
      <c r="Q414" s="36">
        <v>0.09</v>
      </c>
      <c r="R414" s="36">
        <v>0.12430322196660387</v>
      </c>
      <c r="S414" s="37">
        <v>-8528.1173863599925</v>
      </c>
      <c r="T414" s="24"/>
      <c r="U414" s="38">
        <v>1483344</v>
      </c>
      <c r="V414" s="38">
        <v>0</v>
      </c>
      <c r="W414" s="38">
        <v>-409349.63454527967</v>
      </c>
      <c r="X414" s="38">
        <v>42864</v>
      </c>
      <c r="Y414" s="38">
        <v>1116858.3654547203</v>
      </c>
    </row>
    <row r="415" spans="1:25" x14ac:dyDescent="0.3">
      <c r="A415" s="31">
        <v>469</v>
      </c>
      <c r="B415" s="32">
        <v>469035035</v>
      </c>
      <c r="C415" s="33" t="s">
        <v>239</v>
      </c>
      <c r="D415" s="31">
        <v>35</v>
      </c>
      <c r="E415" s="33" t="s">
        <v>22</v>
      </c>
      <c r="F415" s="31">
        <v>35</v>
      </c>
      <c r="G415" s="33" t="s">
        <v>22</v>
      </c>
      <c r="H415" s="34">
        <v>1231</v>
      </c>
      <c r="I415" s="35">
        <v>13186</v>
      </c>
      <c r="J415" s="35">
        <v>4636</v>
      </c>
      <c r="K415" s="35">
        <v>0</v>
      </c>
      <c r="L415" s="35">
        <v>893</v>
      </c>
      <c r="M415" s="35">
        <v>18715</v>
      </c>
      <c r="N415" s="24"/>
      <c r="O415" s="34">
        <v>0</v>
      </c>
      <c r="P415" s="34">
        <v>0</v>
      </c>
      <c r="Q415" s="36">
        <v>0.18</v>
      </c>
      <c r="R415" s="36">
        <v>0.1589661347017316</v>
      </c>
      <c r="S415" s="37">
        <v>0</v>
      </c>
      <c r="T415" s="24"/>
      <c r="U415" s="38">
        <v>21938882</v>
      </c>
      <c r="V415" s="38">
        <v>0</v>
      </c>
      <c r="W415" s="38">
        <v>0</v>
      </c>
      <c r="X415" s="38">
        <v>1099283</v>
      </c>
      <c r="Y415" s="38">
        <v>23038165</v>
      </c>
    </row>
    <row r="416" spans="1:25" x14ac:dyDescent="0.3">
      <c r="A416" s="31">
        <v>469</v>
      </c>
      <c r="B416" s="32">
        <v>469035044</v>
      </c>
      <c r="C416" s="33" t="s">
        <v>239</v>
      </c>
      <c r="D416" s="31">
        <v>35</v>
      </c>
      <c r="E416" s="33" t="s">
        <v>22</v>
      </c>
      <c r="F416" s="31">
        <v>44</v>
      </c>
      <c r="G416" s="33" t="s">
        <v>35</v>
      </c>
      <c r="H416" s="34">
        <v>3</v>
      </c>
      <c r="I416" s="35">
        <v>12284.372571797174</v>
      </c>
      <c r="J416" s="35">
        <v>281</v>
      </c>
      <c r="K416" s="35">
        <v>0</v>
      </c>
      <c r="L416" s="35">
        <v>893</v>
      </c>
      <c r="M416" s="35">
        <v>13458.372571797174</v>
      </c>
      <c r="N416" s="24"/>
      <c r="O416" s="34">
        <v>0</v>
      </c>
      <c r="P416" s="34">
        <v>0</v>
      </c>
      <c r="Q416" s="36">
        <v>0.09</v>
      </c>
      <c r="R416" s="36">
        <v>5.5847301083240118E-2</v>
      </c>
      <c r="S416" s="37">
        <v>0</v>
      </c>
      <c r="T416" s="24"/>
      <c r="U416" s="38">
        <v>37695</v>
      </c>
      <c r="V416" s="38">
        <v>0</v>
      </c>
      <c r="W416" s="38">
        <v>0</v>
      </c>
      <c r="X416" s="38">
        <v>2679</v>
      </c>
      <c r="Y416" s="38">
        <v>40374</v>
      </c>
    </row>
    <row r="417" spans="1:25" x14ac:dyDescent="0.3">
      <c r="A417" s="31">
        <v>469</v>
      </c>
      <c r="B417" s="32">
        <v>469035050</v>
      </c>
      <c r="C417" s="33" t="s">
        <v>239</v>
      </c>
      <c r="D417" s="31">
        <v>35</v>
      </c>
      <c r="E417" s="33" t="s">
        <v>22</v>
      </c>
      <c r="F417" s="31">
        <v>50</v>
      </c>
      <c r="G417" s="33" t="s">
        <v>112</v>
      </c>
      <c r="H417" s="34">
        <v>1</v>
      </c>
      <c r="I417" s="35">
        <v>10507.816296890631</v>
      </c>
      <c r="J417" s="35">
        <v>4950</v>
      </c>
      <c r="K417" s="35">
        <v>0</v>
      </c>
      <c r="L417" s="35">
        <v>893</v>
      </c>
      <c r="M417" s="35">
        <v>16350.816296890631</v>
      </c>
      <c r="N417" s="24"/>
      <c r="O417" s="34">
        <v>0</v>
      </c>
      <c r="P417" s="34">
        <v>0</v>
      </c>
      <c r="Q417" s="36">
        <v>0.09</v>
      </c>
      <c r="R417" s="36">
        <v>4.2071476538995982E-3</v>
      </c>
      <c r="S417" s="37">
        <v>0</v>
      </c>
      <c r="T417" s="24"/>
      <c r="U417" s="38">
        <v>15458</v>
      </c>
      <c r="V417" s="38">
        <v>0</v>
      </c>
      <c r="W417" s="38">
        <v>0</v>
      </c>
      <c r="X417" s="38">
        <v>893</v>
      </c>
      <c r="Y417" s="38">
        <v>16351</v>
      </c>
    </row>
    <row r="418" spans="1:25" x14ac:dyDescent="0.3">
      <c r="A418" s="31">
        <v>469</v>
      </c>
      <c r="B418" s="32">
        <v>469035073</v>
      </c>
      <c r="C418" s="33" t="s">
        <v>239</v>
      </c>
      <c r="D418" s="31">
        <v>35</v>
      </c>
      <c r="E418" s="33" t="s">
        <v>22</v>
      </c>
      <c r="F418" s="31">
        <v>73</v>
      </c>
      <c r="G418" s="33" t="s">
        <v>37</v>
      </c>
      <c r="H418" s="34">
        <v>1</v>
      </c>
      <c r="I418" s="35">
        <v>10755.2580295355</v>
      </c>
      <c r="J418" s="35">
        <v>8369</v>
      </c>
      <c r="K418" s="35">
        <v>0</v>
      </c>
      <c r="L418" s="35">
        <v>893</v>
      </c>
      <c r="M418" s="35">
        <v>20017.2580295355</v>
      </c>
      <c r="N418" s="24"/>
      <c r="O418" s="34">
        <v>0</v>
      </c>
      <c r="P418" s="34">
        <v>0</v>
      </c>
      <c r="Q418" s="36">
        <v>0.09</v>
      </c>
      <c r="R418" s="36">
        <v>5.5289615286728301E-3</v>
      </c>
      <c r="S418" s="37">
        <v>0</v>
      </c>
      <c r="T418" s="24"/>
      <c r="U418" s="38">
        <v>19124</v>
      </c>
      <c r="V418" s="38">
        <v>0</v>
      </c>
      <c r="W418" s="38">
        <v>0</v>
      </c>
      <c r="X418" s="38">
        <v>893</v>
      </c>
      <c r="Y418" s="38">
        <v>20017</v>
      </c>
    </row>
    <row r="419" spans="1:25" x14ac:dyDescent="0.3">
      <c r="A419" s="31">
        <v>469</v>
      </c>
      <c r="B419" s="32">
        <v>469035093</v>
      </c>
      <c r="C419" s="33" t="s">
        <v>239</v>
      </c>
      <c r="D419" s="31">
        <v>35</v>
      </c>
      <c r="E419" s="33" t="s">
        <v>22</v>
      </c>
      <c r="F419" s="31">
        <v>93</v>
      </c>
      <c r="G419" s="33" t="s">
        <v>25</v>
      </c>
      <c r="H419" s="34">
        <v>1</v>
      </c>
      <c r="I419" s="35">
        <v>10780</v>
      </c>
      <c r="J419" s="35">
        <v>309</v>
      </c>
      <c r="K419" s="35">
        <v>0</v>
      </c>
      <c r="L419" s="35">
        <v>893</v>
      </c>
      <c r="M419" s="35">
        <v>11982</v>
      </c>
      <c r="N419" s="24"/>
      <c r="O419" s="34">
        <v>0</v>
      </c>
      <c r="P419" s="34">
        <v>0</v>
      </c>
      <c r="Q419" s="36">
        <v>0.09</v>
      </c>
      <c r="R419" s="36">
        <v>9.5627967154470944E-2</v>
      </c>
      <c r="S419" s="37">
        <v>0</v>
      </c>
      <c r="T419" s="24"/>
      <c r="U419" s="38">
        <v>11089</v>
      </c>
      <c r="V419" s="38">
        <v>0</v>
      </c>
      <c r="W419" s="38">
        <v>0</v>
      </c>
      <c r="X419" s="38">
        <v>893</v>
      </c>
      <c r="Y419" s="38">
        <v>11982</v>
      </c>
    </row>
    <row r="420" spans="1:25" x14ac:dyDescent="0.3">
      <c r="A420" s="31">
        <v>469</v>
      </c>
      <c r="B420" s="32">
        <v>469035163</v>
      </c>
      <c r="C420" s="33" t="s">
        <v>239</v>
      </c>
      <c r="D420" s="31">
        <v>35</v>
      </c>
      <c r="E420" s="33" t="s">
        <v>22</v>
      </c>
      <c r="F420" s="31">
        <v>163</v>
      </c>
      <c r="G420" s="33" t="s">
        <v>27</v>
      </c>
      <c r="H420" s="34">
        <v>1</v>
      </c>
      <c r="I420" s="35">
        <v>12625.091753212768</v>
      </c>
      <c r="J420" s="35">
        <v>533</v>
      </c>
      <c r="K420" s="35">
        <v>0</v>
      </c>
      <c r="L420" s="35">
        <v>893</v>
      </c>
      <c r="M420" s="35">
        <v>14051.091753212768</v>
      </c>
      <c r="N420" s="24"/>
      <c r="O420" s="34">
        <v>0</v>
      </c>
      <c r="P420" s="34">
        <v>0</v>
      </c>
      <c r="Q420" s="36">
        <v>0.18</v>
      </c>
      <c r="R420" s="36">
        <v>9.7611877434862299E-2</v>
      </c>
      <c r="S420" s="37">
        <v>0</v>
      </c>
      <c r="T420" s="24"/>
      <c r="U420" s="38">
        <v>13158</v>
      </c>
      <c r="V420" s="38">
        <v>0</v>
      </c>
      <c r="W420" s="38">
        <v>0</v>
      </c>
      <c r="X420" s="38">
        <v>893</v>
      </c>
      <c r="Y420" s="38">
        <v>14051</v>
      </c>
    </row>
    <row r="421" spans="1:25" x14ac:dyDescent="0.3">
      <c r="A421" s="31">
        <v>469</v>
      </c>
      <c r="B421" s="32">
        <v>469035165</v>
      </c>
      <c r="C421" s="33" t="s">
        <v>239</v>
      </c>
      <c r="D421" s="31">
        <v>35</v>
      </c>
      <c r="E421" s="33" t="s">
        <v>22</v>
      </c>
      <c r="F421" s="31">
        <v>165</v>
      </c>
      <c r="G421" s="33" t="s">
        <v>28</v>
      </c>
      <c r="H421" s="34">
        <v>2</v>
      </c>
      <c r="I421" s="35">
        <v>12035.764419431875</v>
      </c>
      <c r="J421" s="35">
        <v>656</v>
      </c>
      <c r="K421" s="35">
        <v>0</v>
      </c>
      <c r="L421" s="35">
        <v>893</v>
      </c>
      <c r="M421" s="35">
        <v>13584.764419431875</v>
      </c>
      <c r="N421" s="24"/>
      <c r="O421" s="34">
        <v>1.6119140261024192</v>
      </c>
      <c r="P421" s="34">
        <v>0</v>
      </c>
      <c r="Q421" s="36">
        <v>9.8299999999999998E-2</v>
      </c>
      <c r="R421" s="36">
        <v>0.11701966045576953</v>
      </c>
      <c r="S421" s="37">
        <v>0</v>
      </c>
      <c r="T421" s="24"/>
      <c r="U421" s="38">
        <v>25383.587180708095</v>
      </c>
      <c r="V421" s="38">
        <v>0</v>
      </c>
      <c r="W421" s="38">
        <v>0</v>
      </c>
      <c r="X421" s="38">
        <v>1786</v>
      </c>
      <c r="Y421" s="38">
        <v>27169.587180708095</v>
      </c>
    </row>
    <row r="422" spans="1:25" x14ac:dyDescent="0.3">
      <c r="A422" s="31">
        <v>469</v>
      </c>
      <c r="B422" s="32">
        <v>469035189</v>
      </c>
      <c r="C422" s="33" t="s">
        <v>239</v>
      </c>
      <c r="D422" s="31">
        <v>35</v>
      </c>
      <c r="E422" s="33" t="s">
        <v>22</v>
      </c>
      <c r="F422" s="31">
        <v>189</v>
      </c>
      <c r="G422" s="33" t="s">
        <v>38</v>
      </c>
      <c r="H422" s="34">
        <v>1</v>
      </c>
      <c r="I422" s="35">
        <v>10067.496573415046</v>
      </c>
      <c r="J422" s="35">
        <v>4034</v>
      </c>
      <c r="K422" s="35">
        <v>0</v>
      </c>
      <c r="L422" s="35">
        <v>893</v>
      </c>
      <c r="M422" s="35">
        <v>14994.496573415046</v>
      </c>
      <c r="N422" s="24"/>
      <c r="O422" s="34">
        <v>0</v>
      </c>
      <c r="P422" s="34">
        <v>0</v>
      </c>
      <c r="Q422" s="36">
        <v>0.09</v>
      </c>
      <c r="R422" s="36">
        <v>4.582748749590723E-3</v>
      </c>
      <c r="S422" s="37">
        <v>0</v>
      </c>
      <c r="T422" s="24"/>
      <c r="U422" s="38">
        <v>14101</v>
      </c>
      <c r="V422" s="38">
        <v>0</v>
      </c>
      <c r="W422" s="38">
        <v>0</v>
      </c>
      <c r="X422" s="38">
        <v>893</v>
      </c>
      <c r="Y422" s="38">
        <v>14994</v>
      </c>
    </row>
    <row r="423" spans="1:25" x14ac:dyDescent="0.3">
      <c r="A423" s="31">
        <v>469</v>
      </c>
      <c r="B423" s="32">
        <v>469035243</v>
      </c>
      <c r="C423" s="33" t="s">
        <v>239</v>
      </c>
      <c r="D423" s="31">
        <v>35</v>
      </c>
      <c r="E423" s="33" t="s">
        <v>22</v>
      </c>
      <c r="F423" s="31">
        <v>243</v>
      </c>
      <c r="G423" s="33" t="s">
        <v>74</v>
      </c>
      <c r="H423" s="34">
        <v>1</v>
      </c>
      <c r="I423" s="35">
        <v>15045</v>
      </c>
      <c r="J423" s="35">
        <v>3551</v>
      </c>
      <c r="K423" s="35">
        <v>0</v>
      </c>
      <c r="L423" s="35">
        <v>893</v>
      </c>
      <c r="M423" s="35">
        <v>19489</v>
      </c>
      <c r="N423" s="24"/>
      <c r="O423" s="34">
        <v>0</v>
      </c>
      <c r="P423" s="34">
        <v>0</v>
      </c>
      <c r="Q423" s="36">
        <v>0.09</v>
      </c>
      <c r="R423" s="36">
        <v>5.5784760480062055E-3</v>
      </c>
      <c r="S423" s="37">
        <v>0</v>
      </c>
      <c r="T423" s="24"/>
      <c r="U423" s="38">
        <v>18596</v>
      </c>
      <c r="V423" s="38">
        <v>0</v>
      </c>
      <c r="W423" s="38">
        <v>0</v>
      </c>
      <c r="X423" s="38">
        <v>893</v>
      </c>
      <c r="Y423" s="38">
        <v>19489</v>
      </c>
    </row>
    <row r="424" spans="1:25" x14ac:dyDescent="0.3">
      <c r="A424" s="31">
        <v>469</v>
      </c>
      <c r="B424" s="32">
        <v>469035244</v>
      </c>
      <c r="C424" s="33" t="s">
        <v>239</v>
      </c>
      <c r="D424" s="31">
        <v>35</v>
      </c>
      <c r="E424" s="33" t="s">
        <v>22</v>
      </c>
      <c r="F424" s="31">
        <v>244</v>
      </c>
      <c r="G424" s="33" t="s">
        <v>43</v>
      </c>
      <c r="H424" s="34">
        <v>6</v>
      </c>
      <c r="I424" s="35">
        <v>8944</v>
      </c>
      <c r="J424" s="35">
        <v>3624</v>
      </c>
      <c r="K424" s="35">
        <v>0</v>
      </c>
      <c r="L424" s="35">
        <v>893</v>
      </c>
      <c r="M424" s="35">
        <v>13461</v>
      </c>
      <c r="N424" s="24"/>
      <c r="O424" s="34">
        <v>0</v>
      </c>
      <c r="P424" s="34">
        <v>0</v>
      </c>
      <c r="Q424" s="36">
        <v>0.18</v>
      </c>
      <c r="R424" s="36">
        <v>0.10548220167912307</v>
      </c>
      <c r="S424" s="37">
        <v>0</v>
      </c>
      <c r="T424" s="24"/>
      <c r="U424" s="38">
        <v>75408</v>
      </c>
      <c r="V424" s="38">
        <v>0</v>
      </c>
      <c r="W424" s="38">
        <v>0</v>
      </c>
      <c r="X424" s="38">
        <v>5358</v>
      </c>
      <c r="Y424" s="38">
        <v>80766</v>
      </c>
    </row>
    <row r="425" spans="1:25" x14ac:dyDescent="0.3">
      <c r="A425" s="31">
        <v>469</v>
      </c>
      <c r="B425" s="32">
        <v>469035285</v>
      </c>
      <c r="C425" s="33" t="s">
        <v>239</v>
      </c>
      <c r="D425" s="31">
        <v>35</v>
      </c>
      <c r="E425" s="33" t="s">
        <v>22</v>
      </c>
      <c r="F425" s="31">
        <v>285</v>
      </c>
      <c r="G425" s="33" t="s">
        <v>44</v>
      </c>
      <c r="H425" s="34">
        <v>1</v>
      </c>
      <c r="I425" s="35">
        <v>11088.295368529887</v>
      </c>
      <c r="J425" s="35">
        <v>3396</v>
      </c>
      <c r="K425" s="35">
        <v>0</v>
      </c>
      <c r="L425" s="35">
        <v>893</v>
      </c>
      <c r="M425" s="35">
        <v>15377.295368529887</v>
      </c>
      <c r="N425" s="24"/>
      <c r="O425" s="34">
        <v>0</v>
      </c>
      <c r="P425" s="34">
        <v>0</v>
      </c>
      <c r="Q425" s="36">
        <v>0.09</v>
      </c>
      <c r="R425" s="36">
        <v>4.1055014022640106E-2</v>
      </c>
      <c r="S425" s="37">
        <v>0</v>
      </c>
      <c r="T425" s="24"/>
      <c r="U425" s="38">
        <v>14484</v>
      </c>
      <c r="V425" s="38">
        <v>0</v>
      </c>
      <c r="W425" s="38">
        <v>0</v>
      </c>
      <c r="X425" s="38">
        <v>893</v>
      </c>
      <c r="Y425" s="38">
        <v>15377</v>
      </c>
    </row>
    <row r="426" spans="1:25" x14ac:dyDescent="0.3">
      <c r="A426" s="31">
        <v>470</v>
      </c>
      <c r="B426" s="32">
        <v>470165009</v>
      </c>
      <c r="C426" s="33" t="s">
        <v>240</v>
      </c>
      <c r="D426" s="31">
        <v>165</v>
      </c>
      <c r="E426" s="33" t="s">
        <v>28</v>
      </c>
      <c r="F426" s="31">
        <v>9</v>
      </c>
      <c r="G426" s="33" t="s">
        <v>108</v>
      </c>
      <c r="H426" s="34">
        <v>5</v>
      </c>
      <c r="I426" s="35">
        <v>10430.084590823428</v>
      </c>
      <c r="J426" s="35">
        <v>5908</v>
      </c>
      <c r="K426" s="35">
        <v>0</v>
      </c>
      <c r="L426" s="35">
        <v>893</v>
      </c>
      <c r="M426" s="35">
        <v>17231.084590823426</v>
      </c>
      <c r="N426" s="24"/>
      <c r="O426" s="34">
        <v>0</v>
      </c>
      <c r="P426" s="34">
        <v>0</v>
      </c>
      <c r="Q426" s="36">
        <v>0.09</v>
      </c>
      <c r="R426" s="36">
        <v>2.5313445452919297E-3</v>
      </c>
      <c r="S426" s="37">
        <v>0</v>
      </c>
      <c r="T426" s="24"/>
      <c r="U426" s="38">
        <v>81690</v>
      </c>
      <c r="V426" s="38">
        <v>0</v>
      </c>
      <c r="W426" s="38">
        <v>0</v>
      </c>
      <c r="X426" s="38">
        <v>4465</v>
      </c>
      <c r="Y426" s="38">
        <v>86155</v>
      </c>
    </row>
    <row r="427" spans="1:25" x14ac:dyDescent="0.3">
      <c r="A427" s="31">
        <v>470</v>
      </c>
      <c r="B427" s="32">
        <v>470165035</v>
      </c>
      <c r="C427" s="33" t="s">
        <v>240</v>
      </c>
      <c r="D427" s="31">
        <v>165</v>
      </c>
      <c r="E427" s="33" t="s">
        <v>28</v>
      </c>
      <c r="F427" s="31">
        <v>35</v>
      </c>
      <c r="G427" s="33" t="s">
        <v>22</v>
      </c>
      <c r="H427" s="34">
        <v>3</v>
      </c>
      <c r="I427" s="35">
        <v>9001</v>
      </c>
      <c r="J427" s="35">
        <v>3164</v>
      </c>
      <c r="K427" s="35">
        <v>0</v>
      </c>
      <c r="L427" s="35">
        <v>893</v>
      </c>
      <c r="M427" s="35">
        <v>13058</v>
      </c>
      <c r="N427" s="24"/>
      <c r="O427" s="34">
        <v>0</v>
      </c>
      <c r="P427" s="34">
        <v>0</v>
      </c>
      <c r="Q427" s="36">
        <v>0.18</v>
      </c>
      <c r="R427" s="36">
        <v>0.1589661347017316</v>
      </c>
      <c r="S427" s="37">
        <v>0</v>
      </c>
      <c r="T427" s="24"/>
      <c r="U427" s="38">
        <v>36495</v>
      </c>
      <c r="V427" s="38">
        <v>0</v>
      </c>
      <c r="W427" s="38">
        <v>0</v>
      </c>
      <c r="X427" s="38">
        <v>2679</v>
      </c>
      <c r="Y427" s="38">
        <v>39174</v>
      </c>
    </row>
    <row r="428" spans="1:25" x14ac:dyDescent="0.3">
      <c r="A428" s="31">
        <v>470</v>
      </c>
      <c r="B428" s="32">
        <v>470165057</v>
      </c>
      <c r="C428" s="33" t="s">
        <v>240</v>
      </c>
      <c r="D428" s="31">
        <v>165</v>
      </c>
      <c r="E428" s="33" t="s">
        <v>28</v>
      </c>
      <c r="F428" s="31">
        <v>57</v>
      </c>
      <c r="G428" s="33" t="s">
        <v>23</v>
      </c>
      <c r="H428" s="34">
        <v>3</v>
      </c>
      <c r="I428" s="35">
        <v>10598</v>
      </c>
      <c r="J428" s="35">
        <v>539</v>
      </c>
      <c r="K428" s="35">
        <v>0</v>
      </c>
      <c r="L428" s="35">
        <v>893</v>
      </c>
      <c r="M428" s="35">
        <v>12030</v>
      </c>
      <c r="N428" s="24"/>
      <c r="O428" s="34">
        <v>0</v>
      </c>
      <c r="P428" s="34">
        <v>0</v>
      </c>
      <c r="Q428" s="36">
        <v>0.18</v>
      </c>
      <c r="R428" s="36">
        <v>0.14357074949612178</v>
      </c>
      <c r="S428" s="37">
        <v>0</v>
      </c>
      <c r="T428" s="24"/>
      <c r="U428" s="38">
        <v>33411</v>
      </c>
      <c r="V428" s="38">
        <v>0</v>
      </c>
      <c r="W428" s="38">
        <v>0</v>
      </c>
      <c r="X428" s="38">
        <v>2679</v>
      </c>
      <c r="Y428" s="38">
        <v>36090</v>
      </c>
    </row>
    <row r="429" spans="1:25" x14ac:dyDescent="0.3">
      <c r="A429" s="31">
        <v>470</v>
      </c>
      <c r="B429" s="32">
        <v>470165071</v>
      </c>
      <c r="C429" s="33" t="s">
        <v>240</v>
      </c>
      <c r="D429" s="31">
        <v>165</v>
      </c>
      <c r="E429" s="33" t="s">
        <v>28</v>
      </c>
      <c r="F429" s="31">
        <v>71</v>
      </c>
      <c r="G429" s="33" t="s">
        <v>24</v>
      </c>
      <c r="H429" s="34">
        <v>3</v>
      </c>
      <c r="I429" s="35">
        <v>10052.9479778157</v>
      </c>
      <c r="J429" s="35">
        <v>5224</v>
      </c>
      <c r="K429" s="35">
        <v>0</v>
      </c>
      <c r="L429" s="35">
        <v>893</v>
      </c>
      <c r="M429" s="35">
        <v>16169.9479778157</v>
      </c>
      <c r="N429" s="24"/>
      <c r="O429" s="34">
        <v>0</v>
      </c>
      <c r="P429" s="34">
        <v>0</v>
      </c>
      <c r="Q429" s="36">
        <v>0.09</v>
      </c>
      <c r="R429" s="36">
        <v>3.5184856204955421E-3</v>
      </c>
      <c r="S429" s="37">
        <v>0</v>
      </c>
      <c r="T429" s="24"/>
      <c r="U429" s="38">
        <v>45831</v>
      </c>
      <c r="V429" s="38">
        <v>0</v>
      </c>
      <c r="W429" s="38">
        <v>0</v>
      </c>
      <c r="X429" s="38">
        <v>2679</v>
      </c>
      <c r="Y429" s="38">
        <v>48510</v>
      </c>
    </row>
    <row r="430" spans="1:25" x14ac:dyDescent="0.3">
      <c r="A430" s="31">
        <v>470</v>
      </c>
      <c r="B430" s="32">
        <v>470165093</v>
      </c>
      <c r="C430" s="33" t="s">
        <v>240</v>
      </c>
      <c r="D430" s="31">
        <v>165</v>
      </c>
      <c r="E430" s="33" t="s">
        <v>28</v>
      </c>
      <c r="F430" s="31">
        <v>93</v>
      </c>
      <c r="G430" s="33" t="s">
        <v>25</v>
      </c>
      <c r="H430" s="34">
        <v>198</v>
      </c>
      <c r="I430" s="35">
        <v>10700</v>
      </c>
      <c r="J430" s="35">
        <v>306</v>
      </c>
      <c r="K430" s="35">
        <v>0</v>
      </c>
      <c r="L430" s="35">
        <v>893</v>
      </c>
      <c r="M430" s="35">
        <v>11899</v>
      </c>
      <c r="N430" s="24"/>
      <c r="O430" s="34">
        <v>3.4472177898380076</v>
      </c>
      <c r="P430" s="34">
        <v>0</v>
      </c>
      <c r="Q430" s="36">
        <v>0.09</v>
      </c>
      <c r="R430" s="36">
        <v>9.5627967154470944E-2</v>
      </c>
      <c r="S430" s="37">
        <v>0</v>
      </c>
      <c r="T430" s="24"/>
      <c r="U430" s="38">
        <v>2179187.9210050432</v>
      </c>
      <c r="V430" s="38">
        <v>0</v>
      </c>
      <c r="W430" s="38">
        <v>0</v>
      </c>
      <c r="X430" s="38">
        <v>176814</v>
      </c>
      <c r="Y430" s="38">
        <v>2356001.9210050432</v>
      </c>
    </row>
    <row r="431" spans="1:25" x14ac:dyDescent="0.3">
      <c r="A431" s="31">
        <v>470</v>
      </c>
      <c r="B431" s="32">
        <v>470165163</v>
      </c>
      <c r="C431" s="33" t="s">
        <v>240</v>
      </c>
      <c r="D431" s="31">
        <v>165</v>
      </c>
      <c r="E431" s="33" t="s">
        <v>28</v>
      </c>
      <c r="F431" s="31">
        <v>163</v>
      </c>
      <c r="G431" s="33" t="s">
        <v>27</v>
      </c>
      <c r="H431" s="34">
        <v>22</v>
      </c>
      <c r="I431" s="35">
        <v>11440</v>
      </c>
      <c r="J431" s="35">
        <v>483</v>
      </c>
      <c r="K431" s="35">
        <v>0</v>
      </c>
      <c r="L431" s="35">
        <v>893</v>
      </c>
      <c r="M431" s="35">
        <v>12816</v>
      </c>
      <c r="N431" s="24"/>
      <c r="O431" s="34">
        <v>0</v>
      </c>
      <c r="P431" s="34">
        <v>0</v>
      </c>
      <c r="Q431" s="36">
        <v>0.18</v>
      </c>
      <c r="R431" s="36">
        <v>9.7611877434862299E-2</v>
      </c>
      <c r="S431" s="37">
        <v>0</v>
      </c>
      <c r="T431" s="24"/>
      <c r="U431" s="38">
        <v>262306</v>
      </c>
      <c r="V431" s="38">
        <v>0</v>
      </c>
      <c r="W431" s="38">
        <v>0</v>
      </c>
      <c r="X431" s="38">
        <v>19646</v>
      </c>
      <c r="Y431" s="38">
        <v>281952</v>
      </c>
    </row>
    <row r="432" spans="1:25" x14ac:dyDescent="0.3">
      <c r="A432" s="31">
        <v>470</v>
      </c>
      <c r="B432" s="32">
        <v>470165164</v>
      </c>
      <c r="C432" s="33" t="s">
        <v>240</v>
      </c>
      <c r="D432" s="31">
        <v>165</v>
      </c>
      <c r="E432" s="33" t="s">
        <v>28</v>
      </c>
      <c r="F432" s="31">
        <v>164</v>
      </c>
      <c r="G432" s="33" t="s">
        <v>116</v>
      </c>
      <c r="H432" s="34">
        <v>1</v>
      </c>
      <c r="I432" s="35">
        <v>9980.0885387927956</v>
      </c>
      <c r="J432" s="35">
        <v>4753</v>
      </c>
      <c r="K432" s="35">
        <v>0</v>
      </c>
      <c r="L432" s="35">
        <v>893</v>
      </c>
      <c r="M432" s="35">
        <v>15626.088538792796</v>
      </c>
      <c r="N432" s="24"/>
      <c r="O432" s="34">
        <v>0</v>
      </c>
      <c r="P432" s="34">
        <v>0</v>
      </c>
      <c r="Q432" s="36">
        <v>0.09</v>
      </c>
      <c r="R432" s="36">
        <v>1.011880090591475E-3</v>
      </c>
      <c r="S432" s="37">
        <v>0</v>
      </c>
      <c r="T432" s="24"/>
      <c r="U432" s="38">
        <v>14733</v>
      </c>
      <c r="V432" s="38">
        <v>0</v>
      </c>
      <c r="W432" s="38">
        <v>0</v>
      </c>
      <c r="X432" s="38">
        <v>893</v>
      </c>
      <c r="Y432" s="38">
        <v>15626</v>
      </c>
    </row>
    <row r="433" spans="1:25" x14ac:dyDescent="0.3">
      <c r="A433" s="31">
        <v>470</v>
      </c>
      <c r="B433" s="32">
        <v>470165165</v>
      </c>
      <c r="C433" s="33" t="s">
        <v>240</v>
      </c>
      <c r="D433" s="31">
        <v>165</v>
      </c>
      <c r="E433" s="33" t="s">
        <v>28</v>
      </c>
      <c r="F433" s="31">
        <v>165</v>
      </c>
      <c r="G433" s="33" t="s">
        <v>28</v>
      </c>
      <c r="H433" s="34">
        <v>663</v>
      </c>
      <c r="I433" s="35">
        <v>10324</v>
      </c>
      <c r="J433" s="35">
        <v>563</v>
      </c>
      <c r="K433" s="35">
        <v>103.61085972850678</v>
      </c>
      <c r="L433" s="35">
        <v>893</v>
      </c>
      <c r="M433" s="35">
        <v>11883.610859728507</v>
      </c>
      <c r="N433" s="24"/>
      <c r="O433" s="34">
        <v>84.62548637037699</v>
      </c>
      <c r="P433" s="34">
        <v>0</v>
      </c>
      <c r="Q433" s="36">
        <v>9.8299999999999998E-2</v>
      </c>
      <c r="R433" s="36">
        <v>0.11701966045576953</v>
      </c>
      <c r="S433" s="37">
        <v>0</v>
      </c>
      <c r="T433" s="24"/>
      <c r="U433" s="38">
        <v>7218081.3298857063</v>
      </c>
      <c r="V433" s="38">
        <v>68694</v>
      </c>
      <c r="W433" s="38">
        <v>0</v>
      </c>
      <c r="X433" s="38">
        <v>592059</v>
      </c>
      <c r="Y433" s="38">
        <v>7878834.3298857063</v>
      </c>
    </row>
    <row r="434" spans="1:25" x14ac:dyDescent="0.3">
      <c r="A434" s="31">
        <v>470</v>
      </c>
      <c r="B434" s="32">
        <v>470165176</v>
      </c>
      <c r="C434" s="33" t="s">
        <v>240</v>
      </c>
      <c r="D434" s="31">
        <v>165</v>
      </c>
      <c r="E434" s="33" t="s">
        <v>28</v>
      </c>
      <c r="F434" s="31">
        <v>176</v>
      </c>
      <c r="G434" s="33" t="s">
        <v>29</v>
      </c>
      <c r="H434" s="34">
        <v>226</v>
      </c>
      <c r="I434" s="35">
        <v>9925</v>
      </c>
      <c r="J434" s="35">
        <v>3278</v>
      </c>
      <c r="K434" s="35">
        <v>0</v>
      </c>
      <c r="L434" s="35">
        <v>893</v>
      </c>
      <c r="M434" s="35">
        <v>14096</v>
      </c>
      <c r="N434" s="24"/>
      <c r="O434" s="34">
        <v>0</v>
      </c>
      <c r="P434" s="34">
        <v>0</v>
      </c>
      <c r="Q434" s="36">
        <v>0.09</v>
      </c>
      <c r="R434" s="36">
        <v>7.0077414496209203E-2</v>
      </c>
      <c r="S434" s="37">
        <v>0</v>
      </c>
      <c r="T434" s="24"/>
      <c r="U434" s="38">
        <v>2983878</v>
      </c>
      <c r="V434" s="38">
        <v>0</v>
      </c>
      <c r="W434" s="38">
        <v>0</v>
      </c>
      <c r="X434" s="38">
        <v>201818</v>
      </c>
      <c r="Y434" s="38">
        <v>3185696</v>
      </c>
    </row>
    <row r="435" spans="1:25" x14ac:dyDescent="0.3">
      <c r="A435" s="31">
        <v>470</v>
      </c>
      <c r="B435" s="32">
        <v>470165178</v>
      </c>
      <c r="C435" s="33" t="s">
        <v>240</v>
      </c>
      <c r="D435" s="31">
        <v>165</v>
      </c>
      <c r="E435" s="33" t="s">
        <v>28</v>
      </c>
      <c r="F435" s="31">
        <v>178</v>
      </c>
      <c r="G435" s="33" t="s">
        <v>241</v>
      </c>
      <c r="H435" s="34">
        <v>241</v>
      </c>
      <c r="I435" s="35">
        <v>9698</v>
      </c>
      <c r="J435" s="35">
        <v>1011</v>
      </c>
      <c r="K435" s="35">
        <v>0</v>
      </c>
      <c r="L435" s="35">
        <v>893</v>
      </c>
      <c r="M435" s="35">
        <v>11602</v>
      </c>
      <c r="N435" s="24"/>
      <c r="O435" s="34">
        <v>0</v>
      </c>
      <c r="P435" s="34">
        <v>0</v>
      </c>
      <c r="Q435" s="36">
        <v>0.09</v>
      </c>
      <c r="R435" s="36">
        <v>6.2510316035267327E-2</v>
      </c>
      <c r="S435" s="37">
        <v>0</v>
      </c>
      <c r="T435" s="24"/>
      <c r="U435" s="38">
        <v>2580869</v>
      </c>
      <c r="V435" s="38">
        <v>0</v>
      </c>
      <c r="W435" s="38">
        <v>0</v>
      </c>
      <c r="X435" s="38">
        <v>215213</v>
      </c>
      <c r="Y435" s="38">
        <v>2796082</v>
      </c>
    </row>
    <row r="436" spans="1:25" x14ac:dyDescent="0.3">
      <c r="A436" s="31">
        <v>470</v>
      </c>
      <c r="B436" s="32">
        <v>470165207</v>
      </c>
      <c r="C436" s="33" t="s">
        <v>240</v>
      </c>
      <c r="D436" s="31">
        <v>165</v>
      </c>
      <c r="E436" s="33" t="s">
        <v>28</v>
      </c>
      <c r="F436" s="31">
        <v>207</v>
      </c>
      <c r="G436" s="33" t="s">
        <v>40</v>
      </c>
      <c r="H436" s="34">
        <v>1</v>
      </c>
      <c r="I436" s="35">
        <v>10604.003495667283</v>
      </c>
      <c r="J436" s="35">
        <v>6855</v>
      </c>
      <c r="K436" s="35">
        <v>0</v>
      </c>
      <c r="L436" s="35">
        <v>893</v>
      </c>
      <c r="M436" s="35">
        <v>18352.003495667283</v>
      </c>
      <c r="N436" s="24"/>
      <c r="O436" s="34">
        <v>0</v>
      </c>
      <c r="P436" s="34">
        <v>0</v>
      </c>
      <c r="Q436" s="36">
        <v>0.09</v>
      </c>
      <c r="R436" s="36">
        <v>3.4727731004816786E-4</v>
      </c>
      <c r="S436" s="37">
        <v>0</v>
      </c>
      <c r="T436" s="24"/>
      <c r="U436" s="38">
        <v>17459</v>
      </c>
      <c r="V436" s="38">
        <v>0</v>
      </c>
      <c r="W436" s="38">
        <v>0</v>
      </c>
      <c r="X436" s="38">
        <v>893</v>
      </c>
      <c r="Y436" s="38">
        <v>18352</v>
      </c>
    </row>
    <row r="437" spans="1:25" x14ac:dyDescent="0.3">
      <c r="A437" s="31">
        <v>470</v>
      </c>
      <c r="B437" s="32">
        <v>470165229</v>
      </c>
      <c r="C437" s="33" t="s">
        <v>240</v>
      </c>
      <c r="D437" s="31">
        <v>165</v>
      </c>
      <c r="E437" s="33" t="s">
        <v>28</v>
      </c>
      <c r="F437" s="31">
        <v>229</v>
      </c>
      <c r="G437" s="33" t="s">
        <v>113</v>
      </c>
      <c r="H437" s="34">
        <v>10</v>
      </c>
      <c r="I437" s="35">
        <v>9914</v>
      </c>
      <c r="J437" s="35">
        <v>1709</v>
      </c>
      <c r="K437" s="35">
        <v>0</v>
      </c>
      <c r="L437" s="35">
        <v>893</v>
      </c>
      <c r="M437" s="35">
        <v>12516</v>
      </c>
      <c r="N437" s="24"/>
      <c r="O437" s="34">
        <v>0</v>
      </c>
      <c r="P437" s="34">
        <v>0</v>
      </c>
      <c r="Q437" s="36">
        <v>0.09</v>
      </c>
      <c r="R437" s="36">
        <v>1.1817585417778463E-2</v>
      </c>
      <c r="S437" s="37">
        <v>0</v>
      </c>
      <c r="T437" s="24"/>
      <c r="U437" s="38">
        <v>116230</v>
      </c>
      <c r="V437" s="38">
        <v>0</v>
      </c>
      <c r="W437" s="38">
        <v>0</v>
      </c>
      <c r="X437" s="38">
        <v>8930</v>
      </c>
      <c r="Y437" s="38">
        <v>125160</v>
      </c>
    </row>
    <row r="438" spans="1:25" x14ac:dyDescent="0.3">
      <c r="A438" s="31">
        <v>470</v>
      </c>
      <c r="B438" s="32">
        <v>470165246</v>
      </c>
      <c r="C438" s="33" t="s">
        <v>240</v>
      </c>
      <c r="D438" s="31">
        <v>165</v>
      </c>
      <c r="E438" s="33" t="s">
        <v>28</v>
      </c>
      <c r="F438" s="31">
        <v>246</v>
      </c>
      <c r="G438" s="33" t="s">
        <v>242</v>
      </c>
      <c r="H438" s="34">
        <v>2</v>
      </c>
      <c r="I438" s="35">
        <v>10420</v>
      </c>
      <c r="J438" s="35">
        <v>2943</v>
      </c>
      <c r="K438" s="35">
        <v>0</v>
      </c>
      <c r="L438" s="35">
        <v>893</v>
      </c>
      <c r="M438" s="35">
        <v>14256</v>
      </c>
      <c r="N438" s="24"/>
      <c r="O438" s="34">
        <v>0</v>
      </c>
      <c r="P438" s="34">
        <v>0</v>
      </c>
      <c r="Q438" s="36">
        <v>0.09</v>
      </c>
      <c r="R438" s="36">
        <v>8.089906326547E-4</v>
      </c>
      <c r="S438" s="37">
        <v>0</v>
      </c>
      <c r="T438" s="24"/>
      <c r="U438" s="38">
        <v>26726</v>
      </c>
      <c r="V438" s="38">
        <v>0</v>
      </c>
      <c r="W438" s="38">
        <v>0</v>
      </c>
      <c r="X438" s="38">
        <v>1786</v>
      </c>
      <c r="Y438" s="38">
        <v>28512</v>
      </c>
    </row>
    <row r="439" spans="1:25" x14ac:dyDescent="0.3">
      <c r="A439" s="31">
        <v>470</v>
      </c>
      <c r="B439" s="32">
        <v>470165248</v>
      </c>
      <c r="C439" s="33" t="s">
        <v>240</v>
      </c>
      <c r="D439" s="31">
        <v>165</v>
      </c>
      <c r="E439" s="33" t="s">
        <v>28</v>
      </c>
      <c r="F439" s="31">
        <v>248</v>
      </c>
      <c r="G439" s="33" t="s">
        <v>30</v>
      </c>
      <c r="H439" s="34">
        <v>25</v>
      </c>
      <c r="I439" s="35">
        <v>10136</v>
      </c>
      <c r="J439" s="35">
        <v>1002</v>
      </c>
      <c r="K439" s="35">
        <v>0</v>
      </c>
      <c r="L439" s="35">
        <v>893</v>
      </c>
      <c r="M439" s="35">
        <v>12031</v>
      </c>
      <c r="N439" s="24"/>
      <c r="O439" s="34">
        <v>0</v>
      </c>
      <c r="P439" s="34">
        <v>0</v>
      </c>
      <c r="Q439" s="36">
        <v>0.09</v>
      </c>
      <c r="R439" s="36">
        <v>5.2152297853696877E-2</v>
      </c>
      <c r="S439" s="37">
        <v>0</v>
      </c>
      <c r="T439" s="24"/>
      <c r="U439" s="38">
        <v>278450</v>
      </c>
      <c r="V439" s="38">
        <v>0</v>
      </c>
      <c r="W439" s="38">
        <v>0</v>
      </c>
      <c r="X439" s="38">
        <v>22325</v>
      </c>
      <c r="Y439" s="38">
        <v>300775</v>
      </c>
    </row>
    <row r="440" spans="1:25" x14ac:dyDescent="0.3">
      <c r="A440" s="31">
        <v>470</v>
      </c>
      <c r="B440" s="32">
        <v>470165262</v>
      </c>
      <c r="C440" s="33" t="s">
        <v>240</v>
      </c>
      <c r="D440" s="31">
        <v>165</v>
      </c>
      <c r="E440" s="33" t="s">
        <v>28</v>
      </c>
      <c r="F440" s="31">
        <v>262</v>
      </c>
      <c r="G440" s="33" t="s">
        <v>31</v>
      </c>
      <c r="H440" s="34">
        <v>64</v>
      </c>
      <c r="I440" s="35">
        <v>10065</v>
      </c>
      <c r="J440" s="35">
        <v>4640</v>
      </c>
      <c r="K440" s="35">
        <v>0</v>
      </c>
      <c r="L440" s="35">
        <v>893</v>
      </c>
      <c r="M440" s="35">
        <v>15598</v>
      </c>
      <c r="N440" s="24"/>
      <c r="O440" s="34">
        <v>0</v>
      </c>
      <c r="P440" s="34">
        <v>0</v>
      </c>
      <c r="Q440" s="36">
        <v>0.09</v>
      </c>
      <c r="R440" s="36">
        <v>6.3546185044161485E-2</v>
      </c>
      <c r="S440" s="37">
        <v>0</v>
      </c>
      <c r="T440" s="24"/>
      <c r="U440" s="38">
        <v>941120</v>
      </c>
      <c r="V440" s="38">
        <v>0</v>
      </c>
      <c r="W440" s="38">
        <v>0</v>
      </c>
      <c r="X440" s="38">
        <v>57152</v>
      </c>
      <c r="Y440" s="38">
        <v>998272</v>
      </c>
    </row>
    <row r="441" spans="1:25" x14ac:dyDescent="0.3">
      <c r="A441" s="31">
        <v>470</v>
      </c>
      <c r="B441" s="32">
        <v>470165284</v>
      </c>
      <c r="C441" s="33" t="s">
        <v>240</v>
      </c>
      <c r="D441" s="31">
        <v>165</v>
      </c>
      <c r="E441" s="33" t="s">
        <v>28</v>
      </c>
      <c r="F441" s="31">
        <v>284</v>
      </c>
      <c r="G441" s="33" t="s">
        <v>163</v>
      </c>
      <c r="H441" s="34">
        <v>81</v>
      </c>
      <c r="I441" s="35">
        <v>9459</v>
      </c>
      <c r="J441" s="35">
        <v>3220</v>
      </c>
      <c r="K441" s="35">
        <v>0</v>
      </c>
      <c r="L441" s="35">
        <v>893</v>
      </c>
      <c r="M441" s="35">
        <v>13572</v>
      </c>
      <c r="N441" s="24"/>
      <c r="O441" s="34">
        <v>0</v>
      </c>
      <c r="P441" s="34">
        <v>0</v>
      </c>
      <c r="Q441" s="36">
        <v>0.09</v>
      </c>
      <c r="R441" s="36">
        <v>3.3469837901803509E-2</v>
      </c>
      <c r="S441" s="37">
        <v>0</v>
      </c>
      <c r="T441" s="24"/>
      <c r="U441" s="38">
        <v>1026999</v>
      </c>
      <c r="V441" s="38">
        <v>0</v>
      </c>
      <c r="W441" s="38">
        <v>0</v>
      </c>
      <c r="X441" s="38">
        <v>72333</v>
      </c>
      <c r="Y441" s="38">
        <v>1099332</v>
      </c>
    </row>
    <row r="442" spans="1:25" x14ac:dyDescent="0.3">
      <c r="A442" s="31">
        <v>470</v>
      </c>
      <c r="B442" s="32">
        <v>470165305</v>
      </c>
      <c r="C442" s="33" t="s">
        <v>240</v>
      </c>
      <c r="D442" s="31">
        <v>165</v>
      </c>
      <c r="E442" s="33" t="s">
        <v>28</v>
      </c>
      <c r="F442" s="31">
        <v>305</v>
      </c>
      <c r="G442" s="33" t="s">
        <v>75</v>
      </c>
      <c r="H442" s="34">
        <v>63</v>
      </c>
      <c r="I442" s="35">
        <v>9621</v>
      </c>
      <c r="J442" s="35">
        <v>3138</v>
      </c>
      <c r="K442" s="35">
        <v>0</v>
      </c>
      <c r="L442" s="35">
        <v>893</v>
      </c>
      <c r="M442" s="35">
        <v>13652</v>
      </c>
      <c r="N442" s="24"/>
      <c r="O442" s="34">
        <v>0</v>
      </c>
      <c r="P442" s="34">
        <v>0</v>
      </c>
      <c r="Q442" s="36">
        <v>0.09</v>
      </c>
      <c r="R442" s="36">
        <v>1.7324499376681918E-2</v>
      </c>
      <c r="S442" s="37">
        <v>0</v>
      </c>
      <c r="T442" s="24"/>
      <c r="U442" s="38">
        <v>803817</v>
      </c>
      <c r="V442" s="38">
        <v>0</v>
      </c>
      <c r="W442" s="38">
        <v>0</v>
      </c>
      <c r="X442" s="38">
        <v>56259</v>
      </c>
      <c r="Y442" s="38">
        <v>860076</v>
      </c>
    </row>
    <row r="443" spans="1:25" x14ac:dyDescent="0.3">
      <c r="A443" s="31">
        <v>470</v>
      </c>
      <c r="B443" s="32">
        <v>470165314</v>
      </c>
      <c r="C443" s="33" t="s">
        <v>240</v>
      </c>
      <c r="D443" s="31">
        <v>165</v>
      </c>
      <c r="E443" s="33" t="s">
        <v>28</v>
      </c>
      <c r="F443" s="31">
        <v>314</v>
      </c>
      <c r="G443" s="33" t="s">
        <v>46</v>
      </c>
      <c r="H443" s="34">
        <v>1</v>
      </c>
      <c r="I443" s="35">
        <v>14528</v>
      </c>
      <c r="J443" s="35">
        <v>11271</v>
      </c>
      <c r="K443" s="35">
        <v>0</v>
      </c>
      <c r="L443" s="35">
        <v>893</v>
      </c>
      <c r="M443" s="35">
        <v>26692</v>
      </c>
      <c r="N443" s="24"/>
      <c r="O443" s="34">
        <v>0</v>
      </c>
      <c r="P443" s="34">
        <v>0</v>
      </c>
      <c r="Q443" s="36">
        <v>0.09</v>
      </c>
      <c r="R443" s="36">
        <v>2.7844992918704178E-3</v>
      </c>
      <c r="S443" s="37">
        <v>0</v>
      </c>
      <c r="T443" s="24"/>
      <c r="U443" s="38">
        <v>25799</v>
      </c>
      <c r="V443" s="38">
        <v>0</v>
      </c>
      <c r="W443" s="38">
        <v>0</v>
      </c>
      <c r="X443" s="38">
        <v>893</v>
      </c>
      <c r="Y443" s="38">
        <v>26692</v>
      </c>
    </row>
    <row r="444" spans="1:25" x14ac:dyDescent="0.3">
      <c r="A444" s="31">
        <v>470</v>
      </c>
      <c r="B444" s="32">
        <v>470165342</v>
      </c>
      <c r="C444" s="33" t="s">
        <v>240</v>
      </c>
      <c r="D444" s="31">
        <v>165</v>
      </c>
      <c r="E444" s="33" t="s">
        <v>28</v>
      </c>
      <c r="F444" s="31">
        <v>342</v>
      </c>
      <c r="G444" s="33" t="s">
        <v>228</v>
      </c>
      <c r="H444" s="34">
        <v>5</v>
      </c>
      <c r="I444" s="35">
        <v>9256</v>
      </c>
      <c r="J444" s="35">
        <v>5136</v>
      </c>
      <c r="K444" s="35">
        <v>0</v>
      </c>
      <c r="L444" s="35">
        <v>893</v>
      </c>
      <c r="M444" s="35">
        <v>15285</v>
      </c>
      <c r="N444" s="24"/>
      <c r="O444" s="34">
        <v>0</v>
      </c>
      <c r="P444" s="34">
        <v>0</v>
      </c>
      <c r="Q444" s="36">
        <v>0.09</v>
      </c>
      <c r="R444" s="36">
        <v>1.5599602012041768E-3</v>
      </c>
      <c r="S444" s="37">
        <v>0</v>
      </c>
      <c r="T444" s="24"/>
      <c r="U444" s="38">
        <v>71960</v>
      </c>
      <c r="V444" s="38">
        <v>0</v>
      </c>
      <c r="W444" s="38">
        <v>0</v>
      </c>
      <c r="X444" s="38">
        <v>4465</v>
      </c>
      <c r="Y444" s="38">
        <v>76425</v>
      </c>
    </row>
    <row r="445" spans="1:25" x14ac:dyDescent="0.3">
      <c r="A445" s="31">
        <v>470</v>
      </c>
      <c r="B445" s="32">
        <v>470165344</v>
      </c>
      <c r="C445" s="33" t="s">
        <v>240</v>
      </c>
      <c r="D445" s="31">
        <v>165</v>
      </c>
      <c r="E445" s="33" t="s">
        <v>28</v>
      </c>
      <c r="F445" s="31">
        <v>344</v>
      </c>
      <c r="G445" s="33" t="s">
        <v>243</v>
      </c>
      <c r="H445" s="34">
        <v>3</v>
      </c>
      <c r="I445" s="35">
        <v>9001</v>
      </c>
      <c r="J445" s="35">
        <v>3013</v>
      </c>
      <c r="K445" s="35">
        <v>0</v>
      </c>
      <c r="L445" s="35">
        <v>893</v>
      </c>
      <c r="M445" s="35">
        <v>12907</v>
      </c>
      <c r="N445" s="24"/>
      <c r="O445" s="34">
        <v>0</v>
      </c>
      <c r="P445" s="34">
        <v>0</v>
      </c>
      <c r="Q445" s="36">
        <v>0.09</v>
      </c>
      <c r="R445" s="36">
        <v>7.8776585079043772E-4</v>
      </c>
      <c r="S445" s="37">
        <v>0</v>
      </c>
      <c r="T445" s="24"/>
      <c r="U445" s="38">
        <v>36042</v>
      </c>
      <c r="V445" s="38">
        <v>0</v>
      </c>
      <c r="W445" s="38">
        <v>0</v>
      </c>
      <c r="X445" s="38">
        <v>2679</v>
      </c>
      <c r="Y445" s="38">
        <v>38721</v>
      </c>
    </row>
    <row r="446" spans="1:25" x14ac:dyDescent="0.3">
      <c r="A446" s="31">
        <v>470</v>
      </c>
      <c r="B446" s="32">
        <v>470165347</v>
      </c>
      <c r="C446" s="33" t="s">
        <v>240</v>
      </c>
      <c r="D446" s="31">
        <v>165</v>
      </c>
      <c r="E446" s="33" t="s">
        <v>28</v>
      </c>
      <c r="F446" s="31">
        <v>347</v>
      </c>
      <c r="G446" s="33" t="s">
        <v>106</v>
      </c>
      <c r="H446" s="34">
        <v>2</v>
      </c>
      <c r="I446" s="35">
        <v>12474</v>
      </c>
      <c r="J446" s="35">
        <v>5404</v>
      </c>
      <c r="K446" s="35">
        <v>0</v>
      </c>
      <c r="L446" s="35">
        <v>893</v>
      </c>
      <c r="M446" s="35">
        <v>18771</v>
      </c>
      <c r="N446" s="24"/>
      <c r="O446" s="34">
        <v>0</v>
      </c>
      <c r="P446" s="34">
        <v>0</v>
      </c>
      <c r="Q446" s="36">
        <v>0.09</v>
      </c>
      <c r="R446" s="36">
        <v>4.4711377870290349E-3</v>
      </c>
      <c r="S446" s="37">
        <v>0</v>
      </c>
      <c r="T446" s="24"/>
      <c r="U446" s="38">
        <v>35756</v>
      </c>
      <c r="V446" s="38">
        <v>0</v>
      </c>
      <c r="W446" s="38">
        <v>0</v>
      </c>
      <c r="X446" s="38">
        <v>1786</v>
      </c>
      <c r="Y446" s="38">
        <v>37542</v>
      </c>
    </row>
    <row r="447" spans="1:25" x14ac:dyDescent="0.3">
      <c r="A447" s="31">
        <v>474</v>
      </c>
      <c r="B447" s="32">
        <v>474097057</v>
      </c>
      <c r="C447" s="33" t="s">
        <v>244</v>
      </c>
      <c r="D447" s="31">
        <v>97</v>
      </c>
      <c r="E447" s="33" t="s">
        <v>245</v>
      </c>
      <c r="F447" s="31">
        <v>57</v>
      </c>
      <c r="G447" s="33" t="s">
        <v>23</v>
      </c>
      <c r="H447" s="34">
        <v>1</v>
      </c>
      <c r="I447" s="35">
        <v>14107</v>
      </c>
      <c r="J447" s="35">
        <v>718</v>
      </c>
      <c r="K447" s="35">
        <v>0</v>
      </c>
      <c r="L447" s="35">
        <v>893</v>
      </c>
      <c r="M447" s="35">
        <v>15718</v>
      </c>
      <c r="N447" s="24"/>
      <c r="O447" s="34">
        <v>0</v>
      </c>
      <c r="P447" s="34">
        <v>0</v>
      </c>
      <c r="Q447" s="36">
        <v>0.18</v>
      </c>
      <c r="R447" s="36">
        <v>0.14357074949612178</v>
      </c>
      <c r="S447" s="37">
        <v>0</v>
      </c>
      <c r="T447" s="24"/>
      <c r="U447" s="38">
        <v>14825</v>
      </c>
      <c r="V447" s="38">
        <v>0</v>
      </c>
      <c r="W447" s="38">
        <v>0</v>
      </c>
      <c r="X447" s="38">
        <v>893</v>
      </c>
      <c r="Y447" s="38">
        <v>15718</v>
      </c>
    </row>
    <row r="448" spans="1:25" x14ac:dyDescent="0.3">
      <c r="A448" s="31">
        <v>474</v>
      </c>
      <c r="B448" s="32">
        <v>474097064</v>
      </c>
      <c r="C448" s="33" t="s">
        <v>244</v>
      </c>
      <c r="D448" s="31">
        <v>97</v>
      </c>
      <c r="E448" s="33" t="s">
        <v>245</v>
      </c>
      <c r="F448" s="31">
        <v>64</v>
      </c>
      <c r="G448" s="33" t="s">
        <v>121</v>
      </c>
      <c r="H448" s="34">
        <v>1</v>
      </c>
      <c r="I448" s="35">
        <v>8410</v>
      </c>
      <c r="J448" s="35">
        <v>1342</v>
      </c>
      <c r="K448" s="35">
        <v>0</v>
      </c>
      <c r="L448" s="35">
        <v>893</v>
      </c>
      <c r="M448" s="35">
        <v>10645</v>
      </c>
      <c r="N448" s="24"/>
      <c r="O448" s="34">
        <v>0</v>
      </c>
      <c r="P448" s="34">
        <v>0</v>
      </c>
      <c r="Q448" s="36">
        <v>0.18</v>
      </c>
      <c r="R448" s="36">
        <v>3.2606912147443351E-2</v>
      </c>
      <c r="S448" s="37">
        <v>0</v>
      </c>
      <c r="T448" s="24"/>
      <c r="U448" s="38">
        <v>9752</v>
      </c>
      <c r="V448" s="38">
        <v>0</v>
      </c>
      <c r="W448" s="38">
        <v>0</v>
      </c>
      <c r="X448" s="38">
        <v>893</v>
      </c>
      <c r="Y448" s="38">
        <v>10645</v>
      </c>
    </row>
    <row r="449" spans="1:25" x14ac:dyDescent="0.3">
      <c r="A449" s="31">
        <v>474</v>
      </c>
      <c r="B449" s="32">
        <v>474097072</v>
      </c>
      <c r="C449" s="33" t="s">
        <v>244</v>
      </c>
      <c r="D449" s="31">
        <v>97</v>
      </c>
      <c r="E449" s="33" t="s">
        <v>245</v>
      </c>
      <c r="F449" s="31">
        <v>72</v>
      </c>
      <c r="G449" s="33" t="s">
        <v>18</v>
      </c>
      <c r="H449" s="34">
        <v>1</v>
      </c>
      <c r="I449" s="35">
        <v>10322.988293956045</v>
      </c>
      <c r="J449" s="35">
        <v>2445</v>
      </c>
      <c r="K449" s="35">
        <v>0</v>
      </c>
      <c r="L449" s="35">
        <v>893</v>
      </c>
      <c r="M449" s="35">
        <v>13660.988293956045</v>
      </c>
      <c r="N449" s="24"/>
      <c r="O449" s="34">
        <v>0</v>
      </c>
      <c r="P449" s="34">
        <v>0</v>
      </c>
      <c r="Q449" s="36">
        <v>0.09</v>
      </c>
      <c r="R449" s="36">
        <v>2.1802146927534793E-3</v>
      </c>
      <c r="S449" s="37">
        <v>0</v>
      </c>
      <c r="T449" s="24"/>
      <c r="U449" s="38">
        <v>12768</v>
      </c>
      <c r="V449" s="38">
        <v>0</v>
      </c>
      <c r="W449" s="38">
        <v>0</v>
      </c>
      <c r="X449" s="38">
        <v>893</v>
      </c>
      <c r="Y449" s="38">
        <v>13661</v>
      </c>
    </row>
    <row r="450" spans="1:25" x14ac:dyDescent="0.3">
      <c r="A450" s="31">
        <v>474</v>
      </c>
      <c r="B450" s="32">
        <v>474097097</v>
      </c>
      <c r="C450" s="33" t="s">
        <v>244</v>
      </c>
      <c r="D450" s="31">
        <v>97</v>
      </c>
      <c r="E450" s="33" t="s">
        <v>245</v>
      </c>
      <c r="F450" s="31">
        <v>97</v>
      </c>
      <c r="G450" s="33" t="s">
        <v>245</v>
      </c>
      <c r="H450" s="34">
        <v>228</v>
      </c>
      <c r="I450" s="35">
        <v>11575</v>
      </c>
      <c r="J450" s="35">
        <v>5</v>
      </c>
      <c r="K450" s="35">
        <v>0</v>
      </c>
      <c r="L450" s="35">
        <v>893</v>
      </c>
      <c r="M450" s="35">
        <v>12473</v>
      </c>
      <c r="N450" s="24"/>
      <c r="O450" s="34">
        <v>0</v>
      </c>
      <c r="P450" s="34">
        <v>0</v>
      </c>
      <c r="Q450" s="36">
        <v>0.18</v>
      </c>
      <c r="R450" s="36">
        <v>3.8521323325205213E-2</v>
      </c>
      <c r="S450" s="37">
        <v>0</v>
      </c>
      <c r="T450" s="24"/>
      <c r="U450" s="38">
        <v>2640240</v>
      </c>
      <c r="V450" s="38">
        <v>0</v>
      </c>
      <c r="W450" s="38">
        <v>0</v>
      </c>
      <c r="X450" s="38">
        <v>203604</v>
      </c>
      <c r="Y450" s="38">
        <v>2843844</v>
      </c>
    </row>
    <row r="451" spans="1:25" x14ac:dyDescent="0.3">
      <c r="A451" s="31">
        <v>474</v>
      </c>
      <c r="B451" s="32">
        <v>474097100</v>
      </c>
      <c r="C451" s="33" t="s">
        <v>244</v>
      </c>
      <c r="D451" s="31">
        <v>97</v>
      </c>
      <c r="E451" s="33" t="s">
        <v>245</v>
      </c>
      <c r="F451" s="31">
        <v>100</v>
      </c>
      <c r="G451" s="33" t="s">
        <v>79</v>
      </c>
      <c r="H451" s="34">
        <v>1</v>
      </c>
      <c r="I451" s="35">
        <v>11702.677558601861</v>
      </c>
      <c r="J451" s="35">
        <v>6014</v>
      </c>
      <c r="K451" s="35">
        <v>0</v>
      </c>
      <c r="L451" s="35">
        <v>893</v>
      </c>
      <c r="M451" s="35">
        <v>18609.677558601863</v>
      </c>
      <c r="N451" s="24"/>
      <c r="O451" s="34">
        <v>0</v>
      </c>
      <c r="P451" s="34">
        <v>0</v>
      </c>
      <c r="Q451" s="36">
        <v>0.09</v>
      </c>
      <c r="R451" s="36">
        <v>3.2785653220977512E-2</v>
      </c>
      <c r="S451" s="37">
        <v>0</v>
      </c>
      <c r="T451" s="24"/>
      <c r="U451" s="38">
        <v>17717</v>
      </c>
      <c r="V451" s="38">
        <v>0</v>
      </c>
      <c r="W451" s="38">
        <v>0</v>
      </c>
      <c r="X451" s="38">
        <v>893</v>
      </c>
      <c r="Y451" s="38">
        <v>18610</v>
      </c>
    </row>
    <row r="452" spans="1:25" x14ac:dyDescent="0.3">
      <c r="A452" s="31">
        <v>474</v>
      </c>
      <c r="B452" s="32">
        <v>474097103</v>
      </c>
      <c r="C452" s="33" t="s">
        <v>244</v>
      </c>
      <c r="D452" s="31">
        <v>97</v>
      </c>
      <c r="E452" s="33" t="s">
        <v>245</v>
      </c>
      <c r="F452" s="31">
        <v>103</v>
      </c>
      <c r="G452" s="33" t="s">
        <v>246</v>
      </c>
      <c r="H452" s="34">
        <v>25</v>
      </c>
      <c r="I452" s="35">
        <v>10634</v>
      </c>
      <c r="J452" s="35">
        <v>273</v>
      </c>
      <c r="K452" s="35">
        <v>0</v>
      </c>
      <c r="L452" s="35">
        <v>893</v>
      </c>
      <c r="M452" s="35">
        <v>11800</v>
      </c>
      <c r="N452" s="24"/>
      <c r="O452" s="34">
        <v>0</v>
      </c>
      <c r="P452" s="34">
        <v>0</v>
      </c>
      <c r="Q452" s="36">
        <v>0.18</v>
      </c>
      <c r="R452" s="36">
        <v>1.0478436146364269E-2</v>
      </c>
      <c r="S452" s="37">
        <v>0</v>
      </c>
      <c r="T452" s="24"/>
      <c r="U452" s="38">
        <v>272675</v>
      </c>
      <c r="V452" s="38">
        <v>0</v>
      </c>
      <c r="W452" s="38">
        <v>0</v>
      </c>
      <c r="X452" s="38">
        <v>22325</v>
      </c>
      <c r="Y452" s="38">
        <v>295000</v>
      </c>
    </row>
    <row r="453" spans="1:25" x14ac:dyDescent="0.3">
      <c r="A453" s="31">
        <v>474</v>
      </c>
      <c r="B453" s="32">
        <v>474097153</v>
      </c>
      <c r="C453" s="33" t="s">
        <v>244</v>
      </c>
      <c r="D453" s="31">
        <v>97</v>
      </c>
      <c r="E453" s="33" t="s">
        <v>245</v>
      </c>
      <c r="F453" s="31">
        <v>153</v>
      </c>
      <c r="G453" s="33" t="s">
        <v>124</v>
      </c>
      <c r="H453" s="34">
        <v>39</v>
      </c>
      <c r="I453" s="35">
        <v>10664</v>
      </c>
      <c r="J453" s="35">
        <v>564</v>
      </c>
      <c r="K453" s="35">
        <v>0</v>
      </c>
      <c r="L453" s="35">
        <v>893</v>
      </c>
      <c r="M453" s="35">
        <v>12121</v>
      </c>
      <c r="N453" s="24"/>
      <c r="O453" s="34">
        <v>0</v>
      </c>
      <c r="P453" s="34">
        <v>0</v>
      </c>
      <c r="Q453" s="36">
        <v>0.09</v>
      </c>
      <c r="R453" s="36">
        <v>1.4280189411397975E-2</v>
      </c>
      <c r="S453" s="37">
        <v>0</v>
      </c>
      <c r="T453" s="24"/>
      <c r="U453" s="38">
        <v>437892</v>
      </c>
      <c r="V453" s="38">
        <v>0</v>
      </c>
      <c r="W453" s="38">
        <v>0</v>
      </c>
      <c r="X453" s="38">
        <v>34827</v>
      </c>
      <c r="Y453" s="38">
        <v>472719</v>
      </c>
    </row>
    <row r="454" spans="1:25" x14ac:dyDescent="0.3">
      <c r="A454" s="31">
        <v>474</v>
      </c>
      <c r="B454" s="32">
        <v>474097162</v>
      </c>
      <c r="C454" s="33" t="s">
        <v>244</v>
      </c>
      <c r="D454" s="31">
        <v>97</v>
      </c>
      <c r="E454" s="33" t="s">
        <v>245</v>
      </c>
      <c r="F454" s="31">
        <v>162</v>
      </c>
      <c r="G454" s="33" t="s">
        <v>179</v>
      </c>
      <c r="H454" s="34">
        <v>11</v>
      </c>
      <c r="I454" s="35">
        <v>9819</v>
      </c>
      <c r="J454" s="35">
        <v>2597</v>
      </c>
      <c r="K454" s="35">
        <v>0</v>
      </c>
      <c r="L454" s="35">
        <v>893</v>
      </c>
      <c r="M454" s="35">
        <v>13309</v>
      </c>
      <c r="N454" s="24"/>
      <c r="O454" s="34">
        <v>0</v>
      </c>
      <c r="P454" s="34">
        <v>0</v>
      </c>
      <c r="Q454" s="36">
        <v>0.09</v>
      </c>
      <c r="R454" s="36">
        <v>1.1311815533829539E-2</v>
      </c>
      <c r="S454" s="37">
        <v>0</v>
      </c>
      <c r="T454" s="24"/>
      <c r="U454" s="38">
        <v>136576</v>
      </c>
      <c r="V454" s="38">
        <v>0</v>
      </c>
      <c r="W454" s="38">
        <v>0</v>
      </c>
      <c r="X454" s="38">
        <v>9823</v>
      </c>
      <c r="Y454" s="38">
        <v>146399</v>
      </c>
    </row>
    <row r="455" spans="1:25" x14ac:dyDescent="0.3">
      <c r="A455" s="31">
        <v>474</v>
      </c>
      <c r="B455" s="32">
        <v>474097343</v>
      </c>
      <c r="C455" s="33" t="s">
        <v>244</v>
      </c>
      <c r="D455" s="31">
        <v>97</v>
      </c>
      <c r="E455" s="33" t="s">
        <v>245</v>
      </c>
      <c r="F455" s="31">
        <v>343</v>
      </c>
      <c r="G455" s="33" t="s">
        <v>247</v>
      </c>
      <c r="H455" s="34">
        <v>30</v>
      </c>
      <c r="I455" s="35">
        <v>10574</v>
      </c>
      <c r="J455" s="35">
        <v>1111</v>
      </c>
      <c r="K455" s="35">
        <v>0</v>
      </c>
      <c r="L455" s="35">
        <v>893</v>
      </c>
      <c r="M455" s="35">
        <v>12578</v>
      </c>
      <c r="N455" s="24"/>
      <c r="O455" s="34">
        <v>0</v>
      </c>
      <c r="P455" s="34">
        <v>0</v>
      </c>
      <c r="Q455" s="36">
        <v>0.18</v>
      </c>
      <c r="R455" s="36">
        <v>2.0734489150907899E-2</v>
      </c>
      <c r="S455" s="37">
        <v>0</v>
      </c>
      <c r="T455" s="24"/>
      <c r="U455" s="38">
        <v>350550</v>
      </c>
      <c r="V455" s="38">
        <v>0</v>
      </c>
      <c r="W455" s="38">
        <v>0</v>
      </c>
      <c r="X455" s="38">
        <v>26790</v>
      </c>
      <c r="Y455" s="38">
        <v>377340</v>
      </c>
    </row>
    <row r="456" spans="1:25" x14ac:dyDescent="0.3">
      <c r="A456" s="31">
        <v>474</v>
      </c>
      <c r="B456" s="32">
        <v>474097600</v>
      </c>
      <c r="C456" s="33" t="s">
        <v>244</v>
      </c>
      <c r="D456" s="31">
        <v>97</v>
      </c>
      <c r="E456" s="33" t="s">
        <v>245</v>
      </c>
      <c r="F456" s="31">
        <v>600</v>
      </c>
      <c r="G456" s="33" t="s">
        <v>157</v>
      </c>
      <c r="H456" s="34">
        <v>1</v>
      </c>
      <c r="I456" s="35">
        <v>8410</v>
      </c>
      <c r="J456" s="35">
        <v>3440</v>
      </c>
      <c r="K456" s="35">
        <v>0</v>
      </c>
      <c r="L456" s="35">
        <v>893</v>
      </c>
      <c r="M456" s="35">
        <v>12743</v>
      </c>
      <c r="N456" s="24"/>
      <c r="O456" s="34">
        <v>0</v>
      </c>
      <c r="P456" s="34">
        <v>0</v>
      </c>
      <c r="Q456" s="36">
        <v>0.09</v>
      </c>
      <c r="R456" s="36">
        <v>4.0688382097505658E-3</v>
      </c>
      <c r="S456" s="37">
        <v>0</v>
      </c>
      <c r="T456" s="24"/>
      <c r="U456" s="38">
        <v>11850</v>
      </c>
      <c r="V456" s="38">
        <v>0</v>
      </c>
      <c r="W456" s="38">
        <v>0</v>
      </c>
      <c r="X456" s="38">
        <v>893</v>
      </c>
      <c r="Y456" s="38">
        <v>12743</v>
      </c>
    </row>
    <row r="457" spans="1:25" x14ac:dyDescent="0.3">
      <c r="A457" s="31">
        <v>474</v>
      </c>
      <c r="B457" s="32">
        <v>474097610</v>
      </c>
      <c r="C457" s="33" t="s">
        <v>244</v>
      </c>
      <c r="D457" s="31">
        <v>97</v>
      </c>
      <c r="E457" s="33" t="s">
        <v>245</v>
      </c>
      <c r="F457" s="31">
        <v>610</v>
      </c>
      <c r="G457" s="33" t="s">
        <v>158</v>
      </c>
      <c r="H457" s="34">
        <v>7</v>
      </c>
      <c r="I457" s="35">
        <v>10744</v>
      </c>
      <c r="J457" s="35">
        <v>2082</v>
      </c>
      <c r="K457" s="35">
        <v>0</v>
      </c>
      <c r="L457" s="35">
        <v>893</v>
      </c>
      <c r="M457" s="35">
        <v>13719</v>
      </c>
      <c r="N457" s="24"/>
      <c r="O457" s="34">
        <v>0</v>
      </c>
      <c r="P457" s="34">
        <v>0</v>
      </c>
      <c r="Q457" s="36">
        <v>0.09</v>
      </c>
      <c r="R457" s="36">
        <v>5.0509149506050618E-3</v>
      </c>
      <c r="S457" s="37">
        <v>0</v>
      </c>
      <c r="T457" s="24"/>
      <c r="U457" s="38">
        <v>89782</v>
      </c>
      <c r="V457" s="38">
        <v>0</v>
      </c>
      <c r="W457" s="38">
        <v>0</v>
      </c>
      <c r="X457" s="38">
        <v>6251</v>
      </c>
      <c r="Y457" s="38">
        <v>96033</v>
      </c>
    </row>
    <row r="458" spans="1:25" x14ac:dyDescent="0.3">
      <c r="A458" s="31">
        <v>474</v>
      </c>
      <c r="B458" s="32">
        <v>474097615</v>
      </c>
      <c r="C458" s="33" t="s">
        <v>244</v>
      </c>
      <c r="D458" s="31">
        <v>97</v>
      </c>
      <c r="E458" s="33" t="s">
        <v>245</v>
      </c>
      <c r="F458" s="31">
        <v>615</v>
      </c>
      <c r="G458" s="33" t="s">
        <v>257</v>
      </c>
      <c r="H458" s="34">
        <v>1</v>
      </c>
      <c r="I458" s="35">
        <v>11211.879177215191</v>
      </c>
      <c r="J458" s="35">
        <v>1021</v>
      </c>
      <c r="K458" s="35">
        <v>0</v>
      </c>
      <c r="L458" s="35">
        <v>893</v>
      </c>
      <c r="M458" s="35">
        <v>13125.879177215191</v>
      </c>
      <c r="N458" s="24"/>
      <c r="O458" s="34">
        <v>0</v>
      </c>
      <c r="P458" s="34">
        <v>0</v>
      </c>
      <c r="Q458" s="36">
        <v>0.18</v>
      </c>
      <c r="R458" s="36">
        <v>5.9039871628699294E-4</v>
      </c>
      <c r="S458" s="37">
        <v>0</v>
      </c>
      <c r="T458" s="24"/>
      <c r="U458" s="38">
        <v>12233</v>
      </c>
      <c r="V458" s="38">
        <v>0</v>
      </c>
      <c r="W458" s="38">
        <v>0</v>
      </c>
      <c r="X458" s="38">
        <v>893</v>
      </c>
      <c r="Y458" s="38">
        <v>13126</v>
      </c>
    </row>
    <row r="459" spans="1:25" x14ac:dyDescent="0.3">
      <c r="A459" s="31">
        <v>474</v>
      </c>
      <c r="B459" s="32">
        <v>474097616</v>
      </c>
      <c r="C459" s="33" t="s">
        <v>244</v>
      </c>
      <c r="D459" s="31">
        <v>97</v>
      </c>
      <c r="E459" s="33" t="s">
        <v>245</v>
      </c>
      <c r="F459" s="31">
        <v>616</v>
      </c>
      <c r="G459" s="33" t="s">
        <v>133</v>
      </c>
      <c r="H459" s="34">
        <v>1</v>
      </c>
      <c r="I459" s="35">
        <v>10127</v>
      </c>
      <c r="J459" s="35">
        <v>3416</v>
      </c>
      <c r="K459" s="35">
        <v>0</v>
      </c>
      <c r="L459" s="35">
        <v>893</v>
      </c>
      <c r="M459" s="35">
        <v>14436</v>
      </c>
      <c r="N459" s="24"/>
      <c r="O459" s="34">
        <v>0</v>
      </c>
      <c r="P459" s="34">
        <v>0</v>
      </c>
      <c r="Q459" s="36">
        <v>0.09</v>
      </c>
      <c r="R459" s="36">
        <v>3.274137152612383E-2</v>
      </c>
      <c r="S459" s="37">
        <v>0</v>
      </c>
      <c r="T459" s="24"/>
      <c r="U459" s="38">
        <v>13543</v>
      </c>
      <c r="V459" s="38">
        <v>0</v>
      </c>
      <c r="W459" s="38">
        <v>0</v>
      </c>
      <c r="X459" s="38">
        <v>893</v>
      </c>
      <c r="Y459" s="38">
        <v>14436</v>
      </c>
    </row>
    <row r="460" spans="1:25" x14ac:dyDescent="0.3">
      <c r="A460" s="31">
        <v>474</v>
      </c>
      <c r="B460" s="32">
        <v>474097720</v>
      </c>
      <c r="C460" s="33" t="s">
        <v>244</v>
      </c>
      <c r="D460" s="31">
        <v>97</v>
      </c>
      <c r="E460" s="33" t="s">
        <v>245</v>
      </c>
      <c r="F460" s="31">
        <v>720</v>
      </c>
      <c r="G460" s="33" t="s">
        <v>60</v>
      </c>
      <c r="H460" s="34">
        <v>7</v>
      </c>
      <c r="I460" s="35">
        <v>9946</v>
      </c>
      <c r="J460" s="35">
        <v>2145</v>
      </c>
      <c r="K460" s="35">
        <v>0</v>
      </c>
      <c r="L460" s="35">
        <v>893</v>
      </c>
      <c r="M460" s="35">
        <v>12984</v>
      </c>
      <c r="N460" s="24"/>
      <c r="O460" s="34">
        <v>0</v>
      </c>
      <c r="P460" s="34">
        <v>0</v>
      </c>
      <c r="Q460" s="36">
        <v>0.09</v>
      </c>
      <c r="R460" s="36">
        <v>9.1982558380883372E-3</v>
      </c>
      <c r="S460" s="37">
        <v>0</v>
      </c>
      <c r="T460" s="24"/>
      <c r="U460" s="38">
        <v>84637</v>
      </c>
      <c r="V460" s="38">
        <v>0</v>
      </c>
      <c r="W460" s="38">
        <v>0</v>
      </c>
      <c r="X460" s="38">
        <v>6251</v>
      </c>
      <c r="Y460" s="38">
        <v>90888</v>
      </c>
    </row>
    <row r="461" spans="1:25" x14ac:dyDescent="0.3">
      <c r="A461" s="31">
        <v>474</v>
      </c>
      <c r="B461" s="32">
        <v>474097735</v>
      </c>
      <c r="C461" s="33" t="s">
        <v>244</v>
      </c>
      <c r="D461" s="31">
        <v>97</v>
      </c>
      <c r="E461" s="33" t="s">
        <v>245</v>
      </c>
      <c r="F461" s="31">
        <v>735</v>
      </c>
      <c r="G461" s="33" t="s">
        <v>138</v>
      </c>
      <c r="H461" s="34">
        <v>24</v>
      </c>
      <c r="I461" s="35">
        <v>9871</v>
      </c>
      <c r="J461" s="35">
        <v>3950</v>
      </c>
      <c r="K461" s="35">
        <v>0</v>
      </c>
      <c r="L461" s="35">
        <v>893</v>
      </c>
      <c r="M461" s="35">
        <v>14714</v>
      </c>
      <c r="N461" s="24"/>
      <c r="O461" s="34">
        <v>0</v>
      </c>
      <c r="P461" s="34">
        <v>0</v>
      </c>
      <c r="Q461" s="36">
        <v>0.09</v>
      </c>
      <c r="R461" s="36">
        <v>2.12082841420623E-2</v>
      </c>
      <c r="S461" s="37">
        <v>0</v>
      </c>
      <c r="T461" s="24"/>
      <c r="U461" s="38">
        <v>331704</v>
      </c>
      <c r="V461" s="38">
        <v>0</v>
      </c>
      <c r="W461" s="38">
        <v>0</v>
      </c>
      <c r="X461" s="38">
        <v>21432</v>
      </c>
      <c r="Y461" s="38">
        <v>353136</v>
      </c>
    </row>
    <row r="462" spans="1:25" x14ac:dyDescent="0.3">
      <c r="A462" s="31">
        <v>474</v>
      </c>
      <c r="B462" s="32">
        <v>474097753</v>
      </c>
      <c r="C462" s="33" t="s">
        <v>244</v>
      </c>
      <c r="D462" s="31">
        <v>97</v>
      </c>
      <c r="E462" s="33" t="s">
        <v>245</v>
      </c>
      <c r="F462" s="31">
        <v>753</v>
      </c>
      <c r="G462" s="33" t="s">
        <v>248</v>
      </c>
      <c r="H462" s="34">
        <v>18</v>
      </c>
      <c r="I462" s="35">
        <v>9866</v>
      </c>
      <c r="J462" s="35">
        <v>3855</v>
      </c>
      <c r="K462" s="35">
        <v>0</v>
      </c>
      <c r="L462" s="35">
        <v>893</v>
      </c>
      <c r="M462" s="35">
        <v>14614</v>
      </c>
      <c r="N462" s="24"/>
      <c r="O462" s="34">
        <v>0</v>
      </c>
      <c r="P462" s="34">
        <v>0</v>
      </c>
      <c r="Q462" s="36">
        <v>0.09</v>
      </c>
      <c r="R462" s="36">
        <v>1.1348729168125953E-2</v>
      </c>
      <c r="S462" s="37">
        <v>0</v>
      </c>
      <c r="T462" s="24"/>
      <c r="U462" s="38">
        <v>246978</v>
      </c>
      <c r="V462" s="38">
        <v>0</v>
      </c>
      <c r="W462" s="38">
        <v>0</v>
      </c>
      <c r="X462" s="38">
        <v>16074</v>
      </c>
      <c r="Y462" s="38">
        <v>263052</v>
      </c>
    </row>
    <row r="463" spans="1:25" x14ac:dyDescent="0.3">
      <c r="A463" s="31">
        <v>474</v>
      </c>
      <c r="B463" s="32">
        <v>474097775</v>
      </c>
      <c r="C463" s="33" t="s">
        <v>244</v>
      </c>
      <c r="D463" s="31">
        <v>97</v>
      </c>
      <c r="E463" s="33" t="s">
        <v>245</v>
      </c>
      <c r="F463" s="31">
        <v>775</v>
      </c>
      <c r="G463" s="33" t="s">
        <v>77</v>
      </c>
      <c r="H463" s="34">
        <v>4</v>
      </c>
      <c r="I463" s="35">
        <v>9784</v>
      </c>
      <c r="J463" s="35">
        <v>1856</v>
      </c>
      <c r="K463" s="35">
        <v>0</v>
      </c>
      <c r="L463" s="35">
        <v>893</v>
      </c>
      <c r="M463" s="35">
        <v>12533</v>
      </c>
      <c r="N463" s="24"/>
      <c r="O463" s="34">
        <v>0</v>
      </c>
      <c r="P463" s="34">
        <v>0</v>
      </c>
      <c r="Q463" s="36">
        <v>0.09</v>
      </c>
      <c r="R463" s="36">
        <v>5.1544450617328971E-3</v>
      </c>
      <c r="S463" s="37">
        <v>0</v>
      </c>
      <c r="T463" s="24"/>
      <c r="U463" s="38">
        <v>46560</v>
      </c>
      <c r="V463" s="38">
        <v>0</v>
      </c>
      <c r="W463" s="38">
        <v>0</v>
      </c>
      <c r="X463" s="38">
        <v>3572</v>
      </c>
      <c r="Y463" s="38">
        <v>50132</v>
      </c>
    </row>
    <row r="464" spans="1:25" x14ac:dyDescent="0.3">
      <c r="A464" s="31">
        <v>478</v>
      </c>
      <c r="B464" s="32">
        <v>478352051</v>
      </c>
      <c r="C464" s="33" t="s">
        <v>249</v>
      </c>
      <c r="D464" s="31">
        <v>352</v>
      </c>
      <c r="E464" s="33" t="s">
        <v>198</v>
      </c>
      <c r="F464" s="31">
        <v>51</v>
      </c>
      <c r="G464" s="33" t="s">
        <v>365</v>
      </c>
      <c r="H464" s="34">
        <v>1</v>
      </c>
      <c r="I464" s="35">
        <v>9559.8378146782616</v>
      </c>
      <c r="J464" s="35">
        <v>10942</v>
      </c>
      <c r="K464" s="35">
        <v>0</v>
      </c>
      <c r="L464" s="35">
        <v>893</v>
      </c>
      <c r="M464" s="35">
        <v>21394.837814678263</v>
      </c>
      <c r="N464" s="24"/>
      <c r="O464" s="34">
        <v>0</v>
      </c>
      <c r="P464" s="34">
        <v>0</v>
      </c>
      <c r="Q464" s="36">
        <v>0.09</v>
      </c>
      <c r="R464" s="36">
        <v>1.7661733608301136E-3</v>
      </c>
      <c r="S464" s="37">
        <v>0</v>
      </c>
      <c r="T464" s="24"/>
      <c r="U464" s="38">
        <v>20502</v>
      </c>
      <c r="V464" s="38">
        <v>0</v>
      </c>
      <c r="W464" s="38">
        <v>0</v>
      </c>
      <c r="X464" s="38">
        <v>893</v>
      </c>
      <c r="Y464" s="38">
        <v>21395</v>
      </c>
    </row>
    <row r="465" spans="1:25" x14ac:dyDescent="0.3">
      <c r="A465" s="31">
        <v>478</v>
      </c>
      <c r="B465" s="32">
        <v>478352064</v>
      </c>
      <c r="C465" s="33" t="s">
        <v>249</v>
      </c>
      <c r="D465" s="31">
        <v>352</v>
      </c>
      <c r="E465" s="33" t="s">
        <v>198</v>
      </c>
      <c r="F465" s="31">
        <v>64</v>
      </c>
      <c r="G465" s="33" t="s">
        <v>121</v>
      </c>
      <c r="H465" s="34">
        <v>3</v>
      </c>
      <c r="I465" s="35">
        <v>8997</v>
      </c>
      <c r="J465" s="35">
        <v>1436</v>
      </c>
      <c r="K465" s="35">
        <v>0</v>
      </c>
      <c r="L465" s="35">
        <v>893</v>
      </c>
      <c r="M465" s="35">
        <v>11326</v>
      </c>
      <c r="N465" s="24"/>
      <c r="O465" s="34">
        <v>0</v>
      </c>
      <c r="P465" s="34">
        <v>0</v>
      </c>
      <c r="Q465" s="36">
        <v>0.18</v>
      </c>
      <c r="R465" s="36">
        <v>3.2606912147443351E-2</v>
      </c>
      <c r="S465" s="37">
        <v>0</v>
      </c>
      <c r="T465" s="24"/>
      <c r="U465" s="38">
        <v>31299</v>
      </c>
      <c r="V465" s="38">
        <v>0</v>
      </c>
      <c r="W465" s="38">
        <v>0</v>
      </c>
      <c r="X465" s="38">
        <v>2679</v>
      </c>
      <c r="Y465" s="38">
        <v>33978</v>
      </c>
    </row>
    <row r="466" spans="1:25" x14ac:dyDescent="0.3">
      <c r="A466" s="31">
        <v>478</v>
      </c>
      <c r="B466" s="32">
        <v>478352097</v>
      </c>
      <c r="C466" s="33" t="s">
        <v>249</v>
      </c>
      <c r="D466" s="31">
        <v>352</v>
      </c>
      <c r="E466" s="33" t="s">
        <v>198</v>
      </c>
      <c r="F466" s="31">
        <v>97</v>
      </c>
      <c r="G466" s="33" t="s">
        <v>245</v>
      </c>
      <c r="H466" s="34">
        <v>4</v>
      </c>
      <c r="I466" s="35">
        <v>11278</v>
      </c>
      <c r="J466" s="35">
        <v>5</v>
      </c>
      <c r="K466" s="35">
        <v>0</v>
      </c>
      <c r="L466" s="35">
        <v>893</v>
      </c>
      <c r="M466" s="35">
        <v>12176</v>
      </c>
      <c r="N466" s="24"/>
      <c r="O466" s="34">
        <v>0</v>
      </c>
      <c r="P466" s="34">
        <v>0</v>
      </c>
      <c r="Q466" s="36">
        <v>0.18</v>
      </c>
      <c r="R466" s="36">
        <v>3.8521323325205213E-2</v>
      </c>
      <c r="S466" s="37">
        <v>0</v>
      </c>
      <c r="T466" s="24"/>
      <c r="U466" s="38">
        <v>45132</v>
      </c>
      <c r="V466" s="38">
        <v>0</v>
      </c>
      <c r="W466" s="38">
        <v>0</v>
      </c>
      <c r="X466" s="38">
        <v>3572</v>
      </c>
      <c r="Y466" s="38">
        <v>48704</v>
      </c>
    </row>
    <row r="467" spans="1:25" x14ac:dyDescent="0.3">
      <c r="A467" s="31">
        <v>478</v>
      </c>
      <c r="B467" s="32">
        <v>478352103</v>
      </c>
      <c r="C467" s="33" t="s">
        <v>249</v>
      </c>
      <c r="D467" s="31">
        <v>352</v>
      </c>
      <c r="E467" s="33" t="s">
        <v>198</v>
      </c>
      <c r="F467" s="31">
        <v>103</v>
      </c>
      <c r="G467" s="33" t="s">
        <v>246</v>
      </c>
      <c r="H467" s="34">
        <v>3</v>
      </c>
      <c r="I467" s="35">
        <v>11470.432583598727</v>
      </c>
      <c r="J467" s="35">
        <v>295</v>
      </c>
      <c r="K467" s="35">
        <v>0</v>
      </c>
      <c r="L467" s="35">
        <v>893</v>
      </c>
      <c r="M467" s="35">
        <v>12658.432583598727</v>
      </c>
      <c r="N467" s="24"/>
      <c r="O467" s="34">
        <v>0</v>
      </c>
      <c r="P467" s="34">
        <v>0</v>
      </c>
      <c r="Q467" s="36">
        <v>0.18</v>
      </c>
      <c r="R467" s="36">
        <v>1.0478436146364269E-2</v>
      </c>
      <c r="S467" s="37">
        <v>0</v>
      </c>
      <c r="T467" s="24"/>
      <c r="U467" s="38">
        <v>35295</v>
      </c>
      <c r="V467" s="38">
        <v>0</v>
      </c>
      <c r="W467" s="38">
        <v>0</v>
      </c>
      <c r="X467" s="38">
        <v>2679</v>
      </c>
      <c r="Y467" s="38">
        <v>37974</v>
      </c>
    </row>
    <row r="468" spans="1:25" x14ac:dyDescent="0.3">
      <c r="A468" s="31">
        <v>478</v>
      </c>
      <c r="B468" s="32">
        <v>478352125</v>
      </c>
      <c r="C468" s="33" t="s">
        <v>249</v>
      </c>
      <c r="D468" s="31">
        <v>352</v>
      </c>
      <c r="E468" s="33" t="s">
        <v>198</v>
      </c>
      <c r="F468" s="31">
        <v>125</v>
      </c>
      <c r="G468" s="33" t="s">
        <v>154</v>
      </c>
      <c r="H468" s="34">
        <v>18</v>
      </c>
      <c r="I468" s="35">
        <v>9537</v>
      </c>
      <c r="J468" s="35">
        <v>4693</v>
      </c>
      <c r="K468" s="35">
        <v>0</v>
      </c>
      <c r="L468" s="35">
        <v>893</v>
      </c>
      <c r="M468" s="35">
        <v>15123</v>
      </c>
      <c r="N468" s="24"/>
      <c r="O468" s="34">
        <v>0</v>
      </c>
      <c r="P468" s="34">
        <v>0</v>
      </c>
      <c r="Q468" s="36">
        <v>0.09</v>
      </c>
      <c r="R468" s="36">
        <v>1.7362784303461391E-2</v>
      </c>
      <c r="S468" s="37">
        <v>0</v>
      </c>
      <c r="T468" s="24"/>
      <c r="U468" s="38">
        <v>256140</v>
      </c>
      <c r="V468" s="38">
        <v>0</v>
      </c>
      <c r="W468" s="38">
        <v>0</v>
      </c>
      <c r="X468" s="38">
        <v>16074</v>
      </c>
      <c r="Y468" s="38">
        <v>272214</v>
      </c>
    </row>
    <row r="469" spans="1:25" x14ac:dyDescent="0.3">
      <c r="A469" s="31">
        <v>478</v>
      </c>
      <c r="B469" s="32">
        <v>478352141</v>
      </c>
      <c r="C469" s="33" t="s">
        <v>249</v>
      </c>
      <c r="D469" s="31">
        <v>352</v>
      </c>
      <c r="E469" s="33" t="s">
        <v>198</v>
      </c>
      <c r="F469" s="31">
        <v>141</v>
      </c>
      <c r="G469" s="33" t="s">
        <v>123</v>
      </c>
      <c r="H469" s="34">
        <v>2</v>
      </c>
      <c r="I469" s="35">
        <v>10802.922145222219</v>
      </c>
      <c r="J469" s="35">
        <v>5061</v>
      </c>
      <c r="K469" s="35">
        <v>0</v>
      </c>
      <c r="L469" s="35">
        <v>893</v>
      </c>
      <c r="M469" s="35">
        <v>16756.922145222219</v>
      </c>
      <c r="N469" s="24"/>
      <c r="O469" s="34">
        <v>0</v>
      </c>
      <c r="P469" s="34">
        <v>0</v>
      </c>
      <c r="Q469" s="36">
        <v>0.09</v>
      </c>
      <c r="R469" s="36">
        <v>4.8109211077651252E-2</v>
      </c>
      <c r="S469" s="37">
        <v>0</v>
      </c>
      <c r="T469" s="24"/>
      <c r="U469" s="38">
        <v>31728</v>
      </c>
      <c r="V469" s="38">
        <v>0</v>
      </c>
      <c r="W469" s="38">
        <v>0</v>
      </c>
      <c r="X469" s="38">
        <v>1786</v>
      </c>
      <c r="Y469" s="38">
        <v>33514</v>
      </c>
    </row>
    <row r="470" spans="1:25" x14ac:dyDescent="0.3">
      <c r="A470" s="31">
        <v>478</v>
      </c>
      <c r="B470" s="32">
        <v>478352153</v>
      </c>
      <c r="C470" s="33" t="s">
        <v>249</v>
      </c>
      <c r="D470" s="31">
        <v>352</v>
      </c>
      <c r="E470" s="33" t="s">
        <v>198</v>
      </c>
      <c r="F470" s="31">
        <v>153</v>
      </c>
      <c r="G470" s="33" t="s">
        <v>124</v>
      </c>
      <c r="H470" s="34">
        <v>56</v>
      </c>
      <c r="I470" s="35">
        <v>9920</v>
      </c>
      <c r="J470" s="35">
        <v>525</v>
      </c>
      <c r="K470" s="35">
        <v>0</v>
      </c>
      <c r="L470" s="35">
        <v>893</v>
      </c>
      <c r="M470" s="35">
        <v>11338</v>
      </c>
      <c r="N470" s="24"/>
      <c r="O470" s="34">
        <v>0</v>
      </c>
      <c r="P470" s="34">
        <v>0</v>
      </c>
      <c r="Q470" s="36">
        <v>0.09</v>
      </c>
      <c r="R470" s="36">
        <v>1.4280189411397975E-2</v>
      </c>
      <c r="S470" s="37">
        <v>0</v>
      </c>
      <c r="T470" s="24"/>
      <c r="U470" s="38">
        <v>584920</v>
      </c>
      <c r="V470" s="38">
        <v>0</v>
      </c>
      <c r="W470" s="38">
        <v>0</v>
      </c>
      <c r="X470" s="38">
        <v>50008</v>
      </c>
      <c r="Y470" s="38">
        <v>634928</v>
      </c>
    </row>
    <row r="471" spans="1:25" x14ac:dyDescent="0.3">
      <c r="A471" s="31">
        <v>478</v>
      </c>
      <c r="B471" s="32">
        <v>478352158</v>
      </c>
      <c r="C471" s="33" t="s">
        <v>249</v>
      </c>
      <c r="D471" s="31">
        <v>352</v>
      </c>
      <c r="E471" s="33" t="s">
        <v>198</v>
      </c>
      <c r="F471" s="31">
        <v>158</v>
      </c>
      <c r="G471" s="33" t="s">
        <v>125</v>
      </c>
      <c r="H471" s="34">
        <v>55</v>
      </c>
      <c r="I471" s="35">
        <v>9810</v>
      </c>
      <c r="J471" s="35">
        <v>4833</v>
      </c>
      <c r="K471" s="35">
        <v>0</v>
      </c>
      <c r="L471" s="35">
        <v>893</v>
      </c>
      <c r="M471" s="35">
        <v>15536</v>
      </c>
      <c r="N471" s="24"/>
      <c r="O471" s="34">
        <v>0</v>
      </c>
      <c r="P471" s="34">
        <v>0</v>
      </c>
      <c r="Q471" s="36">
        <v>0.09</v>
      </c>
      <c r="R471" s="36">
        <v>3.4283465983981395E-2</v>
      </c>
      <c r="S471" s="37">
        <v>0</v>
      </c>
      <c r="T471" s="24"/>
      <c r="U471" s="38">
        <v>805365</v>
      </c>
      <c r="V471" s="38">
        <v>0</v>
      </c>
      <c r="W471" s="38">
        <v>0</v>
      </c>
      <c r="X471" s="38">
        <v>49115</v>
      </c>
      <c r="Y471" s="38">
        <v>854480</v>
      </c>
    </row>
    <row r="472" spans="1:25" x14ac:dyDescent="0.3">
      <c r="A472" s="31">
        <v>478</v>
      </c>
      <c r="B472" s="32">
        <v>478352162</v>
      </c>
      <c r="C472" s="33" t="s">
        <v>249</v>
      </c>
      <c r="D472" s="31">
        <v>352</v>
      </c>
      <c r="E472" s="33" t="s">
        <v>198</v>
      </c>
      <c r="F472" s="31">
        <v>162</v>
      </c>
      <c r="G472" s="33" t="s">
        <v>179</v>
      </c>
      <c r="H472" s="34">
        <v>9</v>
      </c>
      <c r="I472" s="35">
        <v>9898</v>
      </c>
      <c r="J472" s="35">
        <v>2618</v>
      </c>
      <c r="K472" s="35">
        <v>0</v>
      </c>
      <c r="L472" s="35">
        <v>893</v>
      </c>
      <c r="M472" s="35">
        <v>13409</v>
      </c>
      <c r="N472" s="24"/>
      <c r="O472" s="34">
        <v>0</v>
      </c>
      <c r="P472" s="34">
        <v>0</v>
      </c>
      <c r="Q472" s="36">
        <v>0.09</v>
      </c>
      <c r="R472" s="36">
        <v>1.1311815533829539E-2</v>
      </c>
      <c r="S472" s="37">
        <v>0</v>
      </c>
      <c r="T472" s="24"/>
      <c r="U472" s="38">
        <v>112644</v>
      </c>
      <c r="V472" s="38">
        <v>0</v>
      </c>
      <c r="W472" s="38">
        <v>0</v>
      </c>
      <c r="X472" s="38">
        <v>8037</v>
      </c>
      <c r="Y472" s="38">
        <v>120681</v>
      </c>
    </row>
    <row r="473" spans="1:25" x14ac:dyDescent="0.3">
      <c r="A473" s="31">
        <v>478</v>
      </c>
      <c r="B473" s="32">
        <v>478352170</v>
      </c>
      <c r="C473" s="33" t="s">
        <v>249</v>
      </c>
      <c r="D473" s="31">
        <v>352</v>
      </c>
      <c r="E473" s="33" t="s">
        <v>198</v>
      </c>
      <c r="F473" s="31">
        <v>170</v>
      </c>
      <c r="G473" s="33" t="s">
        <v>87</v>
      </c>
      <c r="H473" s="34">
        <v>1</v>
      </c>
      <c r="I473" s="35">
        <v>8424</v>
      </c>
      <c r="J473" s="35">
        <v>3291</v>
      </c>
      <c r="K473" s="35">
        <v>0</v>
      </c>
      <c r="L473" s="35">
        <v>893</v>
      </c>
      <c r="M473" s="35">
        <v>12608</v>
      </c>
      <c r="N473" s="24"/>
      <c r="O473" s="34">
        <v>0</v>
      </c>
      <c r="P473" s="34">
        <v>0</v>
      </c>
      <c r="Q473" s="36">
        <v>0.09</v>
      </c>
      <c r="R473" s="36">
        <v>9.0518479754969475E-2</v>
      </c>
      <c r="S473" s="37">
        <v>0</v>
      </c>
      <c r="T473" s="24"/>
      <c r="U473" s="38">
        <v>11715</v>
      </c>
      <c r="V473" s="38">
        <v>0</v>
      </c>
      <c r="W473" s="38">
        <v>0</v>
      </c>
      <c r="X473" s="38">
        <v>893</v>
      </c>
      <c r="Y473" s="38">
        <v>12608</v>
      </c>
    </row>
    <row r="474" spans="1:25" x14ac:dyDescent="0.3">
      <c r="A474" s="31">
        <v>478</v>
      </c>
      <c r="B474" s="32">
        <v>478352174</v>
      </c>
      <c r="C474" s="33" t="s">
        <v>249</v>
      </c>
      <c r="D474" s="31">
        <v>352</v>
      </c>
      <c r="E474" s="33" t="s">
        <v>198</v>
      </c>
      <c r="F474" s="31">
        <v>174</v>
      </c>
      <c r="G474" s="33" t="s">
        <v>126</v>
      </c>
      <c r="H474" s="34">
        <v>5</v>
      </c>
      <c r="I474" s="35">
        <v>9800</v>
      </c>
      <c r="J474" s="35">
        <v>3889</v>
      </c>
      <c r="K474" s="35">
        <v>0</v>
      </c>
      <c r="L474" s="35">
        <v>893</v>
      </c>
      <c r="M474" s="35">
        <v>14582</v>
      </c>
      <c r="N474" s="24"/>
      <c r="O474" s="34">
        <v>0</v>
      </c>
      <c r="P474" s="34">
        <v>0</v>
      </c>
      <c r="Q474" s="36">
        <v>0.09</v>
      </c>
      <c r="R474" s="36">
        <v>3.7085869401951847E-2</v>
      </c>
      <c r="S474" s="37">
        <v>0</v>
      </c>
      <c r="T474" s="24"/>
      <c r="U474" s="38">
        <v>68445</v>
      </c>
      <c r="V474" s="38">
        <v>0</v>
      </c>
      <c r="W474" s="38">
        <v>0</v>
      </c>
      <c r="X474" s="38">
        <v>4465</v>
      </c>
      <c r="Y474" s="38">
        <v>72910</v>
      </c>
    </row>
    <row r="475" spans="1:25" x14ac:dyDescent="0.3">
      <c r="A475" s="31">
        <v>478</v>
      </c>
      <c r="B475" s="32">
        <v>478352213</v>
      </c>
      <c r="C475" s="33" t="s">
        <v>249</v>
      </c>
      <c r="D475" s="31">
        <v>352</v>
      </c>
      <c r="E475" s="33" t="s">
        <v>198</v>
      </c>
      <c r="F475" s="31">
        <v>213</v>
      </c>
      <c r="G475" s="33" t="s">
        <v>128</v>
      </c>
      <c r="H475" s="34">
        <v>2</v>
      </c>
      <c r="I475" s="35">
        <v>9459.9740982587064</v>
      </c>
      <c r="J475" s="35">
        <v>7348</v>
      </c>
      <c r="K475" s="35">
        <v>0</v>
      </c>
      <c r="L475" s="35">
        <v>893</v>
      </c>
      <c r="M475" s="35">
        <v>17700.974098258706</v>
      </c>
      <c r="N475" s="24"/>
      <c r="O475" s="34">
        <v>0</v>
      </c>
      <c r="P475" s="34">
        <v>0</v>
      </c>
      <c r="Q475" s="36">
        <v>0.09</v>
      </c>
      <c r="R475" s="36">
        <v>1.8777450795547409E-3</v>
      </c>
      <c r="S475" s="37">
        <v>0</v>
      </c>
      <c r="T475" s="24"/>
      <c r="U475" s="38">
        <v>33616</v>
      </c>
      <c r="V475" s="38">
        <v>0</v>
      </c>
      <c r="W475" s="38">
        <v>0</v>
      </c>
      <c r="X475" s="38">
        <v>1786</v>
      </c>
      <c r="Y475" s="38">
        <v>35402</v>
      </c>
    </row>
    <row r="476" spans="1:25" x14ac:dyDescent="0.3">
      <c r="A476" s="31">
        <v>478</v>
      </c>
      <c r="B476" s="32">
        <v>478352288</v>
      </c>
      <c r="C476" s="33" t="s">
        <v>249</v>
      </c>
      <c r="D476" s="31">
        <v>352</v>
      </c>
      <c r="E476" s="33" t="s">
        <v>198</v>
      </c>
      <c r="F476" s="31">
        <v>288</v>
      </c>
      <c r="G476" s="33" t="s">
        <v>91</v>
      </c>
      <c r="H476" s="34">
        <v>2</v>
      </c>
      <c r="I476" s="35">
        <v>8424</v>
      </c>
      <c r="J476" s="35">
        <v>5145</v>
      </c>
      <c r="K476" s="35">
        <v>0</v>
      </c>
      <c r="L476" s="35">
        <v>893</v>
      </c>
      <c r="M476" s="35">
        <v>14462</v>
      </c>
      <c r="N476" s="24"/>
      <c r="O476" s="34">
        <v>0</v>
      </c>
      <c r="P476" s="34">
        <v>0</v>
      </c>
      <c r="Q476" s="36">
        <v>0.09</v>
      </c>
      <c r="R476" s="36">
        <v>1.3000222646152246E-3</v>
      </c>
      <c r="S476" s="37">
        <v>0</v>
      </c>
      <c r="T476" s="24"/>
      <c r="U476" s="38">
        <v>27138</v>
      </c>
      <c r="V476" s="38">
        <v>0</v>
      </c>
      <c r="W476" s="38">
        <v>0</v>
      </c>
      <c r="X476" s="38">
        <v>1786</v>
      </c>
      <c r="Y476" s="38">
        <v>28924</v>
      </c>
    </row>
    <row r="477" spans="1:25" x14ac:dyDescent="0.3">
      <c r="A477" s="31">
        <v>478</v>
      </c>
      <c r="B477" s="32">
        <v>478352326</v>
      </c>
      <c r="C477" s="33" t="s">
        <v>249</v>
      </c>
      <c r="D477" s="31">
        <v>352</v>
      </c>
      <c r="E477" s="33" t="s">
        <v>198</v>
      </c>
      <c r="F477" s="31">
        <v>326</v>
      </c>
      <c r="G477" s="33" t="s">
        <v>156</v>
      </c>
      <c r="H477" s="34">
        <v>6</v>
      </c>
      <c r="I477" s="35">
        <v>8768</v>
      </c>
      <c r="J477" s="35">
        <v>3318</v>
      </c>
      <c r="K477" s="35">
        <v>0</v>
      </c>
      <c r="L477" s="35">
        <v>893</v>
      </c>
      <c r="M477" s="35">
        <v>12979</v>
      </c>
      <c r="N477" s="24"/>
      <c r="O477" s="34">
        <v>0</v>
      </c>
      <c r="P477" s="34">
        <v>0</v>
      </c>
      <c r="Q477" s="36">
        <v>0.09</v>
      </c>
      <c r="R477" s="36">
        <v>2.679064807740778E-3</v>
      </c>
      <c r="S477" s="37">
        <v>0</v>
      </c>
      <c r="T477" s="24"/>
      <c r="U477" s="38">
        <v>72516</v>
      </c>
      <c r="V477" s="38">
        <v>0</v>
      </c>
      <c r="W477" s="38">
        <v>0</v>
      </c>
      <c r="X477" s="38">
        <v>5358</v>
      </c>
      <c r="Y477" s="38">
        <v>77874</v>
      </c>
    </row>
    <row r="478" spans="1:25" x14ac:dyDescent="0.3">
      <c r="A478" s="31">
        <v>478</v>
      </c>
      <c r="B478" s="32">
        <v>478352348</v>
      </c>
      <c r="C478" s="33" t="s">
        <v>249</v>
      </c>
      <c r="D478" s="31">
        <v>352</v>
      </c>
      <c r="E478" s="33" t="s">
        <v>198</v>
      </c>
      <c r="F478" s="31">
        <v>348</v>
      </c>
      <c r="G478" s="33" t="s">
        <v>132</v>
      </c>
      <c r="H478" s="34">
        <v>12</v>
      </c>
      <c r="I478" s="35">
        <v>10069</v>
      </c>
      <c r="J478" s="35">
        <v>84</v>
      </c>
      <c r="K478" s="35">
        <v>0</v>
      </c>
      <c r="L478" s="35">
        <v>893</v>
      </c>
      <c r="M478" s="35">
        <v>11046</v>
      </c>
      <c r="N478" s="24"/>
      <c r="O478" s="34">
        <v>0</v>
      </c>
      <c r="P478" s="34">
        <v>0</v>
      </c>
      <c r="Q478" s="36">
        <v>0.09</v>
      </c>
      <c r="R478" s="36">
        <v>6.5907631065990693E-2</v>
      </c>
      <c r="S478" s="37">
        <v>0</v>
      </c>
      <c r="T478" s="24"/>
      <c r="U478" s="38">
        <v>121836</v>
      </c>
      <c r="V478" s="38">
        <v>0</v>
      </c>
      <c r="W478" s="38">
        <v>0</v>
      </c>
      <c r="X478" s="38">
        <v>10716</v>
      </c>
      <c r="Y478" s="38">
        <v>132552</v>
      </c>
    </row>
    <row r="479" spans="1:25" x14ac:dyDescent="0.3">
      <c r="A479" s="31">
        <v>478</v>
      </c>
      <c r="B479" s="32">
        <v>478352352</v>
      </c>
      <c r="C479" s="33" t="s">
        <v>249</v>
      </c>
      <c r="D479" s="31">
        <v>352</v>
      </c>
      <c r="E479" s="33" t="s">
        <v>198</v>
      </c>
      <c r="F479" s="31">
        <v>352</v>
      </c>
      <c r="G479" s="33" t="s">
        <v>198</v>
      </c>
      <c r="H479" s="34">
        <v>5</v>
      </c>
      <c r="I479" s="35">
        <v>9112</v>
      </c>
      <c r="J479" s="35">
        <v>4484</v>
      </c>
      <c r="K479" s="35">
        <v>0</v>
      </c>
      <c r="L479" s="35">
        <v>893</v>
      </c>
      <c r="M479" s="35">
        <v>14489</v>
      </c>
      <c r="N479" s="24"/>
      <c r="O479" s="34">
        <v>0</v>
      </c>
      <c r="P479" s="34">
        <v>0</v>
      </c>
      <c r="Q479" s="36">
        <v>0.09</v>
      </c>
      <c r="R479" s="36">
        <v>6.7980000000000011E-3</v>
      </c>
      <c r="S479" s="37">
        <v>0</v>
      </c>
      <c r="T479" s="24"/>
      <c r="U479" s="38">
        <v>67980</v>
      </c>
      <c r="V479" s="38">
        <v>0</v>
      </c>
      <c r="W479" s="38">
        <v>0</v>
      </c>
      <c r="X479" s="38">
        <v>4465</v>
      </c>
      <c r="Y479" s="38">
        <v>72445</v>
      </c>
    </row>
    <row r="480" spans="1:25" x14ac:dyDescent="0.3">
      <c r="A480" s="31">
        <v>478</v>
      </c>
      <c r="B480" s="32">
        <v>478352600</v>
      </c>
      <c r="C480" s="33" t="s">
        <v>249</v>
      </c>
      <c r="D480" s="31">
        <v>352</v>
      </c>
      <c r="E480" s="33" t="s">
        <v>198</v>
      </c>
      <c r="F480" s="31">
        <v>600</v>
      </c>
      <c r="G480" s="33" t="s">
        <v>157</v>
      </c>
      <c r="H480" s="34">
        <v>22</v>
      </c>
      <c r="I480" s="35">
        <v>10018</v>
      </c>
      <c r="J480" s="35">
        <v>4097</v>
      </c>
      <c r="K480" s="35">
        <v>0</v>
      </c>
      <c r="L480" s="35">
        <v>893</v>
      </c>
      <c r="M480" s="35">
        <v>15008</v>
      </c>
      <c r="N480" s="24"/>
      <c r="O480" s="34">
        <v>0</v>
      </c>
      <c r="P480" s="34">
        <v>0</v>
      </c>
      <c r="Q480" s="36">
        <v>0.09</v>
      </c>
      <c r="R480" s="36">
        <v>4.0688382097505658E-3</v>
      </c>
      <c r="S480" s="37">
        <v>0</v>
      </c>
      <c r="T480" s="24"/>
      <c r="U480" s="38">
        <v>310530</v>
      </c>
      <c r="V480" s="38">
        <v>0</v>
      </c>
      <c r="W480" s="38">
        <v>0</v>
      </c>
      <c r="X480" s="38">
        <v>19646</v>
      </c>
      <c r="Y480" s="38">
        <v>330176</v>
      </c>
    </row>
    <row r="481" spans="1:25" x14ac:dyDescent="0.3">
      <c r="A481" s="31">
        <v>478</v>
      </c>
      <c r="B481" s="32">
        <v>478352610</v>
      </c>
      <c r="C481" s="33" t="s">
        <v>249</v>
      </c>
      <c r="D481" s="31">
        <v>352</v>
      </c>
      <c r="E481" s="33" t="s">
        <v>198</v>
      </c>
      <c r="F481" s="31">
        <v>610</v>
      </c>
      <c r="G481" s="33" t="s">
        <v>158</v>
      </c>
      <c r="H481" s="34">
        <v>4</v>
      </c>
      <c r="I481" s="35">
        <v>9284</v>
      </c>
      <c r="J481" s="35">
        <v>1799</v>
      </c>
      <c r="K481" s="35">
        <v>0</v>
      </c>
      <c r="L481" s="35">
        <v>893</v>
      </c>
      <c r="M481" s="35">
        <v>11976</v>
      </c>
      <c r="N481" s="24"/>
      <c r="O481" s="34">
        <v>0</v>
      </c>
      <c r="P481" s="34">
        <v>0</v>
      </c>
      <c r="Q481" s="36">
        <v>0.09</v>
      </c>
      <c r="R481" s="36">
        <v>5.0509149506050618E-3</v>
      </c>
      <c r="S481" s="37">
        <v>0</v>
      </c>
      <c r="T481" s="24"/>
      <c r="U481" s="38">
        <v>44332</v>
      </c>
      <c r="V481" s="38">
        <v>0</v>
      </c>
      <c r="W481" s="38">
        <v>0</v>
      </c>
      <c r="X481" s="38">
        <v>3572</v>
      </c>
      <c r="Y481" s="38">
        <v>47904</v>
      </c>
    </row>
    <row r="482" spans="1:25" x14ac:dyDescent="0.3">
      <c r="A482" s="31">
        <v>478</v>
      </c>
      <c r="B482" s="32">
        <v>478352616</v>
      </c>
      <c r="C482" s="33" t="s">
        <v>249</v>
      </c>
      <c r="D482" s="31">
        <v>352</v>
      </c>
      <c r="E482" s="33" t="s">
        <v>198</v>
      </c>
      <c r="F482" s="31">
        <v>616</v>
      </c>
      <c r="G482" s="33" t="s">
        <v>133</v>
      </c>
      <c r="H482" s="34">
        <v>59</v>
      </c>
      <c r="I482" s="35">
        <v>9885</v>
      </c>
      <c r="J482" s="35">
        <v>3335</v>
      </c>
      <c r="K482" s="35">
        <v>0</v>
      </c>
      <c r="L482" s="35">
        <v>893</v>
      </c>
      <c r="M482" s="35">
        <v>14113</v>
      </c>
      <c r="N482" s="24"/>
      <c r="O482" s="34">
        <v>0</v>
      </c>
      <c r="P482" s="34">
        <v>0</v>
      </c>
      <c r="Q482" s="36">
        <v>0.09</v>
      </c>
      <c r="R482" s="36">
        <v>3.274137152612383E-2</v>
      </c>
      <c r="S482" s="37">
        <v>0</v>
      </c>
      <c r="T482" s="24"/>
      <c r="U482" s="38">
        <v>779980</v>
      </c>
      <c r="V482" s="38">
        <v>0</v>
      </c>
      <c r="W482" s="38">
        <v>0</v>
      </c>
      <c r="X482" s="38">
        <v>52687</v>
      </c>
      <c r="Y482" s="38">
        <v>832667</v>
      </c>
    </row>
    <row r="483" spans="1:25" x14ac:dyDescent="0.3">
      <c r="A483" s="31">
        <v>478</v>
      </c>
      <c r="B483" s="32">
        <v>478352620</v>
      </c>
      <c r="C483" s="33" t="s">
        <v>249</v>
      </c>
      <c r="D483" s="31">
        <v>352</v>
      </c>
      <c r="E483" s="33" t="s">
        <v>198</v>
      </c>
      <c r="F483" s="31">
        <v>620</v>
      </c>
      <c r="G483" s="33" t="s">
        <v>134</v>
      </c>
      <c r="H483" s="34">
        <v>2</v>
      </c>
      <c r="I483" s="35">
        <v>9571</v>
      </c>
      <c r="J483" s="35">
        <v>4106</v>
      </c>
      <c r="K483" s="35">
        <v>0</v>
      </c>
      <c r="L483" s="35">
        <v>893</v>
      </c>
      <c r="M483" s="35">
        <v>14570</v>
      </c>
      <c r="N483" s="24"/>
      <c r="O483" s="34">
        <v>0</v>
      </c>
      <c r="P483" s="34">
        <v>0</v>
      </c>
      <c r="Q483" s="36">
        <v>0.09</v>
      </c>
      <c r="R483" s="36">
        <v>2.2962301024932737E-2</v>
      </c>
      <c r="S483" s="37">
        <v>0</v>
      </c>
      <c r="T483" s="24"/>
      <c r="U483" s="38">
        <v>27354</v>
      </c>
      <c r="V483" s="38">
        <v>0</v>
      </c>
      <c r="W483" s="38">
        <v>0</v>
      </c>
      <c r="X483" s="38">
        <v>1786</v>
      </c>
      <c r="Y483" s="38">
        <v>29140</v>
      </c>
    </row>
    <row r="484" spans="1:25" x14ac:dyDescent="0.3">
      <c r="A484" s="31">
        <v>478</v>
      </c>
      <c r="B484" s="32">
        <v>478352640</v>
      </c>
      <c r="C484" s="33" t="s">
        <v>249</v>
      </c>
      <c r="D484" s="31">
        <v>352</v>
      </c>
      <c r="E484" s="33" t="s">
        <v>198</v>
      </c>
      <c r="F484" s="31">
        <v>640</v>
      </c>
      <c r="G484" s="33" t="s">
        <v>250</v>
      </c>
      <c r="H484" s="34">
        <v>4</v>
      </c>
      <c r="I484" s="35">
        <v>10144</v>
      </c>
      <c r="J484" s="35">
        <v>7154</v>
      </c>
      <c r="K484" s="35">
        <v>0</v>
      </c>
      <c r="L484" s="35">
        <v>893</v>
      </c>
      <c r="M484" s="35">
        <v>18191</v>
      </c>
      <c r="N484" s="24"/>
      <c r="O484" s="34">
        <v>0</v>
      </c>
      <c r="P484" s="34">
        <v>0</v>
      </c>
      <c r="Q484" s="36">
        <v>0.09</v>
      </c>
      <c r="R484" s="36">
        <v>2.5777214873079386E-3</v>
      </c>
      <c r="S484" s="37">
        <v>0</v>
      </c>
      <c r="T484" s="24"/>
      <c r="U484" s="38">
        <v>69192</v>
      </c>
      <c r="V484" s="38">
        <v>0</v>
      </c>
      <c r="W484" s="38">
        <v>0</v>
      </c>
      <c r="X484" s="38">
        <v>3572</v>
      </c>
      <c r="Y484" s="38">
        <v>72764</v>
      </c>
    </row>
    <row r="485" spans="1:25" x14ac:dyDescent="0.3">
      <c r="A485" s="31">
        <v>478</v>
      </c>
      <c r="B485" s="32">
        <v>478352673</v>
      </c>
      <c r="C485" s="33" t="s">
        <v>249</v>
      </c>
      <c r="D485" s="31">
        <v>352</v>
      </c>
      <c r="E485" s="33" t="s">
        <v>198</v>
      </c>
      <c r="F485" s="31">
        <v>673</v>
      </c>
      <c r="G485" s="33" t="s">
        <v>159</v>
      </c>
      <c r="H485" s="34">
        <v>34</v>
      </c>
      <c r="I485" s="35">
        <v>9634</v>
      </c>
      <c r="J485" s="35">
        <v>4573</v>
      </c>
      <c r="K485" s="35">
        <v>0</v>
      </c>
      <c r="L485" s="35">
        <v>893</v>
      </c>
      <c r="M485" s="35">
        <v>15100</v>
      </c>
      <c r="N485" s="24"/>
      <c r="O485" s="34">
        <v>0</v>
      </c>
      <c r="P485" s="34">
        <v>0</v>
      </c>
      <c r="Q485" s="36">
        <v>0.09</v>
      </c>
      <c r="R485" s="36">
        <v>2.1571515041317223E-2</v>
      </c>
      <c r="S485" s="37">
        <v>0</v>
      </c>
      <c r="T485" s="24"/>
      <c r="U485" s="38">
        <v>483038</v>
      </c>
      <c r="V485" s="38">
        <v>0</v>
      </c>
      <c r="W485" s="38">
        <v>0</v>
      </c>
      <c r="X485" s="38">
        <v>30362</v>
      </c>
      <c r="Y485" s="38">
        <v>513400</v>
      </c>
    </row>
    <row r="486" spans="1:25" x14ac:dyDescent="0.3">
      <c r="A486" s="31">
        <v>478</v>
      </c>
      <c r="B486" s="32">
        <v>478352695</v>
      </c>
      <c r="C486" s="33" t="s">
        <v>249</v>
      </c>
      <c r="D486" s="31">
        <v>352</v>
      </c>
      <c r="E486" s="33" t="s">
        <v>198</v>
      </c>
      <c r="F486" s="31">
        <v>695</v>
      </c>
      <c r="G486" s="33" t="s">
        <v>135</v>
      </c>
      <c r="H486" s="34">
        <v>1</v>
      </c>
      <c r="I486" s="35">
        <v>10981.62264493703</v>
      </c>
      <c r="J486" s="35">
        <v>6198</v>
      </c>
      <c r="K486" s="35">
        <v>0</v>
      </c>
      <c r="L486" s="35">
        <v>893</v>
      </c>
      <c r="M486" s="35">
        <v>18072.62264493703</v>
      </c>
      <c r="N486" s="24"/>
      <c r="O486" s="34">
        <v>0</v>
      </c>
      <c r="P486" s="34">
        <v>0</v>
      </c>
      <c r="Q486" s="36">
        <v>0.09</v>
      </c>
      <c r="R486" s="36">
        <v>1.1354011746891577E-3</v>
      </c>
      <c r="S486" s="37">
        <v>0</v>
      </c>
      <c r="T486" s="24"/>
      <c r="U486" s="38">
        <v>17180</v>
      </c>
      <c r="V486" s="38">
        <v>0</v>
      </c>
      <c r="W486" s="38">
        <v>0</v>
      </c>
      <c r="X486" s="38">
        <v>893</v>
      </c>
      <c r="Y486" s="38">
        <v>18073</v>
      </c>
    </row>
    <row r="487" spans="1:25" x14ac:dyDescent="0.3">
      <c r="A487" s="31">
        <v>478</v>
      </c>
      <c r="B487" s="32">
        <v>478352720</v>
      </c>
      <c r="C487" s="33" t="s">
        <v>249</v>
      </c>
      <c r="D487" s="31">
        <v>352</v>
      </c>
      <c r="E487" s="33" t="s">
        <v>198</v>
      </c>
      <c r="F487" s="31">
        <v>720</v>
      </c>
      <c r="G487" s="33" t="s">
        <v>60</v>
      </c>
      <c r="H487" s="34">
        <v>5</v>
      </c>
      <c r="I487" s="35">
        <v>9714</v>
      </c>
      <c r="J487" s="35">
        <v>2095</v>
      </c>
      <c r="K487" s="35">
        <v>0</v>
      </c>
      <c r="L487" s="35">
        <v>893</v>
      </c>
      <c r="M487" s="35">
        <v>12702</v>
      </c>
      <c r="N487" s="24"/>
      <c r="O487" s="34">
        <v>0</v>
      </c>
      <c r="P487" s="34">
        <v>0</v>
      </c>
      <c r="Q487" s="36">
        <v>0.09</v>
      </c>
      <c r="R487" s="36">
        <v>9.1982558380883372E-3</v>
      </c>
      <c r="S487" s="37">
        <v>0</v>
      </c>
      <c r="T487" s="24"/>
      <c r="U487" s="38">
        <v>59045</v>
      </c>
      <c r="V487" s="38">
        <v>0</v>
      </c>
      <c r="W487" s="38">
        <v>0</v>
      </c>
      <c r="X487" s="38">
        <v>4465</v>
      </c>
      <c r="Y487" s="38">
        <v>63510</v>
      </c>
    </row>
    <row r="488" spans="1:25" x14ac:dyDescent="0.3">
      <c r="A488" s="31">
        <v>478</v>
      </c>
      <c r="B488" s="32">
        <v>478352725</v>
      </c>
      <c r="C488" s="33" t="s">
        <v>249</v>
      </c>
      <c r="D488" s="31">
        <v>352</v>
      </c>
      <c r="E488" s="33" t="s">
        <v>198</v>
      </c>
      <c r="F488" s="31">
        <v>725</v>
      </c>
      <c r="G488" s="33" t="s">
        <v>136</v>
      </c>
      <c r="H488" s="34">
        <v>22</v>
      </c>
      <c r="I488" s="35">
        <v>9854</v>
      </c>
      <c r="J488" s="35">
        <v>2828</v>
      </c>
      <c r="K488" s="35">
        <v>0</v>
      </c>
      <c r="L488" s="35">
        <v>893</v>
      </c>
      <c r="M488" s="35">
        <v>13575</v>
      </c>
      <c r="N488" s="24"/>
      <c r="O488" s="34">
        <v>0</v>
      </c>
      <c r="P488" s="34">
        <v>0</v>
      </c>
      <c r="Q488" s="36">
        <v>0.09</v>
      </c>
      <c r="R488" s="36">
        <v>1.0919945339310106E-2</v>
      </c>
      <c r="S488" s="37">
        <v>0</v>
      </c>
      <c r="T488" s="24"/>
      <c r="U488" s="38">
        <v>279004</v>
      </c>
      <c r="V488" s="38">
        <v>0</v>
      </c>
      <c r="W488" s="38">
        <v>0</v>
      </c>
      <c r="X488" s="38">
        <v>19646</v>
      </c>
      <c r="Y488" s="38">
        <v>298650</v>
      </c>
    </row>
    <row r="489" spans="1:25" x14ac:dyDescent="0.3">
      <c r="A489" s="31">
        <v>478</v>
      </c>
      <c r="B489" s="32">
        <v>478352730</v>
      </c>
      <c r="C489" s="33" t="s">
        <v>249</v>
      </c>
      <c r="D489" s="31">
        <v>352</v>
      </c>
      <c r="E489" s="33" t="s">
        <v>198</v>
      </c>
      <c r="F489" s="31">
        <v>730</v>
      </c>
      <c r="G489" s="33" t="s">
        <v>137</v>
      </c>
      <c r="H489" s="34">
        <v>1</v>
      </c>
      <c r="I489" s="35">
        <v>10144</v>
      </c>
      <c r="J489" s="35">
        <v>3546</v>
      </c>
      <c r="K489" s="35">
        <v>0</v>
      </c>
      <c r="L489" s="35">
        <v>893</v>
      </c>
      <c r="M489" s="35">
        <v>14583</v>
      </c>
      <c r="N489" s="24"/>
      <c r="O489" s="34">
        <v>0</v>
      </c>
      <c r="P489" s="34">
        <v>0</v>
      </c>
      <c r="Q489" s="36">
        <v>0.09</v>
      </c>
      <c r="R489" s="36">
        <v>1.0635694318321376E-2</v>
      </c>
      <c r="S489" s="37">
        <v>0</v>
      </c>
      <c r="T489" s="24"/>
      <c r="U489" s="38">
        <v>13690</v>
      </c>
      <c r="V489" s="38">
        <v>0</v>
      </c>
      <c r="W489" s="38">
        <v>0</v>
      </c>
      <c r="X489" s="38">
        <v>893</v>
      </c>
      <c r="Y489" s="38">
        <v>14583</v>
      </c>
    </row>
    <row r="490" spans="1:25" x14ac:dyDescent="0.3">
      <c r="A490" s="31">
        <v>478</v>
      </c>
      <c r="B490" s="32">
        <v>478352735</v>
      </c>
      <c r="C490" s="33" t="s">
        <v>249</v>
      </c>
      <c r="D490" s="31">
        <v>352</v>
      </c>
      <c r="E490" s="33" t="s">
        <v>198</v>
      </c>
      <c r="F490" s="31">
        <v>735</v>
      </c>
      <c r="G490" s="33" t="s">
        <v>138</v>
      </c>
      <c r="H490" s="34">
        <v>39</v>
      </c>
      <c r="I490" s="35">
        <v>9820</v>
      </c>
      <c r="J490" s="35">
        <v>3930</v>
      </c>
      <c r="K490" s="35">
        <v>0</v>
      </c>
      <c r="L490" s="35">
        <v>893</v>
      </c>
      <c r="M490" s="35">
        <v>14643</v>
      </c>
      <c r="N490" s="24"/>
      <c r="O490" s="34">
        <v>0</v>
      </c>
      <c r="P490" s="34">
        <v>0</v>
      </c>
      <c r="Q490" s="36">
        <v>0.09</v>
      </c>
      <c r="R490" s="36">
        <v>2.12082841420623E-2</v>
      </c>
      <c r="S490" s="37">
        <v>0</v>
      </c>
      <c r="T490" s="24"/>
      <c r="U490" s="38">
        <v>536250</v>
      </c>
      <c r="V490" s="38">
        <v>0</v>
      </c>
      <c r="W490" s="38">
        <v>0</v>
      </c>
      <c r="X490" s="38">
        <v>34827</v>
      </c>
      <c r="Y490" s="38">
        <v>571077</v>
      </c>
    </row>
    <row r="491" spans="1:25" x14ac:dyDescent="0.3">
      <c r="A491" s="31">
        <v>478</v>
      </c>
      <c r="B491" s="32">
        <v>478352753</v>
      </c>
      <c r="C491" s="33" t="s">
        <v>249</v>
      </c>
      <c r="D491" s="31">
        <v>352</v>
      </c>
      <c r="E491" s="33" t="s">
        <v>198</v>
      </c>
      <c r="F491" s="31">
        <v>753</v>
      </c>
      <c r="G491" s="33" t="s">
        <v>248</v>
      </c>
      <c r="H491" s="34">
        <v>5</v>
      </c>
      <c r="I491" s="35">
        <v>10762</v>
      </c>
      <c r="J491" s="35">
        <v>4205</v>
      </c>
      <c r="K491" s="35">
        <v>0</v>
      </c>
      <c r="L491" s="35">
        <v>893</v>
      </c>
      <c r="M491" s="35">
        <v>15860</v>
      </c>
      <c r="N491" s="24"/>
      <c r="O491" s="34">
        <v>0</v>
      </c>
      <c r="P491" s="34">
        <v>0</v>
      </c>
      <c r="Q491" s="36">
        <v>0.09</v>
      </c>
      <c r="R491" s="36">
        <v>1.1348729168125953E-2</v>
      </c>
      <c r="S491" s="37">
        <v>0</v>
      </c>
      <c r="T491" s="24"/>
      <c r="U491" s="38">
        <v>74835</v>
      </c>
      <c r="V491" s="38">
        <v>0</v>
      </c>
      <c r="W491" s="38">
        <v>0</v>
      </c>
      <c r="X491" s="38">
        <v>4465</v>
      </c>
      <c r="Y491" s="38">
        <v>79300</v>
      </c>
    </row>
    <row r="492" spans="1:25" x14ac:dyDescent="0.3">
      <c r="A492" s="31">
        <v>478</v>
      </c>
      <c r="B492" s="32">
        <v>478352775</v>
      </c>
      <c r="C492" s="33" t="s">
        <v>249</v>
      </c>
      <c r="D492" s="31">
        <v>352</v>
      </c>
      <c r="E492" s="33" t="s">
        <v>198</v>
      </c>
      <c r="F492" s="31">
        <v>775</v>
      </c>
      <c r="G492" s="33" t="s">
        <v>77</v>
      </c>
      <c r="H492" s="34">
        <v>18</v>
      </c>
      <c r="I492" s="35">
        <v>9325</v>
      </c>
      <c r="J492" s="35">
        <v>1769</v>
      </c>
      <c r="K492" s="35">
        <v>0</v>
      </c>
      <c r="L492" s="35">
        <v>893</v>
      </c>
      <c r="M492" s="35">
        <v>11987</v>
      </c>
      <c r="N492" s="24"/>
      <c r="O492" s="34">
        <v>0</v>
      </c>
      <c r="P492" s="34">
        <v>0</v>
      </c>
      <c r="Q492" s="36">
        <v>0.09</v>
      </c>
      <c r="R492" s="36">
        <v>5.1544450617328971E-3</v>
      </c>
      <c r="S492" s="37">
        <v>0</v>
      </c>
      <c r="T492" s="24"/>
      <c r="U492" s="38">
        <v>199692</v>
      </c>
      <c r="V492" s="38">
        <v>0</v>
      </c>
      <c r="W492" s="38">
        <v>0</v>
      </c>
      <c r="X492" s="38">
        <v>16074</v>
      </c>
      <c r="Y492" s="38">
        <v>215766</v>
      </c>
    </row>
    <row r="493" spans="1:25" x14ac:dyDescent="0.3">
      <c r="A493" s="31">
        <v>479</v>
      </c>
      <c r="B493" s="32">
        <v>479278005</v>
      </c>
      <c r="C493" s="33" t="s">
        <v>251</v>
      </c>
      <c r="D493" s="31">
        <v>278</v>
      </c>
      <c r="E493" s="33" t="s">
        <v>212</v>
      </c>
      <c r="F493" s="31">
        <v>5</v>
      </c>
      <c r="G493" s="33" t="s">
        <v>219</v>
      </c>
      <c r="H493" s="34">
        <v>7</v>
      </c>
      <c r="I493" s="35">
        <v>11044</v>
      </c>
      <c r="J493" s="35">
        <v>4444</v>
      </c>
      <c r="K493" s="35">
        <v>0</v>
      </c>
      <c r="L493" s="35">
        <v>893</v>
      </c>
      <c r="M493" s="35">
        <v>16381</v>
      </c>
      <c r="N493" s="24"/>
      <c r="O493" s="34">
        <v>0</v>
      </c>
      <c r="P493" s="34">
        <v>0</v>
      </c>
      <c r="Q493" s="36">
        <v>0.09</v>
      </c>
      <c r="R493" s="36">
        <v>1.2263265454573079E-2</v>
      </c>
      <c r="S493" s="37">
        <v>0</v>
      </c>
      <c r="T493" s="24"/>
      <c r="U493" s="38">
        <v>108416</v>
      </c>
      <c r="V493" s="38">
        <v>0</v>
      </c>
      <c r="W493" s="38">
        <v>0</v>
      </c>
      <c r="X493" s="38">
        <v>6251</v>
      </c>
      <c r="Y493" s="38">
        <v>114667</v>
      </c>
    </row>
    <row r="494" spans="1:25" x14ac:dyDescent="0.3">
      <c r="A494" s="31">
        <v>479</v>
      </c>
      <c r="B494" s="32">
        <v>479278024</v>
      </c>
      <c r="C494" s="33" t="s">
        <v>251</v>
      </c>
      <c r="D494" s="31">
        <v>278</v>
      </c>
      <c r="E494" s="33" t="s">
        <v>212</v>
      </c>
      <c r="F494" s="31">
        <v>24</v>
      </c>
      <c r="G494" s="33" t="s">
        <v>252</v>
      </c>
      <c r="H494" s="34">
        <v>24</v>
      </c>
      <c r="I494" s="35">
        <v>10029</v>
      </c>
      <c r="J494" s="35">
        <v>2228</v>
      </c>
      <c r="K494" s="35">
        <v>0</v>
      </c>
      <c r="L494" s="35">
        <v>893</v>
      </c>
      <c r="M494" s="35">
        <v>13150</v>
      </c>
      <c r="N494" s="24"/>
      <c r="O494" s="34">
        <v>0</v>
      </c>
      <c r="P494" s="34">
        <v>0</v>
      </c>
      <c r="Q494" s="36">
        <v>0.09</v>
      </c>
      <c r="R494" s="36">
        <v>1.7302169898419453E-2</v>
      </c>
      <c r="S494" s="37">
        <v>0</v>
      </c>
      <c r="T494" s="24"/>
      <c r="U494" s="38">
        <v>294168</v>
      </c>
      <c r="V494" s="38">
        <v>0</v>
      </c>
      <c r="W494" s="38">
        <v>0</v>
      </c>
      <c r="X494" s="38">
        <v>21432</v>
      </c>
      <c r="Y494" s="38">
        <v>315600</v>
      </c>
    </row>
    <row r="495" spans="1:25" x14ac:dyDescent="0.3">
      <c r="A495" s="31">
        <v>479</v>
      </c>
      <c r="B495" s="32">
        <v>479278061</v>
      </c>
      <c r="C495" s="33" t="s">
        <v>251</v>
      </c>
      <c r="D495" s="31">
        <v>278</v>
      </c>
      <c r="E495" s="33" t="s">
        <v>212</v>
      </c>
      <c r="F495" s="31">
        <v>61</v>
      </c>
      <c r="G495" s="33" t="s">
        <v>170</v>
      </c>
      <c r="H495" s="34">
        <v>28</v>
      </c>
      <c r="I495" s="35">
        <v>11627</v>
      </c>
      <c r="J495" s="35">
        <v>486</v>
      </c>
      <c r="K495" s="35">
        <v>0</v>
      </c>
      <c r="L495" s="35">
        <v>893</v>
      </c>
      <c r="M495" s="35">
        <v>13006</v>
      </c>
      <c r="N495" s="24"/>
      <c r="O495" s="34">
        <v>0</v>
      </c>
      <c r="P495" s="34">
        <v>0</v>
      </c>
      <c r="Q495" s="36">
        <v>0.09</v>
      </c>
      <c r="R495" s="36">
        <v>3.5497001029096295E-2</v>
      </c>
      <c r="S495" s="37">
        <v>0</v>
      </c>
      <c r="T495" s="24"/>
      <c r="U495" s="38">
        <v>339164</v>
      </c>
      <c r="V495" s="38">
        <v>0</v>
      </c>
      <c r="W495" s="38">
        <v>0</v>
      </c>
      <c r="X495" s="38">
        <v>25004</v>
      </c>
      <c r="Y495" s="38">
        <v>364168</v>
      </c>
    </row>
    <row r="496" spans="1:25" x14ac:dyDescent="0.3">
      <c r="A496" s="31">
        <v>479</v>
      </c>
      <c r="B496" s="32">
        <v>479278086</v>
      </c>
      <c r="C496" s="33" t="s">
        <v>251</v>
      </c>
      <c r="D496" s="31">
        <v>278</v>
      </c>
      <c r="E496" s="33" t="s">
        <v>212</v>
      </c>
      <c r="F496" s="31">
        <v>86</v>
      </c>
      <c r="G496" s="33" t="s">
        <v>207</v>
      </c>
      <c r="H496" s="34">
        <v>9</v>
      </c>
      <c r="I496" s="35">
        <v>10360</v>
      </c>
      <c r="J496" s="35">
        <v>1606</v>
      </c>
      <c r="K496" s="35">
        <v>0</v>
      </c>
      <c r="L496" s="35">
        <v>893</v>
      </c>
      <c r="M496" s="35">
        <v>12859</v>
      </c>
      <c r="N496" s="24"/>
      <c r="O496" s="34">
        <v>0</v>
      </c>
      <c r="P496" s="34">
        <v>0</v>
      </c>
      <c r="Q496" s="36">
        <v>0.09</v>
      </c>
      <c r="R496" s="36">
        <v>5.7493950032473637E-2</v>
      </c>
      <c r="S496" s="37">
        <v>0</v>
      </c>
      <c r="T496" s="24"/>
      <c r="U496" s="38">
        <v>107694</v>
      </c>
      <c r="V496" s="38">
        <v>0</v>
      </c>
      <c r="W496" s="38">
        <v>0</v>
      </c>
      <c r="X496" s="38">
        <v>8037</v>
      </c>
      <c r="Y496" s="38">
        <v>115731</v>
      </c>
    </row>
    <row r="497" spans="1:25" x14ac:dyDescent="0.3">
      <c r="A497" s="31">
        <v>479</v>
      </c>
      <c r="B497" s="32">
        <v>479278087</v>
      </c>
      <c r="C497" s="33" t="s">
        <v>251</v>
      </c>
      <c r="D497" s="31">
        <v>278</v>
      </c>
      <c r="E497" s="33" t="s">
        <v>212</v>
      </c>
      <c r="F497" s="31">
        <v>87</v>
      </c>
      <c r="G497" s="33" t="s">
        <v>171</v>
      </c>
      <c r="H497" s="34">
        <v>5</v>
      </c>
      <c r="I497" s="35">
        <v>10214</v>
      </c>
      <c r="J497" s="35">
        <v>3911</v>
      </c>
      <c r="K497" s="35">
        <v>0</v>
      </c>
      <c r="L497" s="35">
        <v>893</v>
      </c>
      <c r="M497" s="35">
        <v>15018</v>
      </c>
      <c r="N497" s="24"/>
      <c r="O497" s="34">
        <v>0</v>
      </c>
      <c r="P497" s="34">
        <v>0</v>
      </c>
      <c r="Q497" s="36">
        <v>0.09</v>
      </c>
      <c r="R497" s="36">
        <v>3.6568579622699477E-3</v>
      </c>
      <c r="S497" s="37">
        <v>0</v>
      </c>
      <c r="T497" s="24"/>
      <c r="U497" s="38">
        <v>70625</v>
      </c>
      <c r="V497" s="38">
        <v>0</v>
      </c>
      <c r="W497" s="38">
        <v>0</v>
      </c>
      <c r="X497" s="38">
        <v>4465</v>
      </c>
      <c r="Y497" s="38">
        <v>75090</v>
      </c>
    </row>
    <row r="498" spans="1:25" x14ac:dyDescent="0.3">
      <c r="A498" s="31">
        <v>479</v>
      </c>
      <c r="B498" s="32">
        <v>479278091</v>
      </c>
      <c r="C498" s="33" t="s">
        <v>251</v>
      </c>
      <c r="D498" s="31">
        <v>278</v>
      </c>
      <c r="E498" s="33" t="s">
        <v>212</v>
      </c>
      <c r="F498" s="31">
        <v>91</v>
      </c>
      <c r="G498" s="33" t="s">
        <v>52</v>
      </c>
      <c r="H498" s="34">
        <v>1</v>
      </c>
      <c r="I498" s="35">
        <v>9902.131025641027</v>
      </c>
      <c r="J498" s="35">
        <v>12472</v>
      </c>
      <c r="K498" s="35">
        <v>0</v>
      </c>
      <c r="L498" s="35">
        <v>893</v>
      </c>
      <c r="M498" s="35">
        <v>23267.131025641029</v>
      </c>
      <c r="N498" s="24"/>
      <c r="O498" s="34">
        <v>0</v>
      </c>
      <c r="P498" s="34">
        <v>0</v>
      </c>
      <c r="Q498" s="36">
        <v>0.09</v>
      </c>
      <c r="R498" s="36">
        <v>2.3378136146314767E-2</v>
      </c>
      <c r="S498" s="37">
        <v>0</v>
      </c>
      <c r="T498" s="24"/>
      <c r="U498" s="38">
        <v>22374</v>
      </c>
      <c r="V498" s="38">
        <v>0</v>
      </c>
      <c r="W498" s="38">
        <v>0</v>
      </c>
      <c r="X498" s="38">
        <v>893</v>
      </c>
      <c r="Y498" s="38">
        <v>23267</v>
      </c>
    </row>
    <row r="499" spans="1:25" x14ac:dyDescent="0.3">
      <c r="A499" s="31">
        <v>479</v>
      </c>
      <c r="B499" s="32">
        <v>479278111</v>
      </c>
      <c r="C499" s="33" t="s">
        <v>251</v>
      </c>
      <c r="D499" s="31">
        <v>278</v>
      </c>
      <c r="E499" s="33" t="s">
        <v>212</v>
      </c>
      <c r="F499" s="31">
        <v>111</v>
      </c>
      <c r="G499" s="33" t="s">
        <v>253</v>
      </c>
      <c r="H499" s="34">
        <v>3</v>
      </c>
      <c r="I499" s="35">
        <v>10643</v>
      </c>
      <c r="J499" s="35">
        <v>3133</v>
      </c>
      <c r="K499" s="35">
        <v>0</v>
      </c>
      <c r="L499" s="35">
        <v>893</v>
      </c>
      <c r="M499" s="35">
        <v>14669</v>
      </c>
      <c r="N499" s="24"/>
      <c r="O499" s="34">
        <v>0</v>
      </c>
      <c r="P499" s="34">
        <v>0</v>
      </c>
      <c r="Q499" s="36">
        <v>0.09</v>
      </c>
      <c r="R499" s="36">
        <v>1.8446977968406136E-2</v>
      </c>
      <c r="S499" s="37">
        <v>0</v>
      </c>
      <c r="T499" s="24"/>
      <c r="U499" s="38">
        <v>41328</v>
      </c>
      <c r="V499" s="38">
        <v>0</v>
      </c>
      <c r="W499" s="38">
        <v>0</v>
      </c>
      <c r="X499" s="38">
        <v>2679</v>
      </c>
      <c r="Y499" s="38">
        <v>44007</v>
      </c>
    </row>
    <row r="500" spans="1:25" x14ac:dyDescent="0.3">
      <c r="A500" s="31">
        <v>479</v>
      </c>
      <c r="B500" s="32">
        <v>479278114</v>
      </c>
      <c r="C500" s="33" t="s">
        <v>251</v>
      </c>
      <c r="D500" s="31">
        <v>278</v>
      </c>
      <c r="E500" s="33" t="s">
        <v>212</v>
      </c>
      <c r="F500" s="31">
        <v>114</v>
      </c>
      <c r="G500" s="33" t="s">
        <v>51</v>
      </c>
      <c r="H500" s="34">
        <v>11</v>
      </c>
      <c r="I500" s="35">
        <v>10701</v>
      </c>
      <c r="J500" s="35">
        <v>2943</v>
      </c>
      <c r="K500" s="35">
        <v>0</v>
      </c>
      <c r="L500" s="35">
        <v>893</v>
      </c>
      <c r="M500" s="35">
        <v>14537</v>
      </c>
      <c r="N500" s="24"/>
      <c r="O500" s="34">
        <v>0</v>
      </c>
      <c r="P500" s="34">
        <v>0</v>
      </c>
      <c r="Q500" s="36">
        <v>0.18</v>
      </c>
      <c r="R500" s="36">
        <v>4.6222643321837974E-2</v>
      </c>
      <c r="S500" s="37">
        <v>0</v>
      </c>
      <c r="T500" s="24"/>
      <c r="U500" s="38">
        <v>150084</v>
      </c>
      <c r="V500" s="38">
        <v>0</v>
      </c>
      <c r="W500" s="38">
        <v>0</v>
      </c>
      <c r="X500" s="38">
        <v>9823</v>
      </c>
      <c r="Y500" s="38">
        <v>159907</v>
      </c>
    </row>
    <row r="501" spans="1:25" x14ac:dyDescent="0.3">
      <c r="A501" s="31">
        <v>479</v>
      </c>
      <c r="B501" s="32">
        <v>479278117</v>
      </c>
      <c r="C501" s="33" t="s">
        <v>251</v>
      </c>
      <c r="D501" s="31">
        <v>278</v>
      </c>
      <c r="E501" s="33" t="s">
        <v>212</v>
      </c>
      <c r="F501" s="31">
        <v>117</v>
      </c>
      <c r="G501" s="33" t="s">
        <v>53</v>
      </c>
      <c r="H501" s="34">
        <v>12</v>
      </c>
      <c r="I501" s="35">
        <v>9772</v>
      </c>
      <c r="J501" s="35">
        <v>4567</v>
      </c>
      <c r="K501" s="35">
        <v>0</v>
      </c>
      <c r="L501" s="35">
        <v>893</v>
      </c>
      <c r="M501" s="35">
        <v>15232</v>
      </c>
      <c r="N501" s="24"/>
      <c r="O501" s="34">
        <v>0</v>
      </c>
      <c r="P501" s="34">
        <v>0</v>
      </c>
      <c r="Q501" s="36">
        <v>0.09</v>
      </c>
      <c r="R501" s="36">
        <v>6.8951219382557091E-2</v>
      </c>
      <c r="S501" s="37">
        <v>0</v>
      </c>
      <c r="T501" s="24"/>
      <c r="U501" s="38">
        <v>172068</v>
      </c>
      <c r="V501" s="38">
        <v>0</v>
      </c>
      <c r="W501" s="38">
        <v>0</v>
      </c>
      <c r="X501" s="38">
        <v>10716</v>
      </c>
      <c r="Y501" s="38">
        <v>182784</v>
      </c>
    </row>
    <row r="502" spans="1:25" x14ac:dyDescent="0.3">
      <c r="A502" s="31">
        <v>479</v>
      </c>
      <c r="B502" s="32">
        <v>479278127</v>
      </c>
      <c r="C502" s="33" t="s">
        <v>251</v>
      </c>
      <c r="D502" s="31">
        <v>278</v>
      </c>
      <c r="E502" s="33" t="s">
        <v>212</v>
      </c>
      <c r="F502" s="31">
        <v>127</v>
      </c>
      <c r="G502" s="33" t="s">
        <v>209</v>
      </c>
      <c r="H502" s="34">
        <v>2</v>
      </c>
      <c r="I502" s="35">
        <v>10431.160234604105</v>
      </c>
      <c r="J502" s="35">
        <v>4385</v>
      </c>
      <c r="K502" s="35">
        <v>0</v>
      </c>
      <c r="L502" s="35">
        <v>893</v>
      </c>
      <c r="M502" s="35">
        <v>15709.160234604105</v>
      </c>
      <c r="N502" s="24"/>
      <c r="O502" s="34">
        <v>0</v>
      </c>
      <c r="P502" s="34">
        <v>0</v>
      </c>
      <c r="Q502" s="36">
        <v>0.09</v>
      </c>
      <c r="R502" s="36">
        <v>2.6618184550383461E-2</v>
      </c>
      <c r="S502" s="37">
        <v>0</v>
      </c>
      <c r="T502" s="24"/>
      <c r="U502" s="38">
        <v>29632</v>
      </c>
      <c r="V502" s="38">
        <v>0</v>
      </c>
      <c r="W502" s="38">
        <v>0</v>
      </c>
      <c r="X502" s="38">
        <v>1786</v>
      </c>
      <c r="Y502" s="38">
        <v>31418</v>
      </c>
    </row>
    <row r="503" spans="1:25" x14ac:dyDescent="0.3">
      <c r="A503" s="31">
        <v>479</v>
      </c>
      <c r="B503" s="32">
        <v>479278137</v>
      </c>
      <c r="C503" s="33" t="s">
        <v>251</v>
      </c>
      <c r="D503" s="31">
        <v>278</v>
      </c>
      <c r="E503" s="33" t="s">
        <v>212</v>
      </c>
      <c r="F503" s="31">
        <v>137</v>
      </c>
      <c r="G503" s="33" t="s">
        <v>210</v>
      </c>
      <c r="H503" s="34">
        <v>20</v>
      </c>
      <c r="I503" s="35">
        <v>11476</v>
      </c>
      <c r="J503" s="35">
        <v>19</v>
      </c>
      <c r="K503" s="35">
        <v>0</v>
      </c>
      <c r="L503" s="35">
        <v>893</v>
      </c>
      <c r="M503" s="35">
        <v>12388</v>
      </c>
      <c r="N503" s="24"/>
      <c r="O503" s="34">
        <v>0</v>
      </c>
      <c r="P503" s="34">
        <v>0</v>
      </c>
      <c r="Q503" s="36">
        <v>0.18</v>
      </c>
      <c r="R503" s="36">
        <v>0.13203357633904017</v>
      </c>
      <c r="S503" s="37">
        <v>0</v>
      </c>
      <c r="T503" s="24"/>
      <c r="U503" s="38">
        <v>229900</v>
      </c>
      <c r="V503" s="38">
        <v>0</v>
      </c>
      <c r="W503" s="38">
        <v>0</v>
      </c>
      <c r="X503" s="38">
        <v>17860</v>
      </c>
      <c r="Y503" s="38">
        <v>247760</v>
      </c>
    </row>
    <row r="504" spans="1:25" x14ac:dyDescent="0.3">
      <c r="A504" s="31">
        <v>479</v>
      </c>
      <c r="B504" s="32">
        <v>479278159</v>
      </c>
      <c r="C504" s="33" t="s">
        <v>251</v>
      </c>
      <c r="D504" s="31">
        <v>278</v>
      </c>
      <c r="E504" s="33" t="s">
        <v>212</v>
      </c>
      <c r="F504" s="31">
        <v>159</v>
      </c>
      <c r="G504" s="33" t="s">
        <v>172</v>
      </c>
      <c r="H504" s="34">
        <v>5</v>
      </c>
      <c r="I504" s="35">
        <v>9269</v>
      </c>
      <c r="J504" s="35">
        <v>4382</v>
      </c>
      <c r="K504" s="35">
        <v>0</v>
      </c>
      <c r="L504" s="35">
        <v>893</v>
      </c>
      <c r="M504" s="35">
        <v>14544</v>
      </c>
      <c r="N504" s="24"/>
      <c r="O504" s="34">
        <v>0</v>
      </c>
      <c r="P504" s="34">
        <v>0</v>
      </c>
      <c r="Q504" s="36">
        <v>0.09</v>
      </c>
      <c r="R504" s="36">
        <v>3.5515023710099834E-3</v>
      </c>
      <c r="S504" s="37">
        <v>0</v>
      </c>
      <c r="T504" s="24"/>
      <c r="U504" s="38">
        <v>68255</v>
      </c>
      <c r="V504" s="38">
        <v>0</v>
      </c>
      <c r="W504" s="38">
        <v>0</v>
      </c>
      <c r="X504" s="38">
        <v>4465</v>
      </c>
      <c r="Y504" s="38">
        <v>72720</v>
      </c>
    </row>
    <row r="505" spans="1:25" x14ac:dyDescent="0.3">
      <c r="A505" s="31">
        <v>479</v>
      </c>
      <c r="B505" s="32">
        <v>479278161</v>
      </c>
      <c r="C505" s="33" t="s">
        <v>251</v>
      </c>
      <c r="D505" s="31">
        <v>278</v>
      </c>
      <c r="E505" s="33" t="s">
        <v>212</v>
      </c>
      <c r="F505" s="31">
        <v>161</v>
      </c>
      <c r="G505" s="33" t="s">
        <v>173</v>
      </c>
      <c r="H505" s="34">
        <v>5</v>
      </c>
      <c r="I505" s="35">
        <v>9784</v>
      </c>
      <c r="J505" s="35">
        <v>4174</v>
      </c>
      <c r="K505" s="35">
        <v>0</v>
      </c>
      <c r="L505" s="35">
        <v>893</v>
      </c>
      <c r="M505" s="35">
        <v>14851</v>
      </c>
      <c r="N505" s="24"/>
      <c r="O505" s="34">
        <v>0</v>
      </c>
      <c r="P505" s="34">
        <v>0</v>
      </c>
      <c r="Q505" s="36">
        <v>0.09</v>
      </c>
      <c r="R505" s="36">
        <v>6.8412917513762696E-3</v>
      </c>
      <c r="S505" s="37">
        <v>0</v>
      </c>
      <c r="T505" s="24"/>
      <c r="U505" s="38">
        <v>69790</v>
      </c>
      <c r="V505" s="38">
        <v>0</v>
      </c>
      <c r="W505" s="38">
        <v>0</v>
      </c>
      <c r="X505" s="38">
        <v>4465</v>
      </c>
      <c r="Y505" s="38">
        <v>74255</v>
      </c>
    </row>
    <row r="506" spans="1:25" x14ac:dyDescent="0.3">
      <c r="A506" s="31">
        <v>479</v>
      </c>
      <c r="B506" s="32">
        <v>479278191</v>
      </c>
      <c r="C506" s="33" t="s">
        <v>251</v>
      </c>
      <c r="D506" s="31">
        <v>278</v>
      </c>
      <c r="E506" s="33" t="s">
        <v>212</v>
      </c>
      <c r="F506" s="31">
        <v>191</v>
      </c>
      <c r="G506" s="33" t="s">
        <v>254</v>
      </c>
      <c r="H506" s="34">
        <v>3</v>
      </c>
      <c r="I506" s="35">
        <v>8983</v>
      </c>
      <c r="J506" s="35">
        <v>3159</v>
      </c>
      <c r="K506" s="35">
        <v>0</v>
      </c>
      <c r="L506" s="35">
        <v>893</v>
      </c>
      <c r="M506" s="35">
        <v>13035</v>
      </c>
      <c r="N506" s="24"/>
      <c r="O506" s="34">
        <v>0</v>
      </c>
      <c r="P506" s="34">
        <v>0</v>
      </c>
      <c r="Q506" s="36">
        <v>0.18</v>
      </c>
      <c r="R506" s="36">
        <v>2.3752342144075723E-2</v>
      </c>
      <c r="S506" s="37">
        <v>0</v>
      </c>
      <c r="T506" s="24"/>
      <c r="U506" s="38">
        <v>36426</v>
      </c>
      <c r="V506" s="38">
        <v>0</v>
      </c>
      <c r="W506" s="38">
        <v>0</v>
      </c>
      <c r="X506" s="38">
        <v>2679</v>
      </c>
      <c r="Y506" s="38">
        <v>39105</v>
      </c>
    </row>
    <row r="507" spans="1:25" x14ac:dyDescent="0.3">
      <c r="A507" s="31">
        <v>479</v>
      </c>
      <c r="B507" s="32">
        <v>479278210</v>
      </c>
      <c r="C507" s="33" t="s">
        <v>251</v>
      </c>
      <c r="D507" s="31">
        <v>278</v>
      </c>
      <c r="E507" s="33" t="s">
        <v>212</v>
      </c>
      <c r="F507" s="31">
        <v>210</v>
      </c>
      <c r="G507" s="33" t="s">
        <v>54</v>
      </c>
      <c r="H507" s="34">
        <v>43</v>
      </c>
      <c r="I507" s="35">
        <v>10248</v>
      </c>
      <c r="J507" s="35">
        <v>3469</v>
      </c>
      <c r="K507" s="35">
        <v>0</v>
      </c>
      <c r="L507" s="35">
        <v>893</v>
      </c>
      <c r="M507" s="35">
        <v>14610</v>
      </c>
      <c r="N507" s="24"/>
      <c r="O507" s="34">
        <v>0</v>
      </c>
      <c r="P507" s="34">
        <v>0</v>
      </c>
      <c r="Q507" s="36">
        <v>0.09</v>
      </c>
      <c r="R507" s="36">
        <v>6.4058701199130069E-2</v>
      </c>
      <c r="S507" s="37">
        <v>0</v>
      </c>
      <c r="T507" s="24"/>
      <c r="U507" s="38">
        <v>589831</v>
      </c>
      <c r="V507" s="38">
        <v>0</v>
      </c>
      <c r="W507" s="38">
        <v>0</v>
      </c>
      <c r="X507" s="38">
        <v>38399</v>
      </c>
      <c r="Y507" s="38">
        <v>628230</v>
      </c>
    </row>
    <row r="508" spans="1:25" x14ac:dyDescent="0.3">
      <c r="A508" s="31">
        <v>479</v>
      </c>
      <c r="B508" s="32">
        <v>479278227</v>
      </c>
      <c r="C508" s="33" t="s">
        <v>251</v>
      </c>
      <c r="D508" s="31">
        <v>278</v>
      </c>
      <c r="E508" s="33" t="s">
        <v>212</v>
      </c>
      <c r="F508" s="31">
        <v>227</v>
      </c>
      <c r="G508" s="33" t="s">
        <v>255</v>
      </c>
      <c r="H508" s="34">
        <v>4</v>
      </c>
      <c r="I508" s="35">
        <v>9841</v>
      </c>
      <c r="J508" s="35">
        <v>2202</v>
      </c>
      <c r="K508" s="35">
        <v>0</v>
      </c>
      <c r="L508" s="35">
        <v>893</v>
      </c>
      <c r="M508" s="35">
        <v>12936</v>
      </c>
      <c r="N508" s="24"/>
      <c r="O508" s="34">
        <v>0</v>
      </c>
      <c r="P508" s="34">
        <v>0</v>
      </c>
      <c r="Q508" s="36">
        <v>0.18</v>
      </c>
      <c r="R508" s="36">
        <v>9.4366805937517138E-3</v>
      </c>
      <c r="S508" s="37">
        <v>0</v>
      </c>
      <c r="T508" s="24"/>
      <c r="U508" s="38">
        <v>48172</v>
      </c>
      <c r="V508" s="38">
        <v>0</v>
      </c>
      <c r="W508" s="38">
        <v>0</v>
      </c>
      <c r="X508" s="38">
        <v>3572</v>
      </c>
      <c r="Y508" s="38">
        <v>51744</v>
      </c>
    </row>
    <row r="509" spans="1:25" x14ac:dyDescent="0.3">
      <c r="A509" s="31">
        <v>479</v>
      </c>
      <c r="B509" s="32">
        <v>479278278</v>
      </c>
      <c r="C509" s="33" t="s">
        <v>251</v>
      </c>
      <c r="D509" s="31">
        <v>278</v>
      </c>
      <c r="E509" s="33" t="s">
        <v>212</v>
      </c>
      <c r="F509" s="31">
        <v>278</v>
      </c>
      <c r="G509" s="33" t="s">
        <v>212</v>
      </c>
      <c r="H509" s="34">
        <v>45</v>
      </c>
      <c r="I509" s="35">
        <v>10427</v>
      </c>
      <c r="J509" s="35">
        <v>3004</v>
      </c>
      <c r="K509" s="35">
        <v>0</v>
      </c>
      <c r="L509" s="35">
        <v>893</v>
      </c>
      <c r="M509" s="35">
        <v>14324</v>
      </c>
      <c r="N509" s="24"/>
      <c r="O509" s="34">
        <v>0</v>
      </c>
      <c r="P509" s="34">
        <v>0</v>
      </c>
      <c r="Q509" s="36">
        <v>0.09</v>
      </c>
      <c r="R509" s="36">
        <v>5.5149009298828926E-2</v>
      </c>
      <c r="S509" s="37">
        <v>0</v>
      </c>
      <c r="T509" s="24"/>
      <c r="U509" s="38">
        <v>604395</v>
      </c>
      <c r="V509" s="38">
        <v>0</v>
      </c>
      <c r="W509" s="38">
        <v>0</v>
      </c>
      <c r="X509" s="38">
        <v>40185</v>
      </c>
      <c r="Y509" s="38">
        <v>644580</v>
      </c>
    </row>
    <row r="510" spans="1:25" x14ac:dyDescent="0.3">
      <c r="A510" s="31">
        <v>479</v>
      </c>
      <c r="B510" s="32">
        <v>479278281</v>
      </c>
      <c r="C510" s="33" t="s">
        <v>251</v>
      </c>
      <c r="D510" s="31">
        <v>278</v>
      </c>
      <c r="E510" s="33" t="s">
        <v>212</v>
      </c>
      <c r="F510" s="31">
        <v>281</v>
      </c>
      <c r="G510" s="33" t="s">
        <v>169</v>
      </c>
      <c r="H510" s="34">
        <v>50</v>
      </c>
      <c r="I510" s="35">
        <v>11858</v>
      </c>
      <c r="J510" s="35">
        <v>18</v>
      </c>
      <c r="K510" s="35">
        <v>0</v>
      </c>
      <c r="L510" s="35">
        <v>893</v>
      </c>
      <c r="M510" s="35">
        <v>12769</v>
      </c>
      <c r="N510" s="24"/>
      <c r="O510" s="34">
        <v>0</v>
      </c>
      <c r="P510" s="34">
        <v>0</v>
      </c>
      <c r="Q510" s="36">
        <v>0.18</v>
      </c>
      <c r="R510" s="36">
        <v>0.12776918009196925</v>
      </c>
      <c r="S510" s="37">
        <v>0</v>
      </c>
      <c r="T510" s="24"/>
      <c r="U510" s="38">
        <v>593800</v>
      </c>
      <c r="V510" s="38">
        <v>0</v>
      </c>
      <c r="W510" s="38">
        <v>0</v>
      </c>
      <c r="X510" s="38">
        <v>44650</v>
      </c>
      <c r="Y510" s="38">
        <v>638450</v>
      </c>
    </row>
    <row r="511" spans="1:25" x14ac:dyDescent="0.3">
      <c r="A511" s="31">
        <v>479</v>
      </c>
      <c r="B511" s="32">
        <v>479278309</v>
      </c>
      <c r="C511" s="33" t="s">
        <v>251</v>
      </c>
      <c r="D511" s="31">
        <v>278</v>
      </c>
      <c r="E511" s="33" t="s">
        <v>212</v>
      </c>
      <c r="F511" s="31">
        <v>309</v>
      </c>
      <c r="G511" s="33" t="s">
        <v>256</v>
      </c>
      <c r="H511" s="34">
        <v>3</v>
      </c>
      <c r="I511" s="35">
        <v>10269</v>
      </c>
      <c r="J511" s="35">
        <v>1092</v>
      </c>
      <c r="K511" s="35">
        <v>0</v>
      </c>
      <c r="L511" s="35">
        <v>893</v>
      </c>
      <c r="M511" s="35">
        <v>12254</v>
      </c>
      <c r="N511" s="24"/>
      <c r="O511" s="34">
        <v>0</v>
      </c>
      <c r="P511" s="34">
        <v>0</v>
      </c>
      <c r="Q511" s="36">
        <v>0.09</v>
      </c>
      <c r="R511" s="36">
        <v>2.0588545262806061E-3</v>
      </c>
      <c r="S511" s="37">
        <v>0</v>
      </c>
      <c r="T511" s="24"/>
      <c r="U511" s="38">
        <v>34083</v>
      </c>
      <c r="V511" s="38">
        <v>0</v>
      </c>
      <c r="W511" s="38">
        <v>0</v>
      </c>
      <c r="X511" s="38">
        <v>2679</v>
      </c>
      <c r="Y511" s="38">
        <v>36762</v>
      </c>
    </row>
    <row r="512" spans="1:25" x14ac:dyDescent="0.3">
      <c r="A512" s="31">
        <v>479</v>
      </c>
      <c r="B512" s="32">
        <v>479278325</v>
      </c>
      <c r="C512" s="33" t="s">
        <v>251</v>
      </c>
      <c r="D512" s="31">
        <v>278</v>
      </c>
      <c r="E512" s="33" t="s">
        <v>212</v>
      </c>
      <c r="F512" s="31">
        <v>325</v>
      </c>
      <c r="G512" s="33" t="s">
        <v>220</v>
      </c>
      <c r="H512" s="34">
        <v>8</v>
      </c>
      <c r="I512" s="35">
        <v>11128</v>
      </c>
      <c r="J512" s="35">
        <v>1391</v>
      </c>
      <c r="K512" s="35">
        <v>0</v>
      </c>
      <c r="L512" s="35">
        <v>893</v>
      </c>
      <c r="M512" s="35">
        <v>13412</v>
      </c>
      <c r="N512" s="24"/>
      <c r="O512" s="34">
        <v>0</v>
      </c>
      <c r="P512" s="34">
        <v>0</v>
      </c>
      <c r="Q512" s="36">
        <v>0.09</v>
      </c>
      <c r="R512" s="36">
        <v>1.5562148573539049E-2</v>
      </c>
      <c r="S512" s="37">
        <v>0</v>
      </c>
      <c r="T512" s="24"/>
      <c r="U512" s="38">
        <v>100152</v>
      </c>
      <c r="V512" s="38">
        <v>0</v>
      </c>
      <c r="W512" s="38">
        <v>0</v>
      </c>
      <c r="X512" s="38">
        <v>7144</v>
      </c>
      <c r="Y512" s="38">
        <v>107296</v>
      </c>
    </row>
    <row r="513" spans="1:25" x14ac:dyDescent="0.3">
      <c r="A513" s="31">
        <v>479</v>
      </c>
      <c r="B513" s="32">
        <v>479278332</v>
      </c>
      <c r="C513" s="33" t="s">
        <v>251</v>
      </c>
      <c r="D513" s="31">
        <v>278</v>
      </c>
      <c r="E513" s="33" t="s">
        <v>212</v>
      </c>
      <c r="F513" s="31">
        <v>332</v>
      </c>
      <c r="G513" s="33" t="s">
        <v>221</v>
      </c>
      <c r="H513" s="34">
        <v>9</v>
      </c>
      <c r="I513" s="35">
        <v>9920</v>
      </c>
      <c r="J513" s="35">
        <v>907</v>
      </c>
      <c r="K513" s="35">
        <v>0</v>
      </c>
      <c r="L513" s="35">
        <v>893</v>
      </c>
      <c r="M513" s="35">
        <v>11720</v>
      </c>
      <c r="N513" s="24"/>
      <c r="O513" s="34">
        <v>0</v>
      </c>
      <c r="P513" s="34">
        <v>0</v>
      </c>
      <c r="Q513" s="36">
        <v>0.09</v>
      </c>
      <c r="R513" s="36">
        <v>2.0279271162085118E-2</v>
      </c>
      <c r="S513" s="37">
        <v>0</v>
      </c>
      <c r="T513" s="24"/>
      <c r="U513" s="38">
        <v>97443</v>
      </c>
      <c r="V513" s="38">
        <v>0</v>
      </c>
      <c r="W513" s="38">
        <v>0</v>
      </c>
      <c r="X513" s="38">
        <v>8037</v>
      </c>
      <c r="Y513" s="38">
        <v>105480</v>
      </c>
    </row>
    <row r="514" spans="1:25" x14ac:dyDescent="0.3">
      <c r="A514" s="31">
        <v>479</v>
      </c>
      <c r="B514" s="32">
        <v>479278605</v>
      </c>
      <c r="C514" s="33" t="s">
        <v>251</v>
      </c>
      <c r="D514" s="31">
        <v>278</v>
      </c>
      <c r="E514" s="33" t="s">
        <v>212</v>
      </c>
      <c r="F514" s="31">
        <v>605</v>
      </c>
      <c r="G514" s="33" t="s">
        <v>216</v>
      </c>
      <c r="H514" s="34">
        <v>53</v>
      </c>
      <c r="I514" s="35">
        <v>10003</v>
      </c>
      <c r="J514" s="35">
        <v>7463</v>
      </c>
      <c r="K514" s="35">
        <v>0</v>
      </c>
      <c r="L514" s="35">
        <v>893</v>
      </c>
      <c r="M514" s="35">
        <v>18359</v>
      </c>
      <c r="N514" s="24"/>
      <c r="O514" s="34">
        <v>0</v>
      </c>
      <c r="P514" s="34">
        <v>0</v>
      </c>
      <c r="Q514" s="36">
        <v>0.09</v>
      </c>
      <c r="R514" s="36">
        <v>5.96362242396479E-2</v>
      </c>
      <c r="S514" s="37">
        <v>0</v>
      </c>
      <c r="T514" s="24"/>
      <c r="U514" s="38">
        <v>925698</v>
      </c>
      <c r="V514" s="38">
        <v>0</v>
      </c>
      <c r="W514" s="38">
        <v>0</v>
      </c>
      <c r="X514" s="38">
        <v>47329</v>
      </c>
      <c r="Y514" s="38">
        <v>973027</v>
      </c>
    </row>
    <row r="515" spans="1:25" x14ac:dyDescent="0.3">
      <c r="A515" s="31">
        <v>479</v>
      </c>
      <c r="B515" s="32">
        <v>479278635</v>
      </c>
      <c r="C515" s="33" t="s">
        <v>251</v>
      </c>
      <c r="D515" s="31">
        <v>278</v>
      </c>
      <c r="E515" s="33" t="s">
        <v>212</v>
      </c>
      <c r="F515" s="31">
        <v>635</v>
      </c>
      <c r="G515" s="33" t="s">
        <v>70</v>
      </c>
      <c r="H515" s="34">
        <v>2</v>
      </c>
      <c r="I515" s="35">
        <v>9269</v>
      </c>
      <c r="J515" s="35">
        <v>4777</v>
      </c>
      <c r="K515" s="35">
        <v>0</v>
      </c>
      <c r="L515" s="35">
        <v>893</v>
      </c>
      <c r="M515" s="35">
        <v>14939</v>
      </c>
      <c r="N515" s="24"/>
      <c r="O515" s="34">
        <v>0</v>
      </c>
      <c r="P515" s="34">
        <v>0</v>
      </c>
      <c r="Q515" s="36">
        <v>0.09</v>
      </c>
      <c r="R515" s="36">
        <v>1.4539797537956936E-2</v>
      </c>
      <c r="S515" s="37">
        <v>0</v>
      </c>
      <c r="T515" s="24"/>
      <c r="U515" s="38">
        <v>28092</v>
      </c>
      <c r="V515" s="38">
        <v>0</v>
      </c>
      <c r="W515" s="38">
        <v>0</v>
      </c>
      <c r="X515" s="38">
        <v>1786</v>
      </c>
      <c r="Y515" s="38">
        <v>29878</v>
      </c>
    </row>
    <row r="516" spans="1:25" x14ac:dyDescent="0.3">
      <c r="A516" s="31">
        <v>479</v>
      </c>
      <c r="B516" s="32">
        <v>479278670</v>
      </c>
      <c r="C516" s="33" t="s">
        <v>251</v>
      </c>
      <c r="D516" s="31">
        <v>278</v>
      </c>
      <c r="E516" s="33" t="s">
        <v>212</v>
      </c>
      <c r="F516" s="31">
        <v>670</v>
      </c>
      <c r="G516" s="33" t="s">
        <v>56</v>
      </c>
      <c r="H516" s="34">
        <v>20</v>
      </c>
      <c r="I516" s="35">
        <v>9952</v>
      </c>
      <c r="J516" s="35">
        <v>8997</v>
      </c>
      <c r="K516" s="35">
        <v>0</v>
      </c>
      <c r="L516" s="35">
        <v>893</v>
      </c>
      <c r="M516" s="35">
        <v>19842</v>
      </c>
      <c r="N516" s="24"/>
      <c r="O516" s="34">
        <v>0</v>
      </c>
      <c r="P516" s="34">
        <v>0</v>
      </c>
      <c r="Q516" s="36">
        <v>0.09</v>
      </c>
      <c r="R516" s="36">
        <v>9.8140149028074053E-2</v>
      </c>
      <c r="S516" s="37">
        <v>-1571.7082708815879</v>
      </c>
      <c r="T516" s="24"/>
      <c r="U516" s="38">
        <v>378980</v>
      </c>
      <c r="V516" s="38">
        <v>0</v>
      </c>
      <c r="W516" s="38">
        <v>-31434.165417631757</v>
      </c>
      <c r="X516" s="38">
        <v>17860</v>
      </c>
      <c r="Y516" s="38">
        <v>365405.83458236826</v>
      </c>
    </row>
    <row r="517" spans="1:25" x14ac:dyDescent="0.3">
      <c r="A517" s="31">
        <v>479</v>
      </c>
      <c r="B517" s="32">
        <v>479278672</v>
      </c>
      <c r="C517" s="33" t="s">
        <v>251</v>
      </c>
      <c r="D517" s="31">
        <v>278</v>
      </c>
      <c r="E517" s="33" t="s">
        <v>212</v>
      </c>
      <c r="F517" s="31">
        <v>672</v>
      </c>
      <c r="G517" s="33" t="s">
        <v>258</v>
      </c>
      <c r="H517" s="34">
        <v>4</v>
      </c>
      <c r="I517" s="35">
        <v>11824</v>
      </c>
      <c r="J517" s="35">
        <v>4395</v>
      </c>
      <c r="K517" s="35">
        <v>0</v>
      </c>
      <c r="L517" s="35">
        <v>893</v>
      </c>
      <c r="M517" s="35">
        <v>17112</v>
      </c>
      <c r="N517" s="24"/>
      <c r="O517" s="34">
        <v>0</v>
      </c>
      <c r="P517" s="34">
        <v>0</v>
      </c>
      <c r="Q517" s="36">
        <v>0.09</v>
      </c>
      <c r="R517" s="36">
        <v>6.1923988083209943E-3</v>
      </c>
      <c r="S517" s="37">
        <v>0</v>
      </c>
      <c r="T517" s="24"/>
      <c r="U517" s="38">
        <v>64876</v>
      </c>
      <c r="V517" s="38">
        <v>0</v>
      </c>
      <c r="W517" s="38">
        <v>0</v>
      </c>
      <c r="X517" s="38">
        <v>3572</v>
      </c>
      <c r="Y517" s="38">
        <v>68448</v>
      </c>
    </row>
    <row r="518" spans="1:25" x14ac:dyDescent="0.3">
      <c r="A518" s="31">
        <v>479</v>
      </c>
      <c r="B518" s="32">
        <v>479278674</v>
      </c>
      <c r="C518" s="33" t="s">
        <v>251</v>
      </c>
      <c r="D518" s="31">
        <v>278</v>
      </c>
      <c r="E518" s="33" t="s">
        <v>212</v>
      </c>
      <c r="F518" s="31">
        <v>674</v>
      </c>
      <c r="G518" s="33" t="s">
        <v>57</v>
      </c>
      <c r="H518" s="34">
        <v>4</v>
      </c>
      <c r="I518" s="35">
        <v>12780</v>
      </c>
      <c r="J518" s="35">
        <v>5683</v>
      </c>
      <c r="K518" s="35">
        <v>0</v>
      </c>
      <c r="L518" s="35">
        <v>893</v>
      </c>
      <c r="M518" s="35">
        <v>19356</v>
      </c>
      <c r="N518" s="24"/>
      <c r="O518" s="34">
        <v>0</v>
      </c>
      <c r="P518" s="34">
        <v>0</v>
      </c>
      <c r="Q518" s="36">
        <v>0.18</v>
      </c>
      <c r="R518" s="36">
        <v>4.963834982447634E-2</v>
      </c>
      <c r="S518" s="37">
        <v>0</v>
      </c>
      <c r="T518" s="24"/>
      <c r="U518" s="38">
        <v>73852</v>
      </c>
      <c r="V518" s="38">
        <v>0</v>
      </c>
      <c r="W518" s="38">
        <v>0</v>
      </c>
      <c r="X518" s="38">
        <v>3572</v>
      </c>
      <c r="Y518" s="38">
        <v>77424</v>
      </c>
    </row>
    <row r="519" spans="1:25" x14ac:dyDescent="0.3">
      <c r="A519" s="31">
        <v>479</v>
      </c>
      <c r="B519" s="32">
        <v>479278680</v>
      </c>
      <c r="C519" s="33" t="s">
        <v>251</v>
      </c>
      <c r="D519" s="31">
        <v>278</v>
      </c>
      <c r="E519" s="33" t="s">
        <v>212</v>
      </c>
      <c r="F519" s="31">
        <v>680</v>
      </c>
      <c r="G519" s="33" t="s">
        <v>174</v>
      </c>
      <c r="H519" s="34">
        <v>3</v>
      </c>
      <c r="I519" s="35">
        <v>10842</v>
      </c>
      <c r="J519" s="35">
        <v>3777</v>
      </c>
      <c r="K519" s="35">
        <v>0</v>
      </c>
      <c r="L519" s="35">
        <v>893</v>
      </c>
      <c r="M519" s="35">
        <v>15512</v>
      </c>
      <c r="N519" s="24"/>
      <c r="O519" s="34">
        <v>0</v>
      </c>
      <c r="P519" s="34">
        <v>0</v>
      </c>
      <c r="Q519" s="36">
        <v>0.09</v>
      </c>
      <c r="R519" s="36">
        <v>1.776704203831182E-3</v>
      </c>
      <c r="S519" s="37">
        <v>0</v>
      </c>
      <c r="T519" s="24"/>
      <c r="U519" s="38">
        <v>43857</v>
      </c>
      <c r="V519" s="38">
        <v>0</v>
      </c>
      <c r="W519" s="38">
        <v>0</v>
      </c>
      <c r="X519" s="38">
        <v>2679</v>
      </c>
      <c r="Y519" s="38">
        <v>46536</v>
      </c>
    </row>
    <row r="520" spans="1:25" x14ac:dyDescent="0.3">
      <c r="A520" s="31">
        <v>479</v>
      </c>
      <c r="B520" s="32">
        <v>479278683</v>
      </c>
      <c r="C520" s="33" t="s">
        <v>251</v>
      </c>
      <c r="D520" s="31">
        <v>278</v>
      </c>
      <c r="E520" s="33" t="s">
        <v>212</v>
      </c>
      <c r="F520" s="31">
        <v>683</v>
      </c>
      <c r="G520" s="33" t="s">
        <v>58</v>
      </c>
      <c r="H520" s="34">
        <v>9</v>
      </c>
      <c r="I520" s="35">
        <v>9269</v>
      </c>
      <c r="J520" s="35">
        <v>6471</v>
      </c>
      <c r="K520" s="35">
        <v>0</v>
      </c>
      <c r="L520" s="35">
        <v>893</v>
      </c>
      <c r="M520" s="35">
        <v>16633</v>
      </c>
      <c r="N520" s="24"/>
      <c r="O520" s="34">
        <v>0</v>
      </c>
      <c r="P520" s="34">
        <v>0</v>
      </c>
      <c r="Q520" s="36">
        <v>0.09</v>
      </c>
      <c r="R520" s="36">
        <v>2.7557262961022694E-2</v>
      </c>
      <c r="S520" s="37">
        <v>0</v>
      </c>
      <c r="T520" s="24"/>
      <c r="U520" s="38">
        <v>141660</v>
      </c>
      <c r="V520" s="38">
        <v>0</v>
      </c>
      <c r="W520" s="38">
        <v>0</v>
      </c>
      <c r="X520" s="38">
        <v>8037</v>
      </c>
      <c r="Y520" s="38">
        <v>149697</v>
      </c>
    </row>
    <row r="521" spans="1:25" x14ac:dyDescent="0.3">
      <c r="A521" s="31">
        <v>479</v>
      </c>
      <c r="B521" s="32">
        <v>479278717</v>
      </c>
      <c r="C521" s="33" t="s">
        <v>251</v>
      </c>
      <c r="D521" s="31">
        <v>278</v>
      </c>
      <c r="E521" s="33" t="s">
        <v>212</v>
      </c>
      <c r="F521" s="31">
        <v>717</v>
      </c>
      <c r="G521" s="33" t="s">
        <v>59</v>
      </c>
      <c r="H521" s="34">
        <v>3</v>
      </c>
      <c r="I521" s="35">
        <v>11259</v>
      </c>
      <c r="J521" s="35">
        <v>5359</v>
      </c>
      <c r="K521" s="35">
        <v>0</v>
      </c>
      <c r="L521" s="35">
        <v>893</v>
      </c>
      <c r="M521" s="35">
        <v>17511</v>
      </c>
      <c r="N521" s="24"/>
      <c r="O521" s="34">
        <v>0</v>
      </c>
      <c r="P521" s="34">
        <v>0</v>
      </c>
      <c r="Q521" s="36">
        <v>0.09</v>
      </c>
      <c r="R521" s="36">
        <v>6.1322218074841194E-2</v>
      </c>
      <c r="S521" s="37">
        <v>0</v>
      </c>
      <c r="T521" s="24"/>
      <c r="U521" s="38">
        <v>49854</v>
      </c>
      <c r="V521" s="38">
        <v>0</v>
      </c>
      <c r="W521" s="38">
        <v>0</v>
      </c>
      <c r="X521" s="38">
        <v>2679</v>
      </c>
      <c r="Y521" s="38">
        <v>52533</v>
      </c>
    </row>
    <row r="522" spans="1:25" x14ac:dyDescent="0.3">
      <c r="A522" s="31">
        <v>479</v>
      </c>
      <c r="B522" s="32">
        <v>479278755</v>
      </c>
      <c r="C522" s="33" t="s">
        <v>251</v>
      </c>
      <c r="D522" s="31">
        <v>278</v>
      </c>
      <c r="E522" s="33" t="s">
        <v>212</v>
      </c>
      <c r="F522" s="31">
        <v>755</v>
      </c>
      <c r="G522" s="33" t="s">
        <v>62</v>
      </c>
      <c r="H522" s="34">
        <v>2</v>
      </c>
      <c r="I522" s="35">
        <v>10127</v>
      </c>
      <c r="J522" s="35">
        <v>4370</v>
      </c>
      <c r="K522" s="35">
        <v>0</v>
      </c>
      <c r="L522" s="35">
        <v>893</v>
      </c>
      <c r="M522" s="35">
        <v>15390</v>
      </c>
      <c r="N522" s="24"/>
      <c r="O522" s="34">
        <v>0</v>
      </c>
      <c r="P522" s="34">
        <v>0</v>
      </c>
      <c r="Q522" s="36">
        <v>0.18</v>
      </c>
      <c r="R522" s="36">
        <v>1.3353727586409873E-2</v>
      </c>
      <c r="S522" s="37">
        <v>0</v>
      </c>
      <c r="T522" s="24"/>
      <c r="U522" s="38">
        <v>28994</v>
      </c>
      <c r="V522" s="38">
        <v>0</v>
      </c>
      <c r="W522" s="38">
        <v>0</v>
      </c>
      <c r="X522" s="38">
        <v>1786</v>
      </c>
      <c r="Y522" s="38">
        <v>30780</v>
      </c>
    </row>
    <row r="523" spans="1:25" x14ac:dyDescent="0.3">
      <c r="A523" s="31">
        <v>479</v>
      </c>
      <c r="B523" s="32">
        <v>479278766</v>
      </c>
      <c r="C523" s="33" t="s">
        <v>251</v>
      </c>
      <c r="D523" s="31">
        <v>278</v>
      </c>
      <c r="E523" s="33" t="s">
        <v>212</v>
      </c>
      <c r="F523" s="31">
        <v>766</v>
      </c>
      <c r="G523" s="33" t="s">
        <v>259</v>
      </c>
      <c r="H523" s="34">
        <v>3</v>
      </c>
      <c r="I523" s="35">
        <v>10842</v>
      </c>
      <c r="J523" s="35">
        <v>3785</v>
      </c>
      <c r="K523" s="35">
        <v>0</v>
      </c>
      <c r="L523" s="35">
        <v>893</v>
      </c>
      <c r="M523" s="35">
        <v>15520</v>
      </c>
      <c r="N523" s="24"/>
      <c r="O523" s="34">
        <v>0</v>
      </c>
      <c r="P523" s="34">
        <v>0</v>
      </c>
      <c r="Q523" s="36">
        <v>0.09</v>
      </c>
      <c r="R523" s="36">
        <v>3.9599167129270169E-3</v>
      </c>
      <c r="S523" s="37">
        <v>0</v>
      </c>
      <c r="T523" s="24"/>
      <c r="U523" s="38">
        <v>43881</v>
      </c>
      <c r="V523" s="38">
        <v>0</v>
      </c>
      <c r="W523" s="38">
        <v>0</v>
      </c>
      <c r="X523" s="38">
        <v>2679</v>
      </c>
      <c r="Y523" s="38">
        <v>46560</v>
      </c>
    </row>
    <row r="524" spans="1:25" x14ac:dyDescent="0.3">
      <c r="A524" s="31">
        <v>481</v>
      </c>
      <c r="B524" s="32">
        <v>481035035</v>
      </c>
      <c r="C524" s="33" t="s">
        <v>260</v>
      </c>
      <c r="D524" s="31">
        <v>35</v>
      </c>
      <c r="E524" s="33" t="s">
        <v>22</v>
      </c>
      <c r="F524" s="31">
        <v>35</v>
      </c>
      <c r="G524" s="33" t="s">
        <v>22</v>
      </c>
      <c r="H524" s="34">
        <v>894</v>
      </c>
      <c r="I524" s="35">
        <v>11944</v>
      </c>
      <c r="J524" s="35">
        <v>4199</v>
      </c>
      <c r="K524" s="35">
        <v>0</v>
      </c>
      <c r="L524" s="35">
        <v>893</v>
      </c>
      <c r="M524" s="35">
        <v>17036</v>
      </c>
      <c r="N524" s="24"/>
      <c r="O524" s="34">
        <v>0</v>
      </c>
      <c r="P524" s="34">
        <v>0</v>
      </c>
      <c r="Q524" s="36">
        <v>0.18</v>
      </c>
      <c r="R524" s="36">
        <v>0.1589661347017316</v>
      </c>
      <c r="S524" s="37">
        <v>0</v>
      </c>
      <c r="T524" s="24"/>
      <c r="U524" s="38">
        <v>14431842</v>
      </c>
      <c r="V524" s="38">
        <v>0</v>
      </c>
      <c r="W524" s="38">
        <v>0</v>
      </c>
      <c r="X524" s="38">
        <v>798342</v>
      </c>
      <c r="Y524" s="38">
        <v>15230184</v>
      </c>
    </row>
    <row r="525" spans="1:25" x14ac:dyDescent="0.3">
      <c r="A525" s="31">
        <v>481</v>
      </c>
      <c r="B525" s="32">
        <v>481035044</v>
      </c>
      <c r="C525" s="33" t="s">
        <v>260</v>
      </c>
      <c r="D525" s="31">
        <v>35</v>
      </c>
      <c r="E525" s="33" t="s">
        <v>22</v>
      </c>
      <c r="F525" s="31">
        <v>44</v>
      </c>
      <c r="G525" s="33" t="s">
        <v>35</v>
      </c>
      <c r="H525" s="34">
        <v>8</v>
      </c>
      <c r="I525" s="35">
        <v>11032</v>
      </c>
      <c r="J525" s="35">
        <v>253</v>
      </c>
      <c r="K525" s="35">
        <v>0</v>
      </c>
      <c r="L525" s="35">
        <v>893</v>
      </c>
      <c r="M525" s="35">
        <v>12178</v>
      </c>
      <c r="N525" s="24"/>
      <c r="O525" s="34">
        <v>0</v>
      </c>
      <c r="P525" s="34">
        <v>0</v>
      </c>
      <c r="Q525" s="36">
        <v>0.09</v>
      </c>
      <c r="R525" s="36">
        <v>5.5847301083240118E-2</v>
      </c>
      <c r="S525" s="37">
        <v>0</v>
      </c>
      <c r="T525" s="24"/>
      <c r="U525" s="38">
        <v>90280</v>
      </c>
      <c r="V525" s="38">
        <v>0</v>
      </c>
      <c r="W525" s="38">
        <v>0</v>
      </c>
      <c r="X525" s="38">
        <v>7144</v>
      </c>
      <c r="Y525" s="38">
        <v>97424</v>
      </c>
    </row>
    <row r="526" spans="1:25" x14ac:dyDescent="0.3">
      <c r="A526" s="31">
        <v>481</v>
      </c>
      <c r="B526" s="32">
        <v>481035050</v>
      </c>
      <c r="C526" s="33" t="s">
        <v>260</v>
      </c>
      <c r="D526" s="31">
        <v>35</v>
      </c>
      <c r="E526" s="33" t="s">
        <v>22</v>
      </c>
      <c r="F526" s="31">
        <v>50</v>
      </c>
      <c r="G526" s="33" t="s">
        <v>112</v>
      </c>
      <c r="H526" s="34">
        <v>2</v>
      </c>
      <c r="I526" s="35">
        <v>11443</v>
      </c>
      <c r="J526" s="35">
        <v>5391</v>
      </c>
      <c r="K526" s="35">
        <v>0</v>
      </c>
      <c r="L526" s="35">
        <v>893</v>
      </c>
      <c r="M526" s="35">
        <v>17727</v>
      </c>
      <c r="N526" s="24"/>
      <c r="O526" s="34">
        <v>0</v>
      </c>
      <c r="P526" s="34">
        <v>0</v>
      </c>
      <c r="Q526" s="36">
        <v>0.09</v>
      </c>
      <c r="R526" s="36">
        <v>4.2071476538995982E-3</v>
      </c>
      <c r="S526" s="37">
        <v>0</v>
      </c>
      <c r="T526" s="24"/>
      <c r="U526" s="38">
        <v>33668</v>
      </c>
      <c r="V526" s="38">
        <v>0</v>
      </c>
      <c r="W526" s="38">
        <v>0</v>
      </c>
      <c r="X526" s="38">
        <v>1786</v>
      </c>
      <c r="Y526" s="38">
        <v>35454</v>
      </c>
    </row>
    <row r="527" spans="1:25" x14ac:dyDescent="0.3">
      <c r="A527" s="31">
        <v>481</v>
      </c>
      <c r="B527" s="32">
        <v>481035073</v>
      </c>
      <c r="C527" s="33" t="s">
        <v>260</v>
      </c>
      <c r="D527" s="31">
        <v>35</v>
      </c>
      <c r="E527" s="33" t="s">
        <v>22</v>
      </c>
      <c r="F527" s="31">
        <v>73</v>
      </c>
      <c r="G527" s="33" t="s">
        <v>37</v>
      </c>
      <c r="H527" s="34">
        <v>2</v>
      </c>
      <c r="I527" s="35">
        <v>11443</v>
      </c>
      <c r="J527" s="35">
        <v>8904</v>
      </c>
      <c r="K527" s="35">
        <v>0</v>
      </c>
      <c r="L527" s="35">
        <v>893</v>
      </c>
      <c r="M527" s="35">
        <v>21240</v>
      </c>
      <c r="N527" s="24"/>
      <c r="O527" s="34">
        <v>0</v>
      </c>
      <c r="P527" s="34">
        <v>0</v>
      </c>
      <c r="Q527" s="36">
        <v>0.09</v>
      </c>
      <c r="R527" s="36">
        <v>5.5289615286728301E-3</v>
      </c>
      <c r="S527" s="37">
        <v>0</v>
      </c>
      <c r="T527" s="24"/>
      <c r="U527" s="38">
        <v>40694</v>
      </c>
      <c r="V527" s="38">
        <v>0</v>
      </c>
      <c r="W527" s="38">
        <v>0</v>
      </c>
      <c r="X527" s="38">
        <v>1786</v>
      </c>
      <c r="Y527" s="38">
        <v>42480</v>
      </c>
    </row>
    <row r="528" spans="1:25" x14ac:dyDescent="0.3">
      <c r="A528" s="31">
        <v>481</v>
      </c>
      <c r="B528" s="32">
        <v>481035131</v>
      </c>
      <c r="C528" s="33" t="s">
        <v>260</v>
      </c>
      <c r="D528" s="31">
        <v>35</v>
      </c>
      <c r="E528" s="33" t="s">
        <v>22</v>
      </c>
      <c r="F528" s="31">
        <v>131</v>
      </c>
      <c r="G528" s="33" t="s">
        <v>290</v>
      </c>
      <c r="H528" s="34">
        <v>1</v>
      </c>
      <c r="I528" s="35">
        <v>9913.1745415906444</v>
      </c>
      <c r="J528" s="35">
        <v>2446</v>
      </c>
      <c r="K528" s="35">
        <v>0</v>
      </c>
      <c r="L528" s="35">
        <v>893</v>
      </c>
      <c r="M528" s="35">
        <v>13252.174541590644</v>
      </c>
      <c r="N528" s="24"/>
      <c r="O528" s="34">
        <v>0</v>
      </c>
      <c r="P528" s="34">
        <v>0</v>
      </c>
      <c r="Q528" s="36">
        <v>0.09</v>
      </c>
      <c r="R528" s="36">
        <v>2.7638437303263053E-3</v>
      </c>
      <c r="S528" s="37">
        <v>0</v>
      </c>
      <c r="T528" s="24"/>
      <c r="U528" s="38">
        <v>12359</v>
      </c>
      <c r="V528" s="38">
        <v>0</v>
      </c>
      <c r="W528" s="38">
        <v>0</v>
      </c>
      <c r="X528" s="38">
        <v>893</v>
      </c>
      <c r="Y528" s="38">
        <v>13252</v>
      </c>
    </row>
    <row r="529" spans="1:25" x14ac:dyDescent="0.3">
      <c r="A529" s="31">
        <v>481</v>
      </c>
      <c r="B529" s="32">
        <v>481035189</v>
      </c>
      <c r="C529" s="33" t="s">
        <v>260</v>
      </c>
      <c r="D529" s="31">
        <v>35</v>
      </c>
      <c r="E529" s="33" t="s">
        <v>22</v>
      </c>
      <c r="F529" s="31">
        <v>189</v>
      </c>
      <c r="G529" s="33" t="s">
        <v>38</v>
      </c>
      <c r="H529" s="34">
        <v>1</v>
      </c>
      <c r="I529" s="35">
        <v>10067.496573415046</v>
      </c>
      <c r="J529" s="35">
        <v>4034</v>
      </c>
      <c r="K529" s="35">
        <v>0</v>
      </c>
      <c r="L529" s="35">
        <v>893</v>
      </c>
      <c r="M529" s="35">
        <v>14994.496573415046</v>
      </c>
      <c r="N529" s="24"/>
      <c r="O529" s="34">
        <v>0</v>
      </c>
      <c r="P529" s="34">
        <v>0</v>
      </c>
      <c r="Q529" s="36">
        <v>0.09</v>
      </c>
      <c r="R529" s="36">
        <v>4.582748749590723E-3</v>
      </c>
      <c r="S529" s="37">
        <v>0</v>
      </c>
      <c r="T529" s="24"/>
      <c r="U529" s="38">
        <v>14101</v>
      </c>
      <c r="V529" s="38">
        <v>0</v>
      </c>
      <c r="W529" s="38">
        <v>0</v>
      </c>
      <c r="X529" s="38">
        <v>893</v>
      </c>
      <c r="Y529" s="38">
        <v>14994</v>
      </c>
    </row>
    <row r="530" spans="1:25" x14ac:dyDescent="0.3">
      <c r="A530" s="31">
        <v>481</v>
      </c>
      <c r="B530" s="32">
        <v>481035207</v>
      </c>
      <c r="C530" s="33" t="s">
        <v>260</v>
      </c>
      <c r="D530" s="31">
        <v>35</v>
      </c>
      <c r="E530" s="33" t="s">
        <v>22</v>
      </c>
      <c r="F530" s="31">
        <v>207</v>
      </c>
      <c r="G530" s="33" t="s">
        <v>40</v>
      </c>
      <c r="H530" s="34">
        <v>1</v>
      </c>
      <c r="I530" s="35">
        <v>10604.003495667283</v>
      </c>
      <c r="J530" s="35">
        <v>6855</v>
      </c>
      <c r="K530" s="35">
        <v>0</v>
      </c>
      <c r="L530" s="35">
        <v>893</v>
      </c>
      <c r="M530" s="35">
        <v>18352.003495667283</v>
      </c>
      <c r="N530" s="24"/>
      <c r="O530" s="34">
        <v>0</v>
      </c>
      <c r="P530" s="34">
        <v>0</v>
      </c>
      <c r="Q530" s="36">
        <v>0.09</v>
      </c>
      <c r="R530" s="36">
        <v>3.4727731004816786E-4</v>
      </c>
      <c r="S530" s="37">
        <v>0</v>
      </c>
      <c r="T530" s="24"/>
      <c r="U530" s="38">
        <v>17459</v>
      </c>
      <c r="V530" s="38">
        <v>0</v>
      </c>
      <c r="W530" s="38">
        <v>0</v>
      </c>
      <c r="X530" s="38">
        <v>893</v>
      </c>
      <c r="Y530" s="38">
        <v>18352</v>
      </c>
    </row>
    <row r="531" spans="1:25" x14ac:dyDescent="0.3">
      <c r="A531" s="31">
        <v>481</v>
      </c>
      <c r="B531" s="32">
        <v>481035212</v>
      </c>
      <c r="C531" s="33" t="s">
        <v>260</v>
      </c>
      <c r="D531" s="31">
        <v>35</v>
      </c>
      <c r="E531" s="33" t="s">
        <v>22</v>
      </c>
      <c r="F531" s="31">
        <v>212</v>
      </c>
      <c r="G531" s="33" t="s">
        <v>41</v>
      </c>
      <c r="H531" s="34">
        <v>2</v>
      </c>
      <c r="I531" s="35">
        <v>11419</v>
      </c>
      <c r="J531" s="35">
        <v>1889</v>
      </c>
      <c r="K531" s="35">
        <v>0</v>
      </c>
      <c r="L531" s="35">
        <v>893</v>
      </c>
      <c r="M531" s="35">
        <v>14201</v>
      </c>
      <c r="N531" s="24"/>
      <c r="O531" s="34">
        <v>0</v>
      </c>
      <c r="P531" s="34">
        <v>0</v>
      </c>
      <c r="Q531" s="36">
        <v>0.09</v>
      </c>
      <c r="R531" s="36">
        <v>3.7343491324493133E-2</v>
      </c>
      <c r="S531" s="37">
        <v>0</v>
      </c>
      <c r="T531" s="24"/>
      <c r="U531" s="38">
        <v>26616</v>
      </c>
      <c r="V531" s="38">
        <v>0</v>
      </c>
      <c r="W531" s="38">
        <v>0</v>
      </c>
      <c r="X531" s="38">
        <v>1786</v>
      </c>
      <c r="Y531" s="38">
        <v>28402</v>
      </c>
    </row>
    <row r="532" spans="1:25" x14ac:dyDescent="0.3">
      <c r="A532" s="31">
        <v>481</v>
      </c>
      <c r="B532" s="32">
        <v>481035220</v>
      </c>
      <c r="C532" s="33" t="s">
        <v>260</v>
      </c>
      <c r="D532" s="31">
        <v>35</v>
      </c>
      <c r="E532" s="33" t="s">
        <v>22</v>
      </c>
      <c r="F532" s="31">
        <v>220</v>
      </c>
      <c r="G532" s="33" t="s">
        <v>42</v>
      </c>
      <c r="H532" s="34">
        <v>5</v>
      </c>
      <c r="I532" s="35">
        <v>11374</v>
      </c>
      <c r="J532" s="35">
        <v>4630</v>
      </c>
      <c r="K532" s="35">
        <v>0</v>
      </c>
      <c r="L532" s="35">
        <v>893</v>
      </c>
      <c r="M532" s="35">
        <v>16897</v>
      </c>
      <c r="N532" s="24"/>
      <c r="O532" s="34">
        <v>0</v>
      </c>
      <c r="P532" s="34">
        <v>0</v>
      </c>
      <c r="Q532" s="36">
        <v>0.09</v>
      </c>
      <c r="R532" s="36">
        <v>1.6324036467687236E-2</v>
      </c>
      <c r="S532" s="37">
        <v>0</v>
      </c>
      <c r="T532" s="24"/>
      <c r="U532" s="38">
        <v>80020</v>
      </c>
      <c r="V532" s="38">
        <v>0</v>
      </c>
      <c r="W532" s="38">
        <v>0</v>
      </c>
      <c r="X532" s="38">
        <v>4465</v>
      </c>
      <c r="Y532" s="38">
        <v>84485</v>
      </c>
    </row>
    <row r="533" spans="1:25" x14ac:dyDescent="0.3">
      <c r="A533" s="31">
        <v>481</v>
      </c>
      <c r="B533" s="32">
        <v>481035243</v>
      </c>
      <c r="C533" s="33" t="s">
        <v>260</v>
      </c>
      <c r="D533" s="31">
        <v>35</v>
      </c>
      <c r="E533" s="33" t="s">
        <v>22</v>
      </c>
      <c r="F533" s="31">
        <v>243</v>
      </c>
      <c r="G533" s="33" t="s">
        <v>74</v>
      </c>
      <c r="H533" s="34">
        <v>2</v>
      </c>
      <c r="I533" s="35">
        <v>13453</v>
      </c>
      <c r="J533" s="35">
        <v>3175</v>
      </c>
      <c r="K533" s="35">
        <v>0</v>
      </c>
      <c r="L533" s="35">
        <v>893</v>
      </c>
      <c r="M533" s="35">
        <v>17521</v>
      </c>
      <c r="N533" s="24"/>
      <c r="O533" s="34">
        <v>0</v>
      </c>
      <c r="P533" s="34">
        <v>0</v>
      </c>
      <c r="Q533" s="36">
        <v>0.09</v>
      </c>
      <c r="R533" s="36">
        <v>5.5784760480062055E-3</v>
      </c>
      <c r="S533" s="37">
        <v>0</v>
      </c>
      <c r="T533" s="24"/>
      <c r="U533" s="38">
        <v>33256</v>
      </c>
      <c r="V533" s="38">
        <v>0</v>
      </c>
      <c r="W533" s="38">
        <v>0</v>
      </c>
      <c r="X533" s="38">
        <v>1786</v>
      </c>
      <c r="Y533" s="38">
        <v>35042</v>
      </c>
    </row>
    <row r="534" spans="1:25" x14ac:dyDescent="0.3">
      <c r="A534" s="31">
        <v>481</v>
      </c>
      <c r="B534" s="32">
        <v>481035244</v>
      </c>
      <c r="C534" s="33" t="s">
        <v>260</v>
      </c>
      <c r="D534" s="31">
        <v>35</v>
      </c>
      <c r="E534" s="33" t="s">
        <v>22</v>
      </c>
      <c r="F534" s="31">
        <v>244</v>
      </c>
      <c r="G534" s="33" t="s">
        <v>43</v>
      </c>
      <c r="H534" s="34">
        <v>17</v>
      </c>
      <c r="I534" s="35">
        <v>11661</v>
      </c>
      <c r="J534" s="35">
        <v>4725</v>
      </c>
      <c r="K534" s="35">
        <v>0</v>
      </c>
      <c r="L534" s="35">
        <v>893</v>
      </c>
      <c r="M534" s="35">
        <v>17279</v>
      </c>
      <c r="N534" s="24"/>
      <c r="O534" s="34">
        <v>0</v>
      </c>
      <c r="P534" s="34">
        <v>0</v>
      </c>
      <c r="Q534" s="36">
        <v>0.18</v>
      </c>
      <c r="R534" s="36">
        <v>0.10548220167912307</v>
      </c>
      <c r="S534" s="37">
        <v>0</v>
      </c>
      <c r="T534" s="24"/>
      <c r="U534" s="38">
        <v>278562</v>
      </c>
      <c r="V534" s="38">
        <v>0</v>
      </c>
      <c r="W534" s="38">
        <v>0</v>
      </c>
      <c r="X534" s="38">
        <v>15181</v>
      </c>
      <c r="Y534" s="38">
        <v>293743</v>
      </c>
    </row>
    <row r="535" spans="1:25" x14ac:dyDescent="0.3">
      <c r="A535" s="31">
        <v>481</v>
      </c>
      <c r="B535" s="32">
        <v>481035285</v>
      </c>
      <c r="C535" s="33" t="s">
        <v>260</v>
      </c>
      <c r="D535" s="31">
        <v>35</v>
      </c>
      <c r="E535" s="33" t="s">
        <v>22</v>
      </c>
      <c r="F535" s="31">
        <v>285</v>
      </c>
      <c r="G535" s="33" t="s">
        <v>44</v>
      </c>
      <c r="H535" s="34">
        <v>3</v>
      </c>
      <c r="I535" s="35">
        <v>12617</v>
      </c>
      <c r="J535" s="35">
        <v>3864</v>
      </c>
      <c r="K535" s="35">
        <v>0</v>
      </c>
      <c r="L535" s="35">
        <v>893</v>
      </c>
      <c r="M535" s="35">
        <v>17374</v>
      </c>
      <c r="N535" s="24"/>
      <c r="O535" s="34">
        <v>0</v>
      </c>
      <c r="P535" s="34">
        <v>0</v>
      </c>
      <c r="Q535" s="36">
        <v>0.09</v>
      </c>
      <c r="R535" s="36">
        <v>4.1055014022640106E-2</v>
      </c>
      <c r="S535" s="37">
        <v>0</v>
      </c>
      <c r="T535" s="24"/>
      <c r="U535" s="38">
        <v>49443</v>
      </c>
      <c r="V535" s="38">
        <v>0</v>
      </c>
      <c r="W535" s="38">
        <v>0</v>
      </c>
      <c r="X535" s="38">
        <v>2679</v>
      </c>
      <c r="Y535" s="38">
        <v>52122</v>
      </c>
    </row>
    <row r="536" spans="1:25" x14ac:dyDescent="0.3">
      <c r="A536" s="31">
        <v>481</v>
      </c>
      <c r="B536" s="32">
        <v>481035307</v>
      </c>
      <c r="C536" s="33" t="s">
        <v>260</v>
      </c>
      <c r="D536" s="31">
        <v>35</v>
      </c>
      <c r="E536" s="33" t="s">
        <v>22</v>
      </c>
      <c r="F536" s="31">
        <v>307</v>
      </c>
      <c r="G536" s="33" t="s">
        <v>76</v>
      </c>
      <c r="H536" s="34">
        <v>2</v>
      </c>
      <c r="I536" s="35">
        <v>6708</v>
      </c>
      <c r="J536" s="35">
        <v>2570</v>
      </c>
      <c r="K536" s="35">
        <v>0</v>
      </c>
      <c r="L536" s="35">
        <v>893</v>
      </c>
      <c r="M536" s="35">
        <v>10171</v>
      </c>
      <c r="N536" s="24"/>
      <c r="O536" s="34">
        <v>0</v>
      </c>
      <c r="P536" s="34">
        <v>0</v>
      </c>
      <c r="Q536" s="36">
        <v>0.09</v>
      </c>
      <c r="R536" s="36">
        <v>1.0371226414224945E-2</v>
      </c>
      <c r="S536" s="37">
        <v>0</v>
      </c>
      <c r="T536" s="24"/>
      <c r="U536" s="38">
        <v>18556</v>
      </c>
      <c r="V536" s="38">
        <v>0</v>
      </c>
      <c r="W536" s="38">
        <v>0</v>
      </c>
      <c r="X536" s="38">
        <v>1786</v>
      </c>
      <c r="Y536" s="38">
        <v>20342</v>
      </c>
    </row>
    <row r="537" spans="1:25" x14ac:dyDescent="0.3">
      <c r="A537" s="31">
        <v>481</v>
      </c>
      <c r="B537" s="32">
        <v>481035350</v>
      </c>
      <c r="C537" s="33" t="s">
        <v>260</v>
      </c>
      <c r="D537" s="31">
        <v>35</v>
      </c>
      <c r="E537" s="33" t="s">
        <v>22</v>
      </c>
      <c r="F537" s="31">
        <v>350</v>
      </c>
      <c r="G537" s="33" t="s">
        <v>197</v>
      </c>
      <c r="H537" s="34">
        <v>3</v>
      </c>
      <c r="I537" s="35">
        <v>7575</v>
      </c>
      <c r="J537" s="35">
        <v>4441</v>
      </c>
      <c r="K537" s="35">
        <v>0</v>
      </c>
      <c r="L537" s="35">
        <v>893</v>
      </c>
      <c r="M537" s="35">
        <v>12909</v>
      </c>
      <c r="N537" s="24"/>
      <c r="O537" s="34">
        <v>0</v>
      </c>
      <c r="P537" s="34">
        <v>0</v>
      </c>
      <c r="Q537" s="36">
        <v>0.09</v>
      </c>
      <c r="R537" s="36">
        <v>2.8606239620873667E-2</v>
      </c>
      <c r="S537" s="37">
        <v>0</v>
      </c>
      <c r="T537" s="24"/>
      <c r="U537" s="38">
        <v>36048</v>
      </c>
      <c r="V537" s="38">
        <v>0</v>
      </c>
      <c r="W537" s="38">
        <v>0</v>
      </c>
      <c r="X537" s="38">
        <v>2679</v>
      </c>
      <c r="Y537" s="38">
        <v>38727</v>
      </c>
    </row>
    <row r="538" spans="1:25" x14ac:dyDescent="0.3">
      <c r="A538" s="31">
        <v>481</v>
      </c>
      <c r="B538" s="32">
        <v>481035780</v>
      </c>
      <c r="C538" s="33" t="s">
        <v>260</v>
      </c>
      <c r="D538" s="31">
        <v>35</v>
      </c>
      <c r="E538" s="33" t="s">
        <v>22</v>
      </c>
      <c r="F538" s="31">
        <v>780</v>
      </c>
      <c r="G538" s="33" t="s">
        <v>261</v>
      </c>
      <c r="H538" s="34">
        <v>1</v>
      </c>
      <c r="I538" s="35">
        <v>9311</v>
      </c>
      <c r="J538" s="35">
        <v>1535</v>
      </c>
      <c r="K538" s="35">
        <v>0</v>
      </c>
      <c r="L538" s="35">
        <v>893</v>
      </c>
      <c r="M538" s="35">
        <v>11739</v>
      </c>
      <c r="N538" s="24"/>
      <c r="O538" s="34">
        <v>0</v>
      </c>
      <c r="P538" s="34">
        <v>0</v>
      </c>
      <c r="Q538" s="36">
        <v>0.09</v>
      </c>
      <c r="R538" s="36">
        <v>1.4497382837141559E-2</v>
      </c>
      <c r="S538" s="37">
        <v>0</v>
      </c>
      <c r="T538" s="24"/>
      <c r="U538" s="38">
        <v>10846</v>
      </c>
      <c r="V538" s="38">
        <v>0</v>
      </c>
      <c r="W538" s="38">
        <v>0</v>
      </c>
      <c r="X538" s="38">
        <v>893</v>
      </c>
      <c r="Y538" s="38">
        <v>11739</v>
      </c>
    </row>
    <row r="539" spans="1:25" x14ac:dyDescent="0.3">
      <c r="A539" s="31">
        <v>482</v>
      </c>
      <c r="B539" s="32">
        <v>482204007</v>
      </c>
      <c r="C539" s="33" t="s">
        <v>262</v>
      </c>
      <c r="D539" s="31">
        <v>204</v>
      </c>
      <c r="E539" s="33" t="s">
        <v>263</v>
      </c>
      <c r="F539" s="31">
        <v>7</v>
      </c>
      <c r="G539" s="33" t="s">
        <v>224</v>
      </c>
      <c r="H539" s="34">
        <v>45</v>
      </c>
      <c r="I539" s="35">
        <v>8968</v>
      </c>
      <c r="J539" s="35">
        <v>3491</v>
      </c>
      <c r="K539" s="35">
        <v>0</v>
      </c>
      <c r="L539" s="35">
        <v>893</v>
      </c>
      <c r="M539" s="35">
        <v>13352</v>
      </c>
      <c r="N539" s="24"/>
      <c r="O539" s="34">
        <v>0</v>
      </c>
      <c r="P539" s="34">
        <v>0</v>
      </c>
      <c r="Q539" s="36">
        <v>0.09</v>
      </c>
      <c r="R539" s="36">
        <v>1.8021868319836744E-2</v>
      </c>
      <c r="S539" s="37">
        <v>0</v>
      </c>
      <c r="T539" s="24"/>
      <c r="U539" s="38">
        <v>560655</v>
      </c>
      <c r="V539" s="38">
        <v>0</v>
      </c>
      <c r="W539" s="38">
        <v>0</v>
      </c>
      <c r="X539" s="38">
        <v>40185</v>
      </c>
      <c r="Y539" s="38">
        <v>600840</v>
      </c>
    </row>
    <row r="540" spans="1:25" x14ac:dyDescent="0.3">
      <c r="A540" s="31">
        <v>482</v>
      </c>
      <c r="B540" s="32">
        <v>482204105</v>
      </c>
      <c r="C540" s="33" t="s">
        <v>262</v>
      </c>
      <c r="D540" s="31">
        <v>204</v>
      </c>
      <c r="E540" s="33" t="s">
        <v>263</v>
      </c>
      <c r="F540" s="31">
        <v>105</v>
      </c>
      <c r="G540" s="33" t="s">
        <v>264</v>
      </c>
      <c r="H540" s="34">
        <v>2</v>
      </c>
      <c r="I540" s="35">
        <v>8580</v>
      </c>
      <c r="J540" s="35">
        <v>2958</v>
      </c>
      <c r="K540" s="35">
        <v>0</v>
      </c>
      <c r="L540" s="35">
        <v>893</v>
      </c>
      <c r="M540" s="35">
        <v>12431</v>
      </c>
      <c r="N540" s="24"/>
      <c r="O540" s="34">
        <v>0</v>
      </c>
      <c r="P540" s="34">
        <v>0</v>
      </c>
      <c r="Q540" s="36">
        <v>0.09</v>
      </c>
      <c r="R540" s="36">
        <v>2.0486740623300442E-3</v>
      </c>
      <c r="S540" s="37">
        <v>0</v>
      </c>
      <c r="T540" s="24"/>
      <c r="U540" s="38">
        <v>23076</v>
      </c>
      <c r="V540" s="38">
        <v>0</v>
      </c>
      <c r="W540" s="38">
        <v>0</v>
      </c>
      <c r="X540" s="38">
        <v>1786</v>
      </c>
      <c r="Y540" s="38">
        <v>24862</v>
      </c>
    </row>
    <row r="541" spans="1:25" x14ac:dyDescent="0.3">
      <c r="A541" s="31">
        <v>482</v>
      </c>
      <c r="B541" s="32">
        <v>482204204</v>
      </c>
      <c r="C541" s="33" t="s">
        <v>262</v>
      </c>
      <c r="D541" s="31">
        <v>204</v>
      </c>
      <c r="E541" s="33" t="s">
        <v>263</v>
      </c>
      <c r="F541" s="31">
        <v>204</v>
      </c>
      <c r="G541" s="33" t="s">
        <v>263</v>
      </c>
      <c r="H541" s="34">
        <v>167</v>
      </c>
      <c r="I541" s="35">
        <v>8852</v>
      </c>
      <c r="J541" s="35">
        <v>5223</v>
      </c>
      <c r="K541" s="35">
        <v>0</v>
      </c>
      <c r="L541" s="35">
        <v>893</v>
      </c>
      <c r="M541" s="35">
        <v>14968</v>
      </c>
      <c r="N541" s="24"/>
      <c r="O541" s="34">
        <v>0</v>
      </c>
      <c r="P541" s="34">
        <v>0</v>
      </c>
      <c r="Q541" s="36">
        <v>0.09</v>
      </c>
      <c r="R541" s="36">
        <v>6.1754374076748705E-2</v>
      </c>
      <c r="S541" s="37">
        <v>0</v>
      </c>
      <c r="T541" s="24"/>
      <c r="U541" s="38">
        <v>2350525</v>
      </c>
      <c r="V541" s="38">
        <v>0</v>
      </c>
      <c r="W541" s="38">
        <v>0</v>
      </c>
      <c r="X541" s="38">
        <v>149131</v>
      </c>
      <c r="Y541" s="38">
        <v>2499656</v>
      </c>
    </row>
    <row r="542" spans="1:25" x14ac:dyDescent="0.3">
      <c r="A542" s="31">
        <v>482</v>
      </c>
      <c r="B542" s="32">
        <v>482204745</v>
      </c>
      <c r="C542" s="33" t="s">
        <v>262</v>
      </c>
      <c r="D542" s="31">
        <v>204</v>
      </c>
      <c r="E542" s="33" t="s">
        <v>263</v>
      </c>
      <c r="F542" s="31">
        <v>745</v>
      </c>
      <c r="G542" s="33" t="s">
        <v>225</v>
      </c>
      <c r="H542" s="34">
        <v>22</v>
      </c>
      <c r="I542" s="35">
        <v>8884</v>
      </c>
      <c r="J542" s="35">
        <v>4041</v>
      </c>
      <c r="K542" s="35">
        <v>0</v>
      </c>
      <c r="L542" s="35">
        <v>893</v>
      </c>
      <c r="M542" s="35">
        <v>13818</v>
      </c>
      <c r="N542" s="24"/>
      <c r="O542" s="34">
        <v>0</v>
      </c>
      <c r="P542" s="34">
        <v>0</v>
      </c>
      <c r="Q542" s="36">
        <v>0.09</v>
      </c>
      <c r="R542" s="36">
        <v>9.0915507870403048E-3</v>
      </c>
      <c r="S542" s="37">
        <v>0</v>
      </c>
      <c r="T542" s="24"/>
      <c r="U542" s="38">
        <v>284350</v>
      </c>
      <c r="V542" s="38">
        <v>0</v>
      </c>
      <c r="W542" s="38">
        <v>0</v>
      </c>
      <c r="X542" s="38">
        <v>19646</v>
      </c>
      <c r="Y542" s="38">
        <v>303996</v>
      </c>
    </row>
    <row r="543" spans="1:25" x14ac:dyDescent="0.3">
      <c r="A543" s="31">
        <v>482</v>
      </c>
      <c r="B543" s="32">
        <v>482204773</v>
      </c>
      <c r="C543" s="33" t="s">
        <v>262</v>
      </c>
      <c r="D543" s="31">
        <v>204</v>
      </c>
      <c r="E543" s="33" t="s">
        <v>263</v>
      </c>
      <c r="F543" s="31">
        <v>773</v>
      </c>
      <c r="G543" s="33" t="s">
        <v>265</v>
      </c>
      <c r="H543" s="34">
        <v>52</v>
      </c>
      <c r="I543" s="35">
        <v>9390</v>
      </c>
      <c r="J543" s="35">
        <v>4369</v>
      </c>
      <c r="K543" s="35">
        <v>0</v>
      </c>
      <c r="L543" s="35">
        <v>893</v>
      </c>
      <c r="M543" s="35">
        <v>14652</v>
      </c>
      <c r="N543" s="24"/>
      <c r="O543" s="34">
        <v>0</v>
      </c>
      <c r="P543" s="34">
        <v>0</v>
      </c>
      <c r="Q543" s="36">
        <v>0.09</v>
      </c>
      <c r="R543" s="36">
        <v>1.9130651993491062E-2</v>
      </c>
      <c r="S543" s="37">
        <v>0</v>
      </c>
      <c r="T543" s="24"/>
      <c r="U543" s="38">
        <v>715468</v>
      </c>
      <c r="V543" s="38">
        <v>0</v>
      </c>
      <c r="W543" s="38">
        <v>0</v>
      </c>
      <c r="X543" s="38">
        <v>46436</v>
      </c>
      <c r="Y543" s="38">
        <v>761904</v>
      </c>
    </row>
    <row r="544" spans="1:25" x14ac:dyDescent="0.3">
      <c r="A544" s="31">
        <v>483</v>
      </c>
      <c r="B544" s="32">
        <v>483239020</v>
      </c>
      <c r="C544" s="33" t="s">
        <v>266</v>
      </c>
      <c r="D544" s="31">
        <v>239</v>
      </c>
      <c r="E544" s="33" t="s">
        <v>267</v>
      </c>
      <c r="F544" s="31">
        <v>20</v>
      </c>
      <c r="G544" s="33" t="s">
        <v>142</v>
      </c>
      <c r="H544" s="34">
        <v>6</v>
      </c>
      <c r="I544" s="35">
        <v>8811</v>
      </c>
      <c r="J544" s="35">
        <v>2548</v>
      </c>
      <c r="K544" s="35">
        <v>0</v>
      </c>
      <c r="L544" s="35">
        <v>893</v>
      </c>
      <c r="M544" s="35">
        <v>12252</v>
      </c>
      <c r="N544" s="24"/>
      <c r="O544" s="34">
        <v>0</v>
      </c>
      <c r="P544" s="34">
        <v>0</v>
      </c>
      <c r="Q544" s="36">
        <v>0.09</v>
      </c>
      <c r="R544" s="36">
        <v>3.9558606889558701E-2</v>
      </c>
      <c r="S544" s="37">
        <v>0</v>
      </c>
      <c r="T544" s="24"/>
      <c r="U544" s="38">
        <v>68154</v>
      </c>
      <c r="V544" s="38">
        <v>0</v>
      </c>
      <c r="W544" s="38">
        <v>0</v>
      </c>
      <c r="X544" s="38">
        <v>5358</v>
      </c>
      <c r="Y544" s="38">
        <v>73512</v>
      </c>
    </row>
    <row r="545" spans="1:25" x14ac:dyDescent="0.3">
      <c r="A545" s="31">
        <v>483</v>
      </c>
      <c r="B545" s="32">
        <v>483239036</v>
      </c>
      <c r="C545" s="33" t="s">
        <v>266</v>
      </c>
      <c r="D545" s="31">
        <v>239</v>
      </c>
      <c r="E545" s="33" t="s">
        <v>267</v>
      </c>
      <c r="F545" s="31">
        <v>36</v>
      </c>
      <c r="G545" s="33" t="s">
        <v>143</v>
      </c>
      <c r="H545" s="34">
        <v>32</v>
      </c>
      <c r="I545" s="35">
        <v>10127</v>
      </c>
      <c r="J545" s="35">
        <v>4459</v>
      </c>
      <c r="K545" s="35">
        <v>0</v>
      </c>
      <c r="L545" s="35">
        <v>893</v>
      </c>
      <c r="M545" s="35">
        <v>15479</v>
      </c>
      <c r="N545" s="24"/>
      <c r="O545" s="34">
        <v>0</v>
      </c>
      <c r="P545" s="34">
        <v>0</v>
      </c>
      <c r="Q545" s="36">
        <v>0.09</v>
      </c>
      <c r="R545" s="36">
        <v>7.4387804206010141E-2</v>
      </c>
      <c r="S545" s="37">
        <v>0</v>
      </c>
      <c r="T545" s="24"/>
      <c r="U545" s="38">
        <v>466752</v>
      </c>
      <c r="V545" s="38">
        <v>0</v>
      </c>
      <c r="W545" s="38">
        <v>0</v>
      </c>
      <c r="X545" s="38">
        <v>28576</v>
      </c>
      <c r="Y545" s="38">
        <v>495328</v>
      </c>
    </row>
    <row r="546" spans="1:25" x14ac:dyDescent="0.3">
      <c r="A546" s="31">
        <v>483</v>
      </c>
      <c r="B546" s="32">
        <v>483239052</v>
      </c>
      <c r="C546" s="33" t="s">
        <v>266</v>
      </c>
      <c r="D546" s="31">
        <v>239</v>
      </c>
      <c r="E546" s="33" t="s">
        <v>267</v>
      </c>
      <c r="F546" s="31">
        <v>52</v>
      </c>
      <c r="G546" s="33" t="s">
        <v>268</v>
      </c>
      <c r="H546" s="34">
        <v>34</v>
      </c>
      <c r="I546" s="35">
        <v>10167</v>
      </c>
      <c r="J546" s="35">
        <v>3098</v>
      </c>
      <c r="K546" s="35">
        <v>0</v>
      </c>
      <c r="L546" s="35">
        <v>893</v>
      </c>
      <c r="M546" s="35">
        <v>14158</v>
      </c>
      <c r="N546" s="24"/>
      <c r="O546" s="34">
        <v>0</v>
      </c>
      <c r="P546" s="34">
        <v>0</v>
      </c>
      <c r="Q546" s="36">
        <v>0.09</v>
      </c>
      <c r="R546" s="36">
        <v>3.0725822792524563E-2</v>
      </c>
      <c r="S546" s="37">
        <v>0</v>
      </c>
      <c r="T546" s="24"/>
      <c r="U546" s="38">
        <v>451010</v>
      </c>
      <c r="V546" s="38">
        <v>0</v>
      </c>
      <c r="W546" s="38">
        <v>0</v>
      </c>
      <c r="X546" s="38">
        <v>30362</v>
      </c>
      <c r="Y546" s="38">
        <v>481372</v>
      </c>
    </row>
    <row r="547" spans="1:25" x14ac:dyDescent="0.3">
      <c r="A547" s="31">
        <v>483</v>
      </c>
      <c r="B547" s="32">
        <v>483239082</v>
      </c>
      <c r="C547" s="33" t="s">
        <v>266</v>
      </c>
      <c r="D547" s="31">
        <v>239</v>
      </c>
      <c r="E547" s="33" t="s">
        <v>267</v>
      </c>
      <c r="F547" s="31">
        <v>82</v>
      </c>
      <c r="G547" s="33" t="s">
        <v>269</v>
      </c>
      <c r="H547" s="34">
        <v>7</v>
      </c>
      <c r="I547" s="35">
        <v>12665</v>
      </c>
      <c r="J547" s="35">
        <v>4049</v>
      </c>
      <c r="K547" s="35">
        <v>0</v>
      </c>
      <c r="L547" s="35">
        <v>893</v>
      </c>
      <c r="M547" s="35">
        <v>17607</v>
      </c>
      <c r="N547" s="24"/>
      <c r="O547" s="34">
        <v>0</v>
      </c>
      <c r="P547" s="34">
        <v>0</v>
      </c>
      <c r="Q547" s="36">
        <v>0.09</v>
      </c>
      <c r="R547" s="36">
        <v>5.8767041337657918E-3</v>
      </c>
      <c r="S547" s="37">
        <v>0</v>
      </c>
      <c r="T547" s="24"/>
      <c r="U547" s="38">
        <v>116998</v>
      </c>
      <c r="V547" s="38">
        <v>0</v>
      </c>
      <c r="W547" s="38">
        <v>0</v>
      </c>
      <c r="X547" s="38">
        <v>6251</v>
      </c>
      <c r="Y547" s="38">
        <v>123249</v>
      </c>
    </row>
    <row r="548" spans="1:25" x14ac:dyDescent="0.3">
      <c r="A548" s="31">
        <v>483</v>
      </c>
      <c r="B548" s="32">
        <v>483239096</v>
      </c>
      <c r="C548" s="33" t="s">
        <v>266</v>
      </c>
      <c r="D548" s="31">
        <v>239</v>
      </c>
      <c r="E548" s="33" t="s">
        <v>267</v>
      </c>
      <c r="F548" s="31">
        <v>96</v>
      </c>
      <c r="G548" s="33" t="s">
        <v>234</v>
      </c>
      <c r="H548" s="34">
        <v>4</v>
      </c>
      <c r="I548" s="35">
        <v>8636</v>
      </c>
      <c r="J548" s="35">
        <v>4669</v>
      </c>
      <c r="K548" s="35">
        <v>0</v>
      </c>
      <c r="L548" s="35">
        <v>893</v>
      </c>
      <c r="M548" s="35">
        <v>14198</v>
      </c>
      <c r="N548" s="24"/>
      <c r="O548" s="34">
        <v>0</v>
      </c>
      <c r="P548" s="34">
        <v>0</v>
      </c>
      <c r="Q548" s="36">
        <v>0.09</v>
      </c>
      <c r="R548" s="36">
        <v>2.6090875993363863E-2</v>
      </c>
      <c r="S548" s="37">
        <v>0</v>
      </c>
      <c r="T548" s="24"/>
      <c r="U548" s="38">
        <v>53220</v>
      </c>
      <c r="V548" s="38">
        <v>0</v>
      </c>
      <c r="W548" s="38">
        <v>0</v>
      </c>
      <c r="X548" s="38">
        <v>3572</v>
      </c>
      <c r="Y548" s="38">
        <v>56792</v>
      </c>
    </row>
    <row r="549" spans="1:25" x14ac:dyDescent="0.3">
      <c r="A549" s="31">
        <v>483</v>
      </c>
      <c r="B549" s="32">
        <v>483239118</v>
      </c>
      <c r="C549" s="33" t="s">
        <v>266</v>
      </c>
      <c r="D549" s="31">
        <v>239</v>
      </c>
      <c r="E549" s="33" t="s">
        <v>267</v>
      </c>
      <c r="F549" s="31">
        <v>118</v>
      </c>
      <c r="G549" s="33" t="s">
        <v>270</v>
      </c>
      <c r="H549" s="34">
        <v>2</v>
      </c>
      <c r="I549" s="35">
        <v>8987</v>
      </c>
      <c r="J549" s="35">
        <v>2090</v>
      </c>
      <c r="K549" s="35">
        <v>0</v>
      </c>
      <c r="L549" s="35">
        <v>893</v>
      </c>
      <c r="M549" s="35">
        <v>11970</v>
      </c>
      <c r="N549" s="24"/>
      <c r="O549" s="34">
        <v>0</v>
      </c>
      <c r="P549" s="34">
        <v>0</v>
      </c>
      <c r="Q549" s="36">
        <v>0.09</v>
      </c>
      <c r="R549" s="36">
        <v>2.6969960553963517E-3</v>
      </c>
      <c r="S549" s="37">
        <v>0</v>
      </c>
      <c r="T549" s="24"/>
      <c r="U549" s="38">
        <v>22154</v>
      </c>
      <c r="V549" s="38">
        <v>0</v>
      </c>
      <c r="W549" s="38">
        <v>0</v>
      </c>
      <c r="X549" s="38">
        <v>1786</v>
      </c>
      <c r="Y549" s="38">
        <v>23940</v>
      </c>
    </row>
    <row r="550" spans="1:25" x14ac:dyDescent="0.3">
      <c r="A550" s="31">
        <v>483</v>
      </c>
      <c r="B550" s="32">
        <v>483239145</v>
      </c>
      <c r="C550" s="33" t="s">
        <v>266</v>
      </c>
      <c r="D550" s="31">
        <v>239</v>
      </c>
      <c r="E550" s="33" t="s">
        <v>267</v>
      </c>
      <c r="F550" s="31">
        <v>145</v>
      </c>
      <c r="G550" s="33" t="s">
        <v>271</v>
      </c>
      <c r="H550" s="34">
        <v>10</v>
      </c>
      <c r="I550" s="35">
        <v>8870</v>
      </c>
      <c r="J550" s="35">
        <v>2690</v>
      </c>
      <c r="K550" s="35">
        <v>0</v>
      </c>
      <c r="L550" s="35">
        <v>893</v>
      </c>
      <c r="M550" s="35">
        <v>12453</v>
      </c>
      <c r="N550" s="24"/>
      <c r="O550" s="34">
        <v>0</v>
      </c>
      <c r="P550" s="34">
        <v>0</v>
      </c>
      <c r="Q550" s="36">
        <v>0.09</v>
      </c>
      <c r="R550" s="36">
        <v>1.4421083330439595E-2</v>
      </c>
      <c r="S550" s="37">
        <v>0</v>
      </c>
      <c r="T550" s="24"/>
      <c r="U550" s="38">
        <v>115600</v>
      </c>
      <c r="V550" s="38">
        <v>0</v>
      </c>
      <c r="W550" s="38">
        <v>0</v>
      </c>
      <c r="X550" s="38">
        <v>8930</v>
      </c>
      <c r="Y550" s="38">
        <v>124530</v>
      </c>
    </row>
    <row r="551" spans="1:25" x14ac:dyDescent="0.3">
      <c r="A551" s="31">
        <v>483</v>
      </c>
      <c r="B551" s="32">
        <v>483239169</v>
      </c>
      <c r="C551" s="33" t="s">
        <v>266</v>
      </c>
      <c r="D551" s="31">
        <v>239</v>
      </c>
      <c r="E551" s="33" t="s">
        <v>267</v>
      </c>
      <c r="F551" s="31">
        <v>169</v>
      </c>
      <c r="G551" s="33" t="s">
        <v>366</v>
      </c>
      <c r="H551" s="34">
        <v>1</v>
      </c>
      <c r="I551" s="35">
        <v>9890.9700221238963</v>
      </c>
      <c r="J551" s="35">
        <v>5024</v>
      </c>
      <c r="K551" s="35">
        <v>0</v>
      </c>
      <c r="L551" s="35">
        <v>893</v>
      </c>
      <c r="M551" s="35">
        <v>15807.970022123896</v>
      </c>
      <c r="N551" s="24"/>
      <c r="O551" s="34">
        <v>0</v>
      </c>
      <c r="P551" s="34">
        <v>0</v>
      </c>
      <c r="Q551" s="36">
        <v>0.09</v>
      </c>
      <c r="R551" s="36">
        <v>2.1589888767080041E-3</v>
      </c>
      <c r="S551" s="37">
        <v>0</v>
      </c>
      <c r="T551" s="24"/>
      <c r="U551" s="38">
        <v>14915</v>
      </c>
      <c r="V551" s="38">
        <v>0</v>
      </c>
      <c r="W551" s="38">
        <v>0</v>
      </c>
      <c r="X551" s="38">
        <v>893</v>
      </c>
      <c r="Y551" s="38">
        <v>15808</v>
      </c>
    </row>
    <row r="552" spans="1:25" x14ac:dyDescent="0.3">
      <c r="A552" s="31">
        <v>483</v>
      </c>
      <c r="B552" s="32">
        <v>483239171</v>
      </c>
      <c r="C552" s="33" t="s">
        <v>266</v>
      </c>
      <c r="D552" s="31">
        <v>239</v>
      </c>
      <c r="E552" s="33" t="s">
        <v>267</v>
      </c>
      <c r="F552" s="31">
        <v>171</v>
      </c>
      <c r="G552" s="33" t="s">
        <v>272</v>
      </c>
      <c r="H552" s="34">
        <v>3</v>
      </c>
      <c r="I552" s="35">
        <v>10120</v>
      </c>
      <c r="J552" s="35">
        <v>2402</v>
      </c>
      <c r="K552" s="35">
        <v>0</v>
      </c>
      <c r="L552" s="35">
        <v>893</v>
      </c>
      <c r="M552" s="35">
        <v>13415</v>
      </c>
      <c r="N552" s="24"/>
      <c r="O552" s="34">
        <v>0</v>
      </c>
      <c r="P552" s="34">
        <v>0</v>
      </c>
      <c r="Q552" s="36">
        <v>0.09</v>
      </c>
      <c r="R552" s="36">
        <v>4.3182108433620454E-3</v>
      </c>
      <c r="S552" s="37">
        <v>0</v>
      </c>
      <c r="T552" s="24"/>
      <c r="U552" s="38">
        <v>37566</v>
      </c>
      <c r="V552" s="38">
        <v>0</v>
      </c>
      <c r="W552" s="38">
        <v>0</v>
      </c>
      <c r="X552" s="38">
        <v>2679</v>
      </c>
      <c r="Y552" s="38">
        <v>40245</v>
      </c>
    </row>
    <row r="553" spans="1:25" x14ac:dyDescent="0.3">
      <c r="A553" s="31">
        <v>483</v>
      </c>
      <c r="B553" s="32">
        <v>483239172</v>
      </c>
      <c r="C553" s="33" t="s">
        <v>266</v>
      </c>
      <c r="D553" s="31">
        <v>239</v>
      </c>
      <c r="E553" s="33" t="s">
        <v>267</v>
      </c>
      <c r="F553" s="31">
        <v>172</v>
      </c>
      <c r="G553" s="33" t="s">
        <v>144</v>
      </c>
      <c r="H553" s="34">
        <v>1</v>
      </c>
      <c r="I553" s="35">
        <v>9225</v>
      </c>
      <c r="J553" s="35">
        <v>6044</v>
      </c>
      <c r="K553" s="35">
        <v>0</v>
      </c>
      <c r="L553" s="35">
        <v>893</v>
      </c>
      <c r="M553" s="35">
        <v>16162</v>
      </c>
      <c r="N553" s="24"/>
      <c r="O553" s="34">
        <v>0</v>
      </c>
      <c r="P553" s="34">
        <v>0</v>
      </c>
      <c r="Q553" s="36">
        <v>0.09</v>
      </c>
      <c r="R553" s="36">
        <v>2.7927934600635754E-2</v>
      </c>
      <c r="S553" s="37">
        <v>0</v>
      </c>
      <c r="T553" s="24"/>
      <c r="U553" s="38">
        <v>15269</v>
      </c>
      <c r="V553" s="38">
        <v>0</v>
      </c>
      <c r="W553" s="38">
        <v>0</v>
      </c>
      <c r="X553" s="38">
        <v>893</v>
      </c>
      <c r="Y553" s="38">
        <v>16162</v>
      </c>
    </row>
    <row r="554" spans="1:25" x14ac:dyDescent="0.3">
      <c r="A554" s="31">
        <v>483</v>
      </c>
      <c r="B554" s="32">
        <v>483239182</v>
      </c>
      <c r="C554" s="33" t="s">
        <v>266</v>
      </c>
      <c r="D554" s="31">
        <v>239</v>
      </c>
      <c r="E554" s="33" t="s">
        <v>267</v>
      </c>
      <c r="F554" s="31">
        <v>182</v>
      </c>
      <c r="G554" s="33" t="s">
        <v>273</v>
      </c>
      <c r="H554" s="34">
        <v>37</v>
      </c>
      <c r="I554" s="35">
        <v>10214</v>
      </c>
      <c r="J554" s="35">
        <v>3131</v>
      </c>
      <c r="K554" s="35">
        <v>0</v>
      </c>
      <c r="L554" s="35">
        <v>893</v>
      </c>
      <c r="M554" s="35">
        <v>14238</v>
      </c>
      <c r="N554" s="24"/>
      <c r="O554" s="34">
        <v>0</v>
      </c>
      <c r="P554" s="34">
        <v>0</v>
      </c>
      <c r="Q554" s="36">
        <v>0.09</v>
      </c>
      <c r="R554" s="36">
        <v>1.4570337515276324E-2</v>
      </c>
      <c r="S554" s="37">
        <v>0</v>
      </c>
      <c r="T554" s="24"/>
      <c r="U554" s="38">
        <v>493765</v>
      </c>
      <c r="V554" s="38">
        <v>0</v>
      </c>
      <c r="W554" s="38">
        <v>0</v>
      </c>
      <c r="X554" s="38">
        <v>33041</v>
      </c>
      <c r="Y554" s="38">
        <v>526806</v>
      </c>
    </row>
    <row r="555" spans="1:25" x14ac:dyDescent="0.3">
      <c r="A555" s="31">
        <v>483</v>
      </c>
      <c r="B555" s="32">
        <v>483239201</v>
      </c>
      <c r="C555" s="33" t="s">
        <v>266</v>
      </c>
      <c r="D555" s="31">
        <v>239</v>
      </c>
      <c r="E555" s="33" t="s">
        <v>267</v>
      </c>
      <c r="F555" s="31">
        <v>201</v>
      </c>
      <c r="G555" s="33" t="s">
        <v>17</v>
      </c>
      <c r="H555" s="34">
        <v>1</v>
      </c>
      <c r="I555" s="35">
        <v>14504</v>
      </c>
      <c r="J555" s="35">
        <v>242</v>
      </c>
      <c r="K555" s="35">
        <v>0</v>
      </c>
      <c r="L555" s="35">
        <v>893</v>
      </c>
      <c r="M555" s="35">
        <v>15639</v>
      </c>
      <c r="N555" s="24"/>
      <c r="O555" s="34">
        <v>0</v>
      </c>
      <c r="P555" s="34">
        <v>0</v>
      </c>
      <c r="Q555" s="36">
        <v>0.18</v>
      </c>
      <c r="R555" s="36">
        <v>8.2586026061710005E-2</v>
      </c>
      <c r="S555" s="37">
        <v>0</v>
      </c>
      <c r="T555" s="24"/>
      <c r="U555" s="38">
        <v>14746</v>
      </c>
      <c r="V555" s="38">
        <v>0</v>
      </c>
      <c r="W555" s="38">
        <v>0</v>
      </c>
      <c r="X555" s="38">
        <v>893</v>
      </c>
      <c r="Y555" s="38">
        <v>15639</v>
      </c>
    </row>
    <row r="556" spans="1:25" x14ac:dyDescent="0.3">
      <c r="A556" s="31">
        <v>483</v>
      </c>
      <c r="B556" s="32">
        <v>483239231</v>
      </c>
      <c r="C556" s="33" t="s">
        <v>266</v>
      </c>
      <c r="D556" s="31">
        <v>239</v>
      </c>
      <c r="E556" s="33" t="s">
        <v>267</v>
      </c>
      <c r="F556" s="31">
        <v>231</v>
      </c>
      <c r="G556" s="33" t="s">
        <v>274</v>
      </c>
      <c r="H556" s="34">
        <v>10</v>
      </c>
      <c r="I556" s="35">
        <v>9697</v>
      </c>
      <c r="J556" s="35">
        <v>2200</v>
      </c>
      <c r="K556" s="35">
        <v>0</v>
      </c>
      <c r="L556" s="35">
        <v>893</v>
      </c>
      <c r="M556" s="35">
        <v>12790</v>
      </c>
      <c r="N556" s="24"/>
      <c r="O556" s="34">
        <v>0</v>
      </c>
      <c r="P556" s="34">
        <v>0</v>
      </c>
      <c r="Q556" s="36">
        <v>0.09</v>
      </c>
      <c r="R556" s="36">
        <v>1.3260352259534694E-2</v>
      </c>
      <c r="S556" s="37">
        <v>0</v>
      </c>
      <c r="T556" s="24"/>
      <c r="U556" s="38">
        <v>118970</v>
      </c>
      <c r="V556" s="38">
        <v>0</v>
      </c>
      <c r="W556" s="38">
        <v>0</v>
      </c>
      <c r="X556" s="38">
        <v>8930</v>
      </c>
      <c r="Y556" s="38">
        <v>127900</v>
      </c>
    </row>
    <row r="557" spans="1:25" x14ac:dyDescent="0.3">
      <c r="A557" s="31">
        <v>483</v>
      </c>
      <c r="B557" s="32">
        <v>483239239</v>
      </c>
      <c r="C557" s="33" t="s">
        <v>266</v>
      </c>
      <c r="D557" s="31">
        <v>239</v>
      </c>
      <c r="E557" s="33" t="s">
        <v>267</v>
      </c>
      <c r="F557" s="31">
        <v>239</v>
      </c>
      <c r="G557" s="33" t="s">
        <v>267</v>
      </c>
      <c r="H557" s="34">
        <v>425</v>
      </c>
      <c r="I557" s="35">
        <v>9804</v>
      </c>
      <c r="J557" s="35">
        <v>3393</v>
      </c>
      <c r="K557" s="35">
        <v>0</v>
      </c>
      <c r="L557" s="35">
        <v>893</v>
      </c>
      <c r="M557" s="35">
        <v>14090</v>
      </c>
      <c r="N557" s="24"/>
      <c r="O557" s="34">
        <v>0</v>
      </c>
      <c r="P557" s="34">
        <v>0</v>
      </c>
      <c r="Q557" s="36">
        <v>0.09</v>
      </c>
      <c r="R557" s="36">
        <v>6.3799988959612447E-2</v>
      </c>
      <c r="S557" s="37">
        <v>0</v>
      </c>
      <c r="T557" s="24"/>
      <c r="U557" s="38">
        <v>5608725</v>
      </c>
      <c r="V557" s="38">
        <v>0</v>
      </c>
      <c r="W557" s="38">
        <v>0</v>
      </c>
      <c r="X557" s="38">
        <v>379525</v>
      </c>
      <c r="Y557" s="38">
        <v>5988250</v>
      </c>
    </row>
    <row r="558" spans="1:25" x14ac:dyDescent="0.3">
      <c r="A558" s="31">
        <v>483</v>
      </c>
      <c r="B558" s="32">
        <v>483239240</v>
      </c>
      <c r="C558" s="33" t="s">
        <v>266</v>
      </c>
      <c r="D558" s="31">
        <v>239</v>
      </c>
      <c r="E558" s="33" t="s">
        <v>267</v>
      </c>
      <c r="F558" s="31">
        <v>240</v>
      </c>
      <c r="G558" s="33" t="s">
        <v>275</v>
      </c>
      <c r="H558" s="34">
        <v>1</v>
      </c>
      <c r="I558" s="35">
        <v>8811</v>
      </c>
      <c r="J558" s="35">
        <v>5299</v>
      </c>
      <c r="K558" s="35">
        <v>0</v>
      </c>
      <c r="L558" s="35">
        <v>893</v>
      </c>
      <c r="M558" s="35">
        <v>15003</v>
      </c>
      <c r="N558" s="24"/>
      <c r="O558" s="34">
        <v>0</v>
      </c>
      <c r="P558" s="34">
        <v>0</v>
      </c>
      <c r="Q558" s="36">
        <v>0.09</v>
      </c>
      <c r="R558" s="36">
        <v>3.6545946196398882E-3</v>
      </c>
      <c r="S558" s="37">
        <v>0</v>
      </c>
      <c r="T558" s="24"/>
      <c r="U558" s="38">
        <v>14110</v>
      </c>
      <c r="V558" s="38">
        <v>0</v>
      </c>
      <c r="W558" s="38">
        <v>0</v>
      </c>
      <c r="X558" s="38">
        <v>893</v>
      </c>
      <c r="Y558" s="38">
        <v>15003</v>
      </c>
    </row>
    <row r="559" spans="1:25" x14ac:dyDescent="0.3">
      <c r="A559" s="31">
        <v>483</v>
      </c>
      <c r="B559" s="32">
        <v>483239250</v>
      </c>
      <c r="C559" s="33" t="s">
        <v>266</v>
      </c>
      <c r="D559" s="31">
        <v>239</v>
      </c>
      <c r="E559" s="33" t="s">
        <v>267</v>
      </c>
      <c r="F559" s="31">
        <v>250</v>
      </c>
      <c r="G559" s="33" t="s">
        <v>276</v>
      </c>
      <c r="H559" s="34">
        <v>1</v>
      </c>
      <c r="I559" s="35">
        <v>8987</v>
      </c>
      <c r="J559" s="35">
        <v>4509</v>
      </c>
      <c r="K559" s="35">
        <v>0</v>
      </c>
      <c r="L559" s="35">
        <v>893</v>
      </c>
      <c r="M559" s="35">
        <v>14389</v>
      </c>
      <c r="N559" s="24"/>
      <c r="O559" s="34">
        <v>0</v>
      </c>
      <c r="P559" s="34">
        <v>0</v>
      </c>
      <c r="Q559" s="36">
        <v>0.09</v>
      </c>
      <c r="R559" s="36">
        <v>1.9868309621841494E-3</v>
      </c>
      <c r="S559" s="37">
        <v>0</v>
      </c>
      <c r="T559" s="24"/>
      <c r="U559" s="38">
        <v>13496</v>
      </c>
      <c r="V559" s="38">
        <v>0</v>
      </c>
      <c r="W559" s="38">
        <v>0</v>
      </c>
      <c r="X559" s="38">
        <v>893</v>
      </c>
      <c r="Y559" s="38">
        <v>14389</v>
      </c>
    </row>
    <row r="560" spans="1:25" x14ac:dyDescent="0.3">
      <c r="A560" s="31">
        <v>483</v>
      </c>
      <c r="B560" s="32">
        <v>483239261</v>
      </c>
      <c r="C560" s="33" t="s">
        <v>266</v>
      </c>
      <c r="D560" s="31">
        <v>239</v>
      </c>
      <c r="E560" s="33" t="s">
        <v>267</v>
      </c>
      <c r="F560" s="31">
        <v>261</v>
      </c>
      <c r="G560" s="33" t="s">
        <v>146</v>
      </c>
      <c r="H560" s="34">
        <v>10</v>
      </c>
      <c r="I560" s="35">
        <v>11091</v>
      </c>
      <c r="J560" s="35">
        <v>5895</v>
      </c>
      <c r="K560" s="35">
        <v>0</v>
      </c>
      <c r="L560" s="35">
        <v>893</v>
      </c>
      <c r="M560" s="35">
        <v>17879</v>
      </c>
      <c r="N560" s="24"/>
      <c r="O560" s="34">
        <v>0</v>
      </c>
      <c r="P560" s="34">
        <v>0</v>
      </c>
      <c r="Q560" s="36">
        <v>0.09</v>
      </c>
      <c r="R560" s="36">
        <v>7.7735223215268087E-2</v>
      </c>
      <c r="S560" s="37">
        <v>0</v>
      </c>
      <c r="T560" s="24"/>
      <c r="U560" s="38">
        <v>169860</v>
      </c>
      <c r="V560" s="38">
        <v>0</v>
      </c>
      <c r="W560" s="38">
        <v>0</v>
      </c>
      <c r="X560" s="38">
        <v>8930</v>
      </c>
      <c r="Y560" s="38">
        <v>178790</v>
      </c>
    </row>
    <row r="561" spans="1:25" x14ac:dyDescent="0.3">
      <c r="A561" s="31">
        <v>483</v>
      </c>
      <c r="B561" s="32">
        <v>483239307</v>
      </c>
      <c r="C561" s="33" t="s">
        <v>266</v>
      </c>
      <c r="D561" s="31">
        <v>239</v>
      </c>
      <c r="E561" s="33" t="s">
        <v>267</v>
      </c>
      <c r="F561" s="31">
        <v>307</v>
      </c>
      <c r="G561" s="33" t="s">
        <v>76</v>
      </c>
      <c r="H561" s="34">
        <v>1</v>
      </c>
      <c r="I561" s="35">
        <v>10243.986503810289</v>
      </c>
      <c r="J561" s="35">
        <v>3924</v>
      </c>
      <c r="K561" s="35">
        <v>0</v>
      </c>
      <c r="L561" s="35">
        <v>893</v>
      </c>
      <c r="M561" s="35">
        <v>15060.986503810289</v>
      </c>
      <c r="N561" s="24"/>
      <c r="O561" s="34">
        <v>0</v>
      </c>
      <c r="P561" s="34">
        <v>0</v>
      </c>
      <c r="Q561" s="36">
        <v>0.09</v>
      </c>
      <c r="R561" s="36">
        <v>1.0371226414224945E-2</v>
      </c>
      <c r="S561" s="37">
        <v>0</v>
      </c>
      <c r="T561" s="24"/>
      <c r="U561" s="38">
        <v>14168</v>
      </c>
      <c r="V561" s="38">
        <v>0</v>
      </c>
      <c r="W561" s="38">
        <v>0</v>
      </c>
      <c r="X561" s="38">
        <v>893</v>
      </c>
      <c r="Y561" s="38">
        <v>15061</v>
      </c>
    </row>
    <row r="562" spans="1:25" x14ac:dyDescent="0.3">
      <c r="A562" s="31">
        <v>483</v>
      </c>
      <c r="B562" s="32">
        <v>483239310</v>
      </c>
      <c r="C562" s="33" t="s">
        <v>266</v>
      </c>
      <c r="D562" s="31">
        <v>239</v>
      </c>
      <c r="E562" s="33" t="s">
        <v>267</v>
      </c>
      <c r="F562" s="31">
        <v>310</v>
      </c>
      <c r="G562" s="33" t="s">
        <v>277</v>
      </c>
      <c r="H562" s="34">
        <v>46</v>
      </c>
      <c r="I562" s="35">
        <v>10387</v>
      </c>
      <c r="J562" s="35">
        <v>2228</v>
      </c>
      <c r="K562" s="35">
        <v>0</v>
      </c>
      <c r="L562" s="35">
        <v>893</v>
      </c>
      <c r="M562" s="35">
        <v>13508</v>
      </c>
      <c r="N562" s="24"/>
      <c r="O562" s="34">
        <v>0</v>
      </c>
      <c r="P562" s="34">
        <v>0</v>
      </c>
      <c r="Q562" s="36">
        <v>0.18</v>
      </c>
      <c r="R562" s="36">
        <v>2.9499619376086118E-2</v>
      </c>
      <c r="S562" s="37">
        <v>0</v>
      </c>
      <c r="T562" s="24"/>
      <c r="U562" s="38">
        <v>580290</v>
      </c>
      <c r="V562" s="38">
        <v>0</v>
      </c>
      <c r="W562" s="38">
        <v>0</v>
      </c>
      <c r="X562" s="38">
        <v>41078</v>
      </c>
      <c r="Y562" s="38">
        <v>621368</v>
      </c>
    </row>
    <row r="563" spans="1:25" x14ac:dyDescent="0.3">
      <c r="A563" s="31">
        <v>483</v>
      </c>
      <c r="B563" s="32">
        <v>483239625</v>
      </c>
      <c r="C563" s="33" t="s">
        <v>266</v>
      </c>
      <c r="D563" s="31">
        <v>239</v>
      </c>
      <c r="E563" s="33" t="s">
        <v>267</v>
      </c>
      <c r="F563" s="31">
        <v>625</v>
      </c>
      <c r="G563" s="33" t="s">
        <v>49</v>
      </c>
      <c r="H563" s="34">
        <v>1</v>
      </c>
      <c r="I563" s="35">
        <v>10404</v>
      </c>
      <c r="J563" s="35">
        <v>1964</v>
      </c>
      <c r="K563" s="35">
        <v>0</v>
      </c>
      <c r="L563" s="35">
        <v>893</v>
      </c>
      <c r="M563" s="35">
        <v>13261</v>
      </c>
      <c r="N563" s="24"/>
      <c r="O563" s="34">
        <v>0</v>
      </c>
      <c r="P563" s="34">
        <v>0</v>
      </c>
      <c r="Q563" s="36">
        <v>0.09</v>
      </c>
      <c r="R563" s="36">
        <v>2.8006211849814838E-3</v>
      </c>
      <c r="S563" s="37">
        <v>0</v>
      </c>
      <c r="T563" s="24"/>
      <c r="U563" s="38">
        <v>12368</v>
      </c>
      <c r="V563" s="38">
        <v>0</v>
      </c>
      <c r="W563" s="38">
        <v>0</v>
      </c>
      <c r="X563" s="38">
        <v>893</v>
      </c>
      <c r="Y563" s="38">
        <v>13261</v>
      </c>
    </row>
    <row r="564" spans="1:25" x14ac:dyDescent="0.3">
      <c r="A564" s="31">
        <v>483</v>
      </c>
      <c r="B564" s="32">
        <v>483239660</v>
      </c>
      <c r="C564" s="33" t="s">
        <v>266</v>
      </c>
      <c r="D564" s="31">
        <v>239</v>
      </c>
      <c r="E564" s="33" t="s">
        <v>267</v>
      </c>
      <c r="F564" s="31">
        <v>660</v>
      </c>
      <c r="G564" s="33" t="s">
        <v>149</v>
      </c>
      <c r="H564" s="34">
        <v>1</v>
      </c>
      <c r="I564" s="35">
        <v>11094.998121739131</v>
      </c>
      <c r="J564" s="35">
        <v>10163</v>
      </c>
      <c r="K564" s="35">
        <v>0</v>
      </c>
      <c r="L564" s="35">
        <v>893</v>
      </c>
      <c r="M564" s="35">
        <v>22150.998121739132</v>
      </c>
      <c r="N564" s="24"/>
      <c r="O564" s="34">
        <v>0</v>
      </c>
      <c r="P564" s="34">
        <v>0</v>
      </c>
      <c r="Q564" s="36">
        <v>0.09</v>
      </c>
      <c r="R564" s="36">
        <v>5.7291222378360457E-2</v>
      </c>
      <c r="S564" s="37">
        <v>0</v>
      </c>
      <c r="T564" s="24"/>
      <c r="U564" s="38">
        <v>21258</v>
      </c>
      <c r="V564" s="38">
        <v>0</v>
      </c>
      <c r="W564" s="38">
        <v>0</v>
      </c>
      <c r="X564" s="38">
        <v>893</v>
      </c>
      <c r="Y564" s="38">
        <v>22151</v>
      </c>
    </row>
    <row r="565" spans="1:25" x14ac:dyDescent="0.3">
      <c r="A565" s="31">
        <v>483</v>
      </c>
      <c r="B565" s="32">
        <v>483239665</v>
      </c>
      <c r="C565" s="33" t="s">
        <v>266</v>
      </c>
      <c r="D565" s="31">
        <v>239</v>
      </c>
      <c r="E565" s="33" t="s">
        <v>267</v>
      </c>
      <c r="F565" s="31">
        <v>665</v>
      </c>
      <c r="G565" s="33" t="s">
        <v>278</v>
      </c>
      <c r="H565" s="34">
        <v>15</v>
      </c>
      <c r="I565" s="35">
        <v>11539</v>
      </c>
      <c r="J565" s="35">
        <v>2133</v>
      </c>
      <c r="K565" s="35">
        <v>0</v>
      </c>
      <c r="L565" s="35">
        <v>893</v>
      </c>
      <c r="M565" s="35">
        <v>14565</v>
      </c>
      <c r="N565" s="24"/>
      <c r="O565" s="34">
        <v>0</v>
      </c>
      <c r="P565" s="34">
        <v>0</v>
      </c>
      <c r="Q565" s="36">
        <v>0.09</v>
      </c>
      <c r="R565" s="36">
        <v>6.5243557680071266E-3</v>
      </c>
      <c r="S565" s="37">
        <v>0</v>
      </c>
      <c r="T565" s="24"/>
      <c r="U565" s="38">
        <v>205080</v>
      </c>
      <c r="V565" s="38">
        <v>0</v>
      </c>
      <c r="W565" s="38">
        <v>0</v>
      </c>
      <c r="X565" s="38">
        <v>13395</v>
      </c>
      <c r="Y565" s="38">
        <v>218475</v>
      </c>
    </row>
    <row r="566" spans="1:25" x14ac:dyDescent="0.3">
      <c r="A566" s="31">
        <v>483</v>
      </c>
      <c r="B566" s="32">
        <v>483239760</v>
      </c>
      <c r="C566" s="33" t="s">
        <v>266</v>
      </c>
      <c r="D566" s="31">
        <v>239</v>
      </c>
      <c r="E566" s="33" t="s">
        <v>267</v>
      </c>
      <c r="F566" s="31">
        <v>760</v>
      </c>
      <c r="G566" s="33" t="s">
        <v>279</v>
      </c>
      <c r="H566" s="34">
        <v>51</v>
      </c>
      <c r="I566" s="35">
        <v>10332</v>
      </c>
      <c r="J566" s="35">
        <v>2026</v>
      </c>
      <c r="K566" s="35">
        <v>0</v>
      </c>
      <c r="L566" s="35">
        <v>893</v>
      </c>
      <c r="M566" s="35">
        <v>13251</v>
      </c>
      <c r="N566" s="24"/>
      <c r="O566" s="34">
        <v>0</v>
      </c>
      <c r="P566" s="34">
        <v>0</v>
      </c>
      <c r="Q566" s="36">
        <v>0.09</v>
      </c>
      <c r="R566" s="36">
        <v>3.0898714846530215E-2</v>
      </c>
      <c r="S566" s="37">
        <v>0</v>
      </c>
      <c r="T566" s="24"/>
      <c r="U566" s="38">
        <v>630258</v>
      </c>
      <c r="V566" s="38">
        <v>0</v>
      </c>
      <c r="W566" s="38">
        <v>0</v>
      </c>
      <c r="X566" s="38">
        <v>45543</v>
      </c>
      <c r="Y566" s="38">
        <v>675801</v>
      </c>
    </row>
    <row r="567" spans="1:25" x14ac:dyDescent="0.3">
      <c r="A567" s="31">
        <v>484</v>
      </c>
      <c r="B567" s="32">
        <v>484035035</v>
      </c>
      <c r="C567" s="33" t="s">
        <v>280</v>
      </c>
      <c r="D567" s="31">
        <v>35</v>
      </c>
      <c r="E567" s="33" t="s">
        <v>22</v>
      </c>
      <c r="F567" s="31">
        <v>35</v>
      </c>
      <c r="G567" s="33" t="s">
        <v>22</v>
      </c>
      <c r="H567" s="34">
        <v>1700</v>
      </c>
      <c r="I567" s="35">
        <v>12832</v>
      </c>
      <c r="J567" s="35">
        <v>4511</v>
      </c>
      <c r="K567" s="35">
        <v>0</v>
      </c>
      <c r="L567" s="35">
        <v>893</v>
      </c>
      <c r="M567" s="35">
        <v>18236</v>
      </c>
      <c r="N567" s="24"/>
      <c r="O567" s="34">
        <v>0</v>
      </c>
      <c r="P567" s="34">
        <v>0</v>
      </c>
      <c r="Q567" s="36">
        <v>0.18</v>
      </c>
      <c r="R567" s="36">
        <v>0.1589661347017316</v>
      </c>
      <c r="S567" s="37">
        <v>0</v>
      </c>
      <c r="T567" s="24"/>
      <c r="U567" s="38">
        <v>29483100</v>
      </c>
      <c r="V567" s="38">
        <v>0</v>
      </c>
      <c r="W567" s="38">
        <v>0</v>
      </c>
      <c r="X567" s="38">
        <v>1518100</v>
      </c>
      <c r="Y567" s="38">
        <v>31001200</v>
      </c>
    </row>
    <row r="568" spans="1:25" x14ac:dyDescent="0.3">
      <c r="A568" s="31">
        <v>485</v>
      </c>
      <c r="B568" s="32">
        <v>485258030</v>
      </c>
      <c r="C568" s="33" t="s">
        <v>281</v>
      </c>
      <c r="D568" s="31">
        <v>258</v>
      </c>
      <c r="E568" s="33" t="s">
        <v>97</v>
      </c>
      <c r="F568" s="31">
        <v>30</v>
      </c>
      <c r="G568" s="33" t="s">
        <v>115</v>
      </c>
      <c r="H568" s="34">
        <v>3</v>
      </c>
      <c r="I568" s="35">
        <v>10127</v>
      </c>
      <c r="J568" s="35">
        <v>2480</v>
      </c>
      <c r="K568" s="35">
        <v>0</v>
      </c>
      <c r="L568" s="35">
        <v>893</v>
      </c>
      <c r="M568" s="35">
        <v>13500</v>
      </c>
      <c r="N568" s="24"/>
      <c r="O568" s="34">
        <v>0</v>
      </c>
      <c r="P568" s="34">
        <v>0</v>
      </c>
      <c r="Q568" s="36">
        <v>0.09</v>
      </c>
      <c r="R568" s="36">
        <v>2.7353884164086051E-3</v>
      </c>
      <c r="S568" s="37">
        <v>0</v>
      </c>
      <c r="T568" s="24"/>
      <c r="U568" s="38">
        <v>37821</v>
      </c>
      <c r="V568" s="38">
        <v>0</v>
      </c>
      <c r="W568" s="38">
        <v>0</v>
      </c>
      <c r="X568" s="38">
        <v>2679</v>
      </c>
      <c r="Y568" s="38">
        <v>40500</v>
      </c>
    </row>
    <row r="569" spans="1:25" x14ac:dyDescent="0.3">
      <c r="A569" s="31">
        <v>485</v>
      </c>
      <c r="B569" s="32">
        <v>485258035</v>
      </c>
      <c r="C569" s="33" t="s">
        <v>281</v>
      </c>
      <c r="D569" s="31">
        <v>258</v>
      </c>
      <c r="E569" s="33" t="s">
        <v>97</v>
      </c>
      <c r="F569" s="31">
        <v>35</v>
      </c>
      <c r="G569" s="33" t="s">
        <v>22</v>
      </c>
      <c r="H569" s="34">
        <v>1</v>
      </c>
      <c r="I569" s="35">
        <v>10127</v>
      </c>
      <c r="J569" s="35">
        <v>3560</v>
      </c>
      <c r="K569" s="35">
        <v>0</v>
      </c>
      <c r="L569" s="35">
        <v>893</v>
      </c>
      <c r="M569" s="35">
        <v>14580</v>
      </c>
      <c r="N569" s="24"/>
      <c r="O569" s="34">
        <v>0</v>
      </c>
      <c r="P569" s="34">
        <v>0</v>
      </c>
      <c r="Q569" s="36">
        <v>0.18</v>
      </c>
      <c r="R569" s="36">
        <v>0.1589661347017316</v>
      </c>
      <c r="S569" s="37">
        <v>0</v>
      </c>
      <c r="T569" s="24"/>
      <c r="U569" s="38">
        <v>13687</v>
      </c>
      <c r="V569" s="38">
        <v>0</v>
      </c>
      <c r="W569" s="38">
        <v>0</v>
      </c>
      <c r="X569" s="38">
        <v>893</v>
      </c>
      <c r="Y569" s="38">
        <v>14580</v>
      </c>
    </row>
    <row r="570" spans="1:25" x14ac:dyDescent="0.3">
      <c r="A570" s="31">
        <v>485</v>
      </c>
      <c r="B570" s="32">
        <v>485258071</v>
      </c>
      <c r="C570" s="33" t="s">
        <v>281</v>
      </c>
      <c r="D570" s="31">
        <v>258</v>
      </c>
      <c r="E570" s="33" t="s">
        <v>97</v>
      </c>
      <c r="F570" s="31">
        <v>71</v>
      </c>
      <c r="G570" s="33" t="s">
        <v>24</v>
      </c>
      <c r="H570" s="34">
        <v>3</v>
      </c>
      <c r="I570" s="35">
        <v>11259</v>
      </c>
      <c r="J570" s="35">
        <v>5851</v>
      </c>
      <c r="K570" s="35">
        <v>0</v>
      </c>
      <c r="L570" s="35">
        <v>893</v>
      </c>
      <c r="M570" s="35">
        <v>18003</v>
      </c>
      <c r="N570" s="24"/>
      <c r="O570" s="34">
        <v>0</v>
      </c>
      <c r="P570" s="34">
        <v>0</v>
      </c>
      <c r="Q570" s="36">
        <v>0.09</v>
      </c>
      <c r="R570" s="36">
        <v>3.5184856204955421E-3</v>
      </c>
      <c r="S570" s="37">
        <v>0</v>
      </c>
      <c r="T570" s="24"/>
      <c r="U570" s="38">
        <v>51330</v>
      </c>
      <c r="V570" s="38">
        <v>0</v>
      </c>
      <c r="W570" s="38">
        <v>0</v>
      </c>
      <c r="X570" s="38">
        <v>2679</v>
      </c>
      <c r="Y570" s="38">
        <v>54009</v>
      </c>
    </row>
    <row r="571" spans="1:25" x14ac:dyDescent="0.3">
      <c r="A571" s="31">
        <v>485</v>
      </c>
      <c r="B571" s="32">
        <v>485258163</v>
      </c>
      <c r="C571" s="33" t="s">
        <v>281</v>
      </c>
      <c r="D571" s="31">
        <v>258</v>
      </c>
      <c r="E571" s="33" t="s">
        <v>97</v>
      </c>
      <c r="F571" s="31">
        <v>163</v>
      </c>
      <c r="G571" s="33" t="s">
        <v>27</v>
      </c>
      <c r="H571" s="34">
        <v>18</v>
      </c>
      <c r="I571" s="35">
        <v>11779</v>
      </c>
      <c r="J571" s="35">
        <v>498</v>
      </c>
      <c r="K571" s="35">
        <v>0</v>
      </c>
      <c r="L571" s="35">
        <v>893</v>
      </c>
      <c r="M571" s="35">
        <v>13170</v>
      </c>
      <c r="N571" s="24"/>
      <c r="O571" s="34">
        <v>0</v>
      </c>
      <c r="P571" s="34">
        <v>0</v>
      </c>
      <c r="Q571" s="36">
        <v>0.18</v>
      </c>
      <c r="R571" s="36">
        <v>9.7611877434862299E-2</v>
      </c>
      <c r="S571" s="37">
        <v>0</v>
      </c>
      <c r="T571" s="24"/>
      <c r="U571" s="38">
        <v>220986</v>
      </c>
      <c r="V571" s="38">
        <v>0</v>
      </c>
      <c r="W571" s="38">
        <v>0</v>
      </c>
      <c r="X571" s="38">
        <v>16074</v>
      </c>
      <c r="Y571" s="38">
        <v>237060</v>
      </c>
    </row>
    <row r="572" spans="1:25" x14ac:dyDescent="0.3">
      <c r="A572" s="31">
        <v>485</v>
      </c>
      <c r="B572" s="32">
        <v>485258168</v>
      </c>
      <c r="C572" s="33" t="s">
        <v>281</v>
      </c>
      <c r="D572" s="31">
        <v>258</v>
      </c>
      <c r="E572" s="33" t="s">
        <v>97</v>
      </c>
      <c r="F572" s="31">
        <v>168</v>
      </c>
      <c r="G572" s="33" t="s">
        <v>117</v>
      </c>
      <c r="H572" s="34">
        <v>1</v>
      </c>
      <c r="I572" s="35">
        <v>12390</v>
      </c>
      <c r="J572" s="35">
        <v>6399</v>
      </c>
      <c r="K572" s="35">
        <v>0</v>
      </c>
      <c r="L572" s="35">
        <v>893</v>
      </c>
      <c r="M572" s="35">
        <v>19682</v>
      </c>
      <c r="N572" s="24"/>
      <c r="O572" s="34">
        <v>0</v>
      </c>
      <c r="P572" s="34">
        <v>0</v>
      </c>
      <c r="Q572" s="36">
        <v>0.09</v>
      </c>
      <c r="R572" s="36">
        <v>4.9744929740139388E-2</v>
      </c>
      <c r="S572" s="37">
        <v>0</v>
      </c>
      <c r="T572" s="24"/>
      <c r="U572" s="38">
        <v>18789</v>
      </c>
      <c r="V572" s="38">
        <v>0</v>
      </c>
      <c r="W572" s="38">
        <v>0</v>
      </c>
      <c r="X572" s="38">
        <v>893</v>
      </c>
      <c r="Y572" s="38">
        <v>19682</v>
      </c>
    </row>
    <row r="573" spans="1:25" x14ac:dyDescent="0.3">
      <c r="A573" s="31">
        <v>485</v>
      </c>
      <c r="B573" s="32">
        <v>485258229</v>
      </c>
      <c r="C573" s="33" t="s">
        <v>281</v>
      </c>
      <c r="D573" s="31">
        <v>258</v>
      </c>
      <c r="E573" s="33" t="s">
        <v>97</v>
      </c>
      <c r="F573" s="31">
        <v>229</v>
      </c>
      <c r="G573" s="33" t="s">
        <v>113</v>
      </c>
      <c r="H573" s="34">
        <v>14</v>
      </c>
      <c r="I573" s="35">
        <v>11906</v>
      </c>
      <c r="J573" s="35">
        <v>2053</v>
      </c>
      <c r="K573" s="35">
        <v>0</v>
      </c>
      <c r="L573" s="35">
        <v>893</v>
      </c>
      <c r="M573" s="35">
        <v>14852</v>
      </c>
      <c r="N573" s="24"/>
      <c r="O573" s="34">
        <v>0</v>
      </c>
      <c r="P573" s="34">
        <v>0</v>
      </c>
      <c r="Q573" s="36">
        <v>0.09</v>
      </c>
      <c r="R573" s="36">
        <v>1.1817585417778463E-2</v>
      </c>
      <c r="S573" s="37">
        <v>0</v>
      </c>
      <c r="T573" s="24"/>
      <c r="U573" s="38">
        <v>195426</v>
      </c>
      <c r="V573" s="38">
        <v>0</v>
      </c>
      <c r="W573" s="38">
        <v>0</v>
      </c>
      <c r="X573" s="38">
        <v>12502</v>
      </c>
      <c r="Y573" s="38">
        <v>207928</v>
      </c>
    </row>
    <row r="574" spans="1:25" x14ac:dyDescent="0.3">
      <c r="A574" s="31">
        <v>485</v>
      </c>
      <c r="B574" s="32">
        <v>485258248</v>
      </c>
      <c r="C574" s="33" t="s">
        <v>281</v>
      </c>
      <c r="D574" s="31">
        <v>258</v>
      </c>
      <c r="E574" s="33" t="s">
        <v>97</v>
      </c>
      <c r="F574" s="31">
        <v>248</v>
      </c>
      <c r="G574" s="33" t="s">
        <v>30</v>
      </c>
      <c r="H574" s="34">
        <v>2</v>
      </c>
      <c r="I574" s="35">
        <v>9269</v>
      </c>
      <c r="J574" s="35">
        <v>916</v>
      </c>
      <c r="K574" s="35">
        <v>0</v>
      </c>
      <c r="L574" s="35">
        <v>893</v>
      </c>
      <c r="M574" s="35">
        <v>11078</v>
      </c>
      <c r="N574" s="24"/>
      <c r="O574" s="34">
        <v>0</v>
      </c>
      <c r="P574" s="34">
        <v>0</v>
      </c>
      <c r="Q574" s="36">
        <v>0.09</v>
      </c>
      <c r="R574" s="36">
        <v>5.2152297853696877E-2</v>
      </c>
      <c r="S574" s="37">
        <v>0</v>
      </c>
      <c r="T574" s="24"/>
      <c r="U574" s="38">
        <v>20370</v>
      </c>
      <c r="V574" s="38">
        <v>0</v>
      </c>
      <c r="W574" s="38">
        <v>0</v>
      </c>
      <c r="X574" s="38">
        <v>1786</v>
      </c>
      <c r="Y574" s="38">
        <v>22156</v>
      </c>
    </row>
    <row r="575" spans="1:25" x14ac:dyDescent="0.3">
      <c r="A575" s="31">
        <v>485</v>
      </c>
      <c r="B575" s="32">
        <v>485258258</v>
      </c>
      <c r="C575" s="33" t="s">
        <v>281</v>
      </c>
      <c r="D575" s="31">
        <v>258</v>
      </c>
      <c r="E575" s="33" t="s">
        <v>97</v>
      </c>
      <c r="F575" s="31">
        <v>258</v>
      </c>
      <c r="G575" s="33" t="s">
        <v>97</v>
      </c>
      <c r="H575" s="34">
        <v>436</v>
      </c>
      <c r="I575" s="35">
        <v>10825</v>
      </c>
      <c r="J575" s="35">
        <v>3456</v>
      </c>
      <c r="K575" s="35">
        <v>0</v>
      </c>
      <c r="L575" s="35">
        <v>893</v>
      </c>
      <c r="M575" s="35">
        <v>15174</v>
      </c>
      <c r="N575" s="24"/>
      <c r="O575" s="34">
        <v>0</v>
      </c>
      <c r="P575" s="34">
        <v>0</v>
      </c>
      <c r="Q575" s="36">
        <v>0.18</v>
      </c>
      <c r="R575" s="36">
        <v>9.5315499519647115E-2</v>
      </c>
      <c r="S575" s="37">
        <v>0</v>
      </c>
      <c r="T575" s="24"/>
      <c r="U575" s="38">
        <v>6226516</v>
      </c>
      <c r="V575" s="38">
        <v>0</v>
      </c>
      <c r="W575" s="38">
        <v>0</v>
      </c>
      <c r="X575" s="38">
        <v>389348</v>
      </c>
      <c r="Y575" s="38">
        <v>6615864</v>
      </c>
    </row>
    <row r="576" spans="1:25" x14ac:dyDescent="0.3">
      <c r="A576" s="31">
        <v>485</v>
      </c>
      <c r="B576" s="32">
        <v>485258291</v>
      </c>
      <c r="C576" s="33" t="s">
        <v>281</v>
      </c>
      <c r="D576" s="31">
        <v>258</v>
      </c>
      <c r="E576" s="33" t="s">
        <v>97</v>
      </c>
      <c r="F576" s="31">
        <v>291</v>
      </c>
      <c r="G576" s="33" t="s">
        <v>118</v>
      </c>
      <c r="H576" s="34">
        <v>2</v>
      </c>
      <c r="I576" s="35">
        <v>10127</v>
      </c>
      <c r="J576" s="35">
        <v>6184</v>
      </c>
      <c r="K576" s="35">
        <v>0</v>
      </c>
      <c r="L576" s="35">
        <v>893</v>
      </c>
      <c r="M576" s="35">
        <v>17204</v>
      </c>
      <c r="N576" s="24"/>
      <c r="O576" s="34">
        <v>0</v>
      </c>
      <c r="P576" s="34">
        <v>0</v>
      </c>
      <c r="Q576" s="36">
        <v>0.09</v>
      </c>
      <c r="R576" s="36">
        <v>1.1011605852764511E-2</v>
      </c>
      <c r="S576" s="37">
        <v>0</v>
      </c>
      <c r="T576" s="24"/>
      <c r="U576" s="38">
        <v>32622</v>
      </c>
      <c r="V576" s="38">
        <v>0</v>
      </c>
      <c r="W576" s="38">
        <v>0</v>
      </c>
      <c r="X576" s="38">
        <v>1786</v>
      </c>
      <c r="Y576" s="38">
        <v>34408</v>
      </c>
    </row>
    <row r="577" spans="1:25" x14ac:dyDescent="0.3">
      <c r="A577" s="31">
        <v>486</v>
      </c>
      <c r="B577" s="32">
        <v>486348151</v>
      </c>
      <c r="C577" s="33" t="s">
        <v>283</v>
      </c>
      <c r="D577" s="31">
        <v>348</v>
      </c>
      <c r="E577" s="33" t="s">
        <v>132</v>
      </c>
      <c r="F577" s="31">
        <v>151</v>
      </c>
      <c r="G577" s="33" t="s">
        <v>178</v>
      </c>
      <c r="H577" s="34">
        <v>2</v>
      </c>
      <c r="I577" s="35">
        <v>9866</v>
      </c>
      <c r="J577" s="35">
        <v>2110</v>
      </c>
      <c r="K577" s="35">
        <v>0</v>
      </c>
      <c r="L577" s="35">
        <v>893</v>
      </c>
      <c r="M577" s="35">
        <v>12869</v>
      </c>
      <c r="N577" s="24"/>
      <c r="O577" s="34">
        <v>0</v>
      </c>
      <c r="P577" s="34">
        <v>0</v>
      </c>
      <c r="Q577" s="36">
        <v>0.09</v>
      </c>
      <c r="R577" s="36">
        <v>7.0011070635058979E-3</v>
      </c>
      <c r="S577" s="37">
        <v>0</v>
      </c>
      <c r="T577" s="24"/>
      <c r="U577" s="38">
        <v>23952</v>
      </c>
      <c r="V577" s="38">
        <v>0</v>
      </c>
      <c r="W577" s="38">
        <v>0</v>
      </c>
      <c r="X577" s="38">
        <v>1786</v>
      </c>
      <c r="Y577" s="38">
        <v>25738</v>
      </c>
    </row>
    <row r="578" spans="1:25" x14ac:dyDescent="0.3">
      <c r="A578" s="31">
        <v>486</v>
      </c>
      <c r="B578" s="32">
        <v>486348186</v>
      </c>
      <c r="C578" s="33" t="s">
        <v>283</v>
      </c>
      <c r="D578" s="31">
        <v>348</v>
      </c>
      <c r="E578" s="33" t="s">
        <v>132</v>
      </c>
      <c r="F578" s="31">
        <v>186</v>
      </c>
      <c r="G578" s="33" t="s">
        <v>180</v>
      </c>
      <c r="H578" s="34">
        <v>2</v>
      </c>
      <c r="I578" s="35">
        <v>14961</v>
      </c>
      <c r="J578" s="35">
        <v>6537</v>
      </c>
      <c r="K578" s="35">
        <v>0</v>
      </c>
      <c r="L578" s="35">
        <v>893</v>
      </c>
      <c r="M578" s="35">
        <v>22391</v>
      </c>
      <c r="N578" s="24"/>
      <c r="O578" s="34">
        <v>0</v>
      </c>
      <c r="P578" s="34">
        <v>0</v>
      </c>
      <c r="Q578" s="36">
        <v>0.09</v>
      </c>
      <c r="R578" s="36">
        <v>3.7842511860606987E-3</v>
      </c>
      <c r="S578" s="37">
        <v>0</v>
      </c>
      <c r="T578" s="24"/>
      <c r="U578" s="38">
        <v>42996</v>
      </c>
      <c r="V578" s="38">
        <v>0</v>
      </c>
      <c r="W578" s="38">
        <v>0</v>
      </c>
      <c r="X578" s="38">
        <v>1786</v>
      </c>
      <c r="Y578" s="38">
        <v>44782</v>
      </c>
    </row>
    <row r="579" spans="1:25" x14ac:dyDescent="0.3">
      <c r="A579" s="31">
        <v>486</v>
      </c>
      <c r="B579" s="32">
        <v>486348214</v>
      </c>
      <c r="C579" s="33" t="s">
        <v>283</v>
      </c>
      <c r="D579" s="31">
        <v>348</v>
      </c>
      <c r="E579" s="33" t="s">
        <v>132</v>
      </c>
      <c r="F579" s="31">
        <v>214</v>
      </c>
      <c r="G579" s="33" t="s">
        <v>203</v>
      </c>
      <c r="H579" s="34">
        <v>1</v>
      </c>
      <c r="I579" s="35">
        <v>8749</v>
      </c>
      <c r="J579" s="35">
        <v>1609</v>
      </c>
      <c r="K579" s="35">
        <v>0</v>
      </c>
      <c r="L579" s="35">
        <v>893</v>
      </c>
      <c r="M579" s="35">
        <v>11251</v>
      </c>
      <c r="N579" s="24"/>
      <c r="O579" s="34">
        <v>0</v>
      </c>
      <c r="P579" s="34">
        <v>0</v>
      </c>
      <c r="Q579" s="36">
        <v>0.09</v>
      </c>
      <c r="R579" s="36">
        <v>1.5911857221576904E-3</v>
      </c>
      <c r="S579" s="37">
        <v>0</v>
      </c>
      <c r="T579" s="24"/>
      <c r="U579" s="38">
        <v>10358</v>
      </c>
      <c r="V579" s="38">
        <v>0</v>
      </c>
      <c r="W579" s="38">
        <v>0</v>
      </c>
      <c r="X579" s="38">
        <v>893</v>
      </c>
      <c r="Y579" s="38">
        <v>11251</v>
      </c>
    </row>
    <row r="580" spans="1:25" x14ac:dyDescent="0.3">
      <c r="A580" s="31">
        <v>486</v>
      </c>
      <c r="B580" s="32">
        <v>486348226</v>
      </c>
      <c r="C580" s="33" t="s">
        <v>283</v>
      </c>
      <c r="D580" s="31">
        <v>348</v>
      </c>
      <c r="E580" s="33" t="s">
        <v>132</v>
      </c>
      <c r="F580" s="31">
        <v>226</v>
      </c>
      <c r="G580" s="33" t="s">
        <v>181</v>
      </c>
      <c r="H580" s="34">
        <v>2</v>
      </c>
      <c r="I580" s="35">
        <v>10800.899275608375</v>
      </c>
      <c r="J580" s="35">
        <v>664</v>
      </c>
      <c r="K580" s="35">
        <v>0</v>
      </c>
      <c r="L580" s="35">
        <v>893</v>
      </c>
      <c r="M580" s="35">
        <v>12357.899275608375</v>
      </c>
      <c r="N580" s="24"/>
      <c r="O580" s="34">
        <v>0</v>
      </c>
      <c r="P580" s="34">
        <v>0</v>
      </c>
      <c r="Q580" s="36">
        <v>0.09</v>
      </c>
      <c r="R580" s="36">
        <v>1.1308711132789417E-2</v>
      </c>
      <c r="S580" s="37">
        <v>0</v>
      </c>
      <c r="T580" s="24"/>
      <c r="U580" s="38">
        <v>22930</v>
      </c>
      <c r="V580" s="38">
        <v>0</v>
      </c>
      <c r="W580" s="38">
        <v>0</v>
      </c>
      <c r="X580" s="38">
        <v>1786</v>
      </c>
      <c r="Y580" s="38">
        <v>24716</v>
      </c>
    </row>
    <row r="581" spans="1:25" x14ac:dyDescent="0.3">
      <c r="A581" s="31">
        <v>486</v>
      </c>
      <c r="B581" s="32">
        <v>486348271</v>
      </c>
      <c r="C581" s="33" t="s">
        <v>283</v>
      </c>
      <c r="D581" s="31">
        <v>348</v>
      </c>
      <c r="E581" s="33" t="s">
        <v>132</v>
      </c>
      <c r="F581" s="31">
        <v>271</v>
      </c>
      <c r="G581" s="33" t="s">
        <v>129</v>
      </c>
      <c r="H581" s="34">
        <v>1</v>
      </c>
      <c r="I581" s="35">
        <v>10007.832304765054</v>
      </c>
      <c r="J581" s="35">
        <v>2803</v>
      </c>
      <c r="K581" s="35">
        <v>0</v>
      </c>
      <c r="L581" s="35">
        <v>893</v>
      </c>
      <c r="M581" s="35">
        <v>13703.832304765054</v>
      </c>
      <c r="N581" s="24"/>
      <c r="O581" s="34">
        <v>0</v>
      </c>
      <c r="P581" s="34">
        <v>0</v>
      </c>
      <c r="Q581" s="36">
        <v>0.09</v>
      </c>
      <c r="R581" s="36">
        <v>4.7242323437564314E-3</v>
      </c>
      <c r="S581" s="37">
        <v>0</v>
      </c>
      <c r="T581" s="24"/>
      <c r="U581" s="38">
        <v>12811</v>
      </c>
      <c r="V581" s="38">
        <v>0</v>
      </c>
      <c r="W581" s="38">
        <v>0</v>
      </c>
      <c r="X581" s="38">
        <v>893</v>
      </c>
      <c r="Y581" s="38">
        <v>13704</v>
      </c>
    </row>
    <row r="582" spans="1:25" x14ac:dyDescent="0.3">
      <c r="A582" s="31">
        <v>486</v>
      </c>
      <c r="B582" s="32">
        <v>486348277</v>
      </c>
      <c r="C582" s="33" t="s">
        <v>283</v>
      </c>
      <c r="D582" s="31">
        <v>348</v>
      </c>
      <c r="E582" s="33" t="s">
        <v>132</v>
      </c>
      <c r="F582" s="31">
        <v>277</v>
      </c>
      <c r="G582" s="33" t="s">
        <v>334</v>
      </c>
      <c r="H582" s="34">
        <v>1</v>
      </c>
      <c r="I582" s="35">
        <v>12416.567968885047</v>
      </c>
      <c r="J582" s="35">
        <v>359</v>
      </c>
      <c r="K582" s="35">
        <v>0</v>
      </c>
      <c r="L582" s="35">
        <v>893</v>
      </c>
      <c r="M582" s="35">
        <v>13668.567968885047</v>
      </c>
      <c r="N582" s="24"/>
      <c r="O582" s="34">
        <v>0</v>
      </c>
      <c r="P582" s="34">
        <v>0</v>
      </c>
      <c r="Q582" s="36">
        <v>0.18</v>
      </c>
      <c r="R582" s="36">
        <v>2.9612674282783535E-2</v>
      </c>
      <c r="S582" s="37">
        <v>0</v>
      </c>
      <c r="T582" s="24"/>
      <c r="U582" s="38">
        <v>12776</v>
      </c>
      <c r="V582" s="38">
        <v>0</v>
      </c>
      <c r="W582" s="38">
        <v>0</v>
      </c>
      <c r="X582" s="38">
        <v>893</v>
      </c>
      <c r="Y582" s="38">
        <v>13669</v>
      </c>
    </row>
    <row r="583" spans="1:25" x14ac:dyDescent="0.3">
      <c r="A583" s="31">
        <v>486</v>
      </c>
      <c r="B583" s="32">
        <v>486348316</v>
      </c>
      <c r="C583" s="33" t="s">
        <v>283</v>
      </c>
      <c r="D583" s="31">
        <v>348</v>
      </c>
      <c r="E583" s="33" t="s">
        <v>132</v>
      </c>
      <c r="F583" s="31">
        <v>316</v>
      </c>
      <c r="G583" s="33" t="s">
        <v>182</v>
      </c>
      <c r="H583" s="34">
        <v>3</v>
      </c>
      <c r="I583" s="35">
        <v>8704</v>
      </c>
      <c r="J583" s="35">
        <v>1192</v>
      </c>
      <c r="K583" s="35">
        <v>0</v>
      </c>
      <c r="L583" s="35">
        <v>893</v>
      </c>
      <c r="M583" s="35">
        <v>10789</v>
      </c>
      <c r="N583" s="24"/>
      <c r="O583" s="34">
        <v>0</v>
      </c>
      <c r="P583" s="34">
        <v>0</v>
      </c>
      <c r="Q583" s="36">
        <v>0.18</v>
      </c>
      <c r="R583" s="36">
        <v>7.7401177601864393E-3</v>
      </c>
      <c r="S583" s="37">
        <v>0</v>
      </c>
      <c r="T583" s="24"/>
      <c r="U583" s="38">
        <v>29688</v>
      </c>
      <c r="V583" s="38">
        <v>0</v>
      </c>
      <c r="W583" s="38">
        <v>0</v>
      </c>
      <c r="X583" s="38">
        <v>2679</v>
      </c>
      <c r="Y583" s="38">
        <v>32367</v>
      </c>
    </row>
    <row r="584" spans="1:25" x14ac:dyDescent="0.3">
      <c r="A584" s="31">
        <v>486</v>
      </c>
      <c r="B584" s="32">
        <v>486348348</v>
      </c>
      <c r="C584" s="33" t="s">
        <v>283</v>
      </c>
      <c r="D584" s="31">
        <v>348</v>
      </c>
      <c r="E584" s="33" t="s">
        <v>132</v>
      </c>
      <c r="F584" s="31">
        <v>348</v>
      </c>
      <c r="G584" s="33" t="s">
        <v>132</v>
      </c>
      <c r="H584" s="34">
        <v>649</v>
      </c>
      <c r="I584" s="35">
        <v>12014</v>
      </c>
      <c r="J584" s="35">
        <v>100</v>
      </c>
      <c r="K584" s="35">
        <v>0</v>
      </c>
      <c r="L584" s="35">
        <v>893</v>
      </c>
      <c r="M584" s="35">
        <v>13007</v>
      </c>
      <c r="N584" s="24"/>
      <c r="O584" s="34">
        <v>0</v>
      </c>
      <c r="P584" s="34">
        <v>0</v>
      </c>
      <c r="Q584" s="36">
        <v>0.09</v>
      </c>
      <c r="R584" s="36">
        <v>6.5907631065990693E-2</v>
      </c>
      <c r="S584" s="37">
        <v>0</v>
      </c>
      <c r="T584" s="24"/>
      <c r="U584" s="38">
        <v>7861986</v>
      </c>
      <c r="V584" s="38">
        <v>0</v>
      </c>
      <c r="W584" s="38">
        <v>0</v>
      </c>
      <c r="X584" s="38">
        <v>579557</v>
      </c>
      <c r="Y584" s="38">
        <v>8441543</v>
      </c>
    </row>
    <row r="585" spans="1:25" x14ac:dyDescent="0.3">
      <c r="A585" s="31">
        <v>486</v>
      </c>
      <c r="B585" s="32">
        <v>486348767</v>
      </c>
      <c r="C585" s="33" t="s">
        <v>283</v>
      </c>
      <c r="D585" s="31">
        <v>348</v>
      </c>
      <c r="E585" s="33" t="s">
        <v>132</v>
      </c>
      <c r="F585" s="31">
        <v>767</v>
      </c>
      <c r="G585" s="33" t="s">
        <v>184</v>
      </c>
      <c r="H585" s="34">
        <v>4</v>
      </c>
      <c r="I585" s="35">
        <v>12503</v>
      </c>
      <c r="J585" s="35">
        <v>2887</v>
      </c>
      <c r="K585" s="35">
        <v>0</v>
      </c>
      <c r="L585" s="35">
        <v>893</v>
      </c>
      <c r="M585" s="35">
        <v>16283</v>
      </c>
      <c r="N585" s="24"/>
      <c r="O585" s="34">
        <v>0</v>
      </c>
      <c r="P585" s="34">
        <v>0</v>
      </c>
      <c r="Q585" s="36">
        <v>0.09</v>
      </c>
      <c r="R585" s="36">
        <v>2.5184414064304547E-2</v>
      </c>
      <c r="S585" s="37">
        <v>0</v>
      </c>
      <c r="T585" s="24"/>
      <c r="U585" s="38">
        <v>61560</v>
      </c>
      <c r="V585" s="38">
        <v>0</v>
      </c>
      <c r="W585" s="38">
        <v>0</v>
      </c>
      <c r="X585" s="38">
        <v>3572</v>
      </c>
      <c r="Y585" s="38">
        <v>65132</v>
      </c>
    </row>
    <row r="586" spans="1:25" x14ac:dyDescent="0.3">
      <c r="A586" s="31">
        <v>486</v>
      </c>
      <c r="B586" s="32">
        <v>486348775</v>
      </c>
      <c r="C586" s="33" t="s">
        <v>283</v>
      </c>
      <c r="D586" s="31">
        <v>348</v>
      </c>
      <c r="E586" s="33" t="s">
        <v>132</v>
      </c>
      <c r="F586" s="31">
        <v>775</v>
      </c>
      <c r="G586" s="33" t="s">
        <v>77</v>
      </c>
      <c r="H586" s="34">
        <v>1</v>
      </c>
      <c r="I586" s="35">
        <v>9869.0031867184134</v>
      </c>
      <c r="J586" s="35">
        <v>1872</v>
      </c>
      <c r="K586" s="35">
        <v>0</v>
      </c>
      <c r="L586" s="35">
        <v>893</v>
      </c>
      <c r="M586" s="35">
        <v>12634.003186718413</v>
      </c>
      <c r="N586" s="24"/>
      <c r="O586" s="34">
        <v>0</v>
      </c>
      <c r="P586" s="34">
        <v>0</v>
      </c>
      <c r="Q586" s="36">
        <v>0.09</v>
      </c>
      <c r="R586" s="36">
        <v>5.1544450617328971E-3</v>
      </c>
      <c r="S586" s="37">
        <v>0</v>
      </c>
      <c r="T586" s="24"/>
      <c r="U586" s="38">
        <v>11741</v>
      </c>
      <c r="V586" s="38">
        <v>0</v>
      </c>
      <c r="W586" s="38">
        <v>0</v>
      </c>
      <c r="X586" s="38">
        <v>893</v>
      </c>
      <c r="Y586" s="38">
        <v>12634</v>
      </c>
    </row>
    <row r="587" spans="1:25" x14ac:dyDescent="0.3">
      <c r="A587" s="31">
        <v>487</v>
      </c>
      <c r="B587" s="32">
        <v>487049010</v>
      </c>
      <c r="C587" s="33" t="s">
        <v>284</v>
      </c>
      <c r="D587" s="31">
        <v>49</v>
      </c>
      <c r="E587" s="33" t="s">
        <v>96</v>
      </c>
      <c r="F587" s="31">
        <v>10</v>
      </c>
      <c r="G587" s="33" t="s">
        <v>99</v>
      </c>
      <c r="H587" s="34">
        <v>1</v>
      </c>
      <c r="I587" s="35">
        <v>15250</v>
      </c>
      <c r="J587" s="35">
        <v>4691</v>
      </c>
      <c r="K587" s="35">
        <v>0</v>
      </c>
      <c r="L587" s="35">
        <v>893</v>
      </c>
      <c r="M587" s="35">
        <v>20834</v>
      </c>
      <c r="N587" s="24"/>
      <c r="O587" s="34">
        <v>0</v>
      </c>
      <c r="P587" s="34">
        <v>0</v>
      </c>
      <c r="Q587" s="36">
        <v>0.09</v>
      </c>
      <c r="R587" s="36">
        <v>2.4632241906512773E-3</v>
      </c>
      <c r="S587" s="37">
        <v>0</v>
      </c>
      <c r="T587" s="24"/>
      <c r="U587" s="38">
        <v>19941</v>
      </c>
      <c r="V587" s="38">
        <v>0</v>
      </c>
      <c r="W587" s="38">
        <v>0</v>
      </c>
      <c r="X587" s="38">
        <v>893</v>
      </c>
      <c r="Y587" s="38">
        <v>20834</v>
      </c>
    </row>
    <row r="588" spans="1:25" x14ac:dyDescent="0.3">
      <c r="A588" s="31">
        <v>487</v>
      </c>
      <c r="B588" s="32">
        <v>487049031</v>
      </c>
      <c r="C588" s="33" t="s">
        <v>284</v>
      </c>
      <c r="D588" s="31">
        <v>49</v>
      </c>
      <c r="E588" s="33" t="s">
        <v>96</v>
      </c>
      <c r="F588" s="31">
        <v>31</v>
      </c>
      <c r="G588" s="33" t="s">
        <v>101</v>
      </c>
      <c r="H588" s="34">
        <v>6</v>
      </c>
      <c r="I588" s="35">
        <v>11019</v>
      </c>
      <c r="J588" s="35">
        <v>5112</v>
      </c>
      <c r="K588" s="35">
        <v>0</v>
      </c>
      <c r="L588" s="35">
        <v>893</v>
      </c>
      <c r="M588" s="35">
        <v>17024</v>
      </c>
      <c r="N588" s="24"/>
      <c r="O588" s="34">
        <v>0</v>
      </c>
      <c r="P588" s="34">
        <v>0</v>
      </c>
      <c r="Q588" s="36">
        <v>0.09</v>
      </c>
      <c r="R588" s="36">
        <v>2.7986524078624942E-2</v>
      </c>
      <c r="S588" s="37">
        <v>0</v>
      </c>
      <c r="T588" s="24"/>
      <c r="U588" s="38">
        <v>96786</v>
      </c>
      <c r="V588" s="38">
        <v>0</v>
      </c>
      <c r="W588" s="38">
        <v>0</v>
      </c>
      <c r="X588" s="38">
        <v>5358</v>
      </c>
      <c r="Y588" s="38">
        <v>102144</v>
      </c>
    </row>
    <row r="589" spans="1:25" x14ac:dyDescent="0.3">
      <c r="A589" s="31">
        <v>487</v>
      </c>
      <c r="B589" s="32">
        <v>487049035</v>
      </c>
      <c r="C589" s="33" t="s">
        <v>284</v>
      </c>
      <c r="D589" s="31">
        <v>49</v>
      </c>
      <c r="E589" s="33" t="s">
        <v>96</v>
      </c>
      <c r="F589" s="31">
        <v>35</v>
      </c>
      <c r="G589" s="33" t="s">
        <v>22</v>
      </c>
      <c r="H589" s="34">
        <v>38</v>
      </c>
      <c r="I589" s="35">
        <v>12738</v>
      </c>
      <c r="J589" s="35">
        <v>4478</v>
      </c>
      <c r="K589" s="35">
        <v>0</v>
      </c>
      <c r="L589" s="35">
        <v>893</v>
      </c>
      <c r="M589" s="35">
        <v>18109</v>
      </c>
      <c r="N589" s="24"/>
      <c r="O589" s="34">
        <v>0</v>
      </c>
      <c r="P589" s="34">
        <v>0</v>
      </c>
      <c r="Q589" s="36">
        <v>0.18</v>
      </c>
      <c r="R589" s="36">
        <v>0.1589661347017316</v>
      </c>
      <c r="S589" s="37">
        <v>0</v>
      </c>
      <c r="T589" s="24"/>
      <c r="U589" s="38">
        <v>654208</v>
      </c>
      <c r="V589" s="38">
        <v>0</v>
      </c>
      <c r="W589" s="38">
        <v>0</v>
      </c>
      <c r="X589" s="38">
        <v>33934</v>
      </c>
      <c r="Y589" s="38">
        <v>688142</v>
      </c>
    </row>
    <row r="590" spans="1:25" x14ac:dyDescent="0.3">
      <c r="A590" s="31">
        <v>487</v>
      </c>
      <c r="B590" s="32">
        <v>487049044</v>
      </c>
      <c r="C590" s="33" t="s">
        <v>284</v>
      </c>
      <c r="D590" s="31">
        <v>49</v>
      </c>
      <c r="E590" s="33" t="s">
        <v>96</v>
      </c>
      <c r="F590" s="31">
        <v>44</v>
      </c>
      <c r="G590" s="33" t="s">
        <v>35</v>
      </c>
      <c r="H590" s="34">
        <v>3</v>
      </c>
      <c r="I590" s="35">
        <v>9991</v>
      </c>
      <c r="J590" s="35">
        <v>229</v>
      </c>
      <c r="K590" s="35">
        <v>0</v>
      </c>
      <c r="L590" s="35">
        <v>893</v>
      </c>
      <c r="M590" s="35">
        <v>11113</v>
      </c>
      <c r="N590" s="24"/>
      <c r="O590" s="34">
        <v>0</v>
      </c>
      <c r="P590" s="34">
        <v>0</v>
      </c>
      <c r="Q590" s="36">
        <v>0.09</v>
      </c>
      <c r="R590" s="36">
        <v>5.5847301083240118E-2</v>
      </c>
      <c r="S590" s="37">
        <v>0</v>
      </c>
      <c r="T590" s="24"/>
      <c r="U590" s="38">
        <v>30660</v>
      </c>
      <c r="V590" s="38">
        <v>0</v>
      </c>
      <c r="W590" s="38">
        <v>0</v>
      </c>
      <c r="X590" s="38">
        <v>2679</v>
      </c>
      <c r="Y590" s="38">
        <v>33339</v>
      </c>
    </row>
    <row r="591" spans="1:25" x14ac:dyDescent="0.3">
      <c r="A591" s="31">
        <v>487</v>
      </c>
      <c r="B591" s="32">
        <v>487049046</v>
      </c>
      <c r="C591" s="33" t="s">
        <v>284</v>
      </c>
      <c r="D591" s="31">
        <v>49</v>
      </c>
      <c r="E591" s="33" t="s">
        <v>96</v>
      </c>
      <c r="F591" s="31">
        <v>46</v>
      </c>
      <c r="G591" s="33" t="s">
        <v>36</v>
      </c>
      <c r="H591" s="34">
        <v>1</v>
      </c>
      <c r="I591" s="35">
        <v>13387</v>
      </c>
      <c r="J591" s="35">
        <v>10174</v>
      </c>
      <c r="K591" s="35">
        <v>0</v>
      </c>
      <c r="L591" s="35">
        <v>893</v>
      </c>
      <c r="M591" s="35">
        <v>24454</v>
      </c>
      <c r="N591" s="24"/>
      <c r="O591" s="34">
        <v>0</v>
      </c>
      <c r="P591" s="34">
        <v>0</v>
      </c>
      <c r="Q591" s="36">
        <v>0.09</v>
      </c>
      <c r="R591" s="36">
        <v>4.8997402434496822E-4</v>
      </c>
      <c r="S591" s="37">
        <v>0</v>
      </c>
      <c r="T591" s="24"/>
      <c r="U591" s="38">
        <v>23561</v>
      </c>
      <c r="V591" s="38">
        <v>0</v>
      </c>
      <c r="W591" s="38">
        <v>0</v>
      </c>
      <c r="X591" s="38">
        <v>893</v>
      </c>
      <c r="Y591" s="38">
        <v>24454</v>
      </c>
    </row>
    <row r="592" spans="1:25" x14ac:dyDescent="0.3">
      <c r="A592" s="31">
        <v>487</v>
      </c>
      <c r="B592" s="32">
        <v>487049049</v>
      </c>
      <c r="C592" s="33" t="s">
        <v>284</v>
      </c>
      <c r="D592" s="31">
        <v>49</v>
      </c>
      <c r="E592" s="33" t="s">
        <v>96</v>
      </c>
      <c r="F592" s="31">
        <v>49</v>
      </c>
      <c r="G592" s="33" t="s">
        <v>96</v>
      </c>
      <c r="H592" s="34">
        <v>70</v>
      </c>
      <c r="I592" s="35">
        <v>12587</v>
      </c>
      <c r="J592" s="35">
        <v>15929</v>
      </c>
      <c r="K592" s="35">
        <v>0</v>
      </c>
      <c r="L592" s="35">
        <v>893</v>
      </c>
      <c r="M592" s="35">
        <v>29409</v>
      </c>
      <c r="N592" s="24"/>
      <c r="O592" s="34">
        <v>0</v>
      </c>
      <c r="P592" s="34">
        <v>0</v>
      </c>
      <c r="Q592" s="36">
        <v>0.09</v>
      </c>
      <c r="R592" s="36">
        <v>8.0125851788319644E-2</v>
      </c>
      <c r="S592" s="37">
        <v>0</v>
      </c>
      <c r="T592" s="24"/>
      <c r="U592" s="38">
        <v>1996120</v>
      </c>
      <c r="V592" s="38">
        <v>0</v>
      </c>
      <c r="W592" s="38">
        <v>0</v>
      </c>
      <c r="X592" s="38">
        <v>62510</v>
      </c>
      <c r="Y592" s="38">
        <v>2058630</v>
      </c>
    </row>
    <row r="593" spans="1:25" x14ac:dyDescent="0.3">
      <c r="A593" s="31">
        <v>487</v>
      </c>
      <c r="B593" s="32">
        <v>487049057</v>
      </c>
      <c r="C593" s="33" t="s">
        <v>284</v>
      </c>
      <c r="D593" s="31">
        <v>49</v>
      </c>
      <c r="E593" s="33" t="s">
        <v>96</v>
      </c>
      <c r="F593" s="31">
        <v>57</v>
      </c>
      <c r="G593" s="33" t="s">
        <v>23</v>
      </c>
      <c r="H593" s="34">
        <v>12</v>
      </c>
      <c r="I593" s="35">
        <v>10542</v>
      </c>
      <c r="J593" s="35">
        <v>537</v>
      </c>
      <c r="K593" s="35">
        <v>0</v>
      </c>
      <c r="L593" s="35">
        <v>893</v>
      </c>
      <c r="M593" s="35">
        <v>11972</v>
      </c>
      <c r="N593" s="24"/>
      <c r="O593" s="34">
        <v>0</v>
      </c>
      <c r="P593" s="34">
        <v>0</v>
      </c>
      <c r="Q593" s="36">
        <v>0.18</v>
      </c>
      <c r="R593" s="36">
        <v>0.14357074949612178</v>
      </c>
      <c r="S593" s="37">
        <v>0</v>
      </c>
      <c r="T593" s="24"/>
      <c r="U593" s="38">
        <v>132948</v>
      </c>
      <c r="V593" s="38">
        <v>0</v>
      </c>
      <c r="W593" s="38">
        <v>0</v>
      </c>
      <c r="X593" s="38">
        <v>10716</v>
      </c>
      <c r="Y593" s="38">
        <v>143664</v>
      </c>
    </row>
    <row r="594" spans="1:25" x14ac:dyDescent="0.3">
      <c r="A594" s="31">
        <v>487</v>
      </c>
      <c r="B594" s="32">
        <v>487049093</v>
      </c>
      <c r="C594" s="33" t="s">
        <v>284</v>
      </c>
      <c r="D594" s="31">
        <v>49</v>
      </c>
      <c r="E594" s="33" t="s">
        <v>96</v>
      </c>
      <c r="F594" s="31">
        <v>93</v>
      </c>
      <c r="G594" s="33" t="s">
        <v>25</v>
      </c>
      <c r="H594" s="34">
        <v>67</v>
      </c>
      <c r="I594" s="35">
        <v>12089</v>
      </c>
      <c r="J594" s="35">
        <v>346</v>
      </c>
      <c r="K594" s="35">
        <v>0</v>
      </c>
      <c r="L594" s="35">
        <v>893</v>
      </c>
      <c r="M594" s="35">
        <v>13328</v>
      </c>
      <c r="N594" s="24"/>
      <c r="O594" s="34">
        <v>0</v>
      </c>
      <c r="P594" s="34">
        <v>0</v>
      </c>
      <c r="Q594" s="36">
        <v>0.09</v>
      </c>
      <c r="R594" s="36">
        <v>9.5627967154470944E-2</v>
      </c>
      <c r="S594" s="37">
        <v>0</v>
      </c>
      <c r="T594" s="24"/>
      <c r="U594" s="38">
        <v>833145</v>
      </c>
      <c r="V594" s="38">
        <v>0</v>
      </c>
      <c r="W594" s="38">
        <v>0</v>
      </c>
      <c r="X594" s="38">
        <v>59831</v>
      </c>
      <c r="Y594" s="38">
        <v>892976</v>
      </c>
    </row>
    <row r="595" spans="1:25" x14ac:dyDescent="0.3">
      <c r="A595" s="31">
        <v>487</v>
      </c>
      <c r="B595" s="32">
        <v>487049128</v>
      </c>
      <c r="C595" s="33" t="s">
        <v>284</v>
      </c>
      <c r="D595" s="31">
        <v>49</v>
      </c>
      <c r="E595" s="33" t="s">
        <v>96</v>
      </c>
      <c r="F595" s="31">
        <v>128</v>
      </c>
      <c r="G595" s="33" t="s">
        <v>110</v>
      </c>
      <c r="H595" s="34">
        <v>1</v>
      </c>
      <c r="I595" s="35">
        <v>9060</v>
      </c>
      <c r="J595" s="35">
        <v>461</v>
      </c>
      <c r="K595" s="35">
        <v>0</v>
      </c>
      <c r="L595" s="35">
        <v>893</v>
      </c>
      <c r="M595" s="35">
        <v>10414</v>
      </c>
      <c r="N595" s="24"/>
      <c r="O595" s="34">
        <v>0</v>
      </c>
      <c r="P595" s="34">
        <v>0</v>
      </c>
      <c r="Q595" s="36">
        <v>0.18</v>
      </c>
      <c r="R595" s="36">
        <v>3.7897363457031326E-2</v>
      </c>
      <c r="S595" s="37">
        <v>0</v>
      </c>
      <c r="T595" s="24"/>
      <c r="U595" s="38">
        <v>9521</v>
      </c>
      <c r="V595" s="38">
        <v>0</v>
      </c>
      <c r="W595" s="38">
        <v>0</v>
      </c>
      <c r="X595" s="38">
        <v>893</v>
      </c>
      <c r="Y595" s="38">
        <v>10414</v>
      </c>
    </row>
    <row r="596" spans="1:25" x14ac:dyDescent="0.3">
      <c r="A596" s="31">
        <v>487</v>
      </c>
      <c r="B596" s="32">
        <v>487049149</v>
      </c>
      <c r="C596" s="33" t="s">
        <v>284</v>
      </c>
      <c r="D596" s="31">
        <v>49</v>
      </c>
      <c r="E596" s="33" t="s">
        <v>96</v>
      </c>
      <c r="F596" s="31">
        <v>149</v>
      </c>
      <c r="G596" s="33" t="s">
        <v>103</v>
      </c>
      <c r="H596" s="34">
        <v>2</v>
      </c>
      <c r="I596" s="35">
        <v>9991</v>
      </c>
      <c r="J596" s="35">
        <v>12</v>
      </c>
      <c r="K596" s="35">
        <v>0</v>
      </c>
      <c r="L596" s="35">
        <v>893</v>
      </c>
      <c r="M596" s="35">
        <v>10896</v>
      </c>
      <c r="N596" s="24"/>
      <c r="O596" s="34">
        <v>0</v>
      </c>
      <c r="P596" s="34">
        <v>0</v>
      </c>
      <c r="Q596" s="36">
        <v>0.16</v>
      </c>
      <c r="R596" s="36">
        <v>0.11585385192308002</v>
      </c>
      <c r="S596" s="37">
        <v>0</v>
      </c>
      <c r="T596" s="24"/>
      <c r="U596" s="38">
        <v>20006</v>
      </c>
      <c r="V596" s="38">
        <v>0</v>
      </c>
      <c r="W596" s="38">
        <v>0</v>
      </c>
      <c r="X596" s="38">
        <v>1786</v>
      </c>
      <c r="Y596" s="38">
        <v>21792</v>
      </c>
    </row>
    <row r="597" spans="1:25" x14ac:dyDescent="0.3">
      <c r="A597" s="31">
        <v>487</v>
      </c>
      <c r="B597" s="32">
        <v>487049153</v>
      </c>
      <c r="C597" s="33" t="s">
        <v>284</v>
      </c>
      <c r="D597" s="31">
        <v>49</v>
      </c>
      <c r="E597" s="33" t="s">
        <v>96</v>
      </c>
      <c r="F597" s="31">
        <v>153</v>
      </c>
      <c r="G597" s="33" t="s">
        <v>124</v>
      </c>
      <c r="H597" s="34">
        <v>1</v>
      </c>
      <c r="I597" s="35">
        <v>9991</v>
      </c>
      <c r="J597" s="35">
        <v>529</v>
      </c>
      <c r="K597" s="35">
        <v>0</v>
      </c>
      <c r="L597" s="35">
        <v>893</v>
      </c>
      <c r="M597" s="35">
        <v>11413</v>
      </c>
      <c r="N597" s="24"/>
      <c r="O597" s="34">
        <v>0</v>
      </c>
      <c r="P597" s="34">
        <v>0</v>
      </c>
      <c r="Q597" s="36">
        <v>0.09</v>
      </c>
      <c r="R597" s="36">
        <v>1.4280189411397975E-2</v>
      </c>
      <c r="S597" s="37">
        <v>0</v>
      </c>
      <c r="T597" s="24"/>
      <c r="U597" s="38">
        <v>10520</v>
      </c>
      <c r="V597" s="38">
        <v>0</v>
      </c>
      <c r="W597" s="38">
        <v>0</v>
      </c>
      <c r="X597" s="38">
        <v>893</v>
      </c>
      <c r="Y597" s="38">
        <v>11413</v>
      </c>
    </row>
    <row r="598" spans="1:25" x14ac:dyDescent="0.3">
      <c r="A598" s="31">
        <v>487</v>
      </c>
      <c r="B598" s="32">
        <v>487049160</v>
      </c>
      <c r="C598" s="33" t="s">
        <v>284</v>
      </c>
      <c r="D598" s="31">
        <v>49</v>
      </c>
      <c r="E598" s="33" t="s">
        <v>96</v>
      </c>
      <c r="F598" s="31">
        <v>160</v>
      </c>
      <c r="G598" s="33" t="s">
        <v>104</v>
      </c>
      <c r="H598" s="34">
        <v>1</v>
      </c>
      <c r="I598" s="35">
        <v>12255.087011245676</v>
      </c>
      <c r="J598" s="35">
        <v>360</v>
      </c>
      <c r="K598" s="35">
        <v>0</v>
      </c>
      <c r="L598" s="35">
        <v>893</v>
      </c>
      <c r="M598" s="35">
        <v>13508.087011245676</v>
      </c>
      <c r="N598" s="24"/>
      <c r="O598" s="34">
        <v>0</v>
      </c>
      <c r="P598" s="34">
        <v>0</v>
      </c>
      <c r="Q598" s="36">
        <v>0.1273</v>
      </c>
      <c r="R598" s="36">
        <v>0.10932689985773358</v>
      </c>
      <c r="S598" s="37">
        <v>0</v>
      </c>
      <c r="T598" s="24"/>
      <c r="U598" s="38">
        <v>12615</v>
      </c>
      <c r="V598" s="38">
        <v>0</v>
      </c>
      <c r="W598" s="38">
        <v>0</v>
      </c>
      <c r="X598" s="38">
        <v>893</v>
      </c>
      <c r="Y598" s="38">
        <v>13508</v>
      </c>
    </row>
    <row r="599" spans="1:25" x14ac:dyDescent="0.3">
      <c r="A599" s="31">
        <v>487</v>
      </c>
      <c r="B599" s="32">
        <v>487049163</v>
      </c>
      <c r="C599" s="33" t="s">
        <v>284</v>
      </c>
      <c r="D599" s="31">
        <v>49</v>
      </c>
      <c r="E599" s="33" t="s">
        <v>96</v>
      </c>
      <c r="F599" s="31">
        <v>163</v>
      </c>
      <c r="G599" s="33" t="s">
        <v>27</v>
      </c>
      <c r="H599" s="34">
        <v>13</v>
      </c>
      <c r="I599" s="35">
        <v>12786</v>
      </c>
      <c r="J599" s="35">
        <v>540</v>
      </c>
      <c r="K599" s="35">
        <v>0</v>
      </c>
      <c r="L599" s="35">
        <v>893</v>
      </c>
      <c r="M599" s="35">
        <v>14219</v>
      </c>
      <c r="N599" s="24"/>
      <c r="O599" s="34">
        <v>0</v>
      </c>
      <c r="P599" s="34">
        <v>0</v>
      </c>
      <c r="Q599" s="36">
        <v>0.18</v>
      </c>
      <c r="R599" s="36">
        <v>9.7611877434862299E-2</v>
      </c>
      <c r="S599" s="37">
        <v>0</v>
      </c>
      <c r="T599" s="24"/>
      <c r="U599" s="38">
        <v>173238</v>
      </c>
      <c r="V599" s="38">
        <v>0</v>
      </c>
      <c r="W599" s="38">
        <v>0</v>
      </c>
      <c r="X599" s="38">
        <v>11609</v>
      </c>
      <c r="Y599" s="38">
        <v>184847</v>
      </c>
    </row>
    <row r="600" spans="1:25" x14ac:dyDescent="0.3">
      <c r="A600" s="31">
        <v>487</v>
      </c>
      <c r="B600" s="32">
        <v>487049165</v>
      </c>
      <c r="C600" s="33" t="s">
        <v>284</v>
      </c>
      <c r="D600" s="31">
        <v>49</v>
      </c>
      <c r="E600" s="33" t="s">
        <v>96</v>
      </c>
      <c r="F600" s="31">
        <v>165</v>
      </c>
      <c r="G600" s="33" t="s">
        <v>28</v>
      </c>
      <c r="H600" s="34">
        <v>54</v>
      </c>
      <c r="I600" s="35">
        <v>11810</v>
      </c>
      <c r="J600" s="35">
        <v>644</v>
      </c>
      <c r="K600" s="35">
        <v>0</v>
      </c>
      <c r="L600" s="35">
        <v>893</v>
      </c>
      <c r="M600" s="35">
        <v>13347</v>
      </c>
      <c r="N600" s="24"/>
      <c r="O600" s="34">
        <v>3.2238280522048384</v>
      </c>
      <c r="P600" s="34">
        <v>0</v>
      </c>
      <c r="Q600" s="36">
        <v>9.8299999999999998E-2</v>
      </c>
      <c r="R600" s="36">
        <v>0.11701966045576953</v>
      </c>
      <c r="S600" s="37">
        <v>0</v>
      </c>
      <c r="T600" s="24"/>
      <c r="U600" s="38">
        <v>672515.44543784088</v>
      </c>
      <c r="V600" s="38">
        <v>0</v>
      </c>
      <c r="W600" s="38">
        <v>0</v>
      </c>
      <c r="X600" s="38">
        <v>48222</v>
      </c>
      <c r="Y600" s="38">
        <v>720737.44543784088</v>
      </c>
    </row>
    <row r="601" spans="1:25" x14ac:dyDescent="0.3">
      <c r="A601" s="31">
        <v>487</v>
      </c>
      <c r="B601" s="32">
        <v>487049176</v>
      </c>
      <c r="C601" s="33" t="s">
        <v>284</v>
      </c>
      <c r="D601" s="31">
        <v>49</v>
      </c>
      <c r="E601" s="33" t="s">
        <v>96</v>
      </c>
      <c r="F601" s="31">
        <v>176</v>
      </c>
      <c r="G601" s="33" t="s">
        <v>29</v>
      </c>
      <c r="H601" s="34">
        <v>52</v>
      </c>
      <c r="I601" s="35">
        <v>11963</v>
      </c>
      <c r="J601" s="35">
        <v>3952</v>
      </c>
      <c r="K601" s="35">
        <v>0</v>
      </c>
      <c r="L601" s="35">
        <v>893</v>
      </c>
      <c r="M601" s="35">
        <v>16808</v>
      </c>
      <c r="N601" s="24"/>
      <c r="O601" s="34">
        <v>0</v>
      </c>
      <c r="P601" s="34">
        <v>0</v>
      </c>
      <c r="Q601" s="36">
        <v>0.09</v>
      </c>
      <c r="R601" s="36">
        <v>7.0077414496209203E-2</v>
      </c>
      <c r="S601" s="37">
        <v>0</v>
      </c>
      <c r="T601" s="24"/>
      <c r="U601" s="38">
        <v>827580</v>
      </c>
      <c r="V601" s="38">
        <v>0</v>
      </c>
      <c r="W601" s="38">
        <v>0</v>
      </c>
      <c r="X601" s="38">
        <v>46436</v>
      </c>
      <c r="Y601" s="38">
        <v>874016</v>
      </c>
    </row>
    <row r="602" spans="1:25" x14ac:dyDescent="0.3">
      <c r="A602" s="31">
        <v>487</v>
      </c>
      <c r="B602" s="32">
        <v>487049199</v>
      </c>
      <c r="C602" s="33" t="s">
        <v>284</v>
      </c>
      <c r="D602" s="31">
        <v>49</v>
      </c>
      <c r="E602" s="33" t="s">
        <v>96</v>
      </c>
      <c r="F602" s="31">
        <v>199</v>
      </c>
      <c r="G602" s="33" t="s">
        <v>162</v>
      </c>
      <c r="H602" s="34">
        <v>1</v>
      </c>
      <c r="I602" s="35">
        <v>10270.273693743404</v>
      </c>
      <c r="J602" s="35">
        <v>6588</v>
      </c>
      <c r="K602" s="35">
        <v>0</v>
      </c>
      <c r="L602" s="35">
        <v>893</v>
      </c>
      <c r="M602" s="35">
        <v>17751.273693743402</v>
      </c>
      <c r="N602" s="24"/>
      <c r="O602" s="34">
        <v>0</v>
      </c>
      <c r="P602" s="34">
        <v>0</v>
      </c>
      <c r="Q602" s="36">
        <v>0.09</v>
      </c>
      <c r="R602" s="36">
        <v>9.8435227157892382E-4</v>
      </c>
      <c r="S602" s="37">
        <v>0</v>
      </c>
      <c r="T602" s="24"/>
      <c r="U602" s="38">
        <v>16858</v>
      </c>
      <c r="V602" s="38">
        <v>0</v>
      </c>
      <c r="W602" s="38">
        <v>0</v>
      </c>
      <c r="X602" s="38">
        <v>893</v>
      </c>
      <c r="Y602" s="38">
        <v>17751</v>
      </c>
    </row>
    <row r="603" spans="1:25" x14ac:dyDescent="0.3">
      <c r="A603" s="31">
        <v>487</v>
      </c>
      <c r="B603" s="32">
        <v>487049211</v>
      </c>
      <c r="C603" s="33" t="s">
        <v>284</v>
      </c>
      <c r="D603" s="31">
        <v>49</v>
      </c>
      <c r="E603" s="33" t="s">
        <v>96</v>
      </c>
      <c r="F603" s="31">
        <v>211</v>
      </c>
      <c r="G603" s="33" t="s">
        <v>80</v>
      </c>
      <c r="H603" s="34">
        <v>1</v>
      </c>
      <c r="I603" s="35">
        <v>10922</v>
      </c>
      <c r="J603" s="35">
        <v>1959</v>
      </c>
      <c r="K603" s="35">
        <v>0</v>
      </c>
      <c r="L603" s="35">
        <v>893</v>
      </c>
      <c r="M603" s="35">
        <v>13774</v>
      </c>
      <c r="N603" s="24"/>
      <c r="O603" s="34">
        <v>0</v>
      </c>
      <c r="P603" s="34">
        <v>0</v>
      </c>
      <c r="Q603" s="36">
        <v>0.09</v>
      </c>
      <c r="R603" s="36">
        <v>1.9511007571872533E-3</v>
      </c>
      <c r="S603" s="37">
        <v>0</v>
      </c>
      <c r="T603" s="24"/>
      <c r="U603" s="38">
        <v>12881</v>
      </c>
      <c r="V603" s="38">
        <v>0</v>
      </c>
      <c r="W603" s="38">
        <v>0</v>
      </c>
      <c r="X603" s="38">
        <v>893</v>
      </c>
      <c r="Y603" s="38">
        <v>13774</v>
      </c>
    </row>
    <row r="604" spans="1:25" x14ac:dyDescent="0.3">
      <c r="A604" s="31">
        <v>487</v>
      </c>
      <c r="B604" s="32">
        <v>487049243</v>
      </c>
      <c r="C604" s="33" t="s">
        <v>284</v>
      </c>
      <c r="D604" s="31">
        <v>49</v>
      </c>
      <c r="E604" s="33" t="s">
        <v>96</v>
      </c>
      <c r="F604" s="31">
        <v>243</v>
      </c>
      <c r="G604" s="33" t="s">
        <v>74</v>
      </c>
      <c r="H604" s="34">
        <v>1</v>
      </c>
      <c r="I604" s="35">
        <v>15250</v>
      </c>
      <c r="J604" s="35">
        <v>3599</v>
      </c>
      <c r="K604" s="35">
        <v>0</v>
      </c>
      <c r="L604" s="35">
        <v>893</v>
      </c>
      <c r="M604" s="35">
        <v>19742</v>
      </c>
      <c r="N604" s="24"/>
      <c r="O604" s="34">
        <v>0</v>
      </c>
      <c r="P604" s="34">
        <v>0</v>
      </c>
      <c r="Q604" s="36">
        <v>0.09</v>
      </c>
      <c r="R604" s="36">
        <v>5.5784760480062055E-3</v>
      </c>
      <c r="S604" s="37">
        <v>0</v>
      </c>
      <c r="T604" s="24"/>
      <c r="U604" s="38">
        <v>18849</v>
      </c>
      <c r="V604" s="38">
        <v>0</v>
      </c>
      <c r="W604" s="38">
        <v>0</v>
      </c>
      <c r="X604" s="38">
        <v>893</v>
      </c>
      <c r="Y604" s="38">
        <v>19742</v>
      </c>
    </row>
    <row r="605" spans="1:25" x14ac:dyDescent="0.3">
      <c r="A605" s="31">
        <v>487</v>
      </c>
      <c r="B605" s="32">
        <v>487049244</v>
      </c>
      <c r="C605" s="33" t="s">
        <v>284</v>
      </c>
      <c r="D605" s="31">
        <v>49</v>
      </c>
      <c r="E605" s="33" t="s">
        <v>96</v>
      </c>
      <c r="F605" s="31">
        <v>244</v>
      </c>
      <c r="G605" s="33" t="s">
        <v>43</v>
      </c>
      <c r="H605" s="34">
        <v>14</v>
      </c>
      <c r="I605" s="35">
        <v>11390</v>
      </c>
      <c r="J605" s="35">
        <v>4615</v>
      </c>
      <c r="K605" s="35">
        <v>0</v>
      </c>
      <c r="L605" s="35">
        <v>893</v>
      </c>
      <c r="M605" s="35">
        <v>16898</v>
      </c>
      <c r="N605" s="24"/>
      <c r="O605" s="34">
        <v>0</v>
      </c>
      <c r="P605" s="34">
        <v>0</v>
      </c>
      <c r="Q605" s="36">
        <v>0.18</v>
      </c>
      <c r="R605" s="36">
        <v>0.10548220167912307</v>
      </c>
      <c r="S605" s="37">
        <v>0</v>
      </c>
      <c r="T605" s="24"/>
      <c r="U605" s="38">
        <v>224070</v>
      </c>
      <c r="V605" s="38">
        <v>0</v>
      </c>
      <c r="W605" s="38">
        <v>0</v>
      </c>
      <c r="X605" s="38">
        <v>12502</v>
      </c>
      <c r="Y605" s="38">
        <v>236572</v>
      </c>
    </row>
    <row r="606" spans="1:25" x14ac:dyDescent="0.3">
      <c r="A606" s="31">
        <v>487</v>
      </c>
      <c r="B606" s="32">
        <v>487049246</v>
      </c>
      <c r="C606" s="33" t="s">
        <v>284</v>
      </c>
      <c r="D606" s="31">
        <v>49</v>
      </c>
      <c r="E606" s="33" t="s">
        <v>96</v>
      </c>
      <c r="F606" s="31">
        <v>246</v>
      </c>
      <c r="G606" s="33" t="s">
        <v>242</v>
      </c>
      <c r="H606" s="34">
        <v>1</v>
      </c>
      <c r="I606" s="35">
        <v>13387</v>
      </c>
      <c r="J606" s="35">
        <v>3781</v>
      </c>
      <c r="K606" s="35">
        <v>0</v>
      </c>
      <c r="L606" s="35">
        <v>893</v>
      </c>
      <c r="M606" s="35">
        <v>18061</v>
      </c>
      <c r="N606" s="24"/>
      <c r="O606" s="34">
        <v>0</v>
      </c>
      <c r="P606" s="34">
        <v>0</v>
      </c>
      <c r="Q606" s="36">
        <v>0.09</v>
      </c>
      <c r="R606" s="36">
        <v>8.089906326547E-4</v>
      </c>
      <c r="S606" s="37">
        <v>0</v>
      </c>
      <c r="T606" s="24"/>
      <c r="U606" s="38">
        <v>17168</v>
      </c>
      <c r="V606" s="38">
        <v>0</v>
      </c>
      <c r="W606" s="38">
        <v>0</v>
      </c>
      <c r="X606" s="38">
        <v>893</v>
      </c>
      <c r="Y606" s="38">
        <v>18061</v>
      </c>
    </row>
    <row r="607" spans="1:25" x14ac:dyDescent="0.3">
      <c r="A607" s="31">
        <v>487</v>
      </c>
      <c r="B607" s="32">
        <v>487049248</v>
      </c>
      <c r="C607" s="33" t="s">
        <v>284</v>
      </c>
      <c r="D607" s="31">
        <v>49</v>
      </c>
      <c r="E607" s="33" t="s">
        <v>96</v>
      </c>
      <c r="F607" s="31">
        <v>248</v>
      </c>
      <c r="G607" s="33" t="s">
        <v>30</v>
      </c>
      <c r="H607" s="34">
        <v>11</v>
      </c>
      <c r="I607" s="35">
        <v>12206</v>
      </c>
      <c r="J607" s="35">
        <v>1207</v>
      </c>
      <c r="K607" s="35">
        <v>0</v>
      </c>
      <c r="L607" s="35">
        <v>893</v>
      </c>
      <c r="M607" s="35">
        <v>14306</v>
      </c>
      <c r="N607" s="24"/>
      <c r="O607" s="34">
        <v>0</v>
      </c>
      <c r="P607" s="34">
        <v>0</v>
      </c>
      <c r="Q607" s="36">
        <v>0.09</v>
      </c>
      <c r="R607" s="36">
        <v>5.2152297853696877E-2</v>
      </c>
      <c r="S607" s="37">
        <v>0</v>
      </c>
      <c r="T607" s="24"/>
      <c r="U607" s="38">
        <v>147543</v>
      </c>
      <c r="V607" s="38">
        <v>0</v>
      </c>
      <c r="W607" s="38">
        <v>0</v>
      </c>
      <c r="X607" s="38">
        <v>9823</v>
      </c>
      <c r="Y607" s="38">
        <v>157366</v>
      </c>
    </row>
    <row r="608" spans="1:25" x14ac:dyDescent="0.3">
      <c r="A608" s="31">
        <v>487</v>
      </c>
      <c r="B608" s="32">
        <v>487049262</v>
      </c>
      <c r="C608" s="33" t="s">
        <v>284</v>
      </c>
      <c r="D608" s="31">
        <v>49</v>
      </c>
      <c r="E608" s="33" t="s">
        <v>96</v>
      </c>
      <c r="F608" s="31">
        <v>262</v>
      </c>
      <c r="G608" s="33" t="s">
        <v>31</v>
      </c>
      <c r="H608" s="34">
        <v>8</v>
      </c>
      <c r="I608" s="35">
        <v>12226</v>
      </c>
      <c r="J608" s="35">
        <v>5637</v>
      </c>
      <c r="K608" s="35">
        <v>0</v>
      </c>
      <c r="L608" s="35">
        <v>893</v>
      </c>
      <c r="M608" s="35">
        <v>18756</v>
      </c>
      <c r="N608" s="24"/>
      <c r="O608" s="34">
        <v>0</v>
      </c>
      <c r="P608" s="34">
        <v>0</v>
      </c>
      <c r="Q608" s="36">
        <v>0.09</v>
      </c>
      <c r="R608" s="36">
        <v>6.3546185044161485E-2</v>
      </c>
      <c r="S608" s="37">
        <v>0</v>
      </c>
      <c r="T608" s="24"/>
      <c r="U608" s="38">
        <v>142904</v>
      </c>
      <c r="V608" s="38">
        <v>0</v>
      </c>
      <c r="W608" s="38">
        <v>0</v>
      </c>
      <c r="X608" s="38">
        <v>7144</v>
      </c>
      <c r="Y608" s="38">
        <v>150048</v>
      </c>
    </row>
    <row r="609" spans="1:25" x14ac:dyDescent="0.3">
      <c r="A609" s="31">
        <v>487</v>
      </c>
      <c r="B609" s="32">
        <v>487049274</v>
      </c>
      <c r="C609" s="33" t="s">
        <v>284</v>
      </c>
      <c r="D609" s="31">
        <v>49</v>
      </c>
      <c r="E609" s="33" t="s">
        <v>96</v>
      </c>
      <c r="F609" s="31">
        <v>274</v>
      </c>
      <c r="G609" s="33" t="s">
        <v>81</v>
      </c>
      <c r="H609" s="34">
        <v>167</v>
      </c>
      <c r="I609" s="35">
        <v>11862</v>
      </c>
      <c r="J609" s="35">
        <v>5735</v>
      </c>
      <c r="K609" s="35">
        <v>0</v>
      </c>
      <c r="L609" s="35">
        <v>893</v>
      </c>
      <c r="M609" s="35">
        <v>18490</v>
      </c>
      <c r="N609" s="24"/>
      <c r="O609" s="34">
        <v>0</v>
      </c>
      <c r="P609" s="34">
        <v>0</v>
      </c>
      <c r="Q609" s="36">
        <v>0.09</v>
      </c>
      <c r="R609" s="36">
        <v>8.1562702217129135E-2</v>
      </c>
      <c r="S609" s="37">
        <v>0</v>
      </c>
      <c r="T609" s="24"/>
      <c r="U609" s="38">
        <v>2938699</v>
      </c>
      <c r="V609" s="38">
        <v>0</v>
      </c>
      <c r="W609" s="38">
        <v>0</v>
      </c>
      <c r="X609" s="38">
        <v>149131</v>
      </c>
      <c r="Y609" s="38">
        <v>3087830</v>
      </c>
    </row>
    <row r="610" spans="1:25" x14ac:dyDescent="0.3">
      <c r="A610" s="31">
        <v>487</v>
      </c>
      <c r="B610" s="32">
        <v>487049284</v>
      </c>
      <c r="C610" s="33" t="s">
        <v>284</v>
      </c>
      <c r="D610" s="31">
        <v>49</v>
      </c>
      <c r="E610" s="33" t="s">
        <v>96</v>
      </c>
      <c r="F610" s="31">
        <v>284</v>
      </c>
      <c r="G610" s="33" t="s">
        <v>163</v>
      </c>
      <c r="H610" s="34">
        <v>1</v>
      </c>
      <c r="I610" s="35">
        <v>10922</v>
      </c>
      <c r="J610" s="35">
        <v>3718</v>
      </c>
      <c r="K610" s="35">
        <v>0</v>
      </c>
      <c r="L610" s="35">
        <v>893</v>
      </c>
      <c r="M610" s="35">
        <v>15533</v>
      </c>
      <c r="N610" s="24"/>
      <c r="O610" s="34">
        <v>0</v>
      </c>
      <c r="P610" s="34">
        <v>0</v>
      </c>
      <c r="Q610" s="36">
        <v>0.09</v>
      </c>
      <c r="R610" s="36">
        <v>3.3469837901803509E-2</v>
      </c>
      <c r="S610" s="37">
        <v>0</v>
      </c>
      <c r="T610" s="24"/>
      <c r="U610" s="38">
        <v>14640</v>
      </c>
      <c r="V610" s="38">
        <v>0</v>
      </c>
      <c r="W610" s="38">
        <v>0</v>
      </c>
      <c r="X610" s="38">
        <v>893</v>
      </c>
      <c r="Y610" s="38">
        <v>15533</v>
      </c>
    </row>
    <row r="611" spans="1:25" x14ac:dyDescent="0.3">
      <c r="A611" s="31">
        <v>487</v>
      </c>
      <c r="B611" s="32">
        <v>487049308</v>
      </c>
      <c r="C611" s="33" t="s">
        <v>284</v>
      </c>
      <c r="D611" s="31">
        <v>49</v>
      </c>
      <c r="E611" s="33" t="s">
        <v>96</v>
      </c>
      <c r="F611" s="31">
        <v>308</v>
      </c>
      <c r="G611" s="33" t="s">
        <v>32</v>
      </c>
      <c r="H611" s="34">
        <v>3</v>
      </c>
      <c r="I611" s="35">
        <v>12321</v>
      </c>
      <c r="J611" s="35">
        <v>7150</v>
      </c>
      <c r="K611" s="35">
        <v>0</v>
      </c>
      <c r="L611" s="35">
        <v>893</v>
      </c>
      <c r="M611" s="35">
        <v>20364</v>
      </c>
      <c r="N611" s="24"/>
      <c r="O611" s="34">
        <v>0</v>
      </c>
      <c r="P611" s="34">
        <v>0</v>
      </c>
      <c r="Q611" s="36">
        <v>0.09</v>
      </c>
      <c r="R611" s="36">
        <v>1.6507730479585108E-3</v>
      </c>
      <c r="S611" s="37">
        <v>0</v>
      </c>
      <c r="T611" s="24"/>
      <c r="U611" s="38">
        <v>58413</v>
      </c>
      <c r="V611" s="38">
        <v>0</v>
      </c>
      <c r="W611" s="38">
        <v>0</v>
      </c>
      <c r="X611" s="38">
        <v>2679</v>
      </c>
      <c r="Y611" s="38">
        <v>61092</v>
      </c>
    </row>
    <row r="612" spans="1:25" x14ac:dyDescent="0.3">
      <c r="A612" s="31">
        <v>487</v>
      </c>
      <c r="B612" s="32">
        <v>487049314</v>
      </c>
      <c r="C612" s="33" t="s">
        <v>284</v>
      </c>
      <c r="D612" s="31">
        <v>49</v>
      </c>
      <c r="E612" s="33" t="s">
        <v>96</v>
      </c>
      <c r="F612" s="31">
        <v>314</v>
      </c>
      <c r="G612" s="33" t="s">
        <v>46</v>
      </c>
      <c r="H612" s="34">
        <v>4</v>
      </c>
      <c r="I612" s="35">
        <v>12011</v>
      </c>
      <c r="J612" s="35">
        <v>9318</v>
      </c>
      <c r="K612" s="35">
        <v>0</v>
      </c>
      <c r="L612" s="35">
        <v>893</v>
      </c>
      <c r="M612" s="35">
        <v>22222</v>
      </c>
      <c r="N612" s="24"/>
      <c r="O612" s="34">
        <v>0</v>
      </c>
      <c r="P612" s="34">
        <v>0</v>
      </c>
      <c r="Q612" s="36">
        <v>0.09</v>
      </c>
      <c r="R612" s="36">
        <v>2.7844992918704178E-3</v>
      </c>
      <c r="S612" s="37">
        <v>0</v>
      </c>
      <c r="T612" s="24"/>
      <c r="U612" s="38">
        <v>85316</v>
      </c>
      <c r="V612" s="38">
        <v>0</v>
      </c>
      <c r="W612" s="38">
        <v>0</v>
      </c>
      <c r="X612" s="38">
        <v>3572</v>
      </c>
      <c r="Y612" s="38">
        <v>88888</v>
      </c>
    </row>
    <row r="613" spans="1:25" x14ac:dyDescent="0.3">
      <c r="A613" s="31">
        <v>487</v>
      </c>
      <c r="B613" s="32">
        <v>487049347</v>
      </c>
      <c r="C613" s="33" t="s">
        <v>284</v>
      </c>
      <c r="D613" s="31">
        <v>49</v>
      </c>
      <c r="E613" s="33" t="s">
        <v>96</v>
      </c>
      <c r="F613" s="31">
        <v>347</v>
      </c>
      <c r="G613" s="33" t="s">
        <v>106</v>
      </c>
      <c r="H613" s="34">
        <v>3</v>
      </c>
      <c r="I613" s="35">
        <v>12566</v>
      </c>
      <c r="J613" s="35">
        <v>5444</v>
      </c>
      <c r="K613" s="35">
        <v>0</v>
      </c>
      <c r="L613" s="35">
        <v>893</v>
      </c>
      <c r="M613" s="35">
        <v>18903</v>
      </c>
      <c r="N613" s="24"/>
      <c r="O613" s="34">
        <v>0</v>
      </c>
      <c r="P613" s="34">
        <v>0</v>
      </c>
      <c r="Q613" s="36">
        <v>0.09</v>
      </c>
      <c r="R613" s="36">
        <v>4.4711377870290349E-3</v>
      </c>
      <c r="S613" s="37">
        <v>0</v>
      </c>
      <c r="T613" s="24"/>
      <c r="U613" s="38">
        <v>54030</v>
      </c>
      <c r="V613" s="38">
        <v>0</v>
      </c>
      <c r="W613" s="38">
        <v>0</v>
      </c>
      <c r="X613" s="38">
        <v>2679</v>
      </c>
      <c r="Y613" s="38">
        <v>56709</v>
      </c>
    </row>
    <row r="614" spans="1:25" x14ac:dyDescent="0.3">
      <c r="A614" s="31">
        <v>487</v>
      </c>
      <c r="B614" s="32">
        <v>487274010</v>
      </c>
      <c r="C614" s="33" t="s">
        <v>284</v>
      </c>
      <c r="D614" s="31">
        <v>274</v>
      </c>
      <c r="E614" s="33" t="s">
        <v>81</v>
      </c>
      <c r="F614" s="31">
        <v>10</v>
      </c>
      <c r="G614" s="33" t="s">
        <v>99</v>
      </c>
      <c r="H614" s="34">
        <v>2</v>
      </c>
      <c r="I614" s="35">
        <v>10026.437449628347</v>
      </c>
      <c r="J614" s="35">
        <v>3084</v>
      </c>
      <c r="K614" s="35">
        <v>0</v>
      </c>
      <c r="L614" s="35">
        <v>893</v>
      </c>
      <c r="M614" s="35">
        <v>14003.437449628347</v>
      </c>
      <c r="N614" s="24"/>
      <c r="O614" s="34">
        <v>0</v>
      </c>
      <c r="P614" s="34">
        <v>0</v>
      </c>
      <c r="Q614" s="36">
        <v>0.09</v>
      </c>
      <c r="R614" s="36">
        <v>2.4632241906512773E-3</v>
      </c>
      <c r="S614" s="37">
        <v>0</v>
      </c>
      <c r="T614" s="24"/>
      <c r="U614" s="38">
        <v>26220</v>
      </c>
      <c r="V614" s="38">
        <v>0</v>
      </c>
      <c r="W614" s="38">
        <v>0</v>
      </c>
      <c r="X614" s="38">
        <v>1786</v>
      </c>
      <c r="Y614" s="38">
        <v>28006</v>
      </c>
    </row>
    <row r="615" spans="1:25" x14ac:dyDescent="0.3">
      <c r="A615" s="31">
        <v>487</v>
      </c>
      <c r="B615" s="32">
        <v>487274031</v>
      </c>
      <c r="C615" s="33" t="s">
        <v>284</v>
      </c>
      <c r="D615" s="31">
        <v>274</v>
      </c>
      <c r="E615" s="33" t="s">
        <v>81</v>
      </c>
      <c r="F615" s="31">
        <v>31</v>
      </c>
      <c r="G615" s="33" t="s">
        <v>101</v>
      </c>
      <c r="H615" s="34">
        <v>2</v>
      </c>
      <c r="I615" s="35">
        <v>11623</v>
      </c>
      <c r="J615" s="35">
        <v>5392</v>
      </c>
      <c r="K615" s="35">
        <v>0</v>
      </c>
      <c r="L615" s="35">
        <v>893</v>
      </c>
      <c r="M615" s="35">
        <v>17908</v>
      </c>
      <c r="N615" s="24"/>
      <c r="O615" s="34">
        <v>0</v>
      </c>
      <c r="P615" s="34">
        <v>0</v>
      </c>
      <c r="Q615" s="36">
        <v>0.09</v>
      </c>
      <c r="R615" s="36">
        <v>2.7986524078624942E-2</v>
      </c>
      <c r="S615" s="37">
        <v>0</v>
      </c>
      <c r="T615" s="24"/>
      <c r="U615" s="38">
        <v>34030</v>
      </c>
      <c r="V615" s="38">
        <v>0</v>
      </c>
      <c r="W615" s="38">
        <v>0</v>
      </c>
      <c r="X615" s="38">
        <v>1786</v>
      </c>
      <c r="Y615" s="38">
        <v>35816</v>
      </c>
    </row>
    <row r="616" spans="1:25" x14ac:dyDescent="0.3">
      <c r="A616" s="31">
        <v>487</v>
      </c>
      <c r="B616" s="32">
        <v>487274035</v>
      </c>
      <c r="C616" s="33" t="s">
        <v>284</v>
      </c>
      <c r="D616" s="31">
        <v>274</v>
      </c>
      <c r="E616" s="33" t="s">
        <v>81</v>
      </c>
      <c r="F616" s="31">
        <v>35</v>
      </c>
      <c r="G616" s="33" t="s">
        <v>22</v>
      </c>
      <c r="H616" s="34">
        <v>28</v>
      </c>
      <c r="I616" s="35">
        <v>11728</v>
      </c>
      <c r="J616" s="35">
        <v>4123</v>
      </c>
      <c r="K616" s="35">
        <v>0</v>
      </c>
      <c r="L616" s="35">
        <v>893</v>
      </c>
      <c r="M616" s="35">
        <v>16744</v>
      </c>
      <c r="N616" s="24"/>
      <c r="O616" s="34">
        <v>0</v>
      </c>
      <c r="P616" s="34">
        <v>0</v>
      </c>
      <c r="Q616" s="36">
        <v>0.18</v>
      </c>
      <c r="R616" s="36">
        <v>0.1589661347017316</v>
      </c>
      <c r="S616" s="37">
        <v>0</v>
      </c>
      <c r="T616" s="24"/>
      <c r="U616" s="38">
        <v>443828</v>
      </c>
      <c r="V616" s="38">
        <v>0</v>
      </c>
      <c r="W616" s="38">
        <v>0</v>
      </c>
      <c r="X616" s="38">
        <v>25004</v>
      </c>
      <c r="Y616" s="38">
        <v>468832</v>
      </c>
    </row>
    <row r="617" spans="1:25" x14ac:dyDescent="0.3">
      <c r="A617" s="31">
        <v>487</v>
      </c>
      <c r="B617" s="32">
        <v>487274044</v>
      </c>
      <c r="C617" s="33" t="s">
        <v>284</v>
      </c>
      <c r="D617" s="31">
        <v>274</v>
      </c>
      <c r="E617" s="33" t="s">
        <v>81</v>
      </c>
      <c r="F617" s="31">
        <v>44</v>
      </c>
      <c r="G617" s="33" t="s">
        <v>35</v>
      </c>
      <c r="H617" s="34">
        <v>1</v>
      </c>
      <c r="I617" s="35">
        <v>8825</v>
      </c>
      <c r="J617" s="35">
        <v>202</v>
      </c>
      <c r="K617" s="35">
        <v>0</v>
      </c>
      <c r="L617" s="35">
        <v>893</v>
      </c>
      <c r="M617" s="35">
        <v>9920</v>
      </c>
      <c r="N617" s="24"/>
      <c r="O617" s="34">
        <v>0</v>
      </c>
      <c r="P617" s="34">
        <v>0</v>
      </c>
      <c r="Q617" s="36">
        <v>0.09</v>
      </c>
      <c r="R617" s="36">
        <v>5.5847301083240118E-2</v>
      </c>
      <c r="S617" s="37">
        <v>0</v>
      </c>
      <c r="T617" s="24"/>
      <c r="U617" s="38">
        <v>9027</v>
      </c>
      <c r="V617" s="38">
        <v>0</v>
      </c>
      <c r="W617" s="38">
        <v>0</v>
      </c>
      <c r="X617" s="38">
        <v>893</v>
      </c>
      <c r="Y617" s="38">
        <v>9920</v>
      </c>
    </row>
    <row r="618" spans="1:25" x14ac:dyDescent="0.3">
      <c r="A618" s="31">
        <v>487</v>
      </c>
      <c r="B618" s="32">
        <v>487274046</v>
      </c>
      <c r="C618" s="33" t="s">
        <v>284</v>
      </c>
      <c r="D618" s="31">
        <v>274</v>
      </c>
      <c r="E618" s="33" t="s">
        <v>81</v>
      </c>
      <c r="F618" s="31">
        <v>46</v>
      </c>
      <c r="G618" s="33" t="s">
        <v>36</v>
      </c>
      <c r="H618" s="34">
        <v>1</v>
      </c>
      <c r="I618" s="35">
        <v>13109</v>
      </c>
      <c r="J618" s="35">
        <v>9963</v>
      </c>
      <c r="K618" s="35">
        <v>0</v>
      </c>
      <c r="L618" s="35">
        <v>893</v>
      </c>
      <c r="M618" s="35">
        <v>23965</v>
      </c>
      <c r="N618" s="24"/>
      <c r="O618" s="34">
        <v>0</v>
      </c>
      <c r="P618" s="34">
        <v>0</v>
      </c>
      <c r="Q618" s="36">
        <v>0.09</v>
      </c>
      <c r="R618" s="36">
        <v>4.8997402434496822E-4</v>
      </c>
      <c r="S618" s="37">
        <v>0</v>
      </c>
      <c r="T618" s="24"/>
      <c r="U618" s="38">
        <v>23072</v>
      </c>
      <c r="V618" s="38">
        <v>0</v>
      </c>
      <c r="W618" s="38">
        <v>0</v>
      </c>
      <c r="X618" s="38">
        <v>893</v>
      </c>
      <c r="Y618" s="38">
        <v>23965</v>
      </c>
    </row>
    <row r="619" spans="1:25" x14ac:dyDescent="0.3">
      <c r="A619" s="31">
        <v>487</v>
      </c>
      <c r="B619" s="32">
        <v>487274048</v>
      </c>
      <c r="C619" s="33" t="s">
        <v>284</v>
      </c>
      <c r="D619" s="31">
        <v>274</v>
      </c>
      <c r="E619" s="33" t="s">
        <v>81</v>
      </c>
      <c r="F619" s="31">
        <v>48</v>
      </c>
      <c r="G619" s="33" t="s">
        <v>152</v>
      </c>
      <c r="H619" s="34">
        <v>2</v>
      </c>
      <c r="I619" s="35">
        <v>9001</v>
      </c>
      <c r="J619" s="35">
        <v>7153</v>
      </c>
      <c r="K619" s="35">
        <v>0</v>
      </c>
      <c r="L619" s="35">
        <v>893</v>
      </c>
      <c r="M619" s="35">
        <v>17047</v>
      </c>
      <c r="N619" s="24"/>
      <c r="O619" s="34">
        <v>0</v>
      </c>
      <c r="P619" s="34">
        <v>0</v>
      </c>
      <c r="Q619" s="36">
        <v>0.09</v>
      </c>
      <c r="R619" s="36">
        <v>1.2116607373427524E-3</v>
      </c>
      <c r="S619" s="37">
        <v>0</v>
      </c>
      <c r="T619" s="24"/>
      <c r="U619" s="38">
        <v>32308</v>
      </c>
      <c r="V619" s="38">
        <v>0</v>
      </c>
      <c r="W619" s="38">
        <v>0</v>
      </c>
      <c r="X619" s="38">
        <v>1786</v>
      </c>
      <c r="Y619" s="38">
        <v>34094</v>
      </c>
    </row>
    <row r="620" spans="1:25" x14ac:dyDescent="0.3">
      <c r="A620" s="31">
        <v>487</v>
      </c>
      <c r="B620" s="32">
        <v>487274049</v>
      </c>
      <c r="C620" s="33" t="s">
        <v>284</v>
      </c>
      <c r="D620" s="31">
        <v>274</v>
      </c>
      <c r="E620" s="33" t="s">
        <v>81</v>
      </c>
      <c r="F620" s="31">
        <v>49</v>
      </c>
      <c r="G620" s="33" t="s">
        <v>96</v>
      </c>
      <c r="H620" s="34">
        <v>94</v>
      </c>
      <c r="I620" s="35">
        <v>11866</v>
      </c>
      <c r="J620" s="35">
        <v>15017</v>
      </c>
      <c r="K620" s="35">
        <v>0</v>
      </c>
      <c r="L620" s="35">
        <v>893</v>
      </c>
      <c r="M620" s="35">
        <v>27776</v>
      </c>
      <c r="N620" s="24"/>
      <c r="O620" s="34">
        <v>0</v>
      </c>
      <c r="P620" s="34">
        <v>0</v>
      </c>
      <c r="Q620" s="36">
        <v>0.09</v>
      </c>
      <c r="R620" s="36">
        <v>8.0125851788319644E-2</v>
      </c>
      <c r="S620" s="37">
        <v>0</v>
      </c>
      <c r="T620" s="24"/>
      <c r="U620" s="38">
        <v>2527002</v>
      </c>
      <c r="V620" s="38">
        <v>0</v>
      </c>
      <c r="W620" s="38">
        <v>0</v>
      </c>
      <c r="X620" s="38">
        <v>83942</v>
      </c>
      <c r="Y620" s="38">
        <v>2610944</v>
      </c>
    </row>
    <row r="621" spans="1:25" x14ac:dyDescent="0.3">
      <c r="A621" s="31">
        <v>487</v>
      </c>
      <c r="B621" s="32">
        <v>487274057</v>
      </c>
      <c r="C621" s="33" t="s">
        <v>284</v>
      </c>
      <c r="D621" s="31">
        <v>274</v>
      </c>
      <c r="E621" s="33" t="s">
        <v>81</v>
      </c>
      <c r="F621" s="31">
        <v>57</v>
      </c>
      <c r="G621" s="33" t="s">
        <v>23</v>
      </c>
      <c r="H621" s="34">
        <v>19</v>
      </c>
      <c r="I621" s="35">
        <v>11227</v>
      </c>
      <c r="J621" s="35">
        <v>571</v>
      </c>
      <c r="K621" s="35">
        <v>0</v>
      </c>
      <c r="L621" s="35">
        <v>893</v>
      </c>
      <c r="M621" s="35">
        <v>12691</v>
      </c>
      <c r="N621" s="24"/>
      <c r="O621" s="34">
        <v>0</v>
      </c>
      <c r="P621" s="34">
        <v>0</v>
      </c>
      <c r="Q621" s="36">
        <v>0.18</v>
      </c>
      <c r="R621" s="36">
        <v>0.14357074949612178</v>
      </c>
      <c r="S621" s="37">
        <v>0</v>
      </c>
      <c r="T621" s="24"/>
      <c r="U621" s="38">
        <v>224162</v>
      </c>
      <c r="V621" s="38">
        <v>0</v>
      </c>
      <c r="W621" s="38">
        <v>0</v>
      </c>
      <c r="X621" s="38">
        <v>16967</v>
      </c>
      <c r="Y621" s="38">
        <v>241129</v>
      </c>
    </row>
    <row r="622" spans="1:25" x14ac:dyDescent="0.3">
      <c r="A622" s="31">
        <v>487</v>
      </c>
      <c r="B622" s="32">
        <v>487274093</v>
      </c>
      <c r="C622" s="33" t="s">
        <v>284</v>
      </c>
      <c r="D622" s="31">
        <v>274</v>
      </c>
      <c r="E622" s="33" t="s">
        <v>81</v>
      </c>
      <c r="F622" s="31">
        <v>93</v>
      </c>
      <c r="G622" s="33" t="s">
        <v>25</v>
      </c>
      <c r="H622" s="34">
        <v>43</v>
      </c>
      <c r="I622" s="35">
        <v>11615</v>
      </c>
      <c r="J622" s="35">
        <v>333</v>
      </c>
      <c r="K622" s="35">
        <v>0</v>
      </c>
      <c r="L622" s="35">
        <v>893</v>
      </c>
      <c r="M622" s="35">
        <v>12841</v>
      </c>
      <c r="N622" s="24"/>
      <c r="O622" s="34">
        <v>2.8726814915316727</v>
      </c>
      <c r="P622" s="34">
        <v>0</v>
      </c>
      <c r="Q622" s="36">
        <v>0.09</v>
      </c>
      <c r="R622" s="36">
        <v>9.5627967154470944E-2</v>
      </c>
      <c r="S622" s="37">
        <v>0</v>
      </c>
      <c r="T622" s="24"/>
      <c r="U622" s="38">
        <v>513765.2015391796</v>
      </c>
      <c r="V622" s="38">
        <v>0</v>
      </c>
      <c r="W622" s="38">
        <v>0</v>
      </c>
      <c r="X622" s="38">
        <v>38399</v>
      </c>
      <c r="Y622" s="38">
        <v>552164.20153917954</v>
      </c>
    </row>
    <row r="623" spans="1:25" x14ac:dyDescent="0.3">
      <c r="A623" s="31">
        <v>487</v>
      </c>
      <c r="B623" s="32">
        <v>487274095</v>
      </c>
      <c r="C623" s="33" t="s">
        <v>284</v>
      </c>
      <c r="D623" s="31">
        <v>274</v>
      </c>
      <c r="E623" s="33" t="s">
        <v>81</v>
      </c>
      <c r="F623" s="31">
        <v>95</v>
      </c>
      <c r="G623" s="33" t="s">
        <v>296</v>
      </c>
      <c r="H623" s="34">
        <v>1</v>
      </c>
      <c r="I623" s="35">
        <v>12631.596985026647</v>
      </c>
      <c r="J623" s="35">
        <v>108</v>
      </c>
      <c r="K623" s="35">
        <v>0</v>
      </c>
      <c r="L623" s="35">
        <v>893</v>
      </c>
      <c r="M623" s="35">
        <v>13632.596985026647</v>
      </c>
      <c r="N623" s="24"/>
      <c r="O623" s="34">
        <v>0</v>
      </c>
      <c r="P623" s="34">
        <v>0</v>
      </c>
      <c r="Q623" s="36">
        <v>0.15329999999999999</v>
      </c>
      <c r="R623" s="36">
        <v>0.13758477036355793</v>
      </c>
      <c r="S623" s="37">
        <v>0</v>
      </c>
      <c r="T623" s="24"/>
      <c r="U623" s="38">
        <v>12740</v>
      </c>
      <c r="V623" s="38">
        <v>0</v>
      </c>
      <c r="W623" s="38">
        <v>0</v>
      </c>
      <c r="X623" s="38">
        <v>893</v>
      </c>
      <c r="Y623" s="38">
        <v>13633</v>
      </c>
    </row>
    <row r="624" spans="1:25" x14ac:dyDescent="0.3">
      <c r="A624" s="31">
        <v>487</v>
      </c>
      <c r="B624" s="32">
        <v>487274128</v>
      </c>
      <c r="C624" s="33" t="s">
        <v>284</v>
      </c>
      <c r="D624" s="31">
        <v>274</v>
      </c>
      <c r="E624" s="33" t="s">
        <v>81</v>
      </c>
      <c r="F624" s="31">
        <v>128</v>
      </c>
      <c r="G624" s="33" t="s">
        <v>110</v>
      </c>
      <c r="H624" s="34">
        <v>2</v>
      </c>
      <c r="I624" s="35">
        <v>9001</v>
      </c>
      <c r="J624" s="35">
        <v>458</v>
      </c>
      <c r="K624" s="35">
        <v>0</v>
      </c>
      <c r="L624" s="35">
        <v>893</v>
      </c>
      <c r="M624" s="35">
        <v>10352</v>
      </c>
      <c r="N624" s="24"/>
      <c r="O624" s="34">
        <v>0</v>
      </c>
      <c r="P624" s="34">
        <v>0</v>
      </c>
      <c r="Q624" s="36">
        <v>0.18</v>
      </c>
      <c r="R624" s="36">
        <v>3.7897363457031326E-2</v>
      </c>
      <c r="S624" s="37">
        <v>0</v>
      </c>
      <c r="T624" s="24"/>
      <c r="U624" s="38">
        <v>18918</v>
      </c>
      <c r="V624" s="38">
        <v>0</v>
      </c>
      <c r="W624" s="38">
        <v>0</v>
      </c>
      <c r="X624" s="38">
        <v>1786</v>
      </c>
      <c r="Y624" s="38">
        <v>20704</v>
      </c>
    </row>
    <row r="625" spans="1:25" x14ac:dyDescent="0.3">
      <c r="A625" s="31">
        <v>487</v>
      </c>
      <c r="B625" s="32">
        <v>487274149</v>
      </c>
      <c r="C625" s="33" t="s">
        <v>284</v>
      </c>
      <c r="D625" s="31">
        <v>274</v>
      </c>
      <c r="E625" s="33" t="s">
        <v>81</v>
      </c>
      <c r="F625" s="31">
        <v>149</v>
      </c>
      <c r="G625" s="33" t="s">
        <v>103</v>
      </c>
      <c r="H625" s="34">
        <v>1</v>
      </c>
      <c r="I625" s="35">
        <v>9001</v>
      </c>
      <c r="J625" s="35">
        <v>11</v>
      </c>
      <c r="K625" s="35">
        <v>0</v>
      </c>
      <c r="L625" s="35">
        <v>893</v>
      </c>
      <c r="M625" s="35">
        <v>9905</v>
      </c>
      <c r="N625" s="24"/>
      <c r="O625" s="34">
        <v>0</v>
      </c>
      <c r="P625" s="34">
        <v>0</v>
      </c>
      <c r="Q625" s="36">
        <v>0.16</v>
      </c>
      <c r="R625" s="36">
        <v>0.11585385192308002</v>
      </c>
      <c r="S625" s="37">
        <v>0</v>
      </c>
      <c r="T625" s="24"/>
      <c r="U625" s="38">
        <v>9012</v>
      </c>
      <c r="V625" s="38">
        <v>0</v>
      </c>
      <c r="W625" s="38">
        <v>0</v>
      </c>
      <c r="X625" s="38">
        <v>893</v>
      </c>
      <c r="Y625" s="38">
        <v>9905</v>
      </c>
    </row>
    <row r="626" spans="1:25" x14ac:dyDescent="0.3">
      <c r="A626" s="31">
        <v>487</v>
      </c>
      <c r="B626" s="32">
        <v>487274163</v>
      </c>
      <c r="C626" s="33" t="s">
        <v>284</v>
      </c>
      <c r="D626" s="31">
        <v>274</v>
      </c>
      <c r="E626" s="33" t="s">
        <v>81</v>
      </c>
      <c r="F626" s="31">
        <v>163</v>
      </c>
      <c r="G626" s="33" t="s">
        <v>27</v>
      </c>
      <c r="H626" s="34">
        <v>12</v>
      </c>
      <c r="I626" s="35">
        <v>11821</v>
      </c>
      <c r="J626" s="35">
        <v>499</v>
      </c>
      <c r="K626" s="35">
        <v>0</v>
      </c>
      <c r="L626" s="35">
        <v>893</v>
      </c>
      <c r="M626" s="35">
        <v>13213</v>
      </c>
      <c r="N626" s="24"/>
      <c r="O626" s="34">
        <v>0</v>
      </c>
      <c r="P626" s="34">
        <v>0</v>
      </c>
      <c r="Q626" s="36">
        <v>0.18</v>
      </c>
      <c r="R626" s="36">
        <v>9.7611877434862299E-2</v>
      </c>
      <c r="S626" s="37">
        <v>0</v>
      </c>
      <c r="T626" s="24"/>
      <c r="U626" s="38">
        <v>147840</v>
      </c>
      <c r="V626" s="38">
        <v>0</v>
      </c>
      <c r="W626" s="38">
        <v>0</v>
      </c>
      <c r="X626" s="38">
        <v>10716</v>
      </c>
      <c r="Y626" s="38">
        <v>158556</v>
      </c>
    </row>
    <row r="627" spans="1:25" x14ac:dyDescent="0.3">
      <c r="A627" s="31">
        <v>487</v>
      </c>
      <c r="B627" s="32">
        <v>487274165</v>
      </c>
      <c r="C627" s="33" t="s">
        <v>284</v>
      </c>
      <c r="D627" s="31">
        <v>274</v>
      </c>
      <c r="E627" s="33" t="s">
        <v>81</v>
      </c>
      <c r="F627" s="31">
        <v>165</v>
      </c>
      <c r="G627" s="33" t="s">
        <v>28</v>
      </c>
      <c r="H627" s="34">
        <v>53</v>
      </c>
      <c r="I627" s="35">
        <v>11139</v>
      </c>
      <c r="J627" s="35">
        <v>607</v>
      </c>
      <c r="K627" s="35">
        <v>0</v>
      </c>
      <c r="L627" s="35">
        <v>893</v>
      </c>
      <c r="M627" s="35">
        <v>12639</v>
      </c>
      <c r="N627" s="24"/>
      <c r="O627" s="34">
        <v>16.119140261024192</v>
      </c>
      <c r="P627" s="34">
        <v>0</v>
      </c>
      <c r="Q627" s="36">
        <v>9.8299999999999998E-2</v>
      </c>
      <c r="R627" s="36">
        <v>0.11701966045576953</v>
      </c>
      <c r="S627" s="37">
        <v>0</v>
      </c>
      <c r="T627" s="24"/>
      <c r="U627" s="38">
        <v>622537.57849400979</v>
      </c>
      <c r="V627" s="38">
        <v>0</v>
      </c>
      <c r="W627" s="38">
        <v>0</v>
      </c>
      <c r="X627" s="38">
        <v>47329</v>
      </c>
      <c r="Y627" s="38">
        <v>669866.57849400979</v>
      </c>
    </row>
    <row r="628" spans="1:25" x14ac:dyDescent="0.3">
      <c r="A628" s="31">
        <v>487</v>
      </c>
      <c r="B628" s="32">
        <v>487274176</v>
      </c>
      <c r="C628" s="33" t="s">
        <v>284</v>
      </c>
      <c r="D628" s="31">
        <v>274</v>
      </c>
      <c r="E628" s="33" t="s">
        <v>81</v>
      </c>
      <c r="F628" s="31">
        <v>176</v>
      </c>
      <c r="G628" s="33" t="s">
        <v>29</v>
      </c>
      <c r="H628" s="34">
        <v>52</v>
      </c>
      <c r="I628" s="35">
        <v>11312</v>
      </c>
      <c r="J628" s="35">
        <v>3737</v>
      </c>
      <c r="K628" s="35">
        <v>0</v>
      </c>
      <c r="L628" s="35">
        <v>893</v>
      </c>
      <c r="M628" s="35">
        <v>15942</v>
      </c>
      <c r="N628" s="24"/>
      <c r="O628" s="34">
        <v>0</v>
      </c>
      <c r="P628" s="34">
        <v>0</v>
      </c>
      <c r="Q628" s="36">
        <v>0.09</v>
      </c>
      <c r="R628" s="36">
        <v>7.0077414496209203E-2</v>
      </c>
      <c r="S628" s="37">
        <v>0</v>
      </c>
      <c r="T628" s="24"/>
      <c r="U628" s="38">
        <v>782548</v>
      </c>
      <c r="V628" s="38">
        <v>0</v>
      </c>
      <c r="W628" s="38">
        <v>0</v>
      </c>
      <c r="X628" s="38">
        <v>46436</v>
      </c>
      <c r="Y628" s="38">
        <v>828984</v>
      </c>
    </row>
    <row r="629" spans="1:25" x14ac:dyDescent="0.3">
      <c r="A629" s="31">
        <v>487</v>
      </c>
      <c r="B629" s="32">
        <v>487274178</v>
      </c>
      <c r="C629" s="33" t="s">
        <v>284</v>
      </c>
      <c r="D629" s="31">
        <v>274</v>
      </c>
      <c r="E629" s="33" t="s">
        <v>81</v>
      </c>
      <c r="F629" s="31">
        <v>178</v>
      </c>
      <c r="G629" s="33" t="s">
        <v>241</v>
      </c>
      <c r="H629" s="34">
        <v>1</v>
      </c>
      <c r="I629" s="35">
        <v>13109</v>
      </c>
      <c r="J629" s="35">
        <v>1366</v>
      </c>
      <c r="K629" s="35">
        <v>0</v>
      </c>
      <c r="L629" s="35">
        <v>893</v>
      </c>
      <c r="M629" s="35">
        <v>15368</v>
      </c>
      <c r="N629" s="24"/>
      <c r="O629" s="34">
        <v>0</v>
      </c>
      <c r="P629" s="34">
        <v>0</v>
      </c>
      <c r="Q629" s="36">
        <v>0.09</v>
      </c>
      <c r="R629" s="36">
        <v>6.2510316035267327E-2</v>
      </c>
      <c r="S629" s="37">
        <v>0</v>
      </c>
      <c r="T629" s="24"/>
      <c r="U629" s="38">
        <v>14475</v>
      </c>
      <c r="V629" s="38">
        <v>0</v>
      </c>
      <c r="W629" s="38">
        <v>0</v>
      </c>
      <c r="X629" s="38">
        <v>893</v>
      </c>
      <c r="Y629" s="38">
        <v>15368</v>
      </c>
    </row>
    <row r="630" spans="1:25" x14ac:dyDescent="0.3">
      <c r="A630" s="31">
        <v>487</v>
      </c>
      <c r="B630" s="32">
        <v>487274181</v>
      </c>
      <c r="C630" s="33" t="s">
        <v>284</v>
      </c>
      <c r="D630" s="31">
        <v>274</v>
      </c>
      <c r="E630" s="33" t="s">
        <v>81</v>
      </c>
      <c r="F630" s="31">
        <v>181</v>
      </c>
      <c r="G630" s="33" t="s">
        <v>105</v>
      </c>
      <c r="H630" s="34">
        <v>1</v>
      </c>
      <c r="I630" s="35">
        <v>13109</v>
      </c>
      <c r="J630" s="35">
        <v>884</v>
      </c>
      <c r="K630" s="35">
        <v>0</v>
      </c>
      <c r="L630" s="35">
        <v>893</v>
      </c>
      <c r="M630" s="35">
        <v>14886</v>
      </c>
      <c r="N630" s="24"/>
      <c r="O630" s="34">
        <v>0</v>
      </c>
      <c r="P630" s="34">
        <v>0</v>
      </c>
      <c r="Q630" s="36">
        <v>0.09</v>
      </c>
      <c r="R630" s="36">
        <v>1.7079913104106212E-2</v>
      </c>
      <c r="S630" s="37">
        <v>0</v>
      </c>
      <c r="T630" s="24"/>
      <c r="U630" s="38">
        <v>13993</v>
      </c>
      <c r="V630" s="38">
        <v>0</v>
      </c>
      <c r="W630" s="38">
        <v>0</v>
      </c>
      <c r="X630" s="38">
        <v>893</v>
      </c>
      <c r="Y630" s="38">
        <v>14886</v>
      </c>
    </row>
    <row r="631" spans="1:25" x14ac:dyDescent="0.3">
      <c r="A631" s="31">
        <v>487</v>
      </c>
      <c r="B631" s="32">
        <v>487274199</v>
      </c>
      <c r="C631" s="33" t="s">
        <v>284</v>
      </c>
      <c r="D631" s="31">
        <v>274</v>
      </c>
      <c r="E631" s="33" t="s">
        <v>81</v>
      </c>
      <c r="F631" s="31">
        <v>199</v>
      </c>
      <c r="G631" s="33" t="s">
        <v>162</v>
      </c>
      <c r="H631" s="34">
        <v>3</v>
      </c>
      <c r="I631" s="35">
        <v>10879</v>
      </c>
      <c r="J631" s="35">
        <v>6978</v>
      </c>
      <c r="K631" s="35">
        <v>0</v>
      </c>
      <c r="L631" s="35">
        <v>893</v>
      </c>
      <c r="M631" s="35">
        <v>18750</v>
      </c>
      <c r="N631" s="24"/>
      <c r="O631" s="34">
        <v>0</v>
      </c>
      <c r="P631" s="34">
        <v>0</v>
      </c>
      <c r="Q631" s="36">
        <v>0.09</v>
      </c>
      <c r="R631" s="36">
        <v>9.8435227157892382E-4</v>
      </c>
      <c r="S631" s="37">
        <v>0</v>
      </c>
      <c r="T631" s="24"/>
      <c r="U631" s="38">
        <v>53571</v>
      </c>
      <c r="V631" s="38">
        <v>0</v>
      </c>
      <c r="W631" s="38">
        <v>0</v>
      </c>
      <c r="X631" s="38">
        <v>2679</v>
      </c>
      <c r="Y631" s="38">
        <v>56250</v>
      </c>
    </row>
    <row r="632" spans="1:25" x14ac:dyDescent="0.3">
      <c r="A632" s="31">
        <v>487</v>
      </c>
      <c r="B632" s="32">
        <v>487274217</v>
      </c>
      <c r="C632" s="33" t="s">
        <v>284</v>
      </c>
      <c r="D632" s="31">
        <v>274</v>
      </c>
      <c r="E632" s="33" t="s">
        <v>81</v>
      </c>
      <c r="F632" s="31">
        <v>217</v>
      </c>
      <c r="G632" s="33" t="s">
        <v>285</v>
      </c>
      <c r="H632" s="34">
        <v>1</v>
      </c>
      <c r="I632" s="35">
        <v>8954</v>
      </c>
      <c r="J632" s="35">
        <v>3905</v>
      </c>
      <c r="K632" s="35">
        <v>0</v>
      </c>
      <c r="L632" s="35">
        <v>893</v>
      </c>
      <c r="M632" s="35">
        <v>13752</v>
      </c>
      <c r="N632" s="24"/>
      <c r="O632" s="34">
        <v>0</v>
      </c>
      <c r="P632" s="34">
        <v>0</v>
      </c>
      <c r="Q632" s="36">
        <v>0.09</v>
      </c>
      <c r="R632" s="36">
        <v>7.7003202937480535E-4</v>
      </c>
      <c r="S632" s="37">
        <v>0</v>
      </c>
      <c r="T632" s="24"/>
      <c r="U632" s="38">
        <v>12859</v>
      </c>
      <c r="V632" s="38">
        <v>0</v>
      </c>
      <c r="W632" s="38">
        <v>0</v>
      </c>
      <c r="X632" s="38">
        <v>893</v>
      </c>
      <c r="Y632" s="38">
        <v>13752</v>
      </c>
    </row>
    <row r="633" spans="1:25" x14ac:dyDescent="0.3">
      <c r="A633" s="31">
        <v>487</v>
      </c>
      <c r="B633" s="32">
        <v>487274229</v>
      </c>
      <c r="C633" s="33" t="s">
        <v>284</v>
      </c>
      <c r="D633" s="31">
        <v>274</v>
      </c>
      <c r="E633" s="33" t="s">
        <v>81</v>
      </c>
      <c r="F633" s="31">
        <v>229</v>
      </c>
      <c r="G633" s="33" t="s">
        <v>113</v>
      </c>
      <c r="H633" s="34">
        <v>4</v>
      </c>
      <c r="I633" s="35">
        <v>9001</v>
      </c>
      <c r="J633" s="35">
        <v>1552</v>
      </c>
      <c r="K633" s="35">
        <v>0</v>
      </c>
      <c r="L633" s="35">
        <v>893</v>
      </c>
      <c r="M633" s="35">
        <v>11446</v>
      </c>
      <c r="N633" s="24"/>
      <c r="O633" s="34">
        <v>0</v>
      </c>
      <c r="P633" s="34">
        <v>0</v>
      </c>
      <c r="Q633" s="36">
        <v>0.09</v>
      </c>
      <c r="R633" s="36">
        <v>1.1817585417778463E-2</v>
      </c>
      <c r="S633" s="37">
        <v>0</v>
      </c>
      <c r="T633" s="24"/>
      <c r="U633" s="38">
        <v>42212</v>
      </c>
      <c r="V633" s="38">
        <v>0</v>
      </c>
      <c r="W633" s="38">
        <v>0</v>
      </c>
      <c r="X633" s="38">
        <v>3572</v>
      </c>
      <c r="Y633" s="38">
        <v>45784</v>
      </c>
    </row>
    <row r="634" spans="1:25" x14ac:dyDescent="0.3">
      <c r="A634" s="31">
        <v>487</v>
      </c>
      <c r="B634" s="32">
        <v>487274243</v>
      </c>
      <c r="C634" s="33" t="s">
        <v>284</v>
      </c>
      <c r="D634" s="31">
        <v>274</v>
      </c>
      <c r="E634" s="33" t="s">
        <v>81</v>
      </c>
      <c r="F634" s="31">
        <v>243</v>
      </c>
      <c r="G634" s="33" t="s">
        <v>74</v>
      </c>
      <c r="H634" s="34">
        <v>3</v>
      </c>
      <c r="I634" s="35">
        <v>13109</v>
      </c>
      <c r="J634" s="35">
        <v>3094</v>
      </c>
      <c r="K634" s="35">
        <v>0</v>
      </c>
      <c r="L634" s="35">
        <v>893</v>
      </c>
      <c r="M634" s="35">
        <v>17096</v>
      </c>
      <c r="N634" s="24"/>
      <c r="O634" s="34">
        <v>0</v>
      </c>
      <c r="P634" s="34">
        <v>0</v>
      </c>
      <c r="Q634" s="36">
        <v>0.09</v>
      </c>
      <c r="R634" s="36">
        <v>5.5784760480062055E-3</v>
      </c>
      <c r="S634" s="37">
        <v>0</v>
      </c>
      <c r="T634" s="24"/>
      <c r="U634" s="38">
        <v>48609</v>
      </c>
      <c r="V634" s="38">
        <v>0</v>
      </c>
      <c r="W634" s="38">
        <v>0</v>
      </c>
      <c r="X634" s="38">
        <v>2679</v>
      </c>
      <c r="Y634" s="38">
        <v>51288</v>
      </c>
    </row>
    <row r="635" spans="1:25" x14ac:dyDescent="0.3">
      <c r="A635" s="31">
        <v>487</v>
      </c>
      <c r="B635" s="32">
        <v>487274244</v>
      </c>
      <c r="C635" s="33" t="s">
        <v>284</v>
      </c>
      <c r="D635" s="31">
        <v>274</v>
      </c>
      <c r="E635" s="33" t="s">
        <v>81</v>
      </c>
      <c r="F635" s="31">
        <v>244</v>
      </c>
      <c r="G635" s="33" t="s">
        <v>43</v>
      </c>
      <c r="H635" s="34">
        <v>2</v>
      </c>
      <c r="I635" s="35">
        <v>9562</v>
      </c>
      <c r="J635" s="35">
        <v>3874</v>
      </c>
      <c r="K635" s="35">
        <v>0</v>
      </c>
      <c r="L635" s="35">
        <v>893</v>
      </c>
      <c r="M635" s="35">
        <v>14329</v>
      </c>
      <c r="N635" s="24"/>
      <c r="O635" s="34">
        <v>0</v>
      </c>
      <c r="P635" s="34">
        <v>0</v>
      </c>
      <c r="Q635" s="36">
        <v>0.18</v>
      </c>
      <c r="R635" s="36">
        <v>0.10548220167912307</v>
      </c>
      <c r="S635" s="37">
        <v>0</v>
      </c>
      <c r="T635" s="24"/>
      <c r="U635" s="38">
        <v>26872</v>
      </c>
      <c r="V635" s="38">
        <v>0</v>
      </c>
      <c r="W635" s="38">
        <v>0</v>
      </c>
      <c r="X635" s="38">
        <v>1786</v>
      </c>
      <c r="Y635" s="38">
        <v>28658</v>
      </c>
    </row>
    <row r="636" spans="1:25" x14ac:dyDescent="0.3">
      <c r="A636" s="31">
        <v>487</v>
      </c>
      <c r="B636" s="32">
        <v>487274248</v>
      </c>
      <c r="C636" s="33" t="s">
        <v>284</v>
      </c>
      <c r="D636" s="31">
        <v>274</v>
      </c>
      <c r="E636" s="33" t="s">
        <v>81</v>
      </c>
      <c r="F636" s="31">
        <v>248</v>
      </c>
      <c r="G636" s="33" t="s">
        <v>30</v>
      </c>
      <c r="H636" s="34">
        <v>17</v>
      </c>
      <c r="I636" s="35">
        <v>12223</v>
      </c>
      <c r="J636" s="35">
        <v>1208</v>
      </c>
      <c r="K636" s="35">
        <v>0</v>
      </c>
      <c r="L636" s="35">
        <v>893</v>
      </c>
      <c r="M636" s="35">
        <v>14324</v>
      </c>
      <c r="N636" s="24"/>
      <c r="O636" s="34">
        <v>0</v>
      </c>
      <c r="P636" s="34">
        <v>0</v>
      </c>
      <c r="Q636" s="36">
        <v>0.09</v>
      </c>
      <c r="R636" s="36">
        <v>5.2152297853696877E-2</v>
      </c>
      <c r="S636" s="37">
        <v>0</v>
      </c>
      <c r="T636" s="24"/>
      <c r="U636" s="38">
        <v>228327</v>
      </c>
      <c r="V636" s="38">
        <v>0</v>
      </c>
      <c r="W636" s="38">
        <v>0</v>
      </c>
      <c r="X636" s="38">
        <v>15181</v>
      </c>
      <c r="Y636" s="38">
        <v>243508</v>
      </c>
    </row>
    <row r="637" spans="1:25" x14ac:dyDescent="0.3">
      <c r="A637" s="31">
        <v>487</v>
      </c>
      <c r="B637" s="32">
        <v>487274262</v>
      </c>
      <c r="C637" s="33" t="s">
        <v>284</v>
      </c>
      <c r="D637" s="31">
        <v>274</v>
      </c>
      <c r="E637" s="33" t="s">
        <v>81</v>
      </c>
      <c r="F637" s="31">
        <v>262</v>
      </c>
      <c r="G637" s="33" t="s">
        <v>31</v>
      </c>
      <c r="H637" s="34">
        <v>7</v>
      </c>
      <c r="I637" s="35">
        <v>11576</v>
      </c>
      <c r="J637" s="35">
        <v>5337</v>
      </c>
      <c r="K637" s="35">
        <v>0</v>
      </c>
      <c r="L637" s="35">
        <v>893</v>
      </c>
      <c r="M637" s="35">
        <v>17806</v>
      </c>
      <c r="N637" s="24"/>
      <c r="O637" s="34">
        <v>0</v>
      </c>
      <c r="P637" s="34">
        <v>0</v>
      </c>
      <c r="Q637" s="36">
        <v>0.09</v>
      </c>
      <c r="R637" s="36">
        <v>6.3546185044161485E-2</v>
      </c>
      <c r="S637" s="37">
        <v>0</v>
      </c>
      <c r="T637" s="24"/>
      <c r="U637" s="38">
        <v>118391</v>
      </c>
      <c r="V637" s="38">
        <v>0</v>
      </c>
      <c r="W637" s="38">
        <v>0</v>
      </c>
      <c r="X637" s="38">
        <v>6251</v>
      </c>
      <c r="Y637" s="38">
        <v>124642</v>
      </c>
    </row>
    <row r="638" spans="1:25" x14ac:dyDescent="0.3">
      <c r="A638" s="31">
        <v>487</v>
      </c>
      <c r="B638" s="32">
        <v>487274274</v>
      </c>
      <c r="C638" s="33" t="s">
        <v>284</v>
      </c>
      <c r="D638" s="31">
        <v>274</v>
      </c>
      <c r="E638" s="33" t="s">
        <v>81</v>
      </c>
      <c r="F638" s="31">
        <v>274</v>
      </c>
      <c r="G638" s="33" t="s">
        <v>81</v>
      </c>
      <c r="H638" s="34">
        <v>291</v>
      </c>
      <c r="I638" s="35">
        <v>11847</v>
      </c>
      <c r="J638" s="35">
        <v>5727</v>
      </c>
      <c r="K638" s="35">
        <v>0</v>
      </c>
      <c r="L638" s="35">
        <v>893</v>
      </c>
      <c r="M638" s="35">
        <v>18467</v>
      </c>
      <c r="N638" s="24"/>
      <c r="O638" s="34">
        <v>0</v>
      </c>
      <c r="P638" s="34">
        <v>0</v>
      </c>
      <c r="Q638" s="36">
        <v>0.09</v>
      </c>
      <c r="R638" s="36">
        <v>8.1562702217129135E-2</v>
      </c>
      <c r="S638" s="37">
        <v>0</v>
      </c>
      <c r="T638" s="24"/>
      <c r="U638" s="38">
        <v>5114034</v>
      </c>
      <c r="V638" s="38">
        <v>0</v>
      </c>
      <c r="W638" s="38">
        <v>0</v>
      </c>
      <c r="X638" s="38">
        <v>259863</v>
      </c>
      <c r="Y638" s="38">
        <v>5373897</v>
      </c>
    </row>
    <row r="639" spans="1:25" x14ac:dyDescent="0.3">
      <c r="A639" s="31">
        <v>487</v>
      </c>
      <c r="B639" s="32">
        <v>487274284</v>
      </c>
      <c r="C639" s="33" t="s">
        <v>284</v>
      </c>
      <c r="D639" s="31">
        <v>274</v>
      </c>
      <c r="E639" s="33" t="s">
        <v>81</v>
      </c>
      <c r="F639" s="31">
        <v>284</v>
      </c>
      <c r="G639" s="33" t="s">
        <v>163</v>
      </c>
      <c r="H639" s="34">
        <v>1</v>
      </c>
      <c r="I639" s="35">
        <v>9001</v>
      </c>
      <c r="J639" s="35">
        <v>3064</v>
      </c>
      <c r="K639" s="35">
        <v>0</v>
      </c>
      <c r="L639" s="35">
        <v>893</v>
      </c>
      <c r="M639" s="35">
        <v>12958</v>
      </c>
      <c r="N639" s="24"/>
      <c r="O639" s="34">
        <v>0</v>
      </c>
      <c r="P639" s="34">
        <v>0</v>
      </c>
      <c r="Q639" s="36">
        <v>0.09</v>
      </c>
      <c r="R639" s="36">
        <v>3.3469837901803509E-2</v>
      </c>
      <c r="S639" s="37">
        <v>0</v>
      </c>
      <c r="T639" s="24"/>
      <c r="U639" s="38">
        <v>12065</v>
      </c>
      <c r="V639" s="38">
        <v>0</v>
      </c>
      <c r="W639" s="38">
        <v>0</v>
      </c>
      <c r="X639" s="38">
        <v>893</v>
      </c>
      <c r="Y639" s="38">
        <v>12958</v>
      </c>
    </row>
    <row r="640" spans="1:25" x14ac:dyDescent="0.3">
      <c r="A640" s="31">
        <v>487</v>
      </c>
      <c r="B640" s="32">
        <v>487274285</v>
      </c>
      <c r="C640" s="33" t="s">
        <v>284</v>
      </c>
      <c r="D640" s="31">
        <v>274</v>
      </c>
      <c r="E640" s="33" t="s">
        <v>81</v>
      </c>
      <c r="F640" s="31">
        <v>285</v>
      </c>
      <c r="G640" s="33" t="s">
        <v>44</v>
      </c>
      <c r="H640" s="34">
        <v>2</v>
      </c>
      <c r="I640" s="35">
        <v>9001</v>
      </c>
      <c r="J640" s="35">
        <v>2757</v>
      </c>
      <c r="K640" s="35">
        <v>0</v>
      </c>
      <c r="L640" s="35">
        <v>893</v>
      </c>
      <c r="M640" s="35">
        <v>12651</v>
      </c>
      <c r="N640" s="24"/>
      <c r="O640" s="34">
        <v>0</v>
      </c>
      <c r="P640" s="34">
        <v>0</v>
      </c>
      <c r="Q640" s="36">
        <v>0.09</v>
      </c>
      <c r="R640" s="36">
        <v>4.1055014022640106E-2</v>
      </c>
      <c r="S640" s="37">
        <v>0</v>
      </c>
      <c r="T640" s="24"/>
      <c r="U640" s="38">
        <v>23516</v>
      </c>
      <c r="V640" s="38">
        <v>0</v>
      </c>
      <c r="W640" s="38">
        <v>0</v>
      </c>
      <c r="X640" s="38">
        <v>1786</v>
      </c>
      <c r="Y640" s="38">
        <v>25302</v>
      </c>
    </row>
    <row r="641" spans="1:25" x14ac:dyDescent="0.3">
      <c r="A641" s="31">
        <v>487</v>
      </c>
      <c r="B641" s="32">
        <v>487274295</v>
      </c>
      <c r="C641" s="33" t="s">
        <v>284</v>
      </c>
      <c r="D641" s="31">
        <v>274</v>
      </c>
      <c r="E641" s="33" t="s">
        <v>81</v>
      </c>
      <c r="F641" s="31">
        <v>295</v>
      </c>
      <c r="G641" s="33" t="s">
        <v>155</v>
      </c>
      <c r="H641" s="34">
        <v>2</v>
      </c>
      <c r="I641" s="35">
        <v>13085</v>
      </c>
      <c r="J641" s="35">
        <v>6258</v>
      </c>
      <c r="K641" s="35">
        <v>0</v>
      </c>
      <c r="L641" s="35">
        <v>893</v>
      </c>
      <c r="M641" s="35">
        <v>20236</v>
      </c>
      <c r="N641" s="24"/>
      <c r="O641" s="34">
        <v>0</v>
      </c>
      <c r="P641" s="34">
        <v>0</v>
      </c>
      <c r="Q641" s="36">
        <v>0.09</v>
      </c>
      <c r="R641" s="36">
        <v>2.1576596807012315E-2</v>
      </c>
      <c r="S641" s="37">
        <v>0</v>
      </c>
      <c r="T641" s="24"/>
      <c r="U641" s="38">
        <v>38686</v>
      </c>
      <c r="V641" s="38">
        <v>0</v>
      </c>
      <c r="W641" s="38">
        <v>0</v>
      </c>
      <c r="X641" s="38">
        <v>1786</v>
      </c>
      <c r="Y641" s="38">
        <v>40472</v>
      </c>
    </row>
    <row r="642" spans="1:25" x14ac:dyDescent="0.3">
      <c r="A642" s="31">
        <v>487</v>
      </c>
      <c r="B642" s="32">
        <v>487274305</v>
      </c>
      <c r="C642" s="33" t="s">
        <v>284</v>
      </c>
      <c r="D642" s="31">
        <v>274</v>
      </c>
      <c r="E642" s="33" t="s">
        <v>81</v>
      </c>
      <c r="F642" s="31">
        <v>305</v>
      </c>
      <c r="G642" s="33" t="s">
        <v>75</v>
      </c>
      <c r="H642" s="34">
        <v>1</v>
      </c>
      <c r="I642" s="35">
        <v>11269</v>
      </c>
      <c r="J642" s="35">
        <v>3676</v>
      </c>
      <c r="K642" s="35">
        <v>0</v>
      </c>
      <c r="L642" s="35">
        <v>893</v>
      </c>
      <c r="M642" s="35">
        <v>15838</v>
      </c>
      <c r="N642" s="24"/>
      <c r="O642" s="34">
        <v>0</v>
      </c>
      <c r="P642" s="34">
        <v>0</v>
      </c>
      <c r="Q642" s="36">
        <v>0.09</v>
      </c>
      <c r="R642" s="36">
        <v>1.7324499376681918E-2</v>
      </c>
      <c r="S642" s="37">
        <v>0</v>
      </c>
      <c r="T642" s="24"/>
      <c r="U642" s="38">
        <v>14945</v>
      </c>
      <c r="V642" s="38">
        <v>0</v>
      </c>
      <c r="W642" s="38">
        <v>0</v>
      </c>
      <c r="X642" s="38">
        <v>893</v>
      </c>
      <c r="Y642" s="38">
        <v>15838</v>
      </c>
    </row>
    <row r="643" spans="1:25" x14ac:dyDescent="0.3">
      <c r="A643" s="31">
        <v>487</v>
      </c>
      <c r="B643" s="32">
        <v>487274308</v>
      </c>
      <c r="C643" s="33" t="s">
        <v>284</v>
      </c>
      <c r="D643" s="31">
        <v>274</v>
      </c>
      <c r="E643" s="33" t="s">
        <v>81</v>
      </c>
      <c r="F643" s="31">
        <v>308</v>
      </c>
      <c r="G643" s="33" t="s">
        <v>32</v>
      </c>
      <c r="H643" s="34">
        <v>2</v>
      </c>
      <c r="I643" s="35">
        <v>9001</v>
      </c>
      <c r="J643" s="35">
        <v>5223</v>
      </c>
      <c r="K643" s="35">
        <v>0</v>
      </c>
      <c r="L643" s="35">
        <v>893</v>
      </c>
      <c r="M643" s="35">
        <v>15117</v>
      </c>
      <c r="N643" s="24"/>
      <c r="O643" s="34">
        <v>0</v>
      </c>
      <c r="P643" s="34">
        <v>0</v>
      </c>
      <c r="Q643" s="36">
        <v>0.09</v>
      </c>
      <c r="R643" s="36">
        <v>1.6507730479585108E-3</v>
      </c>
      <c r="S643" s="37">
        <v>0</v>
      </c>
      <c r="T643" s="24"/>
      <c r="U643" s="38">
        <v>28448</v>
      </c>
      <c r="V643" s="38">
        <v>0</v>
      </c>
      <c r="W643" s="38">
        <v>0</v>
      </c>
      <c r="X643" s="38">
        <v>1786</v>
      </c>
      <c r="Y643" s="38">
        <v>30234</v>
      </c>
    </row>
    <row r="644" spans="1:25" x14ac:dyDescent="0.3">
      <c r="A644" s="31">
        <v>487</v>
      </c>
      <c r="B644" s="32">
        <v>487274344</v>
      </c>
      <c r="C644" s="33" t="s">
        <v>284</v>
      </c>
      <c r="D644" s="31">
        <v>274</v>
      </c>
      <c r="E644" s="33" t="s">
        <v>81</v>
      </c>
      <c r="F644" s="31">
        <v>344</v>
      </c>
      <c r="G644" s="33" t="s">
        <v>243</v>
      </c>
      <c r="H644" s="34">
        <v>1</v>
      </c>
      <c r="I644" s="35">
        <v>9001</v>
      </c>
      <c r="J644" s="35">
        <v>3013</v>
      </c>
      <c r="K644" s="35">
        <v>0</v>
      </c>
      <c r="L644" s="35">
        <v>893</v>
      </c>
      <c r="M644" s="35">
        <v>12907</v>
      </c>
      <c r="N644" s="24"/>
      <c r="O644" s="34">
        <v>0</v>
      </c>
      <c r="P644" s="34">
        <v>0</v>
      </c>
      <c r="Q644" s="36">
        <v>0.09</v>
      </c>
      <c r="R644" s="36">
        <v>7.8776585079043772E-4</v>
      </c>
      <c r="S644" s="37">
        <v>0</v>
      </c>
      <c r="T644" s="24"/>
      <c r="U644" s="38">
        <v>12014</v>
      </c>
      <c r="V644" s="38">
        <v>0</v>
      </c>
      <c r="W644" s="38">
        <v>0</v>
      </c>
      <c r="X644" s="38">
        <v>893</v>
      </c>
      <c r="Y644" s="38">
        <v>12907</v>
      </c>
    </row>
    <row r="645" spans="1:25" x14ac:dyDescent="0.3">
      <c r="A645" s="31">
        <v>487</v>
      </c>
      <c r="B645" s="32">
        <v>487274346</v>
      </c>
      <c r="C645" s="33" t="s">
        <v>284</v>
      </c>
      <c r="D645" s="31">
        <v>274</v>
      </c>
      <c r="E645" s="33" t="s">
        <v>81</v>
      </c>
      <c r="F645" s="31">
        <v>346</v>
      </c>
      <c r="G645" s="33" t="s">
        <v>33</v>
      </c>
      <c r="H645" s="34">
        <v>1</v>
      </c>
      <c r="I645" s="35">
        <v>11031.87601420819</v>
      </c>
      <c r="J645" s="35">
        <v>1227</v>
      </c>
      <c r="K645" s="35">
        <v>0</v>
      </c>
      <c r="L645" s="35">
        <v>893</v>
      </c>
      <c r="M645" s="35">
        <v>13151.87601420819</v>
      </c>
      <c r="N645" s="24"/>
      <c r="O645" s="34">
        <v>0</v>
      </c>
      <c r="P645" s="34">
        <v>0</v>
      </c>
      <c r="Q645" s="36">
        <v>0.09</v>
      </c>
      <c r="R645" s="36">
        <v>1.2409092018372153E-2</v>
      </c>
      <c r="S645" s="37">
        <v>0</v>
      </c>
      <c r="T645" s="24"/>
      <c r="U645" s="38">
        <v>12259</v>
      </c>
      <c r="V645" s="38">
        <v>0</v>
      </c>
      <c r="W645" s="38">
        <v>0</v>
      </c>
      <c r="X645" s="38">
        <v>893</v>
      </c>
      <c r="Y645" s="38">
        <v>13152</v>
      </c>
    </row>
    <row r="646" spans="1:25" x14ac:dyDescent="0.3">
      <c r="A646" s="31">
        <v>487</v>
      </c>
      <c r="B646" s="32">
        <v>487274347</v>
      </c>
      <c r="C646" s="33" t="s">
        <v>284</v>
      </c>
      <c r="D646" s="31">
        <v>274</v>
      </c>
      <c r="E646" s="33" t="s">
        <v>81</v>
      </c>
      <c r="F646" s="31">
        <v>347</v>
      </c>
      <c r="G646" s="33" t="s">
        <v>106</v>
      </c>
      <c r="H646" s="34">
        <v>5</v>
      </c>
      <c r="I646" s="35">
        <v>12082</v>
      </c>
      <c r="J646" s="35">
        <v>5234</v>
      </c>
      <c r="K646" s="35">
        <v>0</v>
      </c>
      <c r="L646" s="35">
        <v>893</v>
      </c>
      <c r="M646" s="35">
        <v>18209</v>
      </c>
      <c r="N646" s="24"/>
      <c r="O646" s="34">
        <v>0</v>
      </c>
      <c r="P646" s="34">
        <v>0</v>
      </c>
      <c r="Q646" s="36">
        <v>0.09</v>
      </c>
      <c r="R646" s="36">
        <v>4.4711377870290349E-3</v>
      </c>
      <c r="S646" s="37">
        <v>0</v>
      </c>
      <c r="T646" s="24"/>
      <c r="U646" s="38">
        <v>86580</v>
      </c>
      <c r="V646" s="38">
        <v>0</v>
      </c>
      <c r="W646" s="38">
        <v>0</v>
      </c>
      <c r="X646" s="38">
        <v>4465</v>
      </c>
      <c r="Y646" s="38">
        <v>91045</v>
      </c>
    </row>
    <row r="647" spans="1:25" x14ac:dyDescent="0.3">
      <c r="A647" s="31">
        <v>488</v>
      </c>
      <c r="B647" s="32">
        <v>488219001</v>
      </c>
      <c r="C647" s="33" t="s">
        <v>286</v>
      </c>
      <c r="D647" s="31">
        <v>219</v>
      </c>
      <c r="E647" s="33" t="s">
        <v>287</v>
      </c>
      <c r="F647" s="31">
        <v>1</v>
      </c>
      <c r="G647" s="33" t="s">
        <v>161</v>
      </c>
      <c r="H647" s="34">
        <v>29</v>
      </c>
      <c r="I647" s="35">
        <v>9972</v>
      </c>
      <c r="J647" s="35">
        <v>2825</v>
      </c>
      <c r="K647" s="35">
        <v>0</v>
      </c>
      <c r="L647" s="35">
        <v>893</v>
      </c>
      <c r="M647" s="35">
        <v>13690</v>
      </c>
      <c r="N647" s="24"/>
      <c r="O647" s="34">
        <v>0</v>
      </c>
      <c r="P647" s="34">
        <v>0</v>
      </c>
      <c r="Q647" s="36">
        <v>0.09</v>
      </c>
      <c r="R647" s="36">
        <v>1.5911840917771296E-2</v>
      </c>
      <c r="S647" s="37">
        <v>0</v>
      </c>
      <c r="T647" s="24"/>
      <c r="U647" s="38">
        <v>371113</v>
      </c>
      <c r="V647" s="38">
        <v>0</v>
      </c>
      <c r="W647" s="38">
        <v>0</v>
      </c>
      <c r="X647" s="38">
        <v>25897</v>
      </c>
      <c r="Y647" s="38">
        <v>397010</v>
      </c>
    </row>
    <row r="648" spans="1:25" x14ac:dyDescent="0.3">
      <c r="A648" s="31">
        <v>488</v>
      </c>
      <c r="B648" s="32">
        <v>488219035</v>
      </c>
      <c r="C648" s="33" t="s">
        <v>286</v>
      </c>
      <c r="D648" s="31">
        <v>219</v>
      </c>
      <c r="E648" s="33" t="s">
        <v>287</v>
      </c>
      <c r="F648" s="31">
        <v>35</v>
      </c>
      <c r="G648" s="33" t="s">
        <v>22</v>
      </c>
      <c r="H648" s="34">
        <v>2</v>
      </c>
      <c r="I648" s="35">
        <v>11947</v>
      </c>
      <c r="J648" s="35">
        <v>4200</v>
      </c>
      <c r="K648" s="35">
        <v>0</v>
      </c>
      <c r="L648" s="35">
        <v>893</v>
      </c>
      <c r="M648" s="35">
        <v>17040</v>
      </c>
      <c r="N648" s="24"/>
      <c r="O648" s="34">
        <v>0</v>
      </c>
      <c r="P648" s="34">
        <v>0</v>
      </c>
      <c r="Q648" s="36">
        <v>0.18</v>
      </c>
      <c r="R648" s="36">
        <v>0.1589661347017316</v>
      </c>
      <c r="S648" s="37">
        <v>0</v>
      </c>
      <c r="T648" s="24"/>
      <c r="U648" s="38">
        <v>32294</v>
      </c>
      <c r="V648" s="38">
        <v>0</v>
      </c>
      <c r="W648" s="38">
        <v>0</v>
      </c>
      <c r="X648" s="38">
        <v>1786</v>
      </c>
      <c r="Y648" s="38">
        <v>34080</v>
      </c>
    </row>
    <row r="649" spans="1:25" x14ac:dyDescent="0.3">
      <c r="A649" s="31">
        <v>488</v>
      </c>
      <c r="B649" s="32">
        <v>488219040</v>
      </c>
      <c r="C649" s="33" t="s">
        <v>286</v>
      </c>
      <c r="D649" s="31">
        <v>219</v>
      </c>
      <c r="E649" s="33" t="s">
        <v>287</v>
      </c>
      <c r="F649" s="31">
        <v>40</v>
      </c>
      <c r="G649" s="33" t="s">
        <v>95</v>
      </c>
      <c r="H649" s="34">
        <v>12</v>
      </c>
      <c r="I649" s="35">
        <v>11655</v>
      </c>
      <c r="J649" s="35">
        <v>3100</v>
      </c>
      <c r="K649" s="35">
        <v>0</v>
      </c>
      <c r="L649" s="35">
        <v>893</v>
      </c>
      <c r="M649" s="35">
        <v>15648</v>
      </c>
      <c r="N649" s="24"/>
      <c r="O649" s="34">
        <v>0</v>
      </c>
      <c r="P649" s="34">
        <v>0</v>
      </c>
      <c r="Q649" s="36">
        <v>0.09</v>
      </c>
      <c r="R649" s="36">
        <v>2.3002972145539074E-3</v>
      </c>
      <c r="S649" s="37">
        <v>0</v>
      </c>
      <c r="T649" s="24"/>
      <c r="U649" s="38">
        <v>177060</v>
      </c>
      <c r="V649" s="38">
        <v>0</v>
      </c>
      <c r="W649" s="38">
        <v>0</v>
      </c>
      <c r="X649" s="38">
        <v>10716</v>
      </c>
      <c r="Y649" s="38">
        <v>187776</v>
      </c>
    </row>
    <row r="650" spans="1:25" x14ac:dyDescent="0.3">
      <c r="A650" s="31">
        <v>488</v>
      </c>
      <c r="B650" s="32">
        <v>488219044</v>
      </c>
      <c r="C650" s="33" t="s">
        <v>286</v>
      </c>
      <c r="D650" s="31">
        <v>219</v>
      </c>
      <c r="E650" s="33" t="s">
        <v>287</v>
      </c>
      <c r="F650" s="31">
        <v>44</v>
      </c>
      <c r="G650" s="33" t="s">
        <v>35</v>
      </c>
      <c r="H650" s="34">
        <v>83</v>
      </c>
      <c r="I650" s="35">
        <v>11916</v>
      </c>
      <c r="J650" s="35">
        <v>273</v>
      </c>
      <c r="K650" s="35">
        <v>0</v>
      </c>
      <c r="L650" s="35">
        <v>893</v>
      </c>
      <c r="M650" s="35">
        <v>13082</v>
      </c>
      <c r="N650" s="24"/>
      <c r="O650" s="34">
        <v>0</v>
      </c>
      <c r="P650" s="34">
        <v>0</v>
      </c>
      <c r="Q650" s="36">
        <v>0.09</v>
      </c>
      <c r="R650" s="36">
        <v>5.5847301083240118E-2</v>
      </c>
      <c r="S650" s="37">
        <v>0</v>
      </c>
      <c r="T650" s="24"/>
      <c r="U650" s="38">
        <v>1011687</v>
      </c>
      <c r="V650" s="38">
        <v>0</v>
      </c>
      <c r="W650" s="38">
        <v>0</v>
      </c>
      <c r="X650" s="38">
        <v>74119</v>
      </c>
      <c r="Y650" s="38">
        <v>1085806</v>
      </c>
    </row>
    <row r="651" spans="1:25" x14ac:dyDescent="0.3">
      <c r="A651" s="31">
        <v>488</v>
      </c>
      <c r="B651" s="32">
        <v>488219065</v>
      </c>
      <c r="C651" s="33" t="s">
        <v>286</v>
      </c>
      <c r="D651" s="31">
        <v>219</v>
      </c>
      <c r="E651" s="33" t="s">
        <v>287</v>
      </c>
      <c r="F651" s="31">
        <v>65</v>
      </c>
      <c r="G651" s="33" t="s">
        <v>288</v>
      </c>
      <c r="H651" s="34">
        <v>4</v>
      </c>
      <c r="I651" s="35">
        <v>9618</v>
      </c>
      <c r="J651" s="35">
        <v>5599</v>
      </c>
      <c r="K651" s="35">
        <v>0</v>
      </c>
      <c r="L651" s="35">
        <v>893</v>
      </c>
      <c r="M651" s="35">
        <v>16110</v>
      </c>
      <c r="N651" s="24"/>
      <c r="O651" s="34">
        <v>0</v>
      </c>
      <c r="P651" s="34">
        <v>0</v>
      </c>
      <c r="Q651" s="36">
        <v>0.09</v>
      </c>
      <c r="R651" s="36">
        <v>2.5436155402699706E-3</v>
      </c>
      <c r="S651" s="37">
        <v>0</v>
      </c>
      <c r="T651" s="24"/>
      <c r="U651" s="38">
        <v>60868</v>
      </c>
      <c r="V651" s="38">
        <v>0</v>
      </c>
      <c r="W651" s="38">
        <v>0</v>
      </c>
      <c r="X651" s="38">
        <v>3572</v>
      </c>
      <c r="Y651" s="38">
        <v>64440</v>
      </c>
    </row>
    <row r="652" spans="1:25" x14ac:dyDescent="0.3">
      <c r="A652" s="31">
        <v>488</v>
      </c>
      <c r="B652" s="32">
        <v>488219082</v>
      </c>
      <c r="C652" s="33" t="s">
        <v>286</v>
      </c>
      <c r="D652" s="31">
        <v>219</v>
      </c>
      <c r="E652" s="33" t="s">
        <v>287</v>
      </c>
      <c r="F652" s="31">
        <v>82</v>
      </c>
      <c r="G652" s="33" t="s">
        <v>269</v>
      </c>
      <c r="H652" s="34">
        <v>8</v>
      </c>
      <c r="I652" s="35">
        <v>9853</v>
      </c>
      <c r="J652" s="35">
        <v>3150</v>
      </c>
      <c r="K652" s="35">
        <v>0</v>
      </c>
      <c r="L652" s="35">
        <v>893</v>
      </c>
      <c r="M652" s="35">
        <v>13896</v>
      </c>
      <c r="N652" s="24"/>
      <c r="O652" s="34">
        <v>0</v>
      </c>
      <c r="P652" s="34">
        <v>0</v>
      </c>
      <c r="Q652" s="36">
        <v>0.09</v>
      </c>
      <c r="R652" s="36">
        <v>5.8767041337657918E-3</v>
      </c>
      <c r="S652" s="37">
        <v>0</v>
      </c>
      <c r="T652" s="24"/>
      <c r="U652" s="38">
        <v>104024</v>
      </c>
      <c r="V652" s="38">
        <v>0</v>
      </c>
      <c r="W652" s="38">
        <v>0</v>
      </c>
      <c r="X652" s="38">
        <v>7144</v>
      </c>
      <c r="Y652" s="38">
        <v>111168</v>
      </c>
    </row>
    <row r="653" spans="1:25" x14ac:dyDescent="0.3">
      <c r="A653" s="31">
        <v>488</v>
      </c>
      <c r="B653" s="32">
        <v>488219083</v>
      </c>
      <c r="C653" s="33" t="s">
        <v>286</v>
      </c>
      <c r="D653" s="31">
        <v>219</v>
      </c>
      <c r="E653" s="33" t="s">
        <v>287</v>
      </c>
      <c r="F653" s="31">
        <v>83</v>
      </c>
      <c r="G653" s="33" t="s">
        <v>189</v>
      </c>
      <c r="H653" s="34">
        <v>8</v>
      </c>
      <c r="I653" s="35">
        <v>9130</v>
      </c>
      <c r="J653" s="35">
        <v>1580</v>
      </c>
      <c r="K653" s="35">
        <v>0</v>
      </c>
      <c r="L653" s="35">
        <v>893</v>
      </c>
      <c r="M653" s="35">
        <v>11603</v>
      </c>
      <c r="N653" s="24"/>
      <c r="O653" s="34">
        <v>0</v>
      </c>
      <c r="P653" s="34">
        <v>0</v>
      </c>
      <c r="Q653" s="36">
        <v>0.09</v>
      </c>
      <c r="R653" s="36">
        <v>5.3932724508857274E-3</v>
      </c>
      <c r="S653" s="37">
        <v>0</v>
      </c>
      <c r="T653" s="24"/>
      <c r="U653" s="38">
        <v>85680</v>
      </c>
      <c r="V653" s="38">
        <v>0</v>
      </c>
      <c r="W653" s="38">
        <v>0</v>
      </c>
      <c r="X653" s="38">
        <v>7144</v>
      </c>
      <c r="Y653" s="38">
        <v>92824</v>
      </c>
    </row>
    <row r="654" spans="1:25" x14ac:dyDescent="0.3">
      <c r="A654" s="31">
        <v>488</v>
      </c>
      <c r="B654" s="32">
        <v>488219122</v>
      </c>
      <c r="C654" s="33" t="s">
        <v>286</v>
      </c>
      <c r="D654" s="31">
        <v>219</v>
      </c>
      <c r="E654" s="33" t="s">
        <v>287</v>
      </c>
      <c r="F654" s="31">
        <v>122</v>
      </c>
      <c r="G654" s="33" t="s">
        <v>289</v>
      </c>
      <c r="H654" s="34">
        <v>25</v>
      </c>
      <c r="I654" s="35">
        <v>9976</v>
      </c>
      <c r="J654" s="35">
        <v>3229</v>
      </c>
      <c r="K654" s="35">
        <v>0</v>
      </c>
      <c r="L654" s="35">
        <v>893</v>
      </c>
      <c r="M654" s="35">
        <v>14098</v>
      </c>
      <c r="N654" s="24"/>
      <c r="O654" s="34">
        <v>0</v>
      </c>
      <c r="P654" s="34">
        <v>0</v>
      </c>
      <c r="Q654" s="36">
        <v>0.09</v>
      </c>
      <c r="R654" s="36">
        <v>9.9874545547035311E-3</v>
      </c>
      <c r="S654" s="37">
        <v>0</v>
      </c>
      <c r="T654" s="24"/>
      <c r="U654" s="38">
        <v>330125</v>
      </c>
      <c r="V654" s="38">
        <v>0</v>
      </c>
      <c r="W654" s="38">
        <v>0</v>
      </c>
      <c r="X654" s="38">
        <v>22325</v>
      </c>
      <c r="Y654" s="38">
        <v>352450</v>
      </c>
    </row>
    <row r="655" spans="1:25" x14ac:dyDescent="0.3">
      <c r="A655" s="31">
        <v>488</v>
      </c>
      <c r="B655" s="32">
        <v>488219131</v>
      </c>
      <c r="C655" s="33" t="s">
        <v>286</v>
      </c>
      <c r="D655" s="31">
        <v>219</v>
      </c>
      <c r="E655" s="33" t="s">
        <v>287</v>
      </c>
      <c r="F655" s="31">
        <v>131</v>
      </c>
      <c r="G655" s="33" t="s">
        <v>290</v>
      </c>
      <c r="H655" s="34">
        <v>11</v>
      </c>
      <c r="I655" s="35">
        <v>9990</v>
      </c>
      <c r="J655" s="35">
        <v>2465</v>
      </c>
      <c r="K655" s="35">
        <v>0</v>
      </c>
      <c r="L655" s="35">
        <v>893</v>
      </c>
      <c r="M655" s="35">
        <v>13348</v>
      </c>
      <c r="N655" s="24"/>
      <c r="O655" s="34">
        <v>0</v>
      </c>
      <c r="P655" s="34">
        <v>0</v>
      </c>
      <c r="Q655" s="36">
        <v>0.09</v>
      </c>
      <c r="R655" s="36">
        <v>2.7638437303263053E-3</v>
      </c>
      <c r="S655" s="37">
        <v>0</v>
      </c>
      <c r="T655" s="24"/>
      <c r="U655" s="38">
        <v>137005</v>
      </c>
      <c r="V655" s="38">
        <v>0</v>
      </c>
      <c r="W655" s="38">
        <v>0</v>
      </c>
      <c r="X655" s="38">
        <v>9823</v>
      </c>
      <c r="Y655" s="38">
        <v>146828</v>
      </c>
    </row>
    <row r="656" spans="1:25" x14ac:dyDescent="0.3">
      <c r="A656" s="31">
        <v>488</v>
      </c>
      <c r="B656" s="32">
        <v>488219133</v>
      </c>
      <c r="C656" s="33" t="s">
        <v>286</v>
      </c>
      <c r="D656" s="31">
        <v>219</v>
      </c>
      <c r="E656" s="33" t="s">
        <v>287</v>
      </c>
      <c r="F656" s="31">
        <v>133</v>
      </c>
      <c r="G656" s="33" t="s">
        <v>73</v>
      </c>
      <c r="H656" s="34">
        <v>28</v>
      </c>
      <c r="I656" s="35">
        <v>10416</v>
      </c>
      <c r="J656" s="35">
        <v>3264</v>
      </c>
      <c r="K656" s="35">
        <v>0</v>
      </c>
      <c r="L656" s="35">
        <v>893</v>
      </c>
      <c r="M656" s="35">
        <v>14573</v>
      </c>
      <c r="N656" s="24"/>
      <c r="O656" s="34">
        <v>0</v>
      </c>
      <c r="P656" s="34">
        <v>0</v>
      </c>
      <c r="Q656" s="36">
        <v>0.09</v>
      </c>
      <c r="R656" s="36">
        <v>3.0315170963572013E-2</v>
      </c>
      <c r="S656" s="37">
        <v>0</v>
      </c>
      <c r="T656" s="24"/>
      <c r="U656" s="38">
        <v>383040</v>
      </c>
      <c r="V656" s="38">
        <v>0</v>
      </c>
      <c r="W656" s="38">
        <v>0</v>
      </c>
      <c r="X656" s="38">
        <v>25004</v>
      </c>
      <c r="Y656" s="38">
        <v>408044</v>
      </c>
    </row>
    <row r="657" spans="1:25" x14ac:dyDescent="0.3">
      <c r="A657" s="31">
        <v>488</v>
      </c>
      <c r="B657" s="32">
        <v>488219142</v>
      </c>
      <c r="C657" s="33" t="s">
        <v>286</v>
      </c>
      <c r="D657" s="31">
        <v>219</v>
      </c>
      <c r="E657" s="33" t="s">
        <v>287</v>
      </c>
      <c r="F657" s="31">
        <v>142</v>
      </c>
      <c r="G657" s="33" t="s">
        <v>291</v>
      </c>
      <c r="H657" s="34">
        <v>40</v>
      </c>
      <c r="I657" s="35">
        <v>10589</v>
      </c>
      <c r="J657" s="35">
        <v>7745</v>
      </c>
      <c r="K657" s="35">
        <v>0</v>
      </c>
      <c r="L657" s="35">
        <v>893</v>
      </c>
      <c r="M657" s="35">
        <v>19227</v>
      </c>
      <c r="N657" s="24"/>
      <c r="O657" s="34">
        <v>0</v>
      </c>
      <c r="P657" s="34">
        <v>0</v>
      </c>
      <c r="Q657" s="36">
        <v>0.09</v>
      </c>
      <c r="R657" s="36">
        <v>3.8694126256651196E-2</v>
      </c>
      <c r="S657" s="37">
        <v>0</v>
      </c>
      <c r="T657" s="24"/>
      <c r="U657" s="38">
        <v>733360</v>
      </c>
      <c r="V657" s="38">
        <v>0</v>
      </c>
      <c r="W657" s="38">
        <v>0</v>
      </c>
      <c r="X657" s="38">
        <v>35720</v>
      </c>
      <c r="Y657" s="38">
        <v>769080</v>
      </c>
    </row>
    <row r="658" spans="1:25" x14ac:dyDescent="0.3">
      <c r="A658" s="31">
        <v>488</v>
      </c>
      <c r="B658" s="32">
        <v>488219145</v>
      </c>
      <c r="C658" s="33" t="s">
        <v>286</v>
      </c>
      <c r="D658" s="31">
        <v>219</v>
      </c>
      <c r="E658" s="33" t="s">
        <v>287</v>
      </c>
      <c r="F658" s="31">
        <v>145</v>
      </c>
      <c r="G658" s="33" t="s">
        <v>271</v>
      </c>
      <c r="H658" s="34">
        <v>7</v>
      </c>
      <c r="I658" s="35">
        <v>9923</v>
      </c>
      <c r="J658" s="35">
        <v>3009</v>
      </c>
      <c r="K658" s="35">
        <v>0</v>
      </c>
      <c r="L658" s="35">
        <v>893</v>
      </c>
      <c r="M658" s="35">
        <v>13825</v>
      </c>
      <c r="N658" s="24"/>
      <c r="O658" s="34">
        <v>0</v>
      </c>
      <c r="P658" s="34">
        <v>0</v>
      </c>
      <c r="Q658" s="36">
        <v>0.09</v>
      </c>
      <c r="R658" s="36">
        <v>1.4421083330439595E-2</v>
      </c>
      <c r="S658" s="37">
        <v>0</v>
      </c>
      <c r="T658" s="24"/>
      <c r="U658" s="38">
        <v>90524</v>
      </c>
      <c r="V658" s="38">
        <v>0</v>
      </c>
      <c r="W658" s="38">
        <v>0</v>
      </c>
      <c r="X658" s="38">
        <v>6251</v>
      </c>
      <c r="Y658" s="38">
        <v>96775</v>
      </c>
    </row>
    <row r="659" spans="1:25" x14ac:dyDescent="0.3">
      <c r="A659" s="31">
        <v>488</v>
      </c>
      <c r="B659" s="32">
        <v>488219171</v>
      </c>
      <c r="C659" s="33" t="s">
        <v>286</v>
      </c>
      <c r="D659" s="31">
        <v>219</v>
      </c>
      <c r="E659" s="33" t="s">
        <v>287</v>
      </c>
      <c r="F659" s="31">
        <v>171</v>
      </c>
      <c r="G659" s="33" t="s">
        <v>272</v>
      </c>
      <c r="H659" s="34">
        <v>14</v>
      </c>
      <c r="I659" s="35">
        <v>10919</v>
      </c>
      <c r="J659" s="35">
        <v>2592</v>
      </c>
      <c r="K659" s="35">
        <v>0</v>
      </c>
      <c r="L659" s="35">
        <v>893</v>
      </c>
      <c r="M659" s="35">
        <v>14404</v>
      </c>
      <c r="N659" s="24"/>
      <c r="O659" s="34">
        <v>0</v>
      </c>
      <c r="P659" s="34">
        <v>0</v>
      </c>
      <c r="Q659" s="36">
        <v>0.09</v>
      </c>
      <c r="R659" s="36">
        <v>4.3182108433620454E-3</v>
      </c>
      <c r="S659" s="37">
        <v>0</v>
      </c>
      <c r="T659" s="24"/>
      <c r="U659" s="38">
        <v>189154</v>
      </c>
      <c r="V659" s="38">
        <v>0</v>
      </c>
      <c r="W659" s="38">
        <v>0</v>
      </c>
      <c r="X659" s="38">
        <v>12502</v>
      </c>
      <c r="Y659" s="38">
        <v>201656</v>
      </c>
    </row>
    <row r="660" spans="1:25" x14ac:dyDescent="0.3">
      <c r="A660" s="31">
        <v>488</v>
      </c>
      <c r="B660" s="32">
        <v>488219189</v>
      </c>
      <c r="C660" s="33" t="s">
        <v>286</v>
      </c>
      <c r="D660" s="31">
        <v>219</v>
      </c>
      <c r="E660" s="33" t="s">
        <v>287</v>
      </c>
      <c r="F660" s="31">
        <v>189</v>
      </c>
      <c r="G660" s="33" t="s">
        <v>38</v>
      </c>
      <c r="H660" s="34">
        <v>1</v>
      </c>
      <c r="I660" s="35">
        <v>12404</v>
      </c>
      <c r="J660" s="35">
        <v>4970</v>
      </c>
      <c r="K660" s="35">
        <v>0</v>
      </c>
      <c r="L660" s="35">
        <v>893</v>
      </c>
      <c r="M660" s="35">
        <v>18267</v>
      </c>
      <c r="N660" s="24"/>
      <c r="O660" s="34">
        <v>0</v>
      </c>
      <c r="P660" s="34">
        <v>0</v>
      </c>
      <c r="Q660" s="36">
        <v>0.09</v>
      </c>
      <c r="R660" s="36">
        <v>4.582748749590723E-3</v>
      </c>
      <c r="S660" s="37">
        <v>0</v>
      </c>
      <c r="T660" s="24"/>
      <c r="U660" s="38">
        <v>17374</v>
      </c>
      <c r="V660" s="38">
        <v>0</v>
      </c>
      <c r="W660" s="38">
        <v>0</v>
      </c>
      <c r="X660" s="38">
        <v>893</v>
      </c>
      <c r="Y660" s="38">
        <v>18267</v>
      </c>
    </row>
    <row r="661" spans="1:25" x14ac:dyDescent="0.3">
      <c r="A661" s="31">
        <v>488</v>
      </c>
      <c r="B661" s="32">
        <v>488219219</v>
      </c>
      <c r="C661" s="33" t="s">
        <v>286</v>
      </c>
      <c r="D661" s="31">
        <v>219</v>
      </c>
      <c r="E661" s="33" t="s">
        <v>287</v>
      </c>
      <c r="F661" s="31">
        <v>219</v>
      </c>
      <c r="G661" s="33" t="s">
        <v>287</v>
      </c>
      <c r="H661" s="34">
        <v>11</v>
      </c>
      <c r="I661" s="35">
        <v>10909</v>
      </c>
      <c r="J661" s="35">
        <v>5180</v>
      </c>
      <c r="K661" s="35">
        <v>0</v>
      </c>
      <c r="L661" s="35">
        <v>893</v>
      </c>
      <c r="M661" s="35">
        <v>16982</v>
      </c>
      <c r="N661" s="24"/>
      <c r="O661" s="34">
        <v>0</v>
      </c>
      <c r="P661" s="34">
        <v>0</v>
      </c>
      <c r="Q661" s="36">
        <v>0.09</v>
      </c>
      <c r="R661" s="36">
        <v>5.5473141974033109E-3</v>
      </c>
      <c r="S661" s="37">
        <v>0</v>
      </c>
      <c r="T661" s="24"/>
      <c r="U661" s="38">
        <v>176979</v>
      </c>
      <c r="V661" s="38">
        <v>0</v>
      </c>
      <c r="W661" s="38">
        <v>0</v>
      </c>
      <c r="X661" s="38">
        <v>9823</v>
      </c>
      <c r="Y661" s="38">
        <v>186802</v>
      </c>
    </row>
    <row r="662" spans="1:25" x14ac:dyDescent="0.3">
      <c r="A662" s="31">
        <v>488</v>
      </c>
      <c r="B662" s="32">
        <v>488219231</v>
      </c>
      <c r="C662" s="33" t="s">
        <v>286</v>
      </c>
      <c r="D662" s="31">
        <v>219</v>
      </c>
      <c r="E662" s="33" t="s">
        <v>287</v>
      </c>
      <c r="F662" s="31">
        <v>231</v>
      </c>
      <c r="G662" s="33" t="s">
        <v>274</v>
      </c>
      <c r="H662" s="34">
        <v>29</v>
      </c>
      <c r="I662" s="35">
        <v>10116</v>
      </c>
      <c r="J662" s="35">
        <v>2295</v>
      </c>
      <c r="K662" s="35">
        <v>0</v>
      </c>
      <c r="L662" s="35">
        <v>893</v>
      </c>
      <c r="M662" s="35">
        <v>13304</v>
      </c>
      <c r="N662" s="24"/>
      <c r="O662" s="34">
        <v>0</v>
      </c>
      <c r="P662" s="34">
        <v>0</v>
      </c>
      <c r="Q662" s="36">
        <v>0.09</v>
      </c>
      <c r="R662" s="36">
        <v>1.3260352259534694E-2</v>
      </c>
      <c r="S662" s="37">
        <v>0</v>
      </c>
      <c r="T662" s="24"/>
      <c r="U662" s="38">
        <v>359919</v>
      </c>
      <c r="V662" s="38">
        <v>0</v>
      </c>
      <c r="W662" s="38">
        <v>0</v>
      </c>
      <c r="X662" s="38">
        <v>25897</v>
      </c>
      <c r="Y662" s="38">
        <v>385816</v>
      </c>
    </row>
    <row r="663" spans="1:25" x14ac:dyDescent="0.3">
      <c r="A663" s="31">
        <v>488</v>
      </c>
      <c r="B663" s="32">
        <v>488219239</v>
      </c>
      <c r="C663" s="33" t="s">
        <v>286</v>
      </c>
      <c r="D663" s="31">
        <v>219</v>
      </c>
      <c r="E663" s="33" t="s">
        <v>287</v>
      </c>
      <c r="F663" s="31">
        <v>239</v>
      </c>
      <c r="G663" s="33" t="s">
        <v>267</v>
      </c>
      <c r="H663" s="34">
        <v>11</v>
      </c>
      <c r="I663" s="35">
        <v>9705</v>
      </c>
      <c r="J663" s="35">
        <v>3358</v>
      </c>
      <c r="K663" s="35">
        <v>0</v>
      </c>
      <c r="L663" s="35">
        <v>893</v>
      </c>
      <c r="M663" s="35">
        <v>13956</v>
      </c>
      <c r="N663" s="24"/>
      <c r="O663" s="34">
        <v>0</v>
      </c>
      <c r="P663" s="34">
        <v>0</v>
      </c>
      <c r="Q663" s="36">
        <v>0.09</v>
      </c>
      <c r="R663" s="36">
        <v>6.3799988959612447E-2</v>
      </c>
      <c r="S663" s="37">
        <v>0</v>
      </c>
      <c r="T663" s="24"/>
      <c r="U663" s="38">
        <v>143693</v>
      </c>
      <c r="V663" s="38">
        <v>0</v>
      </c>
      <c r="W663" s="38">
        <v>0</v>
      </c>
      <c r="X663" s="38">
        <v>9823</v>
      </c>
      <c r="Y663" s="38">
        <v>153516</v>
      </c>
    </row>
    <row r="664" spans="1:25" x14ac:dyDescent="0.3">
      <c r="A664" s="31">
        <v>488</v>
      </c>
      <c r="B664" s="32">
        <v>488219243</v>
      </c>
      <c r="C664" s="33" t="s">
        <v>286</v>
      </c>
      <c r="D664" s="31">
        <v>219</v>
      </c>
      <c r="E664" s="33" t="s">
        <v>287</v>
      </c>
      <c r="F664" s="31">
        <v>243</v>
      </c>
      <c r="G664" s="33" t="s">
        <v>74</v>
      </c>
      <c r="H664" s="34">
        <v>34</v>
      </c>
      <c r="I664" s="35">
        <v>11245</v>
      </c>
      <c r="J664" s="35">
        <v>2654</v>
      </c>
      <c r="K664" s="35">
        <v>0</v>
      </c>
      <c r="L664" s="35">
        <v>893</v>
      </c>
      <c r="M664" s="35">
        <v>14792</v>
      </c>
      <c r="N664" s="24"/>
      <c r="O664" s="34">
        <v>0</v>
      </c>
      <c r="P664" s="34">
        <v>0</v>
      </c>
      <c r="Q664" s="36">
        <v>0.09</v>
      </c>
      <c r="R664" s="36">
        <v>5.5784760480062055E-3</v>
      </c>
      <c r="S664" s="37">
        <v>0</v>
      </c>
      <c r="T664" s="24"/>
      <c r="U664" s="38">
        <v>472566</v>
      </c>
      <c r="V664" s="38">
        <v>0</v>
      </c>
      <c r="W664" s="38">
        <v>0</v>
      </c>
      <c r="X664" s="38">
        <v>30362</v>
      </c>
      <c r="Y664" s="38">
        <v>502928</v>
      </c>
    </row>
    <row r="665" spans="1:25" x14ac:dyDescent="0.3">
      <c r="A665" s="31">
        <v>488</v>
      </c>
      <c r="B665" s="32">
        <v>488219244</v>
      </c>
      <c r="C665" s="33" t="s">
        <v>286</v>
      </c>
      <c r="D665" s="31">
        <v>219</v>
      </c>
      <c r="E665" s="33" t="s">
        <v>287</v>
      </c>
      <c r="F665" s="31">
        <v>244</v>
      </c>
      <c r="G665" s="33" t="s">
        <v>43</v>
      </c>
      <c r="H665" s="34">
        <v>179</v>
      </c>
      <c r="I665" s="35">
        <v>11179</v>
      </c>
      <c r="J665" s="35">
        <v>4530</v>
      </c>
      <c r="K665" s="35">
        <v>0</v>
      </c>
      <c r="L665" s="35">
        <v>893</v>
      </c>
      <c r="M665" s="35">
        <v>16602</v>
      </c>
      <c r="N665" s="24"/>
      <c r="O665" s="34">
        <v>0</v>
      </c>
      <c r="P665" s="34">
        <v>0</v>
      </c>
      <c r="Q665" s="36">
        <v>0.18</v>
      </c>
      <c r="R665" s="36">
        <v>0.10548220167912307</v>
      </c>
      <c r="S665" s="37">
        <v>0</v>
      </c>
      <c r="T665" s="24"/>
      <c r="U665" s="38">
        <v>2811911</v>
      </c>
      <c r="V665" s="38">
        <v>0</v>
      </c>
      <c r="W665" s="38">
        <v>0</v>
      </c>
      <c r="X665" s="38">
        <v>159847</v>
      </c>
      <c r="Y665" s="38">
        <v>2971758</v>
      </c>
    </row>
    <row r="666" spans="1:25" x14ac:dyDescent="0.3">
      <c r="A666" s="31">
        <v>488</v>
      </c>
      <c r="B666" s="32">
        <v>488219251</v>
      </c>
      <c r="C666" s="33" t="s">
        <v>286</v>
      </c>
      <c r="D666" s="31">
        <v>219</v>
      </c>
      <c r="E666" s="33" t="s">
        <v>287</v>
      </c>
      <c r="F666" s="31">
        <v>251</v>
      </c>
      <c r="G666" s="33" t="s">
        <v>292</v>
      </c>
      <c r="H666" s="34">
        <v>107</v>
      </c>
      <c r="I666" s="35">
        <v>10204</v>
      </c>
      <c r="J666" s="35">
        <v>2251</v>
      </c>
      <c r="K666" s="35">
        <v>0</v>
      </c>
      <c r="L666" s="35">
        <v>893</v>
      </c>
      <c r="M666" s="35">
        <v>13348</v>
      </c>
      <c r="N666" s="24"/>
      <c r="O666" s="34">
        <v>0</v>
      </c>
      <c r="P666" s="34">
        <v>0</v>
      </c>
      <c r="Q666" s="36">
        <v>0.18</v>
      </c>
      <c r="R666" s="36">
        <v>4.1185503518817675E-2</v>
      </c>
      <c r="S666" s="37">
        <v>0</v>
      </c>
      <c r="T666" s="24"/>
      <c r="U666" s="38">
        <v>1332685</v>
      </c>
      <c r="V666" s="38">
        <v>0</v>
      </c>
      <c r="W666" s="38">
        <v>0</v>
      </c>
      <c r="X666" s="38">
        <v>95551</v>
      </c>
      <c r="Y666" s="38">
        <v>1428236</v>
      </c>
    </row>
    <row r="667" spans="1:25" x14ac:dyDescent="0.3">
      <c r="A667" s="31">
        <v>488</v>
      </c>
      <c r="B667" s="32">
        <v>488219264</v>
      </c>
      <c r="C667" s="33" t="s">
        <v>286</v>
      </c>
      <c r="D667" s="31">
        <v>219</v>
      </c>
      <c r="E667" s="33" t="s">
        <v>287</v>
      </c>
      <c r="F667" s="31">
        <v>264</v>
      </c>
      <c r="G667" s="33" t="s">
        <v>293</v>
      </c>
      <c r="H667" s="34">
        <v>27</v>
      </c>
      <c r="I667" s="35">
        <v>9716</v>
      </c>
      <c r="J667" s="35">
        <v>4382</v>
      </c>
      <c r="K667" s="35">
        <v>0</v>
      </c>
      <c r="L667" s="35">
        <v>893</v>
      </c>
      <c r="M667" s="35">
        <v>14991</v>
      </c>
      <c r="N667" s="24"/>
      <c r="O667" s="34">
        <v>0</v>
      </c>
      <c r="P667" s="34">
        <v>0</v>
      </c>
      <c r="Q667" s="36">
        <v>0.09</v>
      </c>
      <c r="R667" s="36">
        <v>9.0922957424074535E-3</v>
      </c>
      <c r="S667" s="37">
        <v>0</v>
      </c>
      <c r="T667" s="24"/>
      <c r="U667" s="38">
        <v>380646</v>
      </c>
      <c r="V667" s="38">
        <v>0</v>
      </c>
      <c r="W667" s="38">
        <v>0</v>
      </c>
      <c r="X667" s="38">
        <v>24111</v>
      </c>
      <c r="Y667" s="38">
        <v>404757</v>
      </c>
    </row>
    <row r="668" spans="1:25" x14ac:dyDescent="0.3">
      <c r="A668" s="31">
        <v>488</v>
      </c>
      <c r="B668" s="32">
        <v>488219285</v>
      </c>
      <c r="C668" s="33" t="s">
        <v>286</v>
      </c>
      <c r="D668" s="31">
        <v>219</v>
      </c>
      <c r="E668" s="33" t="s">
        <v>287</v>
      </c>
      <c r="F668" s="31">
        <v>285</v>
      </c>
      <c r="G668" s="33" t="s">
        <v>44</v>
      </c>
      <c r="H668" s="34">
        <v>1</v>
      </c>
      <c r="I668" s="35">
        <v>12957</v>
      </c>
      <c r="J668" s="35">
        <v>3968</v>
      </c>
      <c r="K668" s="35">
        <v>0</v>
      </c>
      <c r="L668" s="35">
        <v>893</v>
      </c>
      <c r="M668" s="35">
        <v>17818</v>
      </c>
      <c r="N668" s="24"/>
      <c r="O668" s="34">
        <v>0</v>
      </c>
      <c r="P668" s="34">
        <v>0</v>
      </c>
      <c r="Q668" s="36">
        <v>0.09</v>
      </c>
      <c r="R668" s="36">
        <v>4.1055014022640106E-2</v>
      </c>
      <c r="S668" s="37">
        <v>0</v>
      </c>
      <c r="T668" s="24"/>
      <c r="U668" s="38">
        <v>16925</v>
      </c>
      <c r="V668" s="38">
        <v>0</v>
      </c>
      <c r="W668" s="38">
        <v>0</v>
      </c>
      <c r="X668" s="38">
        <v>893</v>
      </c>
      <c r="Y668" s="38">
        <v>17818</v>
      </c>
    </row>
    <row r="669" spans="1:25" x14ac:dyDescent="0.3">
      <c r="A669" s="31">
        <v>488</v>
      </c>
      <c r="B669" s="32">
        <v>488219336</v>
      </c>
      <c r="C669" s="33" t="s">
        <v>286</v>
      </c>
      <c r="D669" s="31">
        <v>219</v>
      </c>
      <c r="E669" s="33" t="s">
        <v>287</v>
      </c>
      <c r="F669" s="31">
        <v>336</v>
      </c>
      <c r="G669" s="33" t="s">
        <v>48</v>
      </c>
      <c r="H669" s="34">
        <v>256</v>
      </c>
      <c r="I669" s="35">
        <v>10313</v>
      </c>
      <c r="J669" s="35">
        <v>1947</v>
      </c>
      <c r="K669" s="35">
        <v>0</v>
      </c>
      <c r="L669" s="35">
        <v>893</v>
      </c>
      <c r="M669" s="35">
        <v>13153</v>
      </c>
      <c r="N669" s="24"/>
      <c r="O669" s="34">
        <v>0</v>
      </c>
      <c r="P669" s="34">
        <v>0</v>
      </c>
      <c r="Q669" s="36">
        <v>0.09</v>
      </c>
      <c r="R669" s="36">
        <v>3.8091043761858505E-2</v>
      </c>
      <c r="S669" s="37">
        <v>0</v>
      </c>
      <c r="T669" s="24"/>
      <c r="U669" s="38">
        <v>3138560</v>
      </c>
      <c r="V669" s="38">
        <v>0</v>
      </c>
      <c r="W669" s="38">
        <v>0</v>
      </c>
      <c r="X669" s="38">
        <v>228608</v>
      </c>
      <c r="Y669" s="38">
        <v>3367168</v>
      </c>
    </row>
    <row r="670" spans="1:25" x14ac:dyDescent="0.3">
      <c r="A670" s="31">
        <v>488</v>
      </c>
      <c r="B670" s="32">
        <v>488219625</v>
      </c>
      <c r="C670" s="33" t="s">
        <v>286</v>
      </c>
      <c r="D670" s="31">
        <v>219</v>
      </c>
      <c r="E670" s="33" t="s">
        <v>287</v>
      </c>
      <c r="F670" s="31">
        <v>625</v>
      </c>
      <c r="G670" s="33" t="s">
        <v>49</v>
      </c>
      <c r="H670" s="34">
        <v>1</v>
      </c>
      <c r="I670" s="35">
        <v>8780</v>
      </c>
      <c r="J670" s="35">
        <v>1657</v>
      </c>
      <c r="K670" s="35">
        <v>0</v>
      </c>
      <c r="L670" s="35">
        <v>893</v>
      </c>
      <c r="M670" s="35">
        <v>11330</v>
      </c>
      <c r="N670" s="24"/>
      <c r="O670" s="34">
        <v>0</v>
      </c>
      <c r="P670" s="34">
        <v>0</v>
      </c>
      <c r="Q670" s="36">
        <v>0.09</v>
      </c>
      <c r="R670" s="36">
        <v>2.8006211849814838E-3</v>
      </c>
      <c r="S670" s="37">
        <v>0</v>
      </c>
      <c r="T670" s="24"/>
      <c r="U670" s="38">
        <v>10437</v>
      </c>
      <c r="V670" s="38">
        <v>0</v>
      </c>
      <c r="W670" s="38">
        <v>0</v>
      </c>
      <c r="X670" s="38">
        <v>893</v>
      </c>
      <c r="Y670" s="38">
        <v>11330</v>
      </c>
    </row>
    <row r="671" spans="1:25" x14ac:dyDescent="0.3">
      <c r="A671" s="31">
        <v>488</v>
      </c>
      <c r="B671" s="32">
        <v>488219760</v>
      </c>
      <c r="C671" s="33" t="s">
        <v>286</v>
      </c>
      <c r="D671" s="31">
        <v>219</v>
      </c>
      <c r="E671" s="33" t="s">
        <v>287</v>
      </c>
      <c r="F671" s="31">
        <v>760</v>
      </c>
      <c r="G671" s="33" t="s">
        <v>279</v>
      </c>
      <c r="H671" s="34">
        <v>4</v>
      </c>
      <c r="I671" s="35">
        <v>9679</v>
      </c>
      <c r="J671" s="35">
        <v>1898</v>
      </c>
      <c r="K671" s="35">
        <v>0</v>
      </c>
      <c r="L671" s="35">
        <v>893</v>
      </c>
      <c r="M671" s="35">
        <v>12470</v>
      </c>
      <c r="N671" s="24"/>
      <c r="O671" s="34">
        <v>0</v>
      </c>
      <c r="P671" s="34">
        <v>0</v>
      </c>
      <c r="Q671" s="36">
        <v>0.09</v>
      </c>
      <c r="R671" s="36">
        <v>3.0898714846530215E-2</v>
      </c>
      <c r="S671" s="37">
        <v>0</v>
      </c>
      <c r="T671" s="24"/>
      <c r="U671" s="38">
        <v>46308</v>
      </c>
      <c r="V671" s="38">
        <v>0</v>
      </c>
      <c r="W671" s="38">
        <v>0</v>
      </c>
      <c r="X671" s="38">
        <v>3572</v>
      </c>
      <c r="Y671" s="38">
        <v>49880</v>
      </c>
    </row>
    <row r="672" spans="1:25" x14ac:dyDescent="0.3">
      <c r="A672" s="31">
        <v>488</v>
      </c>
      <c r="B672" s="32">
        <v>488219780</v>
      </c>
      <c r="C672" s="33" t="s">
        <v>286</v>
      </c>
      <c r="D672" s="31">
        <v>219</v>
      </c>
      <c r="E672" s="33" t="s">
        <v>287</v>
      </c>
      <c r="F672" s="31">
        <v>780</v>
      </c>
      <c r="G672" s="33" t="s">
        <v>261</v>
      </c>
      <c r="H672" s="34">
        <v>48</v>
      </c>
      <c r="I672" s="35">
        <v>11327</v>
      </c>
      <c r="J672" s="35">
        <v>1867</v>
      </c>
      <c r="K672" s="35">
        <v>0</v>
      </c>
      <c r="L672" s="35">
        <v>893</v>
      </c>
      <c r="M672" s="35">
        <v>14087</v>
      </c>
      <c r="N672" s="24"/>
      <c r="O672" s="34">
        <v>0</v>
      </c>
      <c r="P672" s="34">
        <v>0</v>
      </c>
      <c r="Q672" s="36">
        <v>0.09</v>
      </c>
      <c r="R672" s="36">
        <v>1.4497382837141559E-2</v>
      </c>
      <c r="S672" s="37">
        <v>0</v>
      </c>
      <c r="T672" s="24"/>
      <c r="U672" s="38">
        <v>633312</v>
      </c>
      <c r="V672" s="38">
        <v>0</v>
      </c>
      <c r="W672" s="38">
        <v>0</v>
      </c>
      <c r="X672" s="38">
        <v>42864</v>
      </c>
      <c r="Y672" s="38">
        <v>676176</v>
      </c>
    </row>
    <row r="673" spans="1:25" x14ac:dyDescent="0.3">
      <c r="A673" s="31">
        <v>489</v>
      </c>
      <c r="B673" s="32">
        <v>489020020</v>
      </c>
      <c r="C673" s="33" t="s">
        <v>294</v>
      </c>
      <c r="D673" s="31">
        <v>20</v>
      </c>
      <c r="E673" s="33" t="s">
        <v>142</v>
      </c>
      <c r="F673" s="31">
        <v>20</v>
      </c>
      <c r="G673" s="33" t="s">
        <v>142</v>
      </c>
      <c r="H673" s="34">
        <v>167</v>
      </c>
      <c r="I673" s="35">
        <v>10929</v>
      </c>
      <c r="J673" s="35">
        <v>3161</v>
      </c>
      <c r="K673" s="35">
        <v>0</v>
      </c>
      <c r="L673" s="35">
        <v>893</v>
      </c>
      <c r="M673" s="35">
        <v>14983</v>
      </c>
      <c r="N673" s="24"/>
      <c r="O673" s="34">
        <v>0</v>
      </c>
      <c r="P673" s="34">
        <v>0</v>
      </c>
      <c r="Q673" s="36">
        <v>0.09</v>
      </c>
      <c r="R673" s="36">
        <v>3.9558606889558701E-2</v>
      </c>
      <c r="S673" s="37">
        <v>0</v>
      </c>
      <c r="T673" s="24"/>
      <c r="U673" s="38">
        <v>2353030</v>
      </c>
      <c r="V673" s="38">
        <v>0</v>
      </c>
      <c r="W673" s="38">
        <v>0</v>
      </c>
      <c r="X673" s="38">
        <v>149131</v>
      </c>
      <c r="Y673" s="38">
        <v>2502161</v>
      </c>
    </row>
    <row r="674" spans="1:25" x14ac:dyDescent="0.3">
      <c r="A674" s="31">
        <v>489</v>
      </c>
      <c r="B674" s="32">
        <v>489020036</v>
      </c>
      <c r="C674" s="33" t="s">
        <v>294</v>
      </c>
      <c r="D674" s="31">
        <v>20</v>
      </c>
      <c r="E674" s="33" t="s">
        <v>142</v>
      </c>
      <c r="F674" s="31">
        <v>36</v>
      </c>
      <c r="G674" s="33" t="s">
        <v>143</v>
      </c>
      <c r="H674" s="34">
        <v>111</v>
      </c>
      <c r="I674" s="35">
        <v>10807</v>
      </c>
      <c r="J674" s="35">
        <v>4759</v>
      </c>
      <c r="K674" s="35">
        <v>0</v>
      </c>
      <c r="L674" s="35">
        <v>893</v>
      </c>
      <c r="M674" s="35">
        <v>16459</v>
      </c>
      <c r="N674" s="24"/>
      <c r="O674" s="34">
        <v>0</v>
      </c>
      <c r="P674" s="34">
        <v>0</v>
      </c>
      <c r="Q674" s="36">
        <v>0.09</v>
      </c>
      <c r="R674" s="36">
        <v>7.4387804206010141E-2</v>
      </c>
      <c r="S674" s="37">
        <v>0</v>
      </c>
      <c r="T674" s="24"/>
      <c r="U674" s="38">
        <v>1727826</v>
      </c>
      <c r="V674" s="38">
        <v>0</v>
      </c>
      <c r="W674" s="38">
        <v>0</v>
      </c>
      <c r="X674" s="38">
        <v>99123</v>
      </c>
      <c r="Y674" s="38">
        <v>1826949</v>
      </c>
    </row>
    <row r="675" spans="1:25" x14ac:dyDescent="0.3">
      <c r="A675" s="31">
        <v>489</v>
      </c>
      <c r="B675" s="32">
        <v>489020052</v>
      </c>
      <c r="C675" s="33" t="s">
        <v>294</v>
      </c>
      <c r="D675" s="31">
        <v>20</v>
      </c>
      <c r="E675" s="33" t="s">
        <v>142</v>
      </c>
      <c r="F675" s="31">
        <v>52</v>
      </c>
      <c r="G675" s="33" t="s">
        <v>268</v>
      </c>
      <c r="H675" s="34">
        <v>11</v>
      </c>
      <c r="I675" s="35">
        <v>10432</v>
      </c>
      <c r="J675" s="35">
        <v>3178</v>
      </c>
      <c r="K675" s="35">
        <v>0</v>
      </c>
      <c r="L675" s="35">
        <v>893</v>
      </c>
      <c r="M675" s="35">
        <v>14503</v>
      </c>
      <c r="N675" s="24"/>
      <c r="O675" s="34">
        <v>0</v>
      </c>
      <c r="P675" s="34">
        <v>0</v>
      </c>
      <c r="Q675" s="36">
        <v>0.09</v>
      </c>
      <c r="R675" s="36">
        <v>3.0725822792524563E-2</v>
      </c>
      <c r="S675" s="37">
        <v>0</v>
      </c>
      <c r="T675" s="24"/>
      <c r="U675" s="38">
        <v>149710</v>
      </c>
      <c r="V675" s="38">
        <v>0</v>
      </c>
      <c r="W675" s="38">
        <v>0</v>
      </c>
      <c r="X675" s="38">
        <v>9823</v>
      </c>
      <c r="Y675" s="38">
        <v>159533</v>
      </c>
    </row>
    <row r="676" spans="1:25" x14ac:dyDescent="0.3">
      <c r="A676" s="31">
        <v>489</v>
      </c>
      <c r="B676" s="32">
        <v>489020096</v>
      </c>
      <c r="C676" s="33" t="s">
        <v>294</v>
      </c>
      <c r="D676" s="31">
        <v>20</v>
      </c>
      <c r="E676" s="33" t="s">
        <v>142</v>
      </c>
      <c r="F676" s="31">
        <v>96</v>
      </c>
      <c r="G676" s="33" t="s">
        <v>234</v>
      </c>
      <c r="H676" s="34">
        <v>83</v>
      </c>
      <c r="I676" s="35">
        <v>11153</v>
      </c>
      <c r="J676" s="35">
        <v>6030</v>
      </c>
      <c r="K676" s="35">
        <v>0</v>
      </c>
      <c r="L676" s="35">
        <v>893</v>
      </c>
      <c r="M676" s="35">
        <v>18076</v>
      </c>
      <c r="N676" s="24"/>
      <c r="O676" s="34">
        <v>0</v>
      </c>
      <c r="P676" s="34">
        <v>0</v>
      </c>
      <c r="Q676" s="36">
        <v>0.09</v>
      </c>
      <c r="R676" s="36">
        <v>2.6090875993363863E-2</v>
      </c>
      <c r="S676" s="37">
        <v>0</v>
      </c>
      <c r="T676" s="24"/>
      <c r="U676" s="38">
        <v>1426189</v>
      </c>
      <c r="V676" s="38">
        <v>0</v>
      </c>
      <c r="W676" s="38">
        <v>0</v>
      </c>
      <c r="X676" s="38">
        <v>74119</v>
      </c>
      <c r="Y676" s="38">
        <v>1500308</v>
      </c>
    </row>
    <row r="677" spans="1:25" x14ac:dyDescent="0.3">
      <c r="A677" s="31">
        <v>489</v>
      </c>
      <c r="B677" s="32">
        <v>489020172</v>
      </c>
      <c r="C677" s="33" t="s">
        <v>294</v>
      </c>
      <c r="D677" s="31">
        <v>20</v>
      </c>
      <c r="E677" s="33" t="s">
        <v>142</v>
      </c>
      <c r="F677" s="31">
        <v>172</v>
      </c>
      <c r="G677" s="33" t="s">
        <v>144</v>
      </c>
      <c r="H677" s="34">
        <v>45</v>
      </c>
      <c r="I677" s="35">
        <v>10645</v>
      </c>
      <c r="J677" s="35">
        <v>6975</v>
      </c>
      <c r="K677" s="35">
        <v>0</v>
      </c>
      <c r="L677" s="35">
        <v>893</v>
      </c>
      <c r="M677" s="35">
        <v>18513</v>
      </c>
      <c r="N677" s="24"/>
      <c r="O677" s="34">
        <v>0</v>
      </c>
      <c r="P677" s="34">
        <v>0</v>
      </c>
      <c r="Q677" s="36">
        <v>0.09</v>
      </c>
      <c r="R677" s="36">
        <v>2.7927934600635754E-2</v>
      </c>
      <c r="S677" s="37">
        <v>0</v>
      </c>
      <c r="T677" s="24"/>
      <c r="U677" s="38">
        <v>792900</v>
      </c>
      <c r="V677" s="38">
        <v>0</v>
      </c>
      <c r="W677" s="38">
        <v>0</v>
      </c>
      <c r="X677" s="38">
        <v>40185</v>
      </c>
      <c r="Y677" s="38">
        <v>833085</v>
      </c>
    </row>
    <row r="678" spans="1:25" x14ac:dyDescent="0.3">
      <c r="A678" s="31">
        <v>489</v>
      </c>
      <c r="B678" s="32">
        <v>489020201</v>
      </c>
      <c r="C678" s="33" t="s">
        <v>294</v>
      </c>
      <c r="D678" s="31">
        <v>20</v>
      </c>
      <c r="E678" s="33" t="s">
        <v>142</v>
      </c>
      <c r="F678" s="31">
        <v>201</v>
      </c>
      <c r="G678" s="33" t="s">
        <v>17</v>
      </c>
      <c r="H678" s="34">
        <v>2</v>
      </c>
      <c r="I678" s="35">
        <v>12640.520228330424</v>
      </c>
      <c r="J678" s="35">
        <v>211</v>
      </c>
      <c r="K678" s="35">
        <v>0</v>
      </c>
      <c r="L678" s="35">
        <v>893</v>
      </c>
      <c r="M678" s="35">
        <v>13744.520228330424</v>
      </c>
      <c r="N678" s="24"/>
      <c r="O678" s="34">
        <v>0</v>
      </c>
      <c r="P678" s="34">
        <v>0</v>
      </c>
      <c r="Q678" s="36">
        <v>0.18</v>
      </c>
      <c r="R678" s="36">
        <v>8.2586026061710005E-2</v>
      </c>
      <c r="S678" s="37">
        <v>0</v>
      </c>
      <c r="T678" s="24"/>
      <c r="U678" s="38">
        <v>25704</v>
      </c>
      <c r="V678" s="38">
        <v>0</v>
      </c>
      <c r="W678" s="38">
        <v>0</v>
      </c>
      <c r="X678" s="38">
        <v>1786</v>
      </c>
      <c r="Y678" s="38">
        <v>27490</v>
      </c>
    </row>
    <row r="679" spans="1:25" x14ac:dyDescent="0.3">
      <c r="A679" s="31">
        <v>489</v>
      </c>
      <c r="B679" s="32">
        <v>489020239</v>
      </c>
      <c r="C679" s="33" t="s">
        <v>294</v>
      </c>
      <c r="D679" s="31">
        <v>20</v>
      </c>
      <c r="E679" s="33" t="s">
        <v>142</v>
      </c>
      <c r="F679" s="31">
        <v>239</v>
      </c>
      <c r="G679" s="33" t="s">
        <v>267</v>
      </c>
      <c r="H679" s="34">
        <v>74</v>
      </c>
      <c r="I679" s="35">
        <v>10614</v>
      </c>
      <c r="J679" s="35">
        <v>3673</v>
      </c>
      <c r="K679" s="35">
        <v>0</v>
      </c>
      <c r="L679" s="35">
        <v>893</v>
      </c>
      <c r="M679" s="35">
        <v>15180</v>
      </c>
      <c r="N679" s="24"/>
      <c r="O679" s="34">
        <v>0</v>
      </c>
      <c r="P679" s="34">
        <v>0</v>
      </c>
      <c r="Q679" s="36">
        <v>0.09</v>
      </c>
      <c r="R679" s="36">
        <v>6.3799988959612447E-2</v>
      </c>
      <c r="S679" s="37">
        <v>0</v>
      </c>
      <c r="T679" s="24"/>
      <c r="U679" s="38">
        <v>1057238</v>
      </c>
      <c r="V679" s="38">
        <v>0</v>
      </c>
      <c r="W679" s="38">
        <v>0</v>
      </c>
      <c r="X679" s="38">
        <v>66082</v>
      </c>
      <c r="Y679" s="38">
        <v>1123320</v>
      </c>
    </row>
    <row r="680" spans="1:25" x14ac:dyDescent="0.3">
      <c r="A680" s="31">
        <v>489</v>
      </c>
      <c r="B680" s="32">
        <v>489020242</v>
      </c>
      <c r="C680" s="33" t="s">
        <v>294</v>
      </c>
      <c r="D680" s="31">
        <v>20</v>
      </c>
      <c r="E680" s="33" t="s">
        <v>142</v>
      </c>
      <c r="F680" s="31">
        <v>242</v>
      </c>
      <c r="G680" s="33" t="s">
        <v>145</v>
      </c>
      <c r="H680" s="34">
        <v>6</v>
      </c>
      <c r="I680" s="35">
        <v>12780</v>
      </c>
      <c r="J680" s="35">
        <v>34847</v>
      </c>
      <c r="K680" s="35">
        <v>0</v>
      </c>
      <c r="L680" s="35">
        <v>893</v>
      </c>
      <c r="M680" s="35">
        <v>48520</v>
      </c>
      <c r="N680" s="24"/>
      <c r="O680" s="34">
        <v>0</v>
      </c>
      <c r="P680" s="34">
        <v>0</v>
      </c>
      <c r="Q680" s="36">
        <v>0.09</v>
      </c>
      <c r="R680" s="36">
        <v>6.186139700267277E-2</v>
      </c>
      <c r="S680" s="37">
        <v>0</v>
      </c>
      <c r="T680" s="24"/>
      <c r="U680" s="38">
        <v>285762</v>
      </c>
      <c r="V680" s="38">
        <v>0</v>
      </c>
      <c r="W680" s="38">
        <v>0</v>
      </c>
      <c r="X680" s="38">
        <v>5358</v>
      </c>
      <c r="Y680" s="38">
        <v>291120</v>
      </c>
    </row>
    <row r="681" spans="1:25" x14ac:dyDescent="0.3">
      <c r="A681" s="31">
        <v>489</v>
      </c>
      <c r="B681" s="32">
        <v>489020261</v>
      </c>
      <c r="C681" s="33" t="s">
        <v>294</v>
      </c>
      <c r="D681" s="31">
        <v>20</v>
      </c>
      <c r="E681" s="33" t="s">
        <v>142</v>
      </c>
      <c r="F681" s="31">
        <v>261</v>
      </c>
      <c r="G681" s="33" t="s">
        <v>146</v>
      </c>
      <c r="H681" s="34">
        <v>193</v>
      </c>
      <c r="I681" s="35">
        <v>10650</v>
      </c>
      <c r="J681" s="35">
        <v>5660</v>
      </c>
      <c r="K681" s="35">
        <v>0</v>
      </c>
      <c r="L681" s="35">
        <v>893</v>
      </c>
      <c r="M681" s="35">
        <v>17203</v>
      </c>
      <c r="N681" s="24"/>
      <c r="O681" s="34">
        <v>0</v>
      </c>
      <c r="P681" s="34">
        <v>0</v>
      </c>
      <c r="Q681" s="36">
        <v>0.09</v>
      </c>
      <c r="R681" s="36">
        <v>7.7735223215268087E-2</v>
      </c>
      <c r="S681" s="37">
        <v>0</v>
      </c>
      <c r="T681" s="24"/>
      <c r="U681" s="38">
        <v>3147830</v>
      </c>
      <c r="V681" s="38">
        <v>0</v>
      </c>
      <c r="W681" s="38">
        <v>0</v>
      </c>
      <c r="X681" s="38">
        <v>172349</v>
      </c>
      <c r="Y681" s="38">
        <v>3320179</v>
      </c>
    </row>
    <row r="682" spans="1:25" x14ac:dyDescent="0.3">
      <c r="A682" s="31">
        <v>489</v>
      </c>
      <c r="B682" s="32">
        <v>489020264</v>
      </c>
      <c r="C682" s="33" t="s">
        <v>294</v>
      </c>
      <c r="D682" s="31">
        <v>20</v>
      </c>
      <c r="E682" s="33" t="s">
        <v>142</v>
      </c>
      <c r="F682" s="31">
        <v>264</v>
      </c>
      <c r="G682" s="33" t="s">
        <v>293</v>
      </c>
      <c r="H682" s="34">
        <v>1</v>
      </c>
      <c r="I682" s="35">
        <v>10127</v>
      </c>
      <c r="J682" s="35">
        <v>4568</v>
      </c>
      <c r="K682" s="35">
        <v>0</v>
      </c>
      <c r="L682" s="35">
        <v>893</v>
      </c>
      <c r="M682" s="35">
        <v>15588</v>
      </c>
      <c r="N682" s="24"/>
      <c r="O682" s="34">
        <v>0</v>
      </c>
      <c r="P682" s="34">
        <v>0</v>
      </c>
      <c r="Q682" s="36">
        <v>0.09</v>
      </c>
      <c r="R682" s="36">
        <v>9.0922957424074535E-3</v>
      </c>
      <c r="S682" s="37">
        <v>0</v>
      </c>
      <c r="T682" s="24"/>
      <c r="U682" s="38">
        <v>14695</v>
      </c>
      <c r="V682" s="38">
        <v>0</v>
      </c>
      <c r="W682" s="38">
        <v>0</v>
      </c>
      <c r="X682" s="38">
        <v>893</v>
      </c>
      <c r="Y682" s="38">
        <v>15588</v>
      </c>
    </row>
    <row r="683" spans="1:25" x14ac:dyDescent="0.3">
      <c r="A683" s="31">
        <v>489</v>
      </c>
      <c r="B683" s="32">
        <v>489020300</v>
      </c>
      <c r="C683" s="33" t="s">
        <v>294</v>
      </c>
      <c r="D683" s="31">
        <v>20</v>
      </c>
      <c r="E683" s="33" t="s">
        <v>142</v>
      </c>
      <c r="F683" s="31">
        <v>300</v>
      </c>
      <c r="G683" s="33" t="s">
        <v>147</v>
      </c>
      <c r="H683" s="34">
        <v>2</v>
      </c>
      <c r="I683" s="35">
        <v>10127</v>
      </c>
      <c r="J683" s="35">
        <v>20937</v>
      </c>
      <c r="K683" s="35">
        <v>0</v>
      </c>
      <c r="L683" s="35">
        <v>893</v>
      </c>
      <c r="M683" s="35">
        <v>31957</v>
      </c>
      <c r="N683" s="24"/>
      <c r="O683" s="34">
        <v>0</v>
      </c>
      <c r="P683" s="34">
        <v>0</v>
      </c>
      <c r="Q683" s="36">
        <v>0.09</v>
      </c>
      <c r="R683" s="36">
        <v>2.1583683263291652E-2</v>
      </c>
      <c r="S683" s="37">
        <v>0</v>
      </c>
      <c r="T683" s="24"/>
      <c r="U683" s="38">
        <v>62128</v>
      </c>
      <c r="V683" s="38">
        <v>0</v>
      </c>
      <c r="W683" s="38">
        <v>0</v>
      </c>
      <c r="X683" s="38">
        <v>1786</v>
      </c>
      <c r="Y683" s="38">
        <v>63914</v>
      </c>
    </row>
    <row r="684" spans="1:25" x14ac:dyDescent="0.3">
      <c r="A684" s="31">
        <v>489</v>
      </c>
      <c r="B684" s="32">
        <v>489020310</v>
      </c>
      <c r="C684" s="33" t="s">
        <v>294</v>
      </c>
      <c r="D684" s="31">
        <v>20</v>
      </c>
      <c r="E684" s="33" t="s">
        <v>142</v>
      </c>
      <c r="F684" s="31">
        <v>310</v>
      </c>
      <c r="G684" s="33" t="s">
        <v>277</v>
      </c>
      <c r="H684" s="34">
        <v>28</v>
      </c>
      <c r="I684" s="35">
        <v>10550</v>
      </c>
      <c r="J684" s="35">
        <v>2263</v>
      </c>
      <c r="K684" s="35">
        <v>0</v>
      </c>
      <c r="L684" s="35">
        <v>893</v>
      </c>
      <c r="M684" s="35">
        <v>13706</v>
      </c>
      <c r="N684" s="24"/>
      <c r="O684" s="34">
        <v>0</v>
      </c>
      <c r="P684" s="34">
        <v>0</v>
      </c>
      <c r="Q684" s="36">
        <v>0.18</v>
      </c>
      <c r="R684" s="36">
        <v>2.9499619376086118E-2</v>
      </c>
      <c r="S684" s="37">
        <v>0</v>
      </c>
      <c r="T684" s="24"/>
      <c r="U684" s="38">
        <v>358764</v>
      </c>
      <c r="V684" s="38">
        <v>0</v>
      </c>
      <c r="W684" s="38">
        <v>0</v>
      </c>
      <c r="X684" s="38">
        <v>25004</v>
      </c>
      <c r="Y684" s="38">
        <v>383768</v>
      </c>
    </row>
    <row r="685" spans="1:25" x14ac:dyDescent="0.3">
      <c r="A685" s="31">
        <v>489</v>
      </c>
      <c r="B685" s="32">
        <v>489020645</v>
      </c>
      <c r="C685" s="33" t="s">
        <v>294</v>
      </c>
      <c r="D685" s="31">
        <v>20</v>
      </c>
      <c r="E685" s="33" t="s">
        <v>142</v>
      </c>
      <c r="F685" s="31">
        <v>645</v>
      </c>
      <c r="G685" s="33" t="s">
        <v>148</v>
      </c>
      <c r="H685" s="34">
        <v>68</v>
      </c>
      <c r="I685" s="35">
        <v>10944</v>
      </c>
      <c r="J685" s="35">
        <v>4638</v>
      </c>
      <c r="K685" s="35">
        <v>0</v>
      </c>
      <c r="L685" s="35">
        <v>893</v>
      </c>
      <c r="M685" s="35">
        <v>16475</v>
      </c>
      <c r="N685" s="24"/>
      <c r="O685" s="34">
        <v>0</v>
      </c>
      <c r="P685" s="34">
        <v>0</v>
      </c>
      <c r="Q685" s="36">
        <v>0.09</v>
      </c>
      <c r="R685" s="36">
        <v>3.3283797969472916E-2</v>
      </c>
      <c r="S685" s="37">
        <v>0</v>
      </c>
      <c r="T685" s="24"/>
      <c r="U685" s="38">
        <v>1059576</v>
      </c>
      <c r="V685" s="38">
        <v>0</v>
      </c>
      <c r="W685" s="38">
        <v>0</v>
      </c>
      <c r="X685" s="38">
        <v>60724</v>
      </c>
      <c r="Y685" s="38">
        <v>1120300</v>
      </c>
    </row>
    <row r="686" spans="1:25" x14ac:dyDescent="0.3">
      <c r="A686" s="31">
        <v>489</v>
      </c>
      <c r="B686" s="32">
        <v>489020660</v>
      </c>
      <c r="C686" s="33" t="s">
        <v>294</v>
      </c>
      <c r="D686" s="31">
        <v>20</v>
      </c>
      <c r="E686" s="33" t="s">
        <v>142</v>
      </c>
      <c r="F686" s="31">
        <v>660</v>
      </c>
      <c r="G686" s="33" t="s">
        <v>149</v>
      </c>
      <c r="H686" s="34">
        <v>15</v>
      </c>
      <c r="I686" s="35">
        <v>11072</v>
      </c>
      <c r="J686" s="35">
        <v>10142</v>
      </c>
      <c r="K686" s="35">
        <v>0</v>
      </c>
      <c r="L686" s="35">
        <v>893</v>
      </c>
      <c r="M686" s="35">
        <v>22107</v>
      </c>
      <c r="N686" s="24"/>
      <c r="O686" s="34">
        <v>0</v>
      </c>
      <c r="P686" s="34">
        <v>0</v>
      </c>
      <c r="Q686" s="36">
        <v>0.09</v>
      </c>
      <c r="R686" s="36">
        <v>5.7291222378360457E-2</v>
      </c>
      <c r="S686" s="37">
        <v>0</v>
      </c>
      <c r="T686" s="24"/>
      <c r="U686" s="38">
        <v>318210</v>
      </c>
      <c r="V686" s="38">
        <v>0</v>
      </c>
      <c r="W686" s="38">
        <v>0</v>
      </c>
      <c r="X686" s="38">
        <v>13395</v>
      </c>
      <c r="Y686" s="38">
        <v>331605</v>
      </c>
    </row>
    <row r="687" spans="1:25" x14ac:dyDescent="0.3">
      <c r="A687" s="31">
        <v>489</v>
      </c>
      <c r="B687" s="32">
        <v>489020712</v>
      </c>
      <c r="C687" s="33" t="s">
        <v>294</v>
      </c>
      <c r="D687" s="31">
        <v>20</v>
      </c>
      <c r="E687" s="33" t="s">
        <v>142</v>
      </c>
      <c r="F687" s="31">
        <v>712</v>
      </c>
      <c r="G687" s="33" t="s">
        <v>141</v>
      </c>
      <c r="H687" s="34">
        <v>32</v>
      </c>
      <c r="I687" s="35">
        <v>10590</v>
      </c>
      <c r="J687" s="35">
        <v>7719</v>
      </c>
      <c r="K687" s="35">
        <v>0</v>
      </c>
      <c r="L687" s="35">
        <v>893</v>
      </c>
      <c r="M687" s="35">
        <v>19202</v>
      </c>
      <c r="N687" s="24"/>
      <c r="O687" s="34">
        <v>0</v>
      </c>
      <c r="P687" s="34">
        <v>0</v>
      </c>
      <c r="Q687" s="36">
        <v>0.09</v>
      </c>
      <c r="R687" s="36">
        <v>3.2884372429742702E-2</v>
      </c>
      <c r="S687" s="37">
        <v>0</v>
      </c>
      <c r="T687" s="24"/>
      <c r="U687" s="38">
        <v>585888</v>
      </c>
      <c r="V687" s="38">
        <v>0</v>
      </c>
      <c r="W687" s="38">
        <v>0</v>
      </c>
      <c r="X687" s="38">
        <v>28576</v>
      </c>
      <c r="Y687" s="38">
        <v>614464</v>
      </c>
    </row>
    <row r="688" spans="1:25" x14ac:dyDescent="0.3">
      <c r="A688" s="31">
        <v>491</v>
      </c>
      <c r="B688" s="32">
        <v>491095072</v>
      </c>
      <c r="C688" s="33" t="s">
        <v>295</v>
      </c>
      <c r="D688" s="31">
        <v>95</v>
      </c>
      <c r="E688" s="33" t="s">
        <v>296</v>
      </c>
      <c r="F688" s="31">
        <v>72</v>
      </c>
      <c r="G688" s="33" t="s">
        <v>18</v>
      </c>
      <c r="H688" s="34">
        <v>1</v>
      </c>
      <c r="I688" s="35">
        <v>12390</v>
      </c>
      <c r="J688" s="35">
        <v>2934</v>
      </c>
      <c r="K688" s="35">
        <v>0</v>
      </c>
      <c r="L688" s="35">
        <v>893</v>
      </c>
      <c r="M688" s="35">
        <v>16217</v>
      </c>
      <c r="N688" s="24"/>
      <c r="O688" s="34">
        <v>0</v>
      </c>
      <c r="P688" s="34">
        <v>0</v>
      </c>
      <c r="Q688" s="36">
        <v>0.09</v>
      </c>
      <c r="R688" s="36">
        <v>2.1802146927534793E-3</v>
      </c>
      <c r="S688" s="37">
        <v>0</v>
      </c>
      <c r="T688" s="24"/>
      <c r="U688" s="38">
        <v>15324</v>
      </c>
      <c r="V688" s="38">
        <v>0</v>
      </c>
      <c r="W688" s="38">
        <v>0</v>
      </c>
      <c r="X688" s="38">
        <v>893</v>
      </c>
      <c r="Y688" s="38">
        <v>16217</v>
      </c>
    </row>
    <row r="689" spans="1:25" x14ac:dyDescent="0.3">
      <c r="A689" s="31">
        <v>491</v>
      </c>
      <c r="B689" s="32">
        <v>491095095</v>
      </c>
      <c r="C689" s="33" t="s">
        <v>295</v>
      </c>
      <c r="D689" s="31">
        <v>95</v>
      </c>
      <c r="E689" s="33" t="s">
        <v>296</v>
      </c>
      <c r="F689" s="31">
        <v>95</v>
      </c>
      <c r="G689" s="33" t="s">
        <v>296</v>
      </c>
      <c r="H689" s="34">
        <v>1303</v>
      </c>
      <c r="I689" s="35">
        <v>11082</v>
      </c>
      <c r="J689" s="35">
        <v>95</v>
      </c>
      <c r="K689" s="35">
        <v>0</v>
      </c>
      <c r="L689" s="35">
        <v>893</v>
      </c>
      <c r="M689" s="35">
        <v>12070</v>
      </c>
      <c r="N689" s="24"/>
      <c r="O689" s="34">
        <v>0</v>
      </c>
      <c r="P689" s="34">
        <v>0</v>
      </c>
      <c r="Q689" s="36">
        <v>0.15329999999999999</v>
      </c>
      <c r="R689" s="36">
        <v>0.13758477036355793</v>
      </c>
      <c r="S689" s="37">
        <v>0</v>
      </c>
      <c r="T689" s="24"/>
      <c r="U689" s="38">
        <v>14563631</v>
      </c>
      <c r="V689" s="38">
        <v>0</v>
      </c>
      <c r="W689" s="38">
        <v>0</v>
      </c>
      <c r="X689" s="38">
        <v>1163579</v>
      </c>
      <c r="Y689" s="38">
        <v>15727210</v>
      </c>
    </row>
    <row r="690" spans="1:25" x14ac:dyDescent="0.3">
      <c r="A690" s="31">
        <v>491</v>
      </c>
      <c r="B690" s="32">
        <v>491095201</v>
      </c>
      <c r="C690" s="33" t="s">
        <v>295</v>
      </c>
      <c r="D690" s="31">
        <v>95</v>
      </c>
      <c r="E690" s="33" t="s">
        <v>296</v>
      </c>
      <c r="F690" s="31">
        <v>201</v>
      </c>
      <c r="G690" s="33" t="s">
        <v>17</v>
      </c>
      <c r="H690" s="34">
        <v>1</v>
      </c>
      <c r="I690" s="35">
        <v>12640.520228330424</v>
      </c>
      <c r="J690" s="35">
        <v>211</v>
      </c>
      <c r="K690" s="35">
        <v>0</v>
      </c>
      <c r="L690" s="35">
        <v>893</v>
      </c>
      <c r="M690" s="35">
        <v>13744.520228330424</v>
      </c>
      <c r="N690" s="24"/>
      <c r="O690" s="34">
        <v>0</v>
      </c>
      <c r="P690" s="34">
        <v>0</v>
      </c>
      <c r="Q690" s="36">
        <v>0.18</v>
      </c>
      <c r="R690" s="36">
        <v>8.2586026061710005E-2</v>
      </c>
      <c r="S690" s="37">
        <v>0</v>
      </c>
      <c r="T690" s="24"/>
      <c r="U690" s="38">
        <v>12852</v>
      </c>
      <c r="V690" s="38">
        <v>0</v>
      </c>
      <c r="W690" s="38">
        <v>0</v>
      </c>
      <c r="X690" s="38">
        <v>893</v>
      </c>
      <c r="Y690" s="38">
        <v>13745</v>
      </c>
    </row>
    <row r="691" spans="1:25" x14ac:dyDescent="0.3">
      <c r="A691" s="31">
        <v>491</v>
      </c>
      <c r="B691" s="32">
        <v>491095218</v>
      </c>
      <c r="C691" s="33" t="s">
        <v>295</v>
      </c>
      <c r="D691" s="31">
        <v>95</v>
      </c>
      <c r="E691" s="33" t="s">
        <v>296</v>
      </c>
      <c r="F691" s="31">
        <v>218</v>
      </c>
      <c r="G691" s="33" t="s">
        <v>193</v>
      </c>
      <c r="H691" s="34">
        <v>2</v>
      </c>
      <c r="I691" s="35">
        <v>14107</v>
      </c>
      <c r="J691" s="35">
        <v>4661</v>
      </c>
      <c r="K691" s="35">
        <v>0</v>
      </c>
      <c r="L691" s="35">
        <v>893</v>
      </c>
      <c r="M691" s="35">
        <v>19661</v>
      </c>
      <c r="N691" s="24"/>
      <c r="O691" s="34">
        <v>0</v>
      </c>
      <c r="P691" s="34">
        <v>0</v>
      </c>
      <c r="Q691" s="36">
        <v>0.09</v>
      </c>
      <c r="R691" s="36">
        <v>4.3848349563035863E-2</v>
      </c>
      <c r="S691" s="37">
        <v>0</v>
      </c>
      <c r="T691" s="24"/>
      <c r="U691" s="38">
        <v>37536</v>
      </c>
      <c r="V691" s="38">
        <v>0</v>
      </c>
      <c r="W691" s="38">
        <v>0</v>
      </c>
      <c r="X691" s="38">
        <v>1786</v>
      </c>
      <c r="Y691" s="38">
        <v>39322</v>
      </c>
    </row>
    <row r="692" spans="1:25" x14ac:dyDescent="0.3">
      <c r="A692" s="31">
        <v>491</v>
      </c>
      <c r="B692" s="32">
        <v>491095273</v>
      </c>
      <c r="C692" s="33" t="s">
        <v>295</v>
      </c>
      <c r="D692" s="31">
        <v>95</v>
      </c>
      <c r="E692" s="33" t="s">
        <v>296</v>
      </c>
      <c r="F692" s="31">
        <v>273</v>
      </c>
      <c r="G692" s="33" t="s">
        <v>297</v>
      </c>
      <c r="H692" s="34">
        <v>4</v>
      </c>
      <c r="I692" s="35">
        <v>10982</v>
      </c>
      <c r="J692" s="35">
        <v>2918</v>
      </c>
      <c r="K692" s="35">
        <v>0</v>
      </c>
      <c r="L692" s="35">
        <v>893</v>
      </c>
      <c r="M692" s="35">
        <v>14793</v>
      </c>
      <c r="N692" s="24"/>
      <c r="O692" s="34">
        <v>0</v>
      </c>
      <c r="P692" s="34">
        <v>0</v>
      </c>
      <c r="Q692" s="36">
        <v>0.09</v>
      </c>
      <c r="R692" s="36">
        <v>2.404558077241398E-3</v>
      </c>
      <c r="S692" s="37">
        <v>0</v>
      </c>
      <c r="T692" s="24"/>
      <c r="U692" s="38">
        <v>55600</v>
      </c>
      <c r="V692" s="38">
        <v>0</v>
      </c>
      <c r="W692" s="38">
        <v>0</v>
      </c>
      <c r="X692" s="38">
        <v>3572</v>
      </c>
      <c r="Y692" s="38">
        <v>59172</v>
      </c>
    </row>
    <row r="693" spans="1:25" x14ac:dyDescent="0.3">
      <c r="A693" s="31">
        <v>491</v>
      </c>
      <c r="B693" s="32">
        <v>491095292</v>
      </c>
      <c r="C693" s="33" t="s">
        <v>295</v>
      </c>
      <c r="D693" s="31">
        <v>95</v>
      </c>
      <c r="E693" s="33" t="s">
        <v>296</v>
      </c>
      <c r="F693" s="31">
        <v>292</v>
      </c>
      <c r="G693" s="33" t="s">
        <v>298</v>
      </c>
      <c r="H693" s="34">
        <v>10</v>
      </c>
      <c r="I693" s="35">
        <v>10326</v>
      </c>
      <c r="J693" s="35">
        <v>2140</v>
      </c>
      <c r="K693" s="35">
        <v>0</v>
      </c>
      <c r="L693" s="35">
        <v>893</v>
      </c>
      <c r="M693" s="35">
        <v>13359</v>
      </c>
      <c r="N693" s="24"/>
      <c r="O693" s="34">
        <v>0</v>
      </c>
      <c r="P693" s="34">
        <v>0</v>
      </c>
      <c r="Q693" s="36">
        <v>0.09</v>
      </c>
      <c r="R693" s="36">
        <v>4.9541879702715771E-3</v>
      </c>
      <c r="S693" s="37">
        <v>0</v>
      </c>
      <c r="T693" s="24"/>
      <c r="U693" s="38">
        <v>124660</v>
      </c>
      <c r="V693" s="38">
        <v>0</v>
      </c>
      <c r="W693" s="38">
        <v>0</v>
      </c>
      <c r="X693" s="38">
        <v>8930</v>
      </c>
      <c r="Y693" s="38">
        <v>133590</v>
      </c>
    </row>
    <row r="694" spans="1:25" x14ac:dyDescent="0.3">
      <c r="A694" s="31">
        <v>491</v>
      </c>
      <c r="B694" s="32">
        <v>491095310</v>
      </c>
      <c r="C694" s="33" t="s">
        <v>295</v>
      </c>
      <c r="D694" s="31">
        <v>95</v>
      </c>
      <c r="E694" s="33" t="s">
        <v>296</v>
      </c>
      <c r="F694" s="31">
        <v>310</v>
      </c>
      <c r="G694" s="33" t="s">
        <v>277</v>
      </c>
      <c r="H694" s="34">
        <v>1</v>
      </c>
      <c r="I694" s="35">
        <v>11890.407781690141</v>
      </c>
      <c r="J694" s="35">
        <v>2551</v>
      </c>
      <c r="K694" s="35">
        <v>0</v>
      </c>
      <c r="L694" s="35">
        <v>893</v>
      </c>
      <c r="M694" s="35">
        <v>15334.407781690141</v>
      </c>
      <c r="N694" s="24"/>
      <c r="O694" s="34">
        <v>0</v>
      </c>
      <c r="P694" s="34">
        <v>0</v>
      </c>
      <c r="Q694" s="36">
        <v>0.18</v>
      </c>
      <c r="R694" s="36">
        <v>2.9499619376086118E-2</v>
      </c>
      <c r="S694" s="37">
        <v>0</v>
      </c>
      <c r="T694" s="24"/>
      <c r="U694" s="38">
        <v>14441</v>
      </c>
      <c r="V694" s="38">
        <v>0</v>
      </c>
      <c r="W694" s="38">
        <v>0</v>
      </c>
      <c r="X694" s="38">
        <v>893</v>
      </c>
      <c r="Y694" s="38">
        <v>15334</v>
      </c>
    </row>
    <row r="695" spans="1:25" x14ac:dyDescent="0.3">
      <c r="A695" s="31">
        <v>491</v>
      </c>
      <c r="B695" s="32">
        <v>491095331</v>
      </c>
      <c r="C695" s="33" t="s">
        <v>295</v>
      </c>
      <c r="D695" s="31">
        <v>95</v>
      </c>
      <c r="E695" s="33" t="s">
        <v>296</v>
      </c>
      <c r="F695" s="31">
        <v>331</v>
      </c>
      <c r="G695" s="33" t="s">
        <v>20</v>
      </c>
      <c r="H695" s="34">
        <v>24</v>
      </c>
      <c r="I695" s="35">
        <v>11896</v>
      </c>
      <c r="J695" s="35">
        <v>4220</v>
      </c>
      <c r="K695" s="35">
        <v>0</v>
      </c>
      <c r="L695" s="35">
        <v>893</v>
      </c>
      <c r="M695" s="35">
        <v>17009</v>
      </c>
      <c r="N695" s="24"/>
      <c r="O695" s="34">
        <v>0</v>
      </c>
      <c r="P695" s="34">
        <v>0</v>
      </c>
      <c r="Q695" s="36">
        <v>0.09</v>
      </c>
      <c r="R695" s="36">
        <v>1.9176333584993766E-2</v>
      </c>
      <c r="S695" s="37">
        <v>0</v>
      </c>
      <c r="T695" s="24"/>
      <c r="U695" s="38">
        <v>386784</v>
      </c>
      <c r="V695" s="38">
        <v>0</v>
      </c>
      <c r="W695" s="38">
        <v>0</v>
      </c>
      <c r="X695" s="38">
        <v>21432</v>
      </c>
      <c r="Y695" s="38">
        <v>408216</v>
      </c>
    </row>
    <row r="696" spans="1:25" x14ac:dyDescent="0.3">
      <c r="A696" s="31">
        <v>491</v>
      </c>
      <c r="B696" s="32">
        <v>491095650</v>
      </c>
      <c r="C696" s="33" t="s">
        <v>295</v>
      </c>
      <c r="D696" s="31">
        <v>95</v>
      </c>
      <c r="E696" s="33" t="s">
        <v>296</v>
      </c>
      <c r="F696" s="31">
        <v>650</v>
      </c>
      <c r="G696" s="33" t="s">
        <v>199</v>
      </c>
      <c r="H696" s="34">
        <v>1</v>
      </c>
      <c r="I696" s="35">
        <v>10407.723108575381</v>
      </c>
      <c r="J696" s="35">
        <v>2939</v>
      </c>
      <c r="K696" s="35">
        <v>0</v>
      </c>
      <c r="L696" s="35">
        <v>893</v>
      </c>
      <c r="M696" s="35">
        <v>14239.723108575381</v>
      </c>
      <c r="N696" s="24"/>
      <c r="O696" s="34">
        <v>0</v>
      </c>
      <c r="P696" s="34">
        <v>0</v>
      </c>
      <c r="Q696" s="36">
        <v>0.09</v>
      </c>
      <c r="R696" s="36">
        <v>7.9833836871880278E-4</v>
      </c>
      <c r="S696" s="37">
        <v>0</v>
      </c>
      <c r="T696" s="24"/>
      <c r="U696" s="38">
        <v>13347</v>
      </c>
      <c r="V696" s="38">
        <v>0</v>
      </c>
      <c r="W696" s="38">
        <v>0</v>
      </c>
      <c r="X696" s="38">
        <v>893</v>
      </c>
      <c r="Y696" s="38">
        <v>14240</v>
      </c>
    </row>
    <row r="697" spans="1:25" x14ac:dyDescent="0.3">
      <c r="A697" s="31">
        <v>491</v>
      </c>
      <c r="B697" s="32">
        <v>491095665</v>
      </c>
      <c r="C697" s="33" t="s">
        <v>295</v>
      </c>
      <c r="D697" s="31">
        <v>95</v>
      </c>
      <c r="E697" s="33" t="s">
        <v>296</v>
      </c>
      <c r="F697" s="31">
        <v>665</v>
      </c>
      <c r="G697" s="33" t="s">
        <v>278</v>
      </c>
      <c r="H697" s="34">
        <v>1</v>
      </c>
      <c r="I697" s="35">
        <v>10076.643913196895</v>
      </c>
      <c r="J697" s="35">
        <v>1862</v>
      </c>
      <c r="K697" s="35">
        <v>0</v>
      </c>
      <c r="L697" s="35">
        <v>893</v>
      </c>
      <c r="M697" s="35">
        <v>12831.643913196895</v>
      </c>
      <c r="N697" s="24"/>
      <c r="O697" s="34">
        <v>0</v>
      </c>
      <c r="P697" s="34">
        <v>0</v>
      </c>
      <c r="Q697" s="36">
        <v>0.09</v>
      </c>
      <c r="R697" s="36">
        <v>6.5243557680071266E-3</v>
      </c>
      <c r="S697" s="37">
        <v>0</v>
      </c>
      <c r="T697" s="24"/>
      <c r="U697" s="38">
        <v>11939</v>
      </c>
      <c r="V697" s="38">
        <v>0</v>
      </c>
      <c r="W697" s="38">
        <v>0</v>
      </c>
      <c r="X697" s="38">
        <v>893</v>
      </c>
      <c r="Y697" s="38">
        <v>12832</v>
      </c>
    </row>
    <row r="698" spans="1:25" x14ac:dyDescent="0.3">
      <c r="A698" s="31">
        <v>491</v>
      </c>
      <c r="B698" s="32">
        <v>491095763</v>
      </c>
      <c r="C698" s="33" t="s">
        <v>295</v>
      </c>
      <c r="D698" s="31">
        <v>95</v>
      </c>
      <c r="E698" s="33" t="s">
        <v>296</v>
      </c>
      <c r="F698" s="31">
        <v>763</v>
      </c>
      <c r="G698" s="33" t="s">
        <v>299</v>
      </c>
      <c r="H698" s="34">
        <v>5</v>
      </c>
      <c r="I698" s="35">
        <v>14107</v>
      </c>
      <c r="J698" s="35">
        <v>3671</v>
      </c>
      <c r="K698" s="35">
        <v>0</v>
      </c>
      <c r="L698" s="35">
        <v>893</v>
      </c>
      <c r="M698" s="35">
        <v>18671</v>
      </c>
      <c r="N698" s="24"/>
      <c r="O698" s="34">
        <v>0</v>
      </c>
      <c r="P698" s="34">
        <v>0</v>
      </c>
      <c r="Q698" s="36">
        <v>0.09</v>
      </c>
      <c r="R698" s="36">
        <v>6.2734185548055351E-3</v>
      </c>
      <c r="S698" s="37">
        <v>0</v>
      </c>
      <c r="T698" s="24"/>
      <c r="U698" s="38">
        <v>88890</v>
      </c>
      <c r="V698" s="38">
        <v>0</v>
      </c>
      <c r="W698" s="38">
        <v>0</v>
      </c>
      <c r="X698" s="38">
        <v>4465</v>
      </c>
      <c r="Y698" s="38">
        <v>93355</v>
      </c>
    </row>
    <row r="699" spans="1:25" x14ac:dyDescent="0.3">
      <c r="A699" s="31">
        <v>492</v>
      </c>
      <c r="B699" s="32">
        <v>492281137</v>
      </c>
      <c r="C699" s="33" t="s">
        <v>300</v>
      </c>
      <c r="D699" s="31">
        <v>281</v>
      </c>
      <c r="E699" s="33" t="s">
        <v>169</v>
      </c>
      <c r="F699" s="31">
        <v>137</v>
      </c>
      <c r="G699" s="33" t="s">
        <v>210</v>
      </c>
      <c r="H699" s="34">
        <v>3</v>
      </c>
      <c r="I699" s="35">
        <v>12729</v>
      </c>
      <c r="J699" s="35">
        <v>21</v>
      </c>
      <c r="K699" s="35">
        <v>0</v>
      </c>
      <c r="L699" s="35">
        <v>893</v>
      </c>
      <c r="M699" s="35">
        <v>13643</v>
      </c>
      <c r="N699" s="24"/>
      <c r="O699" s="34">
        <v>0</v>
      </c>
      <c r="P699" s="34">
        <v>0</v>
      </c>
      <c r="Q699" s="36">
        <v>0.18</v>
      </c>
      <c r="R699" s="36">
        <v>0.13203357633904017</v>
      </c>
      <c r="S699" s="37">
        <v>0</v>
      </c>
      <c r="T699" s="24"/>
      <c r="U699" s="38">
        <v>38250</v>
      </c>
      <c r="V699" s="38">
        <v>0</v>
      </c>
      <c r="W699" s="38">
        <v>0</v>
      </c>
      <c r="X699" s="38">
        <v>2679</v>
      </c>
      <c r="Y699" s="38">
        <v>40929</v>
      </c>
    </row>
    <row r="700" spans="1:25" x14ac:dyDescent="0.3">
      <c r="A700" s="31">
        <v>492</v>
      </c>
      <c r="B700" s="32">
        <v>492281281</v>
      </c>
      <c r="C700" s="33" t="s">
        <v>300</v>
      </c>
      <c r="D700" s="31">
        <v>281</v>
      </c>
      <c r="E700" s="33" t="s">
        <v>169</v>
      </c>
      <c r="F700" s="31">
        <v>281</v>
      </c>
      <c r="G700" s="33" t="s">
        <v>169</v>
      </c>
      <c r="H700" s="34">
        <v>357</v>
      </c>
      <c r="I700" s="35">
        <v>12419</v>
      </c>
      <c r="J700" s="35">
        <v>19</v>
      </c>
      <c r="K700" s="35">
        <v>0</v>
      </c>
      <c r="L700" s="35">
        <v>893</v>
      </c>
      <c r="M700" s="35">
        <v>13331</v>
      </c>
      <c r="N700" s="24"/>
      <c r="O700" s="34">
        <v>0</v>
      </c>
      <c r="P700" s="34">
        <v>0</v>
      </c>
      <c r="Q700" s="36">
        <v>0.18</v>
      </c>
      <c r="R700" s="36">
        <v>0.12776918009196925</v>
      </c>
      <c r="S700" s="37">
        <v>0</v>
      </c>
      <c r="T700" s="24"/>
      <c r="U700" s="38">
        <v>4440366</v>
      </c>
      <c r="V700" s="38">
        <v>0</v>
      </c>
      <c r="W700" s="38">
        <v>0</v>
      </c>
      <c r="X700" s="38">
        <v>318801</v>
      </c>
      <c r="Y700" s="38">
        <v>4759167</v>
      </c>
    </row>
    <row r="701" spans="1:25" x14ac:dyDescent="0.3">
      <c r="A701" s="31">
        <v>493</v>
      </c>
      <c r="B701" s="32">
        <v>493093035</v>
      </c>
      <c r="C701" s="33" t="s">
        <v>301</v>
      </c>
      <c r="D701" s="31">
        <v>93</v>
      </c>
      <c r="E701" s="33" t="s">
        <v>25</v>
      </c>
      <c r="F701" s="31">
        <v>35</v>
      </c>
      <c r="G701" s="33" t="s">
        <v>22</v>
      </c>
      <c r="H701" s="34">
        <v>43</v>
      </c>
      <c r="I701" s="35">
        <v>13487</v>
      </c>
      <c r="J701" s="35">
        <v>4741</v>
      </c>
      <c r="K701" s="35">
        <v>0</v>
      </c>
      <c r="L701" s="35">
        <v>893</v>
      </c>
      <c r="M701" s="35">
        <v>19121</v>
      </c>
      <c r="N701" s="24"/>
      <c r="O701" s="34">
        <v>0</v>
      </c>
      <c r="P701" s="34">
        <v>0</v>
      </c>
      <c r="Q701" s="36">
        <v>0.18</v>
      </c>
      <c r="R701" s="36">
        <v>0.1589661347017316</v>
      </c>
      <c r="S701" s="37">
        <v>0</v>
      </c>
      <c r="T701" s="24"/>
      <c r="U701" s="38">
        <v>783804</v>
      </c>
      <c r="V701" s="38">
        <v>0</v>
      </c>
      <c r="W701" s="38">
        <v>0</v>
      </c>
      <c r="X701" s="38">
        <v>38399</v>
      </c>
      <c r="Y701" s="38">
        <v>822203</v>
      </c>
    </row>
    <row r="702" spans="1:25" x14ac:dyDescent="0.3">
      <c r="A702" s="31">
        <v>493</v>
      </c>
      <c r="B702" s="32">
        <v>493093057</v>
      </c>
      <c r="C702" s="33" t="s">
        <v>301</v>
      </c>
      <c r="D702" s="31">
        <v>93</v>
      </c>
      <c r="E702" s="33" t="s">
        <v>25</v>
      </c>
      <c r="F702" s="31">
        <v>57</v>
      </c>
      <c r="G702" s="33" t="s">
        <v>23</v>
      </c>
      <c r="H702" s="34">
        <v>102</v>
      </c>
      <c r="I702" s="35">
        <v>14047</v>
      </c>
      <c r="J702" s="35">
        <v>715</v>
      </c>
      <c r="K702" s="35">
        <v>0</v>
      </c>
      <c r="L702" s="35">
        <v>893</v>
      </c>
      <c r="M702" s="35">
        <v>15655</v>
      </c>
      <c r="N702" s="24"/>
      <c r="O702" s="34">
        <v>0</v>
      </c>
      <c r="P702" s="34">
        <v>0</v>
      </c>
      <c r="Q702" s="36">
        <v>0.18</v>
      </c>
      <c r="R702" s="36">
        <v>0.14357074949612178</v>
      </c>
      <c r="S702" s="37">
        <v>0</v>
      </c>
      <c r="T702" s="24"/>
      <c r="U702" s="38">
        <v>1505724</v>
      </c>
      <c r="V702" s="38">
        <v>0</v>
      </c>
      <c r="W702" s="38">
        <v>0</v>
      </c>
      <c r="X702" s="38">
        <v>91086</v>
      </c>
      <c r="Y702" s="38">
        <v>1596810</v>
      </c>
    </row>
    <row r="703" spans="1:25" x14ac:dyDescent="0.3">
      <c r="A703" s="31">
        <v>493</v>
      </c>
      <c r="B703" s="32">
        <v>493093093</v>
      </c>
      <c r="C703" s="33" t="s">
        <v>301</v>
      </c>
      <c r="D703" s="31">
        <v>93</v>
      </c>
      <c r="E703" s="33" t="s">
        <v>25</v>
      </c>
      <c r="F703" s="31">
        <v>93</v>
      </c>
      <c r="G703" s="33" t="s">
        <v>25</v>
      </c>
      <c r="H703" s="34">
        <v>36</v>
      </c>
      <c r="I703" s="35">
        <v>13664</v>
      </c>
      <c r="J703" s="35">
        <v>391</v>
      </c>
      <c r="K703" s="35">
        <v>0</v>
      </c>
      <c r="L703" s="35">
        <v>893</v>
      </c>
      <c r="M703" s="35">
        <v>14948</v>
      </c>
      <c r="N703" s="24"/>
      <c r="O703" s="34">
        <v>1.1490725966126691</v>
      </c>
      <c r="P703" s="34">
        <v>0</v>
      </c>
      <c r="Q703" s="36">
        <v>0.09</v>
      </c>
      <c r="R703" s="36">
        <v>9.5627967154470944E-2</v>
      </c>
      <c r="S703" s="37">
        <v>0</v>
      </c>
      <c r="T703" s="24"/>
      <c r="U703" s="38">
        <v>505979.78465460893</v>
      </c>
      <c r="V703" s="38">
        <v>0</v>
      </c>
      <c r="W703" s="38">
        <v>0</v>
      </c>
      <c r="X703" s="38">
        <v>32148</v>
      </c>
      <c r="Y703" s="38">
        <v>538127.78465460893</v>
      </c>
    </row>
    <row r="704" spans="1:25" x14ac:dyDescent="0.3">
      <c r="A704" s="31">
        <v>493</v>
      </c>
      <c r="B704" s="32">
        <v>493093163</v>
      </c>
      <c r="C704" s="33" t="s">
        <v>301</v>
      </c>
      <c r="D704" s="31">
        <v>93</v>
      </c>
      <c r="E704" s="33" t="s">
        <v>25</v>
      </c>
      <c r="F704" s="31">
        <v>163</v>
      </c>
      <c r="G704" s="33" t="s">
        <v>27</v>
      </c>
      <c r="H704" s="34">
        <v>6</v>
      </c>
      <c r="I704" s="35">
        <v>13712</v>
      </c>
      <c r="J704" s="35">
        <v>579</v>
      </c>
      <c r="K704" s="35">
        <v>0</v>
      </c>
      <c r="L704" s="35">
        <v>893</v>
      </c>
      <c r="M704" s="35">
        <v>15184</v>
      </c>
      <c r="N704" s="24"/>
      <c r="O704" s="34">
        <v>0</v>
      </c>
      <c r="P704" s="34">
        <v>0</v>
      </c>
      <c r="Q704" s="36">
        <v>0.18</v>
      </c>
      <c r="R704" s="36">
        <v>9.7611877434862299E-2</v>
      </c>
      <c r="S704" s="37">
        <v>0</v>
      </c>
      <c r="T704" s="24"/>
      <c r="U704" s="38">
        <v>85746</v>
      </c>
      <c r="V704" s="38">
        <v>0</v>
      </c>
      <c r="W704" s="38">
        <v>0</v>
      </c>
      <c r="X704" s="38">
        <v>5358</v>
      </c>
      <c r="Y704" s="38">
        <v>91104</v>
      </c>
    </row>
    <row r="705" spans="1:25" x14ac:dyDescent="0.3">
      <c r="A705" s="31">
        <v>493</v>
      </c>
      <c r="B705" s="32">
        <v>493093165</v>
      </c>
      <c r="C705" s="33" t="s">
        <v>301</v>
      </c>
      <c r="D705" s="31">
        <v>93</v>
      </c>
      <c r="E705" s="33" t="s">
        <v>25</v>
      </c>
      <c r="F705" s="31">
        <v>165</v>
      </c>
      <c r="G705" s="33" t="s">
        <v>28</v>
      </c>
      <c r="H705" s="34">
        <v>6</v>
      </c>
      <c r="I705" s="35">
        <v>13536</v>
      </c>
      <c r="J705" s="35">
        <v>738</v>
      </c>
      <c r="K705" s="35">
        <v>0</v>
      </c>
      <c r="L705" s="35">
        <v>893</v>
      </c>
      <c r="M705" s="35">
        <v>15167</v>
      </c>
      <c r="N705" s="24"/>
      <c r="O705" s="34">
        <v>1.6119140261024192</v>
      </c>
      <c r="P705" s="34">
        <v>0</v>
      </c>
      <c r="Q705" s="36">
        <v>9.8299999999999998E-2</v>
      </c>
      <c r="R705" s="36">
        <v>0.11701966045576953</v>
      </c>
      <c r="S705" s="37">
        <v>0</v>
      </c>
      <c r="T705" s="24"/>
      <c r="U705" s="38">
        <v>85643.539191414064</v>
      </c>
      <c r="V705" s="38">
        <v>0</v>
      </c>
      <c r="W705" s="38">
        <v>0</v>
      </c>
      <c r="X705" s="38">
        <v>5358</v>
      </c>
      <c r="Y705" s="38">
        <v>91001.539191414064</v>
      </c>
    </row>
    <row r="706" spans="1:25" x14ac:dyDescent="0.3">
      <c r="A706" s="31">
        <v>493</v>
      </c>
      <c r="B706" s="32">
        <v>493093176</v>
      </c>
      <c r="C706" s="33" t="s">
        <v>301</v>
      </c>
      <c r="D706" s="31">
        <v>93</v>
      </c>
      <c r="E706" s="33" t="s">
        <v>25</v>
      </c>
      <c r="F706" s="31">
        <v>176</v>
      </c>
      <c r="G706" s="33" t="s">
        <v>29</v>
      </c>
      <c r="H706" s="34">
        <v>1</v>
      </c>
      <c r="I706" s="35">
        <v>11400</v>
      </c>
      <c r="J706" s="35">
        <v>3766</v>
      </c>
      <c r="K706" s="35">
        <v>0</v>
      </c>
      <c r="L706" s="35">
        <v>893</v>
      </c>
      <c r="M706" s="35">
        <v>16059</v>
      </c>
      <c r="N706" s="24"/>
      <c r="O706" s="34">
        <v>0</v>
      </c>
      <c r="P706" s="34">
        <v>0</v>
      </c>
      <c r="Q706" s="36">
        <v>0.09</v>
      </c>
      <c r="R706" s="36">
        <v>7.0077414496209203E-2</v>
      </c>
      <c r="S706" s="37">
        <v>0</v>
      </c>
      <c r="T706" s="24"/>
      <c r="U706" s="38">
        <v>15166</v>
      </c>
      <c r="V706" s="38">
        <v>0</v>
      </c>
      <c r="W706" s="38">
        <v>0</v>
      </c>
      <c r="X706" s="38">
        <v>893</v>
      </c>
      <c r="Y706" s="38">
        <v>16059</v>
      </c>
    </row>
    <row r="707" spans="1:25" x14ac:dyDescent="0.3">
      <c r="A707" s="31">
        <v>493</v>
      </c>
      <c r="B707" s="32">
        <v>493093248</v>
      </c>
      <c r="C707" s="33" t="s">
        <v>301</v>
      </c>
      <c r="D707" s="31">
        <v>93</v>
      </c>
      <c r="E707" s="33" t="s">
        <v>25</v>
      </c>
      <c r="F707" s="31">
        <v>248</v>
      </c>
      <c r="G707" s="33" t="s">
        <v>30</v>
      </c>
      <c r="H707" s="34">
        <v>19</v>
      </c>
      <c r="I707" s="35">
        <v>13494</v>
      </c>
      <c r="J707" s="35">
        <v>1334</v>
      </c>
      <c r="K707" s="35">
        <v>0</v>
      </c>
      <c r="L707" s="35">
        <v>893</v>
      </c>
      <c r="M707" s="35">
        <v>15721</v>
      </c>
      <c r="N707" s="24"/>
      <c r="O707" s="34">
        <v>0</v>
      </c>
      <c r="P707" s="34">
        <v>0</v>
      </c>
      <c r="Q707" s="36">
        <v>0.09</v>
      </c>
      <c r="R707" s="36">
        <v>5.2152297853696877E-2</v>
      </c>
      <c r="S707" s="37">
        <v>0</v>
      </c>
      <c r="T707" s="24"/>
      <c r="U707" s="38">
        <v>281732</v>
      </c>
      <c r="V707" s="38">
        <v>0</v>
      </c>
      <c r="W707" s="38">
        <v>0</v>
      </c>
      <c r="X707" s="38">
        <v>16967</v>
      </c>
      <c r="Y707" s="38">
        <v>298699</v>
      </c>
    </row>
    <row r="708" spans="1:25" x14ac:dyDescent="0.3">
      <c r="A708" s="31">
        <v>493</v>
      </c>
      <c r="B708" s="32">
        <v>493093262</v>
      </c>
      <c r="C708" s="33" t="s">
        <v>301</v>
      </c>
      <c r="D708" s="31">
        <v>93</v>
      </c>
      <c r="E708" s="33" t="s">
        <v>25</v>
      </c>
      <c r="F708" s="31">
        <v>262</v>
      </c>
      <c r="G708" s="33" t="s">
        <v>31</v>
      </c>
      <c r="H708" s="34">
        <v>1</v>
      </c>
      <c r="I708" s="35">
        <v>16446</v>
      </c>
      <c r="J708" s="35">
        <v>7582</v>
      </c>
      <c r="K708" s="35">
        <v>0</v>
      </c>
      <c r="L708" s="35">
        <v>893</v>
      </c>
      <c r="M708" s="35">
        <v>24921</v>
      </c>
      <c r="N708" s="24"/>
      <c r="O708" s="34">
        <v>0</v>
      </c>
      <c r="P708" s="34">
        <v>0</v>
      </c>
      <c r="Q708" s="36">
        <v>0.09</v>
      </c>
      <c r="R708" s="36">
        <v>6.3546185044161485E-2</v>
      </c>
      <c r="S708" s="37">
        <v>0</v>
      </c>
      <c r="T708" s="24"/>
      <c r="U708" s="38">
        <v>24028</v>
      </c>
      <c r="V708" s="38">
        <v>0</v>
      </c>
      <c r="W708" s="38">
        <v>0</v>
      </c>
      <c r="X708" s="38">
        <v>893</v>
      </c>
      <c r="Y708" s="38">
        <v>24921</v>
      </c>
    </row>
    <row r="709" spans="1:25" x14ac:dyDescent="0.3">
      <c r="A709" s="31">
        <v>493</v>
      </c>
      <c r="B709" s="32">
        <v>493093274</v>
      </c>
      <c r="C709" s="33" t="s">
        <v>301</v>
      </c>
      <c r="D709" s="31">
        <v>93</v>
      </c>
      <c r="E709" s="33" t="s">
        <v>25</v>
      </c>
      <c r="F709" s="31">
        <v>274</v>
      </c>
      <c r="G709" s="33" t="s">
        <v>81</v>
      </c>
      <c r="H709" s="34">
        <v>1</v>
      </c>
      <c r="I709" s="35">
        <v>12504.465731763923</v>
      </c>
      <c r="J709" s="35">
        <v>6045</v>
      </c>
      <c r="K709" s="35">
        <v>0</v>
      </c>
      <c r="L709" s="35">
        <v>893</v>
      </c>
      <c r="M709" s="35">
        <v>19442.465731763921</v>
      </c>
      <c r="N709" s="24"/>
      <c r="O709" s="34">
        <v>0</v>
      </c>
      <c r="P709" s="34">
        <v>0</v>
      </c>
      <c r="Q709" s="36">
        <v>0.09</v>
      </c>
      <c r="R709" s="36">
        <v>8.1562702217129135E-2</v>
      </c>
      <c r="S709" s="37">
        <v>0</v>
      </c>
      <c r="T709" s="24"/>
      <c r="U709" s="38">
        <v>18549</v>
      </c>
      <c r="V709" s="38">
        <v>0</v>
      </c>
      <c r="W709" s="38">
        <v>0</v>
      </c>
      <c r="X709" s="38">
        <v>893</v>
      </c>
      <c r="Y709" s="38">
        <v>19442</v>
      </c>
    </row>
    <row r="710" spans="1:25" x14ac:dyDescent="0.3">
      <c r="A710" s="31">
        <v>494</v>
      </c>
      <c r="B710" s="32">
        <v>494093035</v>
      </c>
      <c r="C710" s="33" t="s">
        <v>302</v>
      </c>
      <c r="D710" s="31">
        <v>93</v>
      </c>
      <c r="E710" s="33" t="s">
        <v>25</v>
      </c>
      <c r="F710" s="31">
        <v>35</v>
      </c>
      <c r="G710" s="33" t="s">
        <v>22</v>
      </c>
      <c r="H710" s="34">
        <v>1</v>
      </c>
      <c r="I710" s="35">
        <v>11254</v>
      </c>
      <c r="J710" s="35">
        <v>3956</v>
      </c>
      <c r="K710" s="35">
        <v>0</v>
      </c>
      <c r="L710" s="35">
        <v>893</v>
      </c>
      <c r="M710" s="35">
        <v>16103</v>
      </c>
      <c r="N710" s="24"/>
      <c r="O710" s="34">
        <v>0</v>
      </c>
      <c r="P710" s="34">
        <v>0</v>
      </c>
      <c r="Q710" s="36">
        <v>0.18</v>
      </c>
      <c r="R710" s="36">
        <v>0.1589661347017316</v>
      </c>
      <c r="S710" s="37">
        <v>0</v>
      </c>
      <c r="T710" s="24"/>
      <c r="U710" s="38">
        <v>15210</v>
      </c>
      <c r="V710" s="38">
        <v>0</v>
      </c>
      <c r="W710" s="38">
        <v>0</v>
      </c>
      <c r="X710" s="38">
        <v>893</v>
      </c>
      <c r="Y710" s="38">
        <v>16103</v>
      </c>
    </row>
    <row r="711" spans="1:25" x14ac:dyDescent="0.3">
      <c r="A711" s="31">
        <v>494</v>
      </c>
      <c r="B711" s="32">
        <v>494093049</v>
      </c>
      <c r="C711" s="33" t="s">
        <v>302</v>
      </c>
      <c r="D711" s="31">
        <v>93</v>
      </c>
      <c r="E711" s="33" t="s">
        <v>25</v>
      </c>
      <c r="F711" s="31">
        <v>49</v>
      </c>
      <c r="G711" s="33" t="s">
        <v>96</v>
      </c>
      <c r="H711" s="34">
        <v>1</v>
      </c>
      <c r="I711" s="35">
        <v>13207</v>
      </c>
      <c r="J711" s="35">
        <v>16714</v>
      </c>
      <c r="K711" s="35">
        <v>0</v>
      </c>
      <c r="L711" s="35">
        <v>893</v>
      </c>
      <c r="M711" s="35">
        <v>30814</v>
      </c>
      <c r="N711" s="24"/>
      <c r="O711" s="34">
        <v>0</v>
      </c>
      <c r="P711" s="34">
        <v>0</v>
      </c>
      <c r="Q711" s="36">
        <v>0.09</v>
      </c>
      <c r="R711" s="36">
        <v>8.0125851788319644E-2</v>
      </c>
      <c r="S711" s="37">
        <v>0</v>
      </c>
      <c r="T711" s="24"/>
      <c r="U711" s="38">
        <v>29921</v>
      </c>
      <c r="V711" s="38">
        <v>0</v>
      </c>
      <c r="W711" s="38">
        <v>0</v>
      </c>
      <c r="X711" s="38">
        <v>893</v>
      </c>
      <c r="Y711" s="38">
        <v>30814</v>
      </c>
    </row>
    <row r="712" spans="1:25" x14ac:dyDescent="0.3">
      <c r="A712" s="31">
        <v>494</v>
      </c>
      <c r="B712" s="32">
        <v>494093056</v>
      </c>
      <c r="C712" s="33" t="s">
        <v>302</v>
      </c>
      <c r="D712" s="31">
        <v>93</v>
      </c>
      <c r="E712" s="33" t="s">
        <v>25</v>
      </c>
      <c r="F712" s="31">
        <v>56</v>
      </c>
      <c r="G712" s="33" t="s">
        <v>153</v>
      </c>
      <c r="H712" s="34">
        <v>2</v>
      </c>
      <c r="I712" s="35">
        <v>10791</v>
      </c>
      <c r="J712" s="35">
        <v>4192</v>
      </c>
      <c r="K712" s="35">
        <v>0</v>
      </c>
      <c r="L712" s="35">
        <v>893</v>
      </c>
      <c r="M712" s="35">
        <v>15876</v>
      </c>
      <c r="N712" s="24"/>
      <c r="O712" s="34">
        <v>0</v>
      </c>
      <c r="P712" s="34">
        <v>0</v>
      </c>
      <c r="Q712" s="36">
        <v>0.09</v>
      </c>
      <c r="R712" s="36">
        <v>2.367741542734313E-2</v>
      </c>
      <c r="S712" s="37">
        <v>0</v>
      </c>
      <c r="T712" s="24"/>
      <c r="U712" s="38">
        <v>29966</v>
      </c>
      <c r="V712" s="38">
        <v>0</v>
      </c>
      <c r="W712" s="38">
        <v>0</v>
      </c>
      <c r="X712" s="38">
        <v>1786</v>
      </c>
      <c r="Y712" s="38">
        <v>31752</v>
      </c>
    </row>
    <row r="713" spans="1:25" x14ac:dyDescent="0.3">
      <c r="A713" s="31">
        <v>494</v>
      </c>
      <c r="B713" s="32">
        <v>494093057</v>
      </c>
      <c r="C713" s="33" t="s">
        <v>302</v>
      </c>
      <c r="D713" s="31">
        <v>93</v>
      </c>
      <c r="E713" s="33" t="s">
        <v>25</v>
      </c>
      <c r="F713" s="31">
        <v>57</v>
      </c>
      <c r="G713" s="33" t="s">
        <v>23</v>
      </c>
      <c r="H713" s="34">
        <v>79</v>
      </c>
      <c r="I713" s="35">
        <v>12282</v>
      </c>
      <c r="J713" s="35">
        <v>625</v>
      </c>
      <c r="K713" s="35">
        <v>0</v>
      </c>
      <c r="L713" s="35">
        <v>893</v>
      </c>
      <c r="M713" s="35">
        <v>13800</v>
      </c>
      <c r="N713" s="24"/>
      <c r="O713" s="34">
        <v>0</v>
      </c>
      <c r="P713" s="34">
        <v>0</v>
      </c>
      <c r="Q713" s="36">
        <v>0.18</v>
      </c>
      <c r="R713" s="36">
        <v>0.14357074949612178</v>
      </c>
      <c r="S713" s="37">
        <v>0</v>
      </c>
      <c r="T713" s="24"/>
      <c r="U713" s="38">
        <v>1019653</v>
      </c>
      <c r="V713" s="38">
        <v>0</v>
      </c>
      <c r="W713" s="38">
        <v>0</v>
      </c>
      <c r="X713" s="38">
        <v>70547</v>
      </c>
      <c r="Y713" s="38">
        <v>1090200</v>
      </c>
    </row>
    <row r="714" spans="1:25" x14ac:dyDescent="0.3">
      <c r="A714" s="31">
        <v>494</v>
      </c>
      <c r="B714" s="32">
        <v>494093071</v>
      </c>
      <c r="C714" s="33" t="s">
        <v>302</v>
      </c>
      <c r="D714" s="31">
        <v>93</v>
      </c>
      <c r="E714" s="33" t="s">
        <v>25</v>
      </c>
      <c r="F714" s="31">
        <v>71</v>
      </c>
      <c r="G714" s="33" t="s">
        <v>24</v>
      </c>
      <c r="H714" s="34">
        <v>2</v>
      </c>
      <c r="I714" s="35">
        <v>10052.9479778157</v>
      </c>
      <c r="J714" s="35">
        <v>5224</v>
      </c>
      <c r="K714" s="35">
        <v>0</v>
      </c>
      <c r="L714" s="35">
        <v>893</v>
      </c>
      <c r="M714" s="35">
        <v>16169.9479778157</v>
      </c>
      <c r="N714" s="24"/>
      <c r="O714" s="34">
        <v>0</v>
      </c>
      <c r="P714" s="34">
        <v>0</v>
      </c>
      <c r="Q714" s="36">
        <v>0.09</v>
      </c>
      <c r="R714" s="36">
        <v>3.5184856204955421E-3</v>
      </c>
      <c r="S714" s="37">
        <v>0</v>
      </c>
      <c r="T714" s="24"/>
      <c r="U714" s="38">
        <v>30554</v>
      </c>
      <c r="V714" s="38">
        <v>0</v>
      </c>
      <c r="W714" s="38">
        <v>0</v>
      </c>
      <c r="X714" s="38">
        <v>1786</v>
      </c>
      <c r="Y714" s="38">
        <v>32340</v>
      </c>
    </row>
    <row r="715" spans="1:25" x14ac:dyDescent="0.3">
      <c r="A715" s="31">
        <v>494</v>
      </c>
      <c r="B715" s="32">
        <v>494093093</v>
      </c>
      <c r="C715" s="33" t="s">
        <v>302</v>
      </c>
      <c r="D715" s="31">
        <v>93</v>
      </c>
      <c r="E715" s="33" t="s">
        <v>25</v>
      </c>
      <c r="F715" s="31">
        <v>93</v>
      </c>
      <c r="G715" s="33" t="s">
        <v>25</v>
      </c>
      <c r="H715" s="34">
        <v>352</v>
      </c>
      <c r="I715" s="35">
        <v>11961</v>
      </c>
      <c r="J715" s="35">
        <v>342</v>
      </c>
      <c r="K715" s="35">
        <v>0</v>
      </c>
      <c r="L715" s="35">
        <v>893</v>
      </c>
      <c r="M715" s="35">
        <v>13196</v>
      </c>
      <c r="N715" s="24"/>
      <c r="O715" s="34">
        <v>24.130524528866054</v>
      </c>
      <c r="P715" s="34">
        <v>0</v>
      </c>
      <c r="Q715" s="36">
        <v>0.09</v>
      </c>
      <c r="R715" s="36">
        <v>9.5627967154470944E-2</v>
      </c>
      <c r="S715" s="37">
        <v>0</v>
      </c>
      <c r="T715" s="24"/>
      <c r="U715" s="38">
        <v>4330655.156721361</v>
      </c>
      <c r="V715" s="38">
        <v>0</v>
      </c>
      <c r="W715" s="38">
        <v>0</v>
      </c>
      <c r="X715" s="38">
        <v>314336</v>
      </c>
      <c r="Y715" s="38">
        <v>4644991.156721361</v>
      </c>
    </row>
    <row r="716" spans="1:25" x14ac:dyDescent="0.3">
      <c r="A716" s="31">
        <v>494</v>
      </c>
      <c r="B716" s="32">
        <v>494093128</v>
      </c>
      <c r="C716" s="33" t="s">
        <v>302</v>
      </c>
      <c r="D716" s="31">
        <v>93</v>
      </c>
      <c r="E716" s="33" t="s">
        <v>25</v>
      </c>
      <c r="F716" s="31">
        <v>128</v>
      </c>
      <c r="G716" s="33" t="s">
        <v>110</v>
      </c>
      <c r="H716" s="34">
        <v>1</v>
      </c>
      <c r="I716" s="35">
        <v>9066</v>
      </c>
      <c r="J716" s="35">
        <v>461</v>
      </c>
      <c r="K716" s="35">
        <v>0</v>
      </c>
      <c r="L716" s="35">
        <v>893</v>
      </c>
      <c r="M716" s="35">
        <v>10420</v>
      </c>
      <c r="N716" s="24"/>
      <c r="O716" s="34">
        <v>0</v>
      </c>
      <c r="P716" s="34">
        <v>0</v>
      </c>
      <c r="Q716" s="36">
        <v>0.18</v>
      </c>
      <c r="R716" s="36">
        <v>3.7897363457031326E-2</v>
      </c>
      <c r="S716" s="37">
        <v>0</v>
      </c>
      <c r="T716" s="24"/>
      <c r="U716" s="38">
        <v>9527</v>
      </c>
      <c r="V716" s="38">
        <v>0</v>
      </c>
      <c r="W716" s="38">
        <v>0</v>
      </c>
      <c r="X716" s="38">
        <v>893</v>
      </c>
      <c r="Y716" s="38">
        <v>10420</v>
      </c>
    </row>
    <row r="717" spans="1:25" x14ac:dyDescent="0.3">
      <c r="A717" s="31">
        <v>494</v>
      </c>
      <c r="B717" s="32">
        <v>494093149</v>
      </c>
      <c r="C717" s="33" t="s">
        <v>302</v>
      </c>
      <c r="D717" s="31">
        <v>93</v>
      </c>
      <c r="E717" s="33" t="s">
        <v>25</v>
      </c>
      <c r="F717" s="31">
        <v>149</v>
      </c>
      <c r="G717" s="33" t="s">
        <v>103</v>
      </c>
      <c r="H717" s="34">
        <v>2</v>
      </c>
      <c r="I717" s="35">
        <v>9042</v>
      </c>
      <c r="J717" s="35">
        <v>11</v>
      </c>
      <c r="K717" s="35">
        <v>0</v>
      </c>
      <c r="L717" s="35">
        <v>893</v>
      </c>
      <c r="M717" s="35">
        <v>9946</v>
      </c>
      <c r="N717" s="24"/>
      <c r="O717" s="34">
        <v>0</v>
      </c>
      <c r="P717" s="34">
        <v>0</v>
      </c>
      <c r="Q717" s="36">
        <v>0.16</v>
      </c>
      <c r="R717" s="36">
        <v>0.11585385192308002</v>
      </c>
      <c r="S717" s="37">
        <v>0</v>
      </c>
      <c r="T717" s="24"/>
      <c r="U717" s="38">
        <v>18106</v>
      </c>
      <c r="V717" s="38">
        <v>0</v>
      </c>
      <c r="W717" s="38">
        <v>0</v>
      </c>
      <c r="X717" s="38">
        <v>1786</v>
      </c>
      <c r="Y717" s="38">
        <v>19892</v>
      </c>
    </row>
    <row r="718" spans="1:25" x14ac:dyDescent="0.3">
      <c r="A718" s="31">
        <v>494</v>
      </c>
      <c r="B718" s="32">
        <v>494093163</v>
      </c>
      <c r="C718" s="33" t="s">
        <v>302</v>
      </c>
      <c r="D718" s="31">
        <v>93</v>
      </c>
      <c r="E718" s="33" t="s">
        <v>25</v>
      </c>
      <c r="F718" s="31">
        <v>163</v>
      </c>
      <c r="G718" s="33" t="s">
        <v>27</v>
      </c>
      <c r="H718" s="34">
        <v>7</v>
      </c>
      <c r="I718" s="35">
        <v>12886</v>
      </c>
      <c r="J718" s="35">
        <v>544</v>
      </c>
      <c r="K718" s="35">
        <v>0</v>
      </c>
      <c r="L718" s="35">
        <v>893</v>
      </c>
      <c r="M718" s="35">
        <v>14323</v>
      </c>
      <c r="N718" s="24"/>
      <c r="O718" s="34">
        <v>0</v>
      </c>
      <c r="P718" s="34">
        <v>0</v>
      </c>
      <c r="Q718" s="36">
        <v>0.18</v>
      </c>
      <c r="R718" s="36">
        <v>9.7611877434862299E-2</v>
      </c>
      <c r="S718" s="37">
        <v>0</v>
      </c>
      <c r="T718" s="24"/>
      <c r="U718" s="38">
        <v>94010</v>
      </c>
      <c r="V718" s="38">
        <v>0</v>
      </c>
      <c r="W718" s="38">
        <v>0</v>
      </c>
      <c r="X718" s="38">
        <v>6251</v>
      </c>
      <c r="Y718" s="38">
        <v>100261</v>
      </c>
    </row>
    <row r="719" spans="1:25" x14ac:dyDescent="0.3">
      <c r="A719" s="31">
        <v>494</v>
      </c>
      <c r="B719" s="32">
        <v>494093165</v>
      </c>
      <c r="C719" s="33" t="s">
        <v>302</v>
      </c>
      <c r="D719" s="31">
        <v>93</v>
      </c>
      <c r="E719" s="33" t="s">
        <v>25</v>
      </c>
      <c r="F719" s="31">
        <v>165</v>
      </c>
      <c r="G719" s="33" t="s">
        <v>28</v>
      </c>
      <c r="H719" s="34">
        <v>72</v>
      </c>
      <c r="I719" s="35">
        <v>12345</v>
      </c>
      <c r="J719" s="35">
        <v>673</v>
      </c>
      <c r="K719" s="35">
        <v>0</v>
      </c>
      <c r="L719" s="35">
        <v>893</v>
      </c>
      <c r="M719" s="35">
        <v>13911</v>
      </c>
      <c r="N719" s="24"/>
      <c r="O719" s="34">
        <v>18.53701130017782</v>
      </c>
      <c r="P719" s="34">
        <v>0</v>
      </c>
      <c r="Q719" s="36">
        <v>9.8299999999999998E-2</v>
      </c>
      <c r="R719" s="36">
        <v>0.11701966045576953</v>
      </c>
      <c r="S719" s="37">
        <v>0</v>
      </c>
      <c r="T719" s="24"/>
      <c r="U719" s="38">
        <v>937297.18689428503</v>
      </c>
      <c r="V719" s="38">
        <v>0</v>
      </c>
      <c r="W719" s="38">
        <v>0</v>
      </c>
      <c r="X719" s="38">
        <v>64296</v>
      </c>
      <c r="Y719" s="38">
        <v>1001593.186894285</v>
      </c>
    </row>
    <row r="720" spans="1:25" x14ac:dyDescent="0.3">
      <c r="A720" s="31">
        <v>494</v>
      </c>
      <c r="B720" s="32">
        <v>494093176</v>
      </c>
      <c r="C720" s="33" t="s">
        <v>302</v>
      </c>
      <c r="D720" s="31">
        <v>93</v>
      </c>
      <c r="E720" s="33" t="s">
        <v>25</v>
      </c>
      <c r="F720" s="31">
        <v>176</v>
      </c>
      <c r="G720" s="33" t="s">
        <v>29</v>
      </c>
      <c r="H720" s="34">
        <v>9</v>
      </c>
      <c r="I720" s="35">
        <v>12778</v>
      </c>
      <c r="J720" s="35">
        <v>4221</v>
      </c>
      <c r="K720" s="35">
        <v>0</v>
      </c>
      <c r="L720" s="35">
        <v>893</v>
      </c>
      <c r="M720" s="35">
        <v>17892</v>
      </c>
      <c r="N720" s="24"/>
      <c r="O720" s="34">
        <v>0</v>
      </c>
      <c r="P720" s="34">
        <v>0</v>
      </c>
      <c r="Q720" s="36">
        <v>0.09</v>
      </c>
      <c r="R720" s="36">
        <v>7.0077414496209203E-2</v>
      </c>
      <c r="S720" s="37">
        <v>0</v>
      </c>
      <c r="T720" s="24"/>
      <c r="U720" s="38">
        <v>152991</v>
      </c>
      <c r="V720" s="38">
        <v>0</v>
      </c>
      <c r="W720" s="38">
        <v>0</v>
      </c>
      <c r="X720" s="38">
        <v>8037</v>
      </c>
      <c r="Y720" s="38">
        <v>161028</v>
      </c>
    </row>
    <row r="721" spans="1:25" x14ac:dyDescent="0.3">
      <c r="A721" s="31">
        <v>494</v>
      </c>
      <c r="B721" s="32">
        <v>494093178</v>
      </c>
      <c r="C721" s="33" t="s">
        <v>302</v>
      </c>
      <c r="D721" s="31">
        <v>93</v>
      </c>
      <c r="E721" s="33" t="s">
        <v>25</v>
      </c>
      <c r="F721" s="31">
        <v>178</v>
      </c>
      <c r="G721" s="33" t="s">
        <v>241</v>
      </c>
      <c r="H721" s="34">
        <v>2</v>
      </c>
      <c r="I721" s="35">
        <v>10938</v>
      </c>
      <c r="J721" s="35">
        <v>1140</v>
      </c>
      <c r="K721" s="35">
        <v>0</v>
      </c>
      <c r="L721" s="35">
        <v>893</v>
      </c>
      <c r="M721" s="35">
        <v>12971</v>
      </c>
      <c r="N721" s="24"/>
      <c r="O721" s="34">
        <v>0</v>
      </c>
      <c r="P721" s="34">
        <v>0</v>
      </c>
      <c r="Q721" s="36">
        <v>0.09</v>
      </c>
      <c r="R721" s="36">
        <v>6.2510316035267327E-2</v>
      </c>
      <c r="S721" s="37">
        <v>0</v>
      </c>
      <c r="T721" s="24"/>
      <c r="U721" s="38">
        <v>24156</v>
      </c>
      <c r="V721" s="38">
        <v>0</v>
      </c>
      <c r="W721" s="38">
        <v>0</v>
      </c>
      <c r="X721" s="38">
        <v>1786</v>
      </c>
      <c r="Y721" s="38">
        <v>25942</v>
      </c>
    </row>
    <row r="722" spans="1:25" x14ac:dyDescent="0.3">
      <c r="A722" s="31">
        <v>494</v>
      </c>
      <c r="B722" s="32">
        <v>494093181</v>
      </c>
      <c r="C722" s="33" t="s">
        <v>302</v>
      </c>
      <c r="D722" s="31">
        <v>93</v>
      </c>
      <c r="E722" s="33" t="s">
        <v>25</v>
      </c>
      <c r="F722" s="31">
        <v>181</v>
      </c>
      <c r="G722" s="33" t="s">
        <v>105</v>
      </c>
      <c r="H722" s="34">
        <v>1</v>
      </c>
      <c r="I722" s="35">
        <v>11377.02377179523</v>
      </c>
      <c r="J722" s="35">
        <v>767</v>
      </c>
      <c r="K722" s="35">
        <v>0</v>
      </c>
      <c r="L722" s="35">
        <v>893</v>
      </c>
      <c r="M722" s="35">
        <v>13037.02377179523</v>
      </c>
      <c r="N722" s="24"/>
      <c r="O722" s="34">
        <v>0</v>
      </c>
      <c r="P722" s="34">
        <v>0</v>
      </c>
      <c r="Q722" s="36">
        <v>0.09</v>
      </c>
      <c r="R722" s="36">
        <v>1.7079913104106212E-2</v>
      </c>
      <c r="S722" s="37">
        <v>0</v>
      </c>
      <c r="T722" s="24"/>
      <c r="U722" s="38">
        <v>12144</v>
      </c>
      <c r="V722" s="38">
        <v>0</v>
      </c>
      <c r="W722" s="38">
        <v>0</v>
      </c>
      <c r="X722" s="38">
        <v>893</v>
      </c>
      <c r="Y722" s="38">
        <v>13037</v>
      </c>
    </row>
    <row r="723" spans="1:25" x14ac:dyDescent="0.3">
      <c r="A723" s="31">
        <v>494</v>
      </c>
      <c r="B723" s="32">
        <v>494093248</v>
      </c>
      <c r="C723" s="33" t="s">
        <v>302</v>
      </c>
      <c r="D723" s="31">
        <v>93</v>
      </c>
      <c r="E723" s="33" t="s">
        <v>25</v>
      </c>
      <c r="F723" s="31">
        <v>248</v>
      </c>
      <c r="G723" s="33" t="s">
        <v>30</v>
      </c>
      <c r="H723" s="34">
        <v>238</v>
      </c>
      <c r="I723" s="35">
        <v>12032</v>
      </c>
      <c r="J723" s="35">
        <v>1189</v>
      </c>
      <c r="K723" s="35">
        <v>0</v>
      </c>
      <c r="L723" s="35">
        <v>893</v>
      </c>
      <c r="M723" s="35">
        <v>14114</v>
      </c>
      <c r="N723" s="24"/>
      <c r="O723" s="34">
        <v>0</v>
      </c>
      <c r="P723" s="34">
        <v>0</v>
      </c>
      <c r="Q723" s="36">
        <v>0.09</v>
      </c>
      <c r="R723" s="36">
        <v>5.2152297853696877E-2</v>
      </c>
      <c r="S723" s="37">
        <v>0</v>
      </c>
      <c r="T723" s="24"/>
      <c r="U723" s="38">
        <v>3146598</v>
      </c>
      <c r="V723" s="38">
        <v>0</v>
      </c>
      <c r="W723" s="38">
        <v>0</v>
      </c>
      <c r="X723" s="38">
        <v>212534</v>
      </c>
      <c r="Y723" s="38">
        <v>3359132</v>
      </c>
    </row>
    <row r="724" spans="1:25" x14ac:dyDescent="0.3">
      <c r="A724" s="31">
        <v>494</v>
      </c>
      <c r="B724" s="32">
        <v>494093262</v>
      </c>
      <c r="C724" s="33" t="s">
        <v>302</v>
      </c>
      <c r="D724" s="31">
        <v>93</v>
      </c>
      <c r="E724" s="33" t="s">
        <v>25</v>
      </c>
      <c r="F724" s="31">
        <v>262</v>
      </c>
      <c r="G724" s="33" t="s">
        <v>31</v>
      </c>
      <c r="H724" s="34">
        <v>4</v>
      </c>
      <c r="I724" s="35">
        <v>12551</v>
      </c>
      <c r="J724" s="35">
        <v>5786</v>
      </c>
      <c r="K724" s="35">
        <v>0</v>
      </c>
      <c r="L724" s="35">
        <v>893</v>
      </c>
      <c r="M724" s="35">
        <v>19230</v>
      </c>
      <c r="N724" s="24"/>
      <c r="O724" s="34">
        <v>0</v>
      </c>
      <c r="P724" s="34">
        <v>0</v>
      </c>
      <c r="Q724" s="36">
        <v>0.09</v>
      </c>
      <c r="R724" s="36">
        <v>6.3546185044161485E-2</v>
      </c>
      <c r="S724" s="37">
        <v>0</v>
      </c>
      <c r="T724" s="24"/>
      <c r="U724" s="38">
        <v>73348</v>
      </c>
      <c r="V724" s="38">
        <v>0</v>
      </c>
      <c r="W724" s="38">
        <v>0</v>
      </c>
      <c r="X724" s="38">
        <v>3572</v>
      </c>
      <c r="Y724" s="38">
        <v>76920</v>
      </c>
    </row>
    <row r="725" spans="1:25" x14ac:dyDescent="0.3">
      <c r="A725" s="31">
        <v>494</v>
      </c>
      <c r="B725" s="32">
        <v>494093284</v>
      </c>
      <c r="C725" s="33" t="s">
        <v>302</v>
      </c>
      <c r="D725" s="31">
        <v>93</v>
      </c>
      <c r="E725" s="33" t="s">
        <v>25</v>
      </c>
      <c r="F725" s="31">
        <v>284</v>
      </c>
      <c r="G725" s="33" t="s">
        <v>163</v>
      </c>
      <c r="H725" s="34">
        <v>3</v>
      </c>
      <c r="I725" s="35">
        <v>10223</v>
      </c>
      <c r="J725" s="35">
        <v>3480</v>
      </c>
      <c r="K725" s="35">
        <v>0</v>
      </c>
      <c r="L725" s="35">
        <v>893</v>
      </c>
      <c r="M725" s="35">
        <v>14596</v>
      </c>
      <c r="N725" s="24"/>
      <c r="O725" s="34">
        <v>0</v>
      </c>
      <c r="P725" s="34">
        <v>0</v>
      </c>
      <c r="Q725" s="36">
        <v>0.09</v>
      </c>
      <c r="R725" s="36">
        <v>3.3469837901803509E-2</v>
      </c>
      <c r="S725" s="37">
        <v>0</v>
      </c>
      <c r="T725" s="24"/>
      <c r="U725" s="38">
        <v>41109</v>
      </c>
      <c r="V725" s="38">
        <v>0</v>
      </c>
      <c r="W725" s="38">
        <v>0</v>
      </c>
      <c r="X725" s="38">
        <v>2679</v>
      </c>
      <c r="Y725" s="38">
        <v>43788</v>
      </c>
    </row>
    <row r="726" spans="1:25" x14ac:dyDescent="0.3">
      <c r="A726" s="31">
        <v>494</v>
      </c>
      <c r="B726" s="32">
        <v>494093293</v>
      </c>
      <c r="C726" s="33" t="s">
        <v>302</v>
      </c>
      <c r="D726" s="31">
        <v>93</v>
      </c>
      <c r="E726" s="33" t="s">
        <v>25</v>
      </c>
      <c r="F726" s="31">
        <v>293</v>
      </c>
      <c r="G726" s="33" t="s">
        <v>45</v>
      </c>
      <c r="H726" s="34">
        <v>4</v>
      </c>
      <c r="I726" s="35">
        <v>13549</v>
      </c>
      <c r="J726" s="35">
        <v>1164</v>
      </c>
      <c r="K726" s="35">
        <v>0</v>
      </c>
      <c r="L726" s="35">
        <v>893</v>
      </c>
      <c r="M726" s="35">
        <v>15606</v>
      </c>
      <c r="N726" s="24"/>
      <c r="O726" s="34">
        <v>0</v>
      </c>
      <c r="P726" s="34">
        <v>0</v>
      </c>
      <c r="Q726" s="36">
        <v>0.18</v>
      </c>
      <c r="R726" s="36">
        <v>4.360999795301755E-3</v>
      </c>
      <c r="S726" s="37">
        <v>0</v>
      </c>
      <c r="T726" s="24"/>
      <c r="U726" s="38">
        <v>58852</v>
      </c>
      <c r="V726" s="38">
        <v>0</v>
      </c>
      <c r="W726" s="38">
        <v>0</v>
      </c>
      <c r="X726" s="38">
        <v>3572</v>
      </c>
      <c r="Y726" s="38">
        <v>62424</v>
      </c>
    </row>
    <row r="727" spans="1:25" x14ac:dyDescent="0.3">
      <c r="A727" s="31">
        <v>496</v>
      </c>
      <c r="B727" s="32">
        <v>496201003</v>
      </c>
      <c r="C727" s="33" t="s">
        <v>304</v>
      </c>
      <c r="D727" s="31">
        <v>201</v>
      </c>
      <c r="E727" s="33" t="s">
        <v>17</v>
      </c>
      <c r="F727" s="31">
        <v>3</v>
      </c>
      <c r="G727" s="33" t="s">
        <v>367</v>
      </c>
      <c r="H727" s="34">
        <v>1</v>
      </c>
      <c r="I727" s="35">
        <v>10102.677131214345</v>
      </c>
      <c r="J727" s="35">
        <v>2048</v>
      </c>
      <c r="K727" s="35">
        <v>0</v>
      </c>
      <c r="L727" s="35">
        <v>893</v>
      </c>
      <c r="M727" s="35">
        <v>13043.677131214345</v>
      </c>
      <c r="N727" s="24"/>
      <c r="O727" s="34">
        <v>0</v>
      </c>
      <c r="P727" s="34">
        <v>0</v>
      </c>
      <c r="Q727" s="36">
        <v>0.09</v>
      </c>
      <c r="R727" s="36">
        <v>1.6636962206534106E-3</v>
      </c>
      <c r="S727" s="37">
        <v>0</v>
      </c>
      <c r="T727" s="24"/>
      <c r="U727" s="38">
        <v>12151</v>
      </c>
      <c r="V727" s="38">
        <v>0</v>
      </c>
      <c r="W727" s="38">
        <v>0</v>
      </c>
      <c r="X727" s="38">
        <v>893</v>
      </c>
      <c r="Y727" s="38">
        <v>13044</v>
      </c>
    </row>
    <row r="728" spans="1:25" x14ac:dyDescent="0.3">
      <c r="A728" s="31">
        <v>496</v>
      </c>
      <c r="B728" s="32">
        <v>496201072</v>
      </c>
      <c r="C728" s="33" t="s">
        <v>304</v>
      </c>
      <c r="D728" s="31">
        <v>201</v>
      </c>
      <c r="E728" s="33" t="s">
        <v>17</v>
      </c>
      <c r="F728" s="31">
        <v>72</v>
      </c>
      <c r="G728" s="33" t="s">
        <v>18</v>
      </c>
      <c r="H728" s="34">
        <v>5</v>
      </c>
      <c r="I728" s="35">
        <v>9784</v>
      </c>
      <c r="J728" s="35">
        <v>2317</v>
      </c>
      <c r="K728" s="35">
        <v>0</v>
      </c>
      <c r="L728" s="35">
        <v>893</v>
      </c>
      <c r="M728" s="35">
        <v>12994</v>
      </c>
      <c r="N728" s="24"/>
      <c r="O728" s="34">
        <v>0</v>
      </c>
      <c r="P728" s="34">
        <v>0</v>
      </c>
      <c r="Q728" s="36">
        <v>0.09</v>
      </c>
      <c r="R728" s="36">
        <v>2.1802146927534793E-3</v>
      </c>
      <c r="S728" s="37">
        <v>0</v>
      </c>
      <c r="T728" s="24"/>
      <c r="U728" s="38">
        <v>60505</v>
      </c>
      <c r="V728" s="38">
        <v>0</v>
      </c>
      <c r="W728" s="38">
        <v>0</v>
      </c>
      <c r="X728" s="38">
        <v>4465</v>
      </c>
      <c r="Y728" s="38">
        <v>64970</v>
      </c>
    </row>
    <row r="729" spans="1:25" x14ac:dyDescent="0.3">
      <c r="A729" s="31">
        <v>496</v>
      </c>
      <c r="B729" s="32">
        <v>496201095</v>
      </c>
      <c r="C729" s="33" t="s">
        <v>304</v>
      </c>
      <c r="D729" s="31">
        <v>201</v>
      </c>
      <c r="E729" s="33" t="s">
        <v>17</v>
      </c>
      <c r="F729" s="31">
        <v>95</v>
      </c>
      <c r="G729" s="33" t="s">
        <v>296</v>
      </c>
      <c r="H729" s="34">
        <v>1</v>
      </c>
      <c r="I729" s="35">
        <v>12390</v>
      </c>
      <c r="J729" s="35">
        <v>106</v>
      </c>
      <c r="K729" s="35">
        <v>0</v>
      </c>
      <c r="L729" s="35">
        <v>893</v>
      </c>
      <c r="M729" s="35">
        <v>13389</v>
      </c>
      <c r="N729" s="24"/>
      <c r="O729" s="34">
        <v>0</v>
      </c>
      <c r="P729" s="34">
        <v>0</v>
      </c>
      <c r="Q729" s="36">
        <v>0.15329999999999999</v>
      </c>
      <c r="R729" s="36">
        <v>0.13758477036355793</v>
      </c>
      <c r="S729" s="37">
        <v>0</v>
      </c>
      <c r="T729" s="24"/>
      <c r="U729" s="38">
        <v>12496</v>
      </c>
      <c r="V729" s="38">
        <v>0</v>
      </c>
      <c r="W729" s="38">
        <v>0</v>
      </c>
      <c r="X729" s="38">
        <v>893</v>
      </c>
      <c r="Y729" s="38">
        <v>13389</v>
      </c>
    </row>
    <row r="730" spans="1:25" x14ac:dyDescent="0.3">
      <c r="A730" s="31">
        <v>496</v>
      </c>
      <c r="B730" s="32">
        <v>496201201</v>
      </c>
      <c r="C730" s="33" t="s">
        <v>304</v>
      </c>
      <c r="D730" s="31">
        <v>201</v>
      </c>
      <c r="E730" s="33" t="s">
        <v>17</v>
      </c>
      <c r="F730" s="31">
        <v>201</v>
      </c>
      <c r="G730" s="33" t="s">
        <v>17</v>
      </c>
      <c r="H730" s="34">
        <v>492</v>
      </c>
      <c r="I730" s="35">
        <v>11599</v>
      </c>
      <c r="J730" s="35">
        <v>194</v>
      </c>
      <c r="K730" s="35">
        <v>410.19918699186991</v>
      </c>
      <c r="L730" s="35">
        <v>893</v>
      </c>
      <c r="M730" s="35">
        <v>13096.199186991869</v>
      </c>
      <c r="N730" s="24"/>
      <c r="O730" s="34">
        <v>0</v>
      </c>
      <c r="P730" s="34">
        <v>0</v>
      </c>
      <c r="Q730" s="36">
        <v>0.18</v>
      </c>
      <c r="R730" s="36">
        <v>8.2586026061710005E-2</v>
      </c>
      <c r="S730" s="37">
        <v>0</v>
      </c>
      <c r="T730" s="24"/>
      <c r="U730" s="38">
        <v>5802156</v>
      </c>
      <c r="V730" s="38">
        <v>201818</v>
      </c>
      <c r="W730" s="38">
        <v>0</v>
      </c>
      <c r="X730" s="38">
        <v>439356</v>
      </c>
      <c r="Y730" s="38">
        <v>6443330</v>
      </c>
    </row>
    <row r="731" spans="1:25" x14ac:dyDescent="0.3">
      <c r="A731" s="31">
        <v>496</v>
      </c>
      <c r="B731" s="32">
        <v>496201310</v>
      </c>
      <c r="C731" s="33" t="s">
        <v>304</v>
      </c>
      <c r="D731" s="31">
        <v>201</v>
      </c>
      <c r="E731" s="33" t="s">
        <v>17</v>
      </c>
      <c r="F731" s="31">
        <v>310</v>
      </c>
      <c r="G731" s="33" t="s">
        <v>277</v>
      </c>
      <c r="H731" s="34">
        <v>1</v>
      </c>
      <c r="I731" s="35">
        <v>10127</v>
      </c>
      <c r="J731" s="35">
        <v>2172</v>
      </c>
      <c r="K731" s="35">
        <v>0</v>
      </c>
      <c r="L731" s="35">
        <v>893</v>
      </c>
      <c r="M731" s="35">
        <v>13192</v>
      </c>
      <c r="N731" s="24"/>
      <c r="O731" s="34">
        <v>0</v>
      </c>
      <c r="P731" s="34">
        <v>0</v>
      </c>
      <c r="Q731" s="36">
        <v>0.18</v>
      </c>
      <c r="R731" s="36">
        <v>2.9499619376086118E-2</v>
      </c>
      <c r="S731" s="37">
        <v>0</v>
      </c>
      <c r="T731" s="24"/>
      <c r="U731" s="38">
        <v>12299</v>
      </c>
      <c r="V731" s="38">
        <v>0</v>
      </c>
      <c r="W731" s="38">
        <v>0</v>
      </c>
      <c r="X731" s="38">
        <v>893</v>
      </c>
      <c r="Y731" s="38">
        <v>13192</v>
      </c>
    </row>
    <row r="732" spans="1:25" x14ac:dyDescent="0.3">
      <c r="A732" s="31">
        <v>497</v>
      </c>
      <c r="B732" s="32">
        <v>497117005</v>
      </c>
      <c r="C732" s="33" t="s">
        <v>306</v>
      </c>
      <c r="D732" s="31">
        <v>117</v>
      </c>
      <c r="E732" s="33" t="s">
        <v>53</v>
      </c>
      <c r="F732" s="31">
        <v>5</v>
      </c>
      <c r="G732" s="33" t="s">
        <v>219</v>
      </c>
      <c r="H732" s="34">
        <v>6</v>
      </c>
      <c r="I732" s="35">
        <v>8740</v>
      </c>
      <c r="J732" s="35">
        <v>3517</v>
      </c>
      <c r="K732" s="35">
        <v>0</v>
      </c>
      <c r="L732" s="35">
        <v>893</v>
      </c>
      <c r="M732" s="35">
        <v>13150</v>
      </c>
      <c r="N732" s="24"/>
      <c r="O732" s="34">
        <v>0</v>
      </c>
      <c r="P732" s="34">
        <v>0</v>
      </c>
      <c r="Q732" s="36">
        <v>0.09</v>
      </c>
      <c r="R732" s="36">
        <v>1.2263265454573079E-2</v>
      </c>
      <c r="S732" s="37">
        <v>0</v>
      </c>
      <c r="T732" s="24"/>
      <c r="U732" s="38">
        <v>73542</v>
      </c>
      <c r="V732" s="38">
        <v>0</v>
      </c>
      <c r="W732" s="38">
        <v>0</v>
      </c>
      <c r="X732" s="38">
        <v>5358</v>
      </c>
      <c r="Y732" s="38">
        <v>78900</v>
      </c>
    </row>
    <row r="733" spans="1:25" x14ac:dyDescent="0.3">
      <c r="A733" s="31">
        <v>497</v>
      </c>
      <c r="B733" s="32">
        <v>497117008</v>
      </c>
      <c r="C733" s="33" t="s">
        <v>306</v>
      </c>
      <c r="D733" s="31">
        <v>117</v>
      </c>
      <c r="E733" s="33" t="s">
        <v>53</v>
      </c>
      <c r="F733" s="31">
        <v>8</v>
      </c>
      <c r="G733" s="33" t="s">
        <v>208</v>
      </c>
      <c r="H733" s="34">
        <v>83</v>
      </c>
      <c r="I733" s="35">
        <v>9429</v>
      </c>
      <c r="J733" s="35">
        <v>9593</v>
      </c>
      <c r="K733" s="35">
        <v>0</v>
      </c>
      <c r="L733" s="35">
        <v>893</v>
      </c>
      <c r="M733" s="35">
        <v>19915</v>
      </c>
      <c r="N733" s="24"/>
      <c r="O733" s="34">
        <v>0</v>
      </c>
      <c r="P733" s="34">
        <v>0</v>
      </c>
      <c r="Q733" s="36">
        <v>0.09</v>
      </c>
      <c r="R733" s="36">
        <v>6.6559001264081222E-2</v>
      </c>
      <c r="S733" s="37">
        <v>0</v>
      </c>
      <c r="T733" s="24"/>
      <c r="U733" s="38">
        <v>1578826</v>
      </c>
      <c r="V733" s="38">
        <v>0</v>
      </c>
      <c r="W733" s="38">
        <v>0</v>
      </c>
      <c r="X733" s="38">
        <v>74119</v>
      </c>
      <c r="Y733" s="38">
        <v>1652945</v>
      </c>
    </row>
    <row r="734" spans="1:25" x14ac:dyDescent="0.3">
      <c r="A734" s="31">
        <v>497</v>
      </c>
      <c r="B734" s="32">
        <v>497117024</v>
      </c>
      <c r="C734" s="33" t="s">
        <v>306</v>
      </c>
      <c r="D734" s="31">
        <v>117</v>
      </c>
      <c r="E734" s="33" t="s">
        <v>53</v>
      </c>
      <c r="F734" s="31">
        <v>24</v>
      </c>
      <c r="G734" s="33" t="s">
        <v>252</v>
      </c>
      <c r="H734" s="34">
        <v>18</v>
      </c>
      <c r="I734" s="35">
        <v>9663</v>
      </c>
      <c r="J734" s="35">
        <v>2147</v>
      </c>
      <c r="K734" s="35">
        <v>0</v>
      </c>
      <c r="L734" s="35">
        <v>893</v>
      </c>
      <c r="M734" s="35">
        <v>12703</v>
      </c>
      <c r="N734" s="24"/>
      <c r="O734" s="34">
        <v>0</v>
      </c>
      <c r="P734" s="34">
        <v>0</v>
      </c>
      <c r="Q734" s="36">
        <v>0.09</v>
      </c>
      <c r="R734" s="36">
        <v>1.7302169898419453E-2</v>
      </c>
      <c r="S734" s="37">
        <v>0</v>
      </c>
      <c r="T734" s="24"/>
      <c r="U734" s="38">
        <v>212580</v>
      </c>
      <c r="V734" s="38">
        <v>0</v>
      </c>
      <c r="W734" s="38">
        <v>0</v>
      </c>
      <c r="X734" s="38">
        <v>16074</v>
      </c>
      <c r="Y734" s="38">
        <v>228654</v>
      </c>
    </row>
    <row r="735" spans="1:25" x14ac:dyDescent="0.3">
      <c r="A735" s="31">
        <v>497</v>
      </c>
      <c r="B735" s="32">
        <v>497117061</v>
      </c>
      <c r="C735" s="33" t="s">
        <v>306</v>
      </c>
      <c r="D735" s="31">
        <v>117</v>
      </c>
      <c r="E735" s="33" t="s">
        <v>53</v>
      </c>
      <c r="F735" s="31">
        <v>61</v>
      </c>
      <c r="G735" s="33" t="s">
        <v>170</v>
      </c>
      <c r="H735" s="34">
        <v>20</v>
      </c>
      <c r="I735" s="35">
        <v>10194</v>
      </c>
      <c r="J735" s="35">
        <v>426</v>
      </c>
      <c r="K735" s="35">
        <v>0</v>
      </c>
      <c r="L735" s="35">
        <v>893</v>
      </c>
      <c r="M735" s="35">
        <v>11513</v>
      </c>
      <c r="N735" s="24"/>
      <c r="O735" s="34">
        <v>0</v>
      </c>
      <c r="P735" s="34">
        <v>0</v>
      </c>
      <c r="Q735" s="36">
        <v>0.09</v>
      </c>
      <c r="R735" s="36">
        <v>3.5497001029096295E-2</v>
      </c>
      <c r="S735" s="37">
        <v>0</v>
      </c>
      <c r="T735" s="24"/>
      <c r="U735" s="38">
        <v>212400</v>
      </c>
      <c r="V735" s="38">
        <v>0</v>
      </c>
      <c r="W735" s="38">
        <v>0</v>
      </c>
      <c r="X735" s="38">
        <v>17860</v>
      </c>
      <c r="Y735" s="38">
        <v>230260</v>
      </c>
    </row>
    <row r="736" spans="1:25" x14ac:dyDescent="0.3">
      <c r="A736" s="31">
        <v>497</v>
      </c>
      <c r="B736" s="32">
        <v>497117068</v>
      </c>
      <c r="C736" s="33" t="s">
        <v>306</v>
      </c>
      <c r="D736" s="31">
        <v>117</v>
      </c>
      <c r="E736" s="33" t="s">
        <v>53</v>
      </c>
      <c r="F736" s="31">
        <v>68</v>
      </c>
      <c r="G736" s="33" t="s">
        <v>307</v>
      </c>
      <c r="H736" s="34">
        <v>1</v>
      </c>
      <c r="I736" s="35">
        <v>8523</v>
      </c>
      <c r="J736" s="35">
        <v>8631</v>
      </c>
      <c r="K736" s="35">
        <v>0</v>
      </c>
      <c r="L736" s="35">
        <v>893</v>
      </c>
      <c r="M736" s="35">
        <v>18047</v>
      </c>
      <c r="N736" s="24"/>
      <c r="O736" s="34">
        <v>0</v>
      </c>
      <c r="P736" s="34">
        <v>0</v>
      </c>
      <c r="Q736" s="36">
        <v>0.09</v>
      </c>
      <c r="R736" s="36">
        <v>7.2149801353879632E-3</v>
      </c>
      <c r="S736" s="37">
        <v>0</v>
      </c>
      <c r="T736" s="24"/>
      <c r="U736" s="38">
        <v>17154</v>
      </c>
      <c r="V736" s="38">
        <v>0</v>
      </c>
      <c r="W736" s="38">
        <v>0</v>
      </c>
      <c r="X736" s="38">
        <v>893</v>
      </c>
      <c r="Y736" s="38">
        <v>18047</v>
      </c>
    </row>
    <row r="737" spans="1:25" x14ac:dyDescent="0.3">
      <c r="A737" s="31">
        <v>497</v>
      </c>
      <c r="B737" s="32">
        <v>497117074</v>
      </c>
      <c r="C737" s="33" t="s">
        <v>306</v>
      </c>
      <c r="D737" s="31">
        <v>117</v>
      </c>
      <c r="E737" s="33" t="s">
        <v>53</v>
      </c>
      <c r="F737" s="31">
        <v>74</v>
      </c>
      <c r="G737" s="33" t="s">
        <v>308</v>
      </c>
      <c r="H737" s="34">
        <v>5</v>
      </c>
      <c r="I737" s="35">
        <v>9230</v>
      </c>
      <c r="J737" s="35">
        <v>5996</v>
      </c>
      <c r="K737" s="35">
        <v>0</v>
      </c>
      <c r="L737" s="35">
        <v>893</v>
      </c>
      <c r="M737" s="35">
        <v>16119</v>
      </c>
      <c r="N737" s="24"/>
      <c r="O737" s="34">
        <v>0</v>
      </c>
      <c r="P737" s="34">
        <v>0</v>
      </c>
      <c r="Q737" s="36">
        <v>0.09</v>
      </c>
      <c r="R737" s="36">
        <v>1.4054454259774982E-2</v>
      </c>
      <c r="S737" s="37">
        <v>0</v>
      </c>
      <c r="T737" s="24"/>
      <c r="U737" s="38">
        <v>76130</v>
      </c>
      <c r="V737" s="38">
        <v>0</v>
      </c>
      <c r="W737" s="38">
        <v>0</v>
      </c>
      <c r="X737" s="38">
        <v>4465</v>
      </c>
      <c r="Y737" s="38">
        <v>80595</v>
      </c>
    </row>
    <row r="738" spans="1:25" x14ac:dyDescent="0.3">
      <c r="A738" s="31">
        <v>497</v>
      </c>
      <c r="B738" s="32">
        <v>497117086</v>
      </c>
      <c r="C738" s="33" t="s">
        <v>306</v>
      </c>
      <c r="D738" s="31">
        <v>117</v>
      </c>
      <c r="E738" s="33" t="s">
        <v>53</v>
      </c>
      <c r="F738" s="31">
        <v>86</v>
      </c>
      <c r="G738" s="33" t="s">
        <v>207</v>
      </c>
      <c r="H738" s="34">
        <v>34</v>
      </c>
      <c r="I738" s="35">
        <v>9127</v>
      </c>
      <c r="J738" s="35">
        <v>1415</v>
      </c>
      <c r="K738" s="35">
        <v>0</v>
      </c>
      <c r="L738" s="35">
        <v>893</v>
      </c>
      <c r="M738" s="35">
        <v>11435</v>
      </c>
      <c r="N738" s="24"/>
      <c r="O738" s="34">
        <v>0</v>
      </c>
      <c r="P738" s="34">
        <v>0</v>
      </c>
      <c r="Q738" s="36">
        <v>0.09</v>
      </c>
      <c r="R738" s="36">
        <v>5.7493950032473637E-2</v>
      </c>
      <c r="S738" s="37">
        <v>0</v>
      </c>
      <c r="T738" s="24"/>
      <c r="U738" s="38">
        <v>358428</v>
      </c>
      <c r="V738" s="38">
        <v>0</v>
      </c>
      <c r="W738" s="38">
        <v>0</v>
      </c>
      <c r="X738" s="38">
        <v>30362</v>
      </c>
      <c r="Y738" s="38">
        <v>388790</v>
      </c>
    </row>
    <row r="739" spans="1:25" x14ac:dyDescent="0.3">
      <c r="A739" s="31">
        <v>497</v>
      </c>
      <c r="B739" s="32">
        <v>497117087</v>
      </c>
      <c r="C739" s="33" t="s">
        <v>306</v>
      </c>
      <c r="D739" s="31">
        <v>117</v>
      </c>
      <c r="E739" s="33" t="s">
        <v>53</v>
      </c>
      <c r="F739" s="31">
        <v>87</v>
      </c>
      <c r="G739" s="33" t="s">
        <v>171</v>
      </c>
      <c r="H739" s="34">
        <v>1</v>
      </c>
      <c r="I739" s="35">
        <v>9438</v>
      </c>
      <c r="J739" s="35">
        <v>3614</v>
      </c>
      <c r="K739" s="35">
        <v>0</v>
      </c>
      <c r="L739" s="35">
        <v>893</v>
      </c>
      <c r="M739" s="35">
        <v>13945</v>
      </c>
      <c r="N739" s="24"/>
      <c r="O739" s="34">
        <v>0</v>
      </c>
      <c r="P739" s="34">
        <v>0</v>
      </c>
      <c r="Q739" s="36">
        <v>0.09</v>
      </c>
      <c r="R739" s="36">
        <v>3.6568579622699477E-3</v>
      </c>
      <c r="S739" s="37">
        <v>0</v>
      </c>
      <c r="T739" s="24"/>
      <c r="U739" s="38">
        <v>13052</v>
      </c>
      <c r="V739" s="38">
        <v>0</v>
      </c>
      <c r="W739" s="38">
        <v>0</v>
      </c>
      <c r="X739" s="38">
        <v>893</v>
      </c>
      <c r="Y739" s="38">
        <v>13945</v>
      </c>
    </row>
    <row r="740" spans="1:25" x14ac:dyDescent="0.3">
      <c r="A740" s="31">
        <v>497</v>
      </c>
      <c r="B740" s="32">
        <v>497117091</v>
      </c>
      <c r="C740" s="33" t="s">
        <v>306</v>
      </c>
      <c r="D740" s="31">
        <v>117</v>
      </c>
      <c r="E740" s="33" t="s">
        <v>53</v>
      </c>
      <c r="F740" s="31">
        <v>91</v>
      </c>
      <c r="G740" s="33" t="s">
        <v>52</v>
      </c>
      <c r="H740" s="34">
        <v>1</v>
      </c>
      <c r="I740" s="35">
        <v>9902.131025641027</v>
      </c>
      <c r="J740" s="35">
        <v>12472</v>
      </c>
      <c r="K740" s="35">
        <v>0</v>
      </c>
      <c r="L740" s="35">
        <v>893</v>
      </c>
      <c r="M740" s="35">
        <v>23267.131025641029</v>
      </c>
      <c r="N740" s="24"/>
      <c r="O740" s="34">
        <v>0</v>
      </c>
      <c r="P740" s="34">
        <v>0</v>
      </c>
      <c r="Q740" s="36">
        <v>0.09</v>
      </c>
      <c r="R740" s="36">
        <v>2.3378136146314767E-2</v>
      </c>
      <c r="S740" s="37">
        <v>0</v>
      </c>
      <c r="T740" s="24"/>
      <c r="U740" s="38">
        <v>22374</v>
      </c>
      <c r="V740" s="38">
        <v>0</v>
      </c>
      <c r="W740" s="38">
        <v>0</v>
      </c>
      <c r="X740" s="38">
        <v>893</v>
      </c>
      <c r="Y740" s="38">
        <v>23267</v>
      </c>
    </row>
    <row r="741" spans="1:25" x14ac:dyDescent="0.3">
      <c r="A741" s="31">
        <v>497</v>
      </c>
      <c r="B741" s="32">
        <v>497117111</v>
      </c>
      <c r="C741" s="33" t="s">
        <v>306</v>
      </c>
      <c r="D741" s="31">
        <v>117</v>
      </c>
      <c r="E741" s="33" t="s">
        <v>53</v>
      </c>
      <c r="F741" s="31">
        <v>111</v>
      </c>
      <c r="G741" s="33" t="s">
        <v>253</v>
      </c>
      <c r="H741" s="34">
        <v>12</v>
      </c>
      <c r="I741" s="35">
        <v>9234</v>
      </c>
      <c r="J741" s="35">
        <v>2718</v>
      </c>
      <c r="K741" s="35">
        <v>0</v>
      </c>
      <c r="L741" s="35">
        <v>893</v>
      </c>
      <c r="M741" s="35">
        <v>12845</v>
      </c>
      <c r="N741" s="24"/>
      <c r="O741" s="34">
        <v>0</v>
      </c>
      <c r="P741" s="34">
        <v>0</v>
      </c>
      <c r="Q741" s="36">
        <v>0.09</v>
      </c>
      <c r="R741" s="36">
        <v>1.8446977968406136E-2</v>
      </c>
      <c r="S741" s="37">
        <v>0</v>
      </c>
      <c r="T741" s="24"/>
      <c r="U741" s="38">
        <v>143424</v>
      </c>
      <c r="V741" s="38">
        <v>0</v>
      </c>
      <c r="W741" s="38">
        <v>0</v>
      </c>
      <c r="X741" s="38">
        <v>10716</v>
      </c>
      <c r="Y741" s="38">
        <v>154140</v>
      </c>
    </row>
    <row r="742" spans="1:25" x14ac:dyDescent="0.3">
      <c r="A742" s="31">
        <v>497</v>
      </c>
      <c r="B742" s="32">
        <v>497117114</v>
      </c>
      <c r="C742" s="33" t="s">
        <v>306</v>
      </c>
      <c r="D742" s="31">
        <v>117</v>
      </c>
      <c r="E742" s="33" t="s">
        <v>53</v>
      </c>
      <c r="F742" s="31">
        <v>114</v>
      </c>
      <c r="G742" s="33" t="s">
        <v>51</v>
      </c>
      <c r="H742" s="34">
        <v>17</v>
      </c>
      <c r="I742" s="35">
        <v>9766</v>
      </c>
      <c r="J742" s="35">
        <v>2686</v>
      </c>
      <c r="K742" s="35">
        <v>0</v>
      </c>
      <c r="L742" s="35">
        <v>893</v>
      </c>
      <c r="M742" s="35">
        <v>13345</v>
      </c>
      <c r="N742" s="24"/>
      <c r="O742" s="34">
        <v>0</v>
      </c>
      <c r="P742" s="34">
        <v>0</v>
      </c>
      <c r="Q742" s="36">
        <v>0.18</v>
      </c>
      <c r="R742" s="36">
        <v>4.6222643321837974E-2</v>
      </c>
      <c r="S742" s="37">
        <v>0</v>
      </c>
      <c r="T742" s="24"/>
      <c r="U742" s="38">
        <v>211684</v>
      </c>
      <c r="V742" s="38">
        <v>0</v>
      </c>
      <c r="W742" s="38">
        <v>0</v>
      </c>
      <c r="X742" s="38">
        <v>15181</v>
      </c>
      <c r="Y742" s="38">
        <v>226865</v>
      </c>
    </row>
    <row r="743" spans="1:25" x14ac:dyDescent="0.3">
      <c r="A743" s="31">
        <v>497</v>
      </c>
      <c r="B743" s="32">
        <v>497117117</v>
      </c>
      <c r="C743" s="33" t="s">
        <v>306</v>
      </c>
      <c r="D743" s="31">
        <v>117</v>
      </c>
      <c r="E743" s="33" t="s">
        <v>53</v>
      </c>
      <c r="F743" s="31">
        <v>117</v>
      </c>
      <c r="G743" s="33" t="s">
        <v>53</v>
      </c>
      <c r="H743" s="34">
        <v>29</v>
      </c>
      <c r="I743" s="35">
        <v>9119</v>
      </c>
      <c r="J743" s="35">
        <v>4262</v>
      </c>
      <c r="K743" s="35">
        <v>0</v>
      </c>
      <c r="L743" s="35">
        <v>893</v>
      </c>
      <c r="M743" s="35">
        <v>14274</v>
      </c>
      <c r="N743" s="24"/>
      <c r="O743" s="34">
        <v>0</v>
      </c>
      <c r="P743" s="34">
        <v>0</v>
      </c>
      <c r="Q743" s="36">
        <v>0.09</v>
      </c>
      <c r="R743" s="36">
        <v>6.8951219382557091E-2</v>
      </c>
      <c r="S743" s="37">
        <v>0</v>
      </c>
      <c r="T743" s="24"/>
      <c r="U743" s="38">
        <v>388049</v>
      </c>
      <c r="V743" s="38">
        <v>0</v>
      </c>
      <c r="W743" s="38">
        <v>0</v>
      </c>
      <c r="X743" s="38">
        <v>25897</v>
      </c>
      <c r="Y743" s="38">
        <v>413946</v>
      </c>
    </row>
    <row r="744" spans="1:25" x14ac:dyDescent="0.3">
      <c r="A744" s="31">
        <v>497</v>
      </c>
      <c r="B744" s="32">
        <v>497117127</v>
      </c>
      <c r="C744" s="33" t="s">
        <v>306</v>
      </c>
      <c r="D744" s="31">
        <v>117</v>
      </c>
      <c r="E744" s="33" t="s">
        <v>53</v>
      </c>
      <c r="F744" s="31">
        <v>127</v>
      </c>
      <c r="G744" s="33" t="s">
        <v>209</v>
      </c>
      <c r="H744" s="34">
        <v>1</v>
      </c>
      <c r="I744" s="35">
        <v>10431.160234604105</v>
      </c>
      <c r="J744" s="35">
        <v>4385</v>
      </c>
      <c r="K744" s="35">
        <v>0</v>
      </c>
      <c r="L744" s="35">
        <v>893</v>
      </c>
      <c r="M744" s="35">
        <v>15709.160234604105</v>
      </c>
      <c r="N744" s="24"/>
      <c r="O744" s="34">
        <v>0</v>
      </c>
      <c r="P744" s="34">
        <v>0</v>
      </c>
      <c r="Q744" s="36">
        <v>0.09</v>
      </c>
      <c r="R744" s="36">
        <v>2.6618184550383461E-2</v>
      </c>
      <c r="S744" s="37">
        <v>0</v>
      </c>
      <c r="T744" s="24"/>
      <c r="U744" s="38">
        <v>14816</v>
      </c>
      <c r="V744" s="38">
        <v>0</v>
      </c>
      <c r="W744" s="38">
        <v>0</v>
      </c>
      <c r="X744" s="38">
        <v>893</v>
      </c>
      <c r="Y744" s="38">
        <v>15709</v>
      </c>
    </row>
    <row r="745" spans="1:25" x14ac:dyDescent="0.3">
      <c r="A745" s="31">
        <v>497</v>
      </c>
      <c r="B745" s="32">
        <v>497117137</v>
      </c>
      <c r="C745" s="33" t="s">
        <v>306</v>
      </c>
      <c r="D745" s="31">
        <v>117</v>
      </c>
      <c r="E745" s="33" t="s">
        <v>53</v>
      </c>
      <c r="F745" s="31">
        <v>137</v>
      </c>
      <c r="G745" s="33" t="s">
        <v>210</v>
      </c>
      <c r="H745" s="34">
        <v>35</v>
      </c>
      <c r="I745" s="35">
        <v>9768</v>
      </c>
      <c r="J745" s="35">
        <v>16</v>
      </c>
      <c r="K745" s="35">
        <v>0</v>
      </c>
      <c r="L745" s="35">
        <v>893</v>
      </c>
      <c r="M745" s="35">
        <v>10677</v>
      </c>
      <c r="N745" s="24"/>
      <c r="O745" s="34">
        <v>0</v>
      </c>
      <c r="P745" s="34">
        <v>0</v>
      </c>
      <c r="Q745" s="36">
        <v>0.18</v>
      </c>
      <c r="R745" s="36">
        <v>0.13203357633904017</v>
      </c>
      <c r="S745" s="37">
        <v>0</v>
      </c>
      <c r="T745" s="24"/>
      <c r="U745" s="38">
        <v>342440</v>
      </c>
      <c r="V745" s="38">
        <v>0</v>
      </c>
      <c r="W745" s="38">
        <v>0</v>
      </c>
      <c r="X745" s="38">
        <v>31255</v>
      </c>
      <c r="Y745" s="38">
        <v>373695</v>
      </c>
    </row>
    <row r="746" spans="1:25" x14ac:dyDescent="0.3">
      <c r="A746" s="31">
        <v>497</v>
      </c>
      <c r="B746" s="32">
        <v>497117154</v>
      </c>
      <c r="C746" s="33" t="s">
        <v>306</v>
      </c>
      <c r="D746" s="31">
        <v>117</v>
      </c>
      <c r="E746" s="33" t="s">
        <v>53</v>
      </c>
      <c r="F746" s="31">
        <v>154</v>
      </c>
      <c r="G746" s="33" t="s">
        <v>309</v>
      </c>
      <c r="H746" s="34">
        <v>5</v>
      </c>
      <c r="I746" s="35">
        <v>8749</v>
      </c>
      <c r="J746" s="35">
        <v>8815</v>
      </c>
      <c r="K746" s="35">
        <v>0</v>
      </c>
      <c r="L746" s="35">
        <v>893</v>
      </c>
      <c r="M746" s="35">
        <v>18457</v>
      </c>
      <c r="N746" s="24"/>
      <c r="O746" s="34">
        <v>0</v>
      </c>
      <c r="P746" s="34">
        <v>0</v>
      </c>
      <c r="Q746" s="36">
        <v>0.09</v>
      </c>
      <c r="R746" s="36">
        <v>3.5424660275007021E-2</v>
      </c>
      <c r="S746" s="37">
        <v>0</v>
      </c>
      <c r="T746" s="24"/>
      <c r="U746" s="38">
        <v>87820</v>
      </c>
      <c r="V746" s="38">
        <v>0</v>
      </c>
      <c r="W746" s="38">
        <v>0</v>
      </c>
      <c r="X746" s="38">
        <v>4465</v>
      </c>
      <c r="Y746" s="38">
        <v>92285</v>
      </c>
    </row>
    <row r="747" spans="1:25" x14ac:dyDescent="0.3">
      <c r="A747" s="31">
        <v>497</v>
      </c>
      <c r="B747" s="32">
        <v>497117159</v>
      </c>
      <c r="C747" s="33" t="s">
        <v>306</v>
      </c>
      <c r="D747" s="31">
        <v>117</v>
      </c>
      <c r="E747" s="33" t="s">
        <v>53</v>
      </c>
      <c r="F747" s="31">
        <v>159</v>
      </c>
      <c r="G747" s="33" t="s">
        <v>172</v>
      </c>
      <c r="H747" s="34">
        <v>4</v>
      </c>
      <c r="I747" s="35">
        <v>10532</v>
      </c>
      <c r="J747" s="35">
        <v>4979</v>
      </c>
      <c r="K747" s="35">
        <v>0</v>
      </c>
      <c r="L747" s="35">
        <v>893</v>
      </c>
      <c r="M747" s="35">
        <v>16404</v>
      </c>
      <c r="N747" s="24"/>
      <c r="O747" s="34">
        <v>0</v>
      </c>
      <c r="P747" s="34">
        <v>0</v>
      </c>
      <c r="Q747" s="36">
        <v>0.09</v>
      </c>
      <c r="R747" s="36">
        <v>3.5515023710099834E-3</v>
      </c>
      <c r="S747" s="37">
        <v>0</v>
      </c>
      <c r="T747" s="24"/>
      <c r="U747" s="38">
        <v>62044</v>
      </c>
      <c r="V747" s="38">
        <v>0</v>
      </c>
      <c r="W747" s="38">
        <v>0</v>
      </c>
      <c r="X747" s="38">
        <v>3572</v>
      </c>
      <c r="Y747" s="38">
        <v>65616</v>
      </c>
    </row>
    <row r="748" spans="1:25" x14ac:dyDescent="0.3">
      <c r="A748" s="31">
        <v>497</v>
      </c>
      <c r="B748" s="32">
        <v>497117210</v>
      </c>
      <c r="C748" s="33" t="s">
        <v>306</v>
      </c>
      <c r="D748" s="31">
        <v>117</v>
      </c>
      <c r="E748" s="33" t="s">
        <v>53</v>
      </c>
      <c r="F748" s="31">
        <v>210</v>
      </c>
      <c r="G748" s="33" t="s">
        <v>54</v>
      </c>
      <c r="H748" s="34">
        <v>57</v>
      </c>
      <c r="I748" s="35">
        <v>8909</v>
      </c>
      <c r="J748" s="35">
        <v>3016</v>
      </c>
      <c r="K748" s="35">
        <v>0</v>
      </c>
      <c r="L748" s="35">
        <v>893</v>
      </c>
      <c r="M748" s="35">
        <v>12818</v>
      </c>
      <c r="N748" s="24"/>
      <c r="O748" s="34">
        <v>0</v>
      </c>
      <c r="P748" s="34">
        <v>0</v>
      </c>
      <c r="Q748" s="36">
        <v>0.09</v>
      </c>
      <c r="R748" s="36">
        <v>6.4058701199130069E-2</v>
      </c>
      <c r="S748" s="37">
        <v>0</v>
      </c>
      <c r="T748" s="24"/>
      <c r="U748" s="38">
        <v>679725</v>
      </c>
      <c r="V748" s="38">
        <v>0</v>
      </c>
      <c r="W748" s="38">
        <v>0</v>
      </c>
      <c r="X748" s="38">
        <v>50901</v>
      </c>
      <c r="Y748" s="38">
        <v>730626</v>
      </c>
    </row>
    <row r="749" spans="1:25" x14ac:dyDescent="0.3">
      <c r="A749" s="31">
        <v>497</v>
      </c>
      <c r="B749" s="32">
        <v>497117223</v>
      </c>
      <c r="C749" s="33" t="s">
        <v>306</v>
      </c>
      <c r="D749" s="31">
        <v>117</v>
      </c>
      <c r="E749" s="33" t="s">
        <v>53</v>
      </c>
      <c r="F749" s="31">
        <v>223</v>
      </c>
      <c r="G749" s="33" t="s">
        <v>310</v>
      </c>
      <c r="H749" s="34">
        <v>3</v>
      </c>
      <c r="I749" s="35">
        <v>8749</v>
      </c>
      <c r="J749" s="35">
        <v>685</v>
      </c>
      <c r="K749" s="35">
        <v>0</v>
      </c>
      <c r="L749" s="35">
        <v>893</v>
      </c>
      <c r="M749" s="35">
        <v>10327</v>
      </c>
      <c r="N749" s="24"/>
      <c r="O749" s="34">
        <v>0</v>
      </c>
      <c r="P749" s="34">
        <v>0</v>
      </c>
      <c r="Q749" s="36">
        <v>0.18</v>
      </c>
      <c r="R749" s="36">
        <v>3.787175021314941E-3</v>
      </c>
      <c r="S749" s="37">
        <v>0</v>
      </c>
      <c r="T749" s="24"/>
      <c r="U749" s="38">
        <v>28302</v>
      </c>
      <c r="V749" s="38">
        <v>0</v>
      </c>
      <c r="W749" s="38">
        <v>0</v>
      </c>
      <c r="X749" s="38">
        <v>2679</v>
      </c>
      <c r="Y749" s="38">
        <v>30981</v>
      </c>
    </row>
    <row r="750" spans="1:25" x14ac:dyDescent="0.3">
      <c r="A750" s="31">
        <v>497</v>
      </c>
      <c r="B750" s="32">
        <v>497117230</v>
      </c>
      <c r="C750" s="33" t="s">
        <v>306</v>
      </c>
      <c r="D750" s="31">
        <v>117</v>
      </c>
      <c r="E750" s="33" t="s">
        <v>53</v>
      </c>
      <c r="F750" s="31">
        <v>230</v>
      </c>
      <c r="G750" s="33" t="s">
        <v>311</v>
      </c>
      <c r="H750" s="34">
        <v>1</v>
      </c>
      <c r="I750" s="35">
        <v>8749</v>
      </c>
      <c r="J750" s="35">
        <v>9879</v>
      </c>
      <c r="K750" s="35">
        <v>0</v>
      </c>
      <c r="L750" s="35">
        <v>893</v>
      </c>
      <c r="M750" s="35">
        <v>19521</v>
      </c>
      <c r="N750" s="24"/>
      <c r="O750" s="34">
        <v>0</v>
      </c>
      <c r="P750" s="34">
        <v>0</v>
      </c>
      <c r="Q750" s="36">
        <v>0.09</v>
      </c>
      <c r="R750" s="36">
        <v>9.8140926612600068E-3</v>
      </c>
      <c r="S750" s="37">
        <v>0</v>
      </c>
      <c r="T750" s="24"/>
      <c r="U750" s="38">
        <v>18628</v>
      </c>
      <c r="V750" s="38">
        <v>0</v>
      </c>
      <c r="W750" s="38">
        <v>0</v>
      </c>
      <c r="X750" s="38">
        <v>893</v>
      </c>
      <c r="Y750" s="38">
        <v>19521</v>
      </c>
    </row>
    <row r="751" spans="1:25" x14ac:dyDescent="0.3">
      <c r="A751" s="31">
        <v>497</v>
      </c>
      <c r="B751" s="32">
        <v>497117272</v>
      </c>
      <c r="C751" s="33" t="s">
        <v>306</v>
      </c>
      <c r="D751" s="31">
        <v>117</v>
      </c>
      <c r="E751" s="33" t="s">
        <v>53</v>
      </c>
      <c r="F751" s="31">
        <v>272</v>
      </c>
      <c r="G751" s="33" t="s">
        <v>312</v>
      </c>
      <c r="H751" s="34">
        <v>4</v>
      </c>
      <c r="I751" s="35">
        <v>8749</v>
      </c>
      <c r="J751" s="35">
        <v>10284</v>
      </c>
      <c r="K751" s="35">
        <v>0</v>
      </c>
      <c r="L751" s="35">
        <v>893</v>
      </c>
      <c r="M751" s="35">
        <v>19926</v>
      </c>
      <c r="N751" s="24"/>
      <c r="O751" s="34">
        <v>0</v>
      </c>
      <c r="P751" s="34">
        <v>0</v>
      </c>
      <c r="Q751" s="36">
        <v>0.09</v>
      </c>
      <c r="R751" s="36">
        <v>2.945094229789276E-2</v>
      </c>
      <c r="S751" s="37">
        <v>0</v>
      </c>
      <c r="T751" s="24"/>
      <c r="U751" s="38">
        <v>76132</v>
      </c>
      <c r="V751" s="38">
        <v>0</v>
      </c>
      <c r="W751" s="38">
        <v>0</v>
      </c>
      <c r="X751" s="38">
        <v>3572</v>
      </c>
      <c r="Y751" s="38">
        <v>79704</v>
      </c>
    </row>
    <row r="752" spans="1:25" x14ac:dyDescent="0.3">
      <c r="A752" s="31">
        <v>497</v>
      </c>
      <c r="B752" s="32">
        <v>497117278</v>
      </c>
      <c r="C752" s="33" t="s">
        <v>306</v>
      </c>
      <c r="D752" s="31">
        <v>117</v>
      </c>
      <c r="E752" s="33" t="s">
        <v>53</v>
      </c>
      <c r="F752" s="31">
        <v>278</v>
      </c>
      <c r="G752" s="33" t="s">
        <v>212</v>
      </c>
      <c r="H752" s="34">
        <v>43</v>
      </c>
      <c r="I752" s="35">
        <v>9424</v>
      </c>
      <c r="J752" s="35">
        <v>2715</v>
      </c>
      <c r="K752" s="35">
        <v>0</v>
      </c>
      <c r="L752" s="35">
        <v>893</v>
      </c>
      <c r="M752" s="35">
        <v>13032</v>
      </c>
      <c r="N752" s="24"/>
      <c r="O752" s="34">
        <v>0</v>
      </c>
      <c r="P752" s="34">
        <v>0</v>
      </c>
      <c r="Q752" s="36">
        <v>0.09</v>
      </c>
      <c r="R752" s="36">
        <v>5.5149009298828926E-2</v>
      </c>
      <c r="S752" s="37">
        <v>0</v>
      </c>
      <c r="T752" s="24"/>
      <c r="U752" s="38">
        <v>521977</v>
      </c>
      <c r="V752" s="38">
        <v>0</v>
      </c>
      <c r="W752" s="38">
        <v>0</v>
      </c>
      <c r="X752" s="38">
        <v>38399</v>
      </c>
      <c r="Y752" s="38">
        <v>560376</v>
      </c>
    </row>
    <row r="753" spans="1:25" x14ac:dyDescent="0.3">
      <c r="A753" s="31">
        <v>497</v>
      </c>
      <c r="B753" s="32">
        <v>497117281</v>
      </c>
      <c r="C753" s="33" t="s">
        <v>306</v>
      </c>
      <c r="D753" s="31">
        <v>117</v>
      </c>
      <c r="E753" s="33" t="s">
        <v>53</v>
      </c>
      <c r="F753" s="31">
        <v>281</v>
      </c>
      <c r="G753" s="33" t="s">
        <v>169</v>
      </c>
      <c r="H753" s="34">
        <v>69</v>
      </c>
      <c r="I753" s="35">
        <v>11456</v>
      </c>
      <c r="J753" s="35">
        <v>18</v>
      </c>
      <c r="K753" s="35">
        <v>0</v>
      </c>
      <c r="L753" s="35">
        <v>893</v>
      </c>
      <c r="M753" s="35">
        <v>12367</v>
      </c>
      <c r="N753" s="24"/>
      <c r="O753" s="34">
        <v>0</v>
      </c>
      <c r="P753" s="34">
        <v>0</v>
      </c>
      <c r="Q753" s="36">
        <v>0.18</v>
      </c>
      <c r="R753" s="36">
        <v>0.12776918009196925</v>
      </c>
      <c r="S753" s="37">
        <v>0</v>
      </c>
      <c r="T753" s="24"/>
      <c r="U753" s="38">
        <v>791706</v>
      </c>
      <c r="V753" s="38">
        <v>0</v>
      </c>
      <c r="W753" s="38">
        <v>0</v>
      </c>
      <c r="X753" s="38">
        <v>61617</v>
      </c>
      <c r="Y753" s="38">
        <v>853323</v>
      </c>
    </row>
    <row r="754" spans="1:25" x14ac:dyDescent="0.3">
      <c r="A754" s="31">
        <v>497</v>
      </c>
      <c r="B754" s="32">
        <v>497117289</v>
      </c>
      <c r="C754" s="33" t="s">
        <v>306</v>
      </c>
      <c r="D754" s="31">
        <v>117</v>
      </c>
      <c r="E754" s="33" t="s">
        <v>53</v>
      </c>
      <c r="F754" s="31">
        <v>289</v>
      </c>
      <c r="G754" s="33" t="s">
        <v>313</v>
      </c>
      <c r="H754" s="34">
        <v>1</v>
      </c>
      <c r="I754" s="35">
        <v>8410</v>
      </c>
      <c r="J754" s="35">
        <v>3425</v>
      </c>
      <c r="K754" s="35">
        <v>0</v>
      </c>
      <c r="L754" s="35">
        <v>893</v>
      </c>
      <c r="M754" s="35">
        <v>12728</v>
      </c>
      <c r="N754" s="24"/>
      <c r="O754" s="34">
        <v>0</v>
      </c>
      <c r="P754" s="34">
        <v>0</v>
      </c>
      <c r="Q754" s="36">
        <v>0.09</v>
      </c>
      <c r="R754" s="36">
        <v>4.0431650079423391E-3</v>
      </c>
      <c r="S754" s="37">
        <v>0</v>
      </c>
      <c r="T754" s="24"/>
      <c r="U754" s="38">
        <v>11835</v>
      </c>
      <c r="V754" s="38">
        <v>0</v>
      </c>
      <c r="W754" s="38">
        <v>0</v>
      </c>
      <c r="X754" s="38">
        <v>893</v>
      </c>
      <c r="Y754" s="38">
        <v>12728</v>
      </c>
    </row>
    <row r="755" spans="1:25" x14ac:dyDescent="0.3">
      <c r="A755" s="31">
        <v>497</v>
      </c>
      <c r="B755" s="32">
        <v>497117325</v>
      </c>
      <c r="C755" s="33" t="s">
        <v>306</v>
      </c>
      <c r="D755" s="31">
        <v>117</v>
      </c>
      <c r="E755" s="33" t="s">
        <v>53</v>
      </c>
      <c r="F755" s="31">
        <v>325</v>
      </c>
      <c r="G755" s="33" t="s">
        <v>220</v>
      </c>
      <c r="H755" s="34">
        <v>7</v>
      </c>
      <c r="I755" s="35">
        <v>10300</v>
      </c>
      <c r="J755" s="35">
        <v>1288</v>
      </c>
      <c r="K755" s="35">
        <v>0</v>
      </c>
      <c r="L755" s="35">
        <v>893</v>
      </c>
      <c r="M755" s="35">
        <v>12481</v>
      </c>
      <c r="N755" s="24"/>
      <c r="O755" s="34">
        <v>0</v>
      </c>
      <c r="P755" s="34">
        <v>0</v>
      </c>
      <c r="Q755" s="36">
        <v>0.09</v>
      </c>
      <c r="R755" s="36">
        <v>1.5562148573539049E-2</v>
      </c>
      <c r="S755" s="37">
        <v>0</v>
      </c>
      <c r="T755" s="24"/>
      <c r="U755" s="38">
        <v>81116</v>
      </c>
      <c r="V755" s="38">
        <v>0</v>
      </c>
      <c r="W755" s="38">
        <v>0</v>
      </c>
      <c r="X755" s="38">
        <v>6251</v>
      </c>
      <c r="Y755" s="38">
        <v>87367</v>
      </c>
    </row>
    <row r="756" spans="1:25" x14ac:dyDescent="0.3">
      <c r="A756" s="31">
        <v>497</v>
      </c>
      <c r="B756" s="32">
        <v>497117327</v>
      </c>
      <c r="C756" s="33" t="s">
        <v>306</v>
      </c>
      <c r="D756" s="31">
        <v>117</v>
      </c>
      <c r="E756" s="33" t="s">
        <v>53</v>
      </c>
      <c r="F756" s="31">
        <v>327</v>
      </c>
      <c r="G756" s="33" t="s">
        <v>213</v>
      </c>
      <c r="H756" s="34">
        <v>2</v>
      </c>
      <c r="I756" s="35">
        <v>8636</v>
      </c>
      <c r="J756" s="35">
        <v>7114</v>
      </c>
      <c r="K756" s="35">
        <v>0</v>
      </c>
      <c r="L756" s="35">
        <v>893</v>
      </c>
      <c r="M756" s="35">
        <v>16643</v>
      </c>
      <c r="N756" s="24"/>
      <c r="O756" s="34">
        <v>0</v>
      </c>
      <c r="P756" s="34">
        <v>0</v>
      </c>
      <c r="Q756" s="36">
        <v>0.09</v>
      </c>
      <c r="R756" s="36">
        <v>2.55245238412189E-2</v>
      </c>
      <c r="S756" s="37">
        <v>0</v>
      </c>
      <c r="T756" s="24"/>
      <c r="U756" s="38">
        <v>31500</v>
      </c>
      <c r="V756" s="38">
        <v>0</v>
      </c>
      <c r="W756" s="38">
        <v>0</v>
      </c>
      <c r="X756" s="38">
        <v>1786</v>
      </c>
      <c r="Y756" s="38">
        <v>33286</v>
      </c>
    </row>
    <row r="757" spans="1:25" x14ac:dyDescent="0.3">
      <c r="A757" s="31">
        <v>497</v>
      </c>
      <c r="B757" s="32">
        <v>497117332</v>
      </c>
      <c r="C757" s="33" t="s">
        <v>306</v>
      </c>
      <c r="D757" s="31">
        <v>117</v>
      </c>
      <c r="E757" s="33" t="s">
        <v>53</v>
      </c>
      <c r="F757" s="31">
        <v>332</v>
      </c>
      <c r="G757" s="33" t="s">
        <v>221</v>
      </c>
      <c r="H757" s="34">
        <v>1</v>
      </c>
      <c r="I757" s="35">
        <v>8749</v>
      </c>
      <c r="J757" s="35">
        <v>800</v>
      </c>
      <c r="K757" s="35">
        <v>0</v>
      </c>
      <c r="L757" s="35">
        <v>893</v>
      </c>
      <c r="M757" s="35">
        <v>10442</v>
      </c>
      <c r="N757" s="24"/>
      <c r="O757" s="34">
        <v>0</v>
      </c>
      <c r="P757" s="34">
        <v>0</v>
      </c>
      <c r="Q757" s="36">
        <v>0.09</v>
      </c>
      <c r="R757" s="36">
        <v>2.0279271162085118E-2</v>
      </c>
      <c r="S757" s="37">
        <v>0</v>
      </c>
      <c r="T757" s="24"/>
      <c r="U757" s="38">
        <v>9549</v>
      </c>
      <c r="V757" s="38">
        <v>0</v>
      </c>
      <c r="W757" s="38">
        <v>0</v>
      </c>
      <c r="X757" s="38">
        <v>893</v>
      </c>
      <c r="Y757" s="38">
        <v>10442</v>
      </c>
    </row>
    <row r="758" spans="1:25" x14ac:dyDescent="0.3">
      <c r="A758" s="31">
        <v>497</v>
      </c>
      <c r="B758" s="32">
        <v>497117340</v>
      </c>
      <c r="C758" s="33" t="s">
        <v>306</v>
      </c>
      <c r="D758" s="31">
        <v>117</v>
      </c>
      <c r="E758" s="33" t="s">
        <v>53</v>
      </c>
      <c r="F758" s="31">
        <v>340</v>
      </c>
      <c r="G758" s="33" t="s">
        <v>215</v>
      </c>
      <c r="H758" s="34">
        <v>5</v>
      </c>
      <c r="I758" s="35">
        <v>8749</v>
      </c>
      <c r="J758" s="35">
        <v>7018</v>
      </c>
      <c r="K758" s="35">
        <v>0</v>
      </c>
      <c r="L758" s="35">
        <v>893</v>
      </c>
      <c r="M758" s="35">
        <v>16660</v>
      </c>
      <c r="N758" s="24"/>
      <c r="O758" s="34">
        <v>0</v>
      </c>
      <c r="P758" s="34">
        <v>0</v>
      </c>
      <c r="Q758" s="36">
        <v>0.09</v>
      </c>
      <c r="R758" s="36">
        <v>8.2308319461457127E-2</v>
      </c>
      <c r="S758" s="37">
        <v>0</v>
      </c>
      <c r="T758" s="24"/>
      <c r="U758" s="38">
        <v>78835</v>
      </c>
      <c r="V758" s="38">
        <v>0</v>
      </c>
      <c r="W758" s="38">
        <v>0</v>
      </c>
      <c r="X758" s="38">
        <v>4465</v>
      </c>
      <c r="Y758" s="38">
        <v>83300</v>
      </c>
    </row>
    <row r="759" spans="1:25" x14ac:dyDescent="0.3">
      <c r="A759" s="31">
        <v>497</v>
      </c>
      <c r="B759" s="32">
        <v>497117605</v>
      </c>
      <c r="C759" s="33" t="s">
        <v>306</v>
      </c>
      <c r="D759" s="31">
        <v>117</v>
      </c>
      <c r="E759" s="33" t="s">
        <v>53</v>
      </c>
      <c r="F759" s="31">
        <v>605</v>
      </c>
      <c r="G759" s="33" t="s">
        <v>216</v>
      </c>
      <c r="H759" s="34">
        <v>47</v>
      </c>
      <c r="I759" s="35">
        <v>9464</v>
      </c>
      <c r="J759" s="35">
        <v>7061</v>
      </c>
      <c r="K759" s="35">
        <v>0</v>
      </c>
      <c r="L759" s="35">
        <v>893</v>
      </c>
      <c r="M759" s="35">
        <v>17418</v>
      </c>
      <c r="N759" s="24"/>
      <c r="O759" s="34">
        <v>0</v>
      </c>
      <c r="P759" s="34">
        <v>0</v>
      </c>
      <c r="Q759" s="36">
        <v>0.09</v>
      </c>
      <c r="R759" s="36">
        <v>5.96362242396479E-2</v>
      </c>
      <c r="S759" s="37">
        <v>0</v>
      </c>
      <c r="T759" s="24"/>
      <c r="U759" s="38">
        <v>776675</v>
      </c>
      <c r="V759" s="38">
        <v>0</v>
      </c>
      <c r="W759" s="38">
        <v>0</v>
      </c>
      <c r="X759" s="38">
        <v>41971</v>
      </c>
      <c r="Y759" s="38">
        <v>818646</v>
      </c>
    </row>
    <row r="760" spans="1:25" x14ac:dyDescent="0.3">
      <c r="A760" s="31">
        <v>497</v>
      </c>
      <c r="B760" s="32">
        <v>497117632</v>
      </c>
      <c r="C760" s="33" t="s">
        <v>306</v>
      </c>
      <c r="D760" s="31">
        <v>117</v>
      </c>
      <c r="E760" s="33" t="s">
        <v>53</v>
      </c>
      <c r="F760" s="31">
        <v>632</v>
      </c>
      <c r="G760" s="33" t="s">
        <v>217</v>
      </c>
      <c r="H760" s="34">
        <v>1</v>
      </c>
      <c r="I760" s="35">
        <v>10186.136</v>
      </c>
      <c r="J760" s="35">
        <v>9791</v>
      </c>
      <c r="K760" s="35">
        <v>0</v>
      </c>
      <c r="L760" s="35">
        <v>893</v>
      </c>
      <c r="M760" s="35">
        <v>20870.135999999999</v>
      </c>
      <c r="N760" s="24"/>
      <c r="O760" s="34">
        <v>0</v>
      </c>
      <c r="P760" s="34">
        <v>0</v>
      </c>
      <c r="Q760" s="36">
        <v>0.09</v>
      </c>
      <c r="R760" s="36">
        <v>2.2378004572625988E-2</v>
      </c>
      <c r="S760" s="37">
        <v>0</v>
      </c>
      <c r="T760" s="24"/>
      <c r="U760" s="38">
        <v>19977</v>
      </c>
      <c r="V760" s="38">
        <v>0</v>
      </c>
      <c r="W760" s="38">
        <v>0</v>
      </c>
      <c r="X760" s="38">
        <v>893</v>
      </c>
      <c r="Y760" s="38">
        <v>20870</v>
      </c>
    </row>
    <row r="761" spans="1:25" x14ac:dyDescent="0.3">
      <c r="A761" s="31">
        <v>497</v>
      </c>
      <c r="B761" s="32">
        <v>497117670</v>
      </c>
      <c r="C761" s="33" t="s">
        <v>306</v>
      </c>
      <c r="D761" s="31">
        <v>117</v>
      </c>
      <c r="E761" s="33" t="s">
        <v>53</v>
      </c>
      <c r="F761" s="31">
        <v>670</v>
      </c>
      <c r="G761" s="33" t="s">
        <v>56</v>
      </c>
      <c r="H761" s="34">
        <v>12</v>
      </c>
      <c r="I761" s="35">
        <v>9429</v>
      </c>
      <c r="J761" s="35">
        <v>8524</v>
      </c>
      <c r="K761" s="35">
        <v>0</v>
      </c>
      <c r="L761" s="35">
        <v>893</v>
      </c>
      <c r="M761" s="35">
        <v>18846</v>
      </c>
      <c r="N761" s="24"/>
      <c r="O761" s="34">
        <v>0</v>
      </c>
      <c r="P761" s="34">
        <v>0</v>
      </c>
      <c r="Q761" s="36">
        <v>0.09</v>
      </c>
      <c r="R761" s="36">
        <v>9.8140149028074053E-2</v>
      </c>
      <c r="S761" s="37">
        <v>-1489.0959199502424</v>
      </c>
      <c r="T761" s="24"/>
      <c r="U761" s="38">
        <v>215436</v>
      </c>
      <c r="V761" s="38">
        <v>0</v>
      </c>
      <c r="W761" s="38">
        <v>-17869.15103940291</v>
      </c>
      <c r="X761" s="38">
        <v>10716</v>
      </c>
      <c r="Y761" s="38">
        <v>208282.8489605971</v>
      </c>
    </row>
    <row r="762" spans="1:25" x14ac:dyDescent="0.3">
      <c r="A762" s="31">
        <v>497</v>
      </c>
      <c r="B762" s="32">
        <v>497117674</v>
      </c>
      <c r="C762" s="33" t="s">
        <v>306</v>
      </c>
      <c r="D762" s="31">
        <v>117</v>
      </c>
      <c r="E762" s="33" t="s">
        <v>53</v>
      </c>
      <c r="F762" s="31">
        <v>674</v>
      </c>
      <c r="G762" s="33" t="s">
        <v>57</v>
      </c>
      <c r="H762" s="34">
        <v>16</v>
      </c>
      <c r="I762" s="35">
        <v>10899</v>
      </c>
      <c r="J762" s="35">
        <v>4846</v>
      </c>
      <c r="K762" s="35">
        <v>0</v>
      </c>
      <c r="L762" s="35">
        <v>893</v>
      </c>
      <c r="M762" s="35">
        <v>16638</v>
      </c>
      <c r="N762" s="24"/>
      <c r="O762" s="34">
        <v>0</v>
      </c>
      <c r="P762" s="34">
        <v>0</v>
      </c>
      <c r="Q762" s="36">
        <v>0.18</v>
      </c>
      <c r="R762" s="36">
        <v>4.963834982447634E-2</v>
      </c>
      <c r="S762" s="37">
        <v>0</v>
      </c>
      <c r="T762" s="24"/>
      <c r="U762" s="38">
        <v>251920</v>
      </c>
      <c r="V762" s="38">
        <v>0</v>
      </c>
      <c r="W762" s="38">
        <v>0</v>
      </c>
      <c r="X762" s="38">
        <v>14288</v>
      </c>
      <c r="Y762" s="38">
        <v>266208</v>
      </c>
    </row>
    <row r="763" spans="1:25" x14ac:dyDescent="0.3">
      <c r="A763" s="31">
        <v>497</v>
      </c>
      <c r="B763" s="32">
        <v>497117680</v>
      </c>
      <c r="C763" s="33" t="s">
        <v>306</v>
      </c>
      <c r="D763" s="31">
        <v>117</v>
      </c>
      <c r="E763" s="33" t="s">
        <v>53</v>
      </c>
      <c r="F763" s="31">
        <v>680</v>
      </c>
      <c r="G763" s="33" t="s">
        <v>174</v>
      </c>
      <c r="H763" s="34">
        <v>1</v>
      </c>
      <c r="I763" s="35">
        <v>10144.938800134816</v>
      </c>
      <c r="J763" s="35">
        <v>3534</v>
      </c>
      <c r="K763" s="35">
        <v>0</v>
      </c>
      <c r="L763" s="35">
        <v>893</v>
      </c>
      <c r="M763" s="35">
        <v>14571.938800134816</v>
      </c>
      <c r="N763" s="24"/>
      <c r="O763" s="34">
        <v>0</v>
      </c>
      <c r="P763" s="34">
        <v>0</v>
      </c>
      <c r="Q763" s="36">
        <v>0.09</v>
      </c>
      <c r="R763" s="36">
        <v>1.776704203831182E-3</v>
      </c>
      <c r="S763" s="37">
        <v>0</v>
      </c>
      <c r="T763" s="24"/>
      <c r="U763" s="38">
        <v>13679</v>
      </c>
      <c r="V763" s="38">
        <v>0</v>
      </c>
      <c r="W763" s="38">
        <v>0</v>
      </c>
      <c r="X763" s="38">
        <v>893</v>
      </c>
      <c r="Y763" s="38">
        <v>14572</v>
      </c>
    </row>
    <row r="764" spans="1:25" x14ac:dyDescent="0.3">
      <c r="A764" s="31">
        <v>497</v>
      </c>
      <c r="B764" s="32">
        <v>497117683</v>
      </c>
      <c r="C764" s="33" t="s">
        <v>306</v>
      </c>
      <c r="D764" s="31">
        <v>117</v>
      </c>
      <c r="E764" s="33" t="s">
        <v>53</v>
      </c>
      <c r="F764" s="31">
        <v>683</v>
      </c>
      <c r="G764" s="33" t="s">
        <v>58</v>
      </c>
      <c r="H764" s="34">
        <v>4</v>
      </c>
      <c r="I764" s="35">
        <v>8983</v>
      </c>
      <c r="J764" s="35">
        <v>6271</v>
      </c>
      <c r="K764" s="35">
        <v>0</v>
      </c>
      <c r="L764" s="35">
        <v>893</v>
      </c>
      <c r="M764" s="35">
        <v>16147</v>
      </c>
      <c r="N764" s="24"/>
      <c r="O764" s="34">
        <v>0</v>
      </c>
      <c r="P764" s="34">
        <v>0</v>
      </c>
      <c r="Q764" s="36">
        <v>0.09</v>
      </c>
      <c r="R764" s="36">
        <v>2.7557262961022694E-2</v>
      </c>
      <c r="S764" s="37">
        <v>0</v>
      </c>
      <c r="T764" s="24"/>
      <c r="U764" s="38">
        <v>61016</v>
      </c>
      <c r="V764" s="38">
        <v>0</v>
      </c>
      <c r="W764" s="38">
        <v>0</v>
      </c>
      <c r="X764" s="38">
        <v>3572</v>
      </c>
      <c r="Y764" s="38">
        <v>64588</v>
      </c>
    </row>
    <row r="765" spans="1:25" x14ac:dyDescent="0.3">
      <c r="A765" s="31">
        <v>497</v>
      </c>
      <c r="B765" s="32">
        <v>497117755</v>
      </c>
      <c r="C765" s="33" t="s">
        <v>306</v>
      </c>
      <c r="D765" s="31">
        <v>117</v>
      </c>
      <c r="E765" s="33" t="s">
        <v>53</v>
      </c>
      <c r="F765" s="31">
        <v>755</v>
      </c>
      <c r="G765" s="33" t="s">
        <v>62</v>
      </c>
      <c r="H765" s="34">
        <v>2</v>
      </c>
      <c r="I765" s="35">
        <v>8410</v>
      </c>
      <c r="J765" s="35">
        <v>3629</v>
      </c>
      <c r="K765" s="35">
        <v>0</v>
      </c>
      <c r="L765" s="35">
        <v>893</v>
      </c>
      <c r="M765" s="35">
        <v>12932</v>
      </c>
      <c r="N765" s="24"/>
      <c r="O765" s="34">
        <v>0</v>
      </c>
      <c r="P765" s="34">
        <v>0</v>
      </c>
      <c r="Q765" s="36">
        <v>0.18</v>
      </c>
      <c r="R765" s="36">
        <v>1.3353727586409873E-2</v>
      </c>
      <c r="S765" s="37">
        <v>0</v>
      </c>
      <c r="T765" s="24"/>
      <c r="U765" s="38">
        <v>24078</v>
      </c>
      <c r="V765" s="38">
        <v>0</v>
      </c>
      <c r="W765" s="38">
        <v>0</v>
      </c>
      <c r="X765" s="38">
        <v>1786</v>
      </c>
      <c r="Y765" s="38">
        <v>25864</v>
      </c>
    </row>
    <row r="766" spans="1:25" x14ac:dyDescent="0.3">
      <c r="A766" s="31">
        <v>497</v>
      </c>
      <c r="B766" s="32">
        <v>497117766</v>
      </c>
      <c r="C766" s="33" t="s">
        <v>306</v>
      </c>
      <c r="D766" s="31">
        <v>117</v>
      </c>
      <c r="E766" s="33" t="s">
        <v>53</v>
      </c>
      <c r="F766" s="31">
        <v>766</v>
      </c>
      <c r="G766" s="33" t="s">
        <v>259</v>
      </c>
      <c r="H766" s="34">
        <v>2</v>
      </c>
      <c r="I766" s="35">
        <v>10127</v>
      </c>
      <c r="J766" s="35">
        <v>3536</v>
      </c>
      <c r="K766" s="35">
        <v>0</v>
      </c>
      <c r="L766" s="35">
        <v>893</v>
      </c>
      <c r="M766" s="35">
        <v>14556</v>
      </c>
      <c r="N766" s="24"/>
      <c r="O766" s="34">
        <v>0</v>
      </c>
      <c r="P766" s="34">
        <v>0</v>
      </c>
      <c r="Q766" s="36">
        <v>0.09</v>
      </c>
      <c r="R766" s="36">
        <v>3.9599167129270169E-3</v>
      </c>
      <c r="S766" s="37">
        <v>0</v>
      </c>
      <c r="T766" s="24"/>
      <c r="U766" s="38">
        <v>27326</v>
      </c>
      <c r="V766" s="38">
        <v>0</v>
      </c>
      <c r="W766" s="38">
        <v>0</v>
      </c>
      <c r="X766" s="38">
        <v>1786</v>
      </c>
      <c r="Y766" s="38">
        <v>29112</v>
      </c>
    </row>
    <row r="767" spans="1:25" x14ac:dyDescent="0.3">
      <c r="A767" s="31">
        <v>498</v>
      </c>
      <c r="B767" s="32">
        <v>498281281</v>
      </c>
      <c r="C767" s="33" t="s">
        <v>315</v>
      </c>
      <c r="D767" s="31">
        <v>281</v>
      </c>
      <c r="E767" s="33" t="s">
        <v>169</v>
      </c>
      <c r="F767" s="31">
        <v>281</v>
      </c>
      <c r="G767" s="33" t="s">
        <v>169</v>
      </c>
      <c r="H767" s="34">
        <v>376</v>
      </c>
      <c r="I767" s="35">
        <v>11930</v>
      </c>
      <c r="J767" s="35">
        <v>19</v>
      </c>
      <c r="K767" s="35">
        <v>0</v>
      </c>
      <c r="L767" s="35">
        <v>893</v>
      </c>
      <c r="M767" s="35">
        <v>12842</v>
      </c>
      <c r="N767" s="24"/>
      <c r="O767" s="34">
        <v>0</v>
      </c>
      <c r="P767" s="34">
        <v>0</v>
      </c>
      <c r="Q767" s="36">
        <v>0.18</v>
      </c>
      <c r="R767" s="36">
        <v>0.12776918009196925</v>
      </c>
      <c r="S767" s="37">
        <v>0</v>
      </c>
      <c r="T767" s="24"/>
      <c r="U767" s="38">
        <v>4492824</v>
      </c>
      <c r="V767" s="38">
        <v>0</v>
      </c>
      <c r="W767" s="38">
        <v>0</v>
      </c>
      <c r="X767" s="38">
        <v>335768</v>
      </c>
      <c r="Y767" s="38">
        <v>4828592</v>
      </c>
    </row>
    <row r="768" spans="1:25" x14ac:dyDescent="0.3">
      <c r="A768" s="31">
        <v>499</v>
      </c>
      <c r="B768" s="32">
        <v>499061061</v>
      </c>
      <c r="C768" s="33" t="s">
        <v>316</v>
      </c>
      <c r="D768" s="31">
        <v>61</v>
      </c>
      <c r="E768" s="33" t="s">
        <v>170</v>
      </c>
      <c r="F768" s="31">
        <v>61</v>
      </c>
      <c r="G768" s="33" t="s">
        <v>170</v>
      </c>
      <c r="H768" s="34">
        <v>136</v>
      </c>
      <c r="I768" s="35">
        <v>10803</v>
      </c>
      <c r="J768" s="35">
        <v>451</v>
      </c>
      <c r="K768" s="35">
        <v>0</v>
      </c>
      <c r="L768" s="35">
        <v>893</v>
      </c>
      <c r="M768" s="35">
        <v>12147</v>
      </c>
      <c r="N768" s="24"/>
      <c r="O768" s="34">
        <v>0</v>
      </c>
      <c r="P768" s="34">
        <v>0</v>
      </c>
      <c r="Q768" s="36">
        <v>0.09</v>
      </c>
      <c r="R768" s="36">
        <v>3.5497001029096295E-2</v>
      </c>
      <c r="S768" s="37">
        <v>0</v>
      </c>
      <c r="T768" s="24"/>
      <c r="U768" s="38">
        <v>1530544</v>
      </c>
      <c r="V768" s="38">
        <v>0</v>
      </c>
      <c r="W768" s="38">
        <v>0</v>
      </c>
      <c r="X768" s="38">
        <v>121448</v>
      </c>
      <c r="Y768" s="38">
        <v>1651992</v>
      </c>
    </row>
    <row r="769" spans="1:25" x14ac:dyDescent="0.3">
      <c r="A769" s="31">
        <v>499</v>
      </c>
      <c r="B769" s="32">
        <v>499061137</v>
      </c>
      <c r="C769" s="33" t="s">
        <v>316</v>
      </c>
      <c r="D769" s="31">
        <v>61</v>
      </c>
      <c r="E769" s="33" t="s">
        <v>170</v>
      </c>
      <c r="F769" s="31">
        <v>137</v>
      </c>
      <c r="G769" s="33" t="s">
        <v>210</v>
      </c>
      <c r="H769" s="34">
        <v>4</v>
      </c>
      <c r="I769" s="35">
        <v>14107</v>
      </c>
      <c r="J769" s="35">
        <v>23</v>
      </c>
      <c r="K769" s="35">
        <v>0</v>
      </c>
      <c r="L769" s="35">
        <v>893</v>
      </c>
      <c r="M769" s="35">
        <v>15023</v>
      </c>
      <c r="N769" s="24"/>
      <c r="O769" s="34">
        <v>0</v>
      </c>
      <c r="P769" s="34">
        <v>0</v>
      </c>
      <c r="Q769" s="36">
        <v>0.18</v>
      </c>
      <c r="R769" s="36">
        <v>0.13203357633904017</v>
      </c>
      <c r="S769" s="37">
        <v>0</v>
      </c>
      <c r="T769" s="24"/>
      <c r="U769" s="38">
        <v>56520</v>
      </c>
      <c r="V769" s="38">
        <v>0</v>
      </c>
      <c r="W769" s="38">
        <v>0</v>
      </c>
      <c r="X769" s="38">
        <v>3572</v>
      </c>
      <c r="Y769" s="38">
        <v>60092</v>
      </c>
    </row>
    <row r="770" spans="1:25" x14ac:dyDescent="0.3">
      <c r="A770" s="31">
        <v>499</v>
      </c>
      <c r="B770" s="32">
        <v>499061161</v>
      </c>
      <c r="C770" s="33" t="s">
        <v>316</v>
      </c>
      <c r="D770" s="31">
        <v>61</v>
      </c>
      <c r="E770" s="33" t="s">
        <v>170</v>
      </c>
      <c r="F770" s="31">
        <v>161</v>
      </c>
      <c r="G770" s="33" t="s">
        <v>173</v>
      </c>
      <c r="H770" s="34">
        <v>9</v>
      </c>
      <c r="I770" s="35">
        <v>10389</v>
      </c>
      <c r="J770" s="35">
        <v>4432</v>
      </c>
      <c r="K770" s="35">
        <v>0</v>
      </c>
      <c r="L770" s="35">
        <v>893</v>
      </c>
      <c r="M770" s="35">
        <v>15714</v>
      </c>
      <c r="N770" s="24"/>
      <c r="O770" s="34">
        <v>0</v>
      </c>
      <c r="P770" s="34">
        <v>0</v>
      </c>
      <c r="Q770" s="36">
        <v>0.09</v>
      </c>
      <c r="R770" s="36">
        <v>6.8412917513762696E-3</v>
      </c>
      <c r="S770" s="37">
        <v>0</v>
      </c>
      <c r="T770" s="24"/>
      <c r="U770" s="38">
        <v>133389</v>
      </c>
      <c r="V770" s="38">
        <v>0</v>
      </c>
      <c r="W770" s="38">
        <v>0</v>
      </c>
      <c r="X770" s="38">
        <v>8037</v>
      </c>
      <c r="Y770" s="38">
        <v>141426</v>
      </c>
    </row>
    <row r="771" spans="1:25" x14ac:dyDescent="0.3">
      <c r="A771" s="31">
        <v>499</v>
      </c>
      <c r="B771" s="32">
        <v>499061281</v>
      </c>
      <c r="C771" s="33" t="s">
        <v>316</v>
      </c>
      <c r="D771" s="31">
        <v>61</v>
      </c>
      <c r="E771" s="33" t="s">
        <v>170</v>
      </c>
      <c r="F771" s="31">
        <v>281</v>
      </c>
      <c r="G771" s="33" t="s">
        <v>169</v>
      </c>
      <c r="H771" s="34">
        <v>352</v>
      </c>
      <c r="I771" s="35">
        <v>11220</v>
      </c>
      <c r="J771" s="35">
        <v>17</v>
      </c>
      <c r="K771" s="35">
        <v>0</v>
      </c>
      <c r="L771" s="35">
        <v>893</v>
      </c>
      <c r="M771" s="35">
        <v>12130</v>
      </c>
      <c r="N771" s="24"/>
      <c r="O771" s="34">
        <v>0</v>
      </c>
      <c r="P771" s="34">
        <v>0</v>
      </c>
      <c r="Q771" s="36">
        <v>0.18</v>
      </c>
      <c r="R771" s="36">
        <v>0.12776918009196925</v>
      </c>
      <c r="S771" s="37">
        <v>0</v>
      </c>
      <c r="T771" s="24"/>
      <c r="U771" s="38">
        <v>3955424</v>
      </c>
      <c r="V771" s="38">
        <v>0</v>
      </c>
      <c r="W771" s="38">
        <v>0</v>
      </c>
      <c r="X771" s="38">
        <v>314336</v>
      </c>
      <c r="Y771" s="38">
        <v>4269760</v>
      </c>
    </row>
    <row r="772" spans="1:25" x14ac:dyDescent="0.3">
      <c r="A772" s="31">
        <v>499</v>
      </c>
      <c r="B772" s="32">
        <v>499061332</v>
      </c>
      <c r="C772" s="33" t="s">
        <v>316</v>
      </c>
      <c r="D772" s="31">
        <v>61</v>
      </c>
      <c r="E772" s="33" t="s">
        <v>170</v>
      </c>
      <c r="F772" s="31">
        <v>332</v>
      </c>
      <c r="G772" s="33" t="s">
        <v>221</v>
      </c>
      <c r="H772" s="34">
        <v>29</v>
      </c>
      <c r="I772" s="35">
        <v>12072</v>
      </c>
      <c r="J772" s="35">
        <v>1104</v>
      </c>
      <c r="K772" s="35">
        <v>0</v>
      </c>
      <c r="L772" s="35">
        <v>893</v>
      </c>
      <c r="M772" s="35">
        <v>14069</v>
      </c>
      <c r="N772" s="24"/>
      <c r="O772" s="34">
        <v>0</v>
      </c>
      <c r="P772" s="34">
        <v>0</v>
      </c>
      <c r="Q772" s="36">
        <v>0.09</v>
      </c>
      <c r="R772" s="36">
        <v>2.0279271162085118E-2</v>
      </c>
      <c r="S772" s="37">
        <v>0</v>
      </c>
      <c r="T772" s="24"/>
      <c r="U772" s="38">
        <v>382104</v>
      </c>
      <c r="V772" s="38">
        <v>0</v>
      </c>
      <c r="W772" s="38">
        <v>0</v>
      </c>
      <c r="X772" s="38">
        <v>25897</v>
      </c>
      <c r="Y772" s="38">
        <v>408001</v>
      </c>
    </row>
    <row r="773" spans="1:25" x14ac:dyDescent="0.3">
      <c r="A773" s="31">
        <v>3501</v>
      </c>
      <c r="B773" s="32">
        <v>3501137061</v>
      </c>
      <c r="C773" s="33" t="s">
        <v>317</v>
      </c>
      <c r="D773" s="31">
        <v>137</v>
      </c>
      <c r="E773" s="33" t="s">
        <v>210</v>
      </c>
      <c r="F773" s="31">
        <v>61</v>
      </c>
      <c r="G773" s="33" t="s">
        <v>170</v>
      </c>
      <c r="H773" s="34">
        <v>29</v>
      </c>
      <c r="I773" s="35">
        <v>13754</v>
      </c>
      <c r="J773" s="35">
        <v>575</v>
      </c>
      <c r="K773" s="35">
        <v>0</v>
      </c>
      <c r="L773" s="35">
        <v>893</v>
      </c>
      <c r="M773" s="35">
        <v>15222</v>
      </c>
      <c r="N773" s="24"/>
      <c r="O773" s="34">
        <v>0</v>
      </c>
      <c r="P773" s="34">
        <v>0</v>
      </c>
      <c r="Q773" s="36">
        <v>0.09</v>
      </c>
      <c r="R773" s="36">
        <v>3.5497001029096295E-2</v>
      </c>
      <c r="S773" s="37">
        <v>0</v>
      </c>
      <c r="T773" s="24"/>
      <c r="U773" s="38">
        <v>415541</v>
      </c>
      <c r="V773" s="38">
        <v>0</v>
      </c>
      <c r="W773" s="38">
        <v>0</v>
      </c>
      <c r="X773" s="38">
        <v>25897</v>
      </c>
      <c r="Y773" s="38">
        <v>441438</v>
      </c>
    </row>
    <row r="774" spans="1:25" x14ac:dyDescent="0.3">
      <c r="A774" s="31">
        <v>3501</v>
      </c>
      <c r="B774" s="32">
        <v>3501137086</v>
      </c>
      <c r="C774" s="33" t="s">
        <v>317</v>
      </c>
      <c r="D774" s="31">
        <v>137</v>
      </c>
      <c r="E774" s="33" t="s">
        <v>210</v>
      </c>
      <c r="F774" s="31">
        <v>86</v>
      </c>
      <c r="G774" s="33" t="s">
        <v>207</v>
      </c>
      <c r="H774" s="34">
        <v>1</v>
      </c>
      <c r="I774" s="35">
        <v>10127</v>
      </c>
      <c r="J774" s="35">
        <v>1570</v>
      </c>
      <c r="K774" s="35">
        <v>0</v>
      </c>
      <c r="L774" s="35">
        <v>893</v>
      </c>
      <c r="M774" s="35">
        <v>12590</v>
      </c>
      <c r="N774" s="24"/>
      <c r="O774" s="34">
        <v>0</v>
      </c>
      <c r="P774" s="34">
        <v>0</v>
      </c>
      <c r="Q774" s="36">
        <v>0.09</v>
      </c>
      <c r="R774" s="36">
        <v>5.7493950032473637E-2</v>
      </c>
      <c r="S774" s="37">
        <v>0</v>
      </c>
      <c r="T774" s="24"/>
      <c r="U774" s="38">
        <v>11697</v>
      </c>
      <c r="V774" s="38">
        <v>0</v>
      </c>
      <c r="W774" s="38">
        <v>0</v>
      </c>
      <c r="X774" s="38">
        <v>893</v>
      </c>
      <c r="Y774" s="38">
        <v>12590</v>
      </c>
    </row>
    <row r="775" spans="1:25" x14ac:dyDescent="0.3">
      <c r="A775" s="31">
        <v>3501</v>
      </c>
      <c r="B775" s="32">
        <v>3501137137</v>
      </c>
      <c r="C775" s="33" t="s">
        <v>317</v>
      </c>
      <c r="D775" s="31">
        <v>137</v>
      </c>
      <c r="E775" s="33" t="s">
        <v>210</v>
      </c>
      <c r="F775" s="31">
        <v>137</v>
      </c>
      <c r="G775" s="33" t="s">
        <v>210</v>
      </c>
      <c r="H775" s="34">
        <v>198</v>
      </c>
      <c r="I775" s="35">
        <v>13613</v>
      </c>
      <c r="J775" s="35">
        <v>23</v>
      </c>
      <c r="K775" s="35">
        <v>1082.469696969697</v>
      </c>
      <c r="L775" s="35">
        <v>893</v>
      </c>
      <c r="M775" s="35">
        <v>15611.469696969696</v>
      </c>
      <c r="N775" s="24"/>
      <c r="O775" s="34">
        <v>0</v>
      </c>
      <c r="P775" s="34">
        <v>0</v>
      </c>
      <c r="Q775" s="36">
        <v>0.18</v>
      </c>
      <c r="R775" s="36">
        <v>0.13203357633904017</v>
      </c>
      <c r="S775" s="37">
        <v>0</v>
      </c>
      <c r="T775" s="24"/>
      <c r="U775" s="38">
        <v>2699928</v>
      </c>
      <c r="V775" s="38">
        <v>214329</v>
      </c>
      <c r="W775" s="38">
        <v>0</v>
      </c>
      <c r="X775" s="38">
        <v>176814</v>
      </c>
      <c r="Y775" s="38">
        <v>3091071</v>
      </c>
    </row>
    <row r="776" spans="1:25" x14ac:dyDescent="0.3">
      <c r="A776" s="31">
        <v>3501</v>
      </c>
      <c r="B776" s="32">
        <v>3501137161</v>
      </c>
      <c r="C776" s="33" t="s">
        <v>317</v>
      </c>
      <c r="D776" s="31">
        <v>137</v>
      </c>
      <c r="E776" s="33" t="s">
        <v>210</v>
      </c>
      <c r="F776" s="31">
        <v>161</v>
      </c>
      <c r="G776" s="33" t="s">
        <v>173</v>
      </c>
      <c r="H776" s="34">
        <v>1</v>
      </c>
      <c r="I776" s="35">
        <v>10127</v>
      </c>
      <c r="J776" s="35">
        <v>4320</v>
      </c>
      <c r="K776" s="35">
        <v>0</v>
      </c>
      <c r="L776" s="35">
        <v>893</v>
      </c>
      <c r="M776" s="35">
        <v>15340</v>
      </c>
      <c r="N776" s="24"/>
      <c r="O776" s="34">
        <v>0</v>
      </c>
      <c r="P776" s="34">
        <v>0</v>
      </c>
      <c r="Q776" s="36">
        <v>0.09</v>
      </c>
      <c r="R776" s="36">
        <v>6.8412917513762696E-3</v>
      </c>
      <c r="S776" s="37">
        <v>0</v>
      </c>
      <c r="T776" s="24"/>
      <c r="U776" s="38">
        <v>14447</v>
      </c>
      <c r="V776" s="38">
        <v>0</v>
      </c>
      <c r="W776" s="38">
        <v>0</v>
      </c>
      <c r="X776" s="38">
        <v>893</v>
      </c>
      <c r="Y776" s="38">
        <v>15340</v>
      </c>
    </row>
    <row r="777" spans="1:25" x14ac:dyDescent="0.3">
      <c r="A777" s="31">
        <v>3501</v>
      </c>
      <c r="B777" s="32">
        <v>3501137210</v>
      </c>
      <c r="C777" s="33" t="s">
        <v>317</v>
      </c>
      <c r="D777" s="31">
        <v>137</v>
      </c>
      <c r="E777" s="33" t="s">
        <v>210</v>
      </c>
      <c r="F777" s="31">
        <v>210</v>
      </c>
      <c r="G777" s="33" t="s">
        <v>54</v>
      </c>
      <c r="H777" s="34">
        <v>1</v>
      </c>
      <c r="I777" s="35">
        <v>10127</v>
      </c>
      <c r="J777" s="35">
        <v>3428</v>
      </c>
      <c r="K777" s="35">
        <v>0</v>
      </c>
      <c r="L777" s="35">
        <v>893</v>
      </c>
      <c r="M777" s="35">
        <v>14448</v>
      </c>
      <c r="N777" s="24"/>
      <c r="O777" s="34">
        <v>0</v>
      </c>
      <c r="P777" s="34">
        <v>0</v>
      </c>
      <c r="Q777" s="36">
        <v>0.09</v>
      </c>
      <c r="R777" s="36">
        <v>6.4058701199130069E-2</v>
      </c>
      <c r="S777" s="37">
        <v>0</v>
      </c>
      <c r="T777" s="24"/>
      <c r="U777" s="38">
        <v>13555</v>
      </c>
      <c r="V777" s="38">
        <v>0</v>
      </c>
      <c r="W777" s="38">
        <v>0</v>
      </c>
      <c r="X777" s="38">
        <v>893</v>
      </c>
      <c r="Y777" s="38">
        <v>14448</v>
      </c>
    </row>
    <row r="778" spans="1:25" x14ac:dyDescent="0.3">
      <c r="A778" s="31">
        <v>3501</v>
      </c>
      <c r="B778" s="32">
        <v>3501137278</v>
      </c>
      <c r="C778" s="33" t="s">
        <v>317</v>
      </c>
      <c r="D778" s="31">
        <v>137</v>
      </c>
      <c r="E778" s="33" t="s">
        <v>210</v>
      </c>
      <c r="F778" s="31">
        <v>278</v>
      </c>
      <c r="G778" s="33" t="s">
        <v>212</v>
      </c>
      <c r="H778" s="34">
        <v>2</v>
      </c>
      <c r="I778" s="35">
        <v>12117</v>
      </c>
      <c r="J778" s="35">
        <v>3491</v>
      </c>
      <c r="K778" s="35">
        <v>0</v>
      </c>
      <c r="L778" s="35">
        <v>893</v>
      </c>
      <c r="M778" s="35">
        <v>16501</v>
      </c>
      <c r="N778" s="24"/>
      <c r="O778" s="34">
        <v>0</v>
      </c>
      <c r="P778" s="34">
        <v>0</v>
      </c>
      <c r="Q778" s="36">
        <v>0.09</v>
      </c>
      <c r="R778" s="36">
        <v>5.5149009298828926E-2</v>
      </c>
      <c r="S778" s="37">
        <v>0</v>
      </c>
      <c r="T778" s="24"/>
      <c r="U778" s="38">
        <v>31216</v>
      </c>
      <c r="V778" s="38">
        <v>0</v>
      </c>
      <c r="W778" s="38">
        <v>0</v>
      </c>
      <c r="X778" s="38">
        <v>1786</v>
      </c>
      <c r="Y778" s="38">
        <v>33002</v>
      </c>
    </row>
    <row r="779" spans="1:25" x14ac:dyDescent="0.3">
      <c r="A779" s="31">
        <v>3501</v>
      </c>
      <c r="B779" s="32">
        <v>3501137281</v>
      </c>
      <c r="C779" s="33" t="s">
        <v>317</v>
      </c>
      <c r="D779" s="31">
        <v>137</v>
      </c>
      <c r="E779" s="33" t="s">
        <v>210</v>
      </c>
      <c r="F779" s="31">
        <v>281</v>
      </c>
      <c r="G779" s="33" t="s">
        <v>169</v>
      </c>
      <c r="H779" s="34">
        <v>79</v>
      </c>
      <c r="I779" s="35">
        <v>13741</v>
      </c>
      <c r="J779" s="35">
        <v>21</v>
      </c>
      <c r="K779" s="35">
        <v>0</v>
      </c>
      <c r="L779" s="35">
        <v>893</v>
      </c>
      <c r="M779" s="35">
        <v>14655</v>
      </c>
      <c r="N779" s="24"/>
      <c r="O779" s="34">
        <v>0</v>
      </c>
      <c r="P779" s="34">
        <v>0</v>
      </c>
      <c r="Q779" s="36">
        <v>0.18</v>
      </c>
      <c r="R779" s="36">
        <v>0.12776918009196925</v>
      </c>
      <c r="S779" s="37">
        <v>0</v>
      </c>
      <c r="T779" s="24"/>
      <c r="U779" s="38">
        <v>1087198</v>
      </c>
      <c r="V779" s="38">
        <v>0</v>
      </c>
      <c r="W779" s="38">
        <v>0</v>
      </c>
      <c r="X779" s="38">
        <v>70547</v>
      </c>
      <c r="Y779" s="38">
        <v>1157745</v>
      </c>
    </row>
    <row r="780" spans="1:25" x14ac:dyDescent="0.3">
      <c r="A780" s="31">
        <v>3501</v>
      </c>
      <c r="B780" s="32">
        <v>3501137332</v>
      </c>
      <c r="C780" s="33" t="s">
        <v>317</v>
      </c>
      <c r="D780" s="31">
        <v>137</v>
      </c>
      <c r="E780" s="33" t="s">
        <v>210</v>
      </c>
      <c r="F780" s="31">
        <v>332</v>
      </c>
      <c r="G780" s="33" t="s">
        <v>221</v>
      </c>
      <c r="H780" s="34">
        <v>9</v>
      </c>
      <c r="I780" s="35">
        <v>10127</v>
      </c>
      <c r="J780" s="35">
        <v>926</v>
      </c>
      <c r="K780" s="35">
        <v>0</v>
      </c>
      <c r="L780" s="35">
        <v>893</v>
      </c>
      <c r="M780" s="35">
        <v>11946</v>
      </c>
      <c r="N780" s="24"/>
      <c r="O780" s="34">
        <v>0</v>
      </c>
      <c r="P780" s="34">
        <v>0</v>
      </c>
      <c r="Q780" s="36">
        <v>0.09</v>
      </c>
      <c r="R780" s="36">
        <v>2.0279271162085118E-2</v>
      </c>
      <c r="S780" s="37">
        <v>0</v>
      </c>
      <c r="T780" s="24"/>
      <c r="U780" s="38">
        <v>99477</v>
      </c>
      <c r="V780" s="38">
        <v>0</v>
      </c>
      <c r="W780" s="38">
        <v>0</v>
      </c>
      <c r="X780" s="38">
        <v>8037</v>
      </c>
      <c r="Y780" s="38">
        <v>107514</v>
      </c>
    </row>
    <row r="781" spans="1:25" x14ac:dyDescent="0.3">
      <c r="A781" s="31">
        <v>3502</v>
      </c>
      <c r="B781" s="32">
        <v>3502281061</v>
      </c>
      <c r="C781" s="33" t="s">
        <v>318</v>
      </c>
      <c r="D781" s="31">
        <v>281</v>
      </c>
      <c r="E781" s="33" t="s">
        <v>169</v>
      </c>
      <c r="F781" s="31">
        <v>61</v>
      </c>
      <c r="G781" s="33" t="s">
        <v>170</v>
      </c>
      <c r="H781" s="34">
        <v>2</v>
      </c>
      <c r="I781" s="35">
        <v>12390</v>
      </c>
      <c r="J781" s="35">
        <v>518</v>
      </c>
      <c r="K781" s="35">
        <v>0</v>
      </c>
      <c r="L781" s="35">
        <v>893</v>
      </c>
      <c r="M781" s="35">
        <v>13801</v>
      </c>
      <c r="N781" s="24"/>
      <c r="O781" s="34">
        <v>0</v>
      </c>
      <c r="P781" s="34">
        <v>0</v>
      </c>
      <c r="Q781" s="36">
        <v>0.09</v>
      </c>
      <c r="R781" s="36">
        <v>3.5497001029096295E-2</v>
      </c>
      <c r="S781" s="37">
        <v>0</v>
      </c>
      <c r="T781" s="24"/>
      <c r="U781" s="38">
        <v>25816</v>
      </c>
      <c r="V781" s="38">
        <v>0</v>
      </c>
      <c r="W781" s="38">
        <v>0</v>
      </c>
      <c r="X781" s="38">
        <v>1786</v>
      </c>
      <c r="Y781" s="38">
        <v>27602</v>
      </c>
    </row>
    <row r="782" spans="1:25" x14ac:dyDescent="0.3">
      <c r="A782" s="31">
        <v>3502</v>
      </c>
      <c r="B782" s="32">
        <v>3502281137</v>
      </c>
      <c r="C782" s="33" t="s">
        <v>318</v>
      </c>
      <c r="D782" s="31">
        <v>281</v>
      </c>
      <c r="E782" s="33" t="s">
        <v>169</v>
      </c>
      <c r="F782" s="31">
        <v>137</v>
      </c>
      <c r="G782" s="33" t="s">
        <v>210</v>
      </c>
      <c r="H782" s="34">
        <v>1</v>
      </c>
      <c r="I782" s="35">
        <v>14107</v>
      </c>
      <c r="J782" s="35">
        <v>23</v>
      </c>
      <c r="K782" s="35">
        <v>0</v>
      </c>
      <c r="L782" s="35">
        <v>893</v>
      </c>
      <c r="M782" s="35">
        <v>15023</v>
      </c>
      <c r="N782" s="24"/>
      <c r="O782" s="34">
        <v>0</v>
      </c>
      <c r="P782" s="34">
        <v>0</v>
      </c>
      <c r="Q782" s="36">
        <v>0.18</v>
      </c>
      <c r="R782" s="36">
        <v>0.13203357633904017</v>
      </c>
      <c r="S782" s="37">
        <v>0</v>
      </c>
      <c r="T782" s="24"/>
      <c r="U782" s="38">
        <v>14130</v>
      </c>
      <c r="V782" s="38">
        <v>0</v>
      </c>
      <c r="W782" s="38">
        <v>0</v>
      </c>
      <c r="X782" s="38">
        <v>893</v>
      </c>
      <c r="Y782" s="38">
        <v>15023</v>
      </c>
    </row>
    <row r="783" spans="1:25" x14ac:dyDescent="0.3">
      <c r="A783" s="31">
        <v>3502</v>
      </c>
      <c r="B783" s="32">
        <v>3502281281</v>
      </c>
      <c r="C783" s="33" t="s">
        <v>318</v>
      </c>
      <c r="D783" s="31">
        <v>281</v>
      </c>
      <c r="E783" s="33" t="s">
        <v>169</v>
      </c>
      <c r="F783" s="31">
        <v>281</v>
      </c>
      <c r="G783" s="33" t="s">
        <v>169</v>
      </c>
      <c r="H783" s="34">
        <v>527</v>
      </c>
      <c r="I783" s="35">
        <v>12619</v>
      </c>
      <c r="J783" s="35">
        <v>20</v>
      </c>
      <c r="K783" s="35">
        <v>0</v>
      </c>
      <c r="L783" s="35">
        <v>893</v>
      </c>
      <c r="M783" s="35">
        <v>13532</v>
      </c>
      <c r="N783" s="24"/>
      <c r="O783" s="34">
        <v>0</v>
      </c>
      <c r="P783" s="34">
        <v>0</v>
      </c>
      <c r="Q783" s="36">
        <v>0.18</v>
      </c>
      <c r="R783" s="36">
        <v>0.12776918009196925</v>
      </c>
      <c r="S783" s="37">
        <v>0</v>
      </c>
      <c r="T783" s="24"/>
      <c r="U783" s="38">
        <v>6660753</v>
      </c>
      <c r="V783" s="38">
        <v>0</v>
      </c>
      <c r="W783" s="38">
        <v>0</v>
      </c>
      <c r="X783" s="38">
        <v>470611</v>
      </c>
      <c r="Y783" s="38">
        <v>7131364</v>
      </c>
    </row>
    <row r="784" spans="1:25" x14ac:dyDescent="0.3">
      <c r="A784" s="31">
        <v>3503</v>
      </c>
      <c r="B784" s="32">
        <v>3503160031</v>
      </c>
      <c r="C784" s="33" t="s">
        <v>319</v>
      </c>
      <c r="D784" s="31">
        <v>160</v>
      </c>
      <c r="E784" s="33" t="s">
        <v>104</v>
      </c>
      <c r="F784" s="31">
        <v>31</v>
      </c>
      <c r="G784" s="33" t="s">
        <v>101</v>
      </c>
      <c r="H784" s="34">
        <v>10</v>
      </c>
      <c r="I784" s="35">
        <v>9118</v>
      </c>
      <c r="J784" s="35">
        <v>4230</v>
      </c>
      <c r="K784" s="35">
        <v>0</v>
      </c>
      <c r="L784" s="35">
        <v>893</v>
      </c>
      <c r="M784" s="35">
        <v>14241</v>
      </c>
      <c r="N784" s="24"/>
      <c r="O784" s="34">
        <v>0</v>
      </c>
      <c r="P784" s="34">
        <v>0</v>
      </c>
      <c r="Q784" s="36">
        <v>0.09</v>
      </c>
      <c r="R784" s="36">
        <v>2.7986524078624942E-2</v>
      </c>
      <c r="S784" s="37">
        <v>0</v>
      </c>
      <c r="T784" s="24"/>
      <c r="U784" s="38">
        <v>133480</v>
      </c>
      <c r="V784" s="38">
        <v>0</v>
      </c>
      <c r="W784" s="38">
        <v>0</v>
      </c>
      <c r="X784" s="38">
        <v>8930</v>
      </c>
      <c r="Y784" s="38">
        <v>142410</v>
      </c>
    </row>
    <row r="785" spans="1:25" x14ac:dyDescent="0.3">
      <c r="A785" s="31">
        <v>3503</v>
      </c>
      <c r="B785" s="32">
        <v>3503160044</v>
      </c>
      <c r="C785" s="33" t="s">
        <v>319</v>
      </c>
      <c r="D785" s="31">
        <v>160</v>
      </c>
      <c r="E785" s="33" t="s">
        <v>104</v>
      </c>
      <c r="F785" s="31">
        <v>44</v>
      </c>
      <c r="G785" s="33" t="s">
        <v>35</v>
      </c>
      <c r="H785" s="34">
        <v>2</v>
      </c>
      <c r="I785" s="35">
        <v>8749</v>
      </c>
      <c r="J785" s="35">
        <v>200</v>
      </c>
      <c r="K785" s="35">
        <v>0</v>
      </c>
      <c r="L785" s="35">
        <v>893</v>
      </c>
      <c r="M785" s="35">
        <v>9842</v>
      </c>
      <c r="N785" s="24"/>
      <c r="O785" s="34">
        <v>0</v>
      </c>
      <c r="P785" s="34">
        <v>0</v>
      </c>
      <c r="Q785" s="36">
        <v>0.09</v>
      </c>
      <c r="R785" s="36">
        <v>5.5847301083240118E-2</v>
      </c>
      <c r="S785" s="37">
        <v>0</v>
      </c>
      <c r="T785" s="24"/>
      <c r="U785" s="38">
        <v>17898</v>
      </c>
      <c r="V785" s="38">
        <v>0</v>
      </c>
      <c r="W785" s="38">
        <v>0</v>
      </c>
      <c r="X785" s="38">
        <v>1786</v>
      </c>
      <c r="Y785" s="38">
        <v>19684</v>
      </c>
    </row>
    <row r="786" spans="1:25" x14ac:dyDescent="0.3">
      <c r="A786" s="31">
        <v>3503</v>
      </c>
      <c r="B786" s="32">
        <v>3503160048</v>
      </c>
      <c r="C786" s="33" t="s">
        <v>319</v>
      </c>
      <c r="D786" s="31">
        <v>160</v>
      </c>
      <c r="E786" s="33" t="s">
        <v>104</v>
      </c>
      <c r="F786" s="31">
        <v>48</v>
      </c>
      <c r="G786" s="33" t="s">
        <v>152</v>
      </c>
      <c r="H786" s="34">
        <v>1</v>
      </c>
      <c r="I786" s="35">
        <v>8749</v>
      </c>
      <c r="J786" s="35">
        <v>6953</v>
      </c>
      <c r="K786" s="35">
        <v>0</v>
      </c>
      <c r="L786" s="35">
        <v>893</v>
      </c>
      <c r="M786" s="35">
        <v>16595</v>
      </c>
      <c r="N786" s="24"/>
      <c r="O786" s="34">
        <v>0</v>
      </c>
      <c r="P786" s="34">
        <v>0</v>
      </c>
      <c r="Q786" s="36">
        <v>0.09</v>
      </c>
      <c r="R786" s="36">
        <v>1.2116607373427524E-3</v>
      </c>
      <c r="S786" s="37">
        <v>0</v>
      </c>
      <c r="T786" s="24"/>
      <c r="U786" s="38">
        <v>15702</v>
      </c>
      <c r="V786" s="38">
        <v>0</v>
      </c>
      <c r="W786" s="38">
        <v>0</v>
      </c>
      <c r="X786" s="38">
        <v>893</v>
      </c>
      <c r="Y786" s="38">
        <v>16595</v>
      </c>
    </row>
    <row r="787" spans="1:25" x14ac:dyDescent="0.3">
      <c r="A787" s="31">
        <v>3503</v>
      </c>
      <c r="B787" s="32">
        <v>3503160056</v>
      </c>
      <c r="C787" s="33" t="s">
        <v>319</v>
      </c>
      <c r="D787" s="31">
        <v>160</v>
      </c>
      <c r="E787" s="33" t="s">
        <v>104</v>
      </c>
      <c r="F787" s="31">
        <v>56</v>
      </c>
      <c r="G787" s="33" t="s">
        <v>153</v>
      </c>
      <c r="H787" s="34">
        <v>3</v>
      </c>
      <c r="I787" s="35">
        <v>8749</v>
      </c>
      <c r="J787" s="35">
        <v>3399</v>
      </c>
      <c r="K787" s="35">
        <v>0</v>
      </c>
      <c r="L787" s="35">
        <v>893</v>
      </c>
      <c r="M787" s="35">
        <v>13041</v>
      </c>
      <c r="N787" s="24"/>
      <c r="O787" s="34">
        <v>0</v>
      </c>
      <c r="P787" s="34">
        <v>0</v>
      </c>
      <c r="Q787" s="36">
        <v>0.09</v>
      </c>
      <c r="R787" s="36">
        <v>2.367741542734313E-2</v>
      </c>
      <c r="S787" s="37">
        <v>0</v>
      </c>
      <c r="T787" s="24"/>
      <c r="U787" s="38">
        <v>36444</v>
      </c>
      <c r="V787" s="38">
        <v>0</v>
      </c>
      <c r="W787" s="38">
        <v>0</v>
      </c>
      <c r="X787" s="38">
        <v>2679</v>
      </c>
      <c r="Y787" s="38">
        <v>39123</v>
      </c>
    </row>
    <row r="788" spans="1:25" x14ac:dyDescent="0.3">
      <c r="A788" s="31">
        <v>3503</v>
      </c>
      <c r="B788" s="32">
        <v>3503160079</v>
      </c>
      <c r="C788" s="33" t="s">
        <v>319</v>
      </c>
      <c r="D788" s="31">
        <v>160</v>
      </c>
      <c r="E788" s="33" t="s">
        <v>104</v>
      </c>
      <c r="F788" s="31">
        <v>79</v>
      </c>
      <c r="G788" s="33" t="s">
        <v>109</v>
      </c>
      <c r="H788" s="34">
        <v>61</v>
      </c>
      <c r="I788" s="35">
        <v>9972</v>
      </c>
      <c r="J788" s="35">
        <v>1010</v>
      </c>
      <c r="K788" s="35">
        <v>0</v>
      </c>
      <c r="L788" s="35">
        <v>893</v>
      </c>
      <c r="M788" s="35">
        <v>11875</v>
      </c>
      <c r="N788" s="24"/>
      <c r="O788" s="34">
        <v>0</v>
      </c>
      <c r="P788" s="34">
        <v>0</v>
      </c>
      <c r="Q788" s="36">
        <v>0.09</v>
      </c>
      <c r="R788" s="36">
        <v>6.7402102928541777E-2</v>
      </c>
      <c r="S788" s="37">
        <v>0</v>
      </c>
      <c r="T788" s="24"/>
      <c r="U788" s="38">
        <v>669902</v>
      </c>
      <c r="V788" s="38">
        <v>0</v>
      </c>
      <c r="W788" s="38">
        <v>0</v>
      </c>
      <c r="X788" s="38">
        <v>54473</v>
      </c>
      <c r="Y788" s="38">
        <v>724375</v>
      </c>
    </row>
    <row r="789" spans="1:25" x14ac:dyDescent="0.3">
      <c r="A789" s="31">
        <v>3503</v>
      </c>
      <c r="B789" s="32">
        <v>3503160149</v>
      </c>
      <c r="C789" s="33" t="s">
        <v>319</v>
      </c>
      <c r="D789" s="31">
        <v>160</v>
      </c>
      <c r="E789" s="33" t="s">
        <v>104</v>
      </c>
      <c r="F789" s="31">
        <v>149</v>
      </c>
      <c r="G789" s="33" t="s">
        <v>103</v>
      </c>
      <c r="H789" s="34">
        <v>1</v>
      </c>
      <c r="I789" s="35">
        <v>12729</v>
      </c>
      <c r="J789" s="35">
        <v>15</v>
      </c>
      <c r="K789" s="35">
        <v>0</v>
      </c>
      <c r="L789" s="35">
        <v>893</v>
      </c>
      <c r="M789" s="35">
        <v>13637</v>
      </c>
      <c r="N789" s="24"/>
      <c r="O789" s="34">
        <v>0</v>
      </c>
      <c r="P789" s="34">
        <v>0</v>
      </c>
      <c r="Q789" s="36">
        <v>0.16</v>
      </c>
      <c r="R789" s="36">
        <v>0.11585385192308002</v>
      </c>
      <c r="S789" s="37">
        <v>0</v>
      </c>
      <c r="T789" s="24"/>
      <c r="U789" s="38">
        <v>12744</v>
      </c>
      <c r="V789" s="38">
        <v>0</v>
      </c>
      <c r="W789" s="38">
        <v>0</v>
      </c>
      <c r="X789" s="38">
        <v>893</v>
      </c>
      <c r="Y789" s="38">
        <v>13637</v>
      </c>
    </row>
    <row r="790" spans="1:25" x14ac:dyDescent="0.3">
      <c r="A790" s="31">
        <v>3503</v>
      </c>
      <c r="B790" s="32">
        <v>3503160160</v>
      </c>
      <c r="C790" s="33" t="s">
        <v>319</v>
      </c>
      <c r="D790" s="31">
        <v>160</v>
      </c>
      <c r="E790" s="33" t="s">
        <v>104</v>
      </c>
      <c r="F790" s="31">
        <v>160</v>
      </c>
      <c r="G790" s="33" t="s">
        <v>104</v>
      </c>
      <c r="H790" s="34">
        <v>753</v>
      </c>
      <c r="I790" s="35">
        <v>11225</v>
      </c>
      <c r="J790" s="35">
        <v>330</v>
      </c>
      <c r="K790" s="35">
        <v>563.64541832669318</v>
      </c>
      <c r="L790" s="35">
        <v>893</v>
      </c>
      <c r="M790" s="35">
        <v>13011.645418326692</v>
      </c>
      <c r="N790" s="24"/>
      <c r="O790" s="34">
        <v>0</v>
      </c>
      <c r="P790" s="34">
        <v>0</v>
      </c>
      <c r="Q790" s="36">
        <v>0.1273</v>
      </c>
      <c r="R790" s="36">
        <v>0.10932689985773358</v>
      </c>
      <c r="S790" s="37">
        <v>0</v>
      </c>
      <c r="T790" s="24"/>
      <c r="U790" s="38">
        <v>8700915</v>
      </c>
      <c r="V790" s="38">
        <v>424425</v>
      </c>
      <c r="W790" s="38">
        <v>0</v>
      </c>
      <c r="X790" s="38">
        <v>672429</v>
      </c>
      <c r="Y790" s="38">
        <v>9797769</v>
      </c>
    </row>
    <row r="791" spans="1:25" x14ac:dyDescent="0.3">
      <c r="A791" s="31">
        <v>3503</v>
      </c>
      <c r="B791" s="32">
        <v>3503160229</v>
      </c>
      <c r="C791" s="33" t="s">
        <v>319</v>
      </c>
      <c r="D791" s="31">
        <v>160</v>
      </c>
      <c r="E791" s="33" t="s">
        <v>104</v>
      </c>
      <c r="F791" s="31">
        <v>229</v>
      </c>
      <c r="G791" s="33" t="s">
        <v>113</v>
      </c>
      <c r="H791" s="34">
        <v>2</v>
      </c>
      <c r="I791" s="35">
        <v>12706</v>
      </c>
      <c r="J791" s="35">
        <v>2191</v>
      </c>
      <c r="K791" s="35">
        <v>0</v>
      </c>
      <c r="L791" s="35">
        <v>893</v>
      </c>
      <c r="M791" s="35">
        <v>15790</v>
      </c>
      <c r="N791" s="24"/>
      <c r="O791" s="34">
        <v>0</v>
      </c>
      <c r="P791" s="34">
        <v>0</v>
      </c>
      <c r="Q791" s="36">
        <v>0.09</v>
      </c>
      <c r="R791" s="36">
        <v>1.1817585417778463E-2</v>
      </c>
      <c r="S791" s="37">
        <v>0</v>
      </c>
      <c r="T791" s="24"/>
      <c r="U791" s="38">
        <v>29794</v>
      </c>
      <c r="V791" s="38">
        <v>0</v>
      </c>
      <c r="W791" s="38">
        <v>0</v>
      </c>
      <c r="X791" s="38">
        <v>1786</v>
      </c>
      <c r="Y791" s="38">
        <v>31580</v>
      </c>
    </row>
    <row r="792" spans="1:25" x14ac:dyDescent="0.3">
      <c r="A792" s="31">
        <v>3503</v>
      </c>
      <c r="B792" s="32">
        <v>3503160295</v>
      </c>
      <c r="C792" s="33" t="s">
        <v>319</v>
      </c>
      <c r="D792" s="31">
        <v>160</v>
      </c>
      <c r="E792" s="33" t="s">
        <v>104</v>
      </c>
      <c r="F792" s="31">
        <v>295</v>
      </c>
      <c r="G792" s="33" t="s">
        <v>155</v>
      </c>
      <c r="H792" s="34">
        <v>2</v>
      </c>
      <c r="I792" s="35">
        <v>8727</v>
      </c>
      <c r="J792" s="35">
        <v>4173</v>
      </c>
      <c r="K792" s="35">
        <v>0</v>
      </c>
      <c r="L792" s="35">
        <v>893</v>
      </c>
      <c r="M792" s="35">
        <v>13793</v>
      </c>
      <c r="N792" s="24"/>
      <c r="O792" s="34">
        <v>0</v>
      </c>
      <c r="P792" s="34">
        <v>0</v>
      </c>
      <c r="Q792" s="36">
        <v>0.09</v>
      </c>
      <c r="R792" s="36">
        <v>2.1576596807012315E-2</v>
      </c>
      <c r="S792" s="37">
        <v>0</v>
      </c>
      <c r="T792" s="24"/>
      <c r="U792" s="38">
        <v>25800</v>
      </c>
      <c r="V792" s="38">
        <v>0</v>
      </c>
      <c r="W792" s="38">
        <v>0</v>
      </c>
      <c r="X792" s="38">
        <v>1786</v>
      </c>
      <c r="Y792" s="38">
        <v>27586</v>
      </c>
    </row>
    <row r="793" spans="1:25" x14ac:dyDescent="0.3">
      <c r="A793" s="31">
        <v>3503</v>
      </c>
      <c r="B793" s="32">
        <v>3503160301</v>
      </c>
      <c r="C793" s="33" t="s">
        <v>319</v>
      </c>
      <c r="D793" s="31">
        <v>160</v>
      </c>
      <c r="E793" s="33" t="s">
        <v>104</v>
      </c>
      <c r="F793" s="31">
        <v>301</v>
      </c>
      <c r="G793" s="33" t="s">
        <v>151</v>
      </c>
      <c r="H793" s="34">
        <v>4</v>
      </c>
      <c r="I793" s="35">
        <v>10028.147804726368</v>
      </c>
      <c r="J793" s="35">
        <v>3618</v>
      </c>
      <c r="K793" s="35">
        <v>0</v>
      </c>
      <c r="L793" s="35">
        <v>893</v>
      </c>
      <c r="M793" s="35">
        <v>14539.147804726368</v>
      </c>
      <c r="N793" s="24"/>
      <c r="O793" s="34">
        <v>0</v>
      </c>
      <c r="P793" s="34">
        <v>0</v>
      </c>
      <c r="Q793" s="36">
        <v>0.09</v>
      </c>
      <c r="R793" s="36">
        <v>4.5563263602853413E-2</v>
      </c>
      <c r="S793" s="37">
        <v>0</v>
      </c>
      <c r="T793" s="24"/>
      <c r="U793" s="38">
        <v>54584</v>
      </c>
      <c r="V793" s="38">
        <v>0</v>
      </c>
      <c r="W793" s="38">
        <v>0</v>
      </c>
      <c r="X793" s="38">
        <v>3572</v>
      </c>
      <c r="Y793" s="38">
        <v>58156</v>
      </c>
    </row>
    <row r="794" spans="1:25" x14ac:dyDescent="0.3">
      <c r="A794" s="31">
        <v>3503</v>
      </c>
      <c r="B794" s="32">
        <v>3503160673</v>
      </c>
      <c r="C794" s="33" t="s">
        <v>319</v>
      </c>
      <c r="D794" s="31">
        <v>160</v>
      </c>
      <c r="E794" s="33" t="s">
        <v>104</v>
      </c>
      <c r="F794" s="31">
        <v>673</v>
      </c>
      <c r="G794" s="33" t="s">
        <v>159</v>
      </c>
      <c r="H794" s="34">
        <v>1</v>
      </c>
      <c r="I794" s="35">
        <v>9711.8824778761082</v>
      </c>
      <c r="J794" s="35">
        <v>4610</v>
      </c>
      <c r="K794" s="35">
        <v>0</v>
      </c>
      <c r="L794" s="35">
        <v>893</v>
      </c>
      <c r="M794" s="35">
        <v>15214.882477876108</v>
      </c>
      <c r="N794" s="24"/>
      <c r="O794" s="34">
        <v>0</v>
      </c>
      <c r="P794" s="34">
        <v>0</v>
      </c>
      <c r="Q794" s="36">
        <v>0.09</v>
      </c>
      <c r="R794" s="36">
        <v>2.1571515041317223E-2</v>
      </c>
      <c r="S794" s="37">
        <v>0</v>
      </c>
      <c r="T794" s="24"/>
      <c r="U794" s="38">
        <v>14322</v>
      </c>
      <c r="V794" s="38">
        <v>0</v>
      </c>
      <c r="W794" s="38">
        <v>0</v>
      </c>
      <c r="X794" s="38">
        <v>893</v>
      </c>
      <c r="Y794" s="38">
        <v>15215</v>
      </c>
    </row>
    <row r="795" spans="1:25" x14ac:dyDescent="0.3">
      <c r="A795" s="31">
        <v>3503</v>
      </c>
      <c r="B795" s="32">
        <v>3503160735</v>
      </c>
      <c r="C795" s="33" t="s">
        <v>319</v>
      </c>
      <c r="D795" s="31">
        <v>160</v>
      </c>
      <c r="E795" s="33" t="s">
        <v>104</v>
      </c>
      <c r="F795" s="31">
        <v>735</v>
      </c>
      <c r="G795" s="33" t="s">
        <v>138</v>
      </c>
      <c r="H795" s="34">
        <v>3</v>
      </c>
      <c r="I795" s="35">
        <v>12729</v>
      </c>
      <c r="J795" s="35">
        <v>5094</v>
      </c>
      <c r="K795" s="35">
        <v>0</v>
      </c>
      <c r="L795" s="35">
        <v>893</v>
      </c>
      <c r="M795" s="35">
        <v>18716</v>
      </c>
      <c r="N795" s="24"/>
      <c r="O795" s="34">
        <v>0</v>
      </c>
      <c r="P795" s="34">
        <v>0</v>
      </c>
      <c r="Q795" s="36">
        <v>0.09</v>
      </c>
      <c r="R795" s="36">
        <v>2.12082841420623E-2</v>
      </c>
      <c r="S795" s="37">
        <v>0</v>
      </c>
      <c r="T795" s="24"/>
      <c r="U795" s="38">
        <v>53469</v>
      </c>
      <c r="V795" s="38">
        <v>0</v>
      </c>
      <c r="W795" s="38">
        <v>0</v>
      </c>
      <c r="X795" s="38">
        <v>2679</v>
      </c>
      <c r="Y795" s="38">
        <v>56148</v>
      </c>
    </row>
    <row r="796" spans="1:25" x14ac:dyDescent="0.3">
      <c r="A796" s="31">
        <v>3504</v>
      </c>
      <c r="B796" s="32">
        <v>3504035035</v>
      </c>
      <c r="C796" s="33" t="s">
        <v>320</v>
      </c>
      <c r="D796" s="31">
        <v>35</v>
      </c>
      <c r="E796" s="33" t="s">
        <v>22</v>
      </c>
      <c r="F796" s="31">
        <v>35</v>
      </c>
      <c r="G796" s="33" t="s">
        <v>22</v>
      </c>
      <c r="H796" s="34">
        <v>273</v>
      </c>
      <c r="I796" s="35">
        <v>13893</v>
      </c>
      <c r="J796" s="35">
        <v>4884</v>
      </c>
      <c r="K796" s="35">
        <v>485.84981684981688</v>
      </c>
      <c r="L796" s="35">
        <v>893</v>
      </c>
      <c r="M796" s="35">
        <v>20155.849816849815</v>
      </c>
      <c r="N796" s="24"/>
      <c r="O796" s="34">
        <v>0</v>
      </c>
      <c r="P796" s="34">
        <v>0</v>
      </c>
      <c r="Q796" s="36">
        <v>0.18</v>
      </c>
      <c r="R796" s="36">
        <v>0.1589661347017316</v>
      </c>
      <c r="S796" s="37">
        <v>0</v>
      </c>
      <c r="T796" s="24"/>
      <c r="U796" s="38">
        <v>5126121</v>
      </c>
      <c r="V796" s="38">
        <v>132637</v>
      </c>
      <c r="W796" s="38">
        <v>0</v>
      </c>
      <c r="X796" s="38">
        <v>243789</v>
      </c>
      <c r="Y796" s="38">
        <v>5502547</v>
      </c>
    </row>
    <row r="797" spans="1:25" x14ac:dyDescent="0.3">
      <c r="A797" s="31">
        <v>3504</v>
      </c>
      <c r="B797" s="32">
        <v>3504035044</v>
      </c>
      <c r="C797" s="33" t="s">
        <v>320</v>
      </c>
      <c r="D797" s="31">
        <v>35</v>
      </c>
      <c r="E797" s="33" t="s">
        <v>22</v>
      </c>
      <c r="F797" s="31">
        <v>44</v>
      </c>
      <c r="G797" s="33" t="s">
        <v>35</v>
      </c>
      <c r="H797" s="34">
        <v>1</v>
      </c>
      <c r="I797" s="35">
        <v>15045</v>
      </c>
      <c r="J797" s="35">
        <v>345</v>
      </c>
      <c r="K797" s="35">
        <v>0</v>
      </c>
      <c r="L797" s="35">
        <v>893</v>
      </c>
      <c r="M797" s="35">
        <v>16283</v>
      </c>
      <c r="N797" s="24"/>
      <c r="O797" s="34">
        <v>0</v>
      </c>
      <c r="P797" s="34">
        <v>0</v>
      </c>
      <c r="Q797" s="36">
        <v>0.09</v>
      </c>
      <c r="R797" s="36">
        <v>5.5847301083240118E-2</v>
      </c>
      <c r="S797" s="37">
        <v>0</v>
      </c>
      <c r="T797" s="24"/>
      <c r="U797" s="38">
        <v>15390</v>
      </c>
      <c r="V797" s="38">
        <v>0</v>
      </c>
      <c r="W797" s="38">
        <v>0</v>
      </c>
      <c r="X797" s="38">
        <v>893</v>
      </c>
      <c r="Y797" s="38">
        <v>16283</v>
      </c>
    </row>
    <row r="798" spans="1:25" x14ac:dyDescent="0.3">
      <c r="A798" s="31">
        <v>3504</v>
      </c>
      <c r="B798" s="32">
        <v>3504035163</v>
      </c>
      <c r="C798" s="33" t="s">
        <v>320</v>
      </c>
      <c r="D798" s="31">
        <v>35</v>
      </c>
      <c r="E798" s="33" t="s">
        <v>22</v>
      </c>
      <c r="F798" s="31">
        <v>163</v>
      </c>
      <c r="G798" s="33" t="s">
        <v>27</v>
      </c>
      <c r="H798" s="34">
        <v>1</v>
      </c>
      <c r="I798" s="35">
        <v>12625.091753212768</v>
      </c>
      <c r="J798" s="35">
        <v>533</v>
      </c>
      <c r="K798" s="35">
        <v>0</v>
      </c>
      <c r="L798" s="35">
        <v>893</v>
      </c>
      <c r="M798" s="35">
        <v>14051.091753212768</v>
      </c>
      <c r="N798" s="24"/>
      <c r="O798" s="34">
        <v>0</v>
      </c>
      <c r="P798" s="34">
        <v>0</v>
      </c>
      <c r="Q798" s="36">
        <v>0.18</v>
      </c>
      <c r="R798" s="36">
        <v>9.7611877434862299E-2</v>
      </c>
      <c r="S798" s="37">
        <v>0</v>
      </c>
      <c r="T798" s="24"/>
      <c r="U798" s="38">
        <v>13158</v>
      </c>
      <c r="V798" s="38">
        <v>0</v>
      </c>
      <c r="W798" s="38">
        <v>0</v>
      </c>
      <c r="X798" s="38">
        <v>893</v>
      </c>
      <c r="Y798" s="38">
        <v>14051</v>
      </c>
    </row>
    <row r="799" spans="1:25" x14ac:dyDescent="0.3">
      <c r="A799" s="31">
        <v>3504</v>
      </c>
      <c r="B799" s="32">
        <v>3504035189</v>
      </c>
      <c r="C799" s="33" t="s">
        <v>320</v>
      </c>
      <c r="D799" s="31">
        <v>35</v>
      </c>
      <c r="E799" s="33" t="s">
        <v>22</v>
      </c>
      <c r="F799" s="31">
        <v>189</v>
      </c>
      <c r="G799" s="33" t="s">
        <v>38</v>
      </c>
      <c r="H799" s="34">
        <v>4</v>
      </c>
      <c r="I799" s="35">
        <v>13624</v>
      </c>
      <c r="J799" s="35">
        <v>5459</v>
      </c>
      <c r="K799" s="35">
        <v>0</v>
      </c>
      <c r="L799" s="35">
        <v>893</v>
      </c>
      <c r="M799" s="35">
        <v>19976</v>
      </c>
      <c r="N799" s="24"/>
      <c r="O799" s="34">
        <v>0</v>
      </c>
      <c r="P799" s="34">
        <v>0</v>
      </c>
      <c r="Q799" s="36">
        <v>0.09</v>
      </c>
      <c r="R799" s="36">
        <v>4.582748749590723E-3</v>
      </c>
      <c r="S799" s="37">
        <v>0</v>
      </c>
      <c r="T799" s="24"/>
      <c r="U799" s="38">
        <v>76332</v>
      </c>
      <c r="V799" s="38">
        <v>0</v>
      </c>
      <c r="W799" s="38">
        <v>0</v>
      </c>
      <c r="X799" s="38">
        <v>3572</v>
      </c>
      <c r="Y799" s="38">
        <v>79904</v>
      </c>
    </row>
    <row r="800" spans="1:25" x14ac:dyDescent="0.3">
      <c r="A800" s="31">
        <v>3504</v>
      </c>
      <c r="B800" s="32">
        <v>3504035308</v>
      </c>
      <c r="C800" s="33" t="s">
        <v>320</v>
      </c>
      <c r="D800" s="31">
        <v>35</v>
      </c>
      <c r="E800" s="33" t="s">
        <v>22</v>
      </c>
      <c r="F800" s="31">
        <v>308</v>
      </c>
      <c r="G800" s="33" t="s">
        <v>32</v>
      </c>
      <c r="H800" s="34">
        <v>1</v>
      </c>
      <c r="I800" s="35">
        <v>15045</v>
      </c>
      <c r="J800" s="35">
        <v>8730</v>
      </c>
      <c r="K800" s="35">
        <v>0</v>
      </c>
      <c r="L800" s="35">
        <v>893</v>
      </c>
      <c r="M800" s="35">
        <v>24668</v>
      </c>
      <c r="N800" s="24"/>
      <c r="O800" s="34">
        <v>0</v>
      </c>
      <c r="P800" s="34">
        <v>0</v>
      </c>
      <c r="Q800" s="36">
        <v>0.09</v>
      </c>
      <c r="R800" s="36">
        <v>1.6507730479585108E-3</v>
      </c>
      <c r="S800" s="37">
        <v>0</v>
      </c>
      <c r="T800" s="24"/>
      <c r="U800" s="38">
        <v>23775</v>
      </c>
      <c r="V800" s="38">
        <v>0</v>
      </c>
      <c r="W800" s="38">
        <v>0</v>
      </c>
      <c r="X800" s="38">
        <v>893</v>
      </c>
      <c r="Y800" s="38">
        <v>24668</v>
      </c>
    </row>
    <row r="801" spans="1:25" x14ac:dyDescent="0.3">
      <c r="A801" s="31">
        <v>3506</v>
      </c>
      <c r="B801" s="32">
        <v>3506262049</v>
      </c>
      <c r="C801" s="33" t="s">
        <v>321</v>
      </c>
      <c r="D801" s="31">
        <v>262</v>
      </c>
      <c r="E801" s="33" t="s">
        <v>31</v>
      </c>
      <c r="F801" s="31">
        <v>49</v>
      </c>
      <c r="G801" s="33" t="s">
        <v>96</v>
      </c>
      <c r="H801" s="34">
        <v>2</v>
      </c>
      <c r="I801" s="35">
        <v>12117</v>
      </c>
      <c r="J801" s="35">
        <v>15335</v>
      </c>
      <c r="K801" s="35">
        <v>0</v>
      </c>
      <c r="L801" s="35">
        <v>893</v>
      </c>
      <c r="M801" s="35">
        <v>28345</v>
      </c>
      <c r="N801" s="24"/>
      <c r="O801" s="34">
        <v>0</v>
      </c>
      <c r="P801" s="34">
        <v>0</v>
      </c>
      <c r="Q801" s="36">
        <v>0.09</v>
      </c>
      <c r="R801" s="36">
        <v>8.0125851788319644E-2</v>
      </c>
      <c r="S801" s="37">
        <v>0</v>
      </c>
      <c r="T801" s="24"/>
      <c r="U801" s="38">
        <v>54904</v>
      </c>
      <c r="V801" s="38">
        <v>0</v>
      </c>
      <c r="W801" s="38">
        <v>0</v>
      </c>
      <c r="X801" s="38">
        <v>1786</v>
      </c>
      <c r="Y801" s="38">
        <v>56690</v>
      </c>
    </row>
    <row r="802" spans="1:25" x14ac:dyDescent="0.3">
      <c r="A802" s="31">
        <v>3506</v>
      </c>
      <c r="B802" s="32">
        <v>3506262057</v>
      </c>
      <c r="C802" s="33" t="s">
        <v>321</v>
      </c>
      <c r="D802" s="31">
        <v>262</v>
      </c>
      <c r="E802" s="33" t="s">
        <v>31</v>
      </c>
      <c r="F802" s="31">
        <v>57</v>
      </c>
      <c r="G802" s="33" t="s">
        <v>23</v>
      </c>
      <c r="H802" s="34">
        <v>1</v>
      </c>
      <c r="I802" s="35">
        <v>14107</v>
      </c>
      <c r="J802" s="35">
        <v>718</v>
      </c>
      <c r="K802" s="35">
        <v>0</v>
      </c>
      <c r="L802" s="35">
        <v>893</v>
      </c>
      <c r="M802" s="35">
        <v>15718</v>
      </c>
      <c r="N802" s="24"/>
      <c r="O802" s="34">
        <v>0</v>
      </c>
      <c r="P802" s="34">
        <v>0</v>
      </c>
      <c r="Q802" s="36">
        <v>0.18</v>
      </c>
      <c r="R802" s="36">
        <v>0.14357074949612178</v>
      </c>
      <c r="S802" s="37">
        <v>0</v>
      </c>
      <c r="T802" s="24"/>
      <c r="U802" s="38">
        <v>14825</v>
      </c>
      <c r="V802" s="38">
        <v>0</v>
      </c>
      <c r="W802" s="38">
        <v>0</v>
      </c>
      <c r="X802" s="38">
        <v>893</v>
      </c>
      <c r="Y802" s="38">
        <v>15718</v>
      </c>
    </row>
    <row r="803" spans="1:25" x14ac:dyDescent="0.3">
      <c r="A803" s="31">
        <v>3506</v>
      </c>
      <c r="B803" s="32">
        <v>3506262071</v>
      </c>
      <c r="C803" s="33" t="s">
        <v>321</v>
      </c>
      <c r="D803" s="31">
        <v>262</v>
      </c>
      <c r="E803" s="33" t="s">
        <v>31</v>
      </c>
      <c r="F803" s="31">
        <v>71</v>
      </c>
      <c r="G803" s="33" t="s">
        <v>24</v>
      </c>
      <c r="H803" s="34">
        <v>2</v>
      </c>
      <c r="I803" s="35">
        <v>14107</v>
      </c>
      <c r="J803" s="35">
        <v>7330</v>
      </c>
      <c r="K803" s="35">
        <v>0</v>
      </c>
      <c r="L803" s="35">
        <v>893</v>
      </c>
      <c r="M803" s="35">
        <v>22330</v>
      </c>
      <c r="N803" s="24"/>
      <c r="O803" s="34">
        <v>0</v>
      </c>
      <c r="P803" s="34">
        <v>0</v>
      </c>
      <c r="Q803" s="36">
        <v>0.09</v>
      </c>
      <c r="R803" s="36">
        <v>3.5184856204955421E-3</v>
      </c>
      <c r="S803" s="37">
        <v>0</v>
      </c>
      <c r="T803" s="24"/>
      <c r="U803" s="38">
        <v>42874</v>
      </c>
      <c r="V803" s="38">
        <v>0</v>
      </c>
      <c r="W803" s="38">
        <v>0</v>
      </c>
      <c r="X803" s="38">
        <v>1786</v>
      </c>
      <c r="Y803" s="38">
        <v>44660</v>
      </c>
    </row>
    <row r="804" spans="1:25" x14ac:dyDescent="0.3">
      <c r="A804" s="31">
        <v>3506</v>
      </c>
      <c r="B804" s="32">
        <v>3506262093</v>
      </c>
      <c r="C804" s="33" t="s">
        <v>321</v>
      </c>
      <c r="D804" s="31">
        <v>262</v>
      </c>
      <c r="E804" s="33" t="s">
        <v>31</v>
      </c>
      <c r="F804" s="31">
        <v>93</v>
      </c>
      <c r="G804" s="33" t="s">
        <v>25</v>
      </c>
      <c r="H804" s="34">
        <v>6</v>
      </c>
      <c r="I804" s="35">
        <v>11721</v>
      </c>
      <c r="J804" s="35">
        <v>336</v>
      </c>
      <c r="K804" s="35">
        <v>0</v>
      </c>
      <c r="L804" s="35">
        <v>893</v>
      </c>
      <c r="M804" s="35">
        <v>12950</v>
      </c>
      <c r="N804" s="24"/>
      <c r="O804" s="34">
        <v>0</v>
      </c>
      <c r="P804" s="34">
        <v>0</v>
      </c>
      <c r="Q804" s="36">
        <v>0.09</v>
      </c>
      <c r="R804" s="36">
        <v>9.5627967154470944E-2</v>
      </c>
      <c r="S804" s="37">
        <v>0</v>
      </c>
      <c r="T804" s="24"/>
      <c r="U804" s="38">
        <v>72342</v>
      </c>
      <c r="V804" s="38">
        <v>0</v>
      </c>
      <c r="W804" s="38">
        <v>0</v>
      </c>
      <c r="X804" s="38">
        <v>5358</v>
      </c>
      <c r="Y804" s="38">
        <v>77700</v>
      </c>
    </row>
    <row r="805" spans="1:25" x14ac:dyDescent="0.3">
      <c r="A805" s="31">
        <v>3506</v>
      </c>
      <c r="B805" s="32">
        <v>3506262105</v>
      </c>
      <c r="C805" s="33" t="s">
        <v>321</v>
      </c>
      <c r="D805" s="31">
        <v>262</v>
      </c>
      <c r="E805" s="33" t="s">
        <v>31</v>
      </c>
      <c r="F805" s="31">
        <v>105</v>
      </c>
      <c r="G805" s="33" t="s">
        <v>264</v>
      </c>
      <c r="H805" s="34">
        <v>1</v>
      </c>
      <c r="I805" s="35">
        <v>10127</v>
      </c>
      <c r="J805" s="35">
        <v>3492</v>
      </c>
      <c r="K805" s="35">
        <v>0</v>
      </c>
      <c r="L805" s="35">
        <v>893</v>
      </c>
      <c r="M805" s="35">
        <v>14512</v>
      </c>
      <c r="N805" s="24"/>
      <c r="O805" s="34">
        <v>0</v>
      </c>
      <c r="P805" s="34">
        <v>0</v>
      </c>
      <c r="Q805" s="36">
        <v>0.09</v>
      </c>
      <c r="R805" s="36">
        <v>2.0486740623300442E-3</v>
      </c>
      <c r="S805" s="37">
        <v>0</v>
      </c>
      <c r="T805" s="24"/>
      <c r="U805" s="38">
        <v>13619</v>
      </c>
      <c r="V805" s="38">
        <v>0</v>
      </c>
      <c r="W805" s="38">
        <v>0</v>
      </c>
      <c r="X805" s="38">
        <v>893</v>
      </c>
      <c r="Y805" s="38">
        <v>14512</v>
      </c>
    </row>
    <row r="806" spans="1:25" x14ac:dyDescent="0.3">
      <c r="A806" s="31">
        <v>3506</v>
      </c>
      <c r="B806" s="32">
        <v>3506262128</v>
      </c>
      <c r="C806" s="33" t="s">
        <v>321</v>
      </c>
      <c r="D806" s="31">
        <v>262</v>
      </c>
      <c r="E806" s="33" t="s">
        <v>31</v>
      </c>
      <c r="F806" s="31">
        <v>128</v>
      </c>
      <c r="G806" s="33" t="s">
        <v>110</v>
      </c>
      <c r="H806" s="34">
        <v>1</v>
      </c>
      <c r="I806" s="35">
        <v>8410</v>
      </c>
      <c r="J806" s="35">
        <v>428</v>
      </c>
      <c r="K806" s="35">
        <v>0</v>
      </c>
      <c r="L806" s="35">
        <v>893</v>
      </c>
      <c r="M806" s="35">
        <v>9731</v>
      </c>
      <c r="N806" s="24"/>
      <c r="O806" s="34">
        <v>0</v>
      </c>
      <c r="P806" s="34">
        <v>0</v>
      </c>
      <c r="Q806" s="36">
        <v>0.18</v>
      </c>
      <c r="R806" s="36">
        <v>3.7897363457031326E-2</v>
      </c>
      <c r="S806" s="37">
        <v>0</v>
      </c>
      <c r="T806" s="24"/>
      <c r="U806" s="38">
        <v>8838</v>
      </c>
      <c r="V806" s="38">
        <v>0</v>
      </c>
      <c r="W806" s="38">
        <v>0</v>
      </c>
      <c r="X806" s="38">
        <v>893</v>
      </c>
      <c r="Y806" s="38">
        <v>9731</v>
      </c>
    </row>
    <row r="807" spans="1:25" x14ac:dyDescent="0.3">
      <c r="A807" s="31">
        <v>3506</v>
      </c>
      <c r="B807" s="32">
        <v>3506262149</v>
      </c>
      <c r="C807" s="33" t="s">
        <v>321</v>
      </c>
      <c r="D807" s="31">
        <v>262</v>
      </c>
      <c r="E807" s="33" t="s">
        <v>31</v>
      </c>
      <c r="F807" s="31">
        <v>149</v>
      </c>
      <c r="G807" s="33" t="s">
        <v>103</v>
      </c>
      <c r="H807" s="34">
        <v>2</v>
      </c>
      <c r="I807" s="35">
        <v>11636</v>
      </c>
      <c r="J807" s="35">
        <v>14</v>
      </c>
      <c r="K807" s="35">
        <v>0</v>
      </c>
      <c r="L807" s="35">
        <v>893</v>
      </c>
      <c r="M807" s="35">
        <v>12543</v>
      </c>
      <c r="N807" s="24"/>
      <c r="O807" s="34">
        <v>0</v>
      </c>
      <c r="P807" s="34">
        <v>0</v>
      </c>
      <c r="Q807" s="36">
        <v>0.16</v>
      </c>
      <c r="R807" s="36">
        <v>0.11585385192308002</v>
      </c>
      <c r="S807" s="37">
        <v>0</v>
      </c>
      <c r="T807" s="24"/>
      <c r="U807" s="38">
        <v>23300</v>
      </c>
      <c r="V807" s="38">
        <v>0</v>
      </c>
      <c r="W807" s="38">
        <v>0</v>
      </c>
      <c r="X807" s="38">
        <v>1786</v>
      </c>
      <c r="Y807" s="38">
        <v>25086</v>
      </c>
    </row>
    <row r="808" spans="1:25" x14ac:dyDescent="0.3">
      <c r="A808" s="31">
        <v>3506</v>
      </c>
      <c r="B808" s="32">
        <v>3506262163</v>
      </c>
      <c r="C808" s="33" t="s">
        <v>321</v>
      </c>
      <c r="D808" s="31">
        <v>262</v>
      </c>
      <c r="E808" s="33" t="s">
        <v>31</v>
      </c>
      <c r="F808" s="31">
        <v>163</v>
      </c>
      <c r="G808" s="33" t="s">
        <v>27</v>
      </c>
      <c r="H808" s="34">
        <v>152</v>
      </c>
      <c r="I808" s="35">
        <v>11621</v>
      </c>
      <c r="J808" s="35">
        <v>491</v>
      </c>
      <c r="K808" s="35">
        <v>0</v>
      </c>
      <c r="L808" s="35">
        <v>893</v>
      </c>
      <c r="M808" s="35">
        <v>13005</v>
      </c>
      <c r="N808" s="24"/>
      <c r="O808" s="34">
        <v>0</v>
      </c>
      <c r="P808" s="34">
        <v>0</v>
      </c>
      <c r="Q808" s="36">
        <v>0.18</v>
      </c>
      <c r="R808" s="36">
        <v>9.7611877434862299E-2</v>
      </c>
      <c r="S808" s="37">
        <v>0</v>
      </c>
      <c r="T808" s="24"/>
      <c r="U808" s="38">
        <v>1841024</v>
      </c>
      <c r="V808" s="38">
        <v>0</v>
      </c>
      <c r="W808" s="38">
        <v>0</v>
      </c>
      <c r="X808" s="38">
        <v>135736</v>
      </c>
      <c r="Y808" s="38">
        <v>1976760</v>
      </c>
    </row>
    <row r="809" spans="1:25" x14ac:dyDescent="0.3">
      <c r="A809" s="31">
        <v>3506</v>
      </c>
      <c r="B809" s="32">
        <v>3506262165</v>
      </c>
      <c r="C809" s="33" t="s">
        <v>321</v>
      </c>
      <c r="D809" s="31">
        <v>262</v>
      </c>
      <c r="E809" s="33" t="s">
        <v>31</v>
      </c>
      <c r="F809" s="31">
        <v>165</v>
      </c>
      <c r="G809" s="33" t="s">
        <v>28</v>
      </c>
      <c r="H809" s="34">
        <v>56</v>
      </c>
      <c r="I809" s="35">
        <v>11369</v>
      </c>
      <c r="J809" s="35">
        <v>620</v>
      </c>
      <c r="K809" s="35">
        <v>0</v>
      </c>
      <c r="L809" s="35">
        <v>893</v>
      </c>
      <c r="M809" s="35">
        <v>12882</v>
      </c>
      <c r="N809" s="24"/>
      <c r="O809" s="34">
        <v>7.253613117460886</v>
      </c>
      <c r="P809" s="34">
        <v>0</v>
      </c>
      <c r="Q809" s="36">
        <v>9.8299999999999998E-2</v>
      </c>
      <c r="R809" s="36">
        <v>0.11701966045576953</v>
      </c>
      <c r="S809" s="37">
        <v>0</v>
      </c>
      <c r="T809" s="24"/>
      <c r="U809" s="38">
        <v>671383.43233476137</v>
      </c>
      <c r="V809" s="38">
        <v>0</v>
      </c>
      <c r="W809" s="38">
        <v>0</v>
      </c>
      <c r="X809" s="38">
        <v>50008</v>
      </c>
      <c r="Y809" s="38">
        <v>721391.43233476137</v>
      </c>
    </row>
    <row r="810" spans="1:25" x14ac:dyDescent="0.3">
      <c r="A810" s="31">
        <v>3506</v>
      </c>
      <c r="B810" s="32">
        <v>3506262176</v>
      </c>
      <c r="C810" s="33" t="s">
        <v>321</v>
      </c>
      <c r="D810" s="31">
        <v>262</v>
      </c>
      <c r="E810" s="33" t="s">
        <v>31</v>
      </c>
      <c r="F810" s="31">
        <v>176</v>
      </c>
      <c r="G810" s="33" t="s">
        <v>29</v>
      </c>
      <c r="H810" s="34">
        <v>10</v>
      </c>
      <c r="I810" s="35">
        <v>10490</v>
      </c>
      <c r="J810" s="35">
        <v>3465</v>
      </c>
      <c r="K810" s="35">
        <v>0</v>
      </c>
      <c r="L810" s="35">
        <v>893</v>
      </c>
      <c r="M810" s="35">
        <v>14848</v>
      </c>
      <c r="N810" s="24"/>
      <c r="O810" s="34">
        <v>0</v>
      </c>
      <c r="P810" s="34">
        <v>0</v>
      </c>
      <c r="Q810" s="36">
        <v>0.09</v>
      </c>
      <c r="R810" s="36">
        <v>7.0077414496209203E-2</v>
      </c>
      <c r="S810" s="37">
        <v>0</v>
      </c>
      <c r="T810" s="24"/>
      <c r="U810" s="38">
        <v>139550</v>
      </c>
      <c r="V810" s="38">
        <v>0</v>
      </c>
      <c r="W810" s="38">
        <v>0</v>
      </c>
      <c r="X810" s="38">
        <v>8930</v>
      </c>
      <c r="Y810" s="38">
        <v>148480</v>
      </c>
    </row>
    <row r="811" spans="1:25" x14ac:dyDescent="0.3">
      <c r="A811" s="31">
        <v>3506</v>
      </c>
      <c r="B811" s="32">
        <v>3506262178</v>
      </c>
      <c r="C811" s="33" t="s">
        <v>321</v>
      </c>
      <c r="D811" s="31">
        <v>262</v>
      </c>
      <c r="E811" s="33" t="s">
        <v>31</v>
      </c>
      <c r="F811" s="31">
        <v>178</v>
      </c>
      <c r="G811" s="33" t="s">
        <v>241</v>
      </c>
      <c r="H811" s="34">
        <v>5</v>
      </c>
      <c r="I811" s="35">
        <v>12093</v>
      </c>
      <c r="J811" s="35">
        <v>1260</v>
      </c>
      <c r="K811" s="35">
        <v>0</v>
      </c>
      <c r="L811" s="35">
        <v>893</v>
      </c>
      <c r="M811" s="35">
        <v>14246</v>
      </c>
      <c r="N811" s="24"/>
      <c r="O811" s="34">
        <v>0</v>
      </c>
      <c r="P811" s="34">
        <v>0</v>
      </c>
      <c r="Q811" s="36">
        <v>0.09</v>
      </c>
      <c r="R811" s="36">
        <v>6.2510316035267327E-2</v>
      </c>
      <c r="S811" s="37">
        <v>0</v>
      </c>
      <c r="T811" s="24"/>
      <c r="U811" s="38">
        <v>66765</v>
      </c>
      <c r="V811" s="38">
        <v>0</v>
      </c>
      <c r="W811" s="38">
        <v>0</v>
      </c>
      <c r="X811" s="38">
        <v>4465</v>
      </c>
      <c r="Y811" s="38">
        <v>71230</v>
      </c>
    </row>
    <row r="812" spans="1:25" x14ac:dyDescent="0.3">
      <c r="A812" s="31">
        <v>3506</v>
      </c>
      <c r="B812" s="32">
        <v>3506262229</v>
      </c>
      <c r="C812" s="33" t="s">
        <v>321</v>
      </c>
      <c r="D812" s="31">
        <v>262</v>
      </c>
      <c r="E812" s="33" t="s">
        <v>31</v>
      </c>
      <c r="F812" s="31">
        <v>229</v>
      </c>
      <c r="G812" s="33" t="s">
        <v>113</v>
      </c>
      <c r="H812" s="34">
        <v>15</v>
      </c>
      <c r="I812" s="35">
        <v>10575</v>
      </c>
      <c r="J812" s="35">
        <v>1823</v>
      </c>
      <c r="K812" s="35">
        <v>0</v>
      </c>
      <c r="L812" s="35">
        <v>893</v>
      </c>
      <c r="M812" s="35">
        <v>13291</v>
      </c>
      <c r="N812" s="24"/>
      <c r="O812" s="34">
        <v>0</v>
      </c>
      <c r="P812" s="34">
        <v>0</v>
      </c>
      <c r="Q812" s="36">
        <v>0.09</v>
      </c>
      <c r="R812" s="36">
        <v>1.1817585417778463E-2</v>
      </c>
      <c r="S812" s="37">
        <v>0</v>
      </c>
      <c r="T812" s="24"/>
      <c r="U812" s="38">
        <v>185970</v>
      </c>
      <c r="V812" s="38">
        <v>0</v>
      </c>
      <c r="W812" s="38">
        <v>0</v>
      </c>
      <c r="X812" s="38">
        <v>13395</v>
      </c>
      <c r="Y812" s="38">
        <v>199365</v>
      </c>
    </row>
    <row r="813" spans="1:25" x14ac:dyDescent="0.3">
      <c r="A813" s="31">
        <v>3506</v>
      </c>
      <c r="B813" s="32">
        <v>3506262248</v>
      </c>
      <c r="C813" s="33" t="s">
        <v>321</v>
      </c>
      <c r="D813" s="31">
        <v>262</v>
      </c>
      <c r="E813" s="33" t="s">
        <v>31</v>
      </c>
      <c r="F813" s="31">
        <v>248</v>
      </c>
      <c r="G813" s="33" t="s">
        <v>30</v>
      </c>
      <c r="H813" s="34">
        <v>8</v>
      </c>
      <c r="I813" s="35">
        <v>11549</v>
      </c>
      <c r="J813" s="35">
        <v>1142</v>
      </c>
      <c r="K813" s="35">
        <v>0</v>
      </c>
      <c r="L813" s="35">
        <v>893</v>
      </c>
      <c r="M813" s="35">
        <v>13584</v>
      </c>
      <c r="N813" s="24"/>
      <c r="O813" s="34">
        <v>0</v>
      </c>
      <c r="P813" s="34">
        <v>0</v>
      </c>
      <c r="Q813" s="36">
        <v>0.09</v>
      </c>
      <c r="R813" s="36">
        <v>5.2152297853696877E-2</v>
      </c>
      <c r="S813" s="37">
        <v>0</v>
      </c>
      <c r="T813" s="24"/>
      <c r="U813" s="38">
        <v>101528</v>
      </c>
      <c r="V813" s="38">
        <v>0</v>
      </c>
      <c r="W813" s="38">
        <v>0</v>
      </c>
      <c r="X813" s="38">
        <v>7144</v>
      </c>
      <c r="Y813" s="38">
        <v>108672</v>
      </c>
    </row>
    <row r="814" spans="1:25" x14ac:dyDescent="0.3">
      <c r="A814" s="31">
        <v>3506</v>
      </c>
      <c r="B814" s="32">
        <v>3506262258</v>
      </c>
      <c r="C814" s="33" t="s">
        <v>321</v>
      </c>
      <c r="D814" s="31">
        <v>262</v>
      </c>
      <c r="E814" s="33" t="s">
        <v>31</v>
      </c>
      <c r="F814" s="31">
        <v>258</v>
      </c>
      <c r="G814" s="33" t="s">
        <v>97</v>
      </c>
      <c r="H814" s="34">
        <v>9</v>
      </c>
      <c r="I814" s="35">
        <v>11753</v>
      </c>
      <c r="J814" s="35">
        <v>3752</v>
      </c>
      <c r="K814" s="35">
        <v>0</v>
      </c>
      <c r="L814" s="35">
        <v>893</v>
      </c>
      <c r="M814" s="35">
        <v>16398</v>
      </c>
      <c r="N814" s="24"/>
      <c r="O814" s="34">
        <v>0</v>
      </c>
      <c r="P814" s="34">
        <v>0</v>
      </c>
      <c r="Q814" s="36">
        <v>0.18</v>
      </c>
      <c r="R814" s="36">
        <v>9.5315499519647115E-2</v>
      </c>
      <c r="S814" s="37">
        <v>0</v>
      </c>
      <c r="T814" s="24"/>
      <c r="U814" s="38">
        <v>139545</v>
      </c>
      <c r="V814" s="38">
        <v>0</v>
      </c>
      <c r="W814" s="38">
        <v>0</v>
      </c>
      <c r="X814" s="38">
        <v>8037</v>
      </c>
      <c r="Y814" s="38">
        <v>147582</v>
      </c>
    </row>
    <row r="815" spans="1:25" x14ac:dyDescent="0.3">
      <c r="A815" s="31">
        <v>3506</v>
      </c>
      <c r="B815" s="32">
        <v>3506262262</v>
      </c>
      <c r="C815" s="33" t="s">
        <v>321</v>
      </c>
      <c r="D815" s="31">
        <v>262</v>
      </c>
      <c r="E815" s="33" t="s">
        <v>31</v>
      </c>
      <c r="F815" s="31">
        <v>262</v>
      </c>
      <c r="G815" s="33" t="s">
        <v>31</v>
      </c>
      <c r="H815" s="34">
        <v>75</v>
      </c>
      <c r="I815" s="35">
        <v>10810</v>
      </c>
      <c r="J815" s="35">
        <v>4984</v>
      </c>
      <c r="K815" s="35">
        <v>0</v>
      </c>
      <c r="L815" s="35">
        <v>893</v>
      </c>
      <c r="M815" s="35">
        <v>16687</v>
      </c>
      <c r="N815" s="24"/>
      <c r="O815" s="34">
        <v>0</v>
      </c>
      <c r="P815" s="34">
        <v>0</v>
      </c>
      <c r="Q815" s="36">
        <v>0.09</v>
      </c>
      <c r="R815" s="36">
        <v>6.3546185044161485E-2</v>
      </c>
      <c r="S815" s="37">
        <v>0</v>
      </c>
      <c r="T815" s="24"/>
      <c r="U815" s="38">
        <v>1184550</v>
      </c>
      <c r="V815" s="38">
        <v>0</v>
      </c>
      <c r="W815" s="38">
        <v>0</v>
      </c>
      <c r="X815" s="38">
        <v>66975</v>
      </c>
      <c r="Y815" s="38">
        <v>1251525</v>
      </c>
    </row>
    <row r="816" spans="1:25" x14ac:dyDescent="0.3">
      <c r="A816" s="31">
        <v>3506</v>
      </c>
      <c r="B816" s="32">
        <v>3506262274</v>
      </c>
      <c r="C816" s="33" t="s">
        <v>321</v>
      </c>
      <c r="D816" s="31">
        <v>262</v>
      </c>
      <c r="E816" s="33" t="s">
        <v>31</v>
      </c>
      <c r="F816" s="31">
        <v>274</v>
      </c>
      <c r="G816" s="33" t="s">
        <v>81</v>
      </c>
      <c r="H816" s="34">
        <v>2</v>
      </c>
      <c r="I816" s="35">
        <v>8983</v>
      </c>
      <c r="J816" s="35">
        <v>4343</v>
      </c>
      <c r="K816" s="35">
        <v>0</v>
      </c>
      <c r="L816" s="35">
        <v>893</v>
      </c>
      <c r="M816" s="35">
        <v>14219</v>
      </c>
      <c r="N816" s="24"/>
      <c r="O816" s="34">
        <v>0</v>
      </c>
      <c r="P816" s="34">
        <v>0</v>
      </c>
      <c r="Q816" s="36">
        <v>0.09</v>
      </c>
      <c r="R816" s="36">
        <v>8.1562702217129135E-2</v>
      </c>
      <c r="S816" s="37">
        <v>0</v>
      </c>
      <c r="T816" s="24"/>
      <c r="U816" s="38">
        <v>26652</v>
      </c>
      <c r="V816" s="38">
        <v>0</v>
      </c>
      <c r="W816" s="38">
        <v>0</v>
      </c>
      <c r="X816" s="38">
        <v>1786</v>
      </c>
      <c r="Y816" s="38">
        <v>28438</v>
      </c>
    </row>
    <row r="817" spans="1:25" x14ac:dyDescent="0.3">
      <c r="A817" s="31">
        <v>3506</v>
      </c>
      <c r="B817" s="32">
        <v>3506262284</v>
      </c>
      <c r="C817" s="33" t="s">
        <v>321</v>
      </c>
      <c r="D817" s="31">
        <v>262</v>
      </c>
      <c r="E817" s="33" t="s">
        <v>31</v>
      </c>
      <c r="F817" s="31">
        <v>284</v>
      </c>
      <c r="G817" s="33" t="s">
        <v>163</v>
      </c>
      <c r="H817" s="34">
        <v>3</v>
      </c>
      <c r="I817" s="35">
        <v>9767</v>
      </c>
      <c r="J817" s="35">
        <v>3325</v>
      </c>
      <c r="K817" s="35">
        <v>0</v>
      </c>
      <c r="L817" s="35">
        <v>893</v>
      </c>
      <c r="M817" s="35">
        <v>13985</v>
      </c>
      <c r="N817" s="24"/>
      <c r="O817" s="34">
        <v>0</v>
      </c>
      <c r="P817" s="34">
        <v>0</v>
      </c>
      <c r="Q817" s="36">
        <v>0.09</v>
      </c>
      <c r="R817" s="36">
        <v>3.3469837901803509E-2</v>
      </c>
      <c r="S817" s="37">
        <v>0</v>
      </c>
      <c r="T817" s="24"/>
      <c r="U817" s="38">
        <v>39276</v>
      </c>
      <c r="V817" s="38">
        <v>0</v>
      </c>
      <c r="W817" s="38">
        <v>0</v>
      </c>
      <c r="X817" s="38">
        <v>2679</v>
      </c>
      <c r="Y817" s="38">
        <v>41955</v>
      </c>
    </row>
    <row r="818" spans="1:25" x14ac:dyDescent="0.3">
      <c r="A818" s="31">
        <v>3506</v>
      </c>
      <c r="B818" s="32">
        <v>3506262291</v>
      </c>
      <c r="C818" s="33" t="s">
        <v>321</v>
      </c>
      <c r="D818" s="31">
        <v>262</v>
      </c>
      <c r="E818" s="33" t="s">
        <v>31</v>
      </c>
      <c r="F818" s="31">
        <v>291</v>
      </c>
      <c r="G818" s="33" t="s">
        <v>118</v>
      </c>
      <c r="H818" s="34">
        <v>1</v>
      </c>
      <c r="I818" s="35">
        <v>10057.962441204139</v>
      </c>
      <c r="J818" s="35">
        <v>6142</v>
      </c>
      <c r="K818" s="35">
        <v>0</v>
      </c>
      <c r="L818" s="35">
        <v>893</v>
      </c>
      <c r="M818" s="35">
        <v>17092.962441204138</v>
      </c>
      <c r="N818" s="24"/>
      <c r="O818" s="34">
        <v>0</v>
      </c>
      <c r="P818" s="34">
        <v>0</v>
      </c>
      <c r="Q818" s="36">
        <v>0.09</v>
      </c>
      <c r="R818" s="36">
        <v>1.1011605852764511E-2</v>
      </c>
      <c r="S818" s="37">
        <v>0</v>
      </c>
      <c r="T818" s="24"/>
      <c r="U818" s="38">
        <v>16200</v>
      </c>
      <c r="V818" s="38">
        <v>0</v>
      </c>
      <c r="W818" s="38">
        <v>0</v>
      </c>
      <c r="X818" s="38">
        <v>893</v>
      </c>
      <c r="Y818" s="38">
        <v>17093</v>
      </c>
    </row>
    <row r="819" spans="1:25" x14ac:dyDescent="0.3">
      <c r="A819" s="31">
        <v>3506</v>
      </c>
      <c r="B819" s="32">
        <v>3506262295</v>
      </c>
      <c r="C819" s="33" t="s">
        <v>321</v>
      </c>
      <c r="D819" s="31">
        <v>262</v>
      </c>
      <c r="E819" s="33" t="s">
        <v>31</v>
      </c>
      <c r="F819" s="31">
        <v>295</v>
      </c>
      <c r="G819" s="33" t="s">
        <v>155</v>
      </c>
      <c r="H819" s="34">
        <v>2</v>
      </c>
      <c r="I819" s="35">
        <v>9269</v>
      </c>
      <c r="J819" s="35">
        <v>4433</v>
      </c>
      <c r="K819" s="35">
        <v>0</v>
      </c>
      <c r="L819" s="35">
        <v>893</v>
      </c>
      <c r="M819" s="35">
        <v>14595</v>
      </c>
      <c r="N819" s="24"/>
      <c r="O819" s="34">
        <v>0</v>
      </c>
      <c r="P819" s="34">
        <v>0</v>
      </c>
      <c r="Q819" s="36">
        <v>0.09</v>
      </c>
      <c r="R819" s="36">
        <v>2.1576596807012315E-2</v>
      </c>
      <c r="S819" s="37">
        <v>0</v>
      </c>
      <c r="T819" s="24"/>
      <c r="U819" s="38">
        <v>27404</v>
      </c>
      <c r="V819" s="38">
        <v>0</v>
      </c>
      <c r="W819" s="38">
        <v>0</v>
      </c>
      <c r="X819" s="38">
        <v>1786</v>
      </c>
      <c r="Y819" s="38">
        <v>29190</v>
      </c>
    </row>
    <row r="820" spans="1:25" x14ac:dyDescent="0.3">
      <c r="A820" s="31">
        <v>3506</v>
      </c>
      <c r="B820" s="32">
        <v>3506262305</v>
      </c>
      <c r="C820" s="33" t="s">
        <v>321</v>
      </c>
      <c r="D820" s="31">
        <v>262</v>
      </c>
      <c r="E820" s="33" t="s">
        <v>31</v>
      </c>
      <c r="F820" s="31">
        <v>305</v>
      </c>
      <c r="G820" s="33" t="s">
        <v>75</v>
      </c>
      <c r="H820" s="34">
        <v>1</v>
      </c>
      <c r="I820" s="35">
        <v>10127</v>
      </c>
      <c r="J820" s="35">
        <v>3303</v>
      </c>
      <c r="K820" s="35">
        <v>0</v>
      </c>
      <c r="L820" s="35">
        <v>893</v>
      </c>
      <c r="M820" s="35">
        <v>14323</v>
      </c>
      <c r="N820" s="24"/>
      <c r="O820" s="34">
        <v>0</v>
      </c>
      <c r="P820" s="34">
        <v>0</v>
      </c>
      <c r="Q820" s="36">
        <v>0.09</v>
      </c>
      <c r="R820" s="36">
        <v>1.7324499376681918E-2</v>
      </c>
      <c r="S820" s="37">
        <v>0</v>
      </c>
      <c r="T820" s="24"/>
      <c r="U820" s="38">
        <v>13430</v>
      </c>
      <c r="V820" s="38">
        <v>0</v>
      </c>
      <c r="W820" s="38">
        <v>0</v>
      </c>
      <c r="X820" s="38">
        <v>893</v>
      </c>
      <c r="Y820" s="38">
        <v>14323</v>
      </c>
    </row>
    <row r="821" spans="1:25" x14ac:dyDescent="0.3">
      <c r="A821" s="31">
        <v>3506</v>
      </c>
      <c r="B821" s="32">
        <v>3506262346</v>
      </c>
      <c r="C821" s="33" t="s">
        <v>321</v>
      </c>
      <c r="D821" s="31">
        <v>262</v>
      </c>
      <c r="E821" s="33" t="s">
        <v>31</v>
      </c>
      <c r="F821" s="31">
        <v>346</v>
      </c>
      <c r="G821" s="33" t="s">
        <v>33</v>
      </c>
      <c r="H821" s="34">
        <v>2</v>
      </c>
      <c r="I821" s="35">
        <v>14107</v>
      </c>
      <c r="J821" s="35">
        <v>1569</v>
      </c>
      <c r="K821" s="35">
        <v>0</v>
      </c>
      <c r="L821" s="35">
        <v>893</v>
      </c>
      <c r="M821" s="35">
        <v>16569</v>
      </c>
      <c r="N821" s="24"/>
      <c r="O821" s="34">
        <v>0</v>
      </c>
      <c r="P821" s="34">
        <v>0</v>
      </c>
      <c r="Q821" s="36">
        <v>0.09</v>
      </c>
      <c r="R821" s="36">
        <v>1.2409092018372153E-2</v>
      </c>
      <c r="S821" s="37">
        <v>0</v>
      </c>
      <c r="T821" s="24"/>
      <c r="U821" s="38">
        <v>31352</v>
      </c>
      <c r="V821" s="38">
        <v>0</v>
      </c>
      <c r="W821" s="38">
        <v>0</v>
      </c>
      <c r="X821" s="38">
        <v>1786</v>
      </c>
      <c r="Y821" s="38">
        <v>33138</v>
      </c>
    </row>
    <row r="822" spans="1:25" x14ac:dyDescent="0.3">
      <c r="A822" s="31">
        <v>3506</v>
      </c>
      <c r="B822" s="32">
        <v>3506262347</v>
      </c>
      <c r="C822" s="33" t="s">
        <v>321</v>
      </c>
      <c r="D822" s="31">
        <v>262</v>
      </c>
      <c r="E822" s="33" t="s">
        <v>31</v>
      </c>
      <c r="F822" s="31">
        <v>347</v>
      </c>
      <c r="G822" s="33" t="s">
        <v>106</v>
      </c>
      <c r="H822" s="34">
        <v>4</v>
      </c>
      <c r="I822" s="35">
        <v>9428</v>
      </c>
      <c r="J822" s="35">
        <v>4084</v>
      </c>
      <c r="K822" s="35">
        <v>0</v>
      </c>
      <c r="L822" s="35">
        <v>893</v>
      </c>
      <c r="M822" s="35">
        <v>14405</v>
      </c>
      <c r="N822" s="24"/>
      <c r="O822" s="34">
        <v>0</v>
      </c>
      <c r="P822" s="34">
        <v>0</v>
      </c>
      <c r="Q822" s="36">
        <v>0.09</v>
      </c>
      <c r="R822" s="36">
        <v>4.4711377870290349E-3</v>
      </c>
      <c r="S822" s="37">
        <v>0</v>
      </c>
      <c r="T822" s="24"/>
      <c r="U822" s="38">
        <v>54048</v>
      </c>
      <c r="V822" s="38">
        <v>0</v>
      </c>
      <c r="W822" s="38">
        <v>0</v>
      </c>
      <c r="X822" s="38">
        <v>3572</v>
      </c>
      <c r="Y822" s="38">
        <v>57620</v>
      </c>
    </row>
    <row r="823" spans="1:25" x14ac:dyDescent="0.3">
      <c r="A823" s="31">
        <v>3507</v>
      </c>
      <c r="B823" s="32">
        <v>3507201003</v>
      </c>
      <c r="C823" s="33" t="s">
        <v>322</v>
      </c>
      <c r="D823" s="31">
        <v>201</v>
      </c>
      <c r="E823" s="33" t="s">
        <v>17</v>
      </c>
      <c r="F823" s="31">
        <v>3</v>
      </c>
      <c r="G823" s="33" t="s">
        <v>367</v>
      </c>
      <c r="H823" s="34">
        <v>1</v>
      </c>
      <c r="I823" s="35">
        <v>10102.677131214345</v>
      </c>
      <c r="J823" s="35">
        <v>2048</v>
      </c>
      <c r="K823" s="35">
        <v>0</v>
      </c>
      <c r="L823" s="35">
        <v>893</v>
      </c>
      <c r="M823" s="35">
        <v>13043.677131214345</v>
      </c>
      <c r="N823" s="24"/>
      <c r="O823" s="34">
        <v>0</v>
      </c>
      <c r="P823" s="34">
        <v>0</v>
      </c>
      <c r="Q823" s="36">
        <v>0.09</v>
      </c>
      <c r="R823" s="36">
        <v>1.6636962206534106E-3</v>
      </c>
      <c r="S823" s="37">
        <v>0</v>
      </c>
      <c r="T823" s="24"/>
      <c r="U823" s="38">
        <v>12151</v>
      </c>
      <c r="V823" s="38">
        <v>0</v>
      </c>
      <c r="W823" s="38">
        <v>0</v>
      </c>
      <c r="X823" s="38">
        <v>893</v>
      </c>
      <c r="Y823" s="38">
        <v>13044</v>
      </c>
    </row>
    <row r="824" spans="1:25" x14ac:dyDescent="0.3">
      <c r="A824" s="31">
        <v>3507</v>
      </c>
      <c r="B824" s="32">
        <v>3507201044</v>
      </c>
      <c r="C824" s="33" t="s">
        <v>322</v>
      </c>
      <c r="D824" s="31">
        <v>201</v>
      </c>
      <c r="E824" s="33" t="s">
        <v>17</v>
      </c>
      <c r="F824" s="31">
        <v>44</v>
      </c>
      <c r="G824" s="33" t="s">
        <v>35</v>
      </c>
      <c r="H824" s="34">
        <v>1</v>
      </c>
      <c r="I824" s="35">
        <v>12284.372571797174</v>
      </c>
      <c r="J824" s="35">
        <v>281</v>
      </c>
      <c r="K824" s="35">
        <v>0</v>
      </c>
      <c r="L824" s="35">
        <v>893</v>
      </c>
      <c r="M824" s="35">
        <v>13458.372571797174</v>
      </c>
      <c r="N824" s="24"/>
      <c r="O824" s="34">
        <v>0</v>
      </c>
      <c r="P824" s="34">
        <v>0</v>
      </c>
      <c r="Q824" s="36">
        <v>0.09</v>
      </c>
      <c r="R824" s="36">
        <v>5.5847301083240118E-2</v>
      </c>
      <c r="S824" s="37">
        <v>0</v>
      </c>
      <c r="T824" s="24"/>
      <c r="U824" s="38">
        <v>12565</v>
      </c>
      <c r="V824" s="38">
        <v>0</v>
      </c>
      <c r="W824" s="38">
        <v>0</v>
      </c>
      <c r="X824" s="38">
        <v>893</v>
      </c>
      <c r="Y824" s="38">
        <v>13458</v>
      </c>
    </row>
    <row r="825" spans="1:25" x14ac:dyDescent="0.3">
      <c r="A825" s="31">
        <v>3507</v>
      </c>
      <c r="B825" s="32">
        <v>3507201072</v>
      </c>
      <c r="C825" s="33" t="s">
        <v>322</v>
      </c>
      <c r="D825" s="31">
        <v>201</v>
      </c>
      <c r="E825" s="33" t="s">
        <v>17</v>
      </c>
      <c r="F825" s="31">
        <v>72</v>
      </c>
      <c r="G825" s="33" t="s">
        <v>18</v>
      </c>
      <c r="H825" s="34">
        <v>1</v>
      </c>
      <c r="I825" s="35">
        <v>10127</v>
      </c>
      <c r="J825" s="35">
        <v>2398</v>
      </c>
      <c r="K825" s="35">
        <v>0</v>
      </c>
      <c r="L825" s="35">
        <v>893</v>
      </c>
      <c r="M825" s="35">
        <v>13418</v>
      </c>
      <c r="N825" s="24"/>
      <c r="O825" s="34">
        <v>0</v>
      </c>
      <c r="P825" s="34">
        <v>0</v>
      </c>
      <c r="Q825" s="36">
        <v>0.09</v>
      </c>
      <c r="R825" s="36">
        <v>2.1802146927534793E-3</v>
      </c>
      <c r="S825" s="37">
        <v>0</v>
      </c>
      <c r="T825" s="24"/>
      <c r="U825" s="38">
        <v>12525</v>
      </c>
      <c r="V825" s="38">
        <v>0</v>
      </c>
      <c r="W825" s="38">
        <v>0</v>
      </c>
      <c r="X825" s="38">
        <v>893</v>
      </c>
      <c r="Y825" s="38">
        <v>13418</v>
      </c>
    </row>
    <row r="826" spans="1:25" x14ac:dyDescent="0.3">
      <c r="A826" s="31">
        <v>3507</v>
      </c>
      <c r="B826" s="32">
        <v>3507201095</v>
      </c>
      <c r="C826" s="33" t="s">
        <v>322</v>
      </c>
      <c r="D826" s="31">
        <v>201</v>
      </c>
      <c r="E826" s="33" t="s">
        <v>17</v>
      </c>
      <c r="F826" s="31">
        <v>95</v>
      </c>
      <c r="G826" s="33" t="s">
        <v>296</v>
      </c>
      <c r="H826" s="34">
        <v>3</v>
      </c>
      <c r="I826" s="35">
        <v>14107</v>
      </c>
      <c r="J826" s="35">
        <v>121</v>
      </c>
      <c r="K826" s="35">
        <v>0</v>
      </c>
      <c r="L826" s="35">
        <v>893</v>
      </c>
      <c r="M826" s="35">
        <v>15121</v>
      </c>
      <c r="N826" s="24"/>
      <c r="O826" s="34">
        <v>0</v>
      </c>
      <c r="P826" s="34">
        <v>0</v>
      </c>
      <c r="Q826" s="36">
        <v>0.15329999999999999</v>
      </c>
      <c r="R826" s="36">
        <v>0.13758477036355793</v>
      </c>
      <c r="S826" s="37">
        <v>0</v>
      </c>
      <c r="T826" s="24"/>
      <c r="U826" s="38">
        <v>42684</v>
      </c>
      <c r="V826" s="38">
        <v>0</v>
      </c>
      <c r="W826" s="38">
        <v>0</v>
      </c>
      <c r="X826" s="38">
        <v>2679</v>
      </c>
      <c r="Y826" s="38">
        <v>45363</v>
      </c>
    </row>
    <row r="827" spans="1:25" x14ac:dyDescent="0.3">
      <c r="A827" s="31">
        <v>3507</v>
      </c>
      <c r="B827" s="32">
        <v>3507201201</v>
      </c>
      <c r="C827" s="33" t="s">
        <v>322</v>
      </c>
      <c r="D827" s="31">
        <v>201</v>
      </c>
      <c r="E827" s="33" t="s">
        <v>17</v>
      </c>
      <c r="F827" s="31">
        <v>201</v>
      </c>
      <c r="G827" s="33" t="s">
        <v>17</v>
      </c>
      <c r="H827" s="34">
        <v>243</v>
      </c>
      <c r="I827" s="35">
        <v>13609</v>
      </c>
      <c r="J827" s="35">
        <v>227</v>
      </c>
      <c r="K827" s="35">
        <v>1039.8148148148148</v>
      </c>
      <c r="L827" s="35">
        <v>893</v>
      </c>
      <c r="M827" s="35">
        <v>15768.814814814814</v>
      </c>
      <c r="N827" s="24"/>
      <c r="O827" s="34">
        <v>0</v>
      </c>
      <c r="P827" s="34">
        <v>0</v>
      </c>
      <c r="Q827" s="36">
        <v>0.18</v>
      </c>
      <c r="R827" s="36">
        <v>8.2586026061710005E-2</v>
      </c>
      <c r="S827" s="37">
        <v>0</v>
      </c>
      <c r="T827" s="24"/>
      <c r="U827" s="38">
        <v>3362148</v>
      </c>
      <c r="V827" s="38">
        <v>252675</v>
      </c>
      <c r="W827" s="38">
        <v>0</v>
      </c>
      <c r="X827" s="38">
        <v>216999</v>
      </c>
      <c r="Y827" s="38">
        <v>3831822</v>
      </c>
    </row>
    <row r="828" spans="1:25" x14ac:dyDescent="0.3">
      <c r="A828" s="31">
        <v>3507</v>
      </c>
      <c r="B828" s="32">
        <v>3507201293</v>
      </c>
      <c r="C828" s="33" t="s">
        <v>322</v>
      </c>
      <c r="D828" s="31">
        <v>201</v>
      </c>
      <c r="E828" s="33" t="s">
        <v>17</v>
      </c>
      <c r="F828" s="31">
        <v>293</v>
      </c>
      <c r="G828" s="33" t="s">
        <v>45</v>
      </c>
      <c r="H828" s="34">
        <v>1</v>
      </c>
      <c r="I828" s="35">
        <v>11641.935415948807</v>
      </c>
      <c r="J828" s="35">
        <v>1000</v>
      </c>
      <c r="K828" s="35">
        <v>0</v>
      </c>
      <c r="L828" s="35">
        <v>893</v>
      </c>
      <c r="M828" s="35">
        <v>13534.935415948807</v>
      </c>
      <c r="N828" s="24"/>
      <c r="O828" s="34">
        <v>0</v>
      </c>
      <c r="P828" s="34">
        <v>0</v>
      </c>
      <c r="Q828" s="36">
        <v>0.18</v>
      </c>
      <c r="R828" s="36">
        <v>4.360999795301755E-3</v>
      </c>
      <c r="S828" s="37">
        <v>0</v>
      </c>
      <c r="T828" s="24"/>
      <c r="U828" s="38">
        <v>12642</v>
      </c>
      <c r="V828" s="38">
        <v>0</v>
      </c>
      <c r="W828" s="38">
        <v>0</v>
      </c>
      <c r="X828" s="38">
        <v>893</v>
      </c>
      <c r="Y828" s="38">
        <v>13535</v>
      </c>
    </row>
    <row r="829" spans="1:25" x14ac:dyDescent="0.3">
      <c r="A829" s="31">
        <v>3507</v>
      </c>
      <c r="B829" s="32">
        <v>3507201331</v>
      </c>
      <c r="C829" s="33" t="s">
        <v>322</v>
      </c>
      <c r="D829" s="31">
        <v>201</v>
      </c>
      <c r="E829" s="33" t="s">
        <v>17</v>
      </c>
      <c r="F829" s="31">
        <v>331</v>
      </c>
      <c r="G829" s="33" t="s">
        <v>20</v>
      </c>
      <c r="H829" s="34">
        <v>1</v>
      </c>
      <c r="I829" s="35">
        <v>10351.705188933873</v>
      </c>
      <c r="J829" s="35">
        <v>3672</v>
      </c>
      <c r="K829" s="35">
        <v>0</v>
      </c>
      <c r="L829" s="35">
        <v>893</v>
      </c>
      <c r="M829" s="35">
        <v>14916.705188933873</v>
      </c>
      <c r="N829" s="24"/>
      <c r="O829" s="34">
        <v>0</v>
      </c>
      <c r="P829" s="34">
        <v>0</v>
      </c>
      <c r="Q829" s="36">
        <v>0.09</v>
      </c>
      <c r="R829" s="36">
        <v>1.9176333584993766E-2</v>
      </c>
      <c r="S829" s="37">
        <v>0</v>
      </c>
      <c r="T829" s="24"/>
      <c r="U829" s="38">
        <v>14024</v>
      </c>
      <c r="V829" s="38">
        <v>0</v>
      </c>
      <c r="W829" s="38">
        <v>0</v>
      </c>
      <c r="X829" s="38">
        <v>893</v>
      </c>
      <c r="Y829" s="38">
        <v>14917</v>
      </c>
    </row>
    <row r="830" spans="1:25" x14ac:dyDescent="0.3">
      <c r="A830" s="31">
        <v>3507</v>
      </c>
      <c r="B830" s="32">
        <v>3507201740</v>
      </c>
      <c r="C830" s="33" t="s">
        <v>322</v>
      </c>
      <c r="D830" s="31">
        <v>201</v>
      </c>
      <c r="E830" s="33" t="s">
        <v>17</v>
      </c>
      <c r="F830" s="31">
        <v>740</v>
      </c>
      <c r="G830" s="33" t="s">
        <v>305</v>
      </c>
      <c r="H830" s="34">
        <v>1</v>
      </c>
      <c r="I830" s="35">
        <v>10127</v>
      </c>
      <c r="J830" s="35">
        <v>4120</v>
      </c>
      <c r="K830" s="35">
        <v>0</v>
      </c>
      <c r="L830" s="35">
        <v>893</v>
      </c>
      <c r="M830" s="35">
        <v>15140</v>
      </c>
      <c r="N830" s="24"/>
      <c r="O830" s="34">
        <v>0</v>
      </c>
      <c r="P830" s="34">
        <v>0</v>
      </c>
      <c r="Q830" s="36">
        <v>0.09</v>
      </c>
      <c r="R830" s="36">
        <v>8.4138193473035072E-4</v>
      </c>
      <c r="S830" s="37">
        <v>0</v>
      </c>
      <c r="T830" s="24"/>
      <c r="U830" s="38">
        <v>14247</v>
      </c>
      <c r="V830" s="38">
        <v>0</v>
      </c>
      <c r="W830" s="38">
        <v>0</v>
      </c>
      <c r="X830" s="38">
        <v>893</v>
      </c>
      <c r="Y830" s="38">
        <v>15140</v>
      </c>
    </row>
    <row r="831" spans="1:25" x14ac:dyDescent="0.3">
      <c r="A831" s="31">
        <v>3508</v>
      </c>
      <c r="B831" s="32">
        <v>3508281061</v>
      </c>
      <c r="C831" s="33" t="s">
        <v>323</v>
      </c>
      <c r="D831" s="31">
        <v>281</v>
      </c>
      <c r="E831" s="33" t="s">
        <v>169</v>
      </c>
      <c r="F831" s="31">
        <v>61</v>
      </c>
      <c r="G831" s="33" t="s">
        <v>170</v>
      </c>
      <c r="H831" s="34">
        <v>7</v>
      </c>
      <c r="I831" s="35">
        <v>13112</v>
      </c>
      <c r="J831" s="35">
        <v>548</v>
      </c>
      <c r="K831" s="35">
        <v>0</v>
      </c>
      <c r="L831" s="35">
        <v>893</v>
      </c>
      <c r="M831" s="35">
        <v>14553</v>
      </c>
      <c r="N831" s="24"/>
      <c r="O831" s="34">
        <v>0</v>
      </c>
      <c r="P831" s="34">
        <v>0</v>
      </c>
      <c r="Q831" s="36">
        <v>0.09</v>
      </c>
      <c r="R831" s="36">
        <v>3.5497001029096295E-2</v>
      </c>
      <c r="S831" s="37">
        <v>0</v>
      </c>
      <c r="T831" s="24"/>
      <c r="U831" s="38">
        <v>95620</v>
      </c>
      <c r="V831" s="38">
        <v>0</v>
      </c>
      <c r="W831" s="38">
        <v>0</v>
      </c>
      <c r="X831" s="38">
        <v>6251</v>
      </c>
      <c r="Y831" s="38">
        <v>101871</v>
      </c>
    </row>
    <row r="832" spans="1:25" x14ac:dyDescent="0.3">
      <c r="A832" s="31">
        <v>3508</v>
      </c>
      <c r="B832" s="32">
        <v>3508281137</v>
      </c>
      <c r="C832" s="33" t="s">
        <v>323</v>
      </c>
      <c r="D832" s="31">
        <v>281</v>
      </c>
      <c r="E832" s="33" t="s">
        <v>169</v>
      </c>
      <c r="F832" s="31">
        <v>137</v>
      </c>
      <c r="G832" s="33" t="s">
        <v>210</v>
      </c>
      <c r="H832" s="34">
        <v>10</v>
      </c>
      <c r="I832" s="35">
        <v>13362</v>
      </c>
      <c r="J832" s="35">
        <v>22</v>
      </c>
      <c r="K832" s="35">
        <v>0</v>
      </c>
      <c r="L832" s="35">
        <v>893</v>
      </c>
      <c r="M832" s="35">
        <v>14277</v>
      </c>
      <c r="N832" s="24"/>
      <c r="O832" s="34">
        <v>0</v>
      </c>
      <c r="P832" s="34">
        <v>0</v>
      </c>
      <c r="Q832" s="36">
        <v>0.18</v>
      </c>
      <c r="R832" s="36">
        <v>0.13203357633904017</v>
      </c>
      <c r="S832" s="37">
        <v>0</v>
      </c>
      <c r="T832" s="24"/>
      <c r="U832" s="38">
        <v>133840</v>
      </c>
      <c r="V832" s="38">
        <v>0</v>
      </c>
      <c r="W832" s="38">
        <v>0</v>
      </c>
      <c r="X832" s="38">
        <v>8930</v>
      </c>
      <c r="Y832" s="38">
        <v>142770</v>
      </c>
    </row>
    <row r="833" spans="1:25" x14ac:dyDescent="0.3">
      <c r="A833" s="31">
        <v>3508</v>
      </c>
      <c r="B833" s="32">
        <v>3508281281</v>
      </c>
      <c r="C833" s="33" t="s">
        <v>323</v>
      </c>
      <c r="D833" s="31">
        <v>281</v>
      </c>
      <c r="E833" s="33" t="s">
        <v>169</v>
      </c>
      <c r="F833" s="31">
        <v>281</v>
      </c>
      <c r="G833" s="33" t="s">
        <v>169</v>
      </c>
      <c r="H833" s="34">
        <v>197</v>
      </c>
      <c r="I833" s="35">
        <v>13977</v>
      </c>
      <c r="J833" s="35">
        <v>22</v>
      </c>
      <c r="K833" s="35">
        <v>0</v>
      </c>
      <c r="L833" s="35">
        <v>893</v>
      </c>
      <c r="M833" s="35">
        <v>14892</v>
      </c>
      <c r="N833" s="24"/>
      <c r="O833" s="34">
        <v>0</v>
      </c>
      <c r="P833" s="34">
        <v>0</v>
      </c>
      <c r="Q833" s="36">
        <v>0.18</v>
      </c>
      <c r="R833" s="36">
        <v>0.12776918009196925</v>
      </c>
      <c r="S833" s="37">
        <v>0</v>
      </c>
      <c r="T833" s="24"/>
      <c r="U833" s="38">
        <v>2757803</v>
      </c>
      <c r="V833" s="38">
        <v>0</v>
      </c>
      <c r="W833" s="38">
        <v>0</v>
      </c>
      <c r="X833" s="38">
        <v>175921</v>
      </c>
      <c r="Y833" s="38">
        <v>2933724</v>
      </c>
    </row>
    <row r="834" spans="1:25" x14ac:dyDescent="0.3">
      <c r="A834" s="31">
        <v>3508</v>
      </c>
      <c r="B834" s="32">
        <v>3508281332</v>
      </c>
      <c r="C834" s="33" t="s">
        <v>323</v>
      </c>
      <c r="D834" s="31">
        <v>281</v>
      </c>
      <c r="E834" s="33" t="s">
        <v>169</v>
      </c>
      <c r="F834" s="31">
        <v>332</v>
      </c>
      <c r="G834" s="33" t="s">
        <v>221</v>
      </c>
      <c r="H834" s="34">
        <v>1</v>
      </c>
      <c r="I834" s="35">
        <v>14979</v>
      </c>
      <c r="J834" s="35">
        <v>1370</v>
      </c>
      <c r="K834" s="35">
        <v>0</v>
      </c>
      <c r="L834" s="35">
        <v>893</v>
      </c>
      <c r="M834" s="35">
        <v>17242</v>
      </c>
      <c r="N834" s="24"/>
      <c r="O834" s="34">
        <v>0</v>
      </c>
      <c r="P834" s="34">
        <v>0</v>
      </c>
      <c r="Q834" s="36">
        <v>0.09</v>
      </c>
      <c r="R834" s="36">
        <v>2.0279271162085118E-2</v>
      </c>
      <c r="S834" s="37">
        <v>0</v>
      </c>
      <c r="T834" s="24"/>
      <c r="U834" s="38">
        <v>16349</v>
      </c>
      <c r="V834" s="38">
        <v>0</v>
      </c>
      <c r="W834" s="38">
        <v>0</v>
      </c>
      <c r="X834" s="38">
        <v>893</v>
      </c>
      <c r="Y834" s="38">
        <v>17242</v>
      </c>
    </row>
    <row r="835" spans="1:25" x14ac:dyDescent="0.3">
      <c r="A835" s="31">
        <v>3509</v>
      </c>
      <c r="B835" s="32">
        <v>3509095095</v>
      </c>
      <c r="C835" s="33" t="s">
        <v>324</v>
      </c>
      <c r="D835" s="31">
        <v>95</v>
      </c>
      <c r="E835" s="33" t="s">
        <v>296</v>
      </c>
      <c r="F835" s="31">
        <v>95</v>
      </c>
      <c r="G835" s="33" t="s">
        <v>296</v>
      </c>
      <c r="H835" s="34">
        <v>490</v>
      </c>
      <c r="I835" s="35">
        <v>11748</v>
      </c>
      <c r="J835" s="35">
        <v>100</v>
      </c>
      <c r="K835" s="35">
        <v>0</v>
      </c>
      <c r="L835" s="35">
        <v>893</v>
      </c>
      <c r="M835" s="35">
        <v>12741</v>
      </c>
      <c r="N835" s="24"/>
      <c r="O835" s="34">
        <v>0</v>
      </c>
      <c r="P835" s="34">
        <v>0</v>
      </c>
      <c r="Q835" s="36">
        <v>0.15329999999999999</v>
      </c>
      <c r="R835" s="36">
        <v>0.13758477036355793</v>
      </c>
      <c r="S835" s="37">
        <v>0</v>
      </c>
      <c r="T835" s="24"/>
      <c r="U835" s="38">
        <v>5805520</v>
      </c>
      <c r="V835" s="38">
        <v>0</v>
      </c>
      <c r="W835" s="38">
        <v>0</v>
      </c>
      <c r="X835" s="38">
        <v>437570</v>
      </c>
      <c r="Y835" s="38">
        <v>6243090</v>
      </c>
    </row>
    <row r="836" spans="1:25" x14ac:dyDescent="0.3">
      <c r="A836" s="31">
        <v>3510</v>
      </c>
      <c r="B836" s="32">
        <v>3510281005</v>
      </c>
      <c r="C836" s="33" t="s">
        <v>325</v>
      </c>
      <c r="D836" s="31">
        <v>281</v>
      </c>
      <c r="E836" s="33" t="s">
        <v>169</v>
      </c>
      <c r="F836" s="31">
        <v>5</v>
      </c>
      <c r="G836" s="33" t="s">
        <v>219</v>
      </c>
      <c r="H836" s="34">
        <v>1</v>
      </c>
      <c r="I836" s="35">
        <v>12729</v>
      </c>
      <c r="J836" s="35">
        <v>5123</v>
      </c>
      <c r="K836" s="35">
        <v>0</v>
      </c>
      <c r="L836" s="35">
        <v>893</v>
      </c>
      <c r="M836" s="35">
        <v>18745</v>
      </c>
      <c r="N836" s="24"/>
      <c r="O836" s="34">
        <v>0</v>
      </c>
      <c r="P836" s="34">
        <v>0</v>
      </c>
      <c r="Q836" s="36">
        <v>0.09</v>
      </c>
      <c r="R836" s="36">
        <v>1.2263265454573079E-2</v>
      </c>
      <c r="S836" s="37">
        <v>0</v>
      </c>
      <c r="T836" s="24"/>
      <c r="U836" s="38">
        <v>17852</v>
      </c>
      <c r="V836" s="38">
        <v>0</v>
      </c>
      <c r="W836" s="38">
        <v>0</v>
      </c>
      <c r="X836" s="38">
        <v>893</v>
      </c>
      <c r="Y836" s="38">
        <v>18745</v>
      </c>
    </row>
    <row r="837" spans="1:25" x14ac:dyDescent="0.3">
      <c r="A837" s="31">
        <v>3510</v>
      </c>
      <c r="B837" s="32">
        <v>3510281061</v>
      </c>
      <c r="C837" s="33" t="s">
        <v>325</v>
      </c>
      <c r="D837" s="31">
        <v>281</v>
      </c>
      <c r="E837" s="33" t="s">
        <v>169</v>
      </c>
      <c r="F837" s="31">
        <v>61</v>
      </c>
      <c r="G837" s="33" t="s">
        <v>170</v>
      </c>
      <c r="H837" s="34">
        <v>6</v>
      </c>
      <c r="I837" s="35">
        <v>13267</v>
      </c>
      <c r="J837" s="35">
        <v>554</v>
      </c>
      <c r="K837" s="35">
        <v>0</v>
      </c>
      <c r="L837" s="35">
        <v>893</v>
      </c>
      <c r="M837" s="35">
        <v>14714</v>
      </c>
      <c r="N837" s="24"/>
      <c r="O837" s="34">
        <v>0</v>
      </c>
      <c r="P837" s="34">
        <v>0</v>
      </c>
      <c r="Q837" s="36">
        <v>0.09</v>
      </c>
      <c r="R837" s="36">
        <v>3.5497001029096295E-2</v>
      </c>
      <c r="S837" s="37">
        <v>0</v>
      </c>
      <c r="T837" s="24"/>
      <c r="U837" s="38">
        <v>82926</v>
      </c>
      <c r="V837" s="38">
        <v>0</v>
      </c>
      <c r="W837" s="38">
        <v>0</v>
      </c>
      <c r="X837" s="38">
        <v>5358</v>
      </c>
      <c r="Y837" s="38">
        <v>88284</v>
      </c>
    </row>
    <row r="838" spans="1:25" x14ac:dyDescent="0.3">
      <c r="A838" s="31">
        <v>3510</v>
      </c>
      <c r="B838" s="32">
        <v>3510281210</v>
      </c>
      <c r="C838" s="33" t="s">
        <v>325</v>
      </c>
      <c r="D838" s="31">
        <v>281</v>
      </c>
      <c r="E838" s="33" t="s">
        <v>169</v>
      </c>
      <c r="F838" s="31">
        <v>210</v>
      </c>
      <c r="G838" s="33" t="s">
        <v>54</v>
      </c>
      <c r="H838" s="34">
        <v>1</v>
      </c>
      <c r="I838" s="35">
        <v>12729</v>
      </c>
      <c r="J838" s="35">
        <v>4309</v>
      </c>
      <c r="K838" s="35">
        <v>0</v>
      </c>
      <c r="L838" s="35">
        <v>893</v>
      </c>
      <c r="M838" s="35">
        <v>17931</v>
      </c>
      <c r="N838" s="24"/>
      <c r="O838" s="34">
        <v>0</v>
      </c>
      <c r="P838" s="34">
        <v>0</v>
      </c>
      <c r="Q838" s="36">
        <v>0.09</v>
      </c>
      <c r="R838" s="36">
        <v>6.4058701199130069E-2</v>
      </c>
      <c r="S838" s="37">
        <v>0</v>
      </c>
      <c r="T838" s="24"/>
      <c r="U838" s="38">
        <v>17038</v>
      </c>
      <c r="V838" s="38">
        <v>0</v>
      </c>
      <c r="W838" s="38">
        <v>0</v>
      </c>
      <c r="X838" s="38">
        <v>893</v>
      </c>
      <c r="Y838" s="38">
        <v>17931</v>
      </c>
    </row>
    <row r="839" spans="1:25" x14ac:dyDescent="0.3">
      <c r="A839" s="31">
        <v>3510</v>
      </c>
      <c r="B839" s="32">
        <v>3510281281</v>
      </c>
      <c r="C839" s="33" t="s">
        <v>325</v>
      </c>
      <c r="D839" s="31">
        <v>281</v>
      </c>
      <c r="E839" s="33" t="s">
        <v>169</v>
      </c>
      <c r="F839" s="31">
        <v>281</v>
      </c>
      <c r="G839" s="33" t="s">
        <v>169</v>
      </c>
      <c r="H839" s="34">
        <v>262</v>
      </c>
      <c r="I839" s="35">
        <v>12371</v>
      </c>
      <c r="J839" s="35">
        <v>19</v>
      </c>
      <c r="K839" s="35">
        <v>0</v>
      </c>
      <c r="L839" s="35">
        <v>893</v>
      </c>
      <c r="M839" s="35">
        <v>13283</v>
      </c>
      <c r="N839" s="24"/>
      <c r="O839" s="34">
        <v>0</v>
      </c>
      <c r="P839" s="34">
        <v>0</v>
      </c>
      <c r="Q839" s="36">
        <v>0.18</v>
      </c>
      <c r="R839" s="36">
        <v>0.12776918009196925</v>
      </c>
      <c r="S839" s="37">
        <v>0</v>
      </c>
      <c r="T839" s="24"/>
      <c r="U839" s="38">
        <v>3246180</v>
      </c>
      <c r="V839" s="38">
        <v>0</v>
      </c>
      <c r="W839" s="38">
        <v>0</v>
      </c>
      <c r="X839" s="38">
        <v>233966</v>
      </c>
      <c r="Y839" s="38">
        <v>3480146</v>
      </c>
    </row>
    <row r="840" spans="1:25" x14ac:dyDescent="0.3">
      <c r="A840" s="31">
        <v>3513</v>
      </c>
      <c r="B840" s="32">
        <v>3513044044</v>
      </c>
      <c r="C840" s="33" t="s">
        <v>326</v>
      </c>
      <c r="D840" s="31">
        <v>44</v>
      </c>
      <c r="E840" s="33" t="s">
        <v>35</v>
      </c>
      <c r="F840" s="31">
        <v>44</v>
      </c>
      <c r="G840" s="33" t="s">
        <v>35</v>
      </c>
      <c r="H840" s="34">
        <v>440</v>
      </c>
      <c r="I840" s="35">
        <v>11361</v>
      </c>
      <c r="J840" s="35">
        <v>260</v>
      </c>
      <c r="K840" s="35">
        <v>0</v>
      </c>
      <c r="L840" s="35">
        <v>893</v>
      </c>
      <c r="M840" s="35">
        <v>12514</v>
      </c>
      <c r="N840" s="24"/>
      <c r="O840" s="34">
        <v>0</v>
      </c>
      <c r="P840" s="34">
        <v>0</v>
      </c>
      <c r="Q840" s="36">
        <v>0.09</v>
      </c>
      <c r="R840" s="36">
        <v>5.5847301083240118E-2</v>
      </c>
      <c r="S840" s="37">
        <v>0</v>
      </c>
      <c r="T840" s="24"/>
      <c r="U840" s="38">
        <v>5113240</v>
      </c>
      <c r="V840" s="38">
        <v>0</v>
      </c>
      <c r="W840" s="38">
        <v>0</v>
      </c>
      <c r="X840" s="38">
        <v>392920</v>
      </c>
      <c r="Y840" s="38">
        <v>5506160</v>
      </c>
    </row>
    <row r="841" spans="1:25" x14ac:dyDescent="0.3">
      <c r="A841" s="31">
        <v>3513</v>
      </c>
      <c r="B841" s="32">
        <v>3513044182</v>
      </c>
      <c r="C841" s="33" t="s">
        <v>326</v>
      </c>
      <c r="D841" s="31">
        <v>44</v>
      </c>
      <c r="E841" s="33" t="s">
        <v>35</v>
      </c>
      <c r="F841" s="31">
        <v>182</v>
      </c>
      <c r="G841" s="33" t="s">
        <v>273</v>
      </c>
      <c r="H841" s="34">
        <v>1</v>
      </c>
      <c r="I841" s="35">
        <v>10563.654929066313</v>
      </c>
      <c r="J841" s="35">
        <v>3238</v>
      </c>
      <c r="K841" s="35">
        <v>0</v>
      </c>
      <c r="L841" s="35">
        <v>893</v>
      </c>
      <c r="M841" s="35">
        <v>14694.654929066313</v>
      </c>
      <c r="N841" s="24"/>
      <c r="O841" s="34">
        <v>0</v>
      </c>
      <c r="P841" s="34">
        <v>0</v>
      </c>
      <c r="Q841" s="36">
        <v>0.09</v>
      </c>
      <c r="R841" s="36">
        <v>1.4570337515276324E-2</v>
      </c>
      <c r="S841" s="37">
        <v>0</v>
      </c>
      <c r="T841" s="24"/>
      <c r="U841" s="38">
        <v>13802</v>
      </c>
      <c r="V841" s="38">
        <v>0</v>
      </c>
      <c r="W841" s="38">
        <v>0</v>
      </c>
      <c r="X841" s="38">
        <v>893</v>
      </c>
      <c r="Y841" s="38">
        <v>14695</v>
      </c>
    </row>
    <row r="842" spans="1:25" x14ac:dyDescent="0.3">
      <c r="A842" s="31">
        <v>3513</v>
      </c>
      <c r="B842" s="32">
        <v>3513044244</v>
      </c>
      <c r="C842" s="33" t="s">
        <v>326</v>
      </c>
      <c r="D842" s="31">
        <v>44</v>
      </c>
      <c r="E842" s="33" t="s">
        <v>35</v>
      </c>
      <c r="F842" s="31">
        <v>244</v>
      </c>
      <c r="G842" s="33" t="s">
        <v>43</v>
      </c>
      <c r="H842" s="34">
        <v>65</v>
      </c>
      <c r="I842" s="35">
        <v>10238</v>
      </c>
      <c r="J842" s="35">
        <v>4148</v>
      </c>
      <c r="K842" s="35">
        <v>0</v>
      </c>
      <c r="L842" s="35">
        <v>893</v>
      </c>
      <c r="M842" s="35">
        <v>15279</v>
      </c>
      <c r="N842" s="24"/>
      <c r="O842" s="34">
        <v>0</v>
      </c>
      <c r="P842" s="34">
        <v>0</v>
      </c>
      <c r="Q842" s="36">
        <v>0.18</v>
      </c>
      <c r="R842" s="36">
        <v>0.10548220167912307</v>
      </c>
      <c r="S842" s="37">
        <v>0</v>
      </c>
      <c r="T842" s="24"/>
      <c r="U842" s="38">
        <v>935090</v>
      </c>
      <c r="V842" s="38">
        <v>0</v>
      </c>
      <c r="W842" s="38">
        <v>0</v>
      </c>
      <c r="X842" s="38">
        <v>58045</v>
      </c>
      <c r="Y842" s="38">
        <v>993135</v>
      </c>
    </row>
    <row r="843" spans="1:25" x14ac:dyDescent="0.3">
      <c r="A843" s="31">
        <v>3513</v>
      </c>
      <c r="B843" s="32">
        <v>3513044251</v>
      </c>
      <c r="C843" s="33" t="s">
        <v>326</v>
      </c>
      <c r="D843" s="31">
        <v>44</v>
      </c>
      <c r="E843" s="33" t="s">
        <v>35</v>
      </c>
      <c r="F843" s="31">
        <v>251</v>
      </c>
      <c r="G843" s="33" t="s">
        <v>292</v>
      </c>
      <c r="H843" s="34">
        <v>1</v>
      </c>
      <c r="I843" s="35">
        <v>11346.970713710527</v>
      </c>
      <c r="J843" s="35">
        <v>2504</v>
      </c>
      <c r="K843" s="35">
        <v>0</v>
      </c>
      <c r="L843" s="35">
        <v>893</v>
      </c>
      <c r="M843" s="35">
        <v>14743.970713710527</v>
      </c>
      <c r="N843" s="24"/>
      <c r="O843" s="34">
        <v>0</v>
      </c>
      <c r="P843" s="34">
        <v>0</v>
      </c>
      <c r="Q843" s="36">
        <v>0.18</v>
      </c>
      <c r="R843" s="36">
        <v>4.1185503518817675E-2</v>
      </c>
      <c r="S843" s="37">
        <v>0</v>
      </c>
      <c r="T843" s="24"/>
      <c r="U843" s="38">
        <v>13851</v>
      </c>
      <c r="V843" s="38">
        <v>0</v>
      </c>
      <c r="W843" s="38">
        <v>0</v>
      </c>
      <c r="X843" s="38">
        <v>893</v>
      </c>
      <c r="Y843" s="38">
        <v>14744</v>
      </c>
    </row>
    <row r="844" spans="1:25" x14ac:dyDescent="0.3">
      <c r="A844" s="31">
        <v>3513</v>
      </c>
      <c r="B844" s="32">
        <v>3513044285</v>
      </c>
      <c r="C844" s="33" t="s">
        <v>326</v>
      </c>
      <c r="D844" s="31">
        <v>44</v>
      </c>
      <c r="E844" s="33" t="s">
        <v>35</v>
      </c>
      <c r="F844" s="31">
        <v>285</v>
      </c>
      <c r="G844" s="33" t="s">
        <v>44</v>
      </c>
      <c r="H844" s="34">
        <v>1</v>
      </c>
      <c r="I844" s="35">
        <v>11088.295368529887</v>
      </c>
      <c r="J844" s="35">
        <v>3396</v>
      </c>
      <c r="K844" s="35">
        <v>0</v>
      </c>
      <c r="L844" s="35">
        <v>893</v>
      </c>
      <c r="M844" s="35">
        <v>15377.295368529887</v>
      </c>
      <c r="N844" s="24"/>
      <c r="O844" s="34">
        <v>0</v>
      </c>
      <c r="P844" s="34">
        <v>0</v>
      </c>
      <c r="Q844" s="36">
        <v>0.09</v>
      </c>
      <c r="R844" s="36">
        <v>4.1055014022640106E-2</v>
      </c>
      <c r="S844" s="37">
        <v>0</v>
      </c>
      <c r="T844" s="24"/>
      <c r="U844" s="38">
        <v>14484</v>
      </c>
      <c r="V844" s="38">
        <v>0</v>
      </c>
      <c r="W844" s="38">
        <v>0</v>
      </c>
      <c r="X844" s="38">
        <v>893</v>
      </c>
      <c r="Y844" s="38">
        <v>15377</v>
      </c>
    </row>
    <row r="845" spans="1:25" x14ac:dyDescent="0.3">
      <c r="A845" s="31">
        <v>3513</v>
      </c>
      <c r="B845" s="32">
        <v>3513044293</v>
      </c>
      <c r="C845" s="33" t="s">
        <v>326</v>
      </c>
      <c r="D845" s="31">
        <v>44</v>
      </c>
      <c r="E845" s="33" t="s">
        <v>35</v>
      </c>
      <c r="F845" s="31">
        <v>293</v>
      </c>
      <c r="G845" s="33" t="s">
        <v>45</v>
      </c>
      <c r="H845" s="34">
        <v>16</v>
      </c>
      <c r="I845" s="35">
        <v>9985</v>
      </c>
      <c r="J845" s="35">
        <v>857</v>
      </c>
      <c r="K845" s="35">
        <v>0</v>
      </c>
      <c r="L845" s="35">
        <v>893</v>
      </c>
      <c r="M845" s="35">
        <v>11735</v>
      </c>
      <c r="N845" s="24"/>
      <c r="O845" s="34">
        <v>0</v>
      </c>
      <c r="P845" s="34">
        <v>0</v>
      </c>
      <c r="Q845" s="36">
        <v>0.18</v>
      </c>
      <c r="R845" s="36">
        <v>4.360999795301755E-3</v>
      </c>
      <c r="S845" s="37">
        <v>0</v>
      </c>
      <c r="T845" s="24"/>
      <c r="U845" s="38">
        <v>173472</v>
      </c>
      <c r="V845" s="38">
        <v>0</v>
      </c>
      <c r="W845" s="38">
        <v>0</v>
      </c>
      <c r="X845" s="38">
        <v>14288</v>
      </c>
      <c r="Y845" s="38">
        <v>187760</v>
      </c>
    </row>
    <row r="846" spans="1:25" x14ac:dyDescent="0.3">
      <c r="A846" s="31">
        <v>3513</v>
      </c>
      <c r="B846" s="32">
        <v>3513044780</v>
      </c>
      <c r="C846" s="33" t="s">
        <v>326</v>
      </c>
      <c r="D846" s="31">
        <v>44</v>
      </c>
      <c r="E846" s="33" t="s">
        <v>35</v>
      </c>
      <c r="F846" s="31">
        <v>780</v>
      </c>
      <c r="G846" s="33" t="s">
        <v>261</v>
      </c>
      <c r="H846" s="34">
        <v>1</v>
      </c>
      <c r="I846" s="35">
        <v>10256.763557259985</v>
      </c>
      <c r="J846" s="35">
        <v>1691</v>
      </c>
      <c r="K846" s="35">
        <v>0</v>
      </c>
      <c r="L846" s="35">
        <v>893</v>
      </c>
      <c r="M846" s="35">
        <v>12840.763557259985</v>
      </c>
      <c r="N846" s="24"/>
      <c r="O846" s="34">
        <v>0</v>
      </c>
      <c r="P846" s="34">
        <v>0</v>
      </c>
      <c r="Q846" s="36">
        <v>0.09</v>
      </c>
      <c r="R846" s="36">
        <v>1.4497382837141559E-2</v>
      </c>
      <c r="S846" s="37">
        <v>0</v>
      </c>
      <c r="T846" s="24"/>
      <c r="U846" s="38">
        <v>11948</v>
      </c>
      <c r="V846" s="38">
        <v>0</v>
      </c>
      <c r="W846" s="38">
        <v>0</v>
      </c>
      <c r="X846" s="38">
        <v>893</v>
      </c>
      <c r="Y846" s="38">
        <v>12841</v>
      </c>
    </row>
    <row r="847" spans="1:25" x14ac:dyDescent="0.3">
      <c r="A847" s="31">
        <v>3514</v>
      </c>
      <c r="B847" s="32">
        <v>3514281281</v>
      </c>
      <c r="C847" s="33" t="s">
        <v>327</v>
      </c>
      <c r="D847" s="31">
        <v>281</v>
      </c>
      <c r="E847" s="33" t="s">
        <v>169</v>
      </c>
      <c r="F847" s="31">
        <v>281</v>
      </c>
      <c r="G847" s="33" t="s">
        <v>169</v>
      </c>
      <c r="H847" s="34">
        <v>180</v>
      </c>
      <c r="I847" s="35">
        <v>12909</v>
      </c>
      <c r="J847" s="35">
        <v>20</v>
      </c>
      <c r="K847" s="35">
        <v>0</v>
      </c>
      <c r="L847" s="35">
        <v>893</v>
      </c>
      <c r="M847" s="35">
        <v>13822</v>
      </c>
      <c r="N847" s="24"/>
      <c r="O847" s="34">
        <v>0</v>
      </c>
      <c r="P847" s="34">
        <v>0</v>
      </c>
      <c r="Q847" s="36">
        <v>0.18</v>
      </c>
      <c r="R847" s="36">
        <v>0.12776918009196925</v>
      </c>
      <c r="S847" s="37">
        <v>0</v>
      </c>
      <c r="T847" s="24"/>
      <c r="U847" s="38">
        <v>2327220</v>
      </c>
      <c r="V847" s="38">
        <v>0</v>
      </c>
      <c r="W847" s="38">
        <v>0</v>
      </c>
      <c r="X847" s="38">
        <v>160740</v>
      </c>
      <c r="Y847" s="38">
        <v>2487960</v>
      </c>
    </row>
    <row r="848" spans="1:25" x14ac:dyDescent="0.3">
      <c r="A848" s="31">
        <v>3515</v>
      </c>
      <c r="B848" s="32">
        <v>3515287043</v>
      </c>
      <c r="C848" s="33" t="s">
        <v>328</v>
      </c>
      <c r="D848" s="31">
        <v>287</v>
      </c>
      <c r="E848" s="33" t="s">
        <v>329</v>
      </c>
      <c r="F848" s="31">
        <v>43</v>
      </c>
      <c r="G848" s="33" t="s">
        <v>330</v>
      </c>
      <c r="H848" s="34">
        <v>2</v>
      </c>
      <c r="I848" s="35">
        <v>8749</v>
      </c>
      <c r="J848" s="35">
        <v>4657</v>
      </c>
      <c r="K848" s="35">
        <v>0</v>
      </c>
      <c r="L848" s="35">
        <v>893</v>
      </c>
      <c r="M848" s="35">
        <v>14299</v>
      </c>
      <c r="N848" s="24"/>
      <c r="O848" s="34">
        <v>0</v>
      </c>
      <c r="P848" s="34">
        <v>0</v>
      </c>
      <c r="Q848" s="36">
        <v>0.09</v>
      </c>
      <c r="R848" s="36">
        <v>6.6221340850886679E-3</v>
      </c>
      <c r="S848" s="37">
        <v>0</v>
      </c>
      <c r="T848" s="24"/>
      <c r="U848" s="38">
        <v>26812</v>
      </c>
      <c r="V848" s="38">
        <v>0</v>
      </c>
      <c r="W848" s="38">
        <v>0</v>
      </c>
      <c r="X848" s="38">
        <v>1786</v>
      </c>
      <c r="Y848" s="38">
        <v>28598</v>
      </c>
    </row>
    <row r="849" spans="1:25" x14ac:dyDescent="0.3">
      <c r="A849" s="31">
        <v>3515</v>
      </c>
      <c r="B849" s="32">
        <v>3515287045</v>
      </c>
      <c r="C849" s="33" t="s">
        <v>328</v>
      </c>
      <c r="D849" s="31">
        <v>287</v>
      </c>
      <c r="E849" s="33" t="s">
        <v>329</v>
      </c>
      <c r="F849" s="31">
        <v>45</v>
      </c>
      <c r="G849" s="33" t="s">
        <v>331</v>
      </c>
      <c r="H849" s="34">
        <v>2</v>
      </c>
      <c r="I849" s="35">
        <v>8727</v>
      </c>
      <c r="J849" s="35">
        <v>3077</v>
      </c>
      <c r="K849" s="35">
        <v>0</v>
      </c>
      <c r="L849" s="35">
        <v>893</v>
      </c>
      <c r="M849" s="35">
        <v>12697</v>
      </c>
      <c r="N849" s="24"/>
      <c r="O849" s="34">
        <v>0</v>
      </c>
      <c r="P849" s="34">
        <v>0</v>
      </c>
      <c r="Q849" s="36">
        <v>0.09</v>
      </c>
      <c r="R849" s="36">
        <v>7.1015064016064977E-3</v>
      </c>
      <c r="S849" s="37">
        <v>0</v>
      </c>
      <c r="T849" s="24"/>
      <c r="U849" s="38">
        <v>23608</v>
      </c>
      <c r="V849" s="38">
        <v>0</v>
      </c>
      <c r="W849" s="38">
        <v>0</v>
      </c>
      <c r="X849" s="38">
        <v>1786</v>
      </c>
      <c r="Y849" s="38">
        <v>25394</v>
      </c>
    </row>
    <row r="850" spans="1:25" x14ac:dyDescent="0.3">
      <c r="A850" s="31">
        <v>3515</v>
      </c>
      <c r="B850" s="32">
        <v>3515287135</v>
      </c>
      <c r="C850" s="33" t="s">
        <v>328</v>
      </c>
      <c r="D850" s="31">
        <v>287</v>
      </c>
      <c r="E850" s="33" t="s">
        <v>329</v>
      </c>
      <c r="F850" s="31">
        <v>135</v>
      </c>
      <c r="G850" s="33" t="s">
        <v>332</v>
      </c>
      <c r="H850" s="34">
        <v>3</v>
      </c>
      <c r="I850" s="35">
        <v>12729</v>
      </c>
      <c r="J850" s="35">
        <v>7784</v>
      </c>
      <c r="K850" s="35">
        <v>0</v>
      </c>
      <c r="L850" s="35">
        <v>893</v>
      </c>
      <c r="M850" s="35">
        <v>21406</v>
      </c>
      <c r="N850" s="24"/>
      <c r="O850" s="34">
        <v>0</v>
      </c>
      <c r="P850" s="34">
        <v>0</v>
      </c>
      <c r="Q850" s="36">
        <v>0.09</v>
      </c>
      <c r="R850" s="36">
        <v>2.2629696373328539E-2</v>
      </c>
      <c r="S850" s="37">
        <v>0</v>
      </c>
      <c r="T850" s="24"/>
      <c r="U850" s="38">
        <v>61539</v>
      </c>
      <c r="V850" s="38">
        <v>0</v>
      </c>
      <c r="W850" s="38">
        <v>0</v>
      </c>
      <c r="X850" s="38">
        <v>2679</v>
      </c>
      <c r="Y850" s="38">
        <v>64218</v>
      </c>
    </row>
    <row r="851" spans="1:25" x14ac:dyDescent="0.3">
      <c r="A851" s="31">
        <v>3515</v>
      </c>
      <c r="B851" s="32">
        <v>3515287191</v>
      </c>
      <c r="C851" s="33" t="s">
        <v>328</v>
      </c>
      <c r="D851" s="31">
        <v>287</v>
      </c>
      <c r="E851" s="33" t="s">
        <v>329</v>
      </c>
      <c r="F851" s="31">
        <v>191</v>
      </c>
      <c r="G851" s="33" t="s">
        <v>254</v>
      </c>
      <c r="H851" s="34">
        <v>23</v>
      </c>
      <c r="I851" s="35">
        <v>9393</v>
      </c>
      <c r="J851" s="35">
        <v>3303</v>
      </c>
      <c r="K851" s="35">
        <v>0</v>
      </c>
      <c r="L851" s="35">
        <v>893</v>
      </c>
      <c r="M851" s="35">
        <v>13589</v>
      </c>
      <c r="N851" s="24"/>
      <c r="O851" s="34">
        <v>0</v>
      </c>
      <c r="P851" s="34">
        <v>0</v>
      </c>
      <c r="Q851" s="36">
        <v>0.18</v>
      </c>
      <c r="R851" s="36">
        <v>2.3752342144075723E-2</v>
      </c>
      <c r="S851" s="37">
        <v>0</v>
      </c>
      <c r="T851" s="24"/>
      <c r="U851" s="38">
        <v>292008</v>
      </c>
      <c r="V851" s="38">
        <v>0</v>
      </c>
      <c r="W851" s="38">
        <v>0</v>
      </c>
      <c r="X851" s="38">
        <v>20539</v>
      </c>
      <c r="Y851" s="38">
        <v>312547</v>
      </c>
    </row>
    <row r="852" spans="1:25" x14ac:dyDescent="0.3">
      <c r="A852" s="31">
        <v>3515</v>
      </c>
      <c r="B852" s="32">
        <v>3515287215</v>
      </c>
      <c r="C852" s="33" t="s">
        <v>328</v>
      </c>
      <c r="D852" s="31">
        <v>287</v>
      </c>
      <c r="E852" s="33" t="s">
        <v>329</v>
      </c>
      <c r="F852" s="31">
        <v>215</v>
      </c>
      <c r="G852" s="33" t="s">
        <v>333</v>
      </c>
      <c r="H852" s="34">
        <v>9</v>
      </c>
      <c r="I852" s="35">
        <v>9998</v>
      </c>
      <c r="J852" s="35">
        <v>1914</v>
      </c>
      <c r="K852" s="35">
        <v>0</v>
      </c>
      <c r="L852" s="35">
        <v>893</v>
      </c>
      <c r="M852" s="35">
        <v>12805</v>
      </c>
      <c r="N852" s="24"/>
      <c r="O852" s="34">
        <v>0</v>
      </c>
      <c r="P852" s="34">
        <v>0</v>
      </c>
      <c r="Q852" s="36">
        <v>0.18</v>
      </c>
      <c r="R852" s="36">
        <v>1.4104662143475116E-2</v>
      </c>
      <c r="S852" s="37">
        <v>0</v>
      </c>
      <c r="T852" s="24"/>
      <c r="U852" s="38">
        <v>107208</v>
      </c>
      <c r="V852" s="38">
        <v>0</v>
      </c>
      <c r="W852" s="38">
        <v>0</v>
      </c>
      <c r="X852" s="38">
        <v>8037</v>
      </c>
      <c r="Y852" s="38">
        <v>115245</v>
      </c>
    </row>
    <row r="853" spans="1:25" x14ac:dyDescent="0.3">
      <c r="A853" s="31">
        <v>3515</v>
      </c>
      <c r="B853" s="32">
        <v>3515287227</v>
      </c>
      <c r="C853" s="33" t="s">
        <v>328</v>
      </c>
      <c r="D853" s="31">
        <v>287</v>
      </c>
      <c r="E853" s="33" t="s">
        <v>329</v>
      </c>
      <c r="F853" s="31">
        <v>227</v>
      </c>
      <c r="G853" s="33" t="s">
        <v>255</v>
      </c>
      <c r="H853" s="34">
        <v>8</v>
      </c>
      <c r="I853" s="35">
        <v>10300</v>
      </c>
      <c r="J853" s="35">
        <v>2305</v>
      </c>
      <c r="K853" s="35">
        <v>0</v>
      </c>
      <c r="L853" s="35">
        <v>893</v>
      </c>
      <c r="M853" s="35">
        <v>13498</v>
      </c>
      <c r="N853" s="24"/>
      <c r="O853" s="34">
        <v>0</v>
      </c>
      <c r="P853" s="34">
        <v>0</v>
      </c>
      <c r="Q853" s="36">
        <v>0.18</v>
      </c>
      <c r="R853" s="36">
        <v>9.4366805937517138E-3</v>
      </c>
      <c r="S853" s="37">
        <v>0</v>
      </c>
      <c r="T853" s="24"/>
      <c r="U853" s="38">
        <v>100840</v>
      </c>
      <c r="V853" s="38">
        <v>0</v>
      </c>
      <c r="W853" s="38">
        <v>0</v>
      </c>
      <c r="X853" s="38">
        <v>7144</v>
      </c>
      <c r="Y853" s="38">
        <v>107984</v>
      </c>
    </row>
    <row r="854" spans="1:25" x14ac:dyDescent="0.3">
      <c r="A854" s="31">
        <v>3515</v>
      </c>
      <c r="B854" s="32">
        <v>3515287277</v>
      </c>
      <c r="C854" s="33" t="s">
        <v>328</v>
      </c>
      <c r="D854" s="31">
        <v>287</v>
      </c>
      <c r="E854" s="33" t="s">
        <v>329</v>
      </c>
      <c r="F854" s="31">
        <v>277</v>
      </c>
      <c r="G854" s="33" t="s">
        <v>334</v>
      </c>
      <c r="H854" s="34">
        <v>78</v>
      </c>
      <c r="I854" s="35">
        <v>10799</v>
      </c>
      <c r="J854" s="35">
        <v>312</v>
      </c>
      <c r="K854" s="35">
        <v>0</v>
      </c>
      <c r="L854" s="35">
        <v>893</v>
      </c>
      <c r="M854" s="35">
        <v>12004</v>
      </c>
      <c r="N854" s="24"/>
      <c r="O854" s="34">
        <v>0</v>
      </c>
      <c r="P854" s="34">
        <v>0</v>
      </c>
      <c r="Q854" s="36">
        <v>0.18</v>
      </c>
      <c r="R854" s="36">
        <v>2.9612674282783535E-2</v>
      </c>
      <c r="S854" s="37">
        <v>0</v>
      </c>
      <c r="T854" s="24"/>
      <c r="U854" s="38">
        <v>866658</v>
      </c>
      <c r="V854" s="38">
        <v>0</v>
      </c>
      <c r="W854" s="38">
        <v>0</v>
      </c>
      <c r="X854" s="38">
        <v>69654</v>
      </c>
      <c r="Y854" s="38">
        <v>936312</v>
      </c>
    </row>
    <row r="855" spans="1:25" x14ac:dyDescent="0.3">
      <c r="A855" s="31">
        <v>3515</v>
      </c>
      <c r="B855" s="32">
        <v>3515287287</v>
      </c>
      <c r="C855" s="33" t="s">
        <v>328</v>
      </c>
      <c r="D855" s="31">
        <v>287</v>
      </c>
      <c r="E855" s="33" t="s">
        <v>329</v>
      </c>
      <c r="F855" s="31">
        <v>287</v>
      </c>
      <c r="G855" s="33" t="s">
        <v>329</v>
      </c>
      <c r="H855" s="34">
        <v>13</v>
      </c>
      <c r="I855" s="35">
        <v>9265</v>
      </c>
      <c r="J855" s="35">
        <v>3538</v>
      </c>
      <c r="K855" s="35">
        <v>0</v>
      </c>
      <c r="L855" s="35">
        <v>893</v>
      </c>
      <c r="M855" s="35">
        <v>13696</v>
      </c>
      <c r="N855" s="24"/>
      <c r="O855" s="34">
        <v>0</v>
      </c>
      <c r="P855" s="34">
        <v>0</v>
      </c>
      <c r="Q855" s="36">
        <v>0.09</v>
      </c>
      <c r="R855" s="36">
        <v>1.3947988875102908E-2</v>
      </c>
      <c r="S855" s="37">
        <v>0</v>
      </c>
      <c r="T855" s="24"/>
      <c r="U855" s="38">
        <v>166439</v>
      </c>
      <c r="V855" s="38">
        <v>0</v>
      </c>
      <c r="W855" s="38">
        <v>0</v>
      </c>
      <c r="X855" s="38">
        <v>11609</v>
      </c>
      <c r="Y855" s="38">
        <v>178048</v>
      </c>
    </row>
    <row r="856" spans="1:25" x14ac:dyDescent="0.3">
      <c r="A856" s="31">
        <v>3515</v>
      </c>
      <c r="B856" s="32">
        <v>3515287306</v>
      </c>
      <c r="C856" s="33" t="s">
        <v>328</v>
      </c>
      <c r="D856" s="31">
        <v>287</v>
      </c>
      <c r="E856" s="33" t="s">
        <v>329</v>
      </c>
      <c r="F856" s="31">
        <v>306</v>
      </c>
      <c r="G856" s="33" t="s">
        <v>335</v>
      </c>
      <c r="H856" s="34">
        <v>2</v>
      </c>
      <c r="I856" s="35">
        <v>8749</v>
      </c>
      <c r="J856" s="35">
        <v>2830</v>
      </c>
      <c r="K856" s="35">
        <v>0</v>
      </c>
      <c r="L856" s="35">
        <v>893</v>
      </c>
      <c r="M856" s="35">
        <v>12472</v>
      </c>
      <c r="N856" s="24"/>
      <c r="O856" s="34">
        <v>0</v>
      </c>
      <c r="P856" s="34">
        <v>0</v>
      </c>
      <c r="Q856" s="36">
        <v>0.09</v>
      </c>
      <c r="R856" s="36">
        <v>1.0721584412567996E-2</v>
      </c>
      <c r="S856" s="37">
        <v>0</v>
      </c>
      <c r="T856" s="24"/>
      <c r="U856" s="38">
        <v>23158</v>
      </c>
      <c r="V856" s="38">
        <v>0</v>
      </c>
      <c r="W856" s="38">
        <v>0</v>
      </c>
      <c r="X856" s="38">
        <v>1786</v>
      </c>
      <c r="Y856" s="38">
        <v>24944</v>
      </c>
    </row>
    <row r="857" spans="1:25" x14ac:dyDescent="0.3">
      <c r="A857" s="31">
        <v>3515</v>
      </c>
      <c r="B857" s="32">
        <v>3515287316</v>
      </c>
      <c r="C857" s="33" t="s">
        <v>328</v>
      </c>
      <c r="D857" s="31">
        <v>287</v>
      </c>
      <c r="E857" s="33" t="s">
        <v>329</v>
      </c>
      <c r="F857" s="31">
        <v>316</v>
      </c>
      <c r="G857" s="33" t="s">
        <v>182</v>
      </c>
      <c r="H857" s="34">
        <v>9</v>
      </c>
      <c r="I857" s="35">
        <v>11342</v>
      </c>
      <c r="J857" s="35">
        <v>1553</v>
      </c>
      <c r="K857" s="35">
        <v>0</v>
      </c>
      <c r="L857" s="35">
        <v>893</v>
      </c>
      <c r="M857" s="35">
        <v>13788</v>
      </c>
      <c r="N857" s="24"/>
      <c r="O857" s="34">
        <v>0</v>
      </c>
      <c r="P857" s="34">
        <v>0</v>
      </c>
      <c r="Q857" s="36">
        <v>0.18</v>
      </c>
      <c r="R857" s="36">
        <v>7.7401177601864393E-3</v>
      </c>
      <c r="S857" s="37">
        <v>0</v>
      </c>
      <c r="T857" s="24"/>
      <c r="U857" s="38">
        <v>116055</v>
      </c>
      <c r="V857" s="38">
        <v>0</v>
      </c>
      <c r="W857" s="38">
        <v>0</v>
      </c>
      <c r="X857" s="38">
        <v>8037</v>
      </c>
      <c r="Y857" s="38">
        <v>124092</v>
      </c>
    </row>
    <row r="858" spans="1:25" x14ac:dyDescent="0.3">
      <c r="A858" s="31">
        <v>3515</v>
      </c>
      <c r="B858" s="32">
        <v>3515287658</v>
      </c>
      <c r="C858" s="33" t="s">
        <v>328</v>
      </c>
      <c r="D858" s="31">
        <v>287</v>
      </c>
      <c r="E858" s="33" t="s">
        <v>329</v>
      </c>
      <c r="F858" s="31">
        <v>658</v>
      </c>
      <c r="G858" s="33" t="s">
        <v>183</v>
      </c>
      <c r="H858" s="34">
        <v>7</v>
      </c>
      <c r="I858" s="35">
        <v>9694</v>
      </c>
      <c r="J858" s="35">
        <v>1222</v>
      </c>
      <c r="K858" s="35">
        <v>0</v>
      </c>
      <c r="L858" s="35">
        <v>893</v>
      </c>
      <c r="M858" s="35">
        <v>11809</v>
      </c>
      <c r="N858" s="24"/>
      <c r="O858" s="34">
        <v>0</v>
      </c>
      <c r="P858" s="34">
        <v>0</v>
      </c>
      <c r="Q858" s="36">
        <v>0.09</v>
      </c>
      <c r="R858" s="36">
        <v>2.2172338791657362E-3</v>
      </c>
      <c r="S858" s="37">
        <v>0</v>
      </c>
      <c r="T858" s="24"/>
      <c r="U858" s="38">
        <v>76412</v>
      </c>
      <c r="V858" s="38">
        <v>0</v>
      </c>
      <c r="W858" s="38">
        <v>0</v>
      </c>
      <c r="X858" s="38">
        <v>6251</v>
      </c>
      <c r="Y858" s="38">
        <v>82663</v>
      </c>
    </row>
    <row r="859" spans="1:25" x14ac:dyDescent="0.3">
      <c r="A859" s="31">
        <v>3515</v>
      </c>
      <c r="B859" s="32">
        <v>3515287767</v>
      </c>
      <c r="C859" s="33" t="s">
        <v>328</v>
      </c>
      <c r="D859" s="31">
        <v>287</v>
      </c>
      <c r="E859" s="33" t="s">
        <v>329</v>
      </c>
      <c r="F859" s="31">
        <v>767</v>
      </c>
      <c r="G859" s="33" t="s">
        <v>184</v>
      </c>
      <c r="H859" s="34">
        <v>42</v>
      </c>
      <c r="I859" s="35">
        <v>9333</v>
      </c>
      <c r="J859" s="35">
        <v>2155</v>
      </c>
      <c r="K859" s="35">
        <v>0</v>
      </c>
      <c r="L859" s="35">
        <v>893</v>
      </c>
      <c r="M859" s="35">
        <v>12381</v>
      </c>
      <c r="N859" s="24"/>
      <c r="O859" s="34">
        <v>0</v>
      </c>
      <c r="P859" s="34">
        <v>0</v>
      </c>
      <c r="Q859" s="36">
        <v>0.09</v>
      </c>
      <c r="R859" s="36">
        <v>2.5184414064304547E-2</v>
      </c>
      <c r="S859" s="37">
        <v>0</v>
      </c>
      <c r="T859" s="24"/>
      <c r="U859" s="38">
        <v>482496</v>
      </c>
      <c r="V859" s="38">
        <v>0</v>
      </c>
      <c r="W859" s="38">
        <v>0</v>
      </c>
      <c r="X859" s="38">
        <v>37506</v>
      </c>
      <c r="Y859" s="38">
        <v>520002</v>
      </c>
    </row>
    <row r="860" spans="1:25" x14ac:dyDescent="0.3">
      <c r="A860" s="31">
        <v>3515</v>
      </c>
      <c r="B860" s="32">
        <v>3515287778</v>
      </c>
      <c r="C860" s="33" t="s">
        <v>328</v>
      </c>
      <c r="D860" s="31">
        <v>287</v>
      </c>
      <c r="E860" s="33" t="s">
        <v>329</v>
      </c>
      <c r="F860" s="31">
        <v>778</v>
      </c>
      <c r="G860" s="33" t="s">
        <v>368</v>
      </c>
      <c r="H860" s="34">
        <v>2</v>
      </c>
      <c r="I860" s="35">
        <v>11108.414128664494</v>
      </c>
      <c r="J860" s="35">
        <v>831</v>
      </c>
      <c r="K860" s="35">
        <v>0</v>
      </c>
      <c r="L860" s="35">
        <v>893</v>
      </c>
      <c r="M860" s="35">
        <v>12832.414128664494</v>
      </c>
      <c r="N860" s="24"/>
      <c r="O860" s="34">
        <v>0</v>
      </c>
      <c r="P860" s="34">
        <v>0</v>
      </c>
      <c r="Q860" s="36">
        <v>0.09</v>
      </c>
      <c r="R860" s="36">
        <v>1.5421722230098064E-3</v>
      </c>
      <c r="S860" s="37">
        <v>0</v>
      </c>
      <c r="T860" s="24"/>
      <c r="U860" s="38">
        <v>23878</v>
      </c>
      <c r="V860" s="38">
        <v>0</v>
      </c>
      <c r="W860" s="38">
        <v>0</v>
      </c>
      <c r="X860" s="38">
        <v>1786</v>
      </c>
      <c r="Y860" s="38">
        <v>25664</v>
      </c>
    </row>
    <row r="861" spans="1:25" x14ac:dyDescent="0.3">
      <c r="A861" s="31">
        <v>3516</v>
      </c>
      <c r="B861" s="32">
        <v>3516325005</v>
      </c>
      <c r="C861" s="33" t="s">
        <v>336</v>
      </c>
      <c r="D861" s="31">
        <v>325</v>
      </c>
      <c r="E861" s="33" t="s">
        <v>220</v>
      </c>
      <c r="F861" s="31">
        <v>5</v>
      </c>
      <c r="G861" s="33" t="s">
        <v>219</v>
      </c>
      <c r="H861" s="34">
        <v>31</v>
      </c>
      <c r="I861" s="35">
        <v>10953.106366286775</v>
      </c>
      <c r="J861" s="35">
        <v>4408</v>
      </c>
      <c r="K861" s="35">
        <v>0</v>
      </c>
      <c r="L861" s="35">
        <v>893</v>
      </c>
      <c r="M861" s="35">
        <v>16254.106366286775</v>
      </c>
      <c r="N861" s="24"/>
      <c r="O861" s="34">
        <v>0</v>
      </c>
      <c r="P861" s="34">
        <v>0</v>
      </c>
      <c r="Q861" s="36">
        <v>0.09</v>
      </c>
      <c r="R861" s="36">
        <v>1.2263265454573079E-2</v>
      </c>
      <c r="S861" s="37">
        <v>0</v>
      </c>
      <c r="T861" s="24"/>
      <c r="U861" s="38">
        <v>476191</v>
      </c>
      <c r="V861" s="38">
        <v>0</v>
      </c>
      <c r="W861" s="38">
        <v>0</v>
      </c>
      <c r="X861" s="38">
        <v>27683</v>
      </c>
      <c r="Y861" s="38">
        <v>503874</v>
      </c>
    </row>
    <row r="862" spans="1:25" x14ac:dyDescent="0.3">
      <c r="A862" s="31">
        <v>3516</v>
      </c>
      <c r="B862" s="32">
        <v>3516325061</v>
      </c>
      <c r="C862" s="33" t="s">
        <v>336</v>
      </c>
      <c r="D862" s="31">
        <v>325</v>
      </c>
      <c r="E862" s="33" t="s">
        <v>220</v>
      </c>
      <c r="F862" s="31">
        <v>61</v>
      </c>
      <c r="G862" s="33" t="s">
        <v>170</v>
      </c>
      <c r="H862" s="34">
        <v>8</v>
      </c>
      <c r="I862" s="35">
        <v>12191.459040508957</v>
      </c>
      <c r="J862" s="35">
        <v>509</v>
      </c>
      <c r="K862" s="35">
        <v>0</v>
      </c>
      <c r="L862" s="35">
        <v>893</v>
      </c>
      <c r="M862" s="35">
        <v>13593.459040508957</v>
      </c>
      <c r="N862" s="24"/>
      <c r="O862" s="34">
        <v>0</v>
      </c>
      <c r="P862" s="34">
        <v>0</v>
      </c>
      <c r="Q862" s="36">
        <v>0.09</v>
      </c>
      <c r="R862" s="36">
        <v>3.5497001029096295E-2</v>
      </c>
      <c r="S862" s="37">
        <v>0</v>
      </c>
      <c r="T862" s="24"/>
      <c r="U862" s="38">
        <v>101600</v>
      </c>
      <c r="V862" s="38">
        <v>0</v>
      </c>
      <c r="W862" s="38">
        <v>0</v>
      </c>
      <c r="X862" s="38">
        <v>7144</v>
      </c>
      <c r="Y862" s="38">
        <v>108744</v>
      </c>
    </row>
    <row r="863" spans="1:25" x14ac:dyDescent="0.3">
      <c r="A863" s="31">
        <v>3516</v>
      </c>
      <c r="B863" s="32">
        <v>3516325087</v>
      </c>
      <c r="C863" s="33" t="s">
        <v>336</v>
      </c>
      <c r="D863" s="31">
        <v>325</v>
      </c>
      <c r="E863" s="33" t="s">
        <v>220</v>
      </c>
      <c r="F863" s="31">
        <v>87</v>
      </c>
      <c r="G863" s="33" t="s">
        <v>171</v>
      </c>
      <c r="H863" s="34">
        <v>2</v>
      </c>
      <c r="I863" s="35">
        <v>10256.118012560029</v>
      </c>
      <c r="J863" s="35">
        <v>3927</v>
      </c>
      <c r="K863" s="35">
        <v>0</v>
      </c>
      <c r="L863" s="35">
        <v>893</v>
      </c>
      <c r="M863" s="35">
        <v>15076.118012560029</v>
      </c>
      <c r="N863" s="24"/>
      <c r="O863" s="34">
        <v>0</v>
      </c>
      <c r="P863" s="34">
        <v>0</v>
      </c>
      <c r="Q863" s="36">
        <v>0.09</v>
      </c>
      <c r="R863" s="36">
        <v>3.6568579622699477E-3</v>
      </c>
      <c r="S863" s="37">
        <v>0</v>
      </c>
      <c r="T863" s="24"/>
      <c r="U863" s="38">
        <v>28366</v>
      </c>
      <c r="V863" s="38">
        <v>0</v>
      </c>
      <c r="W863" s="38">
        <v>0</v>
      </c>
      <c r="X863" s="38">
        <v>1786</v>
      </c>
      <c r="Y863" s="38">
        <v>30152</v>
      </c>
    </row>
    <row r="864" spans="1:25" x14ac:dyDescent="0.3">
      <c r="A864" s="31">
        <v>3516</v>
      </c>
      <c r="B864" s="32">
        <v>3516325137</v>
      </c>
      <c r="C864" s="33" t="s">
        <v>336</v>
      </c>
      <c r="D864" s="31">
        <v>325</v>
      </c>
      <c r="E864" s="33" t="s">
        <v>220</v>
      </c>
      <c r="F864" s="31">
        <v>137</v>
      </c>
      <c r="G864" s="33" t="s">
        <v>210</v>
      </c>
      <c r="H864" s="34">
        <v>50</v>
      </c>
      <c r="I864" s="35">
        <v>13005.842612954186</v>
      </c>
      <c r="J864" s="35">
        <v>22</v>
      </c>
      <c r="K864" s="35">
        <v>0</v>
      </c>
      <c r="L864" s="35">
        <v>893</v>
      </c>
      <c r="M864" s="35">
        <v>13920.842612954186</v>
      </c>
      <c r="N864" s="24"/>
      <c r="O864" s="34">
        <v>0</v>
      </c>
      <c r="P864" s="34">
        <v>0</v>
      </c>
      <c r="Q864" s="36">
        <v>0.18</v>
      </c>
      <c r="R864" s="36">
        <v>0.13203357633904017</v>
      </c>
      <c r="S864" s="37">
        <v>0</v>
      </c>
      <c r="T864" s="24"/>
      <c r="U864" s="38">
        <v>651400</v>
      </c>
      <c r="V864" s="38">
        <v>0</v>
      </c>
      <c r="W864" s="38">
        <v>0</v>
      </c>
      <c r="X864" s="38">
        <v>44650</v>
      </c>
      <c r="Y864" s="38">
        <v>696050</v>
      </c>
    </row>
    <row r="865" spans="1:25" x14ac:dyDescent="0.3">
      <c r="A865" s="31">
        <v>3516</v>
      </c>
      <c r="B865" s="32">
        <v>3516325251</v>
      </c>
      <c r="C865" s="33" t="s">
        <v>336</v>
      </c>
      <c r="D865" s="31">
        <v>325</v>
      </c>
      <c r="E865" s="33" t="s">
        <v>220</v>
      </c>
      <c r="F865" s="31">
        <v>251</v>
      </c>
      <c r="G865" s="33" t="s">
        <v>292</v>
      </c>
      <c r="H865" s="34">
        <v>1</v>
      </c>
      <c r="I865" s="35">
        <v>11346.970713710527</v>
      </c>
      <c r="J865" s="35">
        <v>2504</v>
      </c>
      <c r="K865" s="35">
        <v>0</v>
      </c>
      <c r="L865" s="35">
        <v>893</v>
      </c>
      <c r="M865" s="35">
        <v>14743.970713710527</v>
      </c>
      <c r="N865" s="24"/>
      <c r="O865" s="34">
        <v>0</v>
      </c>
      <c r="P865" s="34">
        <v>0</v>
      </c>
      <c r="Q865" s="36">
        <v>0.18</v>
      </c>
      <c r="R865" s="36">
        <v>4.1185503518817675E-2</v>
      </c>
      <c r="S865" s="37">
        <v>0</v>
      </c>
      <c r="T865" s="24"/>
      <c r="U865" s="38">
        <v>13851</v>
      </c>
      <c r="V865" s="38">
        <v>0</v>
      </c>
      <c r="W865" s="38">
        <v>0</v>
      </c>
      <c r="X865" s="38">
        <v>893</v>
      </c>
      <c r="Y865" s="38">
        <v>14744</v>
      </c>
    </row>
    <row r="866" spans="1:25" x14ac:dyDescent="0.3">
      <c r="A866" s="31">
        <v>3516</v>
      </c>
      <c r="B866" s="32">
        <v>3516325278</v>
      </c>
      <c r="C866" s="33" t="s">
        <v>336</v>
      </c>
      <c r="D866" s="31">
        <v>325</v>
      </c>
      <c r="E866" s="33" t="s">
        <v>220</v>
      </c>
      <c r="F866" s="31">
        <v>278</v>
      </c>
      <c r="G866" s="33" t="s">
        <v>212</v>
      </c>
      <c r="H866" s="34">
        <v>1</v>
      </c>
      <c r="I866" s="35">
        <v>10713.120469483569</v>
      </c>
      <c r="J866" s="35">
        <v>3087</v>
      </c>
      <c r="K866" s="35">
        <v>0</v>
      </c>
      <c r="L866" s="35">
        <v>893</v>
      </c>
      <c r="M866" s="35">
        <v>14693.120469483569</v>
      </c>
      <c r="N866" s="24"/>
      <c r="O866" s="34">
        <v>0</v>
      </c>
      <c r="P866" s="34">
        <v>0</v>
      </c>
      <c r="Q866" s="36">
        <v>0.09</v>
      </c>
      <c r="R866" s="36">
        <v>5.5149009298828926E-2</v>
      </c>
      <c r="S866" s="37">
        <v>0</v>
      </c>
      <c r="T866" s="24"/>
      <c r="U866" s="38">
        <v>13800</v>
      </c>
      <c r="V866" s="38">
        <v>0</v>
      </c>
      <c r="W866" s="38">
        <v>0</v>
      </c>
      <c r="X866" s="38">
        <v>893</v>
      </c>
      <c r="Y866" s="38">
        <v>14693</v>
      </c>
    </row>
    <row r="867" spans="1:25" x14ac:dyDescent="0.3">
      <c r="A867" s="31">
        <v>3516</v>
      </c>
      <c r="B867" s="32">
        <v>3516325281</v>
      </c>
      <c r="C867" s="33" t="s">
        <v>336</v>
      </c>
      <c r="D867" s="31">
        <v>325</v>
      </c>
      <c r="E867" s="33" t="s">
        <v>220</v>
      </c>
      <c r="F867" s="31">
        <v>281</v>
      </c>
      <c r="G867" s="33" t="s">
        <v>169</v>
      </c>
      <c r="H867" s="34">
        <v>39</v>
      </c>
      <c r="I867" s="35">
        <v>12932.051162790694</v>
      </c>
      <c r="J867" s="35">
        <v>20</v>
      </c>
      <c r="K867" s="35">
        <v>0</v>
      </c>
      <c r="L867" s="35">
        <v>893</v>
      </c>
      <c r="M867" s="35">
        <v>13845.051162790694</v>
      </c>
      <c r="N867" s="24"/>
      <c r="O867" s="34">
        <v>0</v>
      </c>
      <c r="P867" s="34">
        <v>0</v>
      </c>
      <c r="Q867" s="36">
        <v>0.18</v>
      </c>
      <c r="R867" s="36">
        <v>0.12776918009196925</v>
      </c>
      <c r="S867" s="37">
        <v>0</v>
      </c>
      <c r="T867" s="24"/>
      <c r="U867" s="38">
        <v>505128</v>
      </c>
      <c r="V867" s="38">
        <v>0</v>
      </c>
      <c r="W867" s="38">
        <v>0</v>
      </c>
      <c r="X867" s="38">
        <v>34827</v>
      </c>
      <c r="Y867" s="38">
        <v>539955</v>
      </c>
    </row>
    <row r="868" spans="1:25" x14ac:dyDescent="0.3">
      <c r="A868" s="31">
        <v>3516</v>
      </c>
      <c r="B868" s="32">
        <v>3516325325</v>
      </c>
      <c r="C868" s="33" t="s">
        <v>336</v>
      </c>
      <c r="D868" s="31">
        <v>325</v>
      </c>
      <c r="E868" s="33" t="s">
        <v>220</v>
      </c>
      <c r="F868" s="31">
        <v>325</v>
      </c>
      <c r="G868" s="33" t="s">
        <v>220</v>
      </c>
      <c r="H868" s="34">
        <v>70</v>
      </c>
      <c r="I868" s="35">
        <v>11467.045518963921</v>
      </c>
      <c r="J868" s="35">
        <v>1434</v>
      </c>
      <c r="K868" s="35">
        <v>0</v>
      </c>
      <c r="L868" s="35">
        <v>893</v>
      </c>
      <c r="M868" s="35">
        <v>13794.045518963921</v>
      </c>
      <c r="N868" s="24"/>
      <c r="O868" s="34">
        <v>0</v>
      </c>
      <c r="P868" s="34">
        <v>0</v>
      </c>
      <c r="Q868" s="36">
        <v>0.09</v>
      </c>
      <c r="R868" s="36">
        <v>1.5562148573539049E-2</v>
      </c>
      <c r="S868" s="37">
        <v>0</v>
      </c>
      <c r="T868" s="24"/>
      <c r="U868" s="38">
        <v>903070</v>
      </c>
      <c r="V868" s="38">
        <v>0</v>
      </c>
      <c r="W868" s="38">
        <v>0</v>
      </c>
      <c r="X868" s="38">
        <v>62510</v>
      </c>
      <c r="Y868" s="38">
        <v>965580</v>
      </c>
    </row>
    <row r="869" spans="1:25" x14ac:dyDescent="0.3">
      <c r="A869" s="31">
        <v>3516</v>
      </c>
      <c r="B869" s="32">
        <v>3516325332</v>
      </c>
      <c r="C869" s="33" t="s">
        <v>336</v>
      </c>
      <c r="D869" s="31">
        <v>325</v>
      </c>
      <c r="E869" s="33" t="s">
        <v>220</v>
      </c>
      <c r="F869" s="31">
        <v>332</v>
      </c>
      <c r="G869" s="33" t="s">
        <v>221</v>
      </c>
      <c r="H869" s="34">
        <v>29</v>
      </c>
      <c r="I869" s="35">
        <v>11778.006631758404</v>
      </c>
      <c r="J869" s="35">
        <v>1077</v>
      </c>
      <c r="K869" s="35">
        <v>0</v>
      </c>
      <c r="L869" s="35">
        <v>893</v>
      </c>
      <c r="M869" s="35">
        <v>13748.006631758404</v>
      </c>
      <c r="N869" s="24"/>
      <c r="O869" s="34">
        <v>0</v>
      </c>
      <c r="P869" s="34">
        <v>0</v>
      </c>
      <c r="Q869" s="36">
        <v>0.09</v>
      </c>
      <c r="R869" s="36">
        <v>2.0279271162085118E-2</v>
      </c>
      <c r="S869" s="37">
        <v>0</v>
      </c>
      <c r="T869" s="24"/>
      <c r="U869" s="38">
        <v>372795</v>
      </c>
      <c r="V869" s="38">
        <v>0</v>
      </c>
      <c r="W869" s="38">
        <v>0</v>
      </c>
      <c r="X869" s="38">
        <v>25897</v>
      </c>
      <c r="Y869" s="38">
        <v>398692</v>
      </c>
    </row>
    <row r="870" spans="1:25" x14ac:dyDescent="0.3">
      <c r="A870" s="31">
        <v>3516</v>
      </c>
      <c r="B870" s="32">
        <v>3516325672</v>
      </c>
      <c r="C870" s="33" t="s">
        <v>336</v>
      </c>
      <c r="D870" s="31">
        <v>325</v>
      </c>
      <c r="E870" s="33" t="s">
        <v>220</v>
      </c>
      <c r="F870" s="31">
        <v>672</v>
      </c>
      <c r="G870" s="33" t="s">
        <v>258</v>
      </c>
      <c r="H870" s="34">
        <v>1</v>
      </c>
      <c r="I870" s="35">
        <v>10811.196747404845</v>
      </c>
      <c r="J870" s="35">
        <v>4019</v>
      </c>
      <c r="K870" s="35">
        <v>0</v>
      </c>
      <c r="L870" s="35">
        <v>893</v>
      </c>
      <c r="M870" s="35">
        <v>15723.196747404845</v>
      </c>
      <c r="N870" s="24"/>
      <c r="O870" s="34">
        <v>0</v>
      </c>
      <c r="P870" s="34">
        <v>0</v>
      </c>
      <c r="Q870" s="36">
        <v>0.09</v>
      </c>
      <c r="R870" s="36">
        <v>6.1923988083209943E-3</v>
      </c>
      <c r="S870" s="37">
        <v>0</v>
      </c>
      <c r="T870" s="24"/>
      <c r="U870" s="38">
        <v>14830</v>
      </c>
      <c r="V870" s="38">
        <v>0</v>
      </c>
      <c r="W870" s="38">
        <v>0</v>
      </c>
      <c r="X870" s="38">
        <v>893</v>
      </c>
      <c r="Y870" s="38">
        <v>15723</v>
      </c>
    </row>
    <row r="871" spans="1:25" x14ac:dyDescent="0.3">
      <c r="A871" s="31">
        <v>3516</v>
      </c>
      <c r="B871" s="32">
        <v>3516325766</v>
      </c>
      <c r="C871" s="33" t="s">
        <v>336</v>
      </c>
      <c r="D871" s="31">
        <v>325</v>
      </c>
      <c r="E871" s="33" t="s">
        <v>220</v>
      </c>
      <c r="F871" s="31">
        <v>766</v>
      </c>
      <c r="G871" s="33" t="s">
        <v>259</v>
      </c>
      <c r="H871" s="34">
        <v>1</v>
      </c>
      <c r="I871" s="35">
        <v>10880.033264462811</v>
      </c>
      <c r="J871" s="35">
        <v>3799</v>
      </c>
      <c r="K871" s="35">
        <v>0</v>
      </c>
      <c r="L871" s="35">
        <v>893</v>
      </c>
      <c r="M871" s="35">
        <v>15572.033264462811</v>
      </c>
      <c r="N871" s="24"/>
      <c r="O871" s="34">
        <v>0</v>
      </c>
      <c r="P871" s="34">
        <v>0</v>
      </c>
      <c r="Q871" s="36">
        <v>0.09</v>
      </c>
      <c r="R871" s="36">
        <v>3.9599167129270169E-3</v>
      </c>
      <c r="S871" s="37">
        <v>0</v>
      </c>
      <c r="T871" s="24"/>
      <c r="U871" s="38">
        <v>14679</v>
      </c>
      <c r="V871" s="38">
        <v>0</v>
      </c>
      <c r="W871" s="38">
        <v>0</v>
      </c>
      <c r="X871" s="38">
        <v>893</v>
      </c>
      <c r="Y871" s="38">
        <v>15572</v>
      </c>
    </row>
    <row r="872" spans="1:25" x14ac:dyDescent="0.3">
      <c r="A872" s="31">
        <v>3517</v>
      </c>
      <c r="B872" s="32">
        <v>3517239001</v>
      </c>
      <c r="C872" s="33" t="s">
        <v>337</v>
      </c>
      <c r="D872" s="31">
        <v>239</v>
      </c>
      <c r="E872" s="33" t="s">
        <v>267</v>
      </c>
      <c r="F872" s="31">
        <v>1</v>
      </c>
      <c r="G872" s="33" t="s">
        <v>161</v>
      </c>
      <c r="H872" s="34">
        <v>2</v>
      </c>
      <c r="I872" s="35">
        <v>10630.415125790516</v>
      </c>
      <c r="J872" s="35">
        <v>3011</v>
      </c>
      <c r="K872" s="35">
        <v>0</v>
      </c>
      <c r="L872" s="35">
        <v>893</v>
      </c>
      <c r="M872" s="35">
        <v>14534.415125790516</v>
      </c>
      <c r="N872" s="24"/>
      <c r="O872" s="34">
        <v>0</v>
      </c>
      <c r="P872" s="34">
        <v>0</v>
      </c>
      <c r="Q872" s="36">
        <v>0.09</v>
      </c>
      <c r="R872" s="36">
        <v>1.5911840917771296E-2</v>
      </c>
      <c r="S872" s="37">
        <v>0</v>
      </c>
      <c r="T872" s="24"/>
      <c r="U872" s="38">
        <v>27282</v>
      </c>
      <c r="V872" s="38">
        <v>0</v>
      </c>
      <c r="W872" s="38">
        <v>0</v>
      </c>
      <c r="X872" s="38">
        <v>1786</v>
      </c>
      <c r="Y872" s="38">
        <v>29068</v>
      </c>
    </row>
    <row r="873" spans="1:25" x14ac:dyDescent="0.3">
      <c r="A873" s="31">
        <v>3517</v>
      </c>
      <c r="B873" s="32">
        <v>3517239036</v>
      </c>
      <c r="C873" s="33" t="s">
        <v>337</v>
      </c>
      <c r="D873" s="31">
        <v>239</v>
      </c>
      <c r="E873" s="33" t="s">
        <v>267</v>
      </c>
      <c r="F873" s="31">
        <v>36</v>
      </c>
      <c r="G873" s="33" t="s">
        <v>143</v>
      </c>
      <c r="H873" s="34">
        <v>1</v>
      </c>
      <c r="I873" s="35">
        <v>10485.172860647694</v>
      </c>
      <c r="J873" s="35">
        <v>4617</v>
      </c>
      <c r="K873" s="35">
        <v>0</v>
      </c>
      <c r="L873" s="35">
        <v>893</v>
      </c>
      <c r="M873" s="35">
        <v>15995.172860647694</v>
      </c>
      <c r="N873" s="24"/>
      <c r="O873" s="34">
        <v>0</v>
      </c>
      <c r="P873" s="34">
        <v>0</v>
      </c>
      <c r="Q873" s="36">
        <v>0.09</v>
      </c>
      <c r="R873" s="36">
        <v>7.4387804206010141E-2</v>
      </c>
      <c r="S873" s="37">
        <v>0</v>
      </c>
      <c r="T873" s="24"/>
      <c r="U873" s="38">
        <v>15102</v>
      </c>
      <c r="V873" s="38">
        <v>0</v>
      </c>
      <c r="W873" s="38">
        <v>0</v>
      </c>
      <c r="X873" s="38">
        <v>893</v>
      </c>
      <c r="Y873" s="38">
        <v>15995</v>
      </c>
    </row>
    <row r="874" spans="1:25" x14ac:dyDescent="0.3">
      <c r="A874" s="31">
        <v>3517</v>
      </c>
      <c r="B874" s="32">
        <v>3517239044</v>
      </c>
      <c r="C874" s="33" t="s">
        <v>337</v>
      </c>
      <c r="D874" s="31">
        <v>239</v>
      </c>
      <c r="E874" s="33" t="s">
        <v>267</v>
      </c>
      <c r="F874" s="31">
        <v>44</v>
      </c>
      <c r="G874" s="33" t="s">
        <v>35</v>
      </c>
      <c r="H874" s="34">
        <v>1</v>
      </c>
      <c r="I874" s="35">
        <v>12284.372571797174</v>
      </c>
      <c r="J874" s="35">
        <v>281</v>
      </c>
      <c r="K874" s="35">
        <v>0</v>
      </c>
      <c r="L874" s="35">
        <v>893</v>
      </c>
      <c r="M874" s="35">
        <v>13458.372571797174</v>
      </c>
      <c r="N874" s="24"/>
      <c r="O874" s="34">
        <v>0</v>
      </c>
      <c r="P874" s="34">
        <v>0</v>
      </c>
      <c r="Q874" s="36">
        <v>0.09</v>
      </c>
      <c r="R874" s="36">
        <v>5.5847301083240118E-2</v>
      </c>
      <c r="S874" s="37">
        <v>0</v>
      </c>
      <c r="T874" s="24"/>
      <c r="U874" s="38">
        <v>12565</v>
      </c>
      <c r="V874" s="38">
        <v>0</v>
      </c>
      <c r="W874" s="38">
        <v>0</v>
      </c>
      <c r="X874" s="38">
        <v>893</v>
      </c>
      <c r="Y874" s="38">
        <v>13458</v>
      </c>
    </row>
    <row r="875" spans="1:25" x14ac:dyDescent="0.3">
      <c r="A875" s="31">
        <v>3517</v>
      </c>
      <c r="B875" s="32">
        <v>3517239052</v>
      </c>
      <c r="C875" s="33" t="s">
        <v>337</v>
      </c>
      <c r="D875" s="31">
        <v>239</v>
      </c>
      <c r="E875" s="33" t="s">
        <v>267</v>
      </c>
      <c r="F875" s="31">
        <v>52</v>
      </c>
      <c r="G875" s="33" t="s">
        <v>268</v>
      </c>
      <c r="H875" s="34">
        <v>7</v>
      </c>
      <c r="I875" s="35">
        <v>10594.477340436682</v>
      </c>
      <c r="J875" s="35">
        <v>3228</v>
      </c>
      <c r="K875" s="35">
        <v>0</v>
      </c>
      <c r="L875" s="35">
        <v>893</v>
      </c>
      <c r="M875" s="35">
        <v>14715.477340436682</v>
      </c>
      <c r="N875" s="24"/>
      <c r="O875" s="34">
        <v>0</v>
      </c>
      <c r="P875" s="34">
        <v>0</v>
      </c>
      <c r="Q875" s="36">
        <v>0.09</v>
      </c>
      <c r="R875" s="36">
        <v>3.0725822792524563E-2</v>
      </c>
      <c r="S875" s="37">
        <v>0</v>
      </c>
      <c r="T875" s="24"/>
      <c r="U875" s="38">
        <v>96754</v>
      </c>
      <c r="V875" s="38">
        <v>0</v>
      </c>
      <c r="W875" s="38">
        <v>0</v>
      </c>
      <c r="X875" s="38">
        <v>6251</v>
      </c>
      <c r="Y875" s="38">
        <v>103005</v>
      </c>
    </row>
    <row r="876" spans="1:25" x14ac:dyDescent="0.3">
      <c r="A876" s="31">
        <v>3517</v>
      </c>
      <c r="B876" s="32">
        <v>3517239082</v>
      </c>
      <c r="C876" s="33" t="s">
        <v>337</v>
      </c>
      <c r="D876" s="31">
        <v>239</v>
      </c>
      <c r="E876" s="33" t="s">
        <v>267</v>
      </c>
      <c r="F876" s="31">
        <v>82</v>
      </c>
      <c r="G876" s="33" t="s">
        <v>269</v>
      </c>
      <c r="H876" s="34">
        <v>1</v>
      </c>
      <c r="I876" s="35">
        <v>9995.4794535064939</v>
      </c>
      <c r="J876" s="35">
        <v>3196</v>
      </c>
      <c r="K876" s="35">
        <v>0</v>
      </c>
      <c r="L876" s="35">
        <v>893</v>
      </c>
      <c r="M876" s="35">
        <v>14084.479453506494</v>
      </c>
      <c r="N876" s="24"/>
      <c r="O876" s="34">
        <v>0</v>
      </c>
      <c r="P876" s="34">
        <v>0</v>
      </c>
      <c r="Q876" s="36">
        <v>0.09</v>
      </c>
      <c r="R876" s="36">
        <v>5.8767041337657918E-3</v>
      </c>
      <c r="S876" s="37">
        <v>0</v>
      </c>
      <c r="T876" s="24"/>
      <c r="U876" s="38">
        <v>13191</v>
      </c>
      <c r="V876" s="38">
        <v>0</v>
      </c>
      <c r="W876" s="38">
        <v>0</v>
      </c>
      <c r="X876" s="38">
        <v>893</v>
      </c>
      <c r="Y876" s="38">
        <v>14084</v>
      </c>
    </row>
    <row r="877" spans="1:25" x14ac:dyDescent="0.3">
      <c r="A877" s="31">
        <v>3517</v>
      </c>
      <c r="B877" s="32">
        <v>3517239167</v>
      </c>
      <c r="C877" s="33" t="s">
        <v>337</v>
      </c>
      <c r="D877" s="31">
        <v>239</v>
      </c>
      <c r="E877" s="33" t="s">
        <v>267</v>
      </c>
      <c r="F877" s="31">
        <v>167</v>
      </c>
      <c r="G877" s="33" t="s">
        <v>191</v>
      </c>
      <c r="H877" s="34">
        <v>1</v>
      </c>
      <c r="I877" s="35">
        <v>10537.457515332319</v>
      </c>
      <c r="J877" s="35">
        <v>3895</v>
      </c>
      <c r="K877" s="35">
        <v>0</v>
      </c>
      <c r="L877" s="35">
        <v>893</v>
      </c>
      <c r="M877" s="35">
        <v>15325.457515332319</v>
      </c>
      <c r="N877" s="24"/>
      <c r="O877" s="34">
        <v>0</v>
      </c>
      <c r="P877" s="34">
        <v>0</v>
      </c>
      <c r="Q877" s="36">
        <v>0.09</v>
      </c>
      <c r="R877" s="36">
        <v>2.6530666882198586E-2</v>
      </c>
      <c r="S877" s="37">
        <v>0</v>
      </c>
      <c r="T877" s="24"/>
      <c r="U877" s="38">
        <v>14432</v>
      </c>
      <c r="V877" s="38">
        <v>0</v>
      </c>
      <c r="W877" s="38">
        <v>0</v>
      </c>
      <c r="X877" s="38">
        <v>893</v>
      </c>
      <c r="Y877" s="38">
        <v>15325</v>
      </c>
    </row>
    <row r="878" spans="1:25" x14ac:dyDescent="0.3">
      <c r="A878" s="31">
        <v>3517</v>
      </c>
      <c r="B878" s="32">
        <v>3517239182</v>
      </c>
      <c r="C878" s="33" t="s">
        <v>337</v>
      </c>
      <c r="D878" s="31">
        <v>239</v>
      </c>
      <c r="E878" s="33" t="s">
        <v>267</v>
      </c>
      <c r="F878" s="31">
        <v>182</v>
      </c>
      <c r="G878" s="33" t="s">
        <v>273</v>
      </c>
      <c r="H878" s="34">
        <v>5</v>
      </c>
      <c r="I878" s="35">
        <v>10563.654929066313</v>
      </c>
      <c r="J878" s="35">
        <v>3238</v>
      </c>
      <c r="K878" s="35">
        <v>0</v>
      </c>
      <c r="L878" s="35">
        <v>893</v>
      </c>
      <c r="M878" s="35">
        <v>14694.654929066313</v>
      </c>
      <c r="N878" s="24"/>
      <c r="O878" s="34">
        <v>0</v>
      </c>
      <c r="P878" s="34">
        <v>0</v>
      </c>
      <c r="Q878" s="36">
        <v>0.09</v>
      </c>
      <c r="R878" s="36">
        <v>1.4570337515276324E-2</v>
      </c>
      <c r="S878" s="37">
        <v>0</v>
      </c>
      <c r="T878" s="24"/>
      <c r="U878" s="38">
        <v>69010</v>
      </c>
      <c r="V878" s="38">
        <v>0</v>
      </c>
      <c r="W878" s="38">
        <v>0</v>
      </c>
      <c r="X878" s="38">
        <v>4465</v>
      </c>
      <c r="Y878" s="38">
        <v>73475</v>
      </c>
    </row>
    <row r="879" spans="1:25" x14ac:dyDescent="0.3">
      <c r="A879" s="31">
        <v>3517</v>
      </c>
      <c r="B879" s="32">
        <v>3517239231</v>
      </c>
      <c r="C879" s="33" t="s">
        <v>337</v>
      </c>
      <c r="D879" s="31">
        <v>239</v>
      </c>
      <c r="E879" s="33" t="s">
        <v>267</v>
      </c>
      <c r="F879" s="31">
        <v>231</v>
      </c>
      <c r="G879" s="33" t="s">
        <v>274</v>
      </c>
      <c r="H879" s="34">
        <v>2</v>
      </c>
      <c r="I879" s="35">
        <v>10371.759004465888</v>
      </c>
      <c r="J879" s="35">
        <v>2353</v>
      </c>
      <c r="K879" s="35">
        <v>0</v>
      </c>
      <c r="L879" s="35">
        <v>893</v>
      </c>
      <c r="M879" s="35">
        <v>13617.759004465888</v>
      </c>
      <c r="N879" s="24"/>
      <c r="O879" s="34">
        <v>0</v>
      </c>
      <c r="P879" s="34">
        <v>0</v>
      </c>
      <c r="Q879" s="36">
        <v>0.09</v>
      </c>
      <c r="R879" s="36">
        <v>1.3260352259534694E-2</v>
      </c>
      <c r="S879" s="37">
        <v>0</v>
      </c>
      <c r="T879" s="24"/>
      <c r="U879" s="38">
        <v>25450</v>
      </c>
      <c r="V879" s="38">
        <v>0</v>
      </c>
      <c r="W879" s="38">
        <v>0</v>
      </c>
      <c r="X879" s="38">
        <v>1786</v>
      </c>
      <c r="Y879" s="38">
        <v>27236</v>
      </c>
    </row>
    <row r="880" spans="1:25" x14ac:dyDescent="0.3">
      <c r="A880" s="31">
        <v>3517</v>
      </c>
      <c r="B880" s="32">
        <v>3517239239</v>
      </c>
      <c r="C880" s="33" t="s">
        <v>337</v>
      </c>
      <c r="D880" s="31">
        <v>239</v>
      </c>
      <c r="E880" s="33" t="s">
        <v>267</v>
      </c>
      <c r="F880" s="31">
        <v>239</v>
      </c>
      <c r="G880" s="33" t="s">
        <v>267</v>
      </c>
      <c r="H880" s="34">
        <v>82</v>
      </c>
      <c r="I880" s="35">
        <v>11099.941851395088</v>
      </c>
      <c r="J880" s="35">
        <v>3841</v>
      </c>
      <c r="K880" s="35">
        <v>0</v>
      </c>
      <c r="L880" s="35">
        <v>893</v>
      </c>
      <c r="M880" s="35">
        <v>15833.941851395088</v>
      </c>
      <c r="N880" s="24"/>
      <c r="O880" s="34">
        <v>0</v>
      </c>
      <c r="P880" s="34">
        <v>0</v>
      </c>
      <c r="Q880" s="36">
        <v>0.09</v>
      </c>
      <c r="R880" s="36">
        <v>6.3799988959612447E-2</v>
      </c>
      <c r="S880" s="37">
        <v>0</v>
      </c>
      <c r="T880" s="24"/>
      <c r="U880" s="38">
        <v>1225162</v>
      </c>
      <c r="V880" s="38">
        <v>0</v>
      </c>
      <c r="W880" s="38">
        <v>0</v>
      </c>
      <c r="X880" s="38">
        <v>73226</v>
      </c>
      <c r="Y880" s="38">
        <v>1298388</v>
      </c>
    </row>
    <row r="881" spans="1:25" x14ac:dyDescent="0.3">
      <c r="A881" s="31">
        <v>3517</v>
      </c>
      <c r="B881" s="32">
        <v>3517239244</v>
      </c>
      <c r="C881" s="33" t="s">
        <v>337</v>
      </c>
      <c r="D881" s="31">
        <v>239</v>
      </c>
      <c r="E881" s="33" t="s">
        <v>267</v>
      </c>
      <c r="F881" s="31">
        <v>244</v>
      </c>
      <c r="G881" s="33" t="s">
        <v>43</v>
      </c>
      <c r="H881" s="34">
        <v>1</v>
      </c>
      <c r="I881" s="35">
        <v>11844.935916589331</v>
      </c>
      <c r="J881" s="35">
        <v>4799</v>
      </c>
      <c r="K881" s="35">
        <v>0</v>
      </c>
      <c r="L881" s="35">
        <v>893</v>
      </c>
      <c r="M881" s="35">
        <v>17536.935916589333</v>
      </c>
      <c r="N881" s="24"/>
      <c r="O881" s="34">
        <v>0</v>
      </c>
      <c r="P881" s="34">
        <v>0</v>
      </c>
      <c r="Q881" s="36">
        <v>0.18</v>
      </c>
      <c r="R881" s="36">
        <v>0.10548220167912307</v>
      </c>
      <c r="S881" s="37">
        <v>0</v>
      </c>
      <c r="T881" s="24"/>
      <c r="U881" s="38">
        <v>16644</v>
      </c>
      <c r="V881" s="38">
        <v>0</v>
      </c>
      <c r="W881" s="38">
        <v>0</v>
      </c>
      <c r="X881" s="38">
        <v>893</v>
      </c>
      <c r="Y881" s="38">
        <v>17537</v>
      </c>
    </row>
    <row r="882" spans="1:25" x14ac:dyDescent="0.3">
      <c r="A882" s="31">
        <v>3517</v>
      </c>
      <c r="B882" s="32">
        <v>3517239261</v>
      </c>
      <c r="C882" s="33" t="s">
        <v>337</v>
      </c>
      <c r="D882" s="31">
        <v>239</v>
      </c>
      <c r="E882" s="33" t="s">
        <v>267</v>
      </c>
      <c r="F882" s="31">
        <v>261</v>
      </c>
      <c r="G882" s="33" t="s">
        <v>146</v>
      </c>
      <c r="H882" s="34">
        <v>1</v>
      </c>
      <c r="I882" s="35">
        <v>10124.994981751825</v>
      </c>
      <c r="J882" s="35">
        <v>5381</v>
      </c>
      <c r="K882" s="35">
        <v>0</v>
      </c>
      <c r="L882" s="35">
        <v>893</v>
      </c>
      <c r="M882" s="35">
        <v>16398.994981751825</v>
      </c>
      <c r="N882" s="24"/>
      <c r="O882" s="34">
        <v>0</v>
      </c>
      <c r="P882" s="34">
        <v>0</v>
      </c>
      <c r="Q882" s="36">
        <v>0.09</v>
      </c>
      <c r="R882" s="36">
        <v>7.7735223215268087E-2</v>
      </c>
      <c r="S882" s="37">
        <v>0</v>
      </c>
      <c r="T882" s="24"/>
      <c r="U882" s="38">
        <v>15506</v>
      </c>
      <c r="V882" s="38">
        <v>0</v>
      </c>
      <c r="W882" s="38">
        <v>0</v>
      </c>
      <c r="X882" s="38">
        <v>893</v>
      </c>
      <c r="Y882" s="38">
        <v>16399</v>
      </c>
    </row>
    <row r="883" spans="1:25" x14ac:dyDescent="0.3">
      <c r="A883" s="31">
        <v>3517</v>
      </c>
      <c r="B883" s="32">
        <v>3517239293</v>
      </c>
      <c r="C883" s="33" t="s">
        <v>337</v>
      </c>
      <c r="D883" s="31">
        <v>239</v>
      </c>
      <c r="E883" s="33" t="s">
        <v>267</v>
      </c>
      <c r="F883" s="31">
        <v>293</v>
      </c>
      <c r="G883" s="33" t="s">
        <v>45</v>
      </c>
      <c r="H883" s="34">
        <v>5</v>
      </c>
      <c r="I883" s="35">
        <v>11641.935415948807</v>
      </c>
      <c r="J883" s="35">
        <v>1000</v>
      </c>
      <c r="K883" s="35">
        <v>0</v>
      </c>
      <c r="L883" s="35">
        <v>893</v>
      </c>
      <c r="M883" s="35">
        <v>13534.935415948807</v>
      </c>
      <c r="N883" s="24"/>
      <c r="O883" s="34">
        <v>0</v>
      </c>
      <c r="P883" s="34">
        <v>0</v>
      </c>
      <c r="Q883" s="36">
        <v>0.18</v>
      </c>
      <c r="R883" s="36">
        <v>4.360999795301755E-3</v>
      </c>
      <c r="S883" s="37">
        <v>0</v>
      </c>
      <c r="T883" s="24"/>
      <c r="U883" s="38">
        <v>63210</v>
      </c>
      <c r="V883" s="38">
        <v>0</v>
      </c>
      <c r="W883" s="38">
        <v>0</v>
      </c>
      <c r="X883" s="38">
        <v>4465</v>
      </c>
      <c r="Y883" s="38">
        <v>67675</v>
      </c>
    </row>
    <row r="884" spans="1:25" x14ac:dyDescent="0.3">
      <c r="A884" s="31">
        <v>3517</v>
      </c>
      <c r="B884" s="32">
        <v>3517239310</v>
      </c>
      <c r="C884" s="33" t="s">
        <v>337</v>
      </c>
      <c r="D884" s="31">
        <v>239</v>
      </c>
      <c r="E884" s="33" t="s">
        <v>267</v>
      </c>
      <c r="F884" s="31">
        <v>310</v>
      </c>
      <c r="G884" s="33" t="s">
        <v>277</v>
      </c>
      <c r="H884" s="34">
        <v>12</v>
      </c>
      <c r="I884" s="35">
        <v>11890.407781690141</v>
      </c>
      <c r="J884" s="35">
        <v>2551</v>
      </c>
      <c r="K884" s="35">
        <v>0</v>
      </c>
      <c r="L884" s="35">
        <v>893</v>
      </c>
      <c r="M884" s="35">
        <v>15334.407781690141</v>
      </c>
      <c r="N884" s="24"/>
      <c r="O884" s="34">
        <v>0</v>
      </c>
      <c r="P884" s="34">
        <v>0</v>
      </c>
      <c r="Q884" s="36">
        <v>0.18</v>
      </c>
      <c r="R884" s="36">
        <v>2.9499619376086118E-2</v>
      </c>
      <c r="S884" s="37">
        <v>0</v>
      </c>
      <c r="T884" s="24"/>
      <c r="U884" s="38">
        <v>173292</v>
      </c>
      <c r="V884" s="38">
        <v>0</v>
      </c>
      <c r="W884" s="38">
        <v>0</v>
      </c>
      <c r="X884" s="38">
        <v>10716</v>
      </c>
      <c r="Y884" s="38">
        <v>184008</v>
      </c>
    </row>
    <row r="885" spans="1:25" x14ac:dyDescent="0.3">
      <c r="A885" s="31">
        <v>3517</v>
      </c>
      <c r="B885" s="32">
        <v>3517239625</v>
      </c>
      <c r="C885" s="33" t="s">
        <v>337</v>
      </c>
      <c r="D885" s="31">
        <v>239</v>
      </c>
      <c r="E885" s="33" t="s">
        <v>267</v>
      </c>
      <c r="F885" s="31">
        <v>625</v>
      </c>
      <c r="G885" s="33" t="s">
        <v>49</v>
      </c>
      <c r="H885" s="34">
        <v>1</v>
      </c>
      <c r="I885" s="35">
        <v>10048.638756043141</v>
      </c>
      <c r="J885" s="35">
        <v>1897</v>
      </c>
      <c r="K885" s="35">
        <v>0</v>
      </c>
      <c r="L885" s="35">
        <v>893</v>
      </c>
      <c r="M885" s="35">
        <v>12838.638756043141</v>
      </c>
      <c r="N885" s="24"/>
      <c r="O885" s="34">
        <v>0</v>
      </c>
      <c r="P885" s="34">
        <v>0</v>
      </c>
      <c r="Q885" s="36">
        <v>0.09</v>
      </c>
      <c r="R885" s="36">
        <v>2.8006211849814838E-3</v>
      </c>
      <c r="S885" s="37">
        <v>0</v>
      </c>
      <c r="T885" s="24"/>
      <c r="U885" s="38">
        <v>11946</v>
      </c>
      <c r="V885" s="38">
        <v>0</v>
      </c>
      <c r="W885" s="38">
        <v>0</v>
      </c>
      <c r="X885" s="38">
        <v>893</v>
      </c>
      <c r="Y885" s="38">
        <v>12839</v>
      </c>
    </row>
    <row r="886" spans="1:25" x14ac:dyDescent="0.3">
      <c r="A886" s="31">
        <v>3517</v>
      </c>
      <c r="B886" s="32">
        <v>3517239760</v>
      </c>
      <c r="C886" s="33" t="s">
        <v>337</v>
      </c>
      <c r="D886" s="31">
        <v>239</v>
      </c>
      <c r="E886" s="33" t="s">
        <v>267</v>
      </c>
      <c r="F886" s="31">
        <v>760</v>
      </c>
      <c r="G886" s="33" t="s">
        <v>279</v>
      </c>
      <c r="H886" s="34">
        <v>7</v>
      </c>
      <c r="I886" s="35">
        <v>11414.961878561229</v>
      </c>
      <c r="J886" s="35">
        <v>2238</v>
      </c>
      <c r="K886" s="35">
        <v>0</v>
      </c>
      <c r="L886" s="35">
        <v>893</v>
      </c>
      <c r="M886" s="35">
        <v>14545.961878561229</v>
      </c>
      <c r="N886" s="24"/>
      <c r="O886" s="34">
        <v>0</v>
      </c>
      <c r="P886" s="34">
        <v>0</v>
      </c>
      <c r="Q886" s="36">
        <v>0.09</v>
      </c>
      <c r="R886" s="36">
        <v>3.0898714846530215E-2</v>
      </c>
      <c r="S886" s="37">
        <v>0</v>
      </c>
      <c r="T886" s="24"/>
      <c r="U886" s="38">
        <v>95571</v>
      </c>
      <c r="V886" s="38">
        <v>0</v>
      </c>
      <c r="W886" s="38">
        <v>0</v>
      </c>
      <c r="X886" s="38">
        <v>6251</v>
      </c>
      <c r="Y886" s="38">
        <v>101822</v>
      </c>
    </row>
    <row r="887" spans="1:25" x14ac:dyDescent="0.3">
      <c r="A887" s="31">
        <v>3517</v>
      </c>
      <c r="B887" s="32">
        <v>3517239780</v>
      </c>
      <c r="C887" s="33" t="s">
        <v>337</v>
      </c>
      <c r="D887" s="31">
        <v>239</v>
      </c>
      <c r="E887" s="33" t="s">
        <v>267</v>
      </c>
      <c r="F887" s="31">
        <v>780</v>
      </c>
      <c r="G887" s="33" t="s">
        <v>261</v>
      </c>
      <c r="H887" s="34">
        <v>1</v>
      </c>
      <c r="I887" s="35">
        <v>10256.763557259985</v>
      </c>
      <c r="J887" s="35">
        <v>1691</v>
      </c>
      <c r="K887" s="35">
        <v>0</v>
      </c>
      <c r="L887" s="35">
        <v>893</v>
      </c>
      <c r="M887" s="35">
        <v>12840.763557259985</v>
      </c>
      <c r="N887" s="24"/>
      <c r="O887" s="34">
        <v>0</v>
      </c>
      <c r="P887" s="34">
        <v>0</v>
      </c>
      <c r="Q887" s="36">
        <v>0.09</v>
      </c>
      <c r="R887" s="36">
        <v>1.4497382837141559E-2</v>
      </c>
      <c r="S887" s="37">
        <v>0</v>
      </c>
      <c r="T887" s="24"/>
      <c r="U887" s="38">
        <v>11948</v>
      </c>
      <c r="V887" s="38">
        <v>0</v>
      </c>
      <c r="W887" s="38">
        <v>0</v>
      </c>
      <c r="X887" s="38">
        <v>893</v>
      </c>
      <c r="Y887" s="38">
        <v>12841</v>
      </c>
    </row>
    <row r="888" spans="1:25" x14ac:dyDescent="0.3">
      <c r="A888" s="31">
        <v>3518</v>
      </c>
      <c r="B888" s="32">
        <v>3518149128</v>
      </c>
      <c r="C888" s="33" t="s">
        <v>339</v>
      </c>
      <c r="D888" s="31">
        <v>149</v>
      </c>
      <c r="E888" s="33" t="s">
        <v>103</v>
      </c>
      <c r="F888" s="31">
        <v>128</v>
      </c>
      <c r="G888" s="33" t="s">
        <v>110</v>
      </c>
      <c r="H888" s="34">
        <v>30</v>
      </c>
      <c r="I888" s="35">
        <v>11456.836107503608</v>
      </c>
      <c r="J888" s="35">
        <v>583</v>
      </c>
      <c r="K888" s="35">
        <v>0</v>
      </c>
      <c r="L888" s="35">
        <v>893</v>
      </c>
      <c r="M888" s="35">
        <v>12932.836107503608</v>
      </c>
      <c r="N888" s="24"/>
      <c r="O888" s="34">
        <v>0</v>
      </c>
      <c r="P888" s="34">
        <v>0</v>
      </c>
      <c r="Q888" s="36">
        <v>0.18</v>
      </c>
      <c r="R888" s="36">
        <v>3.7897363457031326E-2</v>
      </c>
      <c r="S888" s="37">
        <v>0</v>
      </c>
      <c r="T888" s="24"/>
      <c r="U888" s="38">
        <v>361200</v>
      </c>
      <c r="V888" s="38">
        <v>0</v>
      </c>
      <c r="W888" s="38">
        <v>0</v>
      </c>
      <c r="X888" s="38">
        <v>26790</v>
      </c>
      <c r="Y888" s="38">
        <v>387990</v>
      </c>
    </row>
    <row r="889" spans="1:25" x14ac:dyDescent="0.3">
      <c r="A889" s="31">
        <v>3518</v>
      </c>
      <c r="B889" s="32">
        <v>3518149149</v>
      </c>
      <c r="C889" s="33" t="s">
        <v>339</v>
      </c>
      <c r="D889" s="31">
        <v>149</v>
      </c>
      <c r="E889" s="33" t="s">
        <v>103</v>
      </c>
      <c r="F889" s="31">
        <v>149</v>
      </c>
      <c r="G889" s="33" t="s">
        <v>103</v>
      </c>
      <c r="H889" s="34">
        <v>135</v>
      </c>
      <c r="I889" s="35">
        <v>12808.462003253087</v>
      </c>
      <c r="J889" s="35">
        <v>15</v>
      </c>
      <c r="K889" s="35">
        <v>0</v>
      </c>
      <c r="L889" s="35">
        <v>893</v>
      </c>
      <c r="M889" s="35">
        <v>13716.462003253087</v>
      </c>
      <c r="N889" s="24"/>
      <c r="O889" s="34">
        <v>0</v>
      </c>
      <c r="P889" s="34">
        <v>0</v>
      </c>
      <c r="Q889" s="36">
        <v>0.16</v>
      </c>
      <c r="R889" s="36">
        <v>0.11585385192308002</v>
      </c>
      <c r="S889" s="37">
        <v>0</v>
      </c>
      <c r="T889" s="24"/>
      <c r="U889" s="38">
        <v>1731105</v>
      </c>
      <c r="V889" s="38">
        <v>0</v>
      </c>
      <c r="W889" s="38">
        <v>0</v>
      </c>
      <c r="X889" s="38">
        <v>120555</v>
      </c>
      <c r="Y889" s="38">
        <v>1851660</v>
      </c>
    </row>
    <row r="890" spans="1:25" x14ac:dyDescent="0.3">
      <c r="A890" s="31">
        <v>3518</v>
      </c>
      <c r="B890" s="32">
        <v>3518149181</v>
      </c>
      <c r="C890" s="33" t="s">
        <v>339</v>
      </c>
      <c r="D890" s="31">
        <v>149</v>
      </c>
      <c r="E890" s="33" t="s">
        <v>103</v>
      </c>
      <c r="F890" s="31">
        <v>181</v>
      </c>
      <c r="G890" s="33" t="s">
        <v>105</v>
      </c>
      <c r="H890" s="34">
        <v>10</v>
      </c>
      <c r="I890" s="35">
        <v>11377.02377179523</v>
      </c>
      <c r="J890" s="35">
        <v>767</v>
      </c>
      <c r="K890" s="35">
        <v>0</v>
      </c>
      <c r="L890" s="35">
        <v>893</v>
      </c>
      <c r="M890" s="35">
        <v>13037.02377179523</v>
      </c>
      <c r="N890" s="24"/>
      <c r="O890" s="34">
        <v>0</v>
      </c>
      <c r="P890" s="34">
        <v>0</v>
      </c>
      <c r="Q890" s="36">
        <v>0.09</v>
      </c>
      <c r="R890" s="36">
        <v>1.7079913104106212E-2</v>
      </c>
      <c r="S890" s="37">
        <v>0</v>
      </c>
      <c r="T890" s="24"/>
      <c r="U890" s="38">
        <v>121440</v>
      </c>
      <c r="V890" s="38">
        <v>0</v>
      </c>
      <c r="W890" s="38">
        <v>0</v>
      </c>
      <c r="X890" s="38">
        <v>8930</v>
      </c>
      <c r="Y890" s="38">
        <v>130370</v>
      </c>
    </row>
    <row r="891" spans="1:25" x14ac:dyDescent="0.3">
      <c r="A891" s="40">
        <v>9999</v>
      </c>
      <c r="B891" s="41" t="s">
        <v>369</v>
      </c>
      <c r="C891" s="41" t="s">
        <v>369</v>
      </c>
      <c r="D891" s="41" t="s">
        <v>369</v>
      </c>
      <c r="E891" s="41" t="s">
        <v>369</v>
      </c>
      <c r="F891" s="41" t="s">
        <v>369</v>
      </c>
      <c r="G891" s="41" t="s">
        <v>369</v>
      </c>
      <c r="H891" s="42">
        <v>44571</v>
      </c>
      <c r="I891" s="43" t="s">
        <v>369</v>
      </c>
      <c r="J891" s="43" t="s">
        <v>369</v>
      </c>
      <c r="K891" s="43" t="s">
        <v>369</v>
      </c>
      <c r="L891" s="43" t="s">
        <v>369</v>
      </c>
      <c r="M891" s="44" t="s">
        <v>15</v>
      </c>
      <c r="N891" s="24"/>
      <c r="O891" s="45">
        <v>200.28290704057991</v>
      </c>
      <c r="P891" s="46">
        <v>0</v>
      </c>
      <c r="Q891" s="47" t="s">
        <v>369</v>
      </c>
      <c r="R891" s="47" t="s">
        <v>369</v>
      </c>
      <c r="S891" s="48" t="s">
        <v>369</v>
      </c>
      <c r="T891" s="24"/>
      <c r="U891" s="49">
        <v>621826221.75407171</v>
      </c>
      <c r="V891" s="50">
        <v>4733116</v>
      </c>
      <c r="W891" s="50">
        <v>-721211.43700746971</v>
      </c>
      <c r="X891" s="50">
        <v>39801903</v>
      </c>
      <c r="Y891" s="51">
        <v>665640029.31706417</v>
      </c>
    </row>
  </sheetData>
  <autoFilter ref="A9:Y891" xr:uid="{00000000-0009-0000-0000-000005000000}"/>
  <pageMargins left="0.7" right="0.7" top="0.75" bottom="0.75" header="0.3" footer="0.3"/>
  <pageSetup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04CFB-D563-4062-B76B-7050350EBBDB}">
  <sheetPr codeName="Sheet8">
    <tabColor rgb="FFFFE699"/>
  </sheetPr>
  <dimension ref="A1:AR913"/>
  <sheetViews>
    <sheetView showGridLines="0" workbookViewId="0">
      <pane xSplit="7" ySplit="9" topLeftCell="H10" activePane="bottomRight" state="frozen"/>
      <selection activeCell="A9" sqref="A9"/>
      <selection pane="topRight" activeCell="A9" sqref="A9"/>
      <selection pane="bottomLeft" activeCell="A9" sqref="A9"/>
      <selection pane="bottomRight" activeCell="A9" sqref="A9"/>
    </sheetView>
  </sheetViews>
  <sheetFormatPr defaultRowHeight="14.4" x14ac:dyDescent="0.3"/>
  <cols>
    <col min="1" max="1" width="5.44140625" customWidth="1"/>
    <col min="2" max="2" width="11.44140625" customWidth="1"/>
    <col min="3" max="3" width="23.109375" customWidth="1"/>
    <col min="4" max="4" width="4.88671875" customWidth="1"/>
    <col min="5" max="5" width="14.6640625" customWidth="1"/>
    <col min="6" max="6" width="5" customWidth="1"/>
    <col min="7" max="7" width="13.77734375" customWidth="1"/>
    <col min="8" max="8" width="11.6640625" customWidth="1"/>
    <col min="15" max="15" width="12" customWidth="1"/>
    <col min="16" max="18" width="8.88671875" customWidth="1"/>
    <col min="19" max="19" width="13" customWidth="1"/>
    <col min="20" max="20" width="8.88671875" customWidth="1"/>
    <col min="21" max="21" width="13.21875" customWidth="1"/>
    <col min="22" max="22" width="11.88671875" customWidth="1"/>
    <col min="23" max="23" width="13.5546875" customWidth="1"/>
    <col min="24" max="24" width="12.44140625" customWidth="1"/>
    <col min="25" max="25" width="11" customWidth="1"/>
    <col min="26" max="26" width="8.88671875" customWidth="1"/>
    <col min="27" max="29" width="10.6640625" customWidth="1"/>
    <col min="30" max="30" width="1.6640625" customWidth="1"/>
  </cols>
  <sheetData>
    <row r="1" spans="1:44" ht="23.4" x14ac:dyDescent="0.3">
      <c r="A1" s="188" t="s">
        <v>0</v>
      </c>
    </row>
    <row r="2" spans="1:44" ht="16.8" x14ac:dyDescent="0.3">
      <c r="A2" s="189" t="s">
        <v>370</v>
      </c>
    </row>
    <row r="3" spans="1:44" ht="15.6" x14ac:dyDescent="0.3">
      <c r="A3" s="180" t="s">
        <v>630</v>
      </c>
    </row>
    <row r="4" spans="1:44" hidden="1" x14ac:dyDescent="0.3"/>
    <row r="5" spans="1:44" hidden="1" x14ac:dyDescent="0.3"/>
    <row r="6" spans="1:44" hidden="1" x14ac:dyDescent="0.3"/>
    <row r="8" spans="1:44" s="94" customFormat="1" ht="66.150000000000006" customHeight="1" x14ac:dyDescent="0.3">
      <c r="A8" s="302" t="s">
        <v>4</v>
      </c>
      <c r="B8" s="303" t="s">
        <v>628</v>
      </c>
      <c r="C8" s="304" t="s">
        <v>6</v>
      </c>
      <c r="D8" s="304" t="s">
        <v>7</v>
      </c>
      <c r="E8" s="304" t="s">
        <v>8</v>
      </c>
      <c r="F8" s="304" t="s">
        <v>9</v>
      </c>
      <c r="G8" s="305" t="s">
        <v>10</v>
      </c>
      <c r="H8" s="376" t="s">
        <v>640</v>
      </c>
      <c r="I8" s="306" t="s">
        <v>356</v>
      </c>
      <c r="J8" s="306" t="s">
        <v>342</v>
      </c>
      <c r="K8" s="306" t="s">
        <v>343</v>
      </c>
      <c r="L8" s="306" t="s">
        <v>344</v>
      </c>
      <c r="M8" s="377" t="s">
        <v>633</v>
      </c>
      <c r="N8" s="307" t="s">
        <v>621</v>
      </c>
      <c r="O8" s="304" t="s">
        <v>347</v>
      </c>
      <c r="P8" s="304" t="s">
        <v>348</v>
      </c>
      <c r="Q8" s="304" t="s">
        <v>349</v>
      </c>
      <c r="R8" s="308" t="s">
        <v>350</v>
      </c>
      <c r="S8" s="306" t="s">
        <v>351</v>
      </c>
      <c r="T8" s="304" t="s">
        <v>352</v>
      </c>
      <c r="U8" s="304" t="s">
        <v>622</v>
      </c>
      <c r="V8" s="304" t="s">
        <v>353</v>
      </c>
      <c r="W8" s="304" t="s">
        <v>354</v>
      </c>
      <c r="X8" s="303" t="s">
        <v>637</v>
      </c>
      <c r="Y8" s="302" t="s">
        <v>623</v>
      </c>
      <c r="Z8" s="304" t="s">
        <v>624</v>
      </c>
      <c r="AA8" s="304" t="s">
        <v>625</v>
      </c>
      <c r="AB8" s="304" t="s">
        <v>626</v>
      </c>
      <c r="AC8" s="309" t="s">
        <v>627</v>
      </c>
      <c r="AE8" s="320" t="s">
        <v>634</v>
      </c>
      <c r="AF8" s="321" t="s">
        <v>636</v>
      </c>
      <c r="AG8" s="322" t="s">
        <v>635</v>
      </c>
    </row>
    <row r="9" spans="1:44" s="94" customFormat="1" ht="13.65" customHeight="1" x14ac:dyDescent="0.3">
      <c r="A9" s="310"/>
      <c r="B9" s="311"/>
      <c r="C9" s="312"/>
      <c r="D9" s="311"/>
      <c r="E9" s="313"/>
      <c r="F9" s="313"/>
      <c r="G9" s="314"/>
      <c r="H9" s="315"/>
      <c r="I9" s="313"/>
      <c r="J9" s="313"/>
      <c r="K9" s="313"/>
      <c r="L9" s="313"/>
      <c r="M9" s="316"/>
      <c r="N9" s="317"/>
      <c r="O9" s="313"/>
      <c r="P9" s="313"/>
      <c r="Q9" s="313"/>
      <c r="R9" s="316"/>
      <c r="S9" s="313"/>
      <c r="T9" s="313"/>
      <c r="U9" s="313"/>
      <c r="V9" s="313"/>
      <c r="W9" s="313"/>
      <c r="X9" s="313"/>
      <c r="Y9" s="318"/>
      <c r="Z9" s="313"/>
      <c r="AA9" s="313"/>
      <c r="AB9" s="313"/>
      <c r="AC9" s="319"/>
      <c r="AE9" s="323"/>
      <c r="AF9" s="324"/>
      <c r="AG9" s="325"/>
      <c r="AH9" s="94" t="s">
        <v>15</v>
      </c>
    </row>
    <row r="10" spans="1:44" s="139" customFormat="1" ht="13.8" x14ac:dyDescent="0.3">
      <c r="A10" s="210">
        <v>409</v>
      </c>
      <c r="B10" s="211">
        <v>409201072</v>
      </c>
      <c r="C10" s="212" t="s">
        <v>16</v>
      </c>
      <c r="D10" s="211">
        <v>201</v>
      </c>
      <c r="E10" s="212" t="s">
        <v>17</v>
      </c>
      <c r="F10" s="211">
        <v>72</v>
      </c>
      <c r="G10" s="213" t="s">
        <v>18</v>
      </c>
      <c r="H10" s="374">
        <v>2</v>
      </c>
      <c r="I10" s="201">
        <v>10739</v>
      </c>
      <c r="J10" s="202">
        <v>2400</v>
      </c>
      <c r="K10" s="202">
        <v>0</v>
      </c>
      <c r="L10" s="202">
        <v>893</v>
      </c>
      <c r="M10" s="375">
        <v>14032</v>
      </c>
      <c r="N10" s="203">
        <v>2.2675736961451247E-2</v>
      </c>
      <c r="O10" s="204">
        <v>0</v>
      </c>
      <c r="P10" s="205">
        <v>0.09</v>
      </c>
      <c r="Q10" s="205">
        <v>1.8524236519082214E-3</v>
      </c>
      <c r="R10" s="206">
        <v>0</v>
      </c>
      <c r="S10" s="207">
        <v>25980</v>
      </c>
      <c r="T10" s="208">
        <v>0</v>
      </c>
      <c r="U10" s="208">
        <v>0</v>
      </c>
      <c r="V10" s="208">
        <v>0</v>
      </c>
      <c r="W10" s="208">
        <v>1766</v>
      </c>
      <c r="X10" s="378">
        <v>27746</v>
      </c>
      <c r="Y10" s="215">
        <v>0</v>
      </c>
      <c r="Z10" s="204">
        <v>0</v>
      </c>
      <c r="AA10" s="202">
        <v>0</v>
      </c>
      <c r="AB10" s="202">
        <v>0</v>
      </c>
      <c r="AC10" s="214">
        <v>0</v>
      </c>
      <c r="AE10" s="227">
        <f t="shared" ref="AE10:AE73" si="0">IFERROR(VLOOKUP($B10,_18PJ,7,FALSE),0)</f>
        <v>0</v>
      </c>
      <c r="AF10" s="228">
        <f t="shared" ref="AF10:AF73" si="1">IFERROR(VLOOKUP($B10,_18PJ,8,FALSE),0)</f>
        <v>0</v>
      </c>
      <c r="AG10" s="229">
        <f t="shared" ref="AG10:AG73" si="2">IFERROR(VLOOKUP($B10,_18PJ,9,FALSE),0)</f>
        <v>0</v>
      </c>
      <c r="AK10" s="138"/>
      <c r="AL10" s="138"/>
      <c r="AM10" s="138"/>
      <c r="AN10" s="138"/>
      <c r="AO10" s="138"/>
      <c r="AP10" s="138"/>
      <c r="AQ10" s="138"/>
      <c r="AR10" s="138"/>
    </row>
    <row r="11" spans="1:44" s="209" customFormat="1" ht="13.8" x14ac:dyDescent="0.3">
      <c r="A11" s="210">
        <v>409</v>
      </c>
      <c r="B11" s="211">
        <v>409201094</v>
      </c>
      <c r="C11" s="212" t="s">
        <v>16</v>
      </c>
      <c r="D11" s="211">
        <v>201</v>
      </c>
      <c r="E11" s="212" t="s">
        <v>17</v>
      </c>
      <c r="F11" s="211">
        <v>94</v>
      </c>
      <c r="G11" s="213" t="s">
        <v>19</v>
      </c>
      <c r="H11" s="374">
        <v>1</v>
      </c>
      <c r="I11" s="201">
        <v>12729</v>
      </c>
      <c r="J11" s="202">
        <v>1170</v>
      </c>
      <c r="K11" s="202">
        <v>0</v>
      </c>
      <c r="L11" s="202">
        <v>893</v>
      </c>
      <c r="M11" s="375">
        <v>14792</v>
      </c>
      <c r="N11" s="203">
        <v>1.1337868480725623E-2</v>
      </c>
      <c r="O11" s="204">
        <v>0</v>
      </c>
      <c r="P11" s="205">
        <v>0.09</v>
      </c>
      <c r="Q11" s="205">
        <v>6.4303727755775115E-4</v>
      </c>
      <c r="R11" s="206">
        <v>0</v>
      </c>
      <c r="S11" s="207">
        <v>13741</v>
      </c>
      <c r="T11" s="208">
        <v>0</v>
      </c>
      <c r="U11" s="208">
        <v>0</v>
      </c>
      <c r="V11" s="208">
        <v>0</v>
      </c>
      <c r="W11" s="208">
        <v>883</v>
      </c>
      <c r="X11" s="378">
        <v>14624</v>
      </c>
      <c r="Y11" s="215">
        <v>0</v>
      </c>
      <c r="Z11" s="204">
        <v>0</v>
      </c>
      <c r="AA11" s="202">
        <v>0</v>
      </c>
      <c r="AB11" s="202">
        <v>0</v>
      </c>
      <c r="AC11" s="214">
        <v>0</v>
      </c>
      <c r="AD11" s="139"/>
      <c r="AE11" s="227">
        <f t="shared" si="0"/>
        <v>0</v>
      </c>
      <c r="AF11" s="228">
        <f t="shared" si="1"/>
        <v>0</v>
      </c>
      <c r="AG11" s="229">
        <f t="shared" si="2"/>
        <v>0</v>
      </c>
      <c r="AH11" s="139"/>
      <c r="AI11" s="139"/>
    </row>
    <row r="12" spans="1:44" s="209" customFormat="1" ht="13.8" x14ac:dyDescent="0.3">
      <c r="A12" s="210">
        <v>409</v>
      </c>
      <c r="B12" s="211">
        <v>409201095</v>
      </c>
      <c r="C12" s="212" t="s">
        <v>16</v>
      </c>
      <c r="D12" s="211">
        <v>201</v>
      </c>
      <c r="E12" s="212" t="s">
        <v>17</v>
      </c>
      <c r="F12" s="211">
        <v>95</v>
      </c>
      <c r="G12" s="213" t="s">
        <v>296</v>
      </c>
      <c r="H12" s="374">
        <v>1</v>
      </c>
      <c r="I12" s="201">
        <v>12631.596985026647</v>
      </c>
      <c r="J12" s="202">
        <v>9</v>
      </c>
      <c r="K12" s="202">
        <v>0</v>
      </c>
      <c r="L12" s="202">
        <v>893</v>
      </c>
      <c r="M12" s="375">
        <v>13533.596985026647</v>
      </c>
      <c r="N12" s="203">
        <v>1.1337868480725623E-2</v>
      </c>
      <c r="O12" s="204">
        <v>0</v>
      </c>
      <c r="P12" s="205">
        <v>0.15329999999999999</v>
      </c>
      <c r="Q12" s="205">
        <v>0.13100454306370804</v>
      </c>
      <c r="R12" s="206">
        <v>0</v>
      </c>
      <c r="S12" s="207">
        <v>12497</v>
      </c>
      <c r="T12" s="208">
        <v>0</v>
      </c>
      <c r="U12" s="208">
        <v>0</v>
      </c>
      <c r="V12" s="208">
        <v>0</v>
      </c>
      <c r="W12" s="208">
        <v>883</v>
      </c>
      <c r="X12" s="378">
        <v>13380</v>
      </c>
      <c r="Y12" s="215">
        <v>0</v>
      </c>
      <c r="Z12" s="204">
        <v>0</v>
      </c>
      <c r="AA12" s="202">
        <v>0</v>
      </c>
      <c r="AB12" s="202">
        <v>0</v>
      </c>
      <c r="AC12" s="214">
        <v>0</v>
      </c>
      <c r="AD12" s="139"/>
      <c r="AE12" s="227">
        <f t="shared" si="0"/>
        <v>0</v>
      </c>
      <c r="AF12" s="228">
        <f t="shared" si="1"/>
        <v>0</v>
      </c>
      <c r="AG12" s="229">
        <f t="shared" si="2"/>
        <v>0</v>
      </c>
      <c r="AH12" s="139"/>
      <c r="AI12" s="139"/>
    </row>
    <row r="13" spans="1:44" s="209" customFormat="1" ht="13.8" x14ac:dyDescent="0.3">
      <c r="A13" s="210">
        <v>409</v>
      </c>
      <c r="B13" s="211">
        <v>409201201</v>
      </c>
      <c r="C13" s="212" t="s">
        <v>16</v>
      </c>
      <c r="D13" s="211">
        <v>201</v>
      </c>
      <c r="E13" s="212" t="s">
        <v>17</v>
      </c>
      <c r="F13" s="211">
        <v>201</v>
      </c>
      <c r="G13" s="213" t="s">
        <v>17</v>
      </c>
      <c r="H13" s="374">
        <v>434</v>
      </c>
      <c r="I13" s="201">
        <v>11693</v>
      </c>
      <c r="J13" s="202">
        <v>194</v>
      </c>
      <c r="K13" s="202">
        <v>0</v>
      </c>
      <c r="L13" s="202">
        <v>893</v>
      </c>
      <c r="M13" s="375">
        <v>12780</v>
      </c>
      <c r="N13" s="203">
        <v>4.9206349206349236</v>
      </c>
      <c r="O13" s="204">
        <v>0</v>
      </c>
      <c r="P13" s="205">
        <v>0.18</v>
      </c>
      <c r="Q13" s="205">
        <v>7.9001576716071512E-2</v>
      </c>
      <c r="R13" s="206">
        <v>0</v>
      </c>
      <c r="S13" s="207">
        <v>5100368</v>
      </c>
      <c r="T13" s="208">
        <v>0</v>
      </c>
      <c r="U13" s="208">
        <v>0</v>
      </c>
      <c r="V13" s="208">
        <v>0</v>
      </c>
      <c r="W13" s="208">
        <v>383222</v>
      </c>
      <c r="X13" s="378">
        <v>5483590</v>
      </c>
      <c r="Y13" s="215">
        <v>0</v>
      </c>
      <c r="Z13" s="204">
        <v>0</v>
      </c>
      <c r="AA13" s="202">
        <v>0</v>
      </c>
      <c r="AB13" s="202">
        <v>0</v>
      </c>
      <c r="AC13" s="214">
        <v>0</v>
      </c>
      <c r="AD13" s="139"/>
      <c r="AE13" s="227">
        <f t="shared" si="0"/>
        <v>0</v>
      </c>
      <c r="AF13" s="228">
        <f t="shared" si="1"/>
        <v>0</v>
      </c>
      <c r="AG13" s="229">
        <f t="shared" si="2"/>
        <v>0</v>
      </c>
      <c r="AH13" s="139"/>
      <c r="AI13" s="139"/>
    </row>
    <row r="14" spans="1:44" s="209" customFormat="1" ht="13.8" x14ac:dyDescent="0.3">
      <c r="A14" s="210">
        <v>409</v>
      </c>
      <c r="B14" s="211">
        <v>409201293</v>
      </c>
      <c r="C14" s="212" t="s">
        <v>16</v>
      </c>
      <c r="D14" s="211">
        <v>201</v>
      </c>
      <c r="E14" s="212" t="s">
        <v>17</v>
      </c>
      <c r="F14" s="211">
        <v>293</v>
      </c>
      <c r="G14" s="213" t="s">
        <v>45</v>
      </c>
      <c r="H14" s="374">
        <v>1</v>
      </c>
      <c r="I14" s="201">
        <v>11641.935415948807</v>
      </c>
      <c r="J14" s="202">
        <v>1000</v>
      </c>
      <c r="K14" s="202">
        <v>0</v>
      </c>
      <c r="L14" s="202">
        <v>893</v>
      </c>
      <c r="M14" s="375">
        <v>13534.935415948807</v>
      </c>
      <c r="N14" s="203">
        <v>1.1337868480725623E-2</v>
      </c>
      <c r="O14" s="204">
        <v>0</v>
      </c>
      <c r="P14" s="205">
        <v>0.18</v>
      </c>
      <c r="Q14" s="205">
        <v>6.2612029075594699E-3</v>
      </c>
      <c r="R14" s="206">
        <v>0</v>
      </c>
      <c r="S14" s="207">
        <v>12499</v>
      </c>
      <c r="T14" s="208">
        <v>0</v>
      </c>
      <c r="U14" s="208">
        <v>0</v>
      </c>
      <c r="V14" s="208">
        <v>0</v>
      </c>
      <c r="W14" s="208">
        <v>883</v>
      </c>
      <c r="X14" s="378">
        <v>13382</v>
      </c>
      <c r="Y14" s="215">
        <v>0</v>
      </c>
      <c r="Z14" s="204">
        <v>0</v>
      </c>
      <c r="AA14" s="202">
        <v>0</v>
      </c>
      <c r="AB14" s="202">
        <v>0</v>
      </c>
      <c r="AC14" s="214">
        <v>0</v>
      </c>
      <c r="AD14" s="139"/>
      <c r="AE14" s="227">
        <f t="shared" si="0"/>
        <v>0</v>
      </c>
      <c r="AF14" s="228">
        <f t="shared" si="1"/>
        <v>0</v>
      </c>
      <c r="AG14" s="229">
        <f t="shared" si="2"/>
        <v>0</v>
      </c>
      <c r="AH14" s="139"/>
      <c r="AI14" s="139"/>
    </row>
    <row r="15" spans="1:44" s="209" customFormat="1" ht="13.8" x14ac:dyDescent="0.3">
      <c r="A15" s="210">
        <v>409</v>
      </c>
      <c r="B15" s="211">
        <v>409201331</v>
      </c>
      <c r="C15" s="212" t="s">
        <v>16</v>
      </c>
      <c r="D15" s="211">
        <v>201</v>
      </c>
      <c r="E15" s="212" t="s">
        <v>17</v>
      </c>
      <c r="F15" s="211">
        <v>331</v>
      </c>
      <c r="G15" s="213" t="s">
        <v>20</v>
      </c>
      <c r="H15" s="374">
        <v>2</v>
      </c>
      <c r="I15" s="201">
        <v>8580</v>
      </c>
      <c r="J15" s="202">
        <v>3029</v>
      </c>
      <c r="K15" s="202">
        <v>0</v>
      </c>
      <c r="L15" s="202">
        <v>893</v>
      </c>
      <c r="M15" s="375">
        <v>12502</v>
      </c>
      <c r="N15" s="203">
        <v>2.2675736961451247E-2</v>
      </c>
      <c r="O15" s="204">
        <v>0</v>
      </c>
      <c r="P15" s="205">
        <v>0.09</v>
      </c>
      <c r="Q15" s="205">
        <v>8.0208173861544586E-3</v>
      </c>
      <c r="R15" s="206">
        <v>0</v>
      </c>
      <c r="S15" s="207">
        <v>22954</v>
      </c>
      <c r="T15" s="208">
        <v>0</v>
      </c>
      <c r="U15" s="208">
        <v>0</v>
      </c>
      <c r="V15" s="208">
        <v>0</v>
      </c>
      <c r="W15" s="208">
        <v>1766</v>
      </c>
      <c r="X15" s="378">
        <v>24720</v>
      </c>
      <c r="Y15" s="215">
        <v>0</v>
      </c>
      <c r="Z15" s="204">
        <v>0</v>
      </c>
      <c r="AA15" s="202">
        <v>0</v>
      </c>
      <c r="AB15" s="202">
        <v>0</v>
      </c>
      <c r="AC15" s="214">
        <v>0</v>
      </c>
      <c r="AD15" s="139"/>
      <c r="AE15" s="227">
        <f t="shared" si="0"/>
        <v>0</v>
      </c>
      <c r="AF15" s="228">
        <f t="shared" si="1"/>
        <v>0</v>
      </c>
      <c r="AG15" s="229">
        <f t="shared" si="2"/>
        <v>0</v>
      </c>
      <c r="AH15" s="139"/>
      <c r="AI15" s="139"/>
    </row>
    <row r="16" spans="1:44" s="209" customFormat="1" ht="13.8" x14ac:dyDescent="0.3">
      <c r="A16" s="210">
        <v>410</v>
      </c>
      <c r="B16" s="211">
        <v>410035035</v>
      </c>
      <c r="C16" s="212" t="s">
        <v>21</v>
      </c>
      <c r="D16" s="211">
        <v>35</v>
      </c>
      <c r="E16" s="212" t="s">
        <v>22</v>
      </c>
      <c r="F16" s="211">
        <v>35</v>
      </c>
      <c r="G16" s="213" t="s">
        <v>22</v>
      </c>
      <c r="H16" s="374">
        <v>570</v>
      </c>
      <c r="I16" s="201">
        <v>12508</v>
      </c>
      <c r="J16" s="202">
        <v>4389</v>
      </c>
      <c r="K16" s="202">
        <v>0</v>
      </c>
      <c r="L16" s="202">
        <v>893</v>
      </c>
      <c r="M16" s="375">
        <v>17790</v>
      </c>
      <c r="N16" s="203">
        <v>0</v>
      </c>
      <c r="O16" s="204">
        <v>0</v>
      </c>
      <c r="P16" s="205">
        <v>0.18</v>
      </c>
      <c r="Q16" s="205">
        <v>0.15096254097872849</v>
      </c>
      <c r="R16" s="206">
        <v>0</v>
      </c>
      <c r="S16" s="207">
        <v>9631290</v>
      </c>
      <c r="T16" s="208">
        <v>0</v>
      </c>
      <c r="U16" s="208">
        <v>0</v>
      </c>
      <c r="V16" s="208">
        <v>0</v>
      </c>
      <c r="W16" s="208">
        <v>509010</v>
      </c>
      <c r="X16" s="378">
        <v>10140300</v>
      </c>
      <c r="Y16" s="215">
        <v>0</v>
      </c>
      <c r="Z16" s="204">
        <v>0</v>
      </c>
      <c r="AA16" s="202">
        <v>0</v>
      </c>
      <c r="AB16" s="202">
        <v>0</v>
      </c>
      <c r="AC16" s="214">
        <v>0</v>
      </c>
      <c r="AD16" s="139"/>
      <c r="AE16" s="227">
        <f t="shared" si="0"/>
        <v>0</v>
      </c>
      <c r="AF16" s="228">
        <f t="shared" si="1"/>
        <v>0</v>
      </c>
      <c r="AG16" s="229">
        <f t="shared" si="2"/>
        <v>0</v>
      </c>
      <c r="AH16" s="139"/>
      <c r="AI16" s="139"/>
    </row>
    <row r="17" spans="1:35" s="209" customFormat="1" ht="13.8" x14ac:dyDescent="0.3">
      <c r="A17" s="210">
        <v>410</v>
      </c>
      <c r="B17" s="211">
        <v>410035057</v>
      </c>
      <c r="C17" s="212" t="s">
        <v>21</v>
      </c>
      <c r="D17" s="211">
        <v>35</v>
      </c>
      <c r="E17" s="212" t="s">
        <v>22</v>
      </c>
      <c r="F17" s="211">
        <v>57</v>
      </c>
      <c r="G17" s="213" t="s">
        <v>23</v>
      </c>
      <c r="H17" s="374">
        <v>396</v>
      </c>
      <c r="I17" s="201">
        <v>12696</v>
      </c>
      <c r="J17" s="202">
        <v>646</v>
      </c>
      <c r="K17" s="202">
        <v>0</v>
      </c>
      <c r="L17" s="202">
        <v>893</v>
      </c>
      <c r="M17" s="375">
        <v>14235</v>
      </c>
      <c r="N17" s="203">
        <v>0</v>
      </c>
      <c r="O17" s="204">
        <v>0</v>
      </c>
      <c r="P17" s="205">
        <v>0.18</v>
      </c>
      <c r="Q17" s="205">
        <v>0.13019288988377753</v>
      </c>
      <c r="R17" s="206">
        <v>0</v>
      </c>
      <c r="S17" s="207">
        <v>5283432</v>
      </c>
      <c r="T17" s="208">
        <v>0</v>
      </c>
      <c r="U17" s="208">
        <v>0</v>
      </c>
      <c r="V17" s="208">
        <v>0</v>
      </c>
      <c r="W17" s="208">
        <v>353628</v>
      </c>
      <c r="X17" s="378">
        <v>5637060</v>
      </c>
      <c r="Y17" s="215">
        <v>0</v>
      </c>
      <c r="Z17" s="204">
        <v>0</v>
      </c>
      <c r="AA17" s="202">
        <v>0</v>
      </c>
      <c r="AB17" s="202">
        <v>0</v>
      </c>
      <c r="AC17" s="214">
        <v>0</v>
      </c>
      <c r="AD17" s="139"/>
      <c r="AE17" s="227">
        <f t="shared" si="0"/>
        <v>0</v>
      </c>
      <c r="AF17" s="228">
        <f t="shared" si="1"/>
        <v>0</v>
      </c>
      <c r="AG17" s="229">
        <f t="shared" si="2"/>
        <v>0</v>
      </c>
      <c r="AH17" s="139"/>
      <c r="AI17" s="139"/>
    </row>
    <row r="18" spans="1:35" s="209" customFormat="1" ht="13.8" x14ac:dyDescent="0.3">
      <c r="A18" s="210">
        <v>410</v>
      </c>
      <c r="B18" s="211">
        <v>410035071</v>
      </c>
      <c r="C18" s="212" t="s">
        <v>21</v>
      </c>
      <c r="D18" s="211">
        <v>35</v>
      </c>
      <c r="E18" s="212" t="s">
        <v>22</v>
      </c>
      <c r="F18" s="211">
        <v>71</v>
      </c>
      <c r="G18" s="213" t="s">
        <v>24</v>
      </c>
      <c r="H18" s="374">
        <v>1</v>
      </c>
      <c r="I18" s="201">
        <v>13209</v>
      </c>
      <c r="J18" s="202">
        <v>6235</v>
      </c>
      <c r="K18" s="202">
        <v>0</v>
      </c>
      <c r="L18" s="202">
        <v>893</v>
      </c>
      <c r="M18" s="375">
        <v>20337</v>
      </c>
      <c r="N18" s="203">
        <v>0</v>
      </c>
      <c r="O18" s="204">
        <v>0</v>
      </c>
      <c r="P18" s="205">
        <v>0.09</v>
      </c>
      <c r="Q18" s="205">
        <v>1.6235268786991242E-3</v>
      </c>
      <c r="R18" s="206">
        <v>0</v>
      </c>
      <c r="S18" s="207">
        <v>19444</v>
      </c>
      <c r="T18" s="208">
        <v>0</v>
      </c>
      <c r="U18" s="208">
        <v>0</v>
      </c>
      <c r="V18" s="208">
        <v>0</v>
      </c>
      <c r="W18" s="208">
        <v>893</v>
      </c>
      <c r="X18" s="378">
        <v>20337</v>
      </c>
      <c r="Y18" s="215">
        <v>0</v>
      </c>
      <c r="Z18" s="204">
        <v>0</v>
      </c>
      <c r="AA18" s="202">
        <v>0</v>
      </c>
      <c r="AB18" s="202">
        <v>0</v>
      </c>
      <c r="AC18" s="214">
        <v>0</v>
      </c>
      <c r="AD18" s="139"/>
      <c r="AE18" s="227">
        <f t="shared" si="0"/>
        <v>0</v>
      </c>
      <c r="AF18" s="228">
        <f t="shared" si="1"/>
        <v>0</v>
      </c>
      <c r="AG18" s="229">
        <f t="shared" si="2"/>
        <v>0</v>
      </c>
      <c r="AH18" s="139"/>
      <c r="AI18" s="139"/>
    </row>
    <row r="19" spans="1:35" s="209" customFormat="1" ht="13.8" x14ac:dyDescent="0.3">
      <c r="A19" s="210">
        <v>410</v>
      </c>
      <c r="B19" s="211">
        <v>410035093</v>
      </c>
      <c r="C19" s="212" t="s">
        <v>21</v>
      </c>
      <c r="D19" s="211">
        <v>35</v>
      </c>
      <c r="E19" s="212" t="s">
        <v>22</v>
      </c>
      <c r="F19" s="211">
        <v>93</v>
      </c>
      <c r="G19" s="213" t="s">
        <v>25</v>
      </c>
      <c r="H19" s="374">
        <v>11</v>
      </c>
      <c r="I19" s="201">
        <v>11588</v>
      </c>
      <c r="J19" s="202">
        <v>332</v>
      </c>
      <c r="K19" s="202">
        <v>0</v>
      </c>
      <c r="L19" s="202">
        <v>893</v>
      </c>
      <c r="M19" s="375">
        <v>12813</v>
      </c>
      <c r="N19" s="203">
        <v>0</v>
      </c>
      <c r="O19" s="204">
        <v>0</v>
      </c>
      <c r="P19" s="205">
        <v>0.09</v>
      </c>
      <c r="Q19" s="205">
        <v>9.2476404965341666E-2</v>
      </c>
      <c r="R19" s="206">
        <v>0</v>
      </c>
      <c r="S19" s="207">
        <v>131120</v>
      </c>
      <c r="T19" s="208">
        <v>0</v>
      </c>
      <c r="U19" s="208">
        <v>0</v>
      </c>
      <c r="V19" s="208">
        <v>0</v>
      </c>
      <c r="W19" s="208">
        <v>9823</v>
      </c>
      <c r="X19" s="378">
        <v>140943</v>
      </c>
      <c r="Y19" s="215">
        <v>0</v>
      </c>
      <c r="Z19" s="204">
        <v>0</v>
      </c>
      <c r="AA19" s="202">
        <v>0</v>
      </c>
      <c r="AB19" s="202">
        <v>0</v>
      </c>
      <c r="AC19" s="214">
        <v>0</v>
      </c>
      <c r="AD19" s="139"/>
      <c r="AE19" s="227">
        <f t="shared" si="0"/>
        <v>0</v>
      </c>
      <c r="AF19" s="228">
        <f t="shared" si="1"/>
        <v>0</v>
      </c>
      <c r="AG19" s="229">
        <f t="shared" si="2"/>
        <v>0</v>
      </c>
      <c r="AH19" s="139"/>
      <c r="AI19" s="139"/>
    </row>
    <row r="20" spans="1:35" s="209" customFormat="1" ht="13.8" x14ac:dyDescent="0.3">
      <c r="A20" s="210">
        <v>410</v>
      </c>
      <c r="B20" s="211">
        <v>410035155</v>
      </c>
      <c r="C20" s="212" t="s">
        <v>21</v>
      </c>
      <c r="D20" s="211">
        <v>35</v>
      </c>
      <c r="E20" s="212" t="s">
        <v>22</v>
      </c>
      <c r="F20" s="211">
        <v>155</v>
      </c>
      <c r="G20" s="213" t="s">
        <v>26</v>
      </c>
      <c r="H20" s="374">
        <v>1</v>
      </c>
      <c r="I20" s="201">
        <v>10780</v>
      </c>
      <c r="J20" s="202">
        <v>7135</v>
      </c>
      <c r="K20" s="202">
        <v>0</v>
      </c>
      <c r="L20" s="202">
        <v>893</v>
      </c>
      <c r="M20" s="375">
        <v>18808</v>
      </c>
      <c r="N20" s="203">
        <v>0</v>
      </c>
      <c r="O20" s="204">
        <v>0</v>
      </c>
      <c r="P20" s="205">
        <v>0.09</v>
      </c>
      <c r="Q20" s="205">
        <v>2.6782555893714209E-4</v>
      </c>
      <c r="R20" s="206">
        <v>0</v>
      </c>
      <c r="S20" s="207">
        <v>17915</v>
      </c>
      <c r="T20" s="208">
        <v>0</v>
      </c>
      <c r="U20" s="208">
        <v>0</v>
      </c>
      <c r="V20" s="208">
        <v>0</v>
      </c>
      <c r="W20" s="208">
        <v>893</v>
      </c>
      <c r="X20" s="378">
        <v>18808</v>
      </c>
      <c r="Y20" s="215">
        <v>0</v>
      </c>
      <c r="Z20" s="204">
        <v>0</v>
      </c>
      <c r="AA20" s="202">
        <v>0</v>
      </c>
      <c r="AB20" s="202">
        <v>0</v>
      </c>
      <c r="AC20" s="214">
        <v>0</v>
      </c>
      <c r="AD20" s="139"/>
      <c r="AE20" s="227">
        <f t="shared" si="0"/>
        <v>0</v>
      </c>
      <c r="AF20" s="228">
        <f t="shared" si="1"/>
        <v>0</v>
      </c>
      <c r="AG20" s="229">
        <f t="shared" si="2"/>
        <v>0</v>
      </c>
      <c r="AH20" s="139"/>
      <c r="AI20" s="139"/>
    </row>
    <row r="21" spans="1:35" s="209" customFormat="1" ht="13.8" x14ac:dyDescent="0.3">
      <c r="A21" s="210">
        <v>410</v>
      </c>
      <c r="B21" s="211">
        <v>410035163</v>
      </c>
      <c r="C21" s="212" t="s">
        <v>21</v>
      </c>
      <c r="D21" s="211">
        <v>35</v>
      </c>
      <c r="E21" s="212" t="s">
        <v>22</v>
      </c>
      <c r="F21" s="211">
        <v>163</v>
      </c>
      <c r="G21" s="213" t="s">
        <v>27</v>
      </c>
      <c r="H21" s="374">
        <v>19</v>
      </c>
      <c r="I21" s="201">
        <v>10783</v>
      </c>
      <c r="J21" s="202">
        <v>455</v>
      </c>
      <c r="K21" s="202">
        <v>0</v>
      </c>
      <c r="L21" s="202">
        <v>893</v>
      </c>
      <c r="M21" s="375">
        <v>12131</v>
      </c>
      <c r="N21" s="203">
        <v>0</v>
      </c>
      <c r="O21" s="204">
        <v>0</v>
      </c>
      <c r="P21" s="205">
        <v>0.18</v>
      </c>
      <c r="Q21" s="205">
        <v>9.3618846151728011E-2</v>
      </c>
      <c r="R21" s="206">
        <v>0</v>
      </c>
      <c r="S21" s="207">
        <v>213522</v>
      </c>
      <c r="T21" s="208">
        <v>0</v>
      </c>
      <c r="U21" s="208">
        <v>0</v>
      </c>
      <c r="V21" s="208">
        <v>0</v>
      </c>
      <c r="W21" s="208">
        <v>16967</v>
      </c>
      <c r="X21" s="378">
        <v>230489</v>
      </c>
      <c r="Y21" s="215">
        <v>1</v>
      </c>
      <c r="Z21" s="204">
        <v>0</v>
      </c>
      <c r="AA21" s="202">
        <v>0</v>
      </c>
      <c r="AB21" s="202">
        <v>0</v>
      </c>
      <c r="AC21" s="214">
        <v>0</v>
      </c>
      <c r="AD21" s="139"/>
      <c r="AE21" s="227">
        <f t="shared" si="0"/>
        <v>0</v>
      </c>
      <c r="AF21" s="228">
        <f t="shared" si="1"/>
        <v>0</v>
      </c>
      <c r="AG21" s="229">
        <f t="shared" si="2"/>
        <v>0</v>
      </c>
      <c r="AH21" s="139"/>
      <c r="AI21" s="139"/>
    </row>
    <row r="22" spans="1:35" s="209" customFormat="1" ht="13.8" x14ac:dyDescent="0.3">
      <c r="A22" s="210">
        <v>410</v>
      </c>
      <c r="B22" s="211">
        <v>410035165</v>
      </c>
      <c r="C22" s="212" t="s">
        <v>21</v>
      </c>
      <c r="D22" s="211">
        <v>35</v>
      </c>
      <c r="E22" s="212" t="s">
        <v>22</v>
      </c>
      <c r="F22" s="211">
        <v>165</v>
      </c>
      <c r="G22" s="213" t="s">
        <v>28</v>
      </c>
      <c r="H22" s="374">
        <v>4</v>
      </c>
      <c r="I22" s="201">
        <v>10168</v>
      </c>
      <c r="J22" s="202">
        <v>356</v>
      </c>
      <c r="K22" s="202">
        <v>0</v>
      </c>
      <c r="L22" s="202">
        <v>893</v>
      </c>
      <c r="M22" s="375">
        <v>11417</v>
      </c>
      <c r="N22" s="203">
        <v>0</v>
      </c>
      <c r="O22" s="204">
        <v>0</v>
      </c>
      <c r="P22" s="205">
        <v>9.8299999999999998E-2</v>
      </c>
      <c r="Q22" s="205">
        <v>0.11134395972074</v>
      </c>
      <c r="R22" s="206">
        <v>0</v>
      </c>
      <c r="S22" s="207">
        <v>47008</v>
      </c>
      <c r="T22" s="208">
        <v>0</v>
      </c>
      <c r="U22" s="208">
        <v>-4912</v>
      </c>
      <c r="V22" s="208">
        <v>0</v>
      </c>
      <c r="W22" s="208">
        <v>3572</v>
      </c>
      <c r="X22" s="378">
        <v>45668</v>
      </c>
      <c r="Y22" s="215">
        <v>1</v>
      </c>
      <c r="Z22" s="204">
        <v>0.46675386188842616</v>
      </c>
      <c r="AA22" s="202">
        <v>5329</v>
      </c>
      <c r="AB22" s="202">
        <v>0</v>
      </c>
      <c r="AC22" s="214">
        <v>0</v>
      </c>
      <c r="AD22" s="139"/>
      <c r="AE22" s="227">
        <f t="shared" si="0"/>
        <v>0</v>
      </c>
      <c r="AF22" s="228">
        <f t="shared" si="1"/>
        <v>0</v>
      </c>
      <c r="AG22" s="229">
        <f t="shared" si="2"/>
        <v>0</v>
      </c>
      <c r="AH22" s="139"/>
      <c r="AI22" s="139"/>
    </row>
    <row r="23" spans="1:35" s="209" customFormat="1" ht="13.8" x14ac:dyDescent="0.3">
      <c r="A23" s="210">
        <v>410</v>
      </c>
      <c r="B23" s="211">
        <v>410035176</v>
      </c>
      <c r="C23" s="212" t="s">
        <v>21</v>
      </c>
      <c r="D23" s="211">
        <v>35</v>
      </c>
      <c r="E23" s="212" t="s">
        <v>22</v>
      </c>
      <c r="F23" s="211">
        <v>176</v>
      </c>
      <c r="G23" s="213" t="s">
        <v>29</v>
      </c>
      <c r="H23" s="374">
        <v>2</v>
      </c>
      <c r="I23" s="201">
        <v>15045</v>
      </c>
      <c r="J23" s="202">
        <v>4970</v>
      </c>
      <c r="K23" s="202">
        <v>0</v>
      </c>
      <c r="L23" s="202">
        <v>893</v>
      </c>
      <c r="M23" s="375">
        <v>20908</v>
      </c>
      <c r="N23" s="203">
        <v>0</v>
      </c>
      <c r="O23" s="204">
        <v>0</v>
      </c>
      <c r="P23" s="205">
        <v>0.09</v>
      </c>
      <c r="Q23" s="205">
        <v>7.6091028554494497E-2</v>
      </c>
      <c r="R23" s="206">
        <v>0</v>
      </c>
      <c r="S23" s="207">
        <v>40030</v>
      </c>
      <c r="T23" s="208">
        <v>0</v>
      </c>
      <c r="U23" s="208">
        <v>0</v>
      </c>
      <c r="V23" s="208">
        <v>0</v>
      </c>
      <c r="W23" s="208">
        <v>1786</v>
      </c>
      <c r="X23" s="378">
        <v>41816</v>
      </c>
      <c r="Y23" s="215">
        <v>0</v>
      </c>
      <c r="Z23" s="204">
        <v>0</v>
      </c>
      <c r="AA23" s="202">
        <v>0</v>
      </c>
      <c r="AB23" s="202">
        <v>0</v>
      </c>
      <c r="AC23" s="214">
        <v>0</v>
      </c>
      <c r="AD23" s="139"/>
      <c r="AE23" s="227">
        <f t="shared" si="0"/>
        <v>0</v>
      </c>
      <c r="AF23" s="228">
        <f t="shared" si="1"/>
        <v>0</v>
      </c>
      <c r="AG23" s="229">
        <f t="shared" si="2"/>
        <v>0</v>
      </c>
      <c r="AH23" s="139"/>
      <c r="AI23" s="139"/>
    </row>
    <row r="24" spans="1:35" s="209" customFormat="1" ht="13.8" x14ac:dyDescent="0.3">
      <c r="A24" s="210">
        <v>410</v>
      </c>
      <c r="B24" s="211">
        <v>410035217</v>
      </c>
      <c r="C24" s="212" t="s">
        <v>21</v>
      </c>
      <c r="D24" s="211">
        <v>35</v>
      </c>
      <c r="E24" s="212" t="s">
        <v>22</v>
      </c>
      <c r="F24" s="211">
        <v>217</v>
      </c>
      <c r="G24" s="213" t="s">
        <v>285</v>
      </c>
      <c r="H24" s="374">
        <v>1</v>
      </c>
      <c r="I24" s="201">
        <v>10271.147688833953</v>
      </c>
      <c r="J24" s="202">
        <v>4533</v>
      </c>
      <c r="K24" s="202">
        <v>0</v>
      </c>
      <c r="L24" s="202">
        <v>893</v>
      </c>
      <c r="M24" s="375">
        <v>15697.147688833953</v>
      </c>
      <c r="N24" s="203">
        <v>0</v>
      </c>
      <c r="O24" s="204">
        <v>0</v>
      </c>
      <c r="P24" s="205">
        <v>0.09</v>
      </c>
      <c r="Q24" s="205">
        <v>4.0463527089861108E-4</v>
      </c>
      <c r="R24" s="206">
        <v>0</v>
      </c>
      <c r="S24" s="207">
        <v>14804</v>
      </c>
      <c r="T24" s="208">
        <v>0</v>
      </c>
      <c r="U24" s="208">
        <v>0</v>
      </c>
      <c r="V24" s="208">
        <v>0</v>
      </c>
      <c r="W24" s="208">
        <v>893</v>
      </c>
      <c r="X24" s="378">
        <v>15697</v>
      </c>
      <c r="Y24" s="215">
        <v>0</v>
      </c>
      <c r="Z24" s="204">
        <v>0</v>
      </c>
      <c r="AA24" s="202">
        <v>0</v>
      </c>
      <c r="AB24" s="202">
        <v>0</v>
      </c>
      <c r="AC24" s="214">
        <v>0</v>
      </c>
      <c r="AD24" s="139"/>
      <c r="AE24" s="227">
        <f t="shared" si="0"/>
        <v>0</v>
      </c>
      <c r="AF24" s="228">
        <f t="shared" si="1"/>
        <v>0</v>
      </c>
      <c r="AG24" s="229">
        <f t="shared" si="2"/>
        <v>0</v>
      </c>
      <c r="AH24" s="139"/>
      <c r="AI24" s="139"/>
    </row>
    <row r="25" spans="1:35" s="209" customFormat="1" ht="13.8" x14ac:dyDescent="0.3">
      <c r="A25" s="210">
        <v>410</v>
      </c>
      <c r="B25" s="211">
        <v>410035248</v>
      </c>
      <c r="C25" s="212" t="s">
        <v>21</v>
      </c>
      <c r="D25" s="211">
        <v>35</v>
      </c>
      <c r="E25" s="212" t="s">
        <v>22</v>
      </c>
      <c r="F25" s="211">
        <v>248</v>
      </c>
      <c r="G25" s="213" t="s">
        <v>30</v>
      </c>
      <c r="H25" s="374">
        <v>41</v>
      </c>
      <c r="I25" s="201">
        <v>11401</v>
      </c>
      <c r="J25" s="202">
        <v>909</v>
      </c>
      <c r="K25" s="202">
        <v>0</v>
      </c>
      <c r="L25" s="202">
        <v>893</v>
      </c>
      <c r="M25" s="375">
        <v>13203</v>
      </c>
      <c r="N25" s="203">
        <v>0</v>
      </c>
      <c r="O25" s="204">
        <v>0</v>
      </c>
      <c r="P25" s="205">
        <v>0.09</v>
      </c>
      <c r="Q25" s="205">
        <v>4.9600993687720175E-2</v>
      </c>
      <c r="R25" s="206">
        <v>0</v>
      </c>
      <c r="S25" s="207">
        <v>504710</v>
      </c>
      <c r="T25" s="208">
        <v>0</v>
      </c>
      <c r="U25" s="208">
        <v>0</v>
      </c>
      <c r="V25" s="208">
        <v>0</v>
      </c>
      <c r="W25" s="208">
        <v>36613</v>
      </c>
      <c r="X25" s="378">
        <v>541323</v>
      </c>
      <c r="Y25" s="215">
        <v>0</v>
      </c>
      <c r="Z25" s="204">
        <v>0</v>
      </c>
      <c r="AA25" s="202">
        <v>0</v>
      </c>
      <c r="AB25" s="202">
        <v>0</v>
      </c>
      <c r="AC25" s="214">
        <v>0</v>
      </c>
      <c r="AD25" s="139"/>
      <c r="AE25" s="227">
        <f t="shared" si="0"/>
        <v>0</v>
      </c>
      <c r="AF25" s="228">
        <f t="shared" si="1"/>
        <v>0</v>
      </c>
      <c r="AG25" s="229">
        <f t="shared" si="2"/>
        <v>0</v>
      </c>
      <c r="AH25" s="139"/>
      <c r="AI25" s="139"/>
    </row>
    <row r="26" spans="1:35" s="209" customFormat="1" ht="13.8" x14ac:dyDescent="0.3">
      <c r="A26" s="210">
        <v>410</v>
      </c>
      <c r="B26" s="211">
        <v>410035262</v>
      </c>
      <c r="C26" s="212" t="s">
        <v>21</v>
      </c>
      <c r="D26" s="211">
        <v>35</v>
      </c>
      <c r="E26" s="212" t="s">
        <v>22</v>
      </c>
      <c r="F26" s="211">
        <v>262</v>
      </c>
      <c r="G26" s="213" t="s">
        <v>31</v>
      </c>
      <c r="H26" s="374">
        <v>9</v>
      </c>
      <c r="I26" s="201">
        <v>11547</v>
      </c>
      <c r="J26" s="202">
        <v>5439</v>
      </c>
      <c r="K26" s="202">
        <v>0</v>
      </c>
      <c r="L26" s="202">
        <v>893</v>
      </c>
      <c r="M26" s="375">
        <v>17879</v>
      </c>
      <c r="N26" s="203">
        <v>0</v>
      </c>
      <c r="O26" s="204">
        <v>0</v>
      </c>
      <c r="P26" s="205">
        <v>0.09</v>
      </c>
      <c r="Q26" s="205">
        <v>6.2729250969370418E-2</v>
      </c>
      <c r="R26" s="206">
        <v>0</v>
      </c>
      <c r="S26" s="207">
        <v>152874</v>
      </c>
      <c r="T26" s="208">
        <v>0</v>
      </c>
      <c r="U26" s="208">
        <v>0</v>
      </c>
      <c r="V26" s="208">
        <v>0</v>
      </c>
      <c r="W26" s="208">
        <v>8037</v>
      </c>
      <c r="X26" s="378">
        <v>160911</v>
      </c>
      <c r="Y26" s="215">
        <v>0</v>
      </c>
      <c r="Z26" s="204">
        <v>0</v>
      </c>
      <c r="AA26" s="202">
        <v>0</v>
      </c>
      <c r="AB26" s="202">
        <v>0</v>
      </c>
      <c r="AC26" s="214">
        <v>0</v>
      </c>
      <c r="AD26" s="139"/>
      <c r="AE26" s="227">
        <f t="shared" si="0"/>
        <v>0</v>
      </c>
      <c r="AF26" s="228">
        <f t="shared" si="1"/>
        <v>0</v>
      </c>
      <c r="AG26" s="229">
        <f t="shared" si="2"/>
        <v>0</v>
      </c>
      <c r="AH26" s="139"/>
      <c r="AI26" s="139"/>
    </row>
    <row r="27" spans="1:35" s="209" customFormat="1" ht="13.8" x14ac:dyDescent="0.3">
      <c r="A27" s="210">
        <v>410</v>
      </c>
      <c r="B27" s="211">
        <v>410035274</v>
      </c>
      <c r="C27" s="212" t="s">
        <v>21</v>
      </c>
      <c r="D27" s="211">
        <v>35</v>
      </c>
      <c r="E27" s="212" t="s">
        <v>22</v>
      </c>
      <c r="F27" s="211">
        <v>274</v>
      </c>
      <c r="G27" s="213" t="s">
        <v>81</v>
      </c>
      <c r="H27" s="374">
        <v>1</v>
      </c>
      <c r="I27" s="201">
        <v>12504.465731763923</v>
      </c>
      <c r="J27" s="202">
        <v>6045</v>
      </c>
      <c r="K27" s="202">
        <v>0</v>
      </c>
      <c r="L27" s="202">
        <v>893</v>
      </c>
      <c r="M27" s="375">
        <v>19442.465731763921</v>
      </c>
      <c r="N27" s="203">
        <v>0</v>
      </c>
      <c r="O27" s="204">
        <v>0</v>
      </c>
      <c r="P27" s="205">
        <v>0.09</v>
      </c>
      <c r="Q27" s="205">
        <v>7.2667299060483651E-2</v>
      </c>
      <c r="R27" s="206">
        <v>0</v>
      </c>
      <c r="S27" s="207">
        <v>18549</v>
      </c>
      <c r="T27" s="208">
        <v>0</v>
      </c>
      <c r="U27" s="208">
        <v>0</v>
      </c>
      <c r="V27" s="208">
        <v>0</v>
      </c>
      <c r="W27" s="208">
        <v>893</v>
      </c>
      <c r="X27" s="378">
        <v>19442</v>
      </c>
      <c r="Y27" s="215">
        <v>0</v>
      </c>
      <c r="Z27" s="204">
        <v>0</v>
      </c>
      <c r="AA27" s="202">
        <v>0</v>
      </c>
      <c r="AB27" s="202">
        <v>0</v>
      </c>
      <c r="AC27" s="214">
        <v>0</v>
      </c>
      <c r="AD27" s="139"/>
      <c r="AE27" s="227">
        <f t="shared" si="0"/>
        <v>0</v>
      </c>
      <c r="AF27" s="228">
        <f t="shared" si="1"/>
        <v>0</v>
      </c>
      <c r="AG27" s="229">
        <f t="shared" si="2"/>
        <v>0</v>
      </c>
      <c r="AH27" s="139"/>
      <c r="AI27" s="139"/>
    </row>
    <row r="28" spans="1:35" s="209" customFormat="1" ht="13.8" x14ac:dyDescent="0.3">
      <c r="A28" s="210">
        <v>410</v>
      </c>
      <c r="B28" s="211">
        <v>410035346</v>
      </c>
      <c r="C28" s="212" t="s">
        <v>21</v>
      </c>
      <c r="D28" s="211">
        <v>35</v>
      </c>
      <c r="E28" s="212" t="s">
        <v>22</v>
      </c>
      <c r="F28" s="211">
        <v>346</v>
      </c>
      <c r="G28" s="213" t="s">
        <v>33</v>
      </c>
      <c r="H28" s="374">
        <v>11</v>
      </c>
      <c r="I28" s="201">
        <v>11841</v>
      </c>
      <c r="J28" s="202">
        <v>1317</v>
      </c>
      <c r="K28" s="202">
        <v>0</v>
      </c>
      <c r="L28" s="202">
        <v>893</v>
      </c>
      <c r="M28" s="375">
        <v>14051</v>
      </c>
      <c r="N28" s="203">
        <v>0</v>
      </c>
      <c r="O28" s="204">
        <v>0</v>
      </c>
      <c r="P28" s="205">
        <v>0.09</v>
      </c>
      <c r="Q28" s="205">
        <v>1.430200094851561E-2</v>
      </c>
      <c r="R28" s="206">
        <v>0</v>
      </c>
      <c r="S28" s="207">
        <v>144738</v>
      </c>
      <c r="T28" s="208">
        <v>0</v>
      </c>
      <c r="U28" s="208">
        <v>0</v>
      </c>
      <c r="V28" s="208">
        <v>0</v>
      </c>
      <c r="W28" s="208">
        <v>9823</v>
      </c>
      <c r="X28" s="378">
        <v>154561</v>
      </c>
      <c r="Y28" s="215">
        <v>0</v>
      </c>
      <c r="Z28" s="204">
        <v>0</v>
      </c>
      <c r="AA28" s="202">
        <v>0</v>
      </c>
      <c r="AB28" s="202">
        <v>0</v>
      </c>
      <c r="AC28" s="214">
        <v>0</v>
      </c>
      <c r="AD28" s="139"/>
      <c r="AE28" s="227">
        <f t="shared" si="0"/>
        <v>0</v>
      </c>
      <c r="AF28" s="228">
        <f t="shared" si="1"/>
        <v>0</v>
      </c>
      <c r="AG28" s="229">
        <f t="shared" si="2"/>
        <v>0</v>
      </c>
      <c r="AH28" s="139"/>
      <c r="AI28" s="139"/>
    </row>
    <row r="29" spans="1:35" s="209" customFormat="1" ht="13.8" x14ac:dyDescent="0.3">
      <c r="A29" s="210">
        <v>410</v>
      </c>
      <c r="B29" s="211">
        <v>410057035</v>
      </c>
      <c r="C29" s="212" t="s">
        <v>21</v>
      </c>
      <c r="D29" s="211">
        <v>57</v>
      </c>
      <c r="E29" s="212" t="s">
        <v>23</v>
      </c>
      <c r="F29" s="211">
        <v>35</v>
      </c>
      <c r="G29" s="213" t="s">
        <v>22</v>
      </c>
      <c r="H29" s="374">
        <v>9</v>
      </c>
      <c r="I29" s="201">
        <v>12895</v>
      </c>
      <c r="J29" s="202">
        <v>4525</v>
      </c>
      <c r="K29" s="202">
        <v>0</v>
      </c>
      <c r="L29" s="202">
        <v>893</v>
      </c>
      <c r="M29" s="375">
        <v>18313</v>
      </c>
      <c r="N29" s="203">
        <v>0</v>
      </c>
      <c r="O29" s="204">
        <v>0</v>
      </c>
      <c r="P29" s="205">
        <v>0.18</v>
      </c>
      <c r="Q29" s="205">
        <v>0.15096254097872849</v>
      </c>
      <c r="R29" s="206">
        <v>0</v>
      </c>
      <c r="S29" s="207">
        <v>156780</v>
      </c>
      <c r="T29" s="208">
        <v>0</v>
      </c>
      <c r="U29" s="208">
        <v>0</v>
      </c>
      <c r="V29" s="208">
        <v>0</v>
      </c>
      <c r="W29" s="208">
        <v>8037</v>
      </c>
      <c r="X29" s="378">
        <v>164817</v>
      </c>
      <c r="Y29" s="215">
        <v>0</v>
      </c>
      <c r="Z29" s="204">
        <v>0</v>
      </c>
      <c r="AA29" s="202">
        <v>0</v>
      </c>
      <c r="AB29" s="202">
        <v>0</v>
      </c>
      <c r="AC29" s="214">
        <v>0</v>
      </c>
      <c r="AD29" s="139"/>
      <c r="AE29" s="227">
        <f t="shared" si="0"/>
        <v>0</v>
      </c>
      <c r="AF29" s="228">
        <f t="shared" si="1"/>
        <v>0</v>
      </c>
      <c r="AG29" s="229">
        <f t="shared" si="2"/>
        <v>0</v>
      </c>
      <c r="AH29" s="139"/>
      <c r="AI29" s="139"/>
    </row>
    <row r="30" spans="1:35" s="209" customFormat="1" ht="13.8" x14ac:dyDescent="0.3">
      <c r="A30" s="210">
        <v>410</v>
      </c>
      <c r="B30" s="211">
        <v>410057057</v>
      </c>
      <c r="C30" s="212" t="s">
        <v>21</v>
      </c>
      <c r="D30" s="211">
        <v>57</v>
      </c>
      <c r="E30" s="212" t="s">
        <v>23</v>
      </c>
      <c r="F30" s="211">
        <v>57</v>
      </c>
      <c r="G30" s="213" t="s">
        <v>23</v>
      </c>
      <c r="H30" s="374">
        <v>202</v>
      </c>
      <c r="I30" s="201">
        <v>11557</v>
      </c>
      <c r="J30" s="202">
        <v>588</v>
      </c>
      <c r="K30" s="202">
        <v>0</v>
      </c>
      <c r="L30" s="202">
        <v>893</v>
      </c>
      <c r="M30" s="375">
        <v>13038</v>
      </c>
      <c r="N30" s="203">
        <v>0</v>
      </c>
      <c r="O30" s="204">
        <v>0</v>
      </c>
      <c r="P30" s="205">
        <v>0.18</v>
      </c>
      <c r="Q30" s="205">
        <v>0.13019288988377753</v>
      </c>
      <c r="R30" s="206">
        <v>0</v>
      </c>
      <c r="S30" s="207">
        <v>2453290</v>
      </c>
      <c r="T30" s="208">
        <v>0</v>
      </c>
      <c r="U30" s="208">
        <v>0</v>
      </c>
      <c r="V30" s="208">
        <v>0</v>
      </c>
      <c r="W30" s="208">
        <v>180386</v>
      </c>
      <c r="X30" s="378">
        <v>2633676</v>
      </c>
      <c r="Y30" s="215">
        <v>0</v>
      </c>
      <c r="Z30" s="204">
        <v>0</v>
      </c>
      <c r="AA30" s="202">
        <v>0</v>
      </c>
      <c r="AB30" s="202">
        <v>0</v>
      </c>
      <c r="AC30" s="214">
        <v>0</v>
      </c>
      <c r="AD30" s="139"/>
      <c r="AE30" s="227">
        <f t="shared" si="0"/>
        <v>0</v>
      </c>
      <c r="AF30" s="228">
        <f t="shared" si="1"/>
        <v>0</v>
      </c>
      <c r="AG30" s="229">
        <f t="shared" si="2"/>
        <v>0</v>
      </c>
      <c r="AH30" s="139"/>
      <c r="AI30" s="139"/>
    </row>
    <row r="31" spans="1:35" s="209" customFormat="1" ht="13.8" x14ac:dyDescent="0.3">
      <c r="A31" s="210">
        <v>410</v>
      </c>
      <c r="B31" s="211">
        <v>410057093</v>
      </c>
      <c r="C31" s="212" t="s">
        <v>21</v>
      </c>
      <c r="D31" s="211">
        <v>57</v>
      </c>
      <c r="E31" s="212" t="s">
        <v>23</v>
      </c>
      <c r="F31" s="211">
        <v>93</v>
      </c>
      <c r="G31" s="213" t="s">
        <v>25</v>
      </c>
      <c r="H31" s="374">
        <v>6</v>
      </c>
      <c r="I31" s="201">
        <v>13372</v>
      </c>
      <c r="J31" s="202">
        <v>383</v>
      </c>
      <c r="K31" s="202">
        <v>0</v>
      </c>
      <c r="L31" s="202">
        <v>893</v>
      </c>
      <c r="M31" s="375">
        <v>14648</v>
      </c>
      <c r="N31" s="203">
        <v>0</v>
      </c>
      <c r="O31" s="204">
        <v>0</v>
      </c>
      <c r="P31" s="205">
        <v>0.09</v>
      </c>
      <c r="Q31" s="205">
        <v>9.2476404965341666E-2</v>
      </c>
      <c r="R31" s="206">
        <v>0</v>
      </c>
      <c r="S31" s="207">
        <v>82530</v>
      </c>
      <c r="T31" s="208">
        <v>0</v>
      </c>
      <c r="U31" s="208">
        <v>0</v>
      </c>
      <c r="V31" s="208">
        <v>0</v>
      </c>
      <c r="W31" s="208">
        <v>5358</v>
      </c>
      <c r="X31" s="378">
        <v>87888</v>
      </c>
      <c r="Y31" s="215">
        <v>0</v>
      </c>
      <c r="Z31" s="204">
        <v>0</v>
      </c>
      <c r="AA31" s="202">
        <v>0</v>
      </c>
      <c r="AB31" s="202">
        <v>0</v>
      </c>
      <c r="AC31" s="214">
        <v>0</v>
      </c>
      <c r="AD31" s="139"/>
      <c r="AE31" s="227">
        <f t="shared" si="0"/>
        <v>0</v>
      </c>
      <c r="AF31" s="228">
        <f t="shared" si="1"/>
        <v>0</v>
      </c>
      <c r="AG31" s="229">
        <f t="shared" si="2"/>
        <v>0</v>
      </c>
      <c r="AH31" s="139"/>
      <c r="AI31" s="139"/>
    </row>
    <row r="32" spans="1:35" s="209" customFormat="1" ht="13.8" x14ac:dyDescent="0.3">
      <c r="A32" s="210">
        <v>410</v>
      </c>
      <c r="B32" s="211">
        <v>410057163</v>
      </c>
      <c r="C32" s="212" t="s">
        <v>21</v>
      </c>
      <c r="D32" s="211">
        <v>57</v>
      </c>
      <c r="E32" s="212" t="s">
        <v>23</v>
      </c>
      <c r="F32" s="211">
        <v>163</v>
      </c>
      <c r="G32" s="213" t="s">
        <v>27</v>
      </c>
      <c r="H32" s="374">
        <v>5</v>
      </c>
      <c r="I32" s="201">
        <v>10695</v>
      </c>
      <c r="J32" s="202">
        <v>452</v>
      </c>
      <c r="K32" s="202">
        <v>0</v>
      </c>
      <c r="L32" s="202">
        <v>893</v>
      </c>
      <c r="M32" s="375">
        <v>12040</v>
      </c>
      <c r="N32" s="203">
        <v>0</v>
      </c>
      <c r="O32" s="204">
        <v>0</v>
      </c>
      <c r="P32" s="205">
        <v>0.18</v>
      </c>
      <c r="Q32" s="205">
        <v>9.3618846151728011E-2</v>
      </c>
      <c r="R32" s="206">
        <v>0</v>
      </c>
      <c r="S32" s="207">
        <v>55735</v>
      </c>
      <c r="T32" s="208">
        <v>0</v>
      </c>
      <c r="U32" s="208">
        <v>0</v>
      </c>
      <c r="V32" s="208">
        <v>0</v>
      </c>
      <c r="W32" s="208">
        <v>4465</v>
      </c>
      <c r="X32" s="378">
        <v>60200</v>
      </c>
      <c r="Y32" s="215">
        <v>1</v>
      </c>
      <c r="Z32" s="204">
        <v>0</v>
      </c>
      <c r="AA32" s="202">
        <v>0</v>
      </c>
      <c r="AB32" s="202">
        <v>0</v>
      </c>
      <c r="AC32" s="214">
        <v>0</v>
      </c>
      <c r="AD32" s="139"/>
      <c r="AE32" s="227">
        <f t="shared" si="0"/>
        <v>0</v>
      </c>
      <c r="AF32" s="228">
        <f t="shared" si="1"/>
        <v>0</v>
      </c>
      <c r="AG32" s="229">
        <f t="shared" si="2"/>
        <v>0</v>
      </c>
      <c r="AH32" s="139"/>
      <c r="AI32" s="139"/>
    </row>
    <row r="33" spans="1:35" s="209" customFormat="1" ht="13.8" x14ac:dyDescent="0.3">
      <c r="A33" s="210">
        <v>410</v>
      </c>
      <c r="B33" s="211">
        <v>410057176</v>
      </c>
      <c r="C33" s="212" t="s">
        <v>21</v>
      </c>
      <c r="D33" s="211">
        <v>57</v>
      </c>
      <c r="E33" s="212" t="s">
        <v>23</v>
      </c>
      <c r="F33" s="211">
        <v>176</v>
      </c>
      <c r="G33" s="213" t="s">
        <v>29</v>
      </c>
      <c r="H33" s="374">
        <v>1</v>
      </c>
      <c r="I33" s="201">
        <v>12923</v>
      </c>
      <c r="J33" s="202">
        <v>4269</v>
      </c>
      <c r="K33" s="202">
        <v>0</v>
      </c>
      <c r="L33" s="202">
        <v>893</v>
      </c>
      <c r="M33" s="375">
        <v>18085</v>
      </c>
      <c r="N33" s="203">
        <v>0</v>
      </c>
      <c r="O33" s="204">
        <v>0</v>
      </c>
      <c r="P33" s="205">
        <v>0.09</v>
      </c>
      <c r="Q33" s="205">
        <v>7.6091028554494497E-2</v>
      </c>
      <c r="R33" s="206">
        <v>0</v>
      </c>
      <c r="S33" s="207">
        <v>17192</v>
      </c>
      <c r="T33" s="208">
        <v>0</v>
      </c>
      <c r="U33" s="208">
        <v>0</v>
      </c>
      <c r="V33" s="208">
        <v>0</v>
      </c>
      <c r="W33" s="208">
        <v>893</v>
      </c>
      <c r="X33" s="378">
        <v>18085</v>
      </c>
      <c r="Y33" s="215">
        <v>0</v>
      </c>
      <c r="Z33" s="204">
        <v>0</v>
      </c>
      <c r="AA33" s="202">
        <v>0</v>
      </c>
      <c r="AB33" s="202">
        <v>0</v>
      </c>
      <c r="AC33" s="214">
        <v>0</v>
      </c>
      <c r="AD33" s="139"/>
      <c r="AE33" s="227">
        <f t="shared" si="0"/>
        <v>0</v>
      </c>
      <c r="AF33" s="228">
        <f t="shared" si="1"/>
        <v>0</v>
      </c>
      <c r="AG33" s="229">
        <f t="shared" si="2"/>
        <v>0</v>
      </c>
      <c r="AH33" s="139"/>
      <c r="AI33" s="139"/>
    </row>
    <row r="34" spans="1:35" s="209" customFormat="1" ht="13.8" x14ac:dyDescent="0.3">
      <c r="A34" s="210">
        <v>410</v>
      </c>
      <c r="B34" s="211">
        <v>410057248</v>
      </c>
      <c r="C34" s="212" t="s">
        <v>21</v>
      </c>
      <c r="D34" s="211">
        <v>57</v>
      </c>
      <c r="E34" s="212" t="s">
        <v>23</v>
      </c>
      <c r="F34" s="211">
        <v>248</v>
      </c>
      <c r="G34" s="213" t="s">
        <v>30</v>
      </c>
      <c r="H34" s="374">
        <v>6</v>
      </c>
      <c r="I34" s="201">
        <v>8974</v>
      </c>
      <c r="J34" s="202">
        <v>715</v>
      </c>
      <c r="K34" s="202">
        <v>0</v>
      </c>
      <c r="L34" s="202">
        <v>893</v>
      </c>
      <c r="M34" s="375">
        <v>10582</v>
      </c>
      <c r="N34" s="203">
        <v>0</v>
      </c>
      <c r="O34" s="204">
        <v>0</v>
      </c>
      <c r="P34" s="205">
        <v>0.09</v>
      </c>
      <c r="Q34" s="205">
        <v>4.9600993687720175E-2</v>
      </c>
      <c r="R34" s="206">
        <v>0</v>
      </c>
      <c r="S34" s="207">
        <v>58134</v>
      </c>
      <c r="T34" s="208">
        <v>0</v>
      </c>
      <c r="U34" s="208">
        <v>0</v>
      </c>
      <c r="V34" s="208">
        <v>0</v>
      </c>
      <c r="W34" s="208">
        <v>5358</v>
      </c>
      <c r="X34" s="378">
        <v>63492</v>
      </c>
      <c r="Y34" s="215">
        <v>0</v>
      </c>
      <c r="Z34" s="204">
        <v>0</v>
      </c>
      <c r="AA34" s="202">
        <v>0</v>
      </c>
      <c r="AB34" s="202">
        <v>0</v>
      </c>
      <c r="AC34" s="214">
        <v>0</v>
      </c>
      <c r="AD34" s="139"/>
      <c r="AE34" s="227">
        <f t="shared" si="0"/>
        <v>0</v>
      </c>
      <c r="AF34" s="228">
        <f t="shared" si="1"/>
        <v>0</v>
      </c>
      <c r="AG34" s="229">
        <f t="shared" si="2"/>
        <v>0</v>
      </c>
      <c r="AH34" s="139"/>
      <c r="AI34" s="139"/>
    </row>
    <row r="35" spans="1:35" s="209" customFormat="1" ht="13.8" x14ac:dyDescent="0.3">
      <c r="A35" s="210">
        <v>410</v>
      </c>
      <c r="B35" s="211">
        <v>410057262</v>
      </c>
      <c r="C35" s="212" t="s">
        <v>21</v>
      </c>
      <c r="D35" s="211">
        <v>57</v>
      </c>
      <c r="E35" s="212" t="s">
        <v>23</v>
      </c>
      <c r="F35" s="211">
        <v>262</v>
      </c>
      <c r="G35" s="213" t="s">
        <v>31</v>
      </c>
      <c r="H35" s="374">
        <v>1</v>
      </c>
      <c r="I35" s="201">
        <v>8643</v>
      </c>
      <c r="J35" s="202">
        <v>4071</v>
      </c>
      <c r="K35" s="202">
        <v>0</v>
      </c>
      <c r="L35" s="202">
        <v>893</v>
      </c>
      <c r="M35" s="375">
        <v>13607</v>
      </c>
      <c r="N35" s="203">
        <v>0</v>
      </c>
      <c r="O35" s="204">
        <v>0</v>
      </c>
      <c r="P35" s="205">
        <v>0.09</v>
      </c>
      <c r="Q35" s="205">
        <v>6.2729250969370418E-2</v>
      </c>
      <c r="R35" s="206">
        <v>0</v>
      </c>
      <c r="S35" s="207">
        <v>12714</v>
      </c>
      <c r="T35" s="208">
        <v>0</v>
      </c>
      <c r="U35" s="208">
        <v>0</v>
      </c>
      <c r="V35" s="208">
        <v>0</v>
      </c>
      <c r="W35" s="208">
        <v>893</v>
      </c>
      <c r="X35" s="378">
        <v>13607</v>
      </c>
      <c r="Y35" s="215">
        <v>0</v>
      </c>
      <c r="Z35" s="204">
        <v>0</v>
      </c>
      <c r="AA35" s="202">
        <v>0</v>
      </c>
      <c r="AB35" s="202">
        <v>0</v>
      </c>
      <c r="AC35" s="214">
        <v>0</v>
      </c>
      <c r="AD35" s="139"/>
      <c r="AE35" s="227">
        <f t="shared" si="0"/>
        <v>0</v>
      </c>
      <c r="AF35" s="228">
        <f t="shared" si="1"/>
        <v>0</v>
      </c>
      <c r="AG35" s="229">
        <f t="shared" si="2"/>
        <v>0</v>
      </c>
      <c r="AH35" s="139"/>
      <c r="AI35" s="139"/>
    </row>
    <row r="36" spans="1:35" s="209" customFormat="1" ht="13.8" x14ac:dyDescent="0.3">
      <c r="A36" s="210">
        <v>412</v>
      </c>
      <c r="B36" s="211">
        <v>412035016</v>
      </c>
      <c r="C36" s="212" t="s">
        <v>34</v>
      </c>
      <c r="D36" s="211">
        <v>35</v>
      </c>
      <c r="E36" s="212" t="s">
        <v>22</v>
      </c>
      <c r="F36" s="211">
        <v>16</v>
      </c>
      <c r="G36" s="213" t="s">
        <v>187</v>
      </c>
      <c r="H36" s="374">
        <v>2</v>
      </c>
      <c r="I36" s="201">
        <v>11564.065731262874</v>
      </c>
      <c r="J36" s="202">
        <v>488</v>
      </c>
      <c r="K36" s="202">
        <v>0</v>
      </c>
      <c r="L36" s="202">
        <v>893</v>
      </c>
      <c r="M36" s="375">
        <v>12945.065731262874</v>
      </c>
      <c r="N36" s="203">
        <v>0</v>
      </c>
      <c r="O36" s="204">
        <v>0</v>
      </c>
      <c r="P36" s="205">
        <v>0.09</v>
      </c>
      <c r="Q36" s="205">
        <v>4.9152674361417147E-2</v>
      </c>
      <c r="R36" s="206">
        <v>0</v>
      </c>
      <c r="S36" s="207">
        <v>24104</v>
      </c>
      <c r="T36" s="208">
        <v>0</v>
      </c>
      <c r="U36" s="208">
        <v>0</v>
      </c>
      <c r="V36" s="208">
        <v>0</v>
      </c>
      <c r="W36" s="208">
        <v>1786</v>
      </c>
      <c r="X36" s="378">
        <v>25890</v>
      </c>
      <c r="Y36" s="215">
        <v>0</v>
      </c>
      <c r="Z36" s="204">
        <v>0</v>
      </c>
      <c r="AA36" s="202">
        <v>0</v>
      </c>
      <c r="AB36" s="202">
        <v>0</v>
      </c>
      <c r="AC36" s="214">
        <v>0</v>
      </c>
      <c r="AD36" s="139"/>
      <c r="AE36" s="227">
        <f t="shared" si="0"/>
        <v>0</v>
      </c>
      <c r="AF36" s="228">
        <f t="shared" si="1"/>
        <v>0</v>
      </c>
      <c r="AG36" s="229">
        <f t="shared" si="2"/>
        <v>0</v>
      </c>
      <c r="AH36" s="139"/>
      <c r="AI36" s="139"/>
    </row>
    <row r="37" spans="1:35" s="209" customFormat="1" ht="13.8" x14ac:dyDescent="0.3">
      <c r="A37" s="210">
        <v>412</v>
      </c>
      <c r="B37" s="211">
        <v>412035035</v>
      </c>
      <c r="C37" s="212" t="s">
        <v>34</v>
      </c>
      <c r="D37" s="211">
        <v>35</v>
      </c>
      <c r="E37" s="212" t="s">
        <v>22</v>
      </c>
      <c r="F37" s="211">
        <v>35</v>
      </c>
      <c r="G37" s="213" t="s">
        <v>22</v>
      </c>
      <c r="H37" s="374">
        <v>488</v>
      </c>
      <c r="I37" s="201">
        <v>12108</v>
      </c>
      <c r="J37" s="202">
        <v>4249</v>
      </c>
      <c r="K37" s="202">
        <v>0</v>
      </c>
      <c r="L37" s="202">
        <v>893</v>
      </c>
      <c r="M37" s="375">
        <v>17250</v>
      </c>
      <c r="N37" s="203">
        <v>0</v>
      </c>
      <c r="O37" s="204">
        <v>0</v>
      </c>
      <c r="P37" s="205">
        <v>0.18</v>
      </c>
      <c r="Q37" s="205">
        <v>0.15096254097872849</v>
      </c>
      <c r="R37" s="206">
        <v>0</v>
      </c>
      <c r="S37" s="207">
        <v>7982216</v>
      </c>
      <c r="T37" s="208">
        <v>0</v>
      </c>
      <c r="U37" s="208">
        <v>0</v>
      </c>
      <c r="V37" s="208">
        <v>0</v>
      </c>
      <c r="W37" s="208">
        <v>435784</v>
      </c>
      <c r="X37" s="378">
        <v>8418000</v>
      </c>
      <c r="Y37" s="215">
        <v>0</v>
      </c>
      <c r="Z37" s="204">
        <v>0</v>
      </c>
      <c r="AA37" s="202">
        <v>0</v>
      </c>
      <c r="AB37" s="202">
        <v>0</v>
      </c>
      <c r="AC37" s="214">
        <v>0</v>
      </c>
      <c r="AD37" s="139"/>
      <c r="AE37" s="227">
        <f t="shared" si="0"/>
        <v>0</v>
      </c>
      <c r="AF37" s="228">
        <f t="shared" si="1"/>
        <v>0</v>
      </c>
      <c r="AG37" s="229">
        <f t="shared" si="2"/>
        <v>0</v>
      </c>
      <c r="AH37" s="139"/>
      <c r="AI37" s="139"/>
    </row>
    <row r="38" spans="1:35" s="209" customFormat="1" ht="13.8" x14ac:dyDescent="0.3">
      <c r="A38" s="210">
        <v>412</v>
      </c>
      <c r="B38" s="211">
        <v>412035044</v>
      </c>
      <c r="C38" s="212" t="s">
        <v>34</v>
      </c>
      <c r="D38" s="211">
        <v>35</v>
      </c>
      <c r="E38" s="212" t="s">
        <v>22</v>
      </c>
      <c r="F38" s="211">
        <v>44</v>
      </c>
      <c r="G38" s="213" t="s">
        <v>35</v>
      </c>
      <c r="H38" s="374">
        <v>6</v>
      </c>
      <c r="I38" s="201">
        <v>9773</v>
      </c>
      <c r="J38" s="202">
        <v>224</v>
      </c>
      <c r="K38" s="202">
        <v>0</v>
      </c>
      <c r="L38" s="202">
        <v>893</v>
      </c>
      <c r="M38" s="375">
        <v>10890</v>
      </c>
      <c r="N38" s="203">
        <v>0</v>
      </c>
      <c r="O38" s="204">
        <v>0</v>
      </c>
      <c r="P38" s="205">
        <v>0.09</v>
      </c>
      <c r="Q38" s="205">
        <v>5.7376212232234096E-2</v>
      </c>
      <c r="R38" s="206">
        <v>0</v>
      </c>
      <c r="S38" s="207">
        <v>59982</v>
      </c>
      <c r="T38" s="208">
        <v>0</v>
      </c>
      <c r="U38" s="208">
        <v>0</v>
      </c>
      <c r="V38" s="208">
        <v>0</v>
      </c>
      <c r="W38" s="208">
        <v>5358</v>
      </c>
      <c r="X38" s="378">
        <v>65340</v>
      </c>
      <c r="Y38" s="215">
        <v>0</v>
      </c>
      <c r="Z38" s="204">
        <v>0</v>
      </c>
      <c r="AA38" s="202">
        <v>0</v>
      </c>
      <c r="AB38" s="202">
        <v>0</v>
      </c>
      <c r="AC38" s="214">
        <v>0</v>
      </c>
      <c r="AD38" s="139"/>
      <c r="AE38" s="227">
        <f t="shared" si="0"/>
        <v>0</v>
      </c>
      <c r="AF38" s="228">
        <f t="shared" si="1"/>
        <v>0</v>
      </c>
      <c r="AG38" s="229">
        <f t="shared" si="2"/>
        <v>0</v>
      </c>
      <c r="AH38" s="139"/>
      <c r="AI38" s="139"/>
    </row>
    <row r="39" spans="1:35" s="209" customFormat="1" ht="13.8" x14ac:dyDescent="0.3">
      <c r="A39" s="210">
        <v>412</v>
      </c>
      <c r="B39" s="211">
        <v>412035057</v>
      </c>
      <c r="C39" s="212" t="s">
        <v>34</v>
      </c>
      <c r="D39" s="211">
        <v>35</v>
      </c>
      <c r="E39" s="212" t="s">
        <v>22</v>
      </c>
      <c r="F39" s="211">
        <v>57</v>
      </c>
      <c r="G39" s="213" t="s">
        <v>23</v>
      </c>
      <c r="H39" s="374">
        <v>2</v>
      </c>
      <c r="I39" s="201">
        <v>15045</v>
      </c>
      <c r="J39" s="202">
        <v>766</v>
      </c>
      <c r="K39" s="202">
        <v>0</v>
      </c>
      <c r="L39" s="202">
        <v>893</v>
      </c>
      <c r="M39" s="375">
        <v>16704</v>
      </c>
      <c r="N39" s="203">
        <v>0</v>
      </c>
      <c r="O39" s="204">
        <v>0</v>
      </c>
      <c r="P39" s="205">
        <v>0.18</v>
      </c>
      <c r="Q39" s="205">
        <v>0.13019288988377753</v>
      </c>
      <c r="R39" s="206">
        <v>0</v>
      </c>
      <c r="S39" s="207">
        <v>31622</v>
      </c>
      <c r="T39" s="208">
        <v>0</v>
      </c>
      <c r="U39" s="208">
        <v>0</v>
      </c>
      <c r="V39" s="208">
        <v>0</v>
      </c>
      <c r="W39" s="208">
        <v>1786</v>
      </c>
      <c r="X39" s="378">
        <v>33408</v>
      </c>
      <c r="Y39" s="215">
        <v>0</v>
      </c>
      <c r="Z39" s="204">
        <v>0</v>
      </c>
      <c r="AA39" s="202">
        <v>0</v>
      </c>
      <c r="AB39" s="202">
        <v>0</v>
      </c>
      <c r="AC39" s="214">
        <v>0</v>
      </c>
      <c r="AD39" s="139"/>
      <c r="AE39" s="227">
        <f t="shared" si="0"/>
        <v>0</v>
      </c>
      <c r="AF39" s="228">
        <f t="shared" si="1"/>
        <v>0</v>
      </c>
      <c r="AG39" s="229">
        <f t="shared" si="2"/>
        <v>0</v>
      </c>
      <c r="AH39" s="139"/>
      <c r="AI39" s="139"/>
    </row>
    <row r="40" spans="1:35" s="209" customFormat="1" ht="13.8" x14ac:dyDescent="0.3">
      <c r="A40" s="210">
        <v>412</v>
      </c>
      <c r="B40" s="211">
        <v>412035073</v>
      </c>
      <c r="C40" s="212" t="s">
        <v>34</v>
      </c>
      <c r="D40" s="211">
        <v>35</v>
      </c>
      <c r="E40" s="212" t="s">
        <v>22</v>
      </c>
      <c r="F40" s="211">
        <v>73</v>
      </c>
      <c r="G40" s="213" t="s">
        <v>37</v>
      </c>
      <c r="H40" s="374">
        <v>1</v>
      </c>
      <c r="I40" s="201">
        <v>15045</v>
      </c>
      <c r="J40" s="202">
        <v>10472</v>
      </c>
      <c r="K40" s="202">
        <v>0</v>
      </c>
      <c r="L40" s="202">
        <v>893</v>
      </c>
      <c r="M40" s="375">
        <v>26410</v>
      </c>
      <c r="N40" s="203">
        <v>0</v>
      </c>
      <c r="O40" s="204">
        <v>0</v>
      </c>
      <c r="P40" s="205">
        <v>0.09</v>
      </c>
      <c r="Q40" s="205">
        <v>5.9568197800701573E-3</v>
      </c>
      <c r="R40" s="206">
        <v>0</v>
      </c>
      <c r="S40" s="207">
        <v>25517</v>
      </c>
      <c r="T40" s="208">
        <v>0</v>
      </c>
      <c r="U40" s="208">
        <v>0</v>
      </c>
      <c r="V40" s="208">
        <v>0</v>
      </c>
      <c r="W40" s="208">
        <v>893</v>
      </c>
      <c r="X40" s="378">
        <v>26410</v>
      </c>
      <c r="Y40" s="215">
        <v>0</v>
      </c>
      <c r="Z40" s="204">
        <v>0</v>
      </c>
      <c r="AA40" s="202">
        <v>0</v>
      </c>
      <c r="AB40" s="202">
        <v>0</v>
      </c>
      <c r="AC40" s="214">
        <v>0</v>
      </c>
      <c r="AD40" s="139"/>
      <c r="AE40" s="227">
        <f t="shared" si="0"/>
        <v>0</v>
      </c>
      <c r="AF40" s="228">
        <f t="shared" si="1"/>
        <v>0</v>
      </c>
      <c r="AG40" s="229">
        <f t="shared" si="2"/>
        <v>0</v>
      </c>
      <c r="AH40" s="139"/>
      <c r="AI40" s="139"/>
    </row>
    <row r="41" spans="1:35" s="209" customFormat="1" ht="13.8" x14ac:dyDescent="0.3">
      <c r="A41" s="210">
        <v>412</v>
      </c>
      <c r="B41" s="211">
        <v>412035189</v>
      </c>
      <c r="C41" s="212" t="s">
        <v>34</v>
      </c>
      <c r="D41" s="211">
        <v>35</v>
      </c>
      <c r="E41" s="212" t="s">
        <v>22</v>
      </c>
      <c r="F41" s="211">
        <v>189</v>
      </c>
      <c r="G41" s="213" t="s">
        <v>38</v>
      </c>
      <c r="H41" s="374">
        <v>2</v>
      </c>
      <c r="I41" s="201">
        <v>9862</v>
      </c>
      <c r="J41" s="202">
        <v>3951</v>
      </c>
      <c r="K41" s="202">
        <v>0</v>
      </c>
      <c r="L41" s="202">
        <v>893</v>
      </c>
      <c r="M41" s="375">
        <v>14706</v>
      </c>
      <c r="N41" s="203">
        <v>0</v>
      </c>
      <c r="O41" s="204">
        <v>0</v>
      </c>
      <c r="P41" s="205">
        <v>0.09</v>
      </c>
      <c r="Q41" s="205">
        <v>3.6888229018838688E-3</v>
      </c>
      <c r="R41" s="206">
        <v>0</v>
      </c>
      <c r="S41" s="207">
        <v>27626</v>
      </c>
      <c r="T41" s="208">
        <v>0</v>
      </c>
      <c r="U41" s="208">
        <v>0</v>
      </c>
      <c r="V41" s="208">
        <v>0</v>
      </c>
      <c r="W41" s="208">
        <v>1786</v>
      </c>
      <c r="X41" s="378">
        <v>29412</v>
      </c>
      <c r="Y41" s="215">
        <v>0</v>
      </c>
      <c r="Z41" s="204">
        <v>0</v>
      </c>
      <c r="AA41" s="202">
        <v>0</v>
      </c>
      <c r="AB41" s="202">
        <v>0</v>
      </c>
      <c r="AC41" s="214">
        <v>0</v>
      </c>
      <c r="AD41" s="139"/>
      <c r="AE41" s="227">
        <f t="shared" si="0"/>
        <v>0</v>
      </c>
      <c r="AF41" s="228">
        <f t="shared" si="1"/>
        <v>0</v>
      </c>
      <c r="AG41" s="229">
        <f t="shared" si="2"/>
        <v>0</v>
      </c>
      <c r="AH41" s="139"/>
      <c r="AI41" s="139"/>
    </row>
    <row r="42" spans="1:35" s="209" customFormat="1" ht="13.8" x14ac:dyDescent="0.3">
      <c r="A42" s="210">
        <v>412</v>
      </c>
      <c r="B42" s="211">
        <v>412035220</v>
      </c>
      <c r="C42" s="212" t="s">
        <v>34</v>
      </c>
      <c r="D42" s="211">
        <v>35</v>
      </c>
      <c r="E42" s="212" t="s">
        <v>22</v>
      </c>
      <c r="F42" s="211">
        <v>220</v>
      </c>
      <c r="G42" s="213" t="s">
        <v>42</v>
      </c>
      <c r="H42" s="374">
        <v>6</v>
      </c>
      <c r="I42" s="201">
        <v>12913</v>
      </c>
      <c r="J42" s="202">
        <v>5168</v>
      </c>
      <c r="K42" s="202">
        <v>0</v>
      </c>
      <c r="L42" s="202">
        <v>893</v>
      </c>
      <c r="M42" s="375">
        <v>18974</v>
      </c>
      <c r="N42" s="203">
        <v>0</v>
      </c>
      <c r="O42" s="204">
        <v>0</v>
      </c>
      <c r="P42" s="205">
        <v>0.09</v>
      </c>
      <c r="Q42" s="205">
        <v>1.4823609411200473E-2</v>
      </c>
      <c r="R42" s="206">
        <v>0</v>
      </c>
      <c r="S42" s="207">
        <v>108486</v>
      </c>
      <c r="T42" s="208">
        <v>0</v>
      </c>
      <c r="U42" s="208">
        <v>0</v>
      </c>
      <c r="V42" s="208">
        <v>0</v>
      </c>
      <c r="W42" s="208">
        <v>5358</v>
      </c>
      <c r="X42" s="378">
        <v>113844</v>
      </c>
      <c r="Y42" s="215">
        <v>0</v>
      </c>
      <c r="Z42" s="204">
        <v>0</v>
      </c>
      <c r="AA42" s="202">
        <v>0</v>
      </c>
      <c r="AB42" s="202">
        <v>0</v>
      </c>
      <c r="AC42" s="214">
        <v>0</v>
      </c>
      <c r="AD42" s="139"/>
      <c r="AE42" s="227">
        <f t="shared" si="0"/>
        <v>0</v>
      </c>
      <c r="AF42" s="228">
        <f t="shared" si="1"/>
        <v>0</v>
      </c>
      <c r="AG42" s="229">
        <f t="shared" si="2"/>
        <v>0</v>
      </c>
      <c r="AH42" s="139"/>
      <c r="AI42" s="139"/>
    </row>
    <row r="43" spans="1:35" s="209" customFormat="1" ht="13.8" x14ac:dyDescent="0.3">
      <c r="A43" s="210">
        <v>412</v>
      </c>
      <c r="B43" s="211">
        <v>412035244</v>
      </c>
      <c r="C43" s="212" t="s">
        <v>34</v>
      </c>
      <c r="D43" s="211">
        <v>35</v>
      </c>
      <c r="E43" s="212" t="s">
        <v>22</v>
      </c>
      <c r="F43" s="211">
        <v>244</v>
      </c>
      <c r="G43" s="213" t="s">
        <v>43</v>
      </c>
      <c r="H43" s="374">
        <v>9</v>
      </c>
      <c r="I43" s="201">
        <v>11941</v>
      </c>
      <c r="J43" s="202">
        <v>4727</v>
      </c>
      <c r="K43" s="202">
        <v>0</v>
      </c>
      <c r="L43" s="202">
        <v>893</v>
      </c>
      <c r="M43" s="375">
        <v>17561</v>
      </c>
      <c r="N43" s="203">
        <v>0</v>
      </c>
      <c r="O43" s="204">
        <v>0</v>
      </c>
      <c r="P43" s="205">
        <v>0.18</v>
      </c>
      <c r="Q43" s="205">
        <v>0.11013649821134344</v>
      </c>
      <c r="R43" s="206">
        <v>0</v>
      </c>
      <c r="S43" s="207">
        <v>150012</v>
      </c>
      <c r="T43" s="208">
        <v>0</v>
      </c>
      <c r="U43" s="208">
        <v>0</v>
      </c>
      <c r="V43" s="208">
        <v>0</v>
      </c>
      <c r="W43" s="208">
        <v>8037</v>
      </c>
      <c r="X43" s="378">
        <v>158049</v>
      </c>
      <c r="Y43" s="215">
        <v>2</v>
      </c>
      <c r="Z43" s="204">
        <v>0</v>
      </c>
      <c r="AA43" s="202">
        <v>0</v>
      </c>
      <c r="AB43" s="202">
        <v>0</v>
      </c>
      <c r="AC43" s="214">
        <v>0</v>
      </c>
      <c r="AD43" s="139"/>
      <c r="AE43" s="227">
        <f t="shared" si="0"/>
        <v>0</v>
      </c>
      <c r="AF43" s="228">
        <f t="shared" si="1"/>
        <v>0</v>
      </c>
      <c r="AG43" s="229">
        <f t="shared" si="2"/>
        <v>0</v>
      </c>
      <c r="AH43" s="139"/>
      <c r="AI43" s="139"/>
    </row>
    <row r="44" spans="1:35" s="209" customFormat="1" ht="13.8" x14ac:dyDescent="0.3">
      <c r="A44" s="210">
        <v>412</v>
      </c>
      <c r="B44" s="211">
        <v>412035285</v>
      </c>
      <c r="C44" s="212" t="s">
        <v>34</v>
      </c>
      <c r="D44" s="211">
        <v>35</v>
      </c>
      <c r="E44" s="212" t="s">
        <v>22</v>
      </c>
      <c r="F44" s="211">
        <v>285</v>
      </c>
      <c r="G44" s="213" t="s">
        <v>44</v>
      </c>
      <c r="H44" s="374">
        <v>6</v>
      </c>
      <c r="I44" s="201">
        <v>9783</v>
      </c>
      <c r="J44" s="202">
        <v>2996</v>
      </c>
      <c r="K44" s="202">
        <v>0</v>
      </c>
      <c r="L44" s="202">
        <v>893</v>
      </c>
      <c r="M44" s="375">
        <v>13672</v>
      </c>
      <c r="N44" s="203">
        <v>0</v>
      </c>
      <c r="O44" s="204">
        <v>0</v>
      </c>
      <c r="P44" s="205">
        <v>0.09</v>
      </c>
      <c r="Q44" s="205">
        <v>3.5564245059522007E-2</v>
      </c>
      <c r="R44" s="206">
        <v>0</v>
      </c>
      <c r="S44" s="207">
        <v>76674</v>
      </c>
      <c r="T44" s="208">
        <v>0</v>
      </c>
      <c r="U44" s="208">
        <v>0</v>
      </c>
      <c r="V44" s="208">
        <v>0</v>
      </c>
      <c r="W44" s="208">
        <v>5358</v>
      </c>
      <c r="X44" s="378">
        <v>82032</v>
      </c>
      <c r="Y44" s="215">
        <v>0</v>
      </c>
      <c r="Z44" s="204">
        <v>0</v>
      </c>
      <c r="AA44" s="202">
        <v>0</v>
      </c>
      <c r="AB44" s="202">
        <v>0</v>
      </c>
      <c r="AC44" s="214">
        <v>0</v>
      </c>
      <c r="AD44" s="139"/>
      <c r="AE44" s="227">
        <f t="shared" si="0"/>
        <v>0</v>
      </c>
      <c r="AF44" s="228">
        <f t="shared" si="1"/>
        <v>0</v>
      </c>
      <c r="AG44" s="229">
        <f t="shared" si="2"/>
        <v>0</v>
      </c>
      <c r="AH44" s="139"/>
      <c r="AI44" s="139"/>
    </row>
    <row r="45" spans="1:35" s="209" customFormat="1" ht="13.8" x14ac:dyDescent="0.3">
      <c r="A45" s="210">
        <v>412</v>
      </c>
      <c r="B45" s="211">
        <v>412035293</v>
      </c>
      <c r="C45" s="212" t="s">
        <v>34</v>
      </c>
      <c r="D45" s="211">
        <v>35</v>
      </c>
      <c r="E45" s="212" t="s">
        <v>22</v>
      </c>
      <c r="F45" s="211">
        <v>293</v>
      </c>
      <c r="G45" s="213" t="s">
        <v>45</v>
      </c>
      <c r="H45" s="374">
        <v>1</v>
      </c>
      <c r="I45" s="201">
        <v>8944</v>
      </c>
      <c r="J45" s="202">
        <v>768</v>
      </c>
      <c r="K45" s="202">
        <v>0</v>
      </c>
      <c r="L45" s="202">
        <v>893</v>
      </c>
      <c r="M45" s="375">
        <v>10605</v>
      </c>
      <c r="N45" s="203">
        <v>0</v>
      </c>
      <c r="O45" s="204">
        <v>0</v>
      </c>
      <c r="P45" s="205">
        <v>0.18</v>
      </c>
      <c r="Q45" s="205">
        <v>6.2612029075594699E-3</v>
      </c>
      <c r="R45" s="206">
        <v>0</v>
      </c>
      <c r="S45" s="207">
        <v>9712</v>
      </c>
      <c r="T45" s="208">
        <v>0</v>
      </c>
      <c r="U45" s="208">
        <v>0</v>
      </c>
      <c r="V45" s="208">
        <v>0</v>
      </c>
      <c r="W45" s="208">
        <v>893</v>
      </c>
      <c r="X45" s="378">
        <v>10605</v>
      </c>
      <c r="Y45" s="215">
        <v>0</v>
      </c>
      <c r="Z45" s="204">
        <v>0</v>
      </c>
      <c r="AA45" s="202">
        <v>0</v>
      </c>
      <c r="AB45" s="202">
        <v>0</v>
      </c>
      <c r="AC45" s="214">
        <v>0</v>
      </c>
      <c r="AD45" s="139"/>
      <c r="AE45" s="227">
        <f t="shared" si="0"/>
        <v>0</v>
      </c>
      <c r="AF45" s="228">
        <f t="shared" si="1"/>
        <v>0</v>
      </c>
      <c r="AG45" s="229">
        <f t="shared" si="2"/>
        <v>0</v>
      </c>
      <c r="AH45" s="139"/>
      <c r="AI45" s="139"/>
    </row>
    <row r="46" spans="1:35" s="209" customFormat="1" ht="13.8" x14ac:dyDescent="0.3">
      <c r="A46" s="210">
        <v>412</v>
      </c>
      <c r="B46" s="211">
        <v>412035314</v>
      </c>
      <c r="C46" s="212" t="s">
        <v>34</v>
      </c>
      <c r="D46" s="211">
        <v>35</v>
      </c>
      <c r="E46" s="212" t="s">
        <v>22</v>
      </c>
      <c r="F46" s="211">
        <v>314</v>
      </c>
      <c r="G46" s="213" t="s">
        <v>46</v>
      </c>
      <c r="H46" s="374">
        <v>1</v>
      </c>
      <c r="I46" s="201">
        <v>10780</v>
      </c>
      <c r="J46" s="202">
        <v>8363</v>
      </c>
      <c r="K46" s="202">
        <v>0</v>
      </c>
      <c r="L46" s="202">
        <v>893</v>
      </c>
      <c r="M46" s="375">
        <v>20036</v>
      </c>
      <c r="N46" s="203">
        <v>0</v>
      </c>
      <c r="O46" s="204">
        <v>0</v>
      </c>
      <c r="P46" s="205">
        <v>0.09</v>
      </c>
      <c r="Q46" s="205">
        <v>2.0807861007599376E-3</v>
      </c>
      <c r="R46" s="206">
        <v>0</v>
      </c>
      <c r="S46" s="207">
        <v>19143</v>
      </c>
      <c r="T46" s="208">
        <v>0</v>
      </c>
      <c r="U46" s="208">
        <v>0</v>
      </c>
      <c r="V46" s="208">
        <v>0</v>
      </c>
      <c r="W46" s="208">
        <v>893</v>
      </c>
      <c r="X46" s="378">
        <v>20036</v>
      </c>
      <c r="Y46" s="215">
        <v>0</v>
      </c>
      <c r="Z46" s="204">
        <v>0</v>
      </c>
      <c r="AA46" s="202">
        <v>0</v>
      </c>
      <c r="AB46" s="202">
        <v>0</v>
      </c>
      <c r="AC46" s="214">
        <v>0</v>
      </c>
      <c r="AD46" s="139"/>
      <c r="AE46" s="227">
        <f t="shared" si="0"/>
        <v>0</v>
      </c>
      <c r="AF46" s="228">
        <f t="shared" si="1"/>
        <v>0</v>
      </c>
      <c r="AG46" s="229">
        <f t="shared" si="2"/>
        <v>0</v>
      </c>
      <c r="AH46" s="139"/>
      <c r="AI46" s="139"/>
    </row>
    <row r="47" spans="1:35" s="209" customFormat="1" ht="13.8" x14ac:dyDescent="0.3">
      <c r="A47" s="210">
        <v>412</v>
      </c>
      <c r="B47" s="211">
        <v>412035335</v>
      </c>
      <c r="C47" s="212" t="s">
        <v>34</v>
      </c>
      <c r="D47" s="211">
        <v>35</v>
      </c>
      <c r="E47" s="212" t="s">
        <v>22</v>
      </c>
      <c r="F47" s="211">
        <v>335</v>
      </c>
      <c r="G47" s="213" t="s">
        <v>47</v>
      </c>
      <c r="H47" s="374">
        <v>1</v>
      </c>
      <c r="I47" s="201">
        <v>10780</v>
      </c>
      <c r="J47" s="202">
        <v>7680</v>
      </c>
      <c r="K47" s="202">
        <v>0</v>
      </c>
      <c r="L47" s="202">
        <v>893</v>
      </c>
      <c r="M47" s="375">
        <v>19353</v>
      </c>
      <c r="N47" s="203">
        <v>0</v>
      </c>
      <c r="O47" s="204">
        <v>0</v>
      </c>
      <c r="P47" s="205">
        <v>0.09</v>
      </c>
      <c r="Q47" s="205">
        <v>3.497635693010836E-4</v>
      </c>
      <c r="R47" s="206">
        <v>0</v>
      </c>
      <c r="S47" s="207">
        <v>18460</v>
      </c>
      <c r="T47" s="208">
        <v>0</v>
      </c>
      <c r="U47" s="208">
        <v>0</v>
      </c>
      <c r="V47" s="208">
        <v>0</v>
      </c>
      <c r="W47" s="208">
        <v>893</v>
      </c>
      <c r="X47" s="378">
        <v>19353</v>
      </c>
      <c r="Y47" s="215">
        <v>0</v>
      </c>
      <c r="Z47" s="204">
        <v>0</v>
      </c>
      <c r="AA47" s="202">
        <v>0</v>
      </c>
      <c r="AB47" s="202">
        <v>0</v>
      </c>
      <c r="AC47" s="214">
        <v>0</v>
      </c>
      <c r="AD47" s="139"/>
      <c r="AE47" s="227">
        <f t="shared" si="0"/>
        <v>0</v>
      </c>
      <c r="AF47" s="228">
        <f t="shared" si="1"/>
        <v>0</v>
      </c>
      <c r="AG47" s="229">
        <f t="shared" si="2"/>
        <v>0</v>
      </c>
      <c r="AH47" s="139"/>
      <c r="AI47" s="139"/>
    </row>
    <row r="48" spans="1:35" s="209" customFormat="1" ht="13.8" x14ac:dyDescent="0.3">
      <c r="A48" s="210">
        <v>412</v>
      </c>
      <c r="B48" s="211">
        <v>412035336</v>
      </c>
      <c r="C48" s="212" t="s">
        <v>34</v>
      </c>
      <c r="D48" s="211">
        <v>35</v>
      </c>
      <c r="E48" s="212" t="s">
        <v>22</v>
      </c>
      <c r="F48" s="211">
        <v>336</v>
      </c>
      <c r="G48" s="213" t="s">
        <v>48</v>
      </c>
      <c r="H48" s="374">
        <v>1</v>
      </c>
      <c r="I48" s="201">
        <v>10780</v>
      </c>
      <c r="J48" s="202">
        <v>2035</v>
      </c>
      <c r="K48" s="202">
        <v>0</v>
      </c>
      <c r="L48" s="202">
        <v>893</v>
      </c>
      <c r="M48" s="375">
        <v>13708</v>
      </c>
      <c r="N48" s="203">
        <v>0</v>
      </c>
      <c r="O48" s="204">
        <v>0</v>
      </c>
      <c r="P48" s="205">
        <v>0.09</v>
      </c>
      <c r="Q48" s="205">
        <v>3.7803223698042246E-2</v>
      </c>
      <c r="R48" s="206">
        <v>0</v>
      </c>
      <c r="S48" s="207">
        <v>12815</v>
      </c>
      <c r="T48" s="208">
        <v>0</v>
      </c>
      <c r="U48" s="208">
        <v>0</v>
      </c>
      <c r="V48" s="208">
        <v>0</v>
      </c>
      <c r="W48" s="208">
        <v>893</v>
      </c>
      <c r="X48" s="378">
        <v>13708</v>
      </c>
      <c r="Y48" s="215">
        <v>0</v>
      </c>
      <c r="Z48" s="204">
        <v>0</v>
      </c>
      <c r="AA48" s="202">
        <v>0</v>
      </c>
      <c r="AB48" s="202">
        <v>0</v>
      </c>
      <c r="AC48" s="214">
        <v>0</v>
      </c>
      <c r="AD48" s="139"/>
      <c r="AE48" s="227">
        <f t="shared" si="0"/>
        <v>0</v>
      </c>
      <c r="AF48" s="228">
        <f t="shared" si="1"/>
        <v>0</v>
      </c>
      <c r="AG48" s="229">
        <f t="shared" si="2"/>
        <v>0</v>
      </c>
      <c r="AH48" s="139"/>
      <c r="AI48" s="139"/>
    </row>
    <row r="49" spans="1:35" s="209" customFormat="1" ht="13.8" x14ac:dyDescent="0.3">
      <c r="A49" s="210">
        <v>413</v>
      </c>
      <c r="B49" s="211">
        <v>413114091</v>
      </c>
      <c r="C49" s="212" t="s">
        <v>50</v>
      </c>
      <c r="D49" s="211">
        <v>114</v>
      </c>
      <c r="E49" s="212" t="s">
        <v>51</v>
      </c>
      <c r="F49" s="211">
        <v>91</v>
      </c>
      <c r="G49" s="213" t="s">
        <v>52</v>
      </c>
      <c r="H49" s="374">
        <v>4</v>
      </c>
      <c r="I49" s="201">
        <v>12117</v>
      </c>
      <c r="J49" s="202">
        <v>15733</v>
      </c>
      <c r="K49" s="202">
        <v>0</v>
      </c>
      <c r="L49" s="202">
        <v>893</v>
      </c>
      <c r="M49" s="375">
        <v>28743</v>
      </c>
      <c r="N49" s="203">
        <v>0</v>
      </c>
      <c r="O49" s="204">
        <v>0</v>
      </c>
      <c r="P49" s="205">
        <v>0.09</v>
      </c>
      <c r="Q49" s="205">
        <v>2.7725044696370778E-2</v>
      </c>
      <c r="R49" s="206">
        <v>0</v>
      </c>
      <c r="S49" s="207">
        <v>111400</v>
      </c>
      <c r="T49" s="208">
        <v>0</v>
      </c>
      <c r="U49" s="208">
        <v>0</v>
      </c>
      <c r="V49" s="208">
        <v>0</v>
      </c>
      <c r="W49" s="208">
        <v>3572</v>
      </c>
      <c r="X49" s="378">
        <v>114972</v>
      </c>
      <c r="Y49" s="215">
        <v>0</v>
      </c>
      <c r="Z49" s="204">
        <v>0</v>
      </c>
      <c r="AA49" s="202">
        <v>0</v>
      </c>
      <c r="AB49" s="202">
        <v>0</v>
      </c>
      <c r="AC49" s="214">
        <v>0</v>
      </c>
      <c r="AD49" s="139"/>
      <c r="AE49" s="227">
        <f t="shared" si="0"/>
        <v>0</v>
      </c>
      <c r="AF49" s="228">
        <f t="shared" si="1"/>
        <v>0</v>
      </c>
      <c r="AG49" s="229">
        <f t="shared" si="2"/>
        <v>0</v>
      </c>
      <c r="AH49" s="139"/>
      <c r="AI49" s="139"/>
    </row>
    <row r="50" spans="1:35" s="209" customFormat="1" ht="13.8" x14ac:dyDescent="0.3">
      <c r="A50" s="210">
        <v>413</v>
      </c>
      <c r="B50" s="211">
        <v>413114114</v>
      </c>
      <c r="C50" s="212" t="s">
        <v>50</v>
      </c>
      <c r="D50" s="211">
        <v>114</v>
      </c>
      <c r="E50" s="212" t="s">
        <v>51</v>
      </c>
      <c r="F50" s="211">
        <v>114</v>
      </c>
      <c r="G50" s="213" t="s">
        <v>51</v>
      </c>
      <c r="H50" s="374">
        <v>65</v>
      </c>
      <c r="I50" s="201">
        <v>11244</v>
      </c>
      <c r="J50" s="202">
        <v>3093</v>
      </c>
      <c r="K50" s="202">
        <v>0</v>
      </c>
      <c r="L50" s="202">
        <v>893</v>
      </c>
      <c r="M50" s="375">
        <v>15230</v>
      </c>
      <c r="N50" s="203">
        <v>0</v>
      </c>
      <c r="O50" s="204">
        <v>0</v>
      </c>
      <c r="P50" s="205">
        <v>0.18</v>
      </c>
      <c r="Q50" s="205">
        <v>4.4071545160253092E-2</v>
      </c>
      <c r="R50" s="206">
        <v>0</v>
      </c>
      <c r="S50" s="207">
        <v>931905</v>
      </c>
      <c r="T50" s="208">
        <v>0</v>
      </c>
      <c r="U50" s="208">
        <v>0</v>
      </c>
      <c r="V50" s="208">
        <v>0</v>
      </c>
      <c r="W50" s="208">
        <v>58045</v>
      </c>
      <c r="X50" s="378">
        <v>989950</v>
      </c>
      <c r="Y50" s="215">
        <v>0</v>
      </c>
      <c r="Z50" s="204">
        <v>0</v>
      </c>
      <c r="AA50" s="202">
        <v>0</v>
      </c>
      <c r="AB50" s="202">
        <v>0</v>
      </c>
      <c r="AC50" s="214">
        <v>0</v>
      </c>
      <c r="AD50" s="139"/>
      <c r="AE50" s="227">
        <f t="shared" si="0"/>
        <v>0</v>
      </c>
      <c r="AF50" s="228">
        <f t="shared" si="1"/>
        <v>0</v>
      </c>
      <c r="AG50" s="229">
        <f t="shared" si="2"/>
        <v>0</v>
      </c>
      <c r="AH50" s="139"/>
      <c r="AI50" s="139"/>
    </row>
    <row r="51" spans="1:35" s="209" customFormat="1" ht="13.8" x14ac:dyDescent="0.3">
      <c r="A51" s="210">
        <v>413</v>
      </c>
      <c r="B51" s="211">
        <v>413114210</v>
      </c>
      <c r="C51" s="212" t="s">
        <v>50</v>
      </c>
      <c r="D51" s="211">
        <v>114</v>
      </c>
      <c r="E51" s="212" t="s">
        <v>51</v>
      </c>
      <c r="F51" s="211">
        <v>210</v>
      </c>
      <c r="G51" s="213" t="s">
        <v>54</v>
      </c>
      <c r="H51" s="374">
        <v>1</v>
      </c>
      <c r="I51" s="201">
        <v>9555</v>
      </c>
      <c r="J51" s="202">
        <v>3072</v>
      </c>
      <c r="K51" s="202">
        <v>0</v>
      </c>
      <c r="L51" s="202">
        <v>893</v>
      </c>
      <c r="M51" s="375">
        <v>13520</v>
      </c>
      <c r="N51" s="203">
        <v>0</v>
      </c>
      <c r="O51" s="204">
        <v>0</v>
      </c>
      <c r="P51" s="205">
        <v>0.09</v>
      </c>
      <c r="Q51" s="205">
        <v>6.4299725287241705E-2</v>
      </c>
      <c r="R51" s="206">
        <v>0</v>
      </c>
      <c r="S51" s="207">
        <v>12627</v>
      </c>
      <c r="T51" s="208">
        <v>0</v>
      </c>
      <c r="U51" s="208">
        <v>0</v>
      </c>
      <c r="V51" s="208">
        <v>0</v>
      </c>
      <c r="W51" s="208">
        <v>893</v>
      </c>
      <c r="X51" s="378">
        <v>13520</v>
      </c>
      <c r="Y51" s="215">
        <v>0</v>
      </c>
      <c r="Z51" s="204">
        <v>0</v>
      </c>
      <c r="AA51" s="202">
        <v>0</v>
      </c>
      <c r="AB51" s="202">
        <v>0</v>
      </c>
      <c r="AC51" s="214">
        <v>0</v>
      </c>
      <c r="AD51" s="139"/>
      <c r="AE51" s="227">
        <f t="shared" si="0"/>
        <v>0</v>
      </c>
      <c r="AF51" s="228">
        <f t="shared" si="1"/>
        <v>0</v>
      </c>
      <c r="AG51" s="229">
        <f t="shared" si="2"/>
        <v>0</v>
      </c>
      <c r="AH51" s="139"/>
      <c r="AI51" s="139"/>
    </row>
    <row r="52" spans="1:35" s="209" customFormat="1" ht="13.8" x14ac:dyDescent="0.3">
      <c r="A52" s="210">
        <v>413</v>
      </c>
      <c r="B52" s="211">
        <v>413114253</v>
      </c>
      <c r="C52" s="212" t="s">
        <v>50</v>
      </c>
      <c r="D52" s="211">
        <v>114</v>
      </c>
      <c r="E52" s="212" t="s">
        <v>51</v>
      </c>
      <c r="F52" s="211">
        <v>253</v>
      </c>
      <c r="G52" s="213" t="s">
        <v>55</v>
      </c>
      <c r="H52" s="374">
        <v>3</v>
      </c>
      <c r="I52" s="201">
        <v>10127</v>
      </c>
      <c r="J52" s="202">
        <v>23311</v>
      </c>
      <c r="K52" s="202">
        <v>0</v>
      </c>
      <c r="L52" s="202">
        <v>893</v>
      </c>
      <c r="M52" s="375">
        <v>34331</v>
      </c>
      <c r="N52" s="203">
        <v>0</v>
      </c>
      <c r="O52" s="204">
        <v>0</v>
      </c>
      <c r="P52" s="205">
        <v>0.09</v>
      </c>
      <c r="Q52" s="205">
        <v>5.0069497838320556E-2</v>
      </c>
      <c r="R52" s="206">
        <v>0</v>
      </c>
      <c r="S52" s="207">
        <v>100314</v>
      </c>
      <c r="T52" s="208">
        <v>0</v>
      </c>
      <c r="U52" s="208">
        <v>0</v>
      </c>
      <c r="V52" s="208">
        <v>0</v>
      </c>
      <c r="W52" s="208">
        <v>2679</v>
      </c>
      <c r="X52" s="378">
        <v>102993</v>
      </c>
      <c r="Y52" s="215">
        <v>2</v>
      </c>
      <c r="Z52" s="204">
        <v>0</v>
      </c>
      <c r="AA52" s="202">
        <v>0</v>
      </c>
      <c r="AB52" s="202">
        <v>0</v>
      </c>
      <c r="AC52" s="214">
        <v>0</v>
      </c>
      <c r="AD52" s="139"/>
      <c r="AE52" s="227">
        <f t="shared" si="0"/>
        <v>0</v>
      </c>
      <c r="AF52" s="228">
        <f t="shared" si="1"/>
        <v>0</v>
      </c>
      <c r="AG52" s="229">
        <f t="shared" si="2"/>
        <v>0</v>
      </c>
      <c r="AH52" s="139"/>
      <c r="AI52" s="139"/>
    </row>
    <row r="53" spans="1:35" s="209" customFormat="1" ht="13.8" x14ac:dyDescent="0.3">
      <c r="A53" s="210">
        <v>413</v>
      </c>
      <c r="B53" s="211">
        <v>413114670</v>
      </c>
      <c r="C53" s="212" t="s">
        <v>50</v>
      </c>
      <c r="D53" s="211">
        <v>114</v>
      </c>
      <c r="E53" s="212" t="s">
        <v>51</v>
      </c>
      <c r="F53" s="211">
        <v>670</v>
      </c>
      <c r="G53" s="213" t="s">
        <v>56</v>
      </c>
      <c r="H53" s="374">
        <v>28</v>
      </c>
      <c r="I53" s="201">
        <v>9466</v>
      </c>
      <c r="J53" s="202">
        <v>8558</v>
      </c>
      <c r="K53" s="202">
        <v>0</v>
      </c>
      <c r="L53" s="202">
        <v>893</v>
      </c>
      <c r="M53" s="375">
        <v>18917</v>
      </c>
      <c r="N53" s="203">
        <v>0</v>
      </c>
      <c r="O53" s="204">
        <v>0</v>
      </c>
      <c r="P53" s="205">
        <v>0.09</v>
      </c>
      <c r="Q53" s="205">
        <v>8.1085897208531529E-2</v>
      </c>
      <c r="R53" s="206">
        <v>0</v>
      </c>
      <c r="S53" s="207">
        <v>504672</v>
      </c>
      <c r="T53" s="208">
        <v>0</v>
      </c>
      <c r="U53" s="208">
        <v>0</v>
      </c>
      <c r="V53" s="208">
        <v>0</v>
      </c>
      <c r="W53" s="208">
        <v>25004</v>
      </c>
      <c r="X53" s="378">
        <v>529676</v>
      </c>
      <c r="Y53" s="215">
        <v>1</v>
      </c>
      <c r="Z53" s="204">
        <v>0</v>
      </c>
      <c r="AA53" s="202">
        <v>0</v>
      </c>
      <c r="AB53" s="202">
        <v>0</v>
      </c>
      <c r="AC53" s="214">
        <v>0</v>
      </c>
      <c r="AD53" s="139"/>
      <c r="AE53" s="227">
        <f t="shared" si="0"/>
        <v>0</v>
      </c>
      <c r="AF53" s="228">
        <f t="shared" si="1"/>
        <v>0</v>
      </c>
      <c r="AG53" s="229">
        <f t="shared" si="2"/>
        <v>0</v>
      </c>
      <c r="AH53" s="139"/>
      <c r="AI53" s="139"/>
    </row>
    <row r="54" spans="1:35" s="209" customFormat="1" ht="13.8" x14ac:dyDescent="0.3">
      <c r="A54" s="210">
        <v>413</v>
      </c>
      <c r="B54" s="211">
        <v>413114674</v>
      </c>
      <c r="C54" s="212" t="s">
        <v>50</v>
      </c>
      <c r="D54" s="211">
        <v>114</v>
      </c>
      <c r="E54" s="212" t="s">
        <v>51</v>
      </c>
      <c r="F54" s="211">
        <v>674</v>
      </c>
      <c r="G54" s="213" t="s">
        <v>57</v>
      </c>
      <c r="H54" s="374">
        <v>41</v>
      </c>
      <c r="I54" s="201">
        <v>11010</v>
      </c>
      <c r="J54" s="202">
        <v>4119</v>
      </c>
      <c r="K54" s="202">
        <v>0</v>
      </c>
      <c r="L54" s="202">
        <v>893</v>
      </c>
      <c r="M54" s="375">
        <v>16022</v>
      </c>
      <c r="N54" s="203">
        <v>0</v>
      </c>
      <c r="O54" s="204">
        <v>0</v>
      </c>
      <c r="P54" s="205">
        <v>0.18</v>
      </c>
      <c r="Q54" s="205">
        <v>4.952941453702054E-2</v>
      </c>
      <c r="R54" s="206">
        <v>0</v>
      </c>
      <c r="S54" s="207">
        <v>620289</v>
      </c>
      <c r="T54" s="208">
        <v>0</v>
      </c>
      <c r="U54" s="208">
        <v>0</v>
      </c>
      <c r="V54" s="208">
        <v>0</v>
      </c>
      <c r="W54" s="208">
        <v>36613</v>
      </c>
      <c r="X54" s="378">
        <v>656902</v>
      </c>
      <c r="Y54" s="215">
        <v>0</v>
      </c>
      <c r="Z54" s="204">
        <v>0</v>
      </c>
      <c r="AA54" s="202">
        <v>0</v>
      </c>
      <c r="AB54" s="202">
        <v>0</v>
      </c>
      <c r="AC54" s="214">
        <v>0</v>
      </c>
      <c r="AD54" s="139"/>
      <c r="AE54" s="227">
        <f t="shared" si="0"/>
        <v>0</v>
      </c>
      <c r="AF54" s="228">
        <f t="shared" si="1"/>
        <v>0</v>
      </c>
      <c r="AG54" s="229">
        <f t="shared" si="2"/>
        <v>0</v>
      </c>
      <c r="AH54" s="139"/>
      <c r="AI54" s="139"/>
    </row>
    <row r="55" spans="1:35" s="209" customFormat="1" ht="13.8" x14ac:dyDescent="0.3">
      <c r="A55" s="210">
        <v>413</v>
      </c>
      <c r="B55" s="211">
        <v>413114683</v>
      </c>
      <c r="C55" s="212" t="s">
        <v>50</v>
      </c>
      <c r="D55" s="211">
        <v>114</v>
      </c>
      <c r="E55" s="212" t="s">
        <v>51</v>
      </c>
      <c r="F55" s="211">
        <v>683</v>
      </c>
      <c r="G55" s="213" t="s">
        <v>58</v>
      </c>
      <c r="H55" s="374">
        <v>2</v>
      </c>
      <c r="I55" s="201">
        <v>9698</v>
      </c>
      <c r="J55" s="202">
        <v>7381</v>
      </c>
      <c r="K55" s="202">
        <v>0</v>
      </c>
      <c r="L55" s="202">
        <v>893</v>
      </c>
      <c r="M55" s="375">
        <v>17972</v>
      </c>
      <c r="N55" s="203">
        <v>0</v>
      </c>
      <c r="O55" s="204">
        <v>0</v>
      </c>
      <c r="P55" s="205">
        <v>0.09</v>
      </c>
      <c r="Q55" s="205">
        <v>2.9171521974354984E-2</v>
      </c>
      <c r="R55" s="206">
        <v>0</v>
      </c>
      <c r="S55" s="207">
        <v>34158</v>
      </c>
      <c r="T55" s="208">
        <v>0</v>
      </c>
      <c r="U55" s="208">
        <v>0</v>
      </c>
      <c r="V55" s="208">
        <v>0</v>
      </c>
      <c r="W55" s="208">
        <v>1786</v>
      </c>
      <c r="X55" s="378">
        <v>35944</v>
      </c>
      <c r="Y55" s="215">
        <v>0</v>
      </c>
      <c r="Z55" s="204">
        <v>0</v>
      </c>
      <c r="AA55" s="202">
        <v>0</v>
      </c>
      <c r="AB55" s="202">
        <v>0</v>
      </c>
      <c r="AC55" s="214">
        <v>0</v>
      </c>
      <c r="AD55" s="139"/>
      <c r="AE55" s="227">
        <f t="shared" si="0"/>
        <v>0</v>
      </c>
      <c r="AF55" s="228">
        <f t="shared" si="1"/>
        <v>0</v>
      </c>
      <c r="AG55" s="229">
        <f t="shared" si="2"/>
        <v>0</v>
      </c>
      <c r="AH55" s="139"/>
      <c r="AI55" s="139"/>
    </row>
    <row r="56" spans="1:35" s="209" customFormat="1" ht="13.8" x14ac:dyDescent="0.3">
      <c r="A56" s="210">
        <v>413</v>
      </c>
      <c r="B56" s="211">
        <v>413114717</v>
      </c>
      <c r="C56" s="212" t="s">
        <v>50</v>
      </c>
      <c r="D56" s="211">
        <v>114</v>
      </c>
      <c r="E56" s="212" t="s">
        <v>51</v>
      </c>
      <c r="F56" s="211">
        <v>717</v>
      </c>
      <c r="G56" s="213" t="s">
        <v>59</v>
      </c>
      <c r="H56" s="374">
        <v>47</v>
      </c>
      <c r="I56" s="201">
        <v>11338</v>
      </c>
      <c r="J56" s="202">
        <v>5989</v>
      </c>
      <c r="K56" s="202">
        <v>0</v>
      </c>
      <c r="L56" s="202">
        <v>893</v>
      </c>
      <c r="M56" s="375">
        <v>18220</v>
      </c>
      <c r="N56" s="203">
        <v>0</v>
      </c>
      <c r="O56" s="204">
        <v>0</v>
      </c>
      <c r="P56" s="205">
        <v>0.09</v>
      </c>
      <c r="Q56" s="205">
        <v>5.3533822370979041E-2</v>
      </c>
      <c r="R56" s="206">
        <v>0</v>
      </c>
      <c r="S56" s="207">
        <v>814369</v>
      </c>
      <c r="T56" s="208">
        <v>0</v>
      </c>
      <c r="U56" s="208">
        <v>0</v>
      </c>
      <c r="V56" s="208">
        <v>0</v>
      </c>
      <c r="W56" s="208">
        <v>41971</v>
      </c>
      <c r="X56" s="378">
        <v>856340</v>
      </c>
      <c r="Y56" s="215">
        <v>0</v>
      </c>
      <c r="Z56" s="204">
        <v>0</v>
      </c>
      <c r="AA56" s="202">
        <v>0</v>
      </c>
      <c r="AB56" s="202">
        <v>0</v>
      </c>
      <c r="AC56" s="214">
        <v>0</v>
      </c>
      <c r="AD56" s="139"/>
      <c r="AE56" s="227">
        <f t="shared" si="0"/>
        <v>0</v>
      </c>
      <c r="AF56" s="228">
        <f t="shared" si="1"/>
        <v>0</v>
      </c>
      <c r="AG56" s="229">
        <f t="shared" si="2"/>
        <v>0</v>
      </c>
      <c r="AH56" s="139"/>
      <c r="AI56" s="139"/>
    </row>
    <row r="57" spans="1:35" s="209" customFormat="1" ht="13.8" x14ac:dyDescent="0.3">
      <c r="A57" s="210">
        <v>413</v>
      </c>
      <c r="B57" s="211">
        <v>413114720</v>
      </c>
      <c r="C57" s="212" t="s">
        <v>50</v>
      </c>
      <c r="D57" s="211">
        <v>114</v>
      </c>
      <c r="E57" s="212" t="s">
        <v>51</v>
      </c>
      <c r="F57" s="211">
        <v>720</v>
      </c>
      <c r="G57" s="213" t="s">
        <v>60</v>
      </c>
      <c r="H57" s="374">
        <v>1</v>
      </c>
      <c r="I57" s="201">
        <v>10127</v>
      </c>
      <c r="J57" s="202">
        <v>2184</v>
      </c>
      <c r="K57" s="202">
        <v>0</v>
      </c>
      <c r="L57" s="202">
        <v>893</v>
      </c>
      <c r="M57" s="375">
        <v>13204</v>
      </c>
      <c r="N57" s="203">
        <v>0</v>
      </c>
      <c r="O57" s="204">
        <v>0</v>
      </c>
      <c r="P57" s="205">
        <v>0.09</v>
      </c>
      <c r="Q57" s="205">
        <v>9.9054735750318239E-3</v>
      </c>
      <c r="R57" s="206">
        <v>0</v>
      </c>
      <c r="S57" s="207">
        <v>12311</v>
      </c>
      <c r="T57" s="208">
        <v>0</v>
      </c>
      <c r="U57" s="208">
        <v>0</v>
      </c>
      <c r="V57" s="208">
        <v>0</v>
      </c>
      <c r="W57" s="208">
        <v>893</v>
      </c>
      <c r="X57" s="378">
        <v>13204</v>
      </c>
      <c r="Y57" s="215">
        <v>0</v>
      </c>
      <c r="Z57" s="204">
        <v>0</v>
      </c>
      <c r="AA57" s="202">
        <v>0</v>
      </c>
      <c r="AB57" s="202">
        <v>0</v>
      </c>
      <c r="AC57" s="214">
        <v>0</v>
      </c>
      <c r="AD57" s="139"/>
      <c r="AE57" s="227">
        <f t="shared" si="0"/>
        <v>0</v>
      </c>
      <c r="AF57" s="228">
        <f t="shared" si="1"/>
        <v>0</v>
      </c>
      <c r="AG57" s="229">
        <f t="shared" si="2"/>
        <v>0</v>
      </c>
      <c r="AH57" s="139"/>
      <c r="AI57" s="139"/>
    </row>
    <row r="58" spans="1:35" s="209" customFormat="1" ht="13.8" x14ac:dyDescent="0.3">
      <c r="A58" s="210">
        <v>413</v>
      </c>
      <c r="B58" s="211">
        <v>413114750</v>
      </c>
      <c r="C58" s="212" t="s">
        <v>50</v>
      </c>
      <c r="D58" s="211">
        <v>114</v>
      </c>
      <c r="E58" s="212" t="s">
        <v>51</v>
      </c>
      <c r="F58" s="211">
        <v>750</v>
      </c>
      <c r="G58" s="213" t="s">
        <v>61</v>
      </c>
      <c r="H58" s="374">
        <v>21</v>
      </c>
      <c r="I58" s="201">
        <v>10714</v>
      </c>
      <c r="J58" s="202">
        <v>7793</v>
      </c>
      <c r="K58" s="202">
        <v>0</v>
      </c>
      <c r="L58" s="202">
        <v>893</v>
      </c>
      <c r="M58" s="375">
        <v>19400</v>
      </c>
      <c r="N58" s="203">
        <v>0</v>
      </c>
      <c r="O58" s="204">
        <v>0</v>
      </c>
      <c r="P58" s="205">
        <v>0.09</v>
      </c>
      <c r="Q58" s="205">
        <v>2.8457421018540204E-2</v>
      </c>
      <c r="R58" s="206">
        <v>0</v>
      </c>
      <c r="S58" s="207">
        <v>388647</v>
      </c>
      <c r="T58" s="208">
        <v>0</v>
      </c>
      <c r="U58" s="208">
        <v>0</v>
      </c>
      <c r="V58" s="208">
        <v>0</v>
      </c>
      <c r="W58" s="208">
        <v>18753</v>
      </c>
      <c r="X58" s="378">
        <v>407400</v>
      </c>
      <c r="Y58" s="215">
        <v>0</v>
      </c>
      <c r="Z58" s="204">
        <v>0</v>
      </c>
      <c r="AA58" s="202">
        <v>0</v>
      </c>
      <c r="AB58" s="202">
        <v>0</v>
      </c>
      <c r="AC58" s="214">
        <v>0</v>
      </c>
      <c r="AD58" s="139"/>
      <c r="AE58" s="227">
        <f t="shared" si="0"/>
        <v>0</v>
      </c>
      <c r="AF58" s="228">
        <f t="shared" si="1"/>
        <v>0</v>
      </c>
      <c r="AG58" s="229">
        <f t="shared" si="2"/>
        <v>0</v>
      </c>
      <c r="AH58" s="139"/>
      <c r="AI58" s="139"/>
    </row>
    <row r="59" spans="1:35" s="209" customFormat="1" ht="13.8" x14ac:dyDescent="0.3">
      <c r="A59" s="210">
        <v>413</v>
      </c>
      <c r="B59" s="211">
        <v>413114755</v>
      </c>
      <c r="C59" s="212" t="s">
        <v>50</v>
      </c>
      <c r="D59" s="211">
        <v>114</v>
      </c>
      <c r="E59" s="212" t="s">
        <v>51</v>
      </c>
      <c r="F59" s="211">
        <v>755</v>
      </c>
      <c r="G59" s="213" t="s">
        <v>62</v>
      </c>
      <c r="H59" s="374">
        <v>6</v>
      </c>
      <c r="I59" s="201">
        <v>11570</v>
      </c>
      <c r="J59" s="202">
        <v>4823</v>
      </c>
      <c r="K59" s="202">
        <v>0</v>
      </c>
      <c r="L59" s="202">
        <v>893</v>
      </c>
      <c r="M59" s="375">
        <v>17286</v>
      </c>
      <c r="N59" s="203">
        <v>0</v>
      </c>
      <c r="O59" s="204">
        <v>0</v>
      </c>
      <c r="P59" s="205">
        <v>0.18</v>
      </c>
      <c r="Q59" s="205">
        <v>1.461950829431625E-2</v>
      </c>
      <c r="R59" s="206">
        <v>0</v>
      </c>
      <c r="S59" s="207">
        <v>98358</v>
      </c>
      <c r="T59" s="208">
        <v>0</v>
      </c>
      <c r="U59" s="208">
        <v>0</v>
      </c>
      <c r="V59" s="208">
        <v>0</v>
      </c>
      <c r="W59" s="208">
        <v>5358</v>
      </c>
      <c r="X59" s="378">
        <v>103716</v>
      </c>
      <c r="Y59" s="215">
        <v>0</v>
      </c>
      <c r="Z59" s="204">
        <v>0</v>
      </c>
      <c r="AA59" s="202">
        <v>0</v>
      </c>
      <c r="AB59" s="202">
        <v>0</v>
      </c>
      <c r="AC59" s="214">
        <v>0</v>
      </c>
      <c r="AD59" s="139"/>
      <c r="AE59" s="227">
        <f t="shared" si="0"/>
        <v>0</v>
      </c>
      <c r="AF59" s="228">
        <f t="shared" si="1"/>
        <v>0</v>
      </c>
      <c r="AG59" s="229">
        <f t="shared" si="2"/>
        <v>0</v>
      </c>
      <c r="AH59" s="139"/>
      <c r="AI59" s="139"/>
    </row>
    <row r="60" spans="1:35" s="209" customFormat="1" ht="13.8" x14ac:dyDescent="0.3">
      <c r="A60" s="210">
        <v>414</v>
      </c>
      <c r="B60" s="211">
        <v>414603063</v>
      </c>
      <c r="C60" s="212" t="s">
        <v>63</v>
      </c>
      <c r="D60" s="211">
        <v>603</v>
      </c>
      <c r="E60" s="212" t="s">
        <v>64</v>
      </c>
      <c r="F60" s="211">
        <v>63</v>
      </c>
      <c r="G60" s="213" t="s">
        <v>65</v>
      </c>
      <c r="H60" s="374">
        <v>3</v>
      </c>
      <c r="I60" s="201">
        <v>8840</v>
      </c>
      <c r="J60" s="202">
        <v>2125</v>
      </c>
      <c r="K60" s="202">
        <v>0</v>
      </c>
      <c r="L60" s="202">
        <v>893</v>
      </c>
      <c r="M60" s="375">
        <v>11858</v>
      </c>
      <c r="N60" s="203">
        <v>0.11904761904761904</v>
      </c>
      <c r="O60" s="204">
        <v>0</v>
      </c>
      <c r="P60" s="205">
        <v>0.09</v>
      </c>
      <c r="Q60" s="205">
        <v>1.211284357294687E-2</v>
      </c>
      <c r="R60" s="206">
        <v>0</v>
      </c>
      <c r="S60" s="207">
        <v>31590</v>
      </c>
      <c r="T60" s="208">
        <v>0</v>
      </c>
      <c r="U60" s="208">
        <v>0</v>
      </c>
      <c r="V60" s="208">
        <v>0</v>
      </c>
      <c r="W60" s="208">
        <v>2574</v>
      </c>
      <c r="X60" s="378">
        <v>34164</v>
      </c>
      <c r="Y60" s="215">
        <v>0</v>
      </c>
      <c r="Z60" s="204">
        <v>0</v>
      </c>
      <c r="AA60" s="202">
        <v>0</v>
      </c>
      <c r="AB60" s="202">
        <v>0</v>
      </c>
      <c r="AC60" s="214">
        <v>0</v>
      </c>
      <c r="AD60" s="139"/>
      <c r="AE60" s="227">
        <f t="shared" si="0"/>
        <v>0</v>
      </c>
      <c r="AF60" s="228">
        <f t="shared" si="1"/>
        <v>0</v>
      </c>
      <c r="AG60" s="229">
        <f t="shared" si="2"/>
        <v>0</v>
      </c>
      <c r="AH60" s="139"/>
      <c r="AI60" s="139"/>
    </row>
    <row r="61" spans="1:35" s="209" customFormat="1" ht="13.8" x14ac:dyDescent="0.3">
      <c r="A61" s="210">
        <v>414</v>
      </c>
      <c r="B61" s="211">
        <v>414603098</v>
      </c>
      <c r="C61" s="212" t="s">
        <v>63</v>
      </c>
      <c r="D61" s="211">
        <v>603</v>
      </c>
      <c r="E61" s="212" t="s">
        <v>64</v>
      </c>
      <c r="F61" s="211">
        <v>98</v>
      </c>
      <c r="G61" s="213" t="s">
        <v>439</v>
      </c>
      <c r="H61" s="374">
        <v>2</v>
      </c>
      <c r="I61" s="201">
        <v>10270.894</v>
      </c>
      <c r="J61" s="202">
        <v>15579</v>
      </c>
      <c r="K61" s="202">
        <v>0</v>
      </c>
      <c r="L61" s="202">
        <v>893</v>
      </c>
      <c r="M61" s="375">
        <v>26742.894</v>
      </c>
      <c r="N61" s="203">
        <v>7.9365079365079361E-2</v>
      </c>
      <c r="O61" s="204">
        <v>0</v>
      </c>
      <c r="P61" s="205">
        <v>0.09</v>
      </c>
      <c r="Q61" s="205">
        <v>2.6588727904600026E-2</v>
      </c>
      <c r="R61" s="206">
        <v>0</v>
      </c>
      <c r="S61" s="207">
        <v>49648</v>
      </c>
      <c r="T61" s="208">
        <v>0</v>
      </c>
      <c r="U61" s="208">
        <v>0</v>
      </c>
      <c r="V61" s="208">
        <v>0</v>
      </c>
      <c r="W61" s="208">
        <v>1716</v>
      </c>
      <c r="X61" s="378">
        <v>51364</v>
      </c>
      <c r="Y61" s="215">
        <v>0</v>
      </c>
      <c r="Z61" s="204">
        <v>0</v>
      </c>
      <c r="AA61" s="202">
        <v>0</v>
      </c>
      <c r="AB61" s="202">
        <v>0</v>
      </c>
      <c r="AC61" s="214">
        <v>0</v>
      </c>
      <c r="AD61" s="139"/>
      <c r="AE61" s="227">
        <f t="shared" si="0"/>
        <v>0</v>
      </c>
      <c r="AF61" s="228">
        <f t="shared" si="1"/>
        <v>0</v>
      </c>
      <c r="AG61" s="229">
        <f t="shared" si="2"/>
        <v>0</v>
      </c>
      <c r="AH61" s="139"/>
      <c r="AI61" s="139"/>
    </row>
    <row r="62" spans="1:35" s="209" customFormat="1" ht="13.8" x14ac:dyDescent="0.3">
      <c r="A62" s="210">
        <v>414</v>
      </c>
      <c r="B62" s="211">
        <v>414603209</v>
      </c>
      <c r="C62" s="212" t="s">
        <v>63</v>
      </c>
      <c r="D62" s="211">
        <v>603</v>
      </c>
      <c r="E62" s="212" t="s">
        <v>64</v>
      </c>
      <c r="F62" s="211">
        <v>209</v>
      </c>
      <c r="G62" s="213" t="s">
        <v>66</v>
      </c>
      <c r="H62" s="374">
        <v>73</v>
      </c>
      <c r="I62" s="201">
        <v>11468</v>
      </c>
      <c r="J62" s="202">
        <v>2455</v>
      </c>
      <c r="K62" s="202">
        <v>0</v>
      </c>
      <c r="L62" s="202">
        <v>893</v>
      </c>
      <c r="M62" s="375">
        <v>14816</v>
      </c>
      <c r="N62" s="203">
        <v>2.896825396825395</v>
      </c>
      <c r="O62" s="204">
        <v>0</v>
      </c>
      <c r="P62" s="205">
        <v>0.18</v>
      </c>
      <c r="Q62" s="205">
        <v>4.5749097374625534E-2</v>
      </c>
      <c r="R62" s="206">
        <v>0</v>
      </c>
      <c r="S62" s="207">
        <v>976083</v>
      </c>
      <c r="T62" s="208">
        <v>0</v>
      </c>
      <c r="U62" s="208">
        <v>0</v>
      </c>
      <c r="V62" s="208">
        <v>0</v>
      </c>
      <c r="W62" s="208">
        <v>62634</v>
      </c>
      <c r="X62" s="378">
        <v>1038717</v>
      </c>
      <c r="Y62" s="215">
        <v>0</v>
      </c>
      <c r="Z62" s="204">
        <v>0</v>
      </c>
      <c r="AA62" s="202">
        <v>0</v>
      </c>
      <c r="AB62" s="202">
        <v>0</v>
      </c>
      <c r="AC62" s="214">
        <v>0</v>
      </c>
      <c r="AD62" s="139"/>
      <c r="AE62" s="227">
        <f t="shared" si="0"/>
        <v>0.6699999999999946</v>
      </c>
      <c r="AF62" s="228">
        <f t="shared" si="1"/>
        <v>0</v>
      </c>
      <c r="AG62" s="229">
        <f t="shared" si="2"/>
        <v>9443</v>
      </c>
      <c r="AH62" s="139"/>
      <c r="AI62" s="139"/>
    </row>
    <row r="63" spans="1:35" s="209" customFormat="1" ht="13.8" x14ac:dyDescent="0.3">
      <c r="A63" s="210">
        <v>414</v>
      </c>
      <c r="B63" s="211">
        <v>414603236</v>
      </c>
      <c r="C63" s="212" t="s">
        <v>63</v>
      </c>
      <c r="D63" s="211">
        <v>603</v>
      </c>
      <c r="E63" s="212" t="s">
        <v>64</v>
      </c>
      <c r="F63" s="211">
        <v>236</v>
      </c>
      <c r="G63" s="213" t="s">
        <v>67</v>
      </c>
      <c r="H63" s="374">
        <v>175</v>
      </c>
      <c r="I63" s="201">
        <v>11274</v>
      </c>
      <c r="J63" s="202">
        <v>2197</v>
      </c>
      <c r="K63" s="202">
        <v>0</v>
      </c>
      <c r="L63" s="202">
        <v>893</v>
      </c>
      <c r="M63" s="375">
        <v>14364</v>
      </c>
      <c r="N63" s="203">
        <v>6.9444444444444287</v>
      </c>
      <c r="O63" s="204">
        <v>0</v>
      </c>
      <c r="P63" s="205">
        <v>0.18</v>
      </c>
      <c r="Q63" s="205">
        <v>2.6337403715200203E-2</v>
      </c>
      <c r="R63" s="206">
        <v>0</v>
      </c>
      <c r="S63" s="207">
        <v>2263800</v>
      </c>
      <c r="T63" s="208">
        <v>0</v>
      </c>
      <c r="U63" s="208">
        <v>0</v>
      </c>
      <c r="V63" s="208">
        <v>0</v>
      </c>
      <c r="W63" s="208">
        <v>150150</v>
      </c>
      <c r="X63" s="378">
        <v>2413950</v>
      </c>
      <c r="Y63" s="215">
        <v>0</v>
      </c>
      <c r="Z63" s="204">
        <v>0</v>
      </c>
      <c r="AA63" s="202">
        <v>0</v>
      </c>
      <c r="AB63" s="202">
        <v>0</v>
      </c>
      <c r="AC63" s="214">
        <v>0</v>
      </c>
      <c r="AD63" s="139"/>
      <c r="AE63" s="227">
        <f t="shared" si="0"/>
        <v>-0.15000000000000568</v>
      </c>
      <c r="AF63" s="228">
        <f t="shared" si="1"/>
        <v>0</v>
      </c>
      <c r="AG63" s="229">
        <f t="shared" si="2"/>
        <v>-2081</v>
      </c>
      <c r="AH63" s="139"/>
      <c r="AI63" s="139"/>
    </row>
    <row r="64" spans="1:35" s="209" customFormat="1" ht="13.8" x14ac:dyDescent="0.3">
      <c r="A64" s="210">
        <v>414</v>
      </c>
      <c r="B64" s="211">
        <v>414603263</v>
      </c>
      <c r="C64" s="212" t="s">
        <v>63</v>
      </c>
      <c r="D64" s="211">
        <v>603</v>
      </c>
      <c r="E64" s="212" t="s">
        <v>64</v>
      </c>
      <c r="F64" s="211">
        <v>263</v>
      </c>
      <c r="G64" s="213" t="s">
        <v>69</v>
      </c>
      <c r="H64" s="374">
        <v>3</v>
      </c>
      <c r="I64" s="201">
        <v>10188</v>
      </c>
      <c r="J64" s="202">
        <v>4223</v>
      </c>
      <c r="K64" s="202">
        <v>0</v>
      </c>
      <c r="L64" s="202">
        <v>893</v>
      </c>
      <c r="M64" s="375">
        <v>15304</v>
      </c>
      <c r="N64" s="203">
        <v>0.11904761904761904</v>
      </c>
      <c r="O64" s="204">
        <v>0</v>
      </c>
      <c r="P64" s="205">
        <v>0.09</v>
      </c>
      <c r="Q64" s="205">
        <v>4.314795348516897E-2</v>
      </c>
      <c r="R64" s="206">
        <v>0</v>
      </c>
      <c r="S64" s="207">
        <v>41517</v>
      </c>
      <c r="T64" s="208">
        <v>0</v>
      </c>
      <c r="U64" s="208">
        <v>0</v>
      </c>
      <c r="V64" s="208">
        <v>0</v>
      </c>
      <c r="W64" s="208">
        <v>2574</v>
      </c>
      <c r="X64" s="378">
        <v>44091</v>
      </c>
      <c r="Y64" s="215">
        <v>3</v>
      </c>
      <c r="Z64" s="204">
        <v>0</v>
      </c>
      <c r="AA64" s="202">
        <v>0</v>
      </c>
      <c r="AB64" s="202">
        <v>0</v>
      </c>
      <c r="AC64" s="214">
        <v>0</v>
      </c>
      <c r="AD64" s="139"/>
      <c r="AE64" s="227">
        <f t="shared" si="0"/>
        <v>0</v>
      </c>
      <c r="AF64" s="228">
        <f t="shared" si="1"/>
        <v>0</v>
      </c>
      <c r="AG64" s="229">
        <f t="shared" si="2"/>
        <v>0</v>
      </c>
      <c r="AH64" s="139"/>
      <c r="AI64" s="139"/>
    </row>
    <row r="65" spans="1:35" s="209" customFormat="1" ht="13.8" x14ac:dyDescent="0.3">
      <c r="A65" s="210">
        <v>414</v>
      </c>
      <c r="B65" s="211">
        <v>414603603</v>
      </c>
      <c r="C65" s="212" t="s">
        <v>63</v>
      </c>
      <c r="D65" s="211">
        <v>603</v>
      </c>
      <c r="E65" s="212" t="s">
        <v>64</v>
      </c>
      <c r="F65" s="211">
        <v>603</v>
      </c>
      <c r="G65" s="213" t="s">
        <v>64</v>
      </c>
      <c r="H65" s="374">
        <v>83</v>
      </c>
      <c r="I65" s="201">
        <v>10729</v>
      </c>
      <c r="J65" s="202">
        <v>1696</v>
      </c>
      <c r="K65" s="202">
        <v>0</v>
      </c>
      <c r="L65" s="202">
        <v>893</v>
      </c>
      <c r="M65" s="375">
        <v>13318</v>
      </c>
      <c r="N65" s="203">
        <v>3.2936507936507904</v>
      </c>
      <c r="O65" s="204">
        <v>0</v>
      </c>
      <c r="P65" s="205">
        <v>0.18</v>
      </c>
      <c r="Q65" s="205">
        <v>5.5432450416800914E-2</v>
      </c>
      <c r="R65" s="206">
        <v>0</v>
      </c>
      <c r="S65" s="207">
        <v>990356</v>
      </c>
      <c r="T65" s="208">
        <v>0</v>
      </c>
      <c r="U65" s="208">
        <v>0</v>
      </c>
      <c r="V65" s="208">
        <v>0</v>
      </c>
      <c r="W65" s="208">
        <v>71214</v>
      </c>
      <c r="X65" s="378">
        <v>1061570</v>
      </c>
      <c r="Y65" s="215">
        <v>0</v>
      </c>
      <c r="Z65" s="204">
        <v>0</v>
      </c>
      <c r="AA65" s="202">
        <v>0</v>
      </c>
      <c r="AB65" s="202">
        <v>0</v>
      </c>
      <c r="AC65" s="214">
        <v>0</v>
      </c>
      <c r="AD65" s="139"/>
      <c r="AE65" s="227">
        <f t="shared" si="0"/>
        <v>-0.37000000000000455</v>
      </c>
      <c r="AF65" s="228">
        <f t="shared" si="1"/>
        <v>0</v>
      </c>
      <c r="AG65" s="229">
        <f t="shared" si="2"/>
        <v>-4962</v>
      </c>
      <c r="AH65" s="139"/>
      <c r="AI65" s="139"/>
    </row>
    <row r="66" spans="1:35" s="209" customFormat="1" ht="13.8" x14ac:dyDescent="0.3">
      <c r="A66" s="210">
        <v>414</v>
      </c>
      <c r="B66" s="211">
        <v>414603618</v>
      </c>
      <c r="C66" s="212" t="s">
        <v>63</v>
      </c>
      <c r="D66" s="211">
        <v>603</v>
      </c>
      <c r="E66" s="212" t="s">
        <v>64</v>
      </c>
      <c r="F66" s="211">
        <v>618</v>
      </c>
      <c r="G66" s="213" t="s">
        <v>363</v>
      </c>
      <c r="H66" s="374">
        <v>1</v>
      </c>
      <c r="I66" s="201">
        <v>11266.434415954418</v>
      </c>
      <c r="J66" s="202">
        <v>8354</v>
      </c>
      <c r="K66" s="202">
        <v>0</v>
      </c>
      <c r="L66" s="202">
        <v>893</v>
      </c>
      <c r="M66" s="375">
        <v>20513.43441595442</v>
      </c>
      <c r="N66" s="203">
        <v>3.968253968253968E-2</v>
      </c>
      <c r="O66" s="204">
        <v>0</v>
      </c>
      <c r="P66" s="205">
        <v>0.09</v>
      </c>
      <c r="Q66" s="205">
        <v>8.6855141370778988E-4</v>
      </c>
      <c r="R66" s="206">
        <v>0</v>
      </c>
      <c r="S66" s="207">
        <v>18842</v>
      </c>
      <c r="T66" s="208">
        <v>0</v>
      </c>
      <c r="U66" s="208">
        <v>0</v>
      </c>
      <c r="V66" s="208">
        <v>0</v>
      </c>
      <c r="W66" s="208">
        <v>858</v>
      </c>
      <c r="X66" s="378">
        <v>19700</v>
      </c>
      <c r="Y66" s="215">
        <v>0</v>
      </c>
      <c r="Z66" s="204">
        <v>0</v>
      </c>
      <c r="AA66" s="202">
        <v>0</v>
      </c>
      <c r="AB66" s="202">
        <v>0</v>
      </c>
      <c r="AC66" s="214">
        <v>0</v>
      </c>
      <c r="AD66" s="139"/>
      <c r="AE66" s="227">
        <f t="shared" si="0"/>
        <v>0</v>
      </c>
      <c r="AF66" s="228">
        <f t="shared" si="1"/>
        <v>0</v>
      </c>
      <c r="AG66" s="229">
        <f t="shared" si="2"/>
        <v>0</v>
      </c>
      <c r="AH66" s="139"/>
      <c r="AI66" s="139"/>
    </row>
    <row r="67" spans="1:35" s="209" customFormat="1" ht="13.8" x14ac:dyDescent="0.3">
      <c r="A67" s="210">
        <v>414</v>
      </c>
      <c r="B67" s="211">
        <v>414603635</v>
      </c>
      <c r="C67" s="212" t="s">
        <v>63</v>
      </c>
      <c r="D67" s="211">
        <v>603</v>
      </c>
      <c r="E67" s="212" t="s">
        <v>64</v>
      </c>
      <c r="F67" s="211">
        <v>635</v>
      </c>
      <c r="G67" s="213" t="s">
        <v>70</v>
      </c>
      <c r="H67" s="374">
        <v>22</v>
      </c>
      <c r="I67" s="201">
        <v>10399</v>
      </c>
      <c r="J67" s="202">
        <v>4926</v>
      </c>
      <c r="K67" s="202">
        <v>0</v>
      </c>
      <c r="L67" s="202">
        <v>893</v>
      </c>
      <c r="M67" s="375">
        <v>16218</v>
      </c>
      <c r="N67" s="203">
        <v>0.87301587301587258</v>
      </c>
      <c r="O67" s="204">
        <v>0</v>
      </c>
      <c r="P67" s="205">
        <v>0.09</v>
      </c>
      <c r="Q67" s="205">
        <v>1.3686651150265971E-2</v>
      </c>
      <c r="R67" s="206">
        <v>0</v>
      </c>
      <c r="S67" s="207">
        <v>323774</v>
      </c>
      <c r="T67" s="208">
        <v>0</v>
      </c>
      <c r="U67" s="208">
        <v>0</v>
      </c>
      <c r="V67" s="208">
        <v>0</v>
      </c>
      <c r="W67" s="208">
        <v>18876</v>
      </c>
      <c r="X67" s="378">
        <v>342650</v>
      </c>
      <c r="Y67" s="215">
        <v>0</v>
      </c>
      <c r="Z67" s="204">
        <v>0</v>
      </c>
      <c r="AA67" s="202">
        <v>0</v>
      </c>
      <c r="AB67" s="202">
        <v>0</v>
      </c>
      <c r="AC67" s="214">
        <v>0</v>
      </c>
      <c r="AD67" s="139"/>
      <c r="AE67" s="227">
        <f t="shared" si="0"/>
        <v>-0.32000000000000028</v>
      </c>
      <c r="AF67" s="228">
        <f t="shared" si="1"/>
        <v>0</v>
      </c>
      <c r="AG67" s="229">
        <f t="shared" si="2"/>
        <v>-5162</v>
      </c>
      <c r="AH67" s="139"/>
      <c r="AI67" s="139"/>
    </row>
    <row r="68" spans="1:35" s="209" customFormat="1" ht="13.8" x14ac:dyDescent="0.3">
      <c r="A68" s="210">
        <v>414</v>
      </c>
      <c r="B68" s="211">
        <v>414603715</v>
      </c>
      <c r="C68" s="212" t="s">
        <v>63</v>
      </c>
      <c r="D68" s="211">
        <v>603</v>
      </c>
      <c r="E68" s="212" t="s">
        <v>64</v>
      </c>
      <c r="F68" s="211">
        <v>715</v>
      </c>
      <c r="G68" s="213" t="s">
        <v>71</v>
      </c>
      <c r="H68" s="374">
        <v>16</v>
      </c>
      <c r="I68" s="201">
        <v>10200</v>
      </c>
      <c r="J68" s="202">
        <v>8172</v>
      </c>
      <c r="K68" s="202">
        <v>0</v>
      </c>
      <c r="L68" s="202">
        <v>893</v>
      </c>
      <c r="M68" s="375">
        <v>19265</v>
      </c>
      <c r="N68" s="203">
        <v>0.63492063492063466</v>
      </c>
      <c r="O68" s="204">
        <v>0</v>
      </c>
      <c r="P68" s="205">
        <v>0.09</v>
      </c>
      <c r="Q68" s="205">
        <v>2.3420662086124408E-2</v>
      </c>
      <c r="R68" s="206">
        <v>0</v>
      </c>
      <c r="S68" s="207">
        <v>282288</v>
      </c>
      <c r="T68" s="208">
        <v>0</v>
      </c>
      <c r="U68" s="208">
        <v>0</v>
      </c>
      <c r="V68" s="208">
        <v>0</v>
      </c>
      <c r="W68" s="208">
        <v>13728</v>
      </c>
      <c r="X68" s="378">
        <v>296016</v>
      </c>
      <c r="Y68" s="215">
        <v>0</v>
      </c>
      <c r="Z68" s="204">
        <v>0</v>
      </c>
      <c r="AA68" s="202">
        <v>0</v>
      </c>
      <c r="AB68" s="202">
        <v>0</v>
      </c>
      <c r="AC68" s="214">
        <v>0</v>
      </c>
      <c r="AD68" s="139"/>
      <c r="AE68" s="227">
        <f t="shared" si="0"/>
        <v>0.16000000000000192</v>
      </c>
      <c r="AF68" s="228">
        <f t="shared" si="1"/>
        <v>0</v>
      </c>
      <c r="AG68" s="229">
        <f t="shared" si="2"/>
        <v>3080</v>
      </c>
      <c r="AH68" s="139"/>
      <c r="AI68" s="139"/>
    </row>
    <row r="69" spans="1:35" s="209" customFormat="1" ht="13.8" x14ac:dyDescent="0.3">
      <c r="A69" s="210">
        <v>416</v>
      </c>
      <c r="B69" s="211">
        <v>416035035</v>
      </c>
      <c r="C69" s="212" t="s">
        <v>72</v>
      </c>
      <c r="D69" s="211">
        <v>35</v>
      </c>
      <c r="E69" s="212" t="s">
        <v>22</v>
      </c>
      <c r="F69" s="211">
        <v>35</v>
      </c>
      <c r="G69" s="213" t="s">
        <v>22</v>
      </c>
      <c r="H69" s="374">
        <v>506</v>
      </c>
      <c r="I69" s="201">
        <v>12639</v>
      </c>
      <c r="J69" s="202">
        <v>4435</v>
      </c>
      <c r="K69" s="202">
        <v>0</v>
      </c>
      <c r="L69" s="202">
        <v>893</v>
      </c>
      <c r="M69" s="375">
        <v>17967</v>
      </c>
      <c r="N69" s="203">
        <v>0</v>
      </c>
      <c r="O69" s="204">
        <v>0</v>
      </c>
      <c r="P69" s="205">
        <v>0.18</v>
      </c>
      <c r="Q69" s="205">
        <v>0.15096254097872849</v>
      </c>
      <c r="R69" s="206">
        <v>0</v>
      </c>
      <c r="S69" s="207">
        <v>8639444</v>
      </c>
      <c r="T69" s="208">
        <v>0</v>
      </c>
      <c r="U69" s="208">
        <v>0</v>
      </c>
      <c r="V69" s="208">
        <v>0</v>
      </c>
      <c r="W69" s="208">
        <v>451858</v>
      </c>
      <c r="X69" s="378">
        <v>9091302</v>
      </c>
      <c r="Y69" s="215">
        <v>0</v>
      </c>
      <c r="Z69" s="204">
        <v>0</v>
      </c>
      <c r="AA69" s="202">
        <v>0</v>
      </c>
      <c r="AB69" s="202">
        <v>0</v>
      </c>
      <c r="AC69" s="214">
        <v>0</v>
      </c>
      <c r="AD69" s="139"/>
      <c r="AE69" s="227">
        <f t="shared" si="0"/>
        <v>0</v>
      </c>
      <c r="AF69" s="228">
        <f t="shared" si="1"/>
        <v>0</v>
      </c>
      <c r="AG69" s="229">
        <f t="shared" si="2"/>
        <v>0</v>
      </c>
      <c r="AH69" s="139"/>
      <c r="AI69" s="139"/>
    </row>
    <row r="70" spans="1:35" s="209" customFormat="1" ht="13.8" x14ac:dyDescent="0.3">
      <c r="A70" s="210">
        <v>416</v>
      </c>
      <c r="B70" s="211">
        <v>416035044</v>
      </c>
      <c r="C70" s="212" t="s">
        <v>72</v>
      </c>
      <c r="D70" s="211">
        <v>35</v>
      </c>
      <c r="E70" s="212" t="s">
        <v>22</v>
      </c>
      <c r="F70" s="211">
        <v>44</v>
      </c>
      <c r="G70" s="213" t="s">
        <v>35</v>
      </c>
      <c r="H70" s="374">
        <v>5</v>
      </c>
      <c r="I70" s="201">
        <v>11995</v>
      </c>
      <c r="J70" s="202">
        <v>275</v>
      </c>
      <c r="K70" s="202">
        <v>0</v>
      </c>
      <c r="L70" s="202">
        <v>893</v>
      </c>
      <c r="M70" s="375">
        <v>13163</v>
      </c>
      <c r="N70" s="203">
        <v>0</v>
      </c>
      <c r="O70" s="204">
        <v>0</v>
      </c>
      <c r="P70" s="205">
        <v>0.09</v>
      </c>
      <c r="Q70" s="205">
        <v>5.7376212232234096E-2</v>
      </c>
      <c r="R70" s="206">
        <v>0</v>
      </c>
      <c r="S70" s="207">
        <v>61350</v>
      </c>
      <c r="T70" s="208">
        <v>0</v>
      </c>
      <c r="U70" s="208">
        <v>0</v>
      </c>
      <c r="V70" s="208">
        <v>0</v>
      </c>
      <c r="W70" s="208">
        <v>4465</v>
      </c>
      <c r="X70" s="378">
        <v>65815</v>
      </c>
      <c r="Y70" s="215">
        <v>0</v>
      </c>
      <c r="Z70" s="204">
        <v>0</v>
      </c>
      <c r="AA70" s="202">
        <v>0</v>
      </c>
      <c r="AB70" s="202">
        <v>0</v>
      </c>
      <c r="AC70" s="214">
        <v>0</v>
      </c>
      <c r="AD70" s="139"/>
      <c r="AE70" s="227">
        <f t="shared" si="0"/>
        <v>0</v>
      </c>
      <c r="AF70" s="228">
        <f t="shared" si="1"/>
        <v>0</v>
      </c>
      <c r="AG70" s="229">
        <f t="shared" si="2"/>
        <v>0</v>
      </c>
      <c r="AH70" s="139"/>
      <c r="AI70" s="139"/>
    </row>
    <row r="71" spans="1:35" s="209" customFormat="1" ht="13.8" x14ac:dyDescent="0.3">
      <c r="A71" s="210">
        <v>416</v>
      </c>
      <c r="B71" s="211">
        <v>416035073</v>
      </c>
      <c r="C71" s="212" t="s">
        <v>72</v>
      </c>
      <c r="D71" s="211">
        <v>35</v>
      </c>
      <c r="E71" s="212" t="s">
        <v>22</v>
      </c>
      <c r="F71" s="211">
        <v>73</v>
      </c>
      <c r="G71" s="213" t="s">
        <v>37</v>
      </c>
      <c r="H71" s="374">
        <v>1</v>
      </c>
      <c r="I71" s="201">
        <v>10780</v>
      </c>
      <c r="J71" s="202">
        <v>7503</v>
      </c>
      <c r="K71" s="202">
        <v>0</v>
      </c>
      <c r="L71" s="202">
        <v>893</v>
      </c>
      <c r="M71" s="375">
        <v>19176</v>
      </c>
      <c r="N71" s="203">
        <v>0</v>
      </c>
      <c r="O71" s="204">
        <v>0</v>
      </c>
      <c r="P71" s="205">
        <v>0.09</v>
      </c>
      <c r="Q71" s="205">
        <v>5.9568197800701573E-3</v>
      </c>
      <c r="R71" s="206">
        <v>0</v>
      </c>
      <c r="S71" s="207">
        <v>18283</v>
      </c>
      <c r="T71" s="208">
        <v>0</v>
      </c>
      <c r="U71" s="208">
        <v>0</v>
      </c>
      <c r="V71" s="208">
        <v>0</v>
      </c>
      <c r="W71" s="208">
        <v>893</v>
      </c>
      <c r="X71" s="378">
        <v>19176</v>
      </c>
      <c r="Y71" s="215">
        <v>0</v>
      </c>
      <c r="Z71" s="204">
        <v>0</v>
      </c>
      <c r="AA71" s="202">
        <v>0</v>
      </c>
      <c r="AB71" s="202">
        <v>0</v>
      </c>
      <c r="AC71" s="214">
        <v>0</v>
      </c>
      <c r="AD71" s="139"/>
      <c r="AE71" s="227">
        <f t="shared" si="0"/>
        <v>0</v>
      </c>
      <c r="AF71" s="228">
        <f t="shared" si="1"/>
        <v>0</v>
      </c>
      <c r="AG71" s="229">
        <f t="shared" si="2"/>
        <v>0</v>
      </c>
      <c r="AH71" s="139"/>
      <c r="AI71" s="139"/>
    </row>
    <row r="72" spans="1:35" s="209" customFormat="1" ht="13.8" x14ac:dyDescent="0.3">
      <c r="A72" s="210">
        <v>416</v>
      </c>
      <c r="B72" s="211">
        <v>416035244</v>
      </c>
      <c r="C72" s="212" t="s">
        <v>72</v>
      </c>
      <c r="D72" s="211">
        <v>35</v>
      </c>
      <c r="E72" s="212" t="s">
        <v>22</v>
      </c>
      <c r="F72" s="211">
        <v>244</v>
      </c>
      <c r="G72" s="213" t="s">
        <v>43</v>
      </c>
      <c r="H72" s="374">
        <v>8</v>
      </c>
      <c r="I72" s="201">
        <v>12091</v>
      </c>
      <c r="J72" s="202">
        <v>4786</v>
      </c>
      <c r="K72" s="202">
        <v>0</v>
      </c>
      <c r="L72" s="202">
        <v>893</v>
      </c>
      <c r="M72" s="375">
        <v>17770</v>
      </c>
      <c r="N72" s="203">
        <v>0</v>
      </c>
      <c r="O72" s="204">
        <v>0</v>
      </c>
      <c r="P72" s="205">
        <v>0.18</v>
      </c>
      <c r="Q72" s="205">
        <v>0.11013649821134344</v>
      </c>
      <c r="R72" s="206">
        <v>0</v>
      </c>
      <c r="S72" s="207">
        <v>135016</v>
      </c>
      <c r="T72" s="208">
        <v>0</v>
      </c>
      <c r="U72" s="208">
        <v>0</v>
      </c>
      <c r="V72" s="208">
        <v>0</v>
      </c>
      <c r="W72" s="208">
        <v>7144</v>
      </c>
      <c r="X72" s="378">
        <v>142160</v>
      </c>
      <c r="Y72" s="215">
        <v>0</v>
      </c>
      <c r="Z72" s="204">
        <v>0</v>
      </c>
      <c r="AA72" s="202">
        <v>0</v>
      </c>
      <c r="AB72" s="202">
        <v>0</v>
      </c>
      <c r="AC72" s="214">
        <v>0</v>
      </c>
      <c r="AD72" s="139"/>
      <c r="AE72" s="227">
        <f t="shared" si="0"/>
        <v>0</v>
      </c>
      <c r="AF72" s="228">
        <f t="shared" si="1"/>
        <v>0</v>
      </c>
      <c r="AG72" s="229">
        <f t="shared" si="2"/>
        <v>0</v>
      </c>
      <c r="AH72" s="139"/>
      <c r="AI72" s="139"/>
    </row>
    <row r="73" spans="1:35" s="209" customFormat="1" ht="13.8" x14ac:dyDescent="0.3">
      <c r="A73" s="210">
        <v>416</v>
      </c>
      <c r="B73" s="211">
        <v>416035285</v>
      </c>
      <c r="C73" s="212" t="s">
        <v>72</v>
      </c>
      <c r="D73" s="211">
        <v>35</v>
      </c>
      <c r="E73" s="212" t="s">
        <v>22</v>
      </c>
      <c r="F73" s="211">
        <v>285</v>
      </c>
      <c r="G73" s="213" t="s">
        <v>44</v>
      </c>
      <c r="H73" s="374">
        <v>3</v>
      </c>
      <c r="I73" s="201">
        <v>10780</v>
      </c>
      <c r="J73" s="202">
        <v>3302</v>
      </c>
      <c r="K73" s="202">
        <v>0</v>
      </c>
      <c r="L73" s="202">
        <v>893</v>
      </c>
      <c r="M73" s="375">
        <v>14975</v>
      </c>
      <c r="N73" s="203">
        <v>0</v>
      </c>
      <c r="O73" s="204">
        <v>0</v>
      </c>
      <c r="P73" s="205">
        <v>0.09</v>
      </c>
      <c r="Q73" s="205">
        <v>3.5564245059522007E-2</v>
      </c>
      <c r="R73" s="206">
        <v>0</v>
      </c>
      <c r="S73" s="207">
        <v>42246</v>
      </c>
      <c r="T73" s="208">
        <v>0</v>
      </c>
      <c r="U73" s="208">
        <v>0</v>
      </c>
      <c r="V73" s="208">
        <v>0</v>
      </c>
      <c r="W73" s="208">
        <v>2679</v>
      </c>
      <c r="X73" s="378">
        <v>44925</v>
      </c>
      <c r="Y73" s="215">
        <v>0</v>
      </c>
      <c r="Z73" s="204">
        <v>0</v>
      </c>
      <c r="AA73" s="202">
        <v>0</v>
      </c>
      <c r="AB73" s="202">
        <v>0</v>
      </c>
      <c r="AC73" s="214">
        <v>0</v>
      </c>
      <c r="AD73" s="139"/>
      <c r="AE73" s="227">
        <f t="shared" si="0"/>
        <v>0</v>
      </c>
      <c r="AF73" s="228">
        <f t="shared" si="1"/>
        <v>0</v>
      </c>
      <c r="AG73" s="229">
        <f t="shared" si="2"/>
        <v>0</v>
      </c>
      <c r="AH73" s="139"/>
      <c r="AI73" s="139"/>
    </row>
    <row r="74" spans="1:35" s="209" customFormat="1" ht="13.8" x14ac:dyDescent="0.3">
      <c r="A74" s="210">
        <v>416</v>
      </c>
      <c r="B74" s="211">
        <v>416035305</v>
      </c>
      <c r="C74" s="212" t="s">
        <v>72</v>
      </c>
      <c r="D74" s="211">
        <v>35</v>
      </c>
      <c r="E74" s="212" t="s">
        <v>22</v>
      </c>
      <c r="F74" s="211">
        <v>305</v>
      </c>
      <c r="G74" s="213" t="s">
        <v>75</v>
      </c>
      <c r="H74" s="374">
        <v>2</v>
      </c>
      <c r="I74" s="201">
        <v>14127</v>
      </c>
      <c r="J74" s="202">
        <v>5098</v>
      </c>
      <c r="K74" s="202">
        <v>0</v>
      </c>
      <c r="L74" s="202">
        <v>893</v>
      </c>
      <c r="M74" s="375">
        <v>20118</v>
      </c>
      <c r="N74" s="203">
        <v>0</v>
      </c>
      <c r="O74" s="204">
        <v>0</v>
      </c>
      <c r="P74" s="205">
        <v>0.09</v>
      </c>
      <c r="Q74" s="205">
        <v>1.6072951866055379E-2</v>
      </c>
      <c r="R74" s="206">
        <v>0</v>
      </c>
      <c r="S74" s="207">
        <v>38450</v>
      </c>
      <c r="T74" s="208">
        <v>0</v>
      </c>
      <c r="U74" s="208">
        <v>0</v>
      </c>
      <c r="V74" s="208">
        <v>0</v>
      </c>
      <c r="W74" s="208">
        <v>1786</v>
      </c>
      <c r="X74" s="378">
        <v>40236</v>
      </c>
      <c r="Y74" s="215">
        <v>0</v>
      </c>
      <c r="Z74" s="204">
        <v>0</v>
      </c>
      <c r="AA74" s="202">
        <v>0</v>
      </c>
      <c r="AB74" s="202">
        <v>0</v>
      </c>
      <c r="AC74" s="214">
        <v>0</v>
      </c>
      <c r="AD74" s="139"/>
      <c r="AE74" s="227">
        <f t="shared" ref="AE74:AE137" si="3">IFERROR(VLOOKUP($B74,_18PJ,7,FALSE),0)</f>
        <v>0</v>
      </c>
      <c r="AF74" s="228">
        <f t="shared" ref="AF74:AF137" si="4">IFERROR(VLOOKUP($B74,_18PJ,8,FALSE),0)</f>
        <v>0</v>
      </c>
      <c r="AG74" s="229">
        <f t="shared" ref="AG74:AG137" si="5">IFERROR(VLOOKUP($B74,_18PJ,9,FALSE),0)</f>
        <v>0</v>
      </c>
      <c r="AH74" s="139"/>
      <c r="AI74" s="139"/>
    </row>
    <row r="75" spans="1:35" s="209" customFormat="1" ht="13.8" x14ac:dyDescent="0.3">
      <c r="A75" s="210">
        <v>416</v>
      </c>
      <c r="B75" s="211">
        <v>416035307</v>
      </c>
      <c r="C75" s="212" t="s">
        <v>72</v>
      </c>
      <c r="D75" s="211">
        <v>35</v>
      </c>
      <c r="E75" s="212" t="s">
        <v>22</v>
      </c>
      <c r="F75" s="211">
        <v>307</v>
      </c>
      <c r="G75" s="213" t="s">
        <v>76</v>
      </c>
      <c r="H75" s="374">
        <v>1</v>
      </c>
      <c r="I75" s="201">
        <v>10780</v>
      </c>
      <c r="J75" s="202">
        <v>4247</v>
      </c>
      <c r="K75" s="202">
        <v>0</v>
      </c>
      <c r="L75" s="202">
        <v>893</v>
      </c>
      <c r="M75" s="375">
        <v>15920</v>
      </c>
      <c r="N75" s="203">
        <v>0</v>
      </c>
      <c r="O75" s="204">
        <v>0</v>
      </c>
      <c r="P75" s="205">
        <v>0.09</v>
      </c>
      <c r="Q75" s="205">
        <v>8.5177116063525592E-3</v>
      </c>
      <c r="R75" s="206">
        <v>0</v>
      </c>
      <c r="S75" s="207">
        <v>15027</v>
      </c>
      <c r="T75" s="208">
        <v>0</v>
      </c>
      <c r="U75" s="208">
        <v>0</v>
      </c>
      <c r="V75" s="208">
        <v>0</v>
      </c>
      <c r="W75" s="208">
        <v>893</v>
      </c>
      <c r="X75" s="378">
        <v>15920</v>
      </c>
      <c r="Y75" s="215">
        <v>0</v>
      </c>
      <c r="Z75" s="204">
        <v>0</v>
      </c>
      <c r="AA75" s="202">
        <v>0</v>
      </c>
      <c r="AB75" s="202">
        <v>0</v>
      </c>
      <c r="AC75" s="214">
        <v>0</v>
      </c>
      <c r="AD75" s="139"/>
      <c r="AE75" s="227">
        <f t="shared" si="3"/>
        <v>0</v>
      </c>
      <c r="AF75" s="228">
        <f t="shared" si="4"/>
        <v>0</v>
      </c>
      <c r="AG75" s="229">
        <f t="shared" si="5"/>
        <v>0</v>
      </c>
      <c r="AH75" s="139"/>
      <c r="AI75" s="139"/>
    </row>
    <row r="76" spans="1:35" s="209" customFormat="1" ht="13.8" x14ac:dyDescent="0.3">
      <c r="A76" s="210">
        <v>417</v>
      </c>
      <c r="B76" s="211">
        <v>417035035</v>
      </c>
      <c r="C76" s="212" t="s">
        <v>78</v>
      </c>
      <c r="D76" s="211">
        <v>35</v>
      </c>
      <c r="E76" s="212" t="s">
        <v>22</v>
      </c>
      <c r="F76" s="211">
        <v>35</v>
      </c>
      <c r="G76" s="213" t="s">
        <v>22</v>
      </c>
      <c r="H76" s="374">
        <v>322</v>
      </c>
      <c r="I76" s="201">
        <v>12527</v>
      </c>
      <c r="J76" s="202">
        <v>4396</v>
      </c>
      <c r="K76" s="202">
        <v>0</v>
      </c>
      <c r="L76" s="202">
        <v>893</v>
      </c>
      <c r="M76" s="375">
        <v>17816</v>
      </c>
      <c r="N76" s="203">
        <v>3.7994100294985436</v>
      </c>
      <c r="O76" s="204">
        <v>0</v>
      </c>
      <c r="P76" s="205">
        <v>0.18</v>
      </c>
      <c r="Q76" s="205">
        <v>0.15096254097872849</v>
      </c>
      <c r="R76" s="206">
        <v>0</v>
      </c>
      <c r="S76" s="207">
        <v>5384806</v>
      </c>
      <c r="T76" s="208">
        <v>0</v>
      </c>
      <c r="U76" s="208">
        <v>0</v>
      </c>
      <c r="V76" s="208">
        <v>0</v>
      </c>
      <c r="W76" s="208">
        <v>284004</v>
      </c>
      <c r="X76" s="378">
        <v>5668810</v>
      </c>
      <c r="Y76" s="215">
        <v>0</v>
      </c>
      <c r="Z76" s="204">
        <v>0</v>
      </c>
      <c r="AA76" s="202">
        <v>0</v>
      </c>
      <c r="AB76" s="202">
        <v>0</v>
      </c>
      <c r="AC76" s="214">
        <v>0</v>
      </c>
      <c r="AD76" s="139"/>
      <c r="AE76" s="227">
        <f t="shared" si="3"/>
        <v>0</v>
      </c>
      <c r="AF76" s="228">
        <f t="shared" si="4"/>
        <v>0</v>
      </c>
      <c r="AG76" s="229">
        <f t="shared" si="5"/>
        <v>0</v>
      </c>
      <c r="AH76" s="139"/>
      <c r="AI76" s="139"/>
    </row>
    <row r="77" spans="1:35" s="209" customFormat="1" ht="13.8" x14ac:dyDescent="0.3">
      <c r="A77" s="210">
        <v>417</v>
      </c>
      <c r="B77" s="211">
        <v>417035100</v>
      </c>
      <c r="C77" s="212" t="s">
        <v>78</v>
      </c>
      <c r="D77" s="211">
        <v>35</v>
      </c>
      <c r="E77" s="212" t="s">
        <v>22</v>
      </c>
      <c r="F77" s="211">
        <v>100</v>
      </c>
      <c r="G77" s="213" t="s">
        <v>79</v>
      </c>
      <c r="H77" s="374">
        <v>3</v>
      </c>
      <c r="I77" s="201">
        <v>13559</v>
      </c>
      <c r="J77" s="202">
        <v>6968</v>
      </c>
      <c r="K77" s="202">
        <v>0</v>
      </c>
      <c r="L77" s="202">
        <v>893</v>
      </c>
      <c r="M77" s="375">
        <v>21420</v>
      </c>
      <c r="N77" s="203">
        <v>3.5398230088495575E-2</v>
      </c>
      <c r="O77" s="204">
        <v>0</v>
      </c>
      <c r="P77" s="205">
        <v>0.09</v>
      </c>
      <c r="Q77" s="205">
        <v>3.1961022385676552E-2</v>
      </c>
      <c r="R77" s="206">
        <v>0</v>
      </c>
      <c r="S77" s="207">
        <v>60855</v>
      </c>
      <c r="T77" s="208">
        <v>0</v>
      </c>
      <c r="U77" s="208">
        <v>0</v>
      </c>
      <c r="V77" s="208">
        <v>0</v>
      </c>
      <c r="W77" s="208">
        <v>2646</v>
      </c>
      <c r="X77" s="378">
        <v>63501</v>
      </c>
      <c r="Y77" s="215">
        <v>0</v>
      </c>
      <c r="Z77" s="204">
        <v>0</v>
      </c>
      <c r="AA77" s="202">
        <v>0</v>
      </c>
      <c r="AB77" s="202">
        <v>0</v>
      </c>
      <c r="AC77" s="214">
        <v>0</v>
      </c>
      <c r="AD77" s="139"/>
      <c r="AE77" s="227">
        <f t="shared" si="3"/>
        <v>0</v>
      </c>
      <c r="AF77" s="228">
        <f t="shared" si="4"/>
        <v>0</v>
      </c>
      <c r="AG77" s="229">
        <f t="shared" si="5"/>
        <v>0</v>
      </c>
      <c r="AH77" s="139"/>
      <c r="AI77" s="139"/>
    </row>
    <row r="78" spans="1:35" s="209" customFormat="1" ht="13.8" x14ac:dyDescent="0.3">
      <c r="A78" s="210">
        <v>417</v>
      </c>
      <c r="B78" s="211">
        <v>417035122</v>
      </c>
      <c r="C78" s="212" t="s">
        <v>78</v>
      </c>
      <c r="D78" s="211">
        <v>35</v>
      </c>
      <c r="E78" s="212" t="s">
        <v>22</v>
      </c>
      <c r="F78" s="211">
        <v>122</v>
      </c>
      <c r="G78" s="213" t="s">
        <v>289</v>
      </c>
      <c r="H78" s="374">
        <v>3</v>
      </c>
      <c r="I78" s="201">
        <v>9962.4173538689283</v>
      </c>
      <c r="J78" s="202">
        <v>3158</v>
      </c>
      <c r="K78" s="202">
        <v>0</v>
      </c>
      <c r="L78" s="202">
        <v>893</v>
      </c>
      <c r="M78" s="375">
        <v>14013.417353868928</v>
      </c>
      <c r="N78" s="203">
        <v>3.5398230088495575E-2</v>
      </c>
      <c r="O78" s="204">
        <v>0</v>
      </c>
      <c r="P78" s="205">
        <v>0.09</v>
      </c>
      <c r="Q78" s="205">
        <v>1.0222871556426448E-2</v>
      </c>
      <c r="R78" s="206">
        <v>0</v>
      </c>
      <c r="S78" s="207">
        <v>38898</v>
      </c>
      <c r="T78" s="208">
        <v>0</v>
      </c>
      <c r="U78" s="208">
        <v>0</v>
      </c>
      <c r="V78" s="208">
        <v>0</v>
      </c>
      <c r="W78" s="208">
        <v>2646</v>
      </c>
      <c r="X78" s="378">
        <v>41544</v>
      </c>
      <c r="Y78" s="215">
        <v>0</v>
      </c>
      <c r="Z78" s="204">
        <v>0</v>
      </c>
      <c r="AA78" s="202">
        <v>0</v>
      </c>
      <c r="AB78" s="202">
        <v>0</v>
      </c>
      <c r="AC78" s="214">
        <v>0</v>
      </c>
      <c r="AD78" s="139"/>
      <c r="AE78" s="227">
        <f t="shared" si="3"/>
        <v>0</v>
      </c>
      <c r="AF78" s="228">
        <f t="shared" si="4"/>
        <v>0</v>
      </c>
      <c r="AG78" s="229">
        <f t="shared" si="5"/>
        <v>0</v>
      </c>
      <c r="AH78" s="139"/>
      <c r="AI78" s="139"/>
    </row>
    <row r="79" spans="1:35" s="209" customFormat="1" ht="13.8" x14ac:dyDescent="0.3">
      <c r="A79" s="210">
        <v>417</v>
      </c>
      <c r="B79" s="211">
        <v>417035133</v>
      </c>
      <c r="C79" s="212" t="s">
        <v>78</v>
      </c>
      <c r="D79" s="211">
        <v>35</v>
      </c>
      <c r="E79" s="212" t="s">
        <v>22</v>
      </c>
      <c r="F79" s="211">
        <v>133</v>
      </c>
      <c r="G79" s="213" t="s">
        <v>73</v>
      </c>
      <c r="H79" s="374">
        <v>2</v>
      </c>
      <c r="I79" s="201">
        <v>9311</v>
      </c>
      <c r="J79" s="202">
        <v>2336</v>
      </c>
      <c r="K79" s="202">
        <v>0</v>
      </c>
      <c r="L79" s="202">
        <v>893</v>
      </c>
      <c r="M79" s="375">
        <v>12540</v>
      </c>
      <c r="N79" s="203">
        <v>2.359882005899705E-2</v>
      </c>
      <c r="O79" s="204">
        <v>0</v>
      </c>
      <c r="P79" s="205">
        <v>0.09</v>
      </c>
      <c r="Q79" s="205">
        <v>3.4369642442843969E-2</v>
      </c>
      <c r="R79" s="206">
        <v>0</v>
      </c>
      <c r="S79" s="207">
        <v>23020</v>
      </c>
      <c r="T79" s="208">
        <v>0</v>
      </c>
      <c r="U79" s="208">
        <v>0</v>
      </c>
      <c r="V79" s="208">
        <v>0</v>
      </c>
      <c r="W79" s="208">
        <v>1764</v>
      </c>
      <c r="X79" s="378">
        <v>24784</v>
      </c>
      <c r="Y79" s="215">
        <v>0</v>
      </c>
      <c r="Z79" s="204">
        <v>0</v>
      </c>
      <c r="AA79" s="202">
        <v>0</v>
      </c>
      <c r="AB79" s="202">
        <v>0</v>
      </c>
      <c r="AC79" s="214">
        <v>0</v>
      </c>
      <c r="AD79" s="139"/>
      <c r="AE79" s="227">
        <f t="shared" si="3"/>
        <v>0</v>
      </c>
      <c r="AF79" s="228">
        <f t="shared" si="4"/>
        <v>0</v>
      </c>
      <c r="AG79" s="229">
        <f t="shared" si="5"/>
        <v>0</v>
      </c>
      <c r="AH79" s="139"/>
      <c r="AI79" s="139"/>
    </row>
    <row r="80" spans="1:35" s="209" customFormat="1" ht="13.8" x14ac:dyDescent="0.3">
      <c r="A80" s="210">
        <v>417</v>
      </c>
      <c r="B80" s="211">
        <v>417035211</v>
      </c>
      <c r="C80" s="212" t="s">
        <v>78</v>
      </c>
      <c r="D80" s="211">
        <v>35</v>
      </c>
      <c r="E80" s="212" t="s">
        <v>22</v>
      </c>
      <c r="F80" s="211">
        <v>211</v>
      </c>
      <c r="G80" s="213" t="s">
        <v>80</v>
      </c>
      <c r="H80" s="374">
        <v>1</v>
      </c>
      <c r="I80" s="201">
        <v>13527</v>
      </c>
      <c r="J80" s="202">
        <v>2297</v>
      </c>
      <c r="K80" s="202">
        <v>0</v>
      </c>
      <c r="L80" s="202">
        <v>893</v>
      </c>
      <c r="M80" s="375">
        <v>16717</v>
      </c>
      <c r="N80" s="203">
        <v>1.1799410029498525E-2</v>
      </c>
      <c r="O80" s="204">
        <v>0</v>
      </c>
      <c r="P80" s="205">
        <v>0.09</v>
      </c>
      <c r="Q80" s="205">
        <v>1.7195122173668032E-3</v>
      </c>
      <c r="R80" s="206">
        <v>0</v>
      </c>
      <c r="S80" s="207">
        <v>15637</v>
      </c>
      <c r="T80" s="208">
        <v>0</v>
      </c>
      <c r="U80" s="208">
        <v>0</v>
      </c>
      <c r="V80" s="208">
        <v>0</v>
      </c>
      <c r="W80" s="208">
        <v>882</v>
      </c>
      <c r="X80" s="378">
        <v>16519</v>
      </c>
      <c r="Y80" s="215">
        <v>0</v>
      </c>
      <c r="Z80" s="204">
        <v>0</v>
      </c>
      <c r="AA80" s="202">
        <v>0</v>
      </c>
      <c r="AB80" s="202">
        <v>0</v>
      </c>
      <c r="AC80" s="214">
        <v>0</v>
      </c>
      <c r="AD80" s="139"/>
      <c r="AE80" s="227">
        <f t="shared" si="3"/>
        <v>0</v>
      </c>
      <c r="AF80" s="228">
        <f t="shared" si="4"/>
        <v>0</v>
      </c>
      <c r="AG80" s="229">
        <f t="shared" si="5"/>
        <v>0</v>
      </c>
      <c r="AH80" s="139"/>
      <c r="AI80" s="139"/>
    </row>
    <row r="81" spans="1:33" s="209" customFormat="1" ht="13.8" x14ac:dyDescent="0.3">
      <c r="A81" s="210">
        <v>417</v>
      </c>
      <c r="B81" s="211">
        <v>417035244</v>
      </c>
      <c r="C81" s="212" t="s">
        <v>78</v>
      </c>
      <c r="D81" s="211">
        <v>35</v>
      </c>
      <c r="E81" s="212" t="s">
        <v>22</v>
      </c>
      <c r="F81" s="211">
        <v>244</v>
      </c>
      <c r="G81" s="213" t="s">
        <v>43</v>
      </c>
      <c r="H81" s="374">
        <v>6</v>
      </c>
      <c r="I81" s="201">
        <v>12947</v>
      </c>
      <c r="J81" s="202">
        <v>5125</v>
      </c>
      <c r="K81" s="202">
        <v>0</v>
      </c>
      <c r="L81" s="202">
        <v>893</v>
      </c>
      <c r="M81" s="375">
        <v>18965</v>
      </c>
      <c r="N81" s="203">
        <v>7.0796460176991149E-2</v>
      </c>
      <c r="O81" s="204">
        <v>0</v>
      </c>
      <c r="P81" s="205">
        <v>0.18</v>
      </c>
      <c r="Q81" s="205">
        <v>0.11013649821134344</v>
      </c>
      <c r="R81" s="206">
        <v>0</v>
      </c>
      <c r="S81" s="207">
        <v>107154</v>
      </c>
      <c r="T81" s="208">
        <v>0</v>
      </c>
      <c r="U81" s="208">
        <v>0</v>
      </c>
      <c r="V81" s="208">
        <v>0</v>
      </c>
      <c r="W81" s="208">
        <v>5292</v>
      </c>
      <c r="X81" s="378">
        <v>112446</v>
      </c>
      <c r="Y81" s="215">
        <v>2</v>
      </c>
      <c r="Z81" s="204">
        <v>0</v>
      </c>
      <c r="AA81" s="202">
        <v>0</v>
      </c>
      <c r="AB81" s="202">
        <v>0</v>
      </c>
      <c r="AC81" s="214">
        <v>0</v>
      </c>
      <c r="AE81" s="227">
        <f t="shared" si="3"/>
        <v>0</v>
      </c>
      <c r="AF81" s="228">
        <f t="shared" si="4"/>
        <v>0</v>
      </c>
      <c r="AG81" s="229">
        <f t="shared" si="5"/>
        <v>0</v>
      </c>
    </row>
    <row r="82" spans="1:33" s="209" customFormat="1" ht="13.8" x14ac:dyDescent="0.3">
      <c r="A82" s="210">
        <v>417</v>
      </c>
      <c r="B82" s="211">
        <v>417035293</v>
      </c>
      <c r="C82" s="212" t="s">
        <v>78</v>
      </c>
      <c r="D82" s="211">
        <v>35</v>
      </c>
      <c r="E82" s="212" t="s">
        <v>22</v>
      </c>
      <c r="F82" s="211">
        <v>293</v>
      </c>
      <c r="G82" s="213" t="s">
        <v>45</v>
      </c>
      <c r="H82" s="374">
        <v>2</v>
      </c>
      <c r="I82" s="201">
        <v>8370</v>
      </c>
      <c r="J82" s="202">
        <v>719</v>
      </c>
      <c r="K82" s="202">
        <v>0</v>
      </c>
      <c r="L82" s="202">
        <v>893</v>
      </c>
      <c r="M82" s="375">
        <v>9982</v>
      </c>
      <c r="N82" s="203">
        <v>2.359882005899705E-2</v>
      </c>
      <c r="O82" s="204">
        <v>0</v>
      </c>
      <c r="P82" s="205">
        <v>0.18</v>
      </c>
      <c r="Q82" s="205">
        <v>6.2612029075594699E-3</v>
      </c>
      <c r="R82" s="206">
        <v>0</v>
      </c>
      <c r="S82" s="207">
        <v>17964</v>
      </c>
      <c r="T82" s="208">
        <v>0</v>
      </c>
      <c r="U82" s="208">
        <v>0</v>
      </c>
      <c r="V82" s="208">
        <v>0</v>
      </c>
      <c r="W82" s="208">
        <v>1764</v>
      </c>
      <c r="X82" s="378">
        <v>19728</v>
      </c>
      <c r="Y82" s="215">
        <v>0</v>
      </c>
      <c r="Z82" s="204">
        <v>0</v>
      </c>
      <c r="AA82" s="202">
        <v>0</v>
      </c>
      <c r="AB82" s="202">
        <v>0</v>
      </c>
      <c r="AC82" s="214">
        <v>0</v>
      </c>
      <c r="AE82" s="227">
        <f t="shared" si="3"/>
        <v>0</v>
      </c>
      <c r="AF82" s="228">
        <f t="shared" si="4"/>
        <v>0</v>
      </c>
      <c r="AG82" s="229">
        <f t="shared" si="5"/>
        <v>0</v>
      </c>
    </row>
    <row r="83" spans="1:33" s="209" customFormat="1" ht="13.8" x14ac:dyDescent="0.3">
      <c r="A83" s="210">
        <v>418</v>
      </c>
      <c r="B83" s="211">
        <v>418100014</v>
      </c>
      <c r="C83" s="212" t="s">
        <v>82</v>
      </c>
      <c r="D83" s="211">
        <v>100</v>
      </c>
      <c r="E83" s="212" t="s">
        <v>79</v>
      </c>
      <c r="F83" s="211">
        <v>14</v>
      </c>
      <c r="G83" s="213" t="s">
        <v>83</v>
      </c>
      <c r="H83" s="374">
        <v>9</v>
      </c>
      <c r="I83" s="201">
        <v>9340</v>
      </c>
      <c r="J83" s="202">
        <v>2931</v>
      </c>
      <c r="K83" s="202">
        <v>0</v>
      </c>
      <c r="L83" s="202">
        <v>893</v>
      </c>
      <c r="M83" s="375">
        <v>13164</v>
      </c>
      <c r="N83" s="203">
        <v>4.5226130653266333E-2</v>
      </c>
      <c r="O83" s="204">
        <v>0</v>
      </c>
      <c r="P83" s="205">
        <v>0.09</v>
      </c>
      <c r="Q83" s="205">
        <v>8.7256668614336865E-3</v>
      </c>
      <c r="R83" s="206">
        <v>0</v>
      </c>
      <c r="S83" s="207">
        <v>109881</v>
      </c>
      <c r="T83" s="208">
        <v>0</v>
      </c>
      <c r="U83" s="208">
        <v>0</v>
      </c>
      <c r="V83" s="208">
        <v>0</v>
      </c>
      <c r="W83" s="208">
        <v>8001</v>
      </c>
      <c r="X83" s="378">
        <v>117882</v>
      </c>
      <c r="Y83" s="215">
        <v>0</v>
      </c>
      <c r="Z83" s="204">
        <v>0</v>
      </c>
      <c r="AA83" s="202">
        <v>0</v>
      </c>
      <c r="AB83" s="202">
        <v>0</v>
      </c>
      <c r="AC83" s="214">
        <v>0</v>
      </c>
      <c r="AE83" s="227">
        <f t="shared" si="3"/>
        <v>0</v>
      </c>
      <c r="AF83" s="228">
        <f t="shared" si="4"/>
        <v>0</v>
      </c>
      <c r="AG83" s="229">
        <f t="shared" si="5"/>
        <v>0</v>
      </c>
    </row>
    <row r="84" spans="1:33" s="209" customFormat="1" ht="13.8" x14ac:dyDescent="0.3">
      <c r="A84" s="210">
        <v>418</v>
      </c>
      <c r="B84" s="211">
        <v>418100100</v>
      </c>
      <c r="C84" s="212" t="s">
        <v>82</v>
      </c>
      <c r="D84" s="211">
        <v>100</v>
      </c>
      <c r="E84" s="212" t="s">
        <v>79</v>
      </c>
      <c r="F84" s="211">
        <v>100</v>
      </c>
      <c r="G84" s="213" t="s">
        <v>79</v>
      </c>
      <c r="H84" s="374">
        <v>341</v>
      </c>
      <c r="I84" s="201">
        <v>9863</v>
      </c>
      <c r="J84" s="202">
        <v>5069</v>
      </c>
      <c r="K84" s="202">
        <v>0</v>
      </c>
      <c r="L84" s="202">
        <v>893</v>
      </c>
      <c r="M84" s="375">
        <v>15825</v>
      </c>
      <c r="N84" s="203">
        <v>1.7135678391959701</v>
      </c>
      <c r="O84" s="204">
        <v>0</v>
      </c>
      <c r="P84" s="205">
        <v>0.09</v>
      </c>
      <c r="Q84" s="205">
        <v>3.1961022385676552E-2</v>
      </c>
      <c r="R84" s="206">
        <v>0</v>
      </c>
      <c r="S84" s="207">
        <v>5066237</v>
      </c>
      <c r="T84" s="208">
        <v>0</v>
      </c>
      <c r="U84" s="208">
        <v>0</v>
      </c>
      <c r="V84" s="208">
        <v>0</v>
      </c>
      <c r="W84" s="208">
        <v>303149</v>
      </c>
      <c r="X84" s="378">
        <v>5369386</v>
      </c>
      <c r="Y84" s="215">
        <v>0</v>
      </c>
      <c r="Z84" s="204">
        <v>0</v>
      </c>
      <c r="AA84" s="202">
        <v>0</v>
      </c>
      <c r="AB84" s="202">
        <v>0</v>
      </c>
      <c r="AC84" s="214">
        <v>0</v>
      </c>
      <c r="AE84" s="227">
        <f t="shared" si="3"/>
        <v>0</v>
      </c>
      <c r="AF84" s="228">
        <f t="shared" si="4"/>
        <v>0</v>
      </c>
      <c r="AG84" s="229">
        <f t="shared" si="5"/>
        <v>0</v>
      </c>
    </row>
    <row r="85" spans="1:33" s="209" customFormat="1" ht="13.8" x14ac:dyDescent="0.3">
      <c r="A85" s="210">
        <v>418</v>
      </c>
      <c r="B85" s="211">
        <v>418100101</v>
      </c>
      <c r="C85" s="212" t="s">
        <v>82</v>
      </c>
      <c r="D85" s="211">
        <v>100</v>
      </c>
      <c r="E85" s="212" t="s">
        <v>79</v>
      </c>
      <c r="F85" s="211">
        <v>101</v>
      </c>
      <c r="G85" s="213" t="s">
        <v>84</v>
      </c>
      <c r="H85" s="374">
        <v>1</v>
      </c>
      <c r="I85" s="201">
        <v>8745</v>
      </c>
      <c r="J85" s="202">
        <v>2329</v>
      </c>
      <c r="K85" s="202">
        <v>0</v>
      </c>
      <c r="L85" s="202">
        <v>893</v>
      </c>
      <c r="M85" s="375">
        <v>11967</v>
      </c>
      <c r="N85" s="203">
        <v>5.0251256281407036E-3</v>
      </c>
      <c r="O85" s="204">
        <v>0</v>
      </c>
      <c r="P85" s="205">
        <v>0.09</v>
      </c>
      <c r="Q85" s="205">
        <v>4.9083055289069699E-2</v>
      </c>
      <c r="R85" s="206">
        <v>0</v>
      </c>
      <c r="S85" s="207">
        <v>11018</v>
      </c>
      <c r="T85" s="208">
        <v>0</v>
      </c>
      <c r="U85" s="208">
        <v>0</v>
      </c>
      <c r="V85" s="208">
        <v>0</v>
      </c>
      <c r="W85" s="208">
        <v>889</v>
      </c>
      <c r="X85" s="378">
        <v>11907</v>
      </c>
      <c r="Y85" s="215">
        <v>0</v>
      </c>
      <c r="Z85" s="204">
        <v>0</v>
      </c>
      <c r="AA85" s="202">
        <v>0</v>
      </c>
      <c r="AB85" s="202">
        <v>0</v>
      </c>
      <c r="AC85" s="214">
        <v>0</v>
      </c>
      <c r="AE85" s="227">
        <f t="shared" si="3"/>
        <v>0</v>
      </c>
      <c r="AF85" s="228">
        <f t="shared" si="4"/>
        <v>0</v>
      </c>
      <c r="AG85" s="229">
        <f t="shared" si="5"/>
        <v>0</v>
      </c>
    </row>
    <row r="86" spans="1:33" s="209" customFormat="1" ht="13.8" x14ac:dyDescent="0.3">
      <c r="A86" s="210">
        <v>418</v>
      </c>
      <c r="B86" s="211">
        <v>418100136</v>
      </c>
      <c r="C86" s="212" t="s">
        <v>82</v>
      </c>
      <c r="D86" s="211">
        <v>100</v>
      </c>
      <c r="E86" s="212" t="s">
        <v>79</v>
      </c>
      <c r="F86" s="211">
        <v>136</v>
      </c>
      <c r="G86" s="213" t="s">
        <v>85</v>
      </c>
      <c r="H86" s="374">
        <v>9</v>
      </c>
      <c r="I86" s="201">
        <v>9956</v>
      </c>
      <c r="J86" s="202">
        <v>3275</v>
      </c>
      <c r="K86" s="202">
        <v>0</v>
      </c>
      <c r="L86" s="202">
        <v>893</v>
      </c>
      <c r="M86" s="375">
        <v>14124</v>
      </c>
      <c r="N86" s="203">
        <v>4.5226130653266333E-2</v>
      </c>
      <c r="O86" s="204">
        <v>0</v>
      </c>
      <c r="P86" s="205">
        <v>0.09</v>
      </c>
      <c r="Q86" s="205">
        <v>4.4301650263093304E-3</v>
      </c>
      <c r="R86" s="206">
        <v>0</v>
      </c>
      <c r="S86" s="207">
        <v>118485</v>
      </c>
      <c r="T86" s="208">
        <v>0</v>
      </c>
      <c r="U86" s="208">
        <v>0</v>
      </c>
      <c r="V86" s="208">
        <v>0</v>
      </c>
      <c r="W86" s="208">
        <v>8001</v>
      </c>
      <c r="X86" s="378">
        <v>126486</v>
      </c>
      <c r="Y86" s="215">
        <v>0</v>
      </c>
      <c r="Z86" s="204">
        <v>0</v>
      </c>
      <c r="AA86" s="202">
        <v>0</v>
      </c>
      <c r="AB86" s="202">
        <v>0</v>
      </c>
      <c r="AC86" s="214">
        <v>0</v>
      </c>
      <c r="AE86" s="227">
        <f t="shared" si="3"/>
        <v>0</v>
      </c>
      <c r="AF86" s="228">
        <f t="shared" si="4"/>
        <v>0</v>
      </c>
      <c r="AG86" s="229">
        <f t="shared" si="5"/>
        <v>0</v>
      </c>
    </row>
    <row r="87" spans="1:33" s="209" customFormat="1" ht="13.8" x14ac:dyDescent="0.3">
      <c r="A87" s="210">
        <v>418</v>
      </c>
      <c r="B87" s="211">
        <v>418100139</v>
      </c>
      <c r="C87" s="212" t="s">
        <v>82</v>
      </c>
      <c r="D87" s="211">
        <v>100</v>
      </c>
      <c r="E87" s="212" t="s">
        <v>79</v>
      </c>
      <c r="F87" s="211">
        <v>139</v>
      </c>
      <c r="G87" s="213" t="s">
        <v>86</v>
      </c>
      <c r="H87" s="374">
        <v>6</v>
      </c>
      <c r="I87" s="201">
        <v>8745</v>
      </c>
      <c r="J87" s="202">
        <v>3011</v>
      </c>
      <c r="K87" s="202">
        <v>0</v>
      </c>
      <c r="L87" s="202">
        <v>893</v>
      </c>
      <c r="M87" s="375">
        <v>12649</v>
      </c>
      <c r="N87" s="203">
        <v>3.0150753768844223E-2</v>
      </c>
      <c r="O87" s="204">
        <v>0</v>
      </c>
      <c r="P87" s="205">
        <v>0.09</v>
      </c>
      <c r="Q87" s="205">
        <v>3.7873387433055784E-3</v>
      </c>
      <c r="R87" s="206">
        <v>0</v>
      </c>
      <c r="S87" s="207">
        <v>70182</v>
      </c>
      <c r="T87" s="208">
        <v>0</v>
      </c>
      <c r="U87" s="208">
        <v>0</v>
      </c>
      <c r="V87" s="208">
        <v>0</v>
      </c>
      <c r="W87" s="208">
        <v>5334</v>
      </c>
      <c r="X87" s="378">
        <v>75516</v>
      </c>
      <c r="Y87" s="215">
        <v>0</v>
      </c>
      <c r="Z87" s="204">
        <v>0</v>
      </c>
      <c r="AA87" s="202">
        <v>0</v>
      </c>
      <c r="AB87" s="202">
        <v>0</v>
      </c>
      <c r="AC87" s="214">
        <v>0</v>
      </c>
      <c r="AE87" s="227">
        <f t="shared" si="3"/>
        <v>0</v>
      </c>
      <c r="AF87" s="228">
        <f t="shared" si="4"/>
        <v>0</v>
      </c>
      <c r="AG87" s="229">
        <f t="shared" si="5"/>
        <v>0</v>
      </c>
    </row>
    <row r="88" spans="1:33" s="209" customFormat="1" ht="13.8" x14ac:dyDescent="0.3">
      <c r="A88" s="210">
        <v>418</v>
      </c>
      <c r="B88" s="211">
        <v>418100170</v>
      </c>
      <c r="C88" s="212" t="s">
        <v>82</v>
      </c>
      <c r="D88" s="211">
        <v>100</v>
      </c>
      <c r="E88" s="212" t="s">
        <v>79</v>
      </c>
      <c r="F88" s="211">
        <v>170</v>
      </c>
      <c r="G88" s="213" t="s">
        <v>87</v>
      </c>
      <c r="H88" s="374">
        <v>2</v>
      </c>
      <c r="I88" s="201">
        <v>10090</v>
      </c>
      <c r="J88" s="202">
        <v>3942</v>
      </c>
      <c r="K88" s="202">
        <v>0</v>
      </c>
      <c r="L88" s="202">
        <v>893</v>
      </c>
      <c r="M88" s="375">
        <v>14925</v>
      </c>
      <c r="N88" s="203">
        <v>1.0050251256281407E-2</v>
      </c>
      <c r="O88" s="204">
        <v>0</v>
      </c>
      <c r="P88" s="205">
        <v>0.09</v>
      </c>
      <c r="Q88" s="205">
        <v>9.2470067562039779E-2</v>
      </c>
      <c r="R88" s="206">
        <v>0</v>
      </c>
      <c r="S88" s="207">
        <v>27922</v>
      </c>
      <c r="T88" s="208">
        <v>0</v>
      </c>
      <c r="U88" s="208">
        <v>0</v>
      </c>
      <c r="V88" s="208">
        <v>0</v>
      </c>
      <c r="W88" s="208">
        <v>1778</v>
      </c>
      <c r="X88" s="378">
        <v>29700</v>
      </c>
      <c r="Y88" s="215">
        <v>0</v>
      </c>
      <c r="Z88" s="204">
        <v>0</v>
      </c>
      <c r="AA88" s="202">
        <v>0</v>
      </c>
      <c r="AB88" s="202">
        <v>0</v>
      </c>
      <c r="AC88" s="214">
        <v>0</v>
      </c>
      <c r="AE88" s="227">
        <f t="shared" si="3"/>
        <v>0</v>
      </c>
      <c r="AF88" s="228">
        <f t="shared" si="4"/>
        <v>0</v>
      </c>
      <c r="AG88" s="229">
        <f t="shared" si="5"/>
        <v>0</v>
      </c>
    </row>
    <row r="89" spans="1:33" s="209" customFormat="1" ht="13.8" x14ac:dyDescent="0.3">
      <c r="A89" s="210">
        <v>418</v>
      </c>
      <c r="B89" s="211">
        <v>418100187</v>
      </c>
      <c r="C89" s="212" t="s">
        <v>82</v>
      </c>
      <c r="D89" s="211">
        <v>100</v>
      </c>
      <c r="E89" s="212" t="s">
        <v>79</v>
      </c>
      <c r="F89" s="211">
        <v>187</v>
      </c>
      <c r="G89" s="213" t="s">
        <v>89</v>
      </c>
      <c r="H89" s="374">
        <v>1</v>
      </c>
      <c r="I89" s="201">
        <v>8745</v>
      </c>
      <c r="J89" s="202">
        <v>3979</v>
      </c>
      <c r="K89" s="202">
        <v>0</v>
      </c>
      <c r="L89" s="202">
        <v>893</v>
      </c>
      <c r="M89" s="375">
        <v>13617</v>
      </c>
      <c r="N89" s="203">
        <v>5.0251256281407036E-3</v>
      </c>
      <c r="O89" s="204">
        <v>0</v>
      </c>
      <c r="P89" s="205">
        <v>0.09</v>
      </c>
      <c r="Q89" s="205">
        <v>3.1043892363614139E-3</v>
      </c>
      <c r="R89" s="206">
        <v>0</v>
      </c>
      <c r="S89" s="207">
        <v>12660</v>
      </c>
      <c r="T89" s="208">
        <v>0</v>
      </c>
      <c r="U89" s="208">
        <v>0</v>
      </c>
      <c r="V89" s="208">
        <v>0</v>
      </c>
      <c r="W89" s="208">
        <v>889</v>
      </c>
      <c r="X89" s="378">
        <v>13549</v>
      </c>
      <c r="Y89" s="215">
        <v>0</v>
      </c>
      <c r="Z89" s="204">
        <v>0</v>
      </c>
      <c r="AA89" s="202">
        <v>0</v>
      </c>
      <c r="AB89" s="202">
        <v>0</v>
      </c>
      <c r="AC89" s="214">
        <v>0</v>
      </c>
      <c r="AE89" s="227">
        <f t="shared" si="3"/>
        <v>0</v>
      </c>
      <c r="AF89" s="228">
        <f t="shared" si="4"/>
        <v>0</v>
      </c>
      <c r="AG89" s="229">
        <f t="shared" si="5"/>
        <v>0</v>
      </c>
    </row>
    <row r="90" spans="1:33" s="209" customFormat="1" ht="13.8" x14ac:dyDescent="0.3">
      <c r="A90" s="210">
        <v>418</v>
      </c>
      <c r="B90" s="211">
        <v>418100198</v>
      </c>
      <c r="C90" s="212" t="s">
        <v>82</v>
      </c>
      <c r="D90" s="211">
        <v>100</v>
      </c>
      <c r="E90" s="212" t="s">
        <v>79</v>
      </c>
      <c r="F90" s="211">
        <v>198</v>
      </c>
      <c r="G90" s="213" t="s">
        <v>39</v>
      </c>
      <c r="H90" s="374">
        <v>28</v>
      </c>
      <c r="I90" s="201">
        <v>9026</v>
      </c>
      <c r="J90" s="202">
        <v>3629</v>
      </c>
      <c r="K90" s="202">
        <v>0</v>
      </c>
      <c r="L90" s="202">
        <v>893</v>
      </c>
      <c r="M90" s="375">
        <v>13548</v>
      </c>
      <c r="N90" s="203">
        <v>0.14070351758793961</v>
      </c>
      <c r="O90" s="204">
        <v>0</v>
      </c>
      <c r="P90" s="205">
        <v>0.09</v>
      </c>
      <c r="Q90" s="205">
        <v>5.1979083513333272E-3</v>
      </c>
      <c r="R90" s="206">
        <v>0</v>
      </c>
      <c r="S90" s="207">
        <v>352548</v>
      </c>
      <c r="T90" s="208">
        <v>0</v>
      </c>
      <c r="U90" s="208">
        <v>0</v>
      </c>
      <c r="V90" s="208">
        <v>0</v>
      </c>
      <c r="W90" s="208">
        <v>24892</v>
      </c>
      <c r="X90" s="378">
        <v>377440</v>
      </c>
      <c r="Y90" s="215">
        <v>0</v>
      </c>
      <c r="Z90" s="204">
        <v>0</v>
      </c>
      <c r="AA90" s="202">
        <v>0</v>
      </c>
      <c r="AB90" s="202">
        <v>0</v>
      </c>
      <c r="AC90" s="214">
        <v>0</v>
      </c>
      <c r="AE90" s="227">
        <f t="shared" si="3"/>
        <v>0</v>
      </c>
      <c r="AF90" s="228">
        <f t="shared" si="4"/>
        <v>0</v>
      </c>
      <c r="AG90" s="229">
        <f t="shared" si="5"/>
        <v>0</v>
      </c>
    </row>
    <row r="91" spans="1:33" s="209" customFormat="1" ht="13.8" x14ac:dyDescent="0.3">
      <c r="A91" s="210">
        <v>418</v>
      </c>
      <c r="B91" s="211">
        <v>418100288</v>
      </c>
      <c r="C91" s="212" t="s">
        <v>82</v>
      </c>
      <c r="D91" s="211">
        <v>100</v>
      </c>
      <c r="E91" s="212" t="s">
        <v>79</v>
      </c>
      <c r="F91" s="211">
        <v>288</v>
      </c>
      <c r="G91" s="213" t="s">
        <v>91</v>
      </c>
      <c r="H91" s="374">
        <v>1</v>
      </c>
      <c r="I91" s="201">
        <v>8745</v>
      </c>
      <c r="J91" s="202">
        <v>5341</v>
      </c>
      <c r="K91" s="202">
        <v>0</v>
      </c>
      <c r="L91" s="202">
        <v>893</v>
      </c>
      <c r="M91" s="375">
        <v>14979</v>
      </c>
      <c r="N91" s="203">
        <v>5.0251256281407036E-3</v>
      </c>
      <c r="O91" s="204">
        <v>0</v>
      </c>
      <c r="P91" s="205">
        <v>0.09</v>
      </c>
      <c r="Q91" s="205">
        <v>9.7666969793738399E-4</v>
      </c>
      <c r="R91" s="206">
        <v>0</v>
      </c>
      <c r="S91" s="207">
        <v>14015</v>
      </c>
      <c r="T91" s="208">
        <v>0</v>
      </c>
      <c r="U91" s="208">
        <v>0</v>
      </c>
      <c r="V91" s="208">
        <v>0</v>
      </c>
      <c r="W91" s="208">
        <v>889</v>
      </c>
      <c r="X91" s="378">
        <v>14904</v>
      </c>
      <c r="Y91" s="215">
        <v>0</v>
      </c>
      <c r="Z91" s="204">
        <v>0</v>
      </c>
      <c r="AA91" s="202">
        <v>0</v>
      </c>
      <c r="AB91" s="202">
        <v>0</v>
      </c>
      <c r="AC91" s="214">
        <v>0</v>
      </c>
      <c r="AE91" s="227">
        <f t="shared" si="3"/>
        <v>0</v>
      </c>
      <c r="AF91" s="228">
        <f t="shared" si="4"/>
        <v>0</v>
      </c>
      <c r="AG91" s="229">
        <f t="shared" si="5"/>
        <v>0</v>
      </c>
    </row>
    <row r="92" spans="1:33" s="209" customFormat="1" ht="13.8" x14ac:dyDescent="0.3">
      <c r="A92" s="210">
        <v>419</v>
      </c>
      <c r="B92" s="211">
        <v>419035035</v>
      </c>
      <c r="C92" s="212" t="s">
        <v>94</v>
      </c>
      <c r="D92" s="211">
        <v>35</v>
      </c>
      <c r="E92" s="212" t="s">
        <v>22</v>
      </c>
      <c r="F92" s="211">
        <v>35</v>
      </c>
      <c r="G92" s="213" t="s">
        <v>22</v>
      </c>
      <c r="H92" s="374">
        <v>176</v>
      </c>
      <c r="I92" s="201">
        <v>11876</v>
      </c>
      <c r="J92" s="202">
        <v>4167</v>
      </c>
      <c r="K92" s="202">
        <v>0</v>
      </c>
      <c r="L92" s="202">
        <v>893</v>
      </c>
      <c r="M92" s="375">
        <v>16936</v>
      </c>
      <c r="N92" s="203">
        <v>0</v>
      </c>
      <c r="O92" s="204">
        <v>0</v>
      </c>
      <c r="P92" s="205">
        <v>0.18</v>
      </c>
      <c r="Q92" s="205">
        <v>0.15096254097872849</v>
      </c>
      <c r="R92" s="206">
        <v>0</v>
      </c>
      <c r="S92" s="207">
        <v>2823568</v>
      </c>
      <c r="T92" s="208">
        <v>0</v>
      </c>
      <c r="U92" s="208">
        <v>0</v>
      </c>
      <c r="V92" s="208">
        <v>0</v>
      </c>
      <c r="W92" s="208">
        <v>157168</v>
      </c>
      <c r="X92" s="378">
        <v>2980736</v>
      </c>
      <c r="Y92" s="215">
        <v>0</v>
      </c>
      <c r="Z92" s="204">
        <v>0</v>
      </c>
      <c r="AA92" s="202">
        <v>0</v>
      </c>
      <c r="AB92" s="202">
        <v>0</v>
      </c>
      <c r="AC92" s="214">
        <v>0</v>
      </c>
      <c r="AE92" s="227">
        <f t="shared" si="3"/>
        <v>0</v>
      </c>
      <c r="AF92" s="228">
        <f t="shared" si="4"/>
        <v>0</v>
      </c>
      <c r="AG92" s="229">
        <f t="shared" si="5"/>
        <v>0</v>
      </c>
    </row>
    <row r="93" spans="1:33" s="209" customFormat="1" ht="13.8" x14ac:dyDescent="0.3">
      <c r="A93" s="210">
        <v>419</v>
      </c>
      <c r="B93" s="211">
        <v>419035049</v>
      </c>
      <c r="C93" s="212" t="s">
        <v>94</v>
      </c>
      <c r="D93" s="211">
        <v>35</v>
      </c>
      <c r="E93" s="212" t="s">
        <v>22</v>
      </c>
      <c r="F93" s="211">
        <v>49</v>
      </c>
      <c r="G93" s="213" t="s">
        <v>96</v>
      </c>
      <c r="H93" s="374">
        <v>3</v>
      </c>
      <c r="I93" s="201">
        <v>13209</v>
      </c>
      <c r="J93" s="202">
        <v>16784</v>
      </c>
      <c r="K93" s="202">
        <v>0</v>
      </c>
      <c r="L93" s="202">
        <v>893</v>
      </c>
      <c r="M93" s="375">
        <v>30886</v>
      </c>
      <c r="N93" s="203">
        <v>0</v>
      </c>
      <c r="O93" s="204">
        <v>0</v>
      </c>
      <c r="P93" s="205">
        <v>0.09</v>
      </c>
      <c r="Q93" s="205">
        <v>6.7737584027237549E-2</v>
      </c>
      <c r="R93" s="206">
        <v>0</v>
      </c>
      <c r="S93" s="207">
        <v>89979</v>
      </c>
      <c r="T93" s="208">
        <v>0</v>
      </c>
      <c r="U93" s="208">
        <v>0</v>
      </c>
      <c r="V93" s="208">
        <v>0</v>
      </c>
      <c r="W93" s="208">
        <v>2679</v>
      </c>
      <c r="X93" s="378">
        <v>92658</v>
      </c>
      <c r="Y93" s="215">
        <v>0</v>
      </c>
      <c r="Z93" s="204">
        <v>0</v>
      </c>
      <c r="AA93" s="202">
        <v>0</v>
      </c>
      <c r="AB93" s="202">
        <v>0</v>
      </c>
      <c r="AC93" s="214">
        <v>0</v>
      </c>
      <c r="AE93" s="227">
        <f t="shared" si="3"/>
        <v>0</v>
      </c>
      <c r="AF93" s="228">
        <f t="shared" si="4"/>
        <v>0</v>
      </c>
      <c r="AG93" s="229">
        <f t="shared" si="5"/>
        <v>0</v>
      </c>
    </row>
    <row r="94" spans="1:33" s="209" customFormat="1" ht="13.8" x14ac:dyDescent="0.3">
      <c r="A94" s="210">
        <v>419</v>
      </c>
      <c r="B94" s="211">
        <v>419035243</v>
      </c>
      <c r="C94" s="212" t="s">
        <v>94</v>
      </c>
      <c r="D94" s="211">
        <v>35</v>
      </c>
      <c r="E94" s="212" t="s">
        <v>22</v>
      </c>
      <c r="F94" s="211">
        <v>243</v>
      </c>
      <c r="G94" s="213" t="s">
        <v>74</v>
      </c>
      <c r="H94" s="374">
        <v>3</v>
      </c>
      <c r="I94" s="201">
        <v>12143</v>
      </c>
      <c r="J94" s="202">
        <v>2528</v>
      </c>
      <c r="K94" s="202">
        <v>0</v>
      </c>
      <c r="L94" s="202">
        <v>893</v>
      </c>
      <c r="M94" s="375">
        <v>15564</v>
      </c>
      <c r="N94" s="203">
        <v>0</v>
      </c>
      <c r="O94" s="204">
        <v>0</v>
      </c>
      <c r="P94" s="205">
        <v>0.09</v>
      </c>
      <c r="Q94" s="205">
        <v>4.9857181903632123E-3</v>
      </c>
      <c r="R94" s="206">
        <v>0</v>
      </c>
      <c r="S94" s="207">
        <v>44013</v>
      </c>
      <c r="T94" s="208">
        <v>0</v>
      </c>
      <c r="U94" s="208">
        <v>0</v>
      </c>
      <c r="V94" s="208">
        <v>0</v>
      </c>
      <c r="W94" s="208">
        <v>2679</v>
      </c>
      <c r="X94" s="378">
        <v>46692</v>
      </c>
      <c r="Y94" s="215">
        <v>0</v>
      </c>
      <c r="Z94" s="204">
        <v>0</v>
      </c>
      <c r="AA94" s="202">
        <v>0</v>
      </c>
      <c r="AB94" s="202">
        <v>0</v>
      </c>
      <c r="AC94" s="214">
        <v>0</v>
      </c>
      <c r="AE94" s="227">
        <f t="shared" si="3"/>
        <v>0</v>
      </c>
      <c r="AF94" s="228">
        <f t="shared" si="4"/>
        <v>0</v>
      </c>
      <c r="AG94" s="229">
        <f t="shared" si="5"/>
        <v>0</v>
      </c>
    </row>
    <row r="95" spans="1:33" s="209" customFormat="1" ht="13.8" x14ac:dyDescent="0.3">
      <c r="A95" s="210">
        <v>419</v>
      </c>
      <c r="B95" s="211">
        <v>419035244</v>
      </c>
      <c r="C95" s="212" t="s">
        <v>94</v>
      </c>
      <c r="D95" s="211">
        <v>35</v>
      </c>
      <c r="E95" s="212" t="s">
        <v>22</v>
      </c>
      <c r="F95" s="211">
        <v>244</v>
      </c>
      <c r="G95" s="213" t="s">
        <v>43</v>
      </c>
      <c r="H95" s="374">
        <v>5</v>
      </c>
      <c r="I95" s="201">
        <v>12143</v>
      </c>
      <c r="J95" s="202">
        <v>4807</v>
      </c>
      <c r="K95" s="202">
        <v>0</v>
      </c>
      <c r="L95" s="202">
        <v>893</v>
      </c>
      <c r="M95" s="375">
        <v>17843</v>
      </c>
      <c r="N95" s="203">
        <v>0</v>
      </c>
      <c r="O95" s="204">
        <v>0</v>
      </c>
      <c r="P95" s="205">
        <v>0.18</v>
      </c>
      <c r="Q95" s="205">
        <v>0.11013649821134344</v>
      </c>
      <c r="R95" s="206">
        <v>0</v>
      </c>
      <c r="S95" s="207">
        <v>84750</v>
      </c>
      <c r="T95" s="208">
        <v>0</v>
      </c>
      <c r="U95" s="208">
        <v>0</v>
      </c>
      <c r="V95" s="208">
        <v>0</v>
      </c>
      <c r="W95" s="208">
        <v>4465</v>
      </c>
      <c r="X95" s="378">
        <v>89215</v>
      </c>
      <c r="Y95" s="215">
        <v>0</v>
      </c>
      <c r="Z95" s="204">
        <v>0</v>
      </c>
      <c r="AA95" s="202">
        <v>0</v>
      </c>
      <c r="AB95" s="202">
        <v>0</v>
      </c>
      <c r="AC95" s="214">
        <v>0</v>
      </c>
      <c r="AE95" s="227">
        <f t="shared" si="3"/>
        <v>0</v>
      </c>
      <c r="AF95" s="228">
        <f t="shared" si="4"/>
        <v>0</v>
      </c>
      <c r="AG95" s="229">
        <f t="shared" si="5"/>
        <v>0</v>
      </c>
    </row>
    <row r="96" spans="1:33" s="209" customFormat="1" ht="13.8" x14ac:dyDescent="0.3">
      <c r="A96" s="210">
        <v>419</v>
      </c>
      <c r="B96" s="211">
        <v>419035274</v>
      </c>
      <c r="C96" s="212" t="s">
        <v>94</v>
      </c>
      <c r="D96" s="211">
        <v>35</v>
      </c>
      <c r="E96" s="212" t="s">
        <v>22</v>
      </c>
      <c r="F96" s="211">
        <v>274</v>
      </c>
      <c r="G96" s="213" t="s">
        <v>81</v>
      </c>
      <c r="H96" s="374">
        <v>2</v>
      </c>
      <c r="I96" s="201">
        <v>13209</v>
      </c>
      <c r="J96" s="202">
        <v>6386</v>
      </c>
      <c r="K96" s="202">
        <v>0</v>
      </c>
      <c r="L96" s="202">
        <v>893</v>
      </c>
      <c r="M96" s="375">
        <v>20488</v>
      </c>
      <c r="N96" s="203">
        <v>0</v>
      </c>
      <c r="O96" s="204">
        <v>0</v>
      </c>
      <c r="P96" s="205">
        <v>0.09</v>
      </c>
      <c r="Q96" s="205">
        <v>7.2667299060483651E-2</v>
      </c>
      <c r="R96" s="206">
        <v>0</v>
      </c>
      <c r="S96" s="207">
        <v>39190</v>
      </c>
      <c r="T96" s="208">
        <v>0</v>
      </c>
      <c r="U96" s="208">
        <v>0</v>
      </c>
      <c r="V96" s="208">
        <v>0</v>
      </c>
      <c r="W96" s="208">
        <v>1786</v>
      </c>
      <c r="X96" s="378">
        <v>40976</v>
      </c>
      <c r="Y96" s="215">
        <v>0</v>
      </c>
      <c r="Z96" s="204">
        <v>0</v>
      </c>
      <c r="AA96" s="202">
        <v>0</v>
      </c>
      <c r="AB96" s="202">
        <v>0</v>
      </c>
      <c r="AC96" s="214">
        <v>0</v>
      </c>
      <c r="AE96" s="227">
        <f t="shared" si="3"/>
        <v>0</v>
      </c>
      <c r="AF96" s="228">
        <f t="shared" si="4"/>
        <v>0</v>
      </c>
      <c r="AG96" s="229">
        <f t="shared" si="5"/>
        <v>0</v>
      </c>
    </row>
    <row r="97" spans="1:33" s="209" customFormat="1" ht="13.8" x14ac:dyDescent="0.3">
      <c r="A97" s="210">
        <v>419</v>
      </c>
      <c r="B97" s="211">
        <v>419035285</v>
      </c>
      <c r="C97" s="212" t="s">
        <v>94</v>
      </c>
      <c r="D97" s="211">
        <v>35</v>
      </c>
      <c r="E97" s="212" t="s">
        <v>22</v>
      </c>
      <c r="F97" s="211">
        <v>285</v>
      </c>
      <c r="G97" s="213" t="s">
        <v>44</v>
      </c>
      <c r="H97" s="374">
        <v>2</v>
      </c>
      <c r="I97" s="201">
        <v>13209</v>
      </c>
      <c r="J97" s="202">
        <v>4046</v>
      </c>
      <c r="K97" s="202">
        <v>0</v>
      </c>
      <c r="L97" s="202">
        <v>893</v>
      </c>
      <c r="M97" s="375">
        <v>18148</v>
      </c>
      <c r="N97" s="203">
        <v>0</v>
      </c>
      <c r="O97" s="204">
        <v>0</v>
      </c>
      <c r="P97" s="205">
        <v>0.09</v>
      </c>
      <c r="Q97" s="205">
        <v>3.5564245059522007E-2</v>
      </c>
      <c r="R97" s="206">
        <v>0</v>
      </c>
      <c r="S97" s="207">
        <v>34510</v>
      </c>
      <c r="T97" s="208">
        <v>0</v>
      </c>
      <c r="U97" s="208">
        <v>0</v>
      </c>
      <c r="V97" s="208">
        <v>0</v>
      </c>
      <c r="W97" s="208">
        <v>1786</v>
      </c>
      <c r="X97" s="378">
        <v>36296</v>
      </c>
      <c r="Y97" s="215">
        <v>0</v>
      </c>
      <c r="Z97" s="204">
        <v>0</v>
      </c>
      <c r="AA97" s="202">
        <v>0</v>
      </c>
      <c r="AB97" s="202">
        <v>0</v>
      </c>
      <c r="AC97" s="214">
        <v>0</v>
      </c>
      <c r="AE97" s="227">
        <f t="shared" si="3"/>
        <v>0</v>
      </c>
      <c r="AF97" s="228">
        <f t="shared" si="4"/>
        <v>0</v>
      </c>
      <c r="AG97" s="229">
        <f t="shared" si="5"/>
        <v>0</v>
      </c>
    </row>
    <row r="98" spans="1:33" s="209" customFormat="1" ht="13.8" x14ac:dyDescent="0.3">
      <c r="A98" s="210">
        <v>420</v>
      </c>
      <c r="B98" s="211">
        <v>420049010</v>
      </c>
      <c r="C98" s="212" t="s">
        <v>98</v>
      </c>
      <c r="D98" s="211">
        <v>49</v>
      </c>
      <c r="E98" s="212" t="s">
        <v>96</v>
      </c>
      <c r="F98" s="211">
        <v>10</v>
      </c>
      <c r="G98" s="213" t="s">
        <v>99</v>
      </c>
      <c r="H98" s="374">
        <v>5</v>
      </c>
      <c r="I98" s="201">
        <v>9117</v>
      </c>
      <c r="J98" s="202">
        <v>3013</v>
      </c>
      <c r="K98" s="202">
        <v>0</v>
      </c>
      <c r="L98" s="202">
        <v>893</v>
      </c>
      <c r="M98" s="375">
        <v>13023</v>
      </c>
      <c r="N98" s="203">
        <v>5.6497175141242938E-2</v>
      </c>
      <c r="O98" s="204">
        <v>0</v>
      </c>
      <c r="P98" s="205">
        <v>0.09</v>
      </c>
      <c r="Q98" s="205">
        <v>1.5117767519426143E-3</v>
      </c>
      <c r="R98" s="206">
        <v>0</v>
      </c>
      <c r="S98" s="207">
        <v>59965</v>
      </c>
      <c r="T98" s="208">
        <v>0</v>
      </c>
      <c r="U98" s="208">
        <v>0</v>
      </c>
      <c r="V98" s="208">
        <v>0</v>
      </c>
      <c r="W98" s="208">
        <v>4415</v>
      </c>
      <c r="X98" s="378">
        <v>64380</v>
      </c>
      <c r="Y98" s="215">
        <v>0</v>
      </c>
      <c r="Z98" s="204">
        <v>0</v>
      </c>
      <c r="AA98" s="202">
        <v>0</v>
      </c>
      <c r="AB98" s="202">
        <v>0</v>
      </c>
      <c r="AC98" s="214">
        <v>0</v>
      </c>
      <c r="AE98" s="227">
        <f t="shared" si="3"/>
        <v>0</v>
      </c>
      <c r="AF98" s="228">
        <f t="shared" si="4"/>
        <v>0</v>
      </c>
      <c r="AG98" s="229">
        <f t="shared" si="5"/>
        <v>0</v>
      </c>
    </row>
    <row r="99" spans="1:33" s="209" customFormat="1" ht="13.8" x14ac:dyDescent="0.3">
      <c r="A99" s="210">
        <v>420</v>
      </c>
      <c r="B99" s="211">
        <v>420049014</v>
      </c>
      <c r="C99" s="212" t="s">
        <v>98</v>
      </c>
      <c r="D99" s="211">
        <v>49</v>
      </c>
      <c r="E99" s="212" t="s">
        <v>96</v>
      </c>
      <c r="F99" s="211">
        <v>14</v>
      </c>
      <c r="G99" s="213" t="s">
        <v>83</v>
      </c>
      <c r="H99" s="374">
        <v>2</v>
      </c>
      <c r="I99" s="201">
        <v>10207.180083820223</v>
      </c>
      <c r="J99" s="202">
        <v>3203</v>
      </c>
      <c r="K99" s="202">
        <v>0</v>
      </c>
      <c r="L99" s="202">
        <v>893</v>
      </c>
      <c r="M99" s="375">
        <v>14303.180083820223</v>
      </c>
      <c r="N99" s="203">
        <v>2.2598870056497175E-2</v>
      </c>
      <c r="O99" s="204">
        <v>0</v>
      </c>
      <c r="P99" s="205">
        <v>0.09</v>
      </c>
      <c r="Q99" s="205">
        <v>8.7256668614336865E-3</v>
      </c>
      <c r="R99" s="206">
        <v>0</v>
      </c>
      <c r="S99" s="207">
        <v>26518</v>
      </c>
      <c r="T99" s="208">
        <v>0</v>
      </c>
      <c r="U99" s="208">
        <v>0</v>
      </c>
      <c r="V99" s="208">
        <v>0</v>
      </c>
      <c r="W99" s="208">
        <v>1766</v>
      </c>
      <c r="X99" s="378">
        <v>28284</v>
      </c>
      <c r="Y99" s="215">
        <v>0</v>
      </c>
      <c r="Z99" s="204">
        <v>0</v>
      </c>
      <c r="AA99" s="202">
        <v>0</v>
      </c>
      <c r="AB99" s="202">
        <v>0</v>
      </c>
      <c r="AC99" s="214">
        <v>0</v>
      </c>
      <c r="AE99" s="227">
        <f t="shared" si="3"/>
        <v>0</v>
      </c>
      <c r="AF99" s="228">
        <f t="shared" si="4"/>
        <v>0</v>
      </c>
      <c r="AG99" s="229">
        <f t="shared" si="5"/>
        <v>0</v>
      </c>
    </row>
    <row r="100" spans="1:33" s="209" customFormat="1" ht="13.8" x14ac:dyDescent="0.3">
      <c r="A100" s="210">
        <v>420</v>
      </c>
      <c r="B100" s="211">
        <v>420049023</v>
      </c>
      <c r="C100" s="212" t="s">
        <v>98</v>
      </c>
      <c r="D100" s="211">
        <v>49</v>
      </c>
      <c r="E100" s="212" t="s">
        <v>96</v>
      </c>
      <c r="F100" s="211">
        <v>23</v>
      </c>
      <c r="G100" s="213" t="s">
        <v>407</v>
      </c>
      <c r="H100" s="374">
        <v>1</v>
      </c>
      <c r="I100" s="201">
        <v>10489.32201792559</v>
      </c>
      <c r="J100" s="202">
        <v>6248</v>
      </c>
      <c r="K100" s="202">
        <v>0</v>
      </c>
      <c r="L100" s="202">
        <v>893</v>
      </c>
      <c r="M100" s="375">
        <v>17630.322017925588</v>
      </c>
      <c r="N100" s="203">
        <v>1.1299435028248588E-2</v>
      </c>
      <c r="O100" s="204">
        <v>0</v>
      </c>
      <c r="P100" s="205">
        <v>0.09</v>
      </c>
      <c r="Q100" s="205">
        <v>3.5880393138787642E-4</v>
      </c>
      <c r="R100" s="206">
        <v>0</v>
      </c>
      <c r="S100" s="207">
        <v>16548</v>
      </c>
      <c r="T100" s="208">
        <v>0</v>
      </c>
      <c r="U100" s="208">
        <v>0</v>
      </c>
      <c r="V100" s="208">
        <v>0</v>
      </c>
      <c r="W100" s="208">
        <v>883</v>
      </c>
      <c r="X100" s="378">
        <v>17431</v>
      </c>
      <c r="Y100" s="215">
        <v>0</v>
      </c>
      <c r="Z100" s="204">
        <v>0</v>
      </c>
      <c r="AA100" s="202">
        <v>0</v>
      </c>
      <c r="AB100" s="202">
        <v>0</v>
      </c>
      <c r="AC100" s="214">
        <v>0</v>
      </c>
      <c r="AE100" s="227">
        <f t="shared" si="3"/>
        <v>0</v>
      </c>
      <c r="AF100" s="228">
        <f t="shared" si="4"/>
        <v>0</v>
      </c>
      <c r="AG100" s="229">
        <f t="shared" si="5"/>
        <v>0</v>
      </c>
    </row>
    <row r="101" spans="1:33" s="209" customFormat="1" ht="13.8" x14ac:dyDescent="0.3">
      <c r="A101" s="210">
        <v>420</v>
      </c>
      <c r="B101" s="211">
        <v>420049026</v>
      </c>
      <c r="C101" s="212" t="s">
        <v>98</v>
      </c>
      <c r="D101" s="211">
        <v>49</v>
      </c>
      <c r="E101" s="212" t="s">
        <v>96</v>
      </c>
      <c r="F101" s="211">
        <v>26</v>
      </c>
      <c r="G101" s="213" t="s">
        <v>100</v>
      </c>
      <c r="H101" s="374">
        <v>2</v>
      </c>
      <c r="I101" s="201">
        <v>11410</v>
      </c>
      <c r="J101" s="202">
        <v>3172</v>
      </c>
      <c r="K101" s="202">
        <v>0</v>
      </c>
      <c r="L101" s="202">
        <v>893</v>
      </c>
      <c r="M101" s="375">
        <v>15475</v>
      </c>
      <c r="N101" s="203">
        <v>2.2598870056497175E-2</v>
      </c>
      <c r="O101" s="204">
        <v>0</v>
      </c>
      <c r="P101" s="205">
        <v>0.09</v>
      </c>
      <c r="Q101" s="205">
        <v>4.9217475859246137E-4</v>
      </c>
      <c r="R101" s="206">
        <v>0</v>
      </c>
      <c r="S101" s="207">
        <v>28834</v>
      </c>
      <c r="T101" s="208">
        <v>0</v>
      </c>
      <c r="U101" s="208">
        <v>0</v>
      </c>
      <c r="V101" s="208">
        <v>0</v>
      </c>
      <c r="W101" s="208">
        <v>1766</v>
      </c>
      <c r="X101" s="378">
        <v>30600</v>
      </c>
      <c r="Y101" s="215">
        <v>0</v>
      </c>
      <c r="Z101" s="204">
        <v>0</v>
      </c>
      <c r="AA101" s="202">
        <v>0</v>
      </c>
      <c r="AB101" s="202">
        <v>0</v>
      </c>
      <c r="AC101" s="214">
        <v>0</v>
      </c>
      <c r="AE101" s="227">
        <f t="shared" si="3"/>
        <v>0</v>
      </c>
      <c r="AF101" s="228">
        <f t="shared" si="4"/>
        <v>0</v>
      </c>
      <c r="AG101" s="229">
        <f t="shared" si="5"/>
        <v>0</v>
      </c>
    </row>
    <row r="102" spans="1:33" s="209" customFormat="1" ht="13.8" x14ac:dyDescent="0.3">
      <c r="A102" s="210">
        <v>420</v>
      </c>
      <c r="B102" s="211">
        <v>420049031</v>
      </c>
      <c r="C102" s="212" t="s">
        <v>98</v>
      </c>
      <c r="D102" s="211">
        <v>49</v>
      </c>
      <c r="E102" s="212" t="s">
        <v>96</v>
      </c>
      <c r="F102" s="211">
        <v>31</v>
      </c>
      <c r="G102" s="213" t="s">
        <v>101</v>
      </c>
      <c r="H102" s="374">
        <v>2</v>
      </c>
      <c r="I102" s="201">
        <v>9433</v>
      </c>
      <c r="J102" s="202">
        <v>4518</v>
      </c>
      <c r="K102" s="202">
        <v>0</v>
      </c>
      <c r="L102" s="202">
        <v>893</v>
      </c>
      <c r="M102" s="375">
        <v>14844</v>
      </c>
      <c r="N102" s="203">
        <v>2.2598870056497175E-2</v>
      </c>
      <c r="O102" s="204">
        <v>0</v>
      </c>
      <c r="P102" s="205">
        <v>0.09</v>
      </c>
      <c r="Q102" s="205">
        <v>2.6379471872042089E-2</v>
      </c>
      <c r="R102" s="206">
        <v>0</v>
      </c>
      <c r="S102" s="207">
        <v>27586</v>
      </c>
      <c r="T102" s="208">
        <v>0</v>
      </c>
      <c r="U102" s="208">
        <v>0</v>
      </c>
      <c r="V102" s="208">
        <v>0</v>
      </c>
      <c r="W102" s="208">
        <v>1766</v>
      </c>
      <c r="X102" s="378">
        <v>29352</v>
      </c>
      <c r="Y102" s="215">
        <v>0</v>
      </c>
      <c r="Z102" s="204">
        <v>0</v>
      </c>
      <c r="AA102" s="202">
        <v>0</v>
      </c>
      <c r="AB102" s="202">
        <v>0</v>
      </c>
      <c r="AC102" s="214">
        <v>0</v>
      </c>
      <c r="AE102" s="227">
        <f t="shared" si="3"/>
        <v>0</v>
      </c>
      <c r="AF102" s="228">
        <f t="shared" si="4"/>
        <v>0</v>
      </c>
      <c r="AG102" s="229">
        <f t="shared" si="5"/>
        <v>0</v>
      </c>
    </row>
    <row r="103" spans="1:33" s="209" customFormat="1" ht="13.8" x14ac:dyDescent="0.3">
      <c r="A103" s="210">
        <v>420</v>
      </c>
      <c r="B103" s="211">
        <v>420049035</v>
      </c>
      <c r="C103" s="212" t="s">
        <v>98</v>
      </c>
      <c r="D103" s="211">
        <v>49</v>
      </c>
      <c r="E103" s="212" t="s">
        <v>96</v>
      </c>
      <c r="F103" s="211">
        <v>35</v>
      </c>
      <c r="G103" s="213" t="s">
        <v>22</v>
      </c>
      <c r="H103" s="374">
        <v>70</v>
      </c>
      <c r="I103" s="201">
        <v>11951</v>
      </c>
      <c r="J103" s="202">
        <v>4194</v>
      </c>
      <c r="K103" s="202">
        <v>0</v>
      </c>
      <c r="L103" s="202">
        <v>893</v>
      </c>
      <c r="M103" s="375">
        <v>17038</v>
      </c>
      <c r="N103" s="203">
        <v>0.7909604519774015</v>
      </c>
      <c r="O103" s="204">
        <v>0</v>
      </c>
      <c r="P103" s="205">
        <v>0.18</v>
      </c>
      <c r="Q103" s="205">
        <v>0.15096254097872849</v>
      </c>
      <c r="R103" s="206">
        <v>0</v>
      </c>
      <c r="S103" s="207">
        <v>1117410</v>
      </c>
      <c r="T103" s="208">
        <v>0</v>
      </c>
      <c r="U103" s="208">
        <v>0</v>
      </c>
      <c r="V103" s="208">
        <v>0</v>
      </c>
      <c r="W103" s="208">
        <v>61810</v>
      </c>
      <c r="X103" s="378">
        <v>1179220</v>
      </c>
      <c r="Y103" s="215">
        <v>0</v>
      </c>
      <c r="Z103" s="204">
        <v>0</v>
      </c>
      <c r="AA103" s="202">
        <v>0</v>
      </c>
      <c r="AB103" s="202">
        <v>0</v>
      </c>
      <c r="AC103" s="214">
        <v>0</v>
      </c>
      <c r="AE103" s="227">
        <f t="shared" si="3"/>
        <v>0</v>
      </c>
      <c r="AF103" s="228">
        <f t="shared" si="4"/>
        <v>0</v>
      </c>
      <c r="AG103" s="229">
        <f t="shared" si="5"/>
        <v>0</v>
      </c>
    </row>
    <row r="104" spans="1:33" s="209" customFormat="1" ht="13.8" x14ac:dyDescent="0.3">
      <c r="A104" s="210">
        <v>420</v>
      </c>
      <c r="B104" s="211">
        <v>420049044</v>
      </c>
      <c r="C104" s="212" t="s">
        <v>98</v>
      </c>
      <c r="D104" s="211">
        <v>49</v>
      </c>
      <c r="E104" s="212" t="s">
        <v>96</v>
      </c>
      <c r="F104" s="211">
        <v>44</v>
      </c>
      <c r="G104" s="213" t="s">
        <v>35</v>
      </c>
      <c r="H104" s="374">
        <v>4</v>
      </c>
      <c r="I104" s="201">
        <v>12695</v>
      </c>
      <c r="J104" s="202">
        <v>291</v>
      </c>
      <c r="K104" s="202">
        <v>0</v>
      </c>
      <c r="L104" s="202">
        <v>893</v>
      </c>
      <c r="M104" s="375">
        <v>13879</v>
      </c>
      <c r="N104" s="203">
        <v>4.519774011299435E-2</v>
      </c>
      <c r="O104" s="204">
        <v>0</v>
      </c>
      <c r="P104" s="205">
        <v>0.09</v>
      </c>
      <c r="Q104" s="205">
        <v>5.7376212232234096E-2</v>
      </c>
      <c r="R104" s="206">
        <v>0</v>
      </c>
      <c r="S104" s="207">
        <v>51356</v>
      </c>
      <c r="T104" s="208">
        <v>0</v>
      </c>
      <c r="U104" s="208">
        <v>0</v>
      </c>
      <c r="V104" s="208">
        <v>0</v>
      </c>
      <c r="W104" s="208">
        <v>3532</v>
      </c>
      <c r="X104" s="378">
        <v>54888</v>
      </c>
      <c r="Y104" s="215">
        <v>0</v>
      </c>
      <c r="Z104" s="204">
        <v>0</v>
      </c>
      <c r="AA104" s="202">
        <v>0</v>
      </c>
      <c r="AB104" s="202">
        <v>0</v>
      </c>
      <c r="AC104" s="214">
        <v>0</v>
      </c>
      <c r="AE104" s="227">
        <f t="shared" si="3"/>
        <v>0</v>
      </c>
      <c r="AF104" s="228">
        <f t="shared" si="4"/>
        <v>0</v>
      </c>
      <c r="AG104" s="229">
        <f t="shared" si="5"/>
        <v>0</v>
      </c>
    </row>
    <row r="105" spans="1:33" s="209" customFormat="1" ht="13.8" x14ac:dyDescent="0.3">
      <c r="A105" s="210">
        <v>420</v>
      </c>
      <c r="B105" s="211">
        <v>420049049</v>
      </c>
      <c r="C105" s="212" t="s">
        <v>98</v>
      </c>
      <c r="D105" s="211">
        <v>49</v>
      </c>
      <c r="E105" s="212" t="s">
        <v>96</v>
      </c>
      <c r="F105" s="211">
        <v>49</v>
      </c>
      <c r="G105" s="213" t="s">
        <v>96</v>
      </c>
      <c r="H105" s="374">
        <v>182</v>
      </c>
      <c r="I105" s="201">
        <v>12579</v>
      </c>
      <c r="J105" s="202">
        <v>15983</v>
      </c>
      <c r="K105" s="202">
        <v>0</v>
      </c>
      <c r="L105" s="202">
        <v>893</v>
      </c>
      <c r="M105" s="375">
        <v>29455</v>
      </c>
      <c r="N105" s="203">
        <v>2.0564971751412346</v>
      </c>
      <c r="O105" s="204">
        <v>0</v>
      </c>
      <c r="P105" s="205">
        <v>0.09</v>
      </c>
      <c r="Q105" s="205">
        <v>6.7737584027237549E-2</v>
      </c>
      <c r="R105" s="206">
        <v>0</v>
      </c>
      <c r="S105" s="207">
        <v>5139498</v>
      </c>
      <c r="T105" s="208">
        <v>0</v>
      </c>
      <c r="U105" s="208">
        <v>0</v>
      </c>
      <c r="V105" s="208">
        <v>0</v>
      </c>
      <c r="W105" s="208">
        <v>160706</v>
      </c>
      <c r="X105" s="378">
        <v>5300204</v>
      </c>
      <c r="Y105" s="215">
        <v>0</v>
      </c>
      <c r="Z105" s="204">
        <v>0</v>
      </c>
      <c r="AA105" s="202">
        <v>0</v>
      </c>
      <c r="AB105" s="202">
        <v>0</v>
      </c>
      <c r="AC105" s="214">
        <v>0</v>
      </c>
      <c r="AE105" s="227">
        <f t="shared" si="3"/>
        <v>0</v>
      </c>
      <c r="AF105" s="228">
        <f t="shared" si="4"/>
        <v>0</v>
      </c>
      <c r="AG105" s="229">
        <f t="shared" si="5"/>
        <v>0</v>
      </c>
    </row>
    <row r="106" spans="1:33" s="209" customFormat="1" ht="13.8" x14ac:dyDescent="0.3">
      <c r="A106" s="210">
        <v>420</v>
      </c>
      <c r="B106" s="211">
        <v>420049057</v>
      </c>
      <c r="C106" s="212" t="s">
        <v>98</v>
      </c>
      <c r="D106" s="211">
        <v>49</v>
      </c>
      <c r="E106" s="212" t="s">
        <v>96</v>
      </c>
      <c r="F106" s="211">
        <v>57</v>
      </c>
      <c r="G106" s="213" t="s">
        <v>23</v>
      </c>
      <c r="H106" s="374">
        <v>5</v>
      </c>
      <c r="I106" s="201">
        <v>11906</v>
      </c>
      <c r="J106" s="202">
        <v>606</v>
      </c>
      <c r="K106" s="202">
        <v>0</v>
      </c>
      <c r="L106" s="202">
        <v>893</v>
      </c>
      <c r="M106" s="375">
        <v>13405</v>
      </c>
      <c r="N106" s="203">
        <v>5.6497175141242938E-2</v>
      </c>
      <c r="O106" s="204">
        <v>0</v>
      </c>
      <c r="P106" s="205">
        <v>0.18</v>
      </c>
      <c r="Q106" s="205">
        <v>0.13019288988377753</v>
      </c>
      <c r="R106" s="206">
        <v>0</v>
      </c>
      <c r="S106" s="207">
        <v>61855</v>
      </c>
      <c r="T106" s="208">
        <v>0</v>
      </c>
      <c r="U106" s="208">
        <v>0</v>
      </c>
      <c r="V106" s="208">
        <v>0</v>
      </c>
      <c r="W106" s="208">
        <v>4415</v>
      </c>
      <c r="X106" s="378">
        <v>66270</v>
      </c>
      <c r="Y106" s="215">
        <v>0</v>
      </c>
      <c r="Z106" s="204">
        <v>0</v>
      </c>
      <c r="AA106" s="202">
        <v>0</v>
      </c>
      <c r="AB106" s="202">
        <v>0</v>
      </c>
      <c r="AC106" s="214">
        <v>0</v>
      </c>
      <c r="AE106" s="227">
        <f t="shared" si="3"/>
        <v>0</v>
      </c>
      <c r="AF106" s="228">
        <f t="shared" si="4"/>
        <v>0</v>
      </c>
      <c r="AG106" s="229">
        <f t="shared" si="5"/>
        <v>0</v>
      </c>
    </row>
    <row r="107" spans="1:33" s="209" customFormat="1" ht="13.8" x14ac:dyDescent="0.3">
      <c r="A107" s="210">
        <v>420</v>
      </c>
      <c r="B107" s="211">
        <v>420049067</v>
      </c>
      <c r="C107" s="212" t="s">
        <v>98</v>
      </c>
      <c r="D107" s="211">
        <v>49</v>
      </c>
      <c r="E107" s="212" t="s">
        <v>96</v>
      </c>
      <c r="F107" s="211">
        <v>67</v>
      </c>
      <c r="G107" s="213" t="s">
        <v>102</v>
      </c>
      <c r="H107" s="374">
        <v>1</v>
      </c>
      <c r="I107" s="201">
        <v>9383</v>
      </c>
      <c r="J107" s="202">
        <v>9441</v>
      </c>
      <c r="K107" s="202">
        <v>0</v>
      </c>
      <c r="L107" s="202">
        <v>893</v>
      </c>
      <c r="M107" s="375">
        <v>19717</v>
      </c>
      <c r="N107" s="203">
        <v>1.1299435028248588E-2</v>
      </c>
      <c r="O107" s="204">
        <v>0</v>
      </c>
      <c r="P107" s="205">
        <v>0.09</v>
      </c>
      <c r="Q107" s="205">
        <v>9.5495429265851162E-4</v>
      </c>
      <c r="R107" s="206">
        <v>0</v>
      </c>
      <c r="S107" s="207">
        <v>18611</v>
      </c>
      <c r="T107" s="208">
        <v>0</v>
      </c>
      <c r="U107" s="208">
        <v>0</v>
      </c>
      <c r="V107" s="208">
        <v>0</v>
      </c>
      <c r="W107" s="208">
        <v>883</v>
      </c>
      <c r="X107" s="378">
        <v>19494</v>
      </c>
      <c r="Y107" s="215">
        <v>0</v>
      </c>
      <c r="Z107" s="204">
        <v>0</v>
      </c>
      <c r="AA107" s="202">
        <v>0</v>
      </c>
      <c r="AB107" s="202">
        <v>0</v>
      </c>
      <c r="AC107" s="214">
        <v>0</v>
      </c>
      <c r="AE107" s="227">
        <f t="shared" si="3"/>
        <v>0</v>
      </c>
      <c r="AF107" s="228">
        <f t="shared" si="4"/>
        <v>0</v>
      </c>
      <c r="AG107" s="229">
        <f t="shared" si="5"/>
        <v>0</v>
      </c>
    </row>
    <row r="108" spans="1:33" s="209" customFormat="1" ht="13.8" x14ac:dyDescent="0.3">
      <c r="A108" s="210">
        <v>420</v>
      </c>
      <c r="B108" s="211">
        <v>420049079</v>
      </c>
      <c r="C108" s="212" t="s">
        <v>98</v>
      </c>
      <c r="D108" s="211">
        <v>49</v>
      </c>
      <c r="E108" s="212" t="s">
        <v>96</v>
      </c>
      <c r="F108" s="211">
        <v>79</v>
      </c>
      <c r="G108" s="213" t="s">
        <v>109</v>
      </c>
      <c r="H108" s="374">
        <v>1</v>
      </c>
      <c r="I108" s="201">
        <v>10291.429604063556</v>
      </c>
      <c r="J108" s="202">
        <v>644</v>
      </c>
      <c r="K108" s="202">
        <v>0</v>
      </c>
      <c r="L108" s="202">
        <v>893</v>
      </c>
      <c r="M108" s="375">
        <v>11828.429604063556</v>
      </c>
      <c r="N108" s="203">
        <v>1.1299435028248588E-2</v>
      </c>
      <c r="O108" s="204">
        <v>0</v>
      </c>
      <c r="P108" s="205">
        <v>0.09</v>
      </c>
      <c r="Q108" s="205">
        <v>6.3390672715199353E-2</v>
      </c>
      <c r="R108" s="206">
        <v>0</v>
      </c>
      <c r="S108" s="207">
        <v>10812</v>
      </c>
      <c r="T108" s="208">
        <v>0</v>
      </c>
      <c r="U108" s="208">
        <v>0</v>
      </c>
      <c r="V108" s="208">
        <v>0</v>
      </c>
      <c r="W108" s="208">
        <v>883</v>
      </c>
      <c r="X108" s="378">
        <v>11695</v>
      </c>
      <c r="Y108" s="215">
        <v>0</v>
      </c>
      <c r="Z108" s="204">
        <v>0</v>
      </c>
      <c r="AA108" s="202">
        <v>0</v>
      </c>
      <c r="AB108" s="202">
        <v>0</v>
      </c>
      <c r="AC108" s="214">
        <v>0</v>
      </c>
      <c r="AE108" s="227">
        <f t="shared" si="3"/>
        <v>0</v>
      </c>
      <c r="AF108" s="228">
        <f t="shared" si="4"/>
        <v>0</v>
      </c>
      <c r="AG108" s="229">
        <f t="shared" si="5"/>
        <v>0</v>
      </c>
    </row>
    <row r="109" spans="1:33" s="209" customFormat="1" ht="13.8" x14ac:dyDescent="0.3">
      <c r="A109" s="210">
        <v>420</v>
      </c>
      <c r="B109" s="211">
        <v>420049093</v>
      </c>
      <c r="C109" s="212" t="s">
        <v>98</v>
      </c>
      <c r="D109" s="211">
        <v>49</v>
      </c>
      <c r="E109" s="212" t="s">
        <v>96</v>
      </c>
      <c r="F109" s="211">
        <v>93</v>
      </c>
      <c r="G109" s="213" t="s">
        <v>25</v>
      </c>
      <c r="H109" s="374">
        <v>25</v>
      </c>
      <c r="I109" s="201">
        <v>12098</v>
      </c>
      <c r="J109" s="202">
        <v>346</v>
      </c>
      <c r="K109" s="202">
        <v>0</v>
      </c>
      <c r="L109" s="202">
        <v>893</v>
      </c>
      <c r="M109" s="375">
        <v>13337</v>
      </c>
      <c r="N109" s="203">
        <v>0.28248587570621481</v>
      </c>
      <c r="O109" s="204">
        <v>0</v>
      </c>
      <c r="P109" s="205">
        <v>0.09</v>
      </c>
      <c r="Q109" s="205">
        <v>9.2476404965341666E-2</v>
      </c>
      <c r="R109" s="206">
        <v>0</v>
      </c>
      <c r="S109" s="207">
        <v>317225</v>
      </c>
      <c r="T109" s="208">
        <v>0</v>
      </c>
      <c r="U109" s="208">
        <v>-9650</v>
      </c>
      <c r="V109" s="208">
        <v>0</v>
      </c>
      <c r="W109" s="208">
        <v>22075</v>
      </c>
      <c r="X109" s="378">
        <v>329650</v>
      </c>
      <c r="Y109" s="215">
        <v>10</v>
      </c>
      <c r="Z109" s="204">
        <v>0.77568186958268137</v>
      </c>
      <c r="AA109" s="202">
        <v>10340</v>
      </c>
      <c r="AB109" s="202">
        <v>0</v>
      </c>
      <c r="AC109" s="214">
        <v>0</v>
      </c>
      <c r="AE109" s="227">
        <f t="shared" si="3"/>
        <v>0</v>
      </c>
      <c r="AF109" s="228">
        <f t="shared" si="4"/>
        <v>0</v>
      </c>
      <c r="AG109" s="229">
        <f t="shared" si="5"/>
        <v>0</v>
      </c>
    </row>
    <row r="110" spans="1:33" s="209" customFormat="1" ht="13.8" x14ac:dyDescent="0.3">
      <c r="A110" s="210">
        <v>420</v>
      </c>
      <c r="B110" s="211">
        <v>420049133</v>
      </c>
      <c r="C110" s="212" t="s">
        <v>98</v>
      </c>
      <c r="D110" s="211">
        <v>49</v>
      </c>
      <c r="E110" s="212" t="s">
        <v>96</v>
      </c>
      <c r="F110" s="211">
        <v>133</v>
      </c>
      <c r="G110" s="213" t="s">
        <v>73</v>
      </c>
      <c r="H110" s="374">
        <v>2</v>
      </c>
      <c r="I110" s="201">
        <v>11175.497163151911</v>
      </c>
      <c r="J110" s="202">
        <v>2804</v>
      </c>
      <c r="K110" s="202">
        <v>0</v>
      </c>
      <c r="L110" s="202">
        <v>893</v>
      </c>
      <c r="M110" s="375">
        <v>14872.497163151911</v>
      </c>
      <c r="N110" s="203">
        <v>2.2598870056497175E-2</v>
      </c>
      <c r="O110" s="204">
        <v>0</v>
      </c>
      <c r="P110" s="205">
        <v>0.09</v>
      </c>
      <c r="Q110" s="205">
        <v>3.4369642442843969E-2</v>
      </c>
      <c r="R110" s="206">
        <v>0</v>
      </c>
      <c r="S110" s="207">
        <v>27644</v>
      </c>
      <c r="T110" s="208">
        <v>0</v>
      </c>
      <c r="U110" s="208">
        <v>0</v>
      </c>
      <c r="V110" s="208">
        <v>0</v>
      </c>
      <c r="W110" s="208">
        <v>1766</v>
      </c>
      <c r="X110" s="378">
        <v>29410</v>
      </c>
      <c r="Y110" s="215">
        <v>0</v>
      </c>
      <c r="Z110" s="204">
        <v>0</v>
      </c>
      <c r="AA110" s="202">
        <v>0</v>
      </c>
      <c r="AB110" s="202">
        <v>0</v>
      </c>
      <c r="AC110" s="214">
        <v>0</v>
      </c>
      <c r="AE110" s="227">
        <f t="shared" si="3"/>
        <v>0</v>
      </c>
      <c r="AF110" s="228">
        <f t="shared" si="4"/>
        <v>0</v>
      </c>
      <c r="AG110" s="229">
        <f t="shared" si="5"/>
        <v>0</v>
      </c>
    </row>
    <row r="111" spans="1:33" s="209" customFormat="1" ht="13.8" x14ac:dyDescent="0.3">
      <c r="A111" s="210">
        <v>420</v>
      </c>
      <c r="B111" s="211">
        <v>420049160</v>
      </c>
      <c r="C111" s="212" t="s">
        <v>98</v>
      </c>
      <c r="D111" s="211">
        <v>49</v>
      </c>
      <c r="E111" s="212" t="s">
        <v>96</v>
      </c>
      <c r="F111" s="211">
        <v>160</v>
      </c>
      <c r="G111" s="213" t="s">
        <v>104</v>
      </c>
      <c r="H111" s="374">
        <v>1</v>
      </c>
      <c r="I111" s="201">
        <v>9433</v>
      </c>
      <c r="J111" s="202">
        <v>277</v>
      </c>
      <c r="K111" s="202">
        <v>0</v>
      </c>
      <c r="L111" s="202">
        <v>893</v>
      </c>
      <c r="M111" s="375">
        <v>10603</v>
      </c>
      <c r="N111" s="203">
        <v>1.1299435028248588E-2</v>
      </c>
      <c r="O111" s="204">
        <v>0</v>
      </c>
      <c r="P111" s="205">
        <v>0.1273</v>
      </c>
      <c r="Q111" s="205">
        <v>0.10429118617141747</v>
      </c>
      <c r="R111" s="206">
        <v>0</v>
      </c>
      <c r="S111" s="207">
        <v>9600</v>
      </c>
      <c r="T111" s="208">
        <v>0</v>
      </c>
      <c r="U111" s="208">
        <v>0</v>
      </c>
      <c r="V111" s="208">
        <v>0</v>
      </c>
      <c r="W111" s="208">
        <v>883</v>
      </c>
      <c r="X111" s="378">
        <v>10483</v>
      </c>
      <c r="Y111" s="215">
        <v>0</v>
      </c>
      <c r="Z111" s="204">
        <v>0</v>
      </c>
      <c r="AA111" s="202">
        <v>0</v>
      </c>
      <c r="AB111" s="202">
        <v>0</v>
      </c>
      <c r="AC111" s="214">
        <v>0</v>
      </c>
      <c r="AE111" s="227">
        <f t="shared" si="3"/>
        <v>0</v>
      </c>
      <c r="AF111" s="228">
        <f t="shared" si="4"/>
        <v>0</v>
      </c>
      <c r="AG111" s="229">
        <f t="shared" si="5"/>
        <v>0</v>
      </c>
    </row>
    <row r="112" spans="1:33" s="209" customFormat="1" ht="13.8" x14ac:dyDescent="0.3">
      <c r="A112" s="210">
        <v>420</v>
      </c>
      <c r="B112" s="211">
        <v>420049165</v>
      </c>
      <c r="C112" s="212" t="s">
        <v>98</v>
      </c>
      <c r="D112" s="211">
        <v>49</v>
      </c>
      <c r="E112" s="212" t="s">
        <v>96</v>
      </c>
      <c r="F112" s="211">
        <v>165</v>
      </c>
      <c r="G112" s="213" t="s">
        <v>28</v>
      </c>
      <c r="H112" s="374">
        <v>11</v>
      </c>
      <c r="I112" s="201">
        <v>12715</v>
      </c>
      <c r="J112" s="202">
        <v>445</v>
      </c>
      <c r="K112" s="202">
        <v>0</v>
      </c>
      <c r="L112" s="202">
        <v>893</v>
      </c>
      <c r="M112" s="375">
        <v>14053</v>
      </c>
      <c r="N112" s="203">
        <v>0.12429378531073448</v>
      </c>
      <c r="O112" s="204">
        <v>0</v>
      </c>
      <c r="P112" s="205">
        <v>9.8299999999999998E-2</v>
      </c>
      <c r="Q112" s="205">
        <v>0.11134395972074</v>
      </c>
      <c r="R112" s="206">
        <v>0</v>
      </c>
      <c r="S112" s="207">
        <v>161340</v>
      </c>
      <c r="T112" s="208">
        <v>0</v>
      </c>
      <c r="U112" s="208">
        <v>-18219</v>
      </c>
      <c r="V112" s="208">
        <v>0</v>
      </c>
      <c r="W112" s="208">
        <v>9713</v>
      </c>
      <c r="X112" s="378">
        <v>152834</v>
      </c>
      <c r="Y112" s="215">
        <v>3</v>
      </c>
      <c r="Z112" s="204">
        <v>1.3844394208555013</v>
      </c>
      <c r="AA112" s="202">
        <v>19455</v>
      </c>
      <c r="AB112" s="202">
        <v>0</v>
      </c>
      <c r="AC112" s="214">
        <v>0</v>
      </c>
      <c r="AE112" s="227">
        <f t="shared" si="3"/>
        <v>0</v>
      </c>
      <c r="AF112" s="228">
        <f t="shared" si="4"/>
        <v>0</v>
      </c>
      <c r="AG112" s="229">
        <f t="shared" si="5"/>
        <v>4</v>
      </c>
    </row>
    <row r="113" spans="1:33" s="209" customFormat="1" ht="13.8" x14ac:dyDescent="0.3">
      <c r="A113" s="210">
        <v>420</v>
      </c>
      <c r="B113" s="211">
        <v>420049176</v>
      </c>
      <c r="C113" s="212" t="s">
        <v>98</v>
      </c>
      <c r="D113" s="211">
        <v>49</v>
      </c>
      <c r="E113" s="212" t="s">
        <v>96</v>
      </c>
      <c r="F113" s="211">
        <v>176</v>
      </c>
      <c r="G113" s="213" t="s">
        <v>29</v>
      </c>
      <c r="H113" s="374">
        <v>11</v>
      </c>
      <c r="I113" s="201">
        <v>11190</v>
      </c>
      <c r="J113" s="202">
        <v>3696</v>
      </c>
      <c r="K113" s="202">
        <v>0</v>
      </c>
      <c r="L113" s="202">
        <v>893</v>
      </c>
      <c r="M113" s="375">
        <v>15779</v>
      </c>
      <c r="N113" s="203">
        <v>0.12429378531073448</v>
      </c>
      <c r="O113" s="204">
        <v>0</v>
      </c>
      <c r="P113" s="205">
        <v>0.09</v>
      </c>
      <c r="Q113" s="205">
        <v>7.6091028554494497E-2</v>
      </c>
      <c r="R113" s="206">
        <v>0</v>
      </c>
      <c r="S113" s="207">
        <v>161898</v>
      </c>
      <c r="T113" s="208">
        <v>0</v>
      </c>
      <c r="U113" s="208">
        <v>0</v>
      </c>
      <c r="V113" s="208">
        <v>0</v>
      </c>
      <c r="W113" s="208">
        <v>9713</v>
      </c>
      <c r="X113" s="378">
        <v>171611</v>
      </c>
      <c r="Y113" s="215">
        <v>0</v>
      </c>
      <c r="Z113" s="204">
        <v>0</v>
      </c>
      <c r="AA113" s="202">
        <v>0</v>
      </c>
      <c r="AB113" s="202">
        <v>0</v>
      </c>
      <c r="AC113" s="214">
        <v>0</v>
      </c>
      <c r="AE113" s="227">
        <f t="shared" si="3"/>
        <v>0</v>
      </c>
      <c r="AF113" s="228">
        <f t="shared" si="4"/>
        <v>0</v>
      </c>
      <c r="AG113" s="229">
        <f t="shared" si="5"/>
        <v>0</v>
      </c>
    </row>
    <row r="114" spans="1:33" s="209" customFormat="1" ht="13.8" x14ac:dyDescent="0.3">
      <c r="A114" s="210">
        <v>420</v>
      </c>
      <c r="B114" s="211">
        <v>420049181</v>
      </c>
      <c r="C114" s="212" t="s">
        <v>98</v>
      </c>
      <c r="D114" s="211">
        <v>49</v>
      </c>
      <c r="E114" s="212" t="s">
        <v>96</v>
      </c>
      <c r="F114" s="211">
        <v>181</v>
      </c>
      <c r="G114" s="213" t="s">
        <v>105</v>
      </c>
      <c r="H114" s="374">
        <v>2</v>
      </c>
      <c r="I114" s="201">
        <v>10027</v>
      </c>
      <c r="J114" s="202">
        <v>676</v>
      </c>
      <c r="K114" s="202">
        <v>0</v>
      </c>
      <c r="L114" s="202">
        <v>893</v>
      </c>
      <c r="M114" s="375">
        <v>11596</v>
      </c>
      <c r="N114" s="203">
        <v>2.2598870056497175E-2</v>
      </c>
      <c r="O114" s="204">
        <v>0</v>
      </c>
      <c r="P114" s="205">
        <v>0.09</v>
      </c>
      <c r="Q114" s="205">
        <v>1.2964053022983042E-2</v>
      </c>
      <c r="R114" s="206">
        <v>0</v>
      </c>
      <c r="S114" s="207">
        <v>21164</v>
      </c>
      <c r="T114" s="208">
        <v>0</v>
      </c>
      <c r="U114" s="208">
        <v>0</v>
      </c>
      <c r="V114" s="208">
        <v>0</v>
      </c>
      <c r="W114" s="208">
        <v>1766</v>
      </c>
      <c r="X114" s="378">
        <v>22930</v>
      </c>
      <c r="Y114" s="215">
        <v>0</v>
      </c>
      <c r="Z114" s="204">
        <v>0</v>
      </c>
      <c r="AA114" s="202">
        <v>0</v>
      </c>
      <c r="AB114" s="202">
        <v>0</v>
      </c>
      <c r="AC114" s="214">
        <v>0</v>
      </c>
      <c r="AE114" s="227">
        <f t="shared" si="3"/>
        <v>0</v>
      </c>
      <c r="AF114" s="228">
        <f t="shared" si="4"/>
        <v>0</v>
      </c>
      <c r="AG114" s="229">
        <f t="shared" si="5"/>
        <v>0</v>
      </c>
    </row>
    <row r="115" spans="1:33" s="209" customFormat="1" ht="13.8" x14ac:dyDescent="0.3">
      <c r="A115" s="210">
        <v>420</v>
      </c>
      <c r="B115" s="211">
        <v>420049199</v>
      </c>
      <c r="C115" s="212" t="s">
        <v>98</v>
      </c>
      <c r="D115" s="211">
        <v>49</v>
      </c>
      <c r="E115" s="212" t="s">
        <v>96</v>
      </c>
      <c r="F115" s="211">
        <v>199</v>
      </c>
      <c r="G115" s="213" t="s">
        <v>162</v>
      </c>
      <c r="H115" s="374">
        <v>2</v>
      </c>
      <c r="I115" s="201">
        <v>10270.273693743404</v>
      </c>
      <c r="J115" s="202">
        <v>6906</v>
      </c>
      <c r="K115" s="202">
        <v>0</v>
      </c>
      <c r="L115" s="202">
        <v>893</v>
      </c>
      <c r="M115" s="375">
        <v>18069.273693743402</v>
      </c>
      <c r="N115" s="203">
        <v>2.2598870056497175E-2</v>
      </c>
      <c r="O115" s="204">
        <v>0</v>
      </c>
      <c r="P115" s="205">
        <v>0.09</v>
      </c>
      <c r="Q115" s="205">
        <v>7.5875780421165873E-4</v>
      </c>
      <c r="R115" s="206">
        <v>0</v>
      </c>
      <c r="S115" s="207">
        <v>33964</v>
      </c>
      <c r="T115" s="208">
        <v>0</v>
      </c>
      <c r="U115" s="208">
        <v>0</v>
      </c>
      <c r="V115" s="208">
        <v>0</v>
      </c>
      <c r="W115" s="208">
        <v>1766</v>
      </c>
      <c r="X115" s="378">
        <v>35730</v>
      </c>
      <c r="Y115" s="215">
        <v>0</v>
      </c>
      <c r="Z115" s="204">
        <v>0</v>
      </c>
      <c r="AA115" s="202">
        <v>0</v>
      </c>
      <c r="AB115" s="202">
        <v>0</v>
      </c>
      <c r="AC115" s="214">
        <v>0</v>
      </c>
      <c r="AE115" s="227">
        <f t="shared" si="3"/>
        <v>0</v>
      </c>
      <c r="AF115" s="228">
        <f t="shared" si="4"/>
        <v>0</v>
      </c>
      <c r="AG115" s="229">
        <f t="shared" si="5"/>
        <v>0</v>
      </c>
    </row>
    <row r="116" spans="1:33" s="209" customFormat="1" ht="13.8" x14ac:dyDescent="0.3">
      <c r="A116" s="210">
        <v>420</v>
      </c>
      <c r="B116" s="211">
        <v>420049207</v>
      </c>
      <c r="C116" s="212" t="s">
        <v>98</v>
      </c>
      <c r="D116" s="211">
        <v>49</v>
      </c>
      <c r="E116" s="212" t="s">
        <v>96</v>
      </c>
      <c r="F116" s="211">
        <v>207</v>
      </c>
      <c r="G116" s="213" t="s">
        <v>40</v>
      </c>
      <c r="H116" s="374">
        <v>2</v>
      </c>
      <c r="I116" s="201">
        <v>13760</v>
      </c>
      <c r="J116" s="202">
        <v>8748</v>
      </c>
      <c r="K116" s="202">
        <v>0</v>
      </c>
      <c r="L116" s="202">
        <v>893</v>
      </c>
      <c r="M116" s="375">
        <v>23401</v>
      </c>
      <c r="N116" s="203">
        <v>2.2598870056497175E-2</v>
      </c>
      <c r="O116" s="204">
        <v>0</v>
      </c>
      <c r="P116" s="205">
        <v>0.09</v>
      </c>
      <c r="Q116" s="205">
        <v>3.3917114893619577E-4</v>
      </c>
      <c r="R116" s="206">
        <v>0</v>
      </c>
      <c r="S116" s="207">
        <v>44508</v>
      </c>
      <c r="T116" s="208">
        <v>0</v>
      </c>
      <c r="U116" s="208">
        <v>0</v>
      </c>
      <c r="V116" s="208">
        <v>0</v>
      </c>
      <c r="W116" s="208">
        <v>1766</v>
      </c>
      <c r="X116" s="378">
        <v>46274</v>
      </c>
      <c r="Y116" s="215">
        <v>0</v>
      </c>
      <c r="Z116" s="204">
        <v>0</v>
      </c>
      <c r="AA116" s="202">
        <v>0</v>
      </c>
      <c r="AB116" s="202">
        <v>0</v>
      </c>
      <c r="AC116" s="214">
        <v>0</v>
      </c>
      <c r="AE116" s="227">
        <f t="shared" si="3"/>
        <v>0</v>
      </c>
      <c r="AF116" s="228">
        <f t="shared" si="4"/>
        <v>0</v>
      </c>
      <c r="AG116" s="229">
        <f t="shared" si="5"/>
        <v>0</v>
      </c>
    </row>
    <row r="117" spans="1:33" s="209" customFormat="1" ht="13.8" x14ac:dyDescent="0.3">
      <c r="A117" s="210">
        <v>420</v>
      </c>
      <c r="B117" s="211">
        <v>420049220</v>
      </c>
      <c r="C117" s="212" t="s">
        <v>98</v>
      </c>
      <c r="D117" s="211">
        <v>49</v>
      </c>
      <c r="E117" s="212" t="s">
        <v>96</v>
      </c>
      <c r="F117" s="211">
        <v>220</v>
      </c>
      <c r="G117" s="213" t="s">
        <v>42</v>
      </c>
      <c r="H117" s="374">
        <v>1</v>
      </c>
      <c r="I117" s="201">
        <v>11093.762837015447</v>
      </c>
      <c r="J117" s="202">
        <v>4440</v>
      </c>
      <c r="K117" s="202">
        <v>0</v>
      </c>
      <c r="L117" s="202">
        <v>893</v>
      </c>
      <c r="M117" s="375">
        <v>16426.762837015449</v>
      </c>
      <c r="N117" s="203">
        <v>1.1299435028248588E-2</v>
      </c>
      <c r="O117" s="204">
        <v>0</v>
      </c>
      <c r="P117" s="205">
        <v>0.09</v>
      </c>
      <c r="Q117" s="205">
        <v>1.4823609411200473E-2</v>
      </c>
      <c r="R117" s="206">
        <v>0</v>
      </c>
      <c r="S117" s="207">
        <v>15358</v>
      </c>
      <c r="T117" s="208">
        <v>0</v>
      </c>
      <c r="U117" s="208">
        <v>0</v>
      </c>
      <c r="V117" s="208">
        <v>0</v>
      </c>
      <c r="W117" s="208">
        <v>883</v>
      </c>
      <c r="X117" s="378">
        <v>16241</v>
      </c>
      <c r="Y117" s="215">
        <v>0</v>
      </c>
      <c r="Z117" s="204">
        <v>0</v>
      </c>
      <c r="AA117" s="202">
        <v>0</v>
      </c>
      <c r="AB117" s="202">
        <v>0</v>
      </c>
      <c r="AC117" s="214">
        <v>0</v>
      </c>
      <c r="AE117" s="227">
        <f t="shared" si="3"/>
        <v>0</v>
      </c>
      <c r="AF117" s="228">
        <f t="shared" si="4"/>
        <v>0</v>
      </c>
      <c r="AG117" s="229">
        <f t="shared" si="5"/>
        <v>0</v>
      </c>
    </row>
    <row r="118" spans="1:33" s="209" customFormat="1" ht="13.8" x14ac:dyDescent="0.3">
      <c r="A118" s="210">
        <v>420</v>
      </c>
      <c r="B118" s="211">
        <v>420049243</v>
      </c>
      <c r="C118" s="212" t="s">
        <v>98</v>
      </c>
      <c r="D118" s="211">
        <v>49</v>
      </c>
      <c r="E118" s="212" t="s">
        <v>96</v>
      </c>
      <c r="F118" s="211">
        <v>243</v>
      </c>
      <c r="G118" s="213" t="s">
        <v>74</v>
      </c>
      <c r="H118" s="374">
        <v>1</v>
      </c>
      <c r="I118" s="201">
        <v>13760</v>
      </c>
      <c r="J118" s="202">
        <v>2865</v>
      </c>
      <c r="K118" s="202">
        <v>0</v>
      </c>
      <c r="L118" s="202">
        <v>893</v>
      </c>
      <c r="M118" s="375">
        <v>17518</v>
      </c>
      <c r="N118" s="203">
        <v>1.1299435028248588E-2</v>
      </c>
      <c r="O118" s="204">
        <v>0</v>
      </c>
      <c r="P118" s="205">
        <v>0.09</v>
      </c>
      <c r="Q118" s="205">
        <v>4.9857181903632123E-3</v>
      </c>
      <c r="R118" s="206">
        <v>0</v>
      </c>
      <c r="S118" s="207">
        <v>16437</v>
      </c>
      <c r="T118" s="208">
        <v>0</v>
      </c>
      <c r="U118" s="208">
        <v>0</v>
      </c>
      <c r="V118" s="208">
        <v>0</v>
      </c>
      <c r="W118" s="208">
        <v>883</v>
      </c>
      <c r="X118" s="378">
        <v>17320</v>
      </c>
      <c r="Y118" s="215">
        <v>0</v>
      </c>
      <c r="Z118" s="204">
        <v>0</v>
      </c>
      <c r="AA118" s="202">
        <v>0</v>
      </c>
      <c r="AB118" s="202">
        <v>0</v>
      </c>
      <c r="AC118" s="214">
        <v>0</v>
      </c>
      <c r="AE118" s="227">
        <f t="shared" si="3"/>
        <v>0</v>
      </c>
      <c r="AF118" s="228">
        <f t="shared" si="4"/>
        <v>0</v>
      </c>
      <c r="AG118" s="229">
        <f t="shared" si="5"/>
        <v>0</v>
      </c>
    </row>
    <row r="119" spans="1:33" s="209" customFormat="1" ht="13.8" x14ac:dyDescent="0.3">
      <c r="A119" s="210">
        <v>420</v>
      </c>
      <c r="B119" s="211">
        <v>420049244</v>
      </c>
      <c r="C119" s="212" t="s">
        <v>98</v>
      </c>
      <c r="D119" s="211">
        <v>49</v>
      </c>
      <c r="E119" s="212" t="s">
        <v>96</v>
      </c>
      <c r="F119" s="211">
        <v>244</v>
      </c>
      <c r="G119" s="213" t="s">
        <v>43</v>
      </c>
      <c r="H119" s="374">
        <v>4</v>
      </c>
      <c r="I119" s="201">
        <v>10033</v>
      </c>
      <c r="J119" s="202">
        <v>3972</v>
      </c>
      <c r="K119" s="202">
        <v>0</v>
      </c>
      <c r="L119" s="202">
        <v>893</v>
      </c>
      <c r="M119" s="375">
        <v>14898</v>
      </c>
      <c r="N119" s="203">
        <v>4.519774011299435E-2</v>
      </c>
      <c r="O119" s="204">
        <v>0</v>
      </c>
      <c r="P119" s="205">
        <v>0.18</v>
      </c>
      <c r="Q119" s="205">
        <v>0.11013649821134344</v>
      </c>
      <c r="R119" s="206">
        <v>0</v>
      </c>
      <c r="S119" s="207">
        <v>55388</v>
      </c>
      <c r="T119" s="208">
        <v>0</v>
      </c>
      <c r="U119" s="208">
        <v>0</v>
      </c>
      <c r="V119" s="208">
        <v>0</v>
      </c>
      <c r="W119" s="208">
        <v>3532</v>
      </c>
      <c r="X119" s="378">
        <v>58920</v>
      </c>
      <c r="Y119" s="215">
        <v>2</v>
      </c>
      <c r="Z119" s="204">
        <v>0</v>
      </c>
      <c r="AA119" s="202">
        <v>0</v>
      </c>
      <c r="AB119" s="202">
        <v>0</v>
      </c>
      <c r="AC119" s="214">
        <v>0</v>
      </c>
      <c r="AE119" s="227">
        <f t="shared" si="3"/>
        <v>0</v>
      </c>
      <c r="AF119" s="228">
        <f t="shared" si="4"/>
        <v>0</v>
      </c>
      <c r="AG119" s="229">
        <f t="shared" si="5"/>
        <v>0</v>
      </c>
    </row>
    <row r="120" spans="1:33" s="209" customFormat="1" ht="13.8" x14ac:dyDescent="0.3">
      <c r="A120" s="210">
        <v>420</v>
      </c>
      <c r="B120" s="211">
        <v>420049248</v>
      </c>
      <c r="C120" s="212" t="s">
        <v>98</v>
      </c>
      <c r="D120" s="211">
        <v>49</v>
      </c>
      <c r="E120" s="212" t="s">
        <v>96</v>
      </c>
      <c r="F120" s="211">
        <v>248</v>
      </c>
      <c r="G120" s="213" t="s">
        <v>30</v>
      </c>
      <c r="H120" s="374">
        <v>8</v>
      </c>
      <c r="I120" s="201">
        <v>9372</v>
      </c>
      <c r="J120" s="202">
        <v>747</v>
      </c>
      <c r="K120" s="202">
        <v>0</v>
      </c>
      <c r="L120" s="202">
        <v>893</v>
      </c>
      <c r="M120" s="375">
        <v>11012</v>
      </c>
      <c r="N120" s="203">
        <v>9.03954802259887E-2</v>
      </c>
      <c r="O120" s="204">
        <v>0</v>
      </c>
      <c r="P120" s="205">
        <v>0.09</v>
      </c>
      <c r="Q120" s="205">
        <v>4.9600993687720175E-2</v>
      </c>
      <c r="R120" s="206">
        <v>0</v>
      </c>
      <c r="S120" s="207">
        <v>80040</v>
      </c>
      <c r="T120" s="208">
        <v>0</v>
      </c>
      <c r="U120" s="208">
        <v>0</v>
      </c>
      <c r="V120" s="208">
        <v>0</v>
      </c>
      <c r="W120" s="208">
        <v>7064</v>
      </c>
      <c r="X120" s="378">
        <v>87104</v>
      </c>
      <c r="Y120" s="215">
        <v>0</v>
      </c>
      <c r="Z120" s="204">
        <v>0</v>
      </c>
      <c r="AA120" s="202">
        <v>0</v>
      </c>
      <c r="AB120" s="202">
        <v>0</v>
      </c>
      <c r="AC120" s="214">
        <v>0</v>
      </c>
      <c r="AE120" s="227">
        <f t="shared" si="3"/>
        <v>0</v>
      </c>
      <c r="AF120" s="228">
        <f t="shared" si="4"/>
        <v>0</v>
      </c>
      <c r="AG120" s="229">
        <f t="shared" si="5"/>
        <v>0</v>
      </c>
    </row>
    <row r="121" spans="1:33" s="209" customFormat="1" ht="13.8" x14ac:dyDescent="0.3">
      <c r="A121" s="210">
        <v>420</v>
      </c>
      <c r="B121" s="211">
        <v>420049308</v>
      </c>
      <c r="C121" s="212" t="s">
        <v>98</v>
      </c>
      <c r="D121" s="211">
        <v>49</v>
      </c>
      <c r="E121" s="212" t="s">
        <v>96</v>
      </c>
      <c r="F121" s="211">
        <v>308</v>
      </c>
      <c r="G121" s="213" t="s">
        <v>32</v>
      </c>
      <c r="H121" s="374">
        <v>1</v>
      </c>
      <c r="I121" s="201">
        <v>9433</v>
      </c>
      <c r="J121" s="202">
        <v>5474</v>
      </c>
      <c r="K121" s="202">
        <v>0</v>
      </c>
      <c r="L121" s="202">
        <v>893</v>
      </c>
      <c r="M121" s="375">
        <v>15800</v>
      </c>
      <c r="N121" s="203">
        <v>1.1299435028248588E-2</v>
      </c>
      <c r="O121" s="204">
        <v>0</v>
      </c>
      <c r="P121" s="205">
        <v>0.09</v>
      </c>
      <c r="Q121" s="205">
        <v>2.3641882717250402E-3</v>
      </c>
      <c r="R121" s="206">
        <v>0</v>
      </c>
      <c r="S121" s="207">
        <v>14739</v>
      </c>
      <c r="T121" s="208">
        <v>0</v>
      </c>
      <c r="U121" s="208">
        <v>0</v>
      </c>
      <c r="V121" s="208">
        <v>0</v>
      </c>
      <c r="W121" s="208">
        <v>883</v>
      </c>
      <c r="X121" s="378">
        <v>15622</v>
      </c>
      <c r="Y121" s="215">
        <v>0</v>
      </c>
      <c r="Z121" s="204">
        <v>0</v>
      </c>
      <c r="AA121" s="202">
        <v>0</v>
      </c>
      <c r="AB121" s="202">
        <v>0</v>
      </c>
      <c r="AC121" s="214">
        <v>0</v>
      </c>
      <c r="AE121" s="227">
        <f t="shared" si="3"/>
        <v>0</v>
      </c>
      <c r="AF121" s="228">
        <f t="shared" si="4"/>
        <v>0</v>
      </c>
      <c r="AG121" s="229">
        <f t="shared" si="5"/>
        <v>0</v>
      </c>
    </row>
    <row r="122" spans="1:33" s="209" customFormat="1" ht="13.8" x14ac:dyDescent="0.3">
      <c r="A122" s="210">
        <v>420</v>
      </c>
      <c r="B122" s="211">
        <v>420049314</v>
      </c>
      <c r="C122" s="212" t="s">
        <v>98</v>
      </c>
      <c r="D122" s="211">
        <v>49</v>
      </c>
      <c r="E122" s="212" t="s">
        <v>96</v>
      </c>
      <c r="F122" s="211">
        <v>314</v>
      </c>
      <c r="G122" s="213" t="s">
        <v>46</v>
      </c>
      <c r="H122" s="374">
        <v>1</v>
      </c>
      <c r="I122" s="201">
        <v>13711</v>
      </c>
      <c r="J122" s="202">
        <v>10637</v>
      </c>
      <c r="K122" s="202">
        <v>0</v>
      </c>
      <c r="L122" s="202">
        <v>893</v>
      </c>
      <c r="M122" s="375">
        <v>25241</v>
      </c>
      <c r="N122" s="203">
        <v>1.1299435028248588E-2</v>
      </c>
      <c r="O122" s="204">
        <v>0</v>
      </c>
      <c r="P122" s="205">
        <v>0.09</v>
      </c>
      <c r="Q122" s="205">
        <v>2.0807861007599376E-3</v>
      </c>
      <c r="R122" s="206">
        <v>0</v>
      </c>
      <c r="S122" s="207">
        <v>24073</v>
      </c>
      <c r="T122" s="208">
        <v>0</v>
      </c>
      <c r="U122" s="208">
        <v>0</v>
      </c>
      <c r="V122" s="208">
        <v>0</v>
      </c>
      <c r="W122" s="208">
        <v>883</v>
      </c>
      <c r="X122" s="378">
        <v>24956</v>
      </c>
      <c r="Y122" s="215">
        <v>0</v>
      </c>
      <c r="Z122" s="204">
        <v>0</v>
      </c>
      <c r="AA122" s="202">
        <v>0</v>
      </c>
      <c r="AB122" s="202">
        <v>0</v>
      </c>
      <c r="AC122" s="214">
        <v>0</v>
      </c>
      <c r="AE122" s="227">
        <f t="shared" si="3"/>
        <v>0</v>
      </c>
      <c r="AF122" s="228">
        <f t="shared" si="4"/>
        <v>0</v>
      </c>
      <c r="AG122" s="229">
        <f t="shared" si="5"/>
        <v>0</v>
      </c>
    </row>
    <row r="123" spans="1:33" s="209" customFormat="1" ht="13.8" x14ac:dyDescent="0.3">
      <c r="A123" s="210">
        <v>420</v>
      </c>
      <c r="B123" s="211">
        <v>420049347</v>
      </c>
      <c r="C123" s="212" t="s">
        <v>98</v>
      </c>
      <c r="D123" s="211">
        <v>49</v>
      </c>
      <c r="E123" s="212" t="s">
        <v>96</v>
      </c>
      <c r="F123" s="211">
        <v>347</v>
      </c>
      <c r="G123" s="213" t="s">
        <v>106</v>
      </c>
      <c r="H123" s="374">
        <v>5</v>
      </c>
      <c r="I123" s="201">
        <v>11119</v>
      </c>
      <c r="J123" s="202">
        <v>5019</v>
      </c>
      <c r="K123" s="202">
        <v>0</v>
      </c>
      <c r="L123" s="202">
        <v>893</v>
      </c>
      <c r="M123" s="375">
        <v>17031</v>
      </c>
      <c r="N123" s="203">
        <v>5.6497175141242938E-2</v>
      </c>
      <c r="O123" s="204">
        <v>0</v>
      </c>
      <c r="P123" s="205">
        <v>0.09</v>
      </c>
      <c r="Q123" s="205">
        <v>4.4824013556886656E-3</v>
      </c>
      <c r="R123" s="206">
        <v>0</v>
      </c>
      <c r="S123" s="207">
        <v>79780</v>
      </c>
      <c r="T123" s="208">
        <v>0</v>
      </c>
      <c r="U123" s="208">
        <v>0</v>
      </c>
      <c r="V123" s="208">
        <v>0</v>
      </c>
      <c r="W123" s="208">
        <v>4415</v>
      </c>
      <c r="X123" s="378">
        <v>84195</v>
      </c>
      <c r="Y123" s="215">
        <v>0</v>
      </c>
      <c r="Z123" s="204">
        <v>0</v>
      </c>
      <c r="AA123" s="202">
        <v>0</v>
      </c>
      <c r="AB123" s="202">
        <v>0</v>
      </c>
      <c r="AC123" s="214">
        <v>0</v>
      </c>
      <c r="AE123" s="227">
        <f t="shared" si="3"/>
        <v>0</v>
      </c>
      <c r="AF123" s="228">
        <f t="shared" si="4"/>
        <v>0</v>
      </c>
      <c r="AG123" s="229">
        <f t="shared" si="5"/>
        <v>0</v>
      </c>
    </row>
    <row r="124" spans="1:33" s="209" customFormat="1" ht="13.8" x14ac:dyDescent="0.3">
      <c r="A124" s="210">
        <v>420</v>
      </c>
      <c r="B124" s="211">
        <v>420049616</v>
      </c>
      <c r="C124" s="212" t="s">
        <v>98</v>
      </c>
      <c r="D124" s="211">
        <v>49</v>
      </c>
      <c r="E124" s="212" t="s">
        <v>96</v>
      </c>
      <c r="F124" s="211">
        <v>616</v>
      </c>
      <c r="G124" s="213" t="s">
        <v>133</v>
      </c>
      <c r="H124" s="374">
        <v>1</v>
      </c>
      <c r="I124" s="201">
        <v>10477.429810126583</v>
      </c>
      <c r="J124" s="202">
        <v>3513</v>
      </c>
      <c r="K124" s="202">
        <v>0</v>
      </c>
      <c r="L124" s="202">
        <v>893</v>
      </c>
      <c r="M124" s="375">
        <v>14883.429810126583</v>
      </c>
      <c r="N124" s="203">
        <v>1.1299435028248588E-2</v>
      </c>
      <c r="O124" s="204">
        <v>0</v>
      </c>
      <c r="P124" s="205">
        <v>0.09</v>
      </c>
      <c r="Q124" s="205">
        <v>3.4879428023482845E-2</v>
      </c>
      <c r="R124" s="206">
        <v>0</v>
      </c>
      <c r="S124" s="207">
        <v>13832</v>
      </c>
      <c r="T124" s="208">
        <v>0</v>
      </c>
      <c r="U124" s="208">
        <v>0</v>
      </c>
      <c r="V124" s="208">
        <v>0</v>
      </c>
      <c r="W124" s="208">
        <v>883</v>
      </c>
      <c r="X124" s="378">
        <v>14715</v>
      </c>
      <c r="Y124" s="215">
        <v>0</v>
      </c>
      <c r="Z124" s="204">
        <v>0</v>
      </c>
      <c r="AA124" s="202">
        <v>0</v>
      </c>
      <c r="AB124" s="202">
        <v>0</v>
      </c>
      <c r="AC124" s="214">
        <v>0</v>
      </c>
      <c r="AE124" s="227">
        <f t="shared" si="3"/>
        <v>0</v>
      </c>
      <c r="AF124" s="228">
        <f t="shared" si="4"/>
        <v>0</v>
      </c>
      <c r="AG124" s="229">
        <f t="shared" si="5"/>
        <v>0</v>
      </c>
    </row>
    <row r="125" spans="1:33" s="209" customFormat="1" ht="13.8" x14ac:dyDescent="0.3">
      <c r="A125" s="210">
        <v>420</v>
      </c>
      <c r="B125" s="211">
        <v>420049625</v>
      </c>
      <c r="C125" s="212" t="s">
        <v>98</v>
      </c>
      <c r="D125" s="211">
        <v>49</v>
      </c>
      <c r="E125" s="212" t="s">
        <v>96</v>
      </c>
      <c r="F125" s="211">
        <v>625</v>
      </c>
      <c r="G125" s="213" t="s">
        <v>49</v>
      </c>
      <c r="H125" s="374">
        <v>1</v>
      </c>
      <c r="I125" s="201">
        <v>10048.638756043141</v>
      </c>
      <c r="J125" s="202">
        <v>1723</v>
      </c>
      <c r="K125" s="202">
        <v>0</v>
      </c>
      <c r="L125" s="202">
        <v>893</v>
      </c>
      <c r="M125" s="375">
        <v>12664.638756043141</v>
      </c>
      <c r="N125" s="203">
        <v>1.1299435028248588E-2</v>
      </c>
      <c r="O125" s="204">
        <v>0</v>
      </c>
      <c r="P125" s="205">
        <v>0.09</v>
      </c>
      <c r="Q125" s="205">
        <v>4.0604699045540807E-3</v>
      </c>
      <c r="R125" s="206">
        <v>0</v>
      </c>
      <c r="S125" s="207">
        <v>11639</v>
      </c>
      <c r="T125" s="208">
        <v>0</v>
      </c>
      <c r="U125" s="208">
        <v>0</v>
      </c>
      <c r="V125" s="208">
        <v>0</v>
      </c>
      <c r="W125" s="208">
        <v>883</v>
      </c>
      <c r="X125" s="378">
        <v>12522</v>
      </c>
      <c r="Y125" s="215">
        <v>0</v>
      </c>
      <c r="Z125" s="204">
        <v>0</v>
      </c>
      <c r="AA125" s="202">
        <v>0</v>
      </c>
      <c r="AB125" s="202">
        <v>0</v>
      </c>
      <c r="AC125" s="214">
        <v>0</v>
      </c>
      <c r="AE125" s="227">
        <f t="shared" si="3"/>
        <v>0</v>
      </c>
      <c r="AF125" s="228">
        <f t="shared" si="4"/>
        <v>0</v>
      </c>
      <c r="AG125" s="229">
        <f t="shared" si="5"/>
        <v>0</v>
      </c>
    </row>
    <row r="126" spans="1:33" s="209" customFormat="1" ht="13.8" x14ac:dyDescent="0.3">
      <c r="A126" s="210">
        <v>426</v>
      </c>
      <c r="B126" s="211">
        <v>426149009</v>
      </c>
      <c r="C126" s="212" t="s">
        <v>107</v>
      </c>
      <c r="D126" s="211">
        <v>149</v>
      </c>
      <c r="E126" s="212" t="s">
        <v>103</v>
      </c>
      <c r="F126" s="211">
        <v>9</v>
      </c>
      <c r="G126" s="213" t="s">
        <v>108</v>
      </c>
      <c r="H126" s="374">
        <v>3</v>
      </c>
      <c r="I126" s="201">
        <v>12729</v>
      </c>
      <c r="J126" s="202">
        <v>8131</v>
      </c>
      <c r="K126" s="202">
        <v>0</v>
      </c>
      <c r="L126" s="202">
        <v>893</v>
      </c>
      <c r="M126" s="375">
        <v>21753</v>
      </c>
      <c r="N126" s="203">
        <v>0</v>
      </c>
      <c r="O126" s="204">
        <v>0</v>
      </c>
      <c r="P126" s="205">
        <v>0.09</v>
      </c>
      <c r="Q126" s="205">
        <v>2.553844673629116E-3</v>
      </c>
      <c r="R126" s="206">
        <v>0</v>
      </c>
      <c r="S126" s="207">
        <v>62580</v>
      </c>
      <c r="T126" s="208">
        <v>0</v>
      </c>
      <c r="U126" s="208">
        <v>0</v>
      </c>
      <c r="V126" s="208">
        <v>0</v>
      </c>
      <c r="W126" s="208">
        <v>2679</v>
      </c>
      <c r="X126" s="378">
        <v>65259</v>
      </c>
      <c r="Y126" s="215">
        <v>0</v>
      </c>
      <c r="Z126" s="204">
        <v>0</v>
      </c>
      <c r="AA126" s="202">
        <v>0</v>
      </c>
      <c r="AB126" s="202">
        <v>0</v>
      </c>
      <c r="AC126" s="214">
        <v>0</v>
      </c>
      <c r="AE126" s="227">
        <f t="shared" si="3"/>
        <v>0</v>
      </c>
      <c r="AF126" s="228">
        <f t="shared" si="4"/>
        <v>0</v>
      </c>
      <c r="AG126" s="229">
        <f t="shared" si="5"/>
        <v>0</v>
      </c>
    </row>
    <row r="127" spans="1:33" s="209" customFormat="1" ht="13.8" x14ac:dyDescent="0.3">
      <c r="A127" s="210">
        <v>426</v>
      </c>
      <c r="B127" s="211">
        <v>426149079</v>
      </c>
      <c r="C127" s="212" t="s">
        <v>107</v>
      </c>
      <c r="D127" s="211">
        <v>149</v>
      </c>
      <c r="E127" s="212" t="s">
        <v>103</v>
      </c>
      <c r="F127" s="211">
        <v>79</v>
      </c>
      <c r="G127" s="213" t="s">
        <v>109</v>
      </c>
      <c r="H127" s="374">
        <v>1</v>
      </c>
      <c r="I127" s="201">
        <v>8410</v>
      </c>
      <c r="J127" s="202">
        <v>526</v>
      </c>
      <c r="K127" s="202">
        <v>0</v>
      </c>
      <c r="L127" s="202">
        <v>893</v>
      </c>
      <c r="M127" s="375">
        <v>9829</v>
      </c>
      <c r="N127" s="203">
        <v>0</v>
      </c>
      <c r="O127" s="204">
        <v>0</v>
      </c>
      <c r="P127" s="205">
        <v>0.09</v>
      </c>
      <c r="Q127" s="205">
        <v>6.3390672715199353E-2</v>
      </c>
      <c r="R127" s="206">
        <v>0</v>
      </c>
      <c r="S127" s="207">
        <v>8936</v>
      </c>
      <c r="T127" s="208">
        <v>0</v>
      </c>
      <c r="U127" s="208">
        <v>0</v>
      </c>
      <c r="V127" s="208">
        <v>0</v>
      </c>
      <c r="W127" s="208">
        <v>893</v>
      </c>
      <c r="X127" s="378">
        <v>9829</v>
      </c>
      <c r="Y127" s="215">
        <v>0</v>
      </c>
      <c r="Z127" s="204">
        <v>0</v>
      </c>
      <c r="AA127" s="202">
        <v>0</v>
      </c>
      <c r="AB127" s="202">
        <v>0</v>
      </c>
      <c r="AC127" s="214">
        <v>0</v>
      </c>
      <c r="AE127" s="227">
        <f t="shared" si="3"/>
        <v>0</v>
      </c>
      <c r="AF127" s="228">
        <f t="shared" si="4"/>
        <v>0</v>
      </c>
      <c r="AG127" s="229">
        <f t="shared" si="5"/>
        <v>0</v>
      </c>
    </row>
    <row r="128" spans="1:33" s="209" customFormat="1" ht="13.8" x14ac:dyDescent="0.3">
      <c r="A128" s="210">
        <v>426</v>
      </c>
      <c r="B128" s="211">
        <v>426149128</v>
      </c>
      <c r="C128" s="212" t="s">
        <v>107</v>
      </c>
      <c r="D128" s="211">
        <v>149</v>
      </c>
      <c r="E128" s="212" t="s">
        <v>103</v>
      </c>
      <c r="F128" s="211">
        <v>128</v>
      </c>
      <c r="G128" s="213" t="s">
        <v>110</v>
      </c>
      <c r="H128" s="374">
        <v>6</v>
      </c>
      <c r="I128" s="201">
        <v>12411</v>
      </c>
      <c r="J128" s="202">
        <v>655</v>
      </c>
      <c r="K128" s="202">
        <v>0</v>
      </c>
      <c r="L128" s="202">
        <v>893</v>
      </c>
      <c r="M128" s="375">
        <v>13959</v>
      </c>
      <c r="N128" s="203">
        <v>0</v>
      </c>
      <c r="O128" s="204">
        <v>0</v>
      </c>
      <c r="P128" s="205">
        <v>0.18</v>
      </c>
      <c r="Q128" s="205">
        <v>3.3722750921058114E-2</v>
      </c>
      <c r="R128" s="206">
        <v>0</v>
      </c>
      <c r="S128" s="207">
        <v>78396</v>
      </c>
      <c r="T128" s="208">
        <v>0</v>
      </c>
      <c r="U128" s="208">
        <v>0</v>
      </c>
      <c r="V128" s="208">
        <v>0</v>
      </c>
      <c r="W128" s="208">
        <v>5358</v>
      </c>
      <c r="X128" s="378">
        <v>83754</v>
      </c>
      <c r="Y128" s="215">
        <v>0</v>
      </c>
      <c r="Z128" s="204">
        <v>0</v>
      </c>
      <c r="AA128" s="202">
        <v>0</v>
      </c>
      <c r="AB128" s="202">
        <v>0</v>
      </c>
      <c r="AC128" s="214">
        <v>0</v>
      </c>
      <c r="AE128" s="227">
        <f t="shared" si="3"/>
        <v>0</v>
      </c>
      <c r="AF128" s="228">
        <f t="shared" si="4"/>
        <v>0</v>
      </c>
      <c r="AG128" s="229">
        <f t="shared" si="5"/>
        <v>0</v>
      </c>
    </row>
    <row r="129" spans="1:33" s="209" customFormat="1" ht="13.8" x14ac:dyDescent="0.3">
      <c r="A129" s="210">
        <v>426</v>
      </c>
      <c r="B129" s="211">
        <v>426149149</v>
      </c>
      <c r="C129" s="212" t="s">
        <v>107</v>
      </c>
      <c r="D129" s="211">
        <v>149</v>
      </c>
      <c r="E129" s="212" t="s">
        <v>103</v>
      </c>
      <c r="F129" s="211">
        <v>149</v>
      </c>
      <c r="G129" s="213" t="s">
        <v>103</v>
      </c>
      <c r="H129" s="374">
        <v>336</v>
      </c>
      <c r="I129" s="201">
        <v>11701</v>
      </c>
      <c r="J129" s="202">
        <v>118</v>
      </c>
      <c r="K129" s="202">
        <v>0</v>
      </c>
      <c r="L129" s="202">
        <v>893</v>
      </c>
      <c r="M129" s="375">
        <v>12712</v>
      </c>
      <c r="N129" s="203">
        <v>0</v>
      </c>
      <c r="O129" s="204">
        <v>0</v>
      </c>
      <c r="P129" s="205">
        <v>0.18</v>
      </c>
      <c r="Q129" s="205">
        <v>0.11365970423433619</v>
      </c>
      <c r="R129" s="206">
        <v>0</v>
      </c>
      <c r="S129" s="207">
        <v>3971184</v>
      </c>
      <c r="T129" s="208">
        <v>0</v>
      </c>
      <c r="U129" s="208">
        <v>0</v>
      </c>
      <c r="V129" s="208">
        <v>0</v>
      </c>
      <c r="W129" s="208">
        <v>300048</v>
      </c>
      <c r="X129" s="378">
        <v>4271232</v>
      </c>
      <c r="Y129" s="215">
        <v>0</v>
      </c>
      <c r="Z129" s="204">
        <v>0</v>
      </c>
      <c r="AA129" s="202">
        <v>0</v>
      </c>
      <c r="AB129" s="202">
        <v>0</v>
      </c>
      <c r="AC129" s="214">
        <v>0</v>
      </c>
      <c r="AE129" s="227">
        <f t="shared" si="3"/>
        <v>0</v>
      </c>
      <c r="AF129" s="228">
        <f t="shared" si="4"/>
        <v>0</v>
      </c>
      <c r="AG129" s="229">
        <f t="shared" si="5"/>
        <v>0</v>
      </c>
    </row>
    <row r="130" spans="1:33" s="209" customFormat="1" ht="13.8" x14ac:dyDescent="0.3">
      <c r="A130" s="210">
        <v>426</v>
      </c>
      <c r="B130" s="211">
        <v>426149181</v>
      </c>
      <c r="C130" s="212" t="s">
        <v>107</v>
      </c>
      <c r="D130" s="211">
        <v>149</v>
      </c>
      <c r="E130" s="212" t="s">
        <v>103</v>
      </c>
      <c r="F130" s="211">
        <v>181</v>
      </c>
      <c r="G130" s="213" t="s">
        <v>105</v>
      </c>
      <c r="H130" s="374">
        <v>12</v>
      </c>
      <c r="I130" s="201">
        <v>10019</v>
      </c>
      <c r="J130" s="202">
        <v>676</v>
      </c>
      <c r="K130" s="202">
        <v>0</v>
      </c>
      <c r="L130" s="202">
        <v>893</v>
      </c>
      <c r="M130" s="375">
        <v>11588</v>
      </c>
      <c r="N130" s="203">
        <v>0</v>
      </c>
      <c r="O130" s="204">
        <v>0</v>
      </c>
      <c r="P130" s="205">
        <v>0.09</v>
      </c>
      <c r="Q130" s="205">
        <v>1.2964053022983042E-2</v>
      </c>
      <c r="R130" s="206">
        <v>0</v>
      </c>
      <c r="S130" s="207">
        <v>128340</v>
      </c>
      <c r="T130" s="208">
        <v>0</v>
      </c>
      <c r="U130" s="208">
        <v>0</v>
      </c>
      <c r="V130" s="208">
        <v>0</v>
      </c>
      <c r="W130" s="208">
        <v>10716</v>
      </c>
      <c r="X130" s="378">
        <v>139056</v>
      </c>
      <c r="Y130" s="215">
        <v>0</v>
      </c>
      <c r="Z130" s="204">
        <v>0</v>
      </c>
      <c r="AA130" s="202">
        <v>0</v>
      </c>
      <c r="AB130" s="202">
        <v>0</v>
      </c>
      <c r="AC130" s="214">
        <v>0</v>
      </c>
      <c r="AE130" s="227">
        <f t="shared" si="3"/>
        <v>0</v>
      </c>
      <c r="AF130" s="228">
        <f t="shared" si="4"/>
        <v>0</v>
      </c>
      <c r="AG130" s="229">
        <f t="shared" si="5"/>
        <v>0</v>
      </c>
    </row>
    <row r="131" spans="1:33" s="209" customFormat="1" ht="13.8" x14ac:dyDescent="0.3">
      <c r="A131" s="210">
        <v>426</v>
      </c>
      <c r="B131" s="211">
        <v>426149211</v>
      </c>
      <c r="C131" s="212" t="s">
        <v>107</v>
      </c>
      <c r="D131" s="211">
        <v>149</v>
      </c>
      <c r="E131" s="212" t="s">
        <v>103</v>
      </c>
      <c r="F131" s="211">
        <v>211</v>
      </c>
      <c r="G131" s="213" t="s">
        <v>80</v>
      </c>
      <c r="H131" s="374">
        <v>2</v>
      </c>
      <c r="I131" s="201">
        <v>13676</v>
      </c>
      <c r="J131" s="202">
        <v>2322</v>
      </c>
      <c r="K131" s="202">
        <v>0</v>
      </c>
      <c r="L131" s="202">
        <v>893</v>
      </c>
      <c r="M131" s="375">
        <v>16891</v>
      </c>
      <c r="N131" s="203">
        <v>0</v>
      </c>
      <c r="O131" s="204">
        <v>0</v>
      </c>
      <c r="P131" s="205">
        <v>0.09</v>
      </c>
      <c r="Q131" s="205">
        <v>1.7195122173668032E-3</v>
      </c>
      <c r="R131" s="206">
        <v>0</v>
      </c>
      <c r="S131" s="207">
        <v>31996</v>
      </c>
      <c r="T131" s="208">
        <v>0</v>
      </c>
      <c r="U131" s="208">
        <v>0</v>
      </c>
      <c r="V131" s="208">
        <v>0</v>
      </c>
      <c r="W131" s="208">
        <v>1786</v>
      </c>
      <c r="X131" s="378">
        <v>33782</v>
      </c>
      <c r="Y131" s="215">
        <v>0</v>
      </c>
      <c r="Z131" s="204">
        <v>0</v>
      </c>
      <c r="AA131" s="202">
        <v>0</v>
      </c>
      <c r="AB131" s="202">
        <v>0</v>
      </c>
      <c r="AC131" s="214">
        <v>0</v>
      </c>
      <c r="AE131" s="227">
        <f t="shared" si="3"/>
        <v>0</v>
      </c>
      <c r="AF131" s="228">
        <f t="shared" si="4"/>
        <v>0</v>
      </c>
      <c r="AG131" s="229">
        <f t="shared" si="5"/>
        <v>0</v>
      </c>
    </row>
    <row r="132" spans="1:33" s="209" customFormat="1" ht="13.8" x14ac:dyDescent="0.3">
      <c r="A132" s="210">
        <v>428</v>
      </c>
      <c r="B132" s="211">
        <v>428035035</v>
      </c>
      <c r="C132" s="212" t="s">
        <v>111</v>
      </c>
      <c r="D132" s="211">
        <v>35</v>
      </c>
      <c r="E132" s="212" t="s">
        <v>22</v>
      </c>
      <c r="F132" s="211">
        <v>35</v>
      </c>
      <c r="G132" s="213" t="s">
        <v>22</v>
      </c>
      <c r="H132" s="374">
        <v>1599</v>
      </c>
      <c r="I132" s="201">
        <v>11830</v>
      </c>
      <c r="J132" s="202">
        <v>4151</v>
      </c>
      <c r="K132" s="202">
        <v>0</v>
      </c>
      <c r="L132" s="202">
        <v>893</v>
      </c>
      <c r="M132" s="375">
        <v>16874</v>
      </c>
      <c r="N132" s="203">
        <v>0</v>
      </c>
      <c r="O132" s="204">
        <v>0</v>
      </c>
      <c r="P132" s="205">
        <v>0.18</v>
      </c>
      <c r="Q132" s="205">
        <v>0.15096254097872849</v>
      </c>
      <c r="R132" s="206">
        <v>0</v>
      </c>
      <c r="S132" s="207">
        <v>25553619</v>
      </c>
      <c r="T132" s="208">
        <v>0</v>
      </c>
      <c r="U132" s="208">
        <v>0</v>
      </c>
      <c r="V132" s="208">
        <v>0</v>
      </c>
      <c r="W132" s="208">
        <v>1427907</v>
      </c>
      <c r="X132" s="378">
        <v>26981526</v>
      </c>
      <c r="Y132" s="215">
        <v>1</v>
      </c>
      <c r="Z132" s="204">
        <v>0</v>
      </c>
      <c r="AA132" s="202">
        <v>0</v>
      </c>
      <c r="AB132" s="202">
        <v>0</v>
      </c>
      <c r="AC132" s="214">
        <v>0</v>
      </c>
      <c r="AE132" s="227">
        <f t="shared" si="3"/>
        <v>0</v>
      </c>
      <c r="AF132" s="228">
        <f t="shared" si="4"/>
        <v>0</v>
      </c>
      <c r="AG132" s="229">
        <f t="shared" si="5"/>
        <v>0</v>
      </c>
    </row>
    <row r="133" spans="1:33" s="209" customFormat="1" ht="13.8" x14ac:dyDescent="0.3">
      <c r="A133" s="210">
        <v>428</v>
      </c>
      <c r="B133" s="211">
        <v>428035044</v>
      </c>
      <c r="C133" s="212" t="s">
        <v>111</v>
      </c>
      <c r="D133" s="211">
        <v>35</v>
      </c>
      <c r="E133" s="212" t="s">
        <v>22</v>
      </c>
      <c r="F133" s="211">
        <v>44</v>
      </c>
      <c r="G133" s="213" t="s">
        <v>35</v>
      </c>
      <c r="H133" s="374">
        <v>13</v>
      </c>
      <c r="I133" s="201">
        <v>9885</v>
      </c>
      <c r="J133" s="202">
        <v>226</v>
      </c>
      <c r="K133" s="202">
        <v>0</v>
      </c>
      <c r="L133" s="202">
        <v>893</v>
      </c>
      <c r="M133" s="375">
        <v>11004</v>
      </c>
      <c r="N133" s="203">
        <v>0</v>
      </c>
      <c r="O133" s="204">
        <v>0</v>
      </c>
      <c r="P133" s="205">
        <v>0.09</v>
      </c>
      <c r="Q133" s="205">
        <v>5.7376212232234096E-2</v>
      </c>
      <c r="R133" s="206">
        <v>0</v>
      </c>
      <c r="S133" s="207">
        <v>131443</v>
      </c>
      <c r="T133" s="208">
        <v>0</v>
      </c>
      <c r="U133" s="208">
        <v>0</v>
      </c>
      <c r="V133" s="208">
        <v>0</v>
      </c>
      <c r="W133" s="208">
        <v>11609</v>
      </c>
      <c r="X133" s="378">
        <v>143052</v>
      </c>
      <c r="Y133" s="215">
        <v>0</v>
      </c>
      <c r="Z133" s="204">
        <v>0</v>
      </c>
      <c r="AA133" s="202">
        <v>0</v>
      </c>
      <c r="AB133" s="202">
        <v>0</v>
      </c>
      <c r="AC133" s="214">
        <v>0</v>
      </c>
      <c r="AE133" s="227">
        <f t="shared" si="3"/>
        <v>0</v>
      </c>
      <c r="AF133" s="228">
        <f t="shared" si="4"/>
        <v>0</v>
      </c>
      <c r="AG133" s="229">
        <f t="shared" si="5"/>
        <v>0</v>
      </c>
    </row>
    <row r="134" spans="1:33" s="209" customFormat="1" ht="13.8" x14ac:dyDescent="0.3">
      <c r="A134" s="210">
        <v>428</v>
      </c>
      <c r="B134" s="211">
        <v>428035050</v>
      </c>
      <c r="C134" s="212" t="s">
        <v>111</v>
      </c>
      <c r="D134" s="211">
        <v>35</v>
      </c>
      <c r="E134" s="212" t="s">
        <v>22</v>
      </c>
      <c r="F134" s="211">
        <v>50</v>
      </c>
      <c r="G134" s="213" t="s">
        <v>112</v>
      </c>
      <c r="H134" s="374">
        <v>1</v>
      </c>
      <c r="I134" s="201">
        <v>13209</v>
      </c>
      <c r="J134" s="202">
        <v>5626</v>
      </c>
      <c r="K134" s="202">
        <v>0</v>
      </c>
      <c r="L134" s="202">
        <v>893</v>
      </c>
      <c r="M134" s="375">
        <v>19728</v>
      </c>
      <c r="N134" s="203">
        <v>0</v>
      </c>
      <c r="O134" s="204">
        <v>0</v>
      </c>
      <c r="P134" s="205">
        <v>0.09</v>
      </c>
      <c r="Q134" s="205">
        <v>4.1563955257377157E-3</v>
      </c>
      <c r="R134" s="206">
        <v>0</v>
      </c>
      <c r="S134" s="207">
        <v>18835</v>
      </c>
      <c r="T134" s="208">
        <v>0</v>
      </c>
      <c r="U134" s="208">
        <v>0</v>
      </c>
      <c r="V134" s="208">
        <v>0</v>
      </c>
      <c r="W134" s="208">
        <v>893</v>
      </c>
      <c r="X134" s="378">
        <v>19728</v>
      </c>
      <c r="Y134" s="215">
        <v>0</v>
      </c>
      <c r="Z134" s="204">
        <v>0</v>
      </c>
      <c r="AA134" s="202">
        <v>0</v>
      </c>
      <c r="AB134" s="202">
        <v>0</v>
      </c>
      <c r="AC134" s="214">
        <v>0</v>
      </c>
      <c r="AE134" s="227">
        <f t="shared" si="3"/>
        <v>0</v>
      </c>
      <c r="AF134" s="228">
        <f t="shared" si="4"/>
        <v>0</v>
      </c>
      <c r="AG134" s="229">
        <f t="shared" si="5"/>
        <v>0</v>
      </c>
    </row>
    <row r="135" spans="1:33" s="209" customFormat="1" ht="13.8" x14ac:dyDescent="0.3">
      <c r="A135" s="210">
        <v>428</v>
      </c>
      <c r="B135" s="211">
        <v>428035057</v>
      </c>
      <c r="C135" s="212" t="s">
        <v>111</v>
      </c>
      <c r="D135" s="211">
        <v>35</v>
      </c>
      <c r="E135" s="212" t="s">
        <v>22</v>
      </c>
      <c r="F135" s="211">
        <v>57</v>
      </c>
      <c r="G135" s="213" t="s">
        <v>23</v>
      </c>
      <c r="H135" s="374">
        <v>160</v>
      </c>
      <c r="I135" s="201">
        <v>12112</v>
      </c>
      <c r="J135" s="202">
        <v>616</v>
      </c>
      <c r="K135" s="202">
        <v>0</v>
      </c>
      <c r="L135" s="202">
        <v>893</v>
      </c>
      <c r="M135" s="375">
        <v>13621</v>
      </c>
      <c r="N135" s="203">
        <v>0</v>
      </c>
      <c r="O135" s="204">
        <v>0</v>
      </c>
      <c r="P135" s="205">
        <v>0.18</v>
      </c>
      <c r="Q135" s="205">
        <v>0.13019288988377753</v>
      </c>
      <c r="R135" s="206">
        <v>0</v>
      </c>
      <c r="S135" s="207">
        <v>2036480</v>
      </c>
      <c r="T135" s="208">
        <v>0</v>
      </c>
      <c r="U135" s="208">
        <v>0</v>
      </c>
      <c r="V135" s="208">
        <v>0</v>
      </c>
      <c r="W135" s="208">
        <v>142880</v>
      </c>
      <c r="X135" s="378">
        <v>2179360</v>
      </c>
      <c r="Y135" s="215">
        <v>0</v>
      </c>
      <c r="Z135" s="204">
        <v>0</v>
      </c>
      <c r="AA135" s="202">
        <v>0</v>
      </c>
      <c r="AB135" s="202">
        <v>0</v>
      </c>
      <c r="AC135" s="214">
        <v>0</v>
      </c>
      <c r="AE135" s="227">
        <f t="shared" si="3"/>
        <v>0</v>
      </c>
      <c r="AF135" s="228">
        <f t="shared" si="4"/>
        <v>0</v>
      </c>
      <c r="AG135" s="229">
        <f t="shared" si="5"/>
        <v>0</v>
      </c>
    </row>
    <row r="136" spans="1:33" s="209" customFormat="1" ht="13.8" x14ac:dyDescent="0.3">
      <c r="A136" s="210">
        <v>428</v>
      </c>
      <c r="B136" s="211">
        <v>428035073</v>
      </c>
      <c r="C136" s="212" t="s">
        <v>111</v>
      </c>
      <c r="D136" s="211">
        <v>35</v>
      </c>
      <c r="E136" s="212" t="s">
        <v>22</v>
      </c>
      <c r="F136" s="211">
        <v>73</v>
      </c>
      <c r="G136" s="213" t="s">
        <v>37</v>
      </c>
      <c r="H136" s="374">
        <v>5</v>
      </c>
      <c r="I136" s="201">
        <v>9720</v>
      </c>
      <c r="J136" s="202">
        <v>6766</v>
      </c>
      <c r="K136" s="202">
        <v>0</v>
      </c>
      <c r="L136" s="202">
        <v>893</v>
      </c>
      <c r="M136" s="375">
        <v>17379</v>
      </c>
      <c r="N136" s="203">
        <v>0</v>
      </c>
      <c r="O136" s="204">
        <v>0</v>
      </c>
      <c r="P136" s="205">
        <v>0.09</v>
      </c>
      <c r="Q136" s="205">
        <v>5.9568197800701573E-3</v>
      </c>
      <c r="R136" s="206">
        <v>0</v>
      </c>
      <c r="S136" s="207">
        <v>82430</v>
      </c>
      <c r="T136" s="208">
        <v>0</v>
      </c>
      <c r="U136" s="208">
        <v>0</v>
      </c>
      <c r="V136" s="208">
        <v>0</v>
      </c>
      <c r="W136" s="208">
        <v>4465</v>
      </c>
      <c r="X136" s="378">
        <v>86895</v>
      </c>
      <c r="Y136" s="215">
        <v>0</v>
      </c>
      <c r="Z136" s="204">
        <v>0</v>
      </c>
      <c r="AA136" s="202">
        <v>0</v>
      </c>
      <c r="AB136" s="202">
        <v>0</v>
      </c>
      <c r="AC136" s="214">
        <v>0</v>
      </c>
      <c r="AE136" s="227">
        <f t="shared" si="3"/>
        <v>0</v>
      </c>
      <c r="AF136" s="228">
        <f t="shared" si="4"/>
        <v>0</v>
      </c>
      <c r="AG136" s="229">
        <f t="shared" si="5"/>
        <v>0</v>
      </c>
    </row>
    <row r="137" spans="1:33" s="209" customFormat="1" ht="13.8" x14ac:dyDescent="0.3">
      <c r="A137" s="210">
        <v>428</v>
      </c>
      <c r="B137" s="211">
        <v>428035088</v>
      </c>
      <c r="C137" s="212" t="s">
        <v>111</v>
      </c>
      <c r="D137" s="211">
        <v>35</v>
      </c>
      <c r="E137" s="212" t="s">
        <v>22</v>
      </c>
      <c r="F137" s="211">
        <v>88</v>
      </c>
      <c r="G137" s="213" t="s">
        <v>190</v>
      </c>
      <c r="H137" s="374">
        <v>1</v>
      </c>
      <c r="I137" s="201">
        <v>9967.4776608671636</v>
      </c>
      <c r="J137" s="202">
        <v>2971</v>
      </c>
      <c r="K137" s="202">
        <v>0</v>
      </c>
      <c r="L137" s="202">
        <v>893</v>
      </c>
      <c r="M137" s="375">
        <v>13831.477660867164</v>
      </c>
      <c r="N137" s="203">
        <v>0</v>
      </c>
      <c r="O137" s="204">
        <v>0</v>
      </c>
      <c r="P137" s="205">
        <v>0.09</v>
      </c>
      <c r="Q137" s="205">
        <v>6.7689410373442029E-3</v>
      </c>
      <c r="R137" s="206">
        <v>0</v>
      </c>
      <c r="S137" s="207">
        <v>12938</v>
      </c>
      <c r="T137" s="208">
        <v>0</v>
      </c>
      <c r="U137" s="208">
        <v>0</v>
      </c>
      <c r="V137" s="208">
        <v>0</v>
      </c>
      <c r="W137" s="208">
        <v>893</v>
      </c>
      <c r="X137" s="378">
        <v>13831</v>
      </c>
      <c r="Y137" s="215">
        <v>0</v>
      </c>
      <c r="Z137" s="204">
        <v>0</v>
      </c>
      <c r="AA137" s="202">
        <v>0</v>
      </c>
      <c r="AB137" s="202">
        <v>0</v>
      </c>
      <c r="AC137" s="214">
        <v>0</v>
      </c>
      <c r="AE137" s="227">
        <f t="shared" si="3"/>
        <v>0</v>
      </c>
      <c r="AF137" s="228">
        <f t="shared" si="4"/>
        <v>0</v>
      </c>
      <c r="AG137" s="229">
        <f t="shared" si="5"/>
        <v>0</v>
      </c>
    </row>
    <row r="138" spans="1:33" s="209" customFormat="1" ht="13.8" x14ac:dyDescent="0.3">
      <c r="A138" s="210">
        <v>428</v>
      </c>
      <c r="B138" s="211">
        <v>428035093</v>
      </c>
      <c r="C138" s="212" t="s">
        <v>111</v>
      </c>
      <c r="D138" s="211">
        <v>35</v>
      </c>
      <c r="E138" s="212" t="s">
        <v>22</v>
      </c>
      <c r="F138" s="211">
        <v>93</v>
      </c>
      <c r="G138" s="213" t="s">
        <v>25</v>
      </c>
      <c r="H138" s="374">
        <v>3</v>
      </c>
      <c r="I138" s="201">
        <v>12785</v>
      </c>
      <c r="J138" s="202">
        <v>366</v>
      </c>
      <c r="K138" s="202">
        <v>0</v>
      </c>
      <c r="L138" s="202">
        <v>893</v>
      </c>
      <c r="M138" s="375">
        <v>14044</v>
      </c>
      <c r="N138" s="203">
        <v>0</v>
      </c>
      <c r="O138" s="204">
        <v>0</v>
      </c>
      <c r="P138" s="205">
        <v>0.09</v>
      </c>
      <c r="Q138" s="205">
        <v>9.2476404965341666E-2</v>
      </c>
      <c r="R138" s="206">
        <v>0</v>
      </c>
      <c r="S138" s="207">
        <v>39453</v>
      </c>
      <c r="T138" s="208">
        <v>0</v>
      </c>
      <c r="U138" s="208">
        <v>0</v>
      </c>
      <c r="V138" s="208">
        <v>0</v>
      </c>
      <c r="W138" s="208">
        <v>2679</v>
      </c>
      <c r="X138" s="378">
        <v>42132</v>
      </c>
      <c r="Y138" s="215">
        <v>0</v>
      </c>
      <c r="Z138" s="204">
        <v>0</v>
      </c>
      <c r="AA138" s="202">
        <v>0</v>
      </c>
      <c r="AB138" s="202">
        <v>0</v>
      </c>
      <c r="AC138" s="214">
        <v>0</v>
      </c>
      <c r="AE138" s="227">
        <f t="shared" ref="AE138:AE201" si="6">IFERROR(VLOOKUP($B138,_18PJ,7,FALSE),0)</f>
        <v>0</v>
      </c>
      <c r="AF138" s="228">
        <f t="shared" ref="AF138:AF201" si="7">IFERROR(VLOOKUP($B138,_18PJ,8,FALSE),0)</f>
        <v>0</v>
      </c>
      <c r="AG138" s="229">
        <f t="shared" ref="AG138:AG201" si="8">IFERROR(VLOOKUP($B138,_18PJ,9,FALSE),0)</f>
        <v>0</v>
      </c>
    </row>
    <row r="139" spans="1:33" s="209" customFormat="1" ht="13.8" x14ac:dyDescent="0.3">
      <c r="A139" s="210">
        <v>428</v>
      </c>
      <c r="B139" s="211">
        <v>428035133</v>
      </c>
      <c r="C139" s="212" t="s">
        <v>111</v>
      </c>
      <c r="D139" s="211">
        <v>35</v>
      </c>
      <c r="E139" s="212" t="s">
        <v>22</v>
      </c>
      <c r="F139" s="211">
        <v>133</v>
      </c>
      <c r="G139" s="213" t="s">
        <v>73</v>
      </c>
      <c r="H139" s="374">
        <v>2</v>
      </c>
      <c r="I139" s="201">
        <v>13392</v>
      </c>
      <c r="J139" s="202">
        <v>3360</v>
      </c>
      <c r="K139" s="202">
        <v>0</v>
      </c>
      <c r="L139" s="202">
        <v>893</v>
      </c>
      <c r="M139" s="375">
        <v>17645</v>
      </c>
      <c r="N139" s="203">
        <v>0</v>
      </c>
      <c r="O139" s="204">
        <v>0</v>
      </c>
      <c r="P139" s="205">
        <v>0.09</v>
      </c>
      <c r="Q139" s="205">
        <v>3.4369642442843969E-2</v>
      </c>
      <c r="R139" s="206">
        <v>0</v>
      </c>
      <c r="S139" s="207">
        <v>33504</v>
      </c>
      <c r="T139" s="208">
        <v>0</v>
      </c>
      <c r="U139" s="208">
        <v>0</v>
      </c>
      <c r="V139" s="208">
        <v>0</v>
      </c>
      <c r="W139" s="208">
        <v>1786</v>
      </c>
      <c r="X139" s="378">
        <v>35290</v>
      </c>
      <c r="Y139" s="215">
        <v>0</v>
      </c>
      <c r="Z139" s="204">
        <v>0</v>
      </c>
      <c r="AA139" s="202">
        <v>0</v>
      </c>
      <c r="AB139" s="202">
        <v>0</v>
      </c>
      <c r="AC139" s="214">
        <v>0</v>
      </c>
      <c r="AE139" s="227">
        <f t="shared" si="6"/>
        <v>0</v>
      </c>
      <c r="AF139" s="228">
        <f t="shared" si="7"/>
        <v>0</v>
      </c>
      <c r="AG139" s="229">
        <f t="shared" si="8"/>
        <v>0</v>
      </c>
    </row>
    <row r="140" spans="1:33" s="209" customFormat="1" ht="13.8" x14ac:dyDescent="0.3">
      <c r="A140" s="210">
        <v>428</v>
      </c>
      <c r="B140" s="211">
        <v>428035163</v>
      </c>
      <c r="C140" s="212" t="s">
        <v>111</v>
      </c>
      <c r="D140" s="211">
        <v>35</v>
      </c>
      <c r="E140" s="212" t="s">
        <v>22</v>
      </c>
      <c r="F140" s="211">
        <v>163</v>
      </c>
      <c r="G140" s="213" t="s">
        <v>27</v>
      </c>
      <c r="H140" s="374">
        <v>11</v>
      </c>
      <c r="I140" s="201">
        <v>10291</v>
      </c>
      <c r="J140" s="202">
        <v>435</v>
      </c>
      <c r="K140" s="202">
        <v>0</v>
      </c>
      <c r="L140" s="202">
        <v>893</v>
      </c>
      <c r="M140" s="375">
        <v>11619</v>
      </c>
      <c r="N140" s="203">
        <v>0</v>
      </c>
      <c r="O140" s="204">
        <v>0</v>
      </c>
      <c r="P140" s="205">
        <v>0.18</v>
      </c>
      <c r="Q140" s="205">
        <v>9.3618846151728011E-2</v>
      </c>
      <c r="R140" s="206">
        <v>0</v>
      </c>
      <c r="S140" s="207">
        <v>117986</v>
      </c>
      <c r="T140" s="208">
        <v>0</v>
      </c>
      <c r="U140" s="208">
        <v>0</v>
      </c>
      <c r="V140" s="208">
        <v>0</v>
      </c>
      <c r="W140" s="208">
        <v>9823</v>
      </c>
      <c r="X140" s="378">
        <v>127809</v>
      </c>
      <c r="Y140" s="215">
        <v>0</v>
      </c>
      <c r="Z140" s="204">
        <v>0</v>
      </c>
      <c r="AA140" s="202">
        <v>0</v>
      </c>
      <c r="AB140" s="202">
        <v>0</v>
      </c>
      <c r="AC140" s="214">
        <v>0</v>
      </c>
      <c r="AE140" s="227">
        <f t="shared" si="6"/>
        <v>0</v>
      </c>
      <c r="AF140" s="228">
        <f t="shared" si="7"/>
        <v>0</v>
      </c>
      <c r="AG140" s="229">
        <f t="shared" si="8"/>
        <v>0</v>
      </c>
    </row>
    <row r="141" spans="1:33" s="209" customFormat="1" ht="13.8" x14ac:dyDescent="0.3">
      <c r="A141" s="210">
        <v>428</v>
      </c>
      <c r="B141" s="211">
        <v>428035165</v>
      </c>
      <c r="C141" s="212" t="s">
        <v>111</v>
      </c>
      <c r="D141" s="211">
        <v>35</v>
      </c>
      <c r="E141" s="212" t="s">
        <v>22</v>
      </c>
      <c r="F141" s="211">
        <v>165</v>
      </c>
      <c r="G141" s="213" t="s">
        <v>28</v>
      </c>
      <c r="H141" s="374">
        <v>4</v>
      </c>
      <c r="I141" s="201">
        <v>12877</v>
      </c>
      <c r="J141" s="202">
        <v>451</v>
      </c>
      <c r="K141" s="202">
        <v>0</v>
      </c>
      <c r="L141" s="202">
        <v>893</v>
      </c>
      <c r="M141" s="375">
        <v>14221</v>
      </c>
      <c r="N141" s="203">
        <v>0</v>
      </c>
      <c r="O141" s="204">
        <v>0</v>
      </c>
      <c r="P141" s="205">
        <v>9.8299999999999998E-2</v>
      </c>
      <c r="Q141" s="205">
        <v>0.11134395972074</v>
      </c>
      <c r="R141" s="206">
        <v>0</v>
      </c>
      <c r="S141" s="207">
        <v>53312</v>
      </c>
      <c r="T141" s="208">
        <v>0</v>
      </c>
      <c r="U141" s="208">
        <v>0</v>
      </c>
      <c r="V141" s="208">
        <v>0</v>
      </c>
      <c r="W141" s="208">
        <v>3572</v>
      </c>
      <c r="X141" s="378">
        <v>56884</v>
      </c>
      <c r="Y141" s="215">
        <v>0</v>
      </c>
      <c r="Z141" s="204">
        <v>0</v>
      </c>
      <c r="AA141" s="202">
        <v>0</v>
      </c>
      <c r="AB141" s="202">
        <v>0</v>
      </c>
      <c r="AC141" s="214">
        <v>0</v>
      </c>
      <c r="AE141" s="227">
        <f t="shared" si="6"/>
        <v>0</v>
      </c>
      <c r="AF141" s="228">
        <f t="shared" si="7"/>
        <v>0</v>
      </c>
      <c r="AG141" s="229">
        <f t="shared" si="8"/>
        <v>0</v>
      </c>
    </row>
    <row r="142" spans="1:33" s="209" customFormat="1" ht="13.8" x14ac:dyDescent="0.3">
      <c r="A142" s="210">
        <v>428</v>
      </c>
      <c r="B142" s="211">
        <v>428035176</v>
      </c>
      <c r="C142" s="212" t="s">
        <v>111</v>
      </c>
      <c r="D142" s="211">
        <v>35</v>
      </c>
      <c r="E142" s="212" t="s">
        <v>22</v>
      </c>
      <c r="F142" s="211">
        <v>176</v>
      </c>
      <c r="G142" s="213" t="s">
        <v>29</v>
      </c>
      <c r="H142" s="374">
        <v>1</v>
      </c>
      <c r="I142" s="201">
        <v>15954</v>
      </c>
      <c r="J142" s="202">
        <v>5270</v>
      </c>
      <c r="K142" s="202">
        <v>0</v>
      </c>
      <c r="L142" s="202">
        <v>893</v>
      </c>
      <c r="M142" s="375">
        <v>22117</v>
      </c>
      <c r="N142" s="203">
        <v>0</v>
      </c>
      <c r="O142" s="204">
        <v>0</v>
      </c>
      <c r="P142" s="205">
        <v>0.09</v>
      </c>
      <c r="Q142" s="205">
        <v>7.6091028554494497E-2</v>
      </c>
      <c r="R142" s="206">
        <v>0</v>
      </c>
      <c r="S142" s="207">
        <v>21224</v>
      </c>
      <c r="T142" s="208">
        <v>0</v>
      </c>
      <c r="U142" s="208">
        <v>0</v>
      </c>
      <c r="V142" s="208">
        <v>0</v>
      </c>
      <c r="W142" s="208">
        <v>893</v>
      </c>
      <c r="X142" s="378">
        <v>22117</v>
      </c>
      <c r="Y142" s="215">
        <v>0</v>
      </c>
      <c r="Z142" s="204">
        <v>0</v>
      </c>
      <c r="AA142" s="202">
        <v>0</v>
      </c>
      <c r="AB142" s="202">
        <v>0</v>
      </c>
      <c r="AC142" s="214">
        <v>0</v>
      </c>
      <c r="AE142" s="227">
        <f t="shared" si="6"/>
        <v>0</v>
      </c>
      <c r="AF142" s="228">
        <f t="shared" si="7"/>
        <v>0</v>
      </c>
      <c r="AG142" s="229">
        <f t="shared" si="8"/>
        <v>0</v>
      </c>
    </row>
    <row r="143" spans="1:33" s="209" customFormat="1" ht="13.8" x14ac:dyDescent="0.3">
      <c r="A143" s="210">
        <v>428</v>
      </c>
      <c r="B143" s="211">
        <v>428035189</v>
      </c>
      <c r="C143" s="212" t="s">
        <v>111</v>
      </c>
      <c r="D143" s="211">
        <v>35</v>
      </c>
      <c r="E143" s="212" t="s">
        <v>22</v>
      </c>
      <c r="F143" s="211">
        <v>189</v>
      </c>
      <c r="G143" s="213" t="s">
        <v>38</v>
      </c>
      <c r="H143" s="374">
        <v>1</v>
      </c>
      <c r="I143" s="201">
        <v>13576</v>
      </c>
      <c r="J143" s="202">
        <v>5439</v>
      </c>
      <c r="K143" s="202">
        <v>0</v>
      </c>
      <c r="L143" s="202">
        <v>893</v>
      </c>
      <c r="M143" s="375">
        <v>19908</v>
      </c>
      <c r="N143" s="203">
        <v>0</v>
      </c>
      <c r="O143" s="204">
        <v>0</v>
      </c>
      <c r="P143" s="205">
        <v>0.09</v>
      </c>
      <c r="Q143" s="205">
        <v>3.6888229018838688E-3</v>
      </c>
      <c r="R143" s="206">
        <v>0</v>
      </c>
      <c r="S143" s="207">
        <v>19015</v>
      </c>
      <c r="T143" s="208">
        <v>0</v>
      </c>
      <c r="U143" s="208">
        <v>0</v>
      </c>
      <c r="V143" s="208">
        <v>0</v>
      </c>
      <c r="W143" s="208">
        <v>893</v>
      </c>
      <c r="X143" s="378">
        <v>19908</v>
      </c>
      <c r="Y143" s="215">
        <v>0</v>
      </c>
      <c r="Z143" s="204">
        <v>0</v>
      </c>
      <c r="AA143" s="202">
        <v>0</v>
      </c>
      <c r="AB143" s="202">
        <v>0</v>
      </c>
      <c r="AC143" s="214">
        <v>0</v>
      </c>
      <c r="AE143" s="227">
        <f t="shared" si="6"/>
        <v>0</v>
      </c>
      <c r="AF143" s="228">
        <f t="shared" si="7"/>
        <v>0</v>
      </c>
      <c r="AG143" s="229">
        <f t="shared" si="8"/>
        <v>0</v>
      </c>
    </row>
    <row r="144" spans="1:33" s="209" customFormat="1" ht="13.8" x14ac:dyDescent="0.3">
      <c r="A144" s="210">
        <v>428</v>
      </c>
      <c r="B144" s="211">
        <v>428035220</v>
      </c>
      <c r="C144" s="212" t="s">
        <v>111</v>
      </c>
      <c r="D144" s="211">
        <v>35</v>
      </c>
      <c r="E144" s="212" t="s">
        <v>22</v>
      </c>
      <c r="F144" s="211">
        <v>220</v>
      </c>
      <c r="G144" s="213" t="s">
        <v>42</v>
      </c>
      <c r="H144" s="374">
        <v>3</v>
      </c>
      <c r="I144" s="201">
        <v>12693</v>
      </c>
      <c r="J144" s="202">
        <v>5080</v>
      </c>
      <c r="K144" s="202">
        <v>0</v>
      </c>
      <c r="L144" s="202">
        <v>893</v>
      </c>
      <c r="M144" s="375">
        <v>18666</v>
      </c>
      <c r="N144" s="203">
        <v>0</v>
      </c>
      <c r="O144" s="204">
        <v>0</v>
      </c>
      <c r="P144" s="205">
        <v>0.09</v>
      </c>
      <c r="Q144" s="205">
        <v>1.4823609411200473E-2</v>
      </c>
      <c r="R144" s="206">
        <v>0</v>
      </c>
      <c r="S144" s="207">
        <v>53319</v>
      </c>
      <c r="T144" s="208">
        <v>0</v>
      </c>
      <c r="U144" s="208">
        <v>0</v>
      </c>
      <c r="V144" s="208">
        <v>0</v>
      </c>
      <c r="W144" s="208">
        <v>2679</v>
      </c>
      <c r="X144" s="378">
        <v>55998</v>
      </c>
      <c r="Y144" s="215">
        <v>0</v>
      </c>
      <c r="Z144" s="204">
        <v>0</v>
      </c>
      <c r="AA144" s="202">
        <v>0</v>
      </c>
      <c r="AB144" s="202">
        <v>0</v>
      </c>
      <c r="AC144" s="214">
        <v>0</v>
      </c>
      <c r="AE144" s="227">
        <f t="shared" si="6"/>
        <v>0</v>
      </c>
      <c r="AF144" s="228">
        <f t="shared" si="7"/>
        <v>0</v>
      </c>
      <c r="AG144" s="229">
        <f t="shared" si="8"/>
        <v>0</v>
      </c>
    </row>
    <row r="145" spans="1:33" s="209" customFormat="1" ht="13.8" x14ac:dyDescent="0.3">
      <c r="A145" s="210">
        <v>428</v>
      </c>
      <c r="B145" s="211">
        <v>428035243</v>
      </c>
      <c r="C145" s="212" t="s">
        <v>111</v>
      </c>
      <c r="D145" s="211">
        <v>35</v>
      </c>
      <c r="E145" s="212" t="s">
        <v>22</v>
      </c>
      <c r="F145" s="211">
        <v>243</v>
      </c>
      <c r="G145" s="213" t="s">
        <v>74</v>
      </c>
      <c r="H145" s="374">
        <v>5</v>
      </c>
      <c r="I145" s="201">
        <v>13104</v>
      </c>
      <c r="J145" s="202">
        <v>2729</v>
      </c>
      <c r="K145" s="202">
        <v>0</v>
      </c>
      <c r="L145" s="202">
        <v>893</v>
      </c>
      <c r="M145" s="375">
        <v>16726</v>
      </c>
      <c r="N145" s="203">
        <v>0</v>
      </c>
      <c r="O145" s="204">
        <v>0</v>
      </c>
      <c r="P145" s="205">
        <v>0.09</v>
      </c>
      <c r="Q145" s="205">
        <v>4.9857181903632123E-3</v>
      </c>
      <c r="R145" s="206">
        <v>0</v>
      </c>
      <c r="S145" s="207">
        <v>79165</v>
      </c>
      <c r="T145" s="208">
        <v>0</v>
      </c>
      <c r="U145" s="208">
        <v>0</v>
      </c>
      <c r="V145" s="208">
        <v>0</v>
      </c>
      <c r="W145" s="208">
        <v>4465</v>
      </c>
      <c r="X145" s="378">
        <v>83630</v>
      </c>
      <c r="Y145" s="215">
        <v>0</v>
      </c>
      <c r="Z145" s="204">
        <v>0</v>
      </c>
      <c r="AA145" s="202">
        <v>0</v>
      </c>
      <c r="AB145" s="202">
        <v>0</v>
      </c>
      <c r="AC145" s="214">
        <v>0</v>
      </c>
      <c r="AE145" s="227">
        <f t="shared" si="6"/>
        <v>0</v>
      </c>
      <c r="AF145" s="228">
        <f t="shared" si="7"/>
        <v>0</v>
      </c>
      <c r="AG145" s="229">
        <f t="shared" si="8"/>
        <v>0</v>
      </c>
    </row>
    <row r="146" spans="1:33" s="209" customFormat="1" ht="13.8" x14ac:dyDescent="0.3">
      <c r="A146" s="210">
        <v>428</v>
      </c>
      <c r="B146" s="211">
        <v>428035244</v>
      </c>
      <c r="C146" s="212" t="s">
        <v>111</v>
      </c>
      <c r="D146" s="211">
        <v>35</v>
      </c>
      <c r="E146" s="212" t="s">
        <v>22</v>
      </c>
      <c r="F146" s="211">
        <v>244</v>
      </c>
      <c r="G146" s="213" t="s">
        <v>43</v>
      </c>
      <c r="H146" s="374">
        <v>15</v>
      </c>
      <c r="I146" s="201">
        <v>10810</v>
      </c>
      <c r="J146" s="202">
        <v>4279</v>
      </c>
      <c r="K146" s="202">
        <v>0</v>
      </c>
      <c r="L146" s="202">
        <v>893</v>
      </c>
      <c r="M146" s="375">
        <v>15982</v>
      </c>
      <c r="N146" s="203">
        <v>0</v>
      </c>
      <c r="O146" s="204">
        <v>0</v>
      </c>
      <c r="P146" s="205">
        <v>0.18</v>
      </c>
      <c r="Q146" s="205">
        <v>0.11013649821134344</v>
      </c>
      <c r="R146" s="206">
        <v>0</v>
      </c>
      <c r="S146" s="207">
        <v>226335</v>
      </c>
      <c r="T146" s="208">
        <v>0</v>
      </c>
      <c r="U146" s="208">
        <v>0</v>
      </c>
      <c r="V146" s="208">
        <v>0</v>
      </c>
      <c r="W146" s="208">
        <v>13395</v>
      </c>
      <c r="X146" s="378">
        <v>239730</v>
      </c>
      <c r="Y146" s="215">
        <v>4</v>
      </c>
      <c r="Z146" s="204">
        <v>0</v>
      </c>
      <c r="AA146" s="202">
        <v>0</v>
      </c>
      <c r="AB146" s="202">
        <v>0</v>
      </c>
      <c r="AC146" s="214">
        <v>0</v>
      </c>
      <c r="AE146" s="227">
        <f t="shared" si="6"/>
        <v>0</v>
      </c>
      <c r="AF146" s="228">
        <f t="shared" si="7"/>
        <v>0</v>
      </c>
      <c r="AG146" s="229">
        <f t="shared" si="8"/>
        <v>0</v>
      </c>
    </row>
    <row r="147" spans="1:33" s="209" customFormat="1" ht="13.8" x14ac:dyDescent="0.3">
      <c r="A147" s="210">
        <v>428</v>
      </c>
      <c r="B147" s="211">
        <v>428035248</v>
      </c>
      <c r="C147" s="212" t="s">
        <v>111</v>
      </c>
      <c r="D147" s="211">
        <v>35</v>
      </c>
      <c r="E147" s="212" t="s">
        <v>22</v>
      </c>
      <c r="F147" s="211">
        <v>248</v>
      </c>
      <c r="G147" s="213" t="s">
        <v>30</v>
      </c>
      <c r="H147" s="374">
        <v>19</v>
      </c>
      <c r="I147" s="201">
        <v>12122</v>
      </c>
      <c r="J147" s="202">
        <v>966</v>
      </c>
      <c r="K147" s="202">
        <v>0</v>
      </c>
      <c r="L147" s="202">
        <v>893</v>
      </c>
      <c r="M147" s="375">
        <v>13981</v>
      </c>
      <c r="N147" s="203">
        <v>0</v>
      </c>
      <c r="O147" s="204">
        <v>0</v>
      </c>
      <c r="P147" s="205">
        <v>0.09</v>
      </c>
      <c r="Q147" s="205">
        <v>4.9600993687720175E-2</v>
      </c>
      <c r="R147" s="206">
        <v>0</v>
      </c>
      <c r="S147" s="207">
        <v>248672</v>
      </c>
      <c r="T147" s="208">
        <v>0</v>
      </c>
      <c r="U147" s="208">
        <v>0</v>
      </c>
      <c r="V147" s="208">
        <v>0</v>
      </c>
      <c r="W147" s="208">
        <v>16967</v>
      </c>
      <c r="X147" s="378">
        <v>265639</v>
      </c>
      <c r="Y147" s="215">
        <v>0</v>
      </c>
      <c r="Z147" s="204">
        <v>0</v>
      </c>
      <c r="AA147" s="202">
        <v>0</v>
      </c>
      <c r="AB147" s="202">
        <v>0</v>
      </c>
      <c r="AC147" s="214">
        <v>0</v>
      </c>
      <c r="AE147" s="227">
        <f t="shared" si="6"/>
        <v>0</v>
      </c>
      <c r="AF147" s="228">
        <f t="shared" si="7"/>
        <v>0</v>
      </c>
      <c r="AG147" s="229">
        <f t="shared" si="8"/>
        <v>0</v>
      </c>
    </row>
    <row r="148" spans="1:33" s="209" customFormat="1" ht="13.8" x14ac:dyDescent="0.3">
      <c r="A148" s="210">
        <v>428</v>
      </c>
      <c r="B148" s="211">
        <v>428035336</v>
      </c>
      <c r="C148" s="212" t="s">
        <v>111</v>
      </c>
      <c r="D148" s="211">
        <v>35</v>
      </c>
      <c r="E148" s="212" t="s">
        <v>22</v>
      </c>
      <c r="F148" s="211">
        <v>336</v>
      </c>
      <c r="G148" s="213" t="s">
        <v>48</v>
      </c>
      <c r="H148" s="374">
        <v>1</v>
      </c>
      <c r="I148" s="201">
        <v>11404.61762605592</v>
      </c>
      <c r="J148" s="202">
        <v>2153</v>
      </c>
      <c r="K148" s="202">
        <v>0</v>
      </c>
      <c r="L148" s="202">
        <v>893</v>
      </c>
      <c r="M148" s="375">
        <v>14450.61762605592</v>
      </c>
      <c r="N148" s="203">
        <v>0</v>
      </c>
      <c r="O148" s="204">
        <v>0</v>
      </c>
      <c r="P148" s="205">
        <v>0.09</v>
      </c>
      <c r="Q148" s="205">
        <v>3.7803223698042246E-2</v>
      </c>
      <c r="R148" s="206">
        <v>0</v>
      </c>
      <c r="S148" s="207">
        <v>13558</v>
      </c>
      <c r="T148" s="208">
        <v>0</v>
      </c>
      <c r="U148" s="208">
        <v>0</v>
      </c>
      <c r="V148" s="208">
        <v>0</v>
      </c>
      <c r="W148" s="208">
        <v>893</v>
      </c>
      <c r="X148" s="378">
        <v>14451</v>
      </c>
      <c r="Y148" s="215">
        <v>0</v>
      </c>
      <c r="Z148" s="204">
        <v>0</v>
      </c>
      <c r="AA148" s="202">
        <v>0</v>
      </c>
      <c r="AB148" s="202">
        <v>0</v>
      </c>
      <c r="AC148" s="214">
        <v>0</v>
      </c>
      <c r="AE148" s="227">
        <f t="shared" si="6"/>
        <v>0</v>
      </c>
      <c r="AF148" s="228">
        <f t="shared" si="7"/>
        <v>0</v>
      </c>
      <c r="AG148" s="229">
        <f t="shared" si="8"/>
        <v>0</v>
      </c>
    </row>
    <row r="149" spans="1:33" s="209" customFormat="1" ht="13.8" x14ac:dyDescent="0.3">
      <c r="A149" s="210">
        <v>428</v>
      </c>
      <c r="B149" s="211">
        <v>428035346</v>
      </c>
      <c r="C149" s="212" t="s">
        <v>111</v>
      </c>
      <c r="D149" s="211">
        <v>35</v>
      </c>
      <c r="E149" s="212" t="s">
        <v>22</v>
      </c>
      <c r="F149" s="211">
        <v>346</v>
      </c>
      <c r="G149" s="213" t="s">
        <v>33</v>
      </c>
      <c r="H149" s="374">
        <v>8</v>
      </c>
      <c r="I149" s="201">
        <v>12665</v>
      </c>
      <c r="J149" s="202">
        <v>1409</v>
      </c>
      <c r="K149" s="202">
        <v>0</v>
      </c>
      <c r="L149" s="202">
        <v>893</v>
      </c>
      <c r="M149" s="375">
        <v>14967</v>
      </c>
      <c r="N149" s="203">
        <v>0</v>
      </c>
      <c r="O149" s="204">
        <v>0</v>
      </c>
      <c r="P149" s="205">
        <v>0.09</v>
      </c>
      <c r="Q149" s="205">
        <v>1.430200094851561E-2</v>
      </c>
      <c r="R149" s="206">
        <v>0</v>
      </c>
      <c r="S149" s="207">
        <v>112592</v>
      </c>
      <c r="T149" s="208">
        <v>0</v>
      </c>
      <c r="U149" s="208">
        <v>0</v>
      </c>
      <c r="V149" s="208">
        <v>0</v>
      </c>
      <c r="W149" s="208">
        <v>7144</v>
      </c>
      <c r="X149" s="378">
        <v>119736</v>
      </c>
      <c r="Y149" s="215">
        <v>0</v>
      </c>
      <c r="Z149" s="204">
        <v>0</v>
      </c>
      <c r="AA149" s="202">
        <v>0</v>
      </c>
      <c r="AB149" s="202">
        <v>0</v>
      </c>
      <c r="AC149" s="214">
        <v>0</v>
      </c>
      <c r="AE149" s="227">
        <f t="shared" si="6"/>
        <v>0</v>
      </c>
      <c r="AF149" s="228">
        <f t="shared" si="7"/>
        <v>0</v>
      </c>
      <c r="AG149" s="229">
        <f t="shared" si="8"/>
        <v>0</v>
      </c>
    </row>
    <row r="150" spans="1:33" s="209" customFormat="1" ht="13.8" x14ac:dyDescent="0.3">
      <c r="A150" s="210">
        <v>428</v>
      </c>
      <c r="B150" s="211">
        <v>428035348</v>
      </c>
      <c r="C150" s="212" t="s">
        <v>111</v>
      </c>
      <c r="D150" s="211">
        <v>35</v>
      </c>
      <c r="E150" s="212" t="s">
        <v>22</v>
      </c>
      <c r="F150" s="211">
        <v>348</v>
      </c>
      <c r="G150" s="213" t="s">
        <v>132</v>
      </c>
      <c r="H150" s="374">
        <v>1</v>
      </c>
      <c r="I150" s="201">
        <v>12808.738626634311</v>
      </c>
      <c r="J150" s="202">
        <v>106</v>
      </c>
      <c r="K150" s="202">
        <v>0</v>
      </c>
      <c r="L150" s="202">
        <v>893</v>
      </c>
      <c r="M150" s="375">
        <v>13807.738626634311</v>
      </c>
      <c r="N150" s="203">
        <v>0</v>
      </c>
      <c r="O150" s="204">
        <v>0</v>
      </c>
      <c r="P150" s="205">
        <v>0.09</v>
      </c>
      <c r="Q150" s="205">
        <v>6.3287106966539594E-2</v>
      </c>
      <c r="R150" s="206">
        <v>0</v>
      </c>
      <c r="S150" s="207">
        <v>12915</v>
      </c>
      <c r="T150" s="208">
        <v>0</v>
      </c>
      <c r="U150" s="208">
        <v>0</v>
      </c>
      <c r="V150" s="208">
        <v>0</v>
      </c>
      <c r="W150" s="208">
        <v>893</v>
      </c>
      <c r="X150" s="378">
        <v>13808</v>
      </c>
      <c r="Y150" s="215">
        <v>0</v>
      </c>
      <c r="Z150" s="204">
        <v>0</v>
      </c>
      <c r="AA150" s="202">
        <v>0</v>
      </c>
      <c r="AB150" s="202">
        <v>0</v>
      </c>
      <c r="AC150" s="214">
        <v>0</v>
      </c>
      <c r="AE150" s="227">
        <f t="shared" si="6"/>
        <v>0</v>
      </c>
      <c r="AF150" s="228">
        <f t="shared" si="7"/>
        <v>0</v>
      </c>
      <c r="AG150" s="229">
        <f t="shared" si="8"/>
        <v>0</v>
      </c>
    </row>
    <row r="151" spans="1:33" s="209" customFormat="1" ht="13.8" x14ac:dyDescent="0.3">
      <c r="A151" s="210">
        <v>429</v>
      </c>
      <c r="B151" s="211">
        <v>429163030</v>
      </c>
      <c r="C151" s="212" t="s">
        <v>114</v>
      </c>
      <c r="D151" s="211">
        <v>163</v>
      </c>
      <c r="E151" s="212" t="s">
        <v>27</v>
      </c>
      <c r="F151" s="211">
        <v>30</v>
      </c>
      <c r="G151" s="213" t="s">
        <v>115</v>
      </c>
      <c r="H151" s="374">
        <v>7</v>
      </c>
      <c r="I151" s="201">
        <v>12977</v>
      </c>
      <c r="J151" s="202">
        <v>3559</v>
      </c>
      <c r="K151" s="202">
        <v>0</v>
      </c>
      <c r="L151" s="202">
        <v>893</v>
      </c>
      <c r="M151" s="375">
        <v>17429</v>
      </c>
      <c r="N151" s="203">
        <v>0</v>
      </c>
      <c r="O151" s="204">
        <v>0</v>
      </c>
      <c r="P151" s="205">
        <v>0.09</v>
      </c>
      <c r="Q151" s="205">
        <v>2.314709638880451E-3</v>
      </c>
      <c r="R151" s="206">
        <v>0</v>
      </c>
      <c r="S151" s="207">
        <v>115752</v>
      </c>
      <c r="T151" s="208">
        <v>0</v>
      </c>
      <c r="U151" s="208">
        <v>0</v>
      </c>
      <c r="V151" s="208">
        <v>0</v>
      </c>
      <c r="W151" s="208">
        <v>6251</v>
      </c>
      <c r="X151" s="378">
        <v>122003</v>
      </c>
      <c r="Y151" s="215">
        <v>0</v>
      </c>
      <c r="Z151" s="204">
        <v>0</v>
      </c>
      <c r="AA151" s="202">
        <v>0</v>
      </c>
      <c r="AB151" s="202">
        <v>0</v>
      </c>
      <c r="AC151" s="214">
        <v>0</v>
      </c>
      <c r="AE151" s="227">
        <f t="shared" si="6"/>
        <v>0</v>
      </c>
      <c r="AF151" s="228">
        <f t="shared" si="7"/>
        <v>0</v>
      </c>
      <c r="AG151" s="229">
        <f t="shared" si="8"/>
        <v>0</v>
      </c>
    </row>
    <row r="152" spans="1:33" s="209" customFormat="1" ht="13.8" x14ac:dyDescent="0.3">
      <c r="A152" s="210">
        <v>429</v>
      </c>
      <c r="B152" s="211">
        <v>429163035</v>
      </c>
      <c r="C152" s="212" t="s">
        <v>114</v>
      </c>
      <c r="D152" s="211">
        <v>163</v>
      </c>
      <c r="E152" s="212" t="s">
        <v>27</v>
      </c>
      <c r="F152" s="211">
        <v>35</v>
      </c>
      <c r="G152" s="213" t="s">
        <v>22</v>
      </c>
      <c r="H152" s="374">
        <v>1</v>
      </c>
      <c r="I152" s="201">
        <v>14107</v>
      </c>
      <c r="J152" s="202">
        <v>4950</v>
      </c>
      <c r="K152" s="202">
        <v>0</v>
      </c>
      <c r="L152" s="202">
        <v>893</v>
      </c>
      <c r="M152" s="375">
        <v>19950</v>
      </c>
      <c r="N152" s="203">
        <v>0</v>
      </c>
      <c r="O152" s="204">
        <v>0</v>
      </c>
      <c r="P152" s="205">
        <v>0.18</v>
      </c>
      <c r="Q152" s="205">
        <v>0.15096254097872849</v>
      </c>
      <c r="R152" s="206">
        <v>0</v>
      </c>
      <c r="S152" s="207">
        <v>19057</v>
      </c>
      <c r="T152" s="208">
        <v>0</v>
      </c>
      <c r="U152" s="208">
        <v>0</v>
      </c>
      <c r="V152" s="208">
        <v>0</v>
      </c>
      <c r="W152" s="208">
        <v>893</v>
      </c>
      <c r="X152" s="378">
        <v>19950</v>
      </c>
      <c r="Y152" s="215">
        <v>0</v>
      </c>
      <c r="Z152" s="204">
        <v>0</v>
      </c>
      <c r="AA152" s="202">
        <v>0</v>
      </c>
      <c r="AB152" s="202">
        <v>0</v>
      </c>
      <c r="AC152" s="214">
        <v>0</v>
      </c>
      <c r="AE152" s="227">
        <f t="shared" si="6"/>
        <v>0</v>
      </c>
      <c r="AF152" s="228">
        <f t="shared" si="7"/>
        <v>0</v>
      </c>
      <c r="AG152" s="229">
        <f t="shared" si="8"/>
        <v>0</v>
      </c>
    </row>
    <row r="153" spans="1:33" s="209" customFormat="1" ht="13.8" x14ac:dyDescent="0.3">
      <c r="A153" s="210">
        <v>429</v>
      </c>
      <c r="B153" s="211">
        <v>429163057</v>
      </c>
      <c r="C153" s="212" t="s">
        <v>114</v>
      </c>
      <c r="D153" s="211">
        <v>163</v>
      </c>
      <c r="E153" s="212" t="s">
        <v>27</v>
      </c>
      <c r="F153" s="211">
        <v>57</v>
      </c>
      <c r="G153" s="213" t="s">
        <v>23</v>
      </c>
      <c r="H153" s="374">
        <v>1</v>
      </c>
      <c r="I153" s="201">
        <v>14744</v>
      </c>
      <c r="J153" s="202">
        <v>750</v>
      </c>
      <c r="K153" s="202">
        <v>0</v>
      </c>
      <c r="L153" s="202">
        <v>893</v>
      </c>
      <c r="M153" s="375">
        <v>16387</v>
      </c>
      <c r="N153" s="203">
        <v>0</v>
      </c>
      <c r="O153" s="204">
        <v>0</v>
      </c>
      <c r="P153" s="205">
        <v>0.18</v>
      </c>
      <c r="Q153" s="205">
        <v>0.13019288988377753</v>
      </c>
      <c r="R153" s="206">
        <v>0</v>
      </c>
      <c r="S153" s="207">
        <v>15494</v>
      </c>
      <c r="T153" s="208">
        <v>0</v>
      </c>
      <c r="U153" s="208">
        <v>0</v>
      </c>
      <c r="V153" s="208">
        <v>0</v>
      </c>
      <c r="W153" s="208">
        <v>893</v>
      </c>
      <c r="X153" s="378">
        <v>16387</v>
      </c>
      <c r="Y153" s="215">
        <v>0</v>
      </c>
      <c r="Z153" s="204">
        <v>0</v>
      </c>
      <c r="AA153" s="202">
        <v>0</v>
      </c>
      <c r="AB153" s="202">
        <v>0</v>
      </c>
      <c r="AC153" s="214">
        <v>0</v>
      </c>
      <c r="AE153" s="227">
        <f t="shared" si="6"/>
        <v>0</v>
      </c>
      <c r="AF153" s="228">
        <f t="shared" si="7"/>
        <v>0</v>
      </c>
      <c r="AG153" s="229">
        <f t="shared" si="8"/>
        <v>0</v>
      </c>
    </row>
    <row r="154" spans="1:33" s="209" customFormat="1" ht="13.8" x14ac:dyDescent="0.3">
      <c r="A154" s="210">
        <v>429</v>
      </c>
      <c r="B154" s="211">
        <v>429163163</v>
      </c>
      <c r="C154" s="212" t="s">
        <v>114</v>
      </c>
      <c r="D154" s="211">
        <v>163</v>
      </c>
      <c r="E154" s="212" t="s">
        <v>27</v>
      </c>
      <c r="F154" s="211">
        <v>163</v>
      </c>
      <c r="G154" s="213" t="s">
        <v>27</v>
      </c>
      <c r="H154" s="374">
        <v>1401</v>
      </c>
      <c r="I154" s="201">
        <v>12148</v>
      </c>
      <c r="J154" s="202">
        <v>513</v>
      </c>
      <c r="K154" s="202">
        <v>0</v>
      </c>
      <c r="L154" s="202">
        <v>893</v>
      </c>
      <c r="M154" s="375">
        <v>13554</v>
      </c>
      <c r="N154" s="203">
        <v>0</v>
      </c>
      <c r="O154" s="204">
        <v>0</v>
      </c>
      <c r="P154" s="205">
        <v>0.18</v>
      </c>
      <c r="Q154" s="205">
        <v>9.3618846151728011E-2</v>
      </c>
      <c r="R154" s="206">
        <v>0</v>
      </c>
      <c r="S154" s="207">
        <v>17738061</v>
      </c>
      <c r="T154" s="208">
        <v>0</v>
      </c>
      <c r="U154" s="208">
        <v>0</v>
      </c>
      <c r="V154" s="208">
        <v>0</v>
      </c>
      <c r="W154" s="208">
        <v>1251093</v>
      </c>
      <c r="X154" s="378">
        <v>18989154</v>
      </c>
      <c r="Y154" s="215">
        <v>0</v>
      </c>
      <c r="Z154" s="204">
        <v>0</v>
      </c>
      <c r="AA154" s="202">
        <v>0</v>
      </c>
      <c r="AB154" s="202">
        <v>0</v>
      </c>
      <c r="AC154" s="214">
        <v>0</v>
      </c>
      <c r="AE154" s="227">
        <f t="shared" si="6"/>
        <v>0</v>
      </c>
      <c r="AF154" s="228">
        <f t="shared" si="7"/>
        <v>0</v>
      </c>
      <c r="AG154" s="229">
        <f t="shared" si="8"/>
        <v>0</v>
      </c>
    </row>
    <row r="155" spans="1:33" s="209" customFormat="1" ht="13.8" x14ac:dyDescent="0.3">
      <c r="A155" s="210">
        <v>429</v>
      </c>
      <c r="B155" s="211">
        <v>429163164</v>
      </c>
      <c r="C155" s="212" t="s">
        <v>114</v>
      </c>
      <c r="D155" s="211">
        <v>163</v>
      </c>
      <c r="E155" s="212" t="s">
        <v>27</v>
      </c>
      <c r="F155" s="211">
        <v>164</v>
      </c>
      <c r="G155" s="213" t="s">
        <v>116</v>
      </c>
      <c r="H155" s="374">
        <v>1</v>
      </c>
      <c r="I155" s="201">
        <v>12117</v>
      </c>
      <c r="J155" s="202">
        <v>5568</v>
      </c>
      <c r="K155" s="202">
        <v>0</v>
      </c>
      <c r="L155" s="202">
        <v>893</v>
      </c>
      <c r="M155" s="375">
        <v>18578</v>
      </c>
      <c r="N155" s="203">
        <v>0</v>
      </c>
      <c r="O155" s="204">
        <v>0</v>
      </c>
      <c r="P155" s="205">
        <v>0.09</v>
      </c>
      <c r="Q155" s="205">
        <v>2.3257733329536115E-3</v>
      </c>
      <c r="R155" s="206">
        <v>0</v>
      </c>
      <c r="S155" s="207">
        <v>17685</v>
      </c>
      <c r="T155" s="208">
        <v>0</v>
      </c>
      <c r="U155" s="208">
        <v>0</v>
      </c>
      <c r="V155" s="208">
        <v>0</v>
      </c>
      <c r="W155" s="208">
        <v>893</v>
      </c>
      <c r="X155" s="378">
        <v>18578</v>
      </c>
      <c r="Y155" s="215">
        <v>0</v>
      </c>
      <c r="Z155" s="204">
        <v>0</v>
      </c>
      <c r="AA155" s="202">
        <v>0</v>
      </c>
      <c r="AB155" s="202">
        <v>0</v>
      </c>
      <c r="AC155" s="214">
        <v>0</v>
      </c>
      <c r="AE155" s="227">
        <f t="shared" si="6"/>
        <v>0</v>
      </c>
      <c r="AF155" s="228">
        <f t="shared" si="7"/>
        <v>0</v>
      </c>
      <c r="AG155" s="229">
        <f t="shared" si="8"/>
        <v>0</v>
      </c>
    </row>
    <row r="156" spans="1:33" s="209" customFormat="1" ht="13.8" x14ac:dyDescent="0.3">
      <c r="A156" s="210">
        <v>429</v>
      </c>
      <c r="B156" s="211">
        <v>429163168</v>
      </c>
      <c r="C156" s="212" t="s">
        <v>114</v>
      </c>
      <c r="D156" s="211">
        <v>163</v>
      </c>
      <c r="E156" s="212" t="s">
        <v>27</v>
      </c>
      <c r="F156" s="211">
        <v>168</v>
      </c>
      <c r="G156" s="213" t="s">
        <v>117</v>
      </c>
      <c r="H156" s="374">
        <v>2</v>
      </c>
      <c r="I156" s="201">
        <v>9269</v>
      </c>
      <c r="J156" s="202">
        <v>5019</v>
      </c>
      <c r="K156" s="202">
        <v>0</v>
      </c>
      <c r="L156" s="202">
        <v>893</v>
      </c>
      <c r="M156" s="375">
        <v>15181</v>
      </c>
      <c r="N156" s="203">
        <v>0</v>
      </c>
      <c r="O156" s="204">
        <v>0</v>
      </c>
      <c r="P156" s="205">
        <v>0.09</v>
      </c>
      <c r="Q156" s="205">
        <v>4.5874355163050121E-2</v>
      </c>
      <c r="R156" s="206">
        <v>0</v>
      </c>
      <c r="S156" s="207">
        <v>28576</v>
      </c>
      <c r="T156" s="208">
        <v>0</v>
      </c>
      <c r="U156" s="208">
        <v>0</v>
      </c>
      <c r="V156" s="208">
        <v>0</v>
      </c>
      <c r="W156" s="208">
        <v>1786</v>
      </c>
      <c r="X156" s="378">
        <v>30362</v>
      </c>
      <c r="Y156" s="215">
        <v>0</v>
      </c>
      <c r="Z156" s="204">
        <v>0</v>
      </c>
      <c r="AA156" s="202">
        <v>0</v>
      </c>
      <c r="AB156" s="202">
        <v>0</v>
      </c>
      <c r="AC156" s="214">
        <v>0</v>
      </c>
      <c r="AE156" s="227">
        <f t="shared" si="6"/>
        <v>0</v>
      </c>
      <c r="AF156" s="228">
        <f t="shared" si="7"/>
        <v>0</v>
      </c>
      <c r="AG156" s="229">
        <f t="shared" si="8"/>
        <v>0</v>
      </c>
    </row>
    <row r="157" spans="1:33" s="209" customFormat="1" ht="13.8" x14ac:dyDescent="0.3">
      <c r="A157" s="210">
        <v>429</v>
      </c>
      <c r="B157" s="211">
        <v>429163229</v>
      </c>
      <c r="C157" s="212" t="s">
        <v>114</v>
      </c>
      <c r="D157" s="211">
        <v>163</v>
      </c>
      <c r="E157" s="212" t="s">
        <v>27</v>
      </c>
      <c r="F157" s="211">
        <v>229</v>
      </c>
      <c r="G157" s="213" t="s">
        <v>113</v>
      </c>
      <c r="H157" s="374">
        <v>12</v>
      </c>
      <c r="I157" s="201">
        <v>12725</v>
      </c>
      <c r="J157" s="202">
        <v>2194</v>
      </c>
      <c r="K157" s="202">
        <v>0</v>
      </c>
      <c r="L157" s="202">
        <v>893</v>
      </c>
      <c r="M157" s="375">
        <v>15812</v>
      </c>
      <c r="N157" s="203">
        <v>0</v>
      </c>
      <c r="O157" s="204">
        <v>0</v>
      </c>
      <c r="P157" s="205">
        <v>0.09</v>
      </c>
      <c r="Q157" s="205">
        <v>1.0365472796524909E-2</v>
      </c>
      <c r="R157" s="206">
        <v>0</v>
      </c>
      <c r="S157" s="207">
        <v>179028</v>
      </c>
      <c r="T157" s="208">
        <v>0</v>
      </c>
      <c r="U157" s="208">
        <v>0</v>
      </c>
      <c r="V157" s="208">
        <v>0</v>
      </c>
      <c r="W157" s="208">
        <v>10716</v>
      </c>
      <c r="X157" s="378">
        <v>189744</v>
      </c>
      <c r="Y157" s="215">
        <v>0</v>
      </c>
      <c r="Z157" s="204">
        <v>0</v>
      </c>
      <c r="AA157" s="202">
        <v>0</v>
      </c>
      <c r="AB157" s="202">
        <v>0</v>
      </c>
      <c r="AC157" s="214">
        <v>0</v>
      </c>
      <c r="AE157" s="227">
        <f t="shared" si="6"/>
        <v>0</v>
      </c>
      <c r="AF157" s="228">
        <f t="shared" si="7"/>
        <v>0</v>
      </c>
      <c r="AG157" s="229">
        <f t="shared" si="8"/>
        <v>0</v>
      </c>
    </row>
    <row r="158" spans="1:33" s="209" customFormat="1" ht="13.8" x14ac:dyDescent="0.3">
      <c r="A158" s="210">
        <v>429</v>
      </c>
      <c r="B158" s="211">
        <v>429163248</v>
      </c>
      <c r="C158" s="212" t="s">
        <v>114</v>
      </c>
      <c r="D158" s="211">
        <v>163</v>
      </c>
      <c r="E158" s="212" t="s">
        <v>27</v>
      </c>
      <c r="F158" s="211">
        <v>248</v>
      </c>
      <c r="G158" s="213" t="s">
        <v>30</v>
      </c>
      <c r="H158" s="374">
        <v>5</v>
      </c>
      <c r="I158" s="201">
        <v>11418</v>
      </c>
      <c r="J158" s="202">
        <v>910</v>
      </c>
      <c r="K158" s="202">
        <v>0</v>
      </c>
      <c r="L158" s="202">
        <v>893</v>
      </c>
      <c r="M158" s="375">
        <v>13221</v>
      </c>
      <c r="N158" s="203">
        <v>0</v>
      </c>
      <c r="O158" s="204">
        <v>0</v>
      </c>
      <c r="P158" s="205">
        <v>0.09</v>
      </c>
      <c r="Q158" s="205">
        <v>4.9600993687720175E-2</v>
      </c>
      <c r="R158" s="206">
        <v>0</v>
      </c>
      <c r="S158" s="207">
        <v>61640</v>
      </c>
      <c r="T158" s="208">
        <v>0</v>
      </c>
      <c r="U158" s="208">
        <v>0</v>
      </c>
      <c r="V158" s="208">
        <v>0</v>
      </c>
      <c r="W158" s="208">
        <v>4465</v>
      </c>
      <c r="X158" s="378">
        <v>66105</v>
      </c>
      <c r="Y158" s="215">
        <v>0</v>
      </c>
      <c r="Z158" s="204">
        <v>0</v>
      </c>
      <c r="AA158" s="202">
        <v>0</v>
      </c>
      <c r="AB158" s="202">
        <v>0</v>
      </c>
      <c r="AC158" s="214">
        <v>0</v>
      </c>
      <c r="AE158" s="227">
        <f t="shared" si="6"/>
        <v>0</v>
      </c>
      <c r="AF158" s="228">
        <f t="shared" si="7"/>
        <v>0</v>
      </c>
      <c r="AG158" s="229">
        <f t="shared" si="8"/>
        <v>0</v>
      </c>
    </row>
    <row r="159" spans="1:33" s="209" customFormat="1" ht="13.8" x14ac:dyDescent="0.3">
      <c r="A159" s="210">
        <v>429</v>
      </c>
      <c r="B159" s="211">
        <v>429163258</v>
      </c>
      <c r="C159" s="212" t="s">
        <v>114</v>
      </c>
      <c r="D159" s="211">
        <v>163</v>
      </c>
      <c r="E159" s="212" t="s">
        <v>27</v>
      </c>
      <c r="F159" s="211">
        <v>258</v>
      </c>
      <c r="G159" s="213" t="s">
        <v>97</v>
      </c>
      <c r="H159" s="374">
        <v>13</v>
      </c>
      <c r="I159" s="201">
        <v>13479</v>
      </c>
      <c r="J159" s="202">
        <v>4303</v>
      </c>
      <c r="K159" s="202">
        <v>0</v>
      </c>
      <c r="L159" s="202">
        <v>893</v>
      </c>
      <c r="M159" s="375">
        <v>18675</v>
      </c>
      <c r="N159" s="203">
        <v>0</v>
      </c>
      <c r="O159" s="204">
        <v>0</v>
      </c>
      <c r="P159" s="205">
        <v>0.09</v>
      </c>
      <c r="Q159" s="205">
        <v>9.5256771441533661E-2</v>
      </c>
      <c r="R159" s="206">
        <v>0</v>
      </c>
      <c r="S159" s="207">
        <v>257790</v>
      </c>
      <c r="T159" s="208">
        <v>0</v>
      </c>
      <c r="U159" s="208">
        <v>-26624</v>
      </c>
      <c r="V159" s="208">
        <v>0</v>
      </c>
      <c r="W159" s="208">
        <v>11609</v>
      </c>
      <c r="X159" s="378">
        <v>242775</v>
      </c>
      <c r="Y159" s="215">
        <v>13</v>
      </c>
      <c r="Z159" s="204">
        <v>1.4970216479102953</v>
      </c>
      <c r="AA159" s="202">
        <v>27963</v>
      </c>
      <c r="AB159" s="202">
        <v>0</v>
      </c>
      <c r="AC159" s="214">
        <v>0</v>
      </c>
      <c r="AE159" s="227">
        <f t="shared" si="6"/>
        <v>0</v>
      </c>
      <c r="AF159" s="228">
        <f t="shared" si="7"/>
        <v>0</v>
      </c>
      <c r="AG159" s="229">
        <f t="shared" si="8"/>
        <v>0</v>
      </c>
    </row>
    <row r="160" spans="1:33" s="209" customFormat="1" ht="13.8" x14ac:dyDescent="0.3">
      <c r="A160" s="210">
        <v>429</v>
      </c>
      <c r="B160" s="211">
        <v>429163262</v>
      </c>
      <c r="C160" s="212" t="s">
        <v>114</v>
      </c>
      <c r="D160" s="211">
        <v>163</v>
      </c>
      <c r="E160" s="212" t="s">
        <v>27</v>
      </c>
      <c r="F160" s="211">
        <v>262</v>
      </c>
      <c r="G160" s="213" t="s">
        <v>31</v>
      </c>
      <c r="H160" s="374">
        <v>6</v>
      </c>
      <c r="I160" s="201">
        <v>11137</v>
      </c>
      <c r="J160" s="202">
        <v>5246</v>
      </c>
      <c r="K160" s="202">
        <v>0</v>
      </c>
      <c r="L160" s="202">
        <v>893</v>
      </c>
      <c r="M160" s="375">
        <v>17276</v>
      </c>
      <c r="N160" s="203">
        <v>0</v>
      </c>
      <c r="O160" s="204">
        <v>0</v>
      </c>
      <c r="P160" s="205">
        <v>0.09</v>
      </c>
      <c r="Q160" s="205">
        <v>6.2729250969370418E-2</v>
      </c>
      <c r="R160" s="206">
        <v>0</v>
      </c>
      <c r="S160" s="207">
        <v>98298</v>
      </c>
      <c r="T160" s="208">
        <v>0</v>
      </c>
      <c r="U160" s="208">
        <v>0</v>
      </c>
      <c r="V160" s="208">
        <v>0</v>
      </c>
      <c r="W160" s="208">
        <v>5358</v>
      </c>
      <c r="X160" s="378">
        <v>103656</v>
      </c>
      <c r="Y160" s="215">
        <v>0</v>
      </c>
      <c r="Z160" s="204">
        <v>0</v>
      </c>
      <c r="AA160" s="202">
        <v>0</v>
      </c>
      <c r="AB160" s="202">
        <v>0</v>
      </c>
      <c r="AC160" s="214">
        <v>0</v>
      </c>
      <c r="AE160" s="227">
        <f t="shared" si="6"/>
        <v>0</v>
      </c>
      <c r="AF160" s="228">
        <f t="shared" si="7"/>
        <v>0</v>
      </c>
      <c r="AG160" s="229">
        <f t="shared" si="8"/>
        <v>0</v>
      </c>
    </row>
    <row r="161" spans="1:33" s="209" customFormat="1" ht="13.8" x14ac:dyDescent="0.3">
      <c r="A161" s="210">
        <v>429</v>
      </c>
      <c r="B161" s="211">
        <v>429163291</v>
      </c>
      <c r="C161" s="212" t="s">
        <v>114</v>
      </c>
      <c r="D161" s="211">
        <v>163</v>
      </c>
      <c r="E161" s="212" t="s">
        <v>27</v>
      </c>
      <c r="F161" s="211">
        <v>291</v>
      </c>
      <c r="G161" s="213" t="s">
        <v>118</v>
      </c>
      <c r="H161" s="374">
        <v>7</v>
      </c>
      <c r="I161" s="201">
        <v>10148</v>
      </c>
      <c r="J161" s="202">
        <v>6197</v>
      </c>
      <c r="K161" s="202">
        <v>0</v>
      </c>
      <c r="L161" s="202">
        <v>893</v>
      </c>
      <c r="M161" s="375">
        <v>17238</v>
      </c>
      <c r="N161" s="203">
        <v>0</v>
      </c>
      <c r="O161" s="204">
        <v>0</v>
      </c>
      <c r="P161" s="205">
        <v>0.09</v>
      </c>
      <c r="Q161" s="205">
        <v>1.1294604160528455E-2</v>
      </c>
      <c r="R161" s="206">
        <v>0</v>
      </c>
      <c r="S161" s="207">
        <v>114415</v>
      </c>
      <c r="T161" s="208">
        <v>0</v>
      </c>
      <c r="U161" s="208">
        <v>0</v>
      </c>
      <c r="V161" s="208">
        <v>0</v>
      </c>
      <c r="W161" s="208">
        <v>6251</v>
      </c>
      <c r="X161" s="378">
        <v>120666</v>
      </c>
      <c r="Y161" s="215">
        <v>0</v>
      </c>
      <c r="Z161" s="204">
        <v>0</v>
      </c>
      <c r="AA161" s="202">
        <v>0</v>
      </c>
      <c r="AB161" s="202">
        <v>0</v>
      </c>
      <c r="AC161" s="214">
        <v>0</v>
      </c>
      <c r="AE161" s="227">
        <f t="shared" si="6"/>
        <v>0</v>
      </c>
      <c r="AF161" s="228">
        <f t="shared" si="7"/>
        <v>0</v>
      </c>
      <c r="AG161" s="229">
        <f t="shared" si="8"/>
        <v>0</v>
      </c>
    </row>
    <row r="162" spans="1:33" s="209" customFormat="1" ht="13.8" x14ac:dyDescent="0.3">
      <c r="A162" s="210">
        <v>430</v>
      </c>
      <c r="B162" s="211">
        <v>430170009</v>
      </c>
      <c r="C162" s="212" t="s">
        <v>119</v>
      </c>
      <c r="D162" s="211">
        <v>170</v>
      </c>
      <c r="E162" s="212" t="s">
        <v>87</v>
      </c>
      <c r="F162" s="211">
        <v>9</v>
      </c>
      <c r="G162" s="213" t="s">
        <v>108</v>
      </c>
      <c r="H162" s="374">
        <v>1</v>
      </c>
      <c r="I162" s="201">
        <v>10588</v>
      </c>
      <c r="J162" s="202">
        <v>6764</v>
      </c>
      <c r="K162" s="202">
        <v>0</v>
      </c>
      <c r="L162" s="202">
        <v>893</v>
      </c>
      <c r="M162" s="375">
        <v>18245</v>
      </c>
      <c r="N162" s="203">
        <v>8.2135523613963042E-3</v>
      </c>
      <c r="O162" s="204">
        <v>0</v>
      </c>
      <c r="P162" s="205">
        <v>0.09</v>
      </c>
      <c r="Q162" s="205">
        <v>2.553844673629116E-3</v>
      </c>
      <c r="R162" s="206">
        <v>0</v>
      </c>
      <c r="S162" s="207">
        <v>17209</v>
      </c>
      <c r="T162" s="208">
        <v>0</v>
      </c>
      <c r="U162" s="208">
        <v>0</v>
      </c>
      <c r="V162" s="208">
        <v>0</v>
      </c>
      <c r="W162" s="208">
        <v>886</v>
      </c>
      <c r="X162" s="378">
        <v>18095</v>
      </c>
      <c r="Y162" s="215">
        <v>0</v>
      </c>
      <c r="Z162" s="204">
        <v>0</v>
      </c>
      <c r="AA162" s="202">
        <v>0</v>
      </c>
      <c r="AB162" s="202">
        <v>0</v>
      </c>
      <c r="AC162" s="214">
        <v>0</v>
      </c>
      <c r="AE162" s="227">
        <f t="shared" si="6"/>
        <v>0</v>
      </c>
      <c r="AF162" s="228">
        <f t="shared" si="7"/>
        <v>0</v>
      </c>
      <c r="AG162" s="229">
        <f t="shared" si="8"/>
        <v>0</v>
      </c>
    </row>
    <row r="163" spans="1:33" s="209" customFormat="1" ht="13.8" x14ac:dyDescent="0.3">
      <c r="A163" s="210">
        <v>430</v>
      </c>
      <c r="B163" s="211">
        <v>430170014</v>
      </c>
      <c r="C163" s="212" t="s">
        <v>119</v>
      </c>
      <c r="D163" s="211">
        <v>170</v>
      </c>
      <c r="E163" s="212" t="s">
        <v>87</v>
      </c>
      <c r="F163" s="211">
        <v>14</v>
      </c>
      <c r="G163" s="213" t="s">
        <v>83</v>
      </c>
      <c r="H163" s="374">
        <v>12</v>
      </c>
      <c r="I163" s="201">
        <v>11021</v>
      </c>
      <c r="J163" s="202">
        <v>3458</v>
      </c>
      <c r="K163" s="202">
        <v>0</v>
      </c>
      <c r="L163" s="202">
        <v>893</v>
      </c>
      <c r="M163" s="375">
        <v>15372</v>
      </c>
      <c r="N163" s="203">
        <v>9.8562628336755623E-2</v>
      </c>
      <c r="O163" s="204">
        <v>0</v>
      </c>
      <c r="P163" s="205">
        <v>0.09</v>
      </c>
      <c r="Q163" s="205">
        <v>8.7256668614336865E-3</v>
      </c>
      <c r="R163" s="206">
        <v>0</v>
      </c>
      <c r="S163" s="207">
        <v>172320</v>
      </c>
      <c r="T163" s="208">
        <v>0</v>
      </c>
      <c r="U163" s="208">
        <v>0</v>
      </c>
      <c r="V163" s="208">
        <v>0</v>
      </c>
      <c r="W163" s="208">
        <v>10632</v>
      </c>
      <c r="X163" s="378">
        <v>182952</v>
      </c>
      <c r="Y163" s="215">
        <v>0</v>
      </c>
      <c r="Z163" s="204">
        <v>0</v>
      </c>
      <c r="AA163" s="202">
        <v>0</v>
      </c>
      <c r="AB163" s="202">
        <v>0</v>
      </c>
      <c r="AC163" s="214">
        <v>0</v>
      </c>
      <c r="AE163" s="227">
        <f t="shared" si="6"/>
        <v>0</v>
      </c>
      <c r="AF163" s="228">
        <f t="shared" si="7"/>
        <v>0</v>
      </c>
      <c r="AG163" s="229">
        <f t="shared" si="8"/>
        <v>0</v>
      </c>
    </row>
    <row r="164" spans="1:33" s="209" customFormat="1" ht="13.8" x14ac:dyDescent="0.3">
      <c r="A164" s="210">
        <v>430</v>
      </c>
      <c r="B164" s="211">
        <v>430170025</v>
      </c>
      <c r="C164" s="212" t="s">
        <v>119</v>
      </c>
      <c r="D164" s="211">
        <v>170</v>
      </c>
      <c r="E164" s="212" t="s">
        <v>87</v>
      </c>
      <c r="F164" s="211">
        <v>25</v>
      </c>
      <c r="G164" s="213" t="s">
        <v>120</v>
      </c>
      <c r="H164" s="374">
        <v>3</v>
      </c>
      <c r="I164" s="201">
        <v>12413</v>
      </c>
      <c r="J164" s="202">
        <v>4298</v>
      </c>
      <c r="K164" s="202">
        <v>0</v>
      </c>
      <c r="L164" s="202">
        <v>893</v>
      </c>
      <c r="M164" s="375">
        <v>17604</v>
      </c>
      <c r="N164" s="203">
        <v>2.4640657084188913E-2</v>
      </c>
      <c r="O164" s="204">
        <v>0</v>
      </c>
      <c r="P164" s="205">
        <v>0.09</v>
      </c>
      <c r="Q164" s="205">
        <v>2.2728145559216779E-2</v>
      </c>
      <c r="R164" s="206">
        <v>0</v>
      </c>
      <c r="S164" s="207">
        <v>49722</v>
      </c>
      <c r="T164" s="208">
        <v>0</v>
      </c>
      <c r="U164" s="208">
        <v>0</v>
      </c>
      <c r="V164" s="208">
        <v>0</v>
      </c>
      <c r="W164" s="208">
        <v>2658</v>
      </c>
      <c r="X164" s="378">
        <v>52380</v>
      </c>
      <c r="Y164" s="215">
        <v>0</v>
      </c>
      <c r="Z164" s="204">
        <v>0</v>
      </c>
      <c r="AA164" s="202">
        <v>0</v>
      </c>
      <c r="AB164" s="202">
        <v>0</v>
      </c>
      <c r="AC164" s="214">
        <v>0</v>
      </c>
      <c r="AE164" s="227">
        <f t="shared" si="6"/>
        <v>0</v>
      </c>
      <c r="AF164" s="228">
        <f t="shared" si="7"/>
        <v>0</v>
      </c>
      <c r="AG164" s="229">
        <f t="shared" si="8"/>
        <v>0</v>
      </c>
    </row>
    <row r="165" spans="1:33" s="209" customFormat="1" ht="13.8" x14ac:dyDescent="0.3">
      <c r="A165" s="210">
        <v>430</v>
      </c>
      <c r="B165" s="211">
        <v>430170056</v>
      </c>
      <c r="C165" s="212" t="s">
        <v>119</v>
      </c>
      <c r="D165" s="211">
        <v>170</v>
      </c>
      <c r="E165" s="212" t="s">
        <v>87</v>
      </c>
      <c r="F165" s="211">
        <v>56</v>
      </c>
      <c r="G165" s="213" t="s">
        <v>153</v>
      </c>
      <c r="H165" s="374">
        <v>1</v>
      </c>
      <c r="I165" s="201">
        <v>9986.1853672477428</v>
      </c>
      <c r="J165" s="202">
        <v>3422</v>
      </c>
      <c r="K165" s="202">
        <v>0</v>
      </c>
      <c r="L165" s="202">
        <v>893</v>
      </c>
      <c r="M165" s="375">
        <v>14301.185367247743</v>
      </c>
      <c r="N165" s="203">
        <v>8.2135523613963042E-3</v>
      </c>
      <c r="O165" s="204">
        <v>0</v>
      </c>
      <c r="P165" s="205">
        <v>0.09</v>
      </c>
      <c r="Q165" s="205">
        <v>2.0967747793561305E-2</v>
      </c>
      <c r="R165" s="206">
        <v>0</v>
      </c>
      <c r="S165" s="207">
        <v>13298</v>
      </c>
      <c r="T165" s="208">
        <v>0</v>
      </c>
      <c r="U165" s="208">
        <v>0</v>
      </c>
      <c r="V165" s="208">
        <v>0</v>
      </c>
      <c r="W165" s="208">
        <v>886</v>
      </c>
      <c r="X165" s="378">
        <v>14184</v>
      </c>
      <c r="Y165" s="215">
        <v>0</v>
      </c>
      <c r="Z165" s="204">
        <v>0</v>
      </c>
      <c r="AA165" s="202">
        <v>0</v>
      </c>
      <c r="AB165" s="202">
        <v>0</v>
      </c>
      <c r="AC165" s="214">
        <v>0</v>
      </c>
      <c r="AE165" s="227">
        <f t="shared" si="6"/>
        <v>0</v>
      </c>
      <c r="AF165" s="228">
        <f t="shared" si="7"/>
        <v>0</v>
      </c>
      <c r="AG165" s="229">
        <f t="shared" si="8"/>
        <v>0</v>
      </c>
    </row>
    <row r="166" spans="1:33" s="209" customFormat="1" ht="13.8" x14ac:dyDescent="0.3">
      <c r="A166" s="210">
        <v>430</v>
      </c>
      <c r="B166" s="211">
        <v>430170064</v>
      </c>
      <c r="C166" s="212" t="s">
        <v>119</v>
      </c>
      <c r="D166" s="211">
        <v>170</v>
      </c>
      <c r="E166" s="212" t="s">
        <v>87</v>
      </c>
      <c r="F166" s="211">
        <v>64</v>
      </c>
      <c r="G166" s="213" t="s">
        <v>121</v>
      </c>
      <c r="H166" s="374">
        <v>68</v>
      </c>
      <c r="I166" s="201">
        <v>10030</v>
      </c>
      <c r="J166" s="202">
        <v>1684</v>
      </c>
      <c r="K166" s="202">
        <v>0</v>
      </c>
      <c r="L166" s="202">
        <v>893</v>
      </c>
      <c r="M166" s="375">
        <v>12607</v>
      </c>
      <c r="N166" s="203">
        <v>0.55852156057494917</v>
      </c>
      <c r="O166" s="204">
        <v>0</v>
      </c>
      <c r="P166" s="205">
        <v>0.18</v>
      </c>
      <c r="Q166" s="205">
        <v>3.127460392934913E-2</v>
      </c>
      <c r="R166" s="206">
        <v>0</v>
      </c>
      <c r="S166" s="207">
        <v>790024</v>
      </c>
      <c r="T166" s="208">
        <v>0</v>
      </c>
      <c r="U166" s="208">
        <v>0</v>
      </c>
      <c r="V166" s="208">
        <v>0</v>
      </c>
      <c r="W166" s="208">
        <v>60248</v>
      </c>
      <c r="X166" s="378">
        <v>850272</v>
      </c>
      <c r="Y166" s="215">
        <v>0</v>
      </c>
      <c r="Z166" s="204">
        <v>0</v>
      </c>
      <c r="AA166" s="202">
        <v>0</v>
      </c>
      <c r="AB166" s="202">
        <v>0</v>
      </c>
      <c r="AC166" s="214">
        <v>0</v>
      </c>
      <c r="AE166" s="227">
        <f t="shared" si="6"/>
        <v>0</v>
      </c>
      <c r="AF166" s="228">
        <f t="shared" si="7"/>
        <v>0</v>
      </c>
      <c r="AG166" s="229">
        <f t="shared" si="8"/>
        <v>0</v>
      </c>
    </row>
    <row r="167" spans="1:33" s="209" customFormat="1" ht="13.8" x14ac:dyDescent="0.3">
      <c r="A167" s="210">
        <v>430</v>
      </c>
      <c r="B167" s="211">
        <v>430170100</v>
      </c>
      <c r="C167" s="212" t="s">
        <v>119</v>
      </c>
      <c r="D167" s="211">
        <v>170</v>
      </c>
      <c r="E167" s="212" t="s">
        <v>87</v>
      </c>
      <c r="F167" s="211">
        <v>100</v>
      </c>
      <c r="G167" s="213" t="s">
        <v>79</v>
      </c>
      <c r="H167" s="374">
        <v>13</v>
      </c>
      <c r="I167" s="201">
        <v>10137</v>
      </c>
      <c r="J167" s="202">
        <v>5210</v>
      </c>
      <c r="K167" s="202">
        <v>0</v>
      </c>
      <c r="L167" s="202">
        <v>893</v>
      </c>
      <c r="M167" s="375">
        <v>16240</v>
      </c>
      <c r="N167" s="203">
        <v>0.10677618069815192</v>
      </c>
      <c r="O167" s="204">
        <v>0</v>
      </c>
      <c r="P167" s="205">
        <v>0.09</v>
      </c>
      <c r="Q167" s="205">
        <v>3.1961022385676552E-2</v>
      </c>
      <c r="R167" s="206">
        <v>0</v>
      </c>
      <c r="S167" s="207">
        <v>197873</v>
      </c>
      <c r="T167" s="208">
        <v>0</v>
      </c>
      <c r="U167" s="208">
        <v>0</v>
      </c>
      <c r="V167" s="208">
        <v>0</v>
      </c>
      <c r="W167" s="208">
        <v>11518</v>
      </c>
      <c r="X167" s="378">
        <v>209391</v>
      </c>
      <c r="Y167" s="215">
        <v>0</v>
      </c>
      <c r="Z167" s="204">
        <v>0</v>
      </c>
      <c r="AA167" s="202">
        <v>0</v>
      </c>
      <c r="AB167" s="202">
        <v>0</v>
      </c>
      <c r="AC167" s="214">
        <v>0</v>
      </c>
      <c r="AE167" s="227">
        <f t="shared" si="6"/>
        <v>0</v>
      </c>
      <c r="AF167" s="228">
        <f t="shared" si="7"/>
        <v>0</v>
      </c>
      <c r="AG167" s="229">
        <f t="shared" si="8"/>
        <v>0</v>
      </c>
    </row>
    <row r="168" spans="1:33" s="209" customFormat="1" ht="13.8" x14ac:dyDescent="0.3">
      <c r="A168" s="210">
        <v>430</v>
      </c>
      <c r="B168" s="211">
        <v>430170110</v>
      </c>
      <c r="C168" s="212" t="s">
        <v>119</v>
      </c>
      <c r="D168" s="211">
        <v>170</v>
      </c>
      <c r="E168" s="212" t="s">
        <v>87</v>
      </c>
      <c r="F168" s="211">
        <v>110</v>
      </c>
      <c r="G168" s="213" t="s">
        <v>122</v>
      </c>
      <c r="H168" s="374">
        <v>22</v>
      </c>
      <c r="I168" s="201">
        <v>10447</v>
      </c>
      <c r="J168" s="202">
        <v>2147</v>
      </c>
      <c r="K168" s="202">
        <v>0</v>
      </c>
      <c r="L168" s="202">
        <v>893</v>
      </c>
      <c r="M168" s="375">
        <v>13487</v>
      </c>
      <c r="N168" s="203">
        <v>0.18069815195071873</v>
      </c>
      <c r="O168" s="204">
        <v>0</v>
      </c>
      <c r="P168" s="205">
        <v>0.09</v>
      </c>
      <c r="Q168" s="205">
        <v>7.6393824645962696E-3</v>
      </c>
      <c r="R168" s="206">
        <v>0</v>
      </c>
      <c r="S168" s="207">
        <v>274802</v>
      </c>
      <c r="T168" s="208">
        <v>0</v>
      </c>
      <c r="U168" s="208">
        <v>0</v>
      </c>
      <c r="V168" s="208">
        <v>0</v>
      </c>
      <c r="W168" s="208">
        <v>19492</v>
      </c>
      <c r="X168" s="378">
        <v>294294</v>
      </c>
      <c r="Y168" s="215">
        <v>0</v>
      </c>
      <c r="Z168" s="204">
        <v>0</v>
      </c>
      <c r="AA168" s="202">
        <v>0</v>
      </c>
      <c r="AB168" s="202">
        <v>0</v>
      </c>
      <c r="AC168" s="214">
        <v>0</v>
      </c>
      <c r="AE168" s="227">
        <f t="shared" si="6"/>
        <v>0</v>
      </c>
      <c r="AF168" s="228">
        <f t="shared" si="7"/>
        <v>0</v>
      </c>
      <c r="AG168" s="229">
        <f t="shared" si="8"/>
        <v>0</v>
      </c>
    </row>
    <row r="169" spans="1:33" s="209" customFormat="1" ht="13.8" x14ac:dyDescent="0.3">
      <c r="A169" s="210">
        <v>430</v>
      </c>
      <c r="B169" s="211">
        <v>430170136</v>
      </c>
      <c r="C169" s="212" t="s">
        <v>119</v>
      </c>
      <c r="D169" s="211">
        <v>170</v>
      </c>
      <c r="E169" s="212" t="s">
        <v>87</v>
      </c>
      <c r="F169" s="211">
        <v>136</v>
      </c>
      <c r="G169" s="213" t="s">
        <v>85</v>
      </c>
      <c r="H169" s="374">
        <v>2</v>
      </c>
      <c r="I169" s="201">
        <v>10588</v>
      </c>
      <c r="J169" s="202">
        <v>3483</v>
      </c>
      <c r="K169" s="202">
        <v>0</v>
      </c>
      <c r="L169" s="202">
        <v>893</v>
      </c>
      <c r="M169" s="375">
        <v>14964</v>
      </c>
      <c r="N169" s="203">
        <v>1.6427104722792608E-2</v>
      </c>
      <c r="O169" s="204">
        <v>0</v>
      </c>
      <c r="P169" s="205">
        <v>0.09</v>
      </c>
      <c r="Q169" s="205">
        <v>4.4301650263093304E-3</v>
      </c>
      <c r="R169" s="206">
        <v>0</v>
      </c>
      <c r="S169" s="207">
        <v>27910</v>
      </c>
      <c r="T169" s="208">
        <v>0</v>
      </c>
      <c r="U169" s="208">
        <v>0</v>
      </c>
      <c r="V169" s="208">
        <v>0</v>
      </c>
      <c r="W169" s="208">
        <v>1772</v>
      </c>
      <c r="X169" s="378">
        <v>29682</v>
      </c>
      <c r="Y169" s="215">
        <v>0</v>
      </c>
      <c r="Z169" s="204">
        <v>0</v>
      </c>
      <c r="AA169" s="202">
        <v>0</v>
      </c>
      <c r="AB169" s="202">
        <v>0</v>
      </c>
      <c r="AC169" s="214">
        <v>0</v>
      </c>
      <c r="AE169" s="227">
        <f t="shared" si="6"/>
        <v>0</v>
      </c>
      <c r="AF169" s="228">
        <f t="shared" si="7"/>
        <v>0</v>
      </c>
      <c r="AG169" s="229">
        <f t="shared" si="8"/>
        <v>0</v>
      </c>
    </row>
    <row r="170" spans="1:33" s="209" customFormat="1" ht="13.8" x14ac:dyDescent="0.3">
      <c r="A170" s="210">
        <v>430</v>
      </c>
      <c r="B170" s="211">
        <v>430170139</v>
      </c>
      <c r="C170" s="212" t="s">
        <v>119</v>
      </c>
      <c r="D170" s="211">
        <v>170</v>
      </c>
      <c r="E170" s="212" t="s">
        <v>87</v>
      </c>
      <c r="F170" s="211">
        <v>139</v>
      </c>
      <c r="G170" s="213" t="s">
        <v>86</v>
      </c>
      <c r="H170" s="374">
        <v>7</v>
      </c>
      <c r="I170" s="201">
        <v>11580</v>
      </c>
      <c r="J170" s="202">
        <v>3987</v>
      </c>
      <c r="K170" s="202">
        <v>0</v>
      </c>
      <c r="L170" s="202">
        <v>893</v>
      </c>
      <c r="M170" s="375">
        <v>16460</v>
      </c>
      <c r="N170" s="203">
        <v>5.7494866529774119E-2</v>
      </c>
      <c r="O170" s="204">
        <v>0</v>
      </c>
      <c r="P170" s="205">
        <v>0.09</v>
      </c>
      <c r="Q170" s="205">
        <v>3.7873387433055784E-3</v>
      </c>
      <c r="R170" s="206">
        <v>0</v>
      </c>
      <c r="S170" s="207">
        <v>108073</v>
      </c>
      <c r="T170" s="208">
        <v>0</v>
      </c>
      <c r="U170" s="208">
        <v>0</v>
      </c>
      <c r="V170" s="208">
        <v>0</v>
      </c>
      <c r="W170" s="208">
        <v>6202</v>
      </c>
      <c r="X170" s="378">
        <v>114275</v>
      </c>
      <c r="Y170" s="215">
        <v>0</v>
      </c>
      <c r="Z170" s="204">
        <v>0</v>
      </c>
      <c r="AA170" s="202">
        <v>0</v>
      </c>
      <c r="AB170" s="202">
        <v>0</v>
      </c>
      <c r="AC170" s="214">
        <v>0</v>
      </c>
      <c r="AE170" s="227">
        <f t="shared" si="6"/>
        <v>0</v>
      </c>
      <c r="AF170" s="228">
        <f t="shared" si="7"/>
        <v>0</v>
      </c>
      <c r="AG170" s="229">
        <f t="shared" si="8"/>
        <v>0</v>
      </c>
    </row>
    <row r="171" spans="1:33" s="209" customFormat="1" ht="13.8" x14ac:dyDescent="0.3">
      <c r="A171" s="210">
        <v>430</v>
      </c>
      <c r="B171" s="211">
        <v>430170141</v>
      </c>
      <c r="C171" s="212" t="s">
        <v>119</v>
      </c>
      <c r="D171" s="211">
        <v>170</v>
      </c>
      <c r="E171" s="212" t="s">
        <v>87</v>
      </c>
      <c r="F171" s="211">
        <v>141</v>
      </c>
      <c r="G171" s="213" t="s">
        <v>123</v>
      </c>
      <c r="H171" s="374">
        <v>134</v>
      </c>
      <c r="I171" s="201">
        <v>10001</v>
      </c>
      <c r="J171" s="202">
        <v>4512</v>
      </c>
      <c r="K171" s="202">
        <v>0</v>
      </c>
      <c r="L171" s="202">
        <v>893</v>
      </c>
      <c r="M171" s="375">
        <v>15406</v>
      </c>
      <c r="N171" s="203">
        <v>1.1006160164271046</v>
      </c>
      <c r="O171" s="204">
        <v>0</v>
      </c>
      <c r="P171" s="205">
        <v>0.09</v>
      </c>
      <c r="Q171" s="205">
        <v>4.3727778478523216E-2</v>
      </c>
      <c r="R171" s="206">
        <v>0</v>
      </c>
      <c r="S171" s="207">
        <v>1928796</v>
      </c>
      <c r="T171" s="208">
        <v>0</v>
      </c>
      <c r="U171" s="208">
        <v>0</v>
      </c>
      <c r="V171" s="208">
        <v>0</v>
      </c>
      <c r="W171" s="208">
        <v>118724</v>
      </c>
      <c r="X171" s="378">
        <v>2047520</v>
      </c>
      <c r="Y171" s="215">
        <v>0</v>
      </c>
      <c r="Z171" s="204">
        <v>0</v>
      </c>
      <c r="AA171" s="202">
        <v>0</v>
      </c>
      <c r="AB171" s="202">
        <v>0</v>
      </c>
      <c r="AC171" s="214">
        <v>0</v>
      </c>
      <c r="AE171" s="227">
        <f t="shared" si="6"/>
        <v>0</v>
      </c>
      <c r="AF171" s="228">
        <f t="shared" si="7"/>
        <v>0</v>
      </c>
      <c r="AG171" s="229">
        <f t="shared" si="8"/>
        <v>0</v>
      </c>
    </row>
    <row r="172" spans="1:33" s="209" customFormat="1" ht="13.8" x14ac:dyDescent="0.3">
      <c r="A172" s="210">
        <v>430</v>
      </c>
      <c r="B172" s="211">
        <v>430170153</v>
      </c>
      <c r="C172" s="212" t="s">
        <v>119</v>
      </c>
      <c r="D172" s="211">
        <v>170</v>
      </c>
      <c r="E172" s="212" t="s">
        <v>87</v>
      </c>
      <c r="F172" s="211">
        <v>153</v>
      </c>
      <c r="G172" s="213" t="s">
        <v>124</v>
      </c>
      <c r="H172" s="374">
        <v>2</v>
      </c>
      <c r="I172" s="201">
        <v>11778</v>
      </c>
      <c r="J172" s="202">
        <v>623</v>
      </c>
      <c r="K172" s="202">
        <v>0</v>
      </c>
      <c r="L172" s="202">
        <v>893</v>
      </c>
      <c r="M172" s="375">
        <v>13294</v>
      </c>
      <c r="N172" s="203">
        <v>1.6427104722792608E-2</v>
      </c>
      <c r="O172" s="204">
        <v>0</v>
      </c>
      <c r="P172" s="205">
        <v>0.09</v>
      </c>
      <c r="Q172" s="205">
        <v>1.2929724306354589E-2</v>
      </c>
      <c r="R172" s="206">
        <v>0</v>
      </c>
      <c r="S172" s="207">
        <v>24598</v>
      </c>
      <c r="T172" s="208">
        <v>0</v>
      </c>
      <c r="U172" s="208">
        <v>0</v>
      </c>
      <c r="V172" s="208">
        <v>0</v>
      </c>
      <c r="W172" s="208">
        <v>1772</v>
      </c>
      <c r="X172" s="378">
        <v>26370</v>
      </c>
      <c r="Y172" s="215">
        <v>0</v>
      </c>
      <c r="Z172" s="204">
        <v>0</v>
      </c>
      <c r="AA172" s="202">
        <v>0</v>
      </c>
      <c r="AB172" s="202">
        <v>0</v>
      </c>
      <c r="AC172" s="214">
        <v>0</v>
      </c>
      <c r="AE172" s="227">
        <f t="shared" si="6"/>
        <v>0</v>
      </c>
      <c r="AF172" s="228">
        <f t="shared" si="7"/>
        <v>0</v>
      </c>
      <c r="AG172" s="229">
        <f t="shared" si="8"/>
        <v>0</v>
      </c>
    </row>
    <row r="173" spans="1:33" s="209" customFormat="1" ht="13.8" x14ac:dyDescent="0.3">
      <c r="A173" s="210">
        <v>430</v>
      </c>
      <c r="B173" s="211">
        <v>430170158</v>
      </c>
      <c r="C173" s="212" t="s">
        <v>119</v>
      </c>
      <c r="D173" s="211">
        <v>170</v>
      </c>
      <c r="E173" s="212" t="s">
        <v>87</v>
      </c>
      <c r="F173" s="211">
        <v>158</v>
      </c>
      <c r="G173" s="213" t="s">
        <v>125</v>
      </c>
      <c r="H173" s="374">
        <v>2</v>
      </c>
      <c r="I173" s="201">
        <v>9687</v>
      </c>
      <c r="J173" s="202">
        <v>4773</v>
      </c>
      <c r="K173" s="202">
        <v>0</v>
      </c>
      <c r="L173" s="202">
        <v>893</v>
      </c>
      <c r="M173" s="375">
        <v>15353</v>
      </c>
      <c r="N173" s="203">
        <v>1.6427104722792608E-2</v>
      </c>
      <c r="O173" s="204">
        <v>0</v>
      </c>
      <c r="P173" s="205">
        <v>0.09</v>
      </c>
      <c r="Q173" s="205">
        <v>3.5480498223544418E-2</v>
      </c>
      <c r="R173" s="206">
        <v>0</v>
      </c>
      <c r="S173" s="207">
        <v>28682</v>
      </c>
      <c r="T173" s="208">
        <v>0</v>
      </c>
      <c r="U173" s="208">
        <v>0</v>
      </c>
      <c r="V173" s="208">
        <v>0</v>
      </c>
      <c r="W173" s="208">
        <v>1772</v>
      </c>
      <c r="X173" s="378">
        <v>30454</v>
      </c>
      <c r="Y173" s="215">
        <v>0</v>
      </c>
      <c r="Z173" s="204">
        <v>0</v>
      </c>
      <c r="AA173" s="202">
        <v>0</v>
      </c>
      <c r="AB173" s="202">
        <v>0</v>
      </c>
      <c r="AC173" s="214">
        <v>0</v>
      </c>
      <c r="AE173" s="227">
        <f t="shared" si="6"/>
        <v>0</v>
      </c>
      <c r="AF173" s="228">
        <f t="shared" si="7"/>
        <v>0</v>
      </c>
      <c r="AG173" s="229">
        <f t="shared" si="8"/>
        <v>0</v>
      </c>
    </row>
    <row r="174" spans="1:33" s="209" customFormat="1" ht="13.8" x14ac:dyDescent="0.3">
      <c r="A174" s="210">
        <v>430</v>
      </c>
      <c r="B174" s="211">
        <v>430170170</v>
      </c>
      <c r="C174" s="212" t="s">
        <v>119</v>
      </c>
      <c r="D174" s="211">
        <v>170</v>
      </c>
      <c r="E174" s="212" t="s">
        <v>87</v>
      </c>
      <c r="F174" s="211">
        <v>170</v>
      </c>
      <c r="G174" s="213" t="s">
        <v>87</v>
      </c>
      <c r="H174" s="374">
        <v>547</v>
      </c>
      <c r="I174" s="201">
        <v>10325</v>
      </c>
      <c r="J174" s="202">
        <v>4033</v>
      </c>
      <c r="K174" s="202">
        <v>0</v>
      </c>
      <c r="L174" s="202">
        <v>893</v>
      </c>
      <c r="M174" s="375">
        <v>15251</v>
      </c>
      <c r="N174" s="203">
        <v>4.4928131416837367</v>
      </c>
      <c r="O174" s="204">
        <v>0</v>
      </c>
      <c r="P174" s="205">
        <v>0.09</v>
      </c>
      <c r="Q174" s="205">
        <v>9.2470067562039779E-2</v>
      </c>
      <c r="R174" s="206">
        <v>0</v>
      </c>
      <c r="S174" s="207">
        <v>7994781</v>
      </c>
      <c r="T174" s="208">
        <v>0</v>
      </c>
      <c r="U174" s="208">
        <v>-205501</v>
      </c>
      <c r="V174" s="208">
        <v>0</v>
      </c>
      <c r="W174" s="208">
        <v>484642</v>
      </c>
      <c r="X174" s="378">
        <v>8273922</v>
      </c>
      <c r="Y174" s="215">
        <v>89</v>
      </c>
      <c r="Z174" s="204">
        <v>14.313586737433052</v>
      </c>
      <c r="AA174" s="202">
        <v>218317</v>
      </c>
      <c r="AB174" s="202">
        <v>0</v>
      </c>
      <c r="AC174" s="214">
        <v>0</v>
      </c>
      <c r="AE174" s="227">
        <f t="shared" si="6"/>
        <v>0</v>
      </c>
      <c r="AF174" s="228">
        <f t="shared" si="7"/>
        <v>0</v>
      </c>
      <c r="AG174" s="229">
        <f t="shared" si="8"/>
        <v>0</v>
      </c>
    </row>
    <row r="175" spans="1:33" s="209" customFormat="1" ht="13.8" x14ac:dyDescent="0.3">
      <c r="A175" s="210">
        <v>430</v>
      </c>
      <c r="B175" s="211">
        <v>430170174</v>
      </c>
      <c r="C175" s="212" t="s">
        <v>119</v>
      </c>
      <c r="D175" s="211">
        <v>170</v>
      </c>
      <c r="E175" s="212" t="s">
        <v>87</v>
      </c>
      <c r="F175" s="211">
        <v>174</v>
      </c>
      <c r="G175" s="213" t="s">
        <v>126</v>
      </c>
      <c r="H175" s="374">
        <v>49</v>
      </c>
      <c r="I175" s="201">
        <v>9915</v>
      </c>
      <c r="J175" s="202">
        <v>3934</v>
      </c>
      <c r="K175" s="202">
        <v>0</v>
      </c>
      <c r="L175" s="202">
        <v>893</v>
      </c>
      <c r="M175" s="375">
        <v>14742</v>
      </c>
      <c r="N175" s="203">
        <v>0.40246406570841919</v>
      </c>
      <c r="O175" s="204">
        <v>0</v>
      </c>
      <c r="P175" s="205">
        <v>0.09</v>
      </c>
      <c r="Q175" s="205">
        <v>3.6371237288185698E-2</v>
      </c>
      <c r="R175" s="206">
        <v>0</v>
      </c>
      <c r="S175" s="207">
        <v>673015</v>
      </c>
      <c r="T175" s="208">
        <v>0</v>
      </c>
      <c r="U175" s="208">
        <v>0</v>
      </c>
      <c r="V175" s="208">
        <v>0</v>
      </c>
      <c r="W175" s="208">
        <v>43414</v>
      </c>
      <c r="X175" s="378">
        <v>716429</v>
      </c>
      <c r="Y175" s="215">
        <v>0</v>
      </c>
      <c r="Z175" s="204">
        <v>0</v>
      </c>
      <c r="AA175" s="202">
        <v>0</v>
      </c>
      <c r="AB175" s="202">
        <v>0</v>
      </c>
      <c r="AC175" s="214">
        <v>0</v>
      </c>
      <c r="AE175" s="227">
        <f t="shared" si="6"/>
        <v>0</v>
      </c>
      <c r="AF175" s="228">
        <f t="shared" si="7"/>
        <v>0</v>
      </c>
      <c r="AG175" s="229">
        <f t="shared" si="8"/>
        <v>0</v>
      </c>
    </row>
    <row r="176" spans="1:33" s="209" customFormat="1" ht="13.8" x14ac:dyDescent="0.3">
      <c r="A176" s="210">
        <v>430</v>
      </c>
      <c r="B176" s="211">
        <v>430170177</v>
      </c>
      <c r="C176" s="212" t="s">
        <v>119</v>
      </c>
      <c r="D176" s="211">
        <v>170</v>
      </c>
      <c r="E176" s="212" t="s">
        <v>87</v>
      </c>
      <c r="F176" s="211">
        <v>177</v>
      </c>
      <c r="G176" s="213" t="s">
        <v>127</v>
      </c>
      <c r="H176" s="374">
        <v>1</v>
      </c>
      <c r="I176" s="201">
        <v>10588</v>
      </c>
      <c r="J176" s="202">
        <v>4440</v>
      </c>
      <c r="K176" s="202">
        <v>0</v>
      </c>
      <c r="L176" s="202">
        <v>893</v>
      </c>
      <c r="M176" s="375">
        <v>15921</v>
      </c>
      <c r="N176" s="203">
        <v>8.2135523613963042E-3</v>
      </c>
      <c r="O176" s="204">
        <v>0</v>
      </c>
      <c r="P176" s="205">
        <v>0.09</v>
      </c>
      <c r="Q176" s="205">
        <v>6.1929634020245232E-3</v>
      </c>
      <c r="R176" s="206">
        <v>0</v>
      </c>
      <c r="S176" s="207">
        <v>14905</v>
      </c>
      <c r="T176" s="208">
        <v>0</v>
      </c>
      <c r="U176" s="208">
        <v>0</v>
      </c>
      <c r="V176" s="208">
        <v>0</v>
      </c>
      <c r="W176" s="208">
        <v>886</v>
      </c>
      <c r="X176" s="378">
        <v>15791</v>
      </c>
      <c r="Y176" s="215">
        <v>0</v>
      </c>
      <c r="Z176" s="204">
        <v>0</v>
      </c>
      <c r="AA176" s="202">
        <v>0</v>
      </c>
      <c r="AB176" s="202">
        <v>0</v>
      </c>
      <c r="AC176" s="214">
        <v>0</v>
      </c>
      <c r="AE176" s="227">
        <f t="shared" si="6"/>
        <v>0</v>
      </c>
      <c r="AF176" s="228">
        <f t="shared" si="7"/>
        <v>0</v>
      </c>
      <c r="AG176" s="229">
        <f t="shared" si="8"/>
        <v>0</v>
      </c>
    </row>
    <row r="177" spans="1:33" s="209" customFormat="1" ht="13.8" x14ac:dyDescent="0.3">
      <c r="A177" s="210">
        <v>430</v>
      </c>
      <c r="B177" s="211">
        <v>430170185</v>
      </c>
      <c r="C177" s="212" t="s">
        <v>119</v>
      </c>
      <c r="D177" s="211">
        <v>170</v>
      </c>
      <c r="E177" s="212" t="s">
        <v>87</v>
      </c>
      <c r="F177" s="211">
        <v>185</v>
      </c>
      <c r="G177" s="213" t="s">
        <v>88</v>
      </c>
      <c r="H177" s="374">
        <v>1</v>
      </c>
      <c r="I177" s="201">
        <v>10588</v>
      </c>
      <c r="J177" s="202">
        <v>1968</v>
      </c>
      <c r="K177" s="202">
        <v>0</v>
      </c>
      <c r="L177" s="202">
        <v>893</v>
      </c>
      <c r="M177" s="375">
        <v>13449</v>
      </c>
      <c r="N177" s="203">
        <v>8.2135523613963042E-3</v>
      </c>
      <c r="O177" s="204">
        <v>0</v>
      </c>
      <c r="P177" s="205">
        <v>0.09</v>
      </c>
      <c r="Q177" s="205">
        <v>5.7173879496619662E-3</v>
      </c>
      <c r="R177" s="206">
        <v>0</v>
      </c>
      <c r="S177" s="207">
        <v>12453</v>
      </c>
      <c r="T177" s="208">
        <v>0</v>
      </c>
      <c r="U177" s="208">
        <v>0</v>
      </c>
      <c r="V177" s="208">
        <v>0</v>
      </c>
      <c r="W177" s="208">
        <v>886</v>
      </c>
      <c r="X177" s="378">
        <v>13339</v>
      </c>
      <c r="Y177" s="215">
        <v>0</v>
      </c>
      <c r="Z177" s="204">
        <v>0</v>
      </c>
      <c r="AA177" s="202">
        <v>0</v>
      </c>
      <c r="AB177" s="202">
        <v>0</v>
      </c>
      <c r="AC177" s="214">
        <v>0</v>
      </c>
      <c r="AE177" s="227">
        <f t="shared" si="6"/>
        <v>0</v>
      </c>
      <c r="AF177" s="228">
        <f t="shared" si="7"/>
        <v>0</v>
      </c>
      <c r="AG177" s="229">
        <f t="shared" si="8"/>
        <v>0</v>
      </c>
    </row>
    <row r="178" spans="1:33" s="209" customFormat="1" ht="13.8" x14ac:dyDescent="0.3">
      <c r="A178" s="210">
        <v>430</v>
      </c>
      <c r="B178" s="211">
        <v>430170198</v>
      </c>
      <c r="C178" s="212" t="s">
        <v>119</v>
      </c>
      <c r="D178" s="211">
        <v>170</v>
      </c>
      <c r="E178" s="212" t="s">
        <v>87</v>
      </c>
      <c r="F178" s="211">
        <v>198</v>
      </c>
      <c r="G178" s="213" t="s">
        <v>39</v>
      </c>
      <c r="H178" s="374">
        <v>2</v>
      </c>
      <c r="I178" s="201">
        <v>9687</v>
      </c>
      <c r="J178" s="202">
        <v>3895</v>
      </c>
      <c r="K178" s="202">
        <v>0</v>
      </c>
      <c r="L178" s="202">
        <v>893</v>
      </c>
      <c r="M178" s="375">
        <v>14475</v>
      </c>
      <c r="N178" s="203">
        <v>1.6427104722792608E-2</v>
      </c>
      <c r="O178" s="204">
        <v>0</v>
      </c>
      <c r="P178" s="205">
        <v>0.09</v>
      </c>
      <c r="Q178" s="205">
        <v>5.1979083513333272E-3</v>
      </c>
      <c r="R178" s="206">
        <v>0</v>
      </c>
      <c r="S178" s="207">
        <v>26940</v>
      </c>
      <c r="T178" s="208">
        <v>0</v>
      </c>
      <c r="U178" s="208">
        <v>0</v>
      </c>
      <c r="V178" s="208">
        <v>0</v>
      </c>
      <c r="W178" s="208">
        <v>1772</v>
      </c>
      <c r="X178" s="378">
        <v>28712</v>
      </c>
      <c r="Y178" s="215">
        <v>0</v>
      </c>
      <c r="Z178" s="204">
        <v>0</v>
      </c>
      <c r="AA178" s="202">
        <v>0</v>
      </c>
      <c r="AB178" s="202">
        <v>0</v>
      </c>
      <c r="AC178" s="214">
        <v>0</v>
      </c>
      <c r="AE178" s="227">
        <f t="shared" si="6"/>
        <v>0</v>
      </c>
      <c r="AF178" s="228">
        <f t="shared" si="7"/>
        <v>0</v>
      </c>
      <c r="AG178" s="229">
        <f t="shared" si="8"/>
        <v>0</v>
      </c>
    </row>
    <row r="179" spans="1:33" s="209" customFormat="1" ht="13.8" x14ac:dyDescent="0.3">
      <c r="A179" s="210">
        <v>430</v>
      </c>
      <c r="B179" s="211">
        <v>430170213</v>
      </c>
      <c r="C179" s="212" t="s">
        <v>119</v>
      </c>
      <c r="D179" s="211">
        <v>170</v>
      </c>
      <c r="E179" s="212" t="s">
        <v>87</v>
      </c>
      <c r="F179" s="211">
        <v>213</v>
      </c>
      <c r="G179" s="213" t="s">
        <v>128</v>
      </c>
      <c r="H179" s="374">
        <v>2</v>
      </c>
      <c r="I179" s="201">
        <v>10877</v>
      </c>
      <c r="J179" s="202">
        <v>8842</v>
      </c>
      <c r="K179" s="202">
        <v>0</v>
      </c>
      <c r="L179" s="202">
        <v>893</v>
      </c>
      <c r="M179" s="375">
        <v>20612</v>
      </c>
      <c r="N179" s="203">
        <v>1.6427104722792608E-2</v>
      </c>
      <c r="O179" s="204">
        <v>0</v>
      </c>
      <c r="P179" s="205">
        <v>0.09</v>
      </c>
      <c r="Q179" s="205">
        <v>1.3671437871291799E-3</v>
      </c>
      <c r="R179" s="206">
        <v>0</v>
      </c>
      <c r="S179" s="207">
        <v>39114</v>
      </c>
      <c r="T179" s="208">
        <v>0</v>
      </c>
      <c r="U179" s="208">
        <v>0</v>
      </c>
      <c r="V179" s="208">
        <v>0</v>
      </c>
      <c r="W179" s="208">
        <v>1772</v>
      </c>
      <c r="X179" s="378">
        <v>40886</v>
      </c>
      <c r="Y179" s="215">
        <v>0</v>
      </c>
      <c r="Z179" s="204">
        <v>0</v>
      </c>
      <c r="AA179" s="202">
        <v>0</v>
      </c>
      <c r="AB179" s="202">
        <v>0</v>
      </c>
      <c r="AC179" s="214">
        <v>0</v>
      </c>
      <c r="AE179" s="227">
        <f t="shared" si="6"/>
        <v>0</v>
      </c>
      <c r="AF179" s="228">
        <f t="shared" si="7"/>
        <v>0</v>
      </c>
      <c r="AG179" s="229">
        <f t="shared" si="8"/>
        <v>0</v>
      </c>
    </row>
    <row r="180" spans="1:33" s="209" customFormat="1" ht="13.8" x14ac:dyDescent="0.3">
      <c r="A180" s="210">
        <v>430</v>
      </c>
      <c r="B180" s="211">
        <v>430170271</v>
      </c>
      <c r="C180" s="212" t="s">
        <v>119</v>
      </c>
      <c r="D180" s="211">
        <v>170</v>
      </c>
      <c r="E180" s="212" t="s">
        <v>87</v>
      </c>
      <c r="F180" s="211">
        <v>271</v>
      </c>
      <c r="G180" s="213" t="s">
        <v>129</v>
      </c>
      <c r="H180" s="374">
        <v>24</v>
      </c>
      <c r="I180" s="201">
        <v>10595</v>
      </c>
      <c r="J180" s="202">
        <v>2986</v>
      </c>
      <c r="K180" s="202">
        <v>0</v>
      </c>
      <c r="L180" s="202">
        <v>893</v>
      </c>
      <c r="M180" s="375">
        <v>14474</v>
      </c>
      <c r="N180" s="203">
        <v>0.19712525667351136</v>
      </c>
      <c r="O180" s="204">
        <v>0</v>
      </c>
      <c r="P180" s="205">
        <v>0.09</v>
      </c>
      <c r="Q180" s="205">
        <v>4.8286132983035562E-3</v>
      </c>
      <c r="R180" s="206">
        <v>0</v>
      </c>
      <c r="S180" s="207">
        <v>323256</v>
      </c>
      <c r="T180" s="208">
        <v>0</v>
      </c>
      <c r="U180" s="208">
        <v>0</v>
      </c>
      <c r="V180" s="208">
        <v>0</v>
      </c>
      <c r="W180" s="208">
        <v>21264</v>
      </c>
      <c r="X180" s="378">
        <v>344520</v>
      </c>
      <c r="Y180" s="215">
        <v>0</v>
      </c>
      <c r="Z180" s="204">
        <v>0</v>
      </c>
      <c r="AA180" s="202">
        <v>0</v>
      </c>
      <c r="AB180" s="202">
        <v>0</v>
      </c>
      <c r="AC180" s="214">
        <v>0</v>
      </c>
      <c r="AE180" s="227">
        <f t="shared" si="6"/>
        <v>0</v>
      </c>
      <c r="AF180" s="228">
        <f t="shared" si="7"/>
        <v>0</v>
      </c>
      <c r="AG180" s="229">
        <f t="shared" si="8"/>
        <v>0</v>
      </c>
    </row>
    <row r="181" spans="1:33" s="209" customFormat="1" ht="13.8" x14ac:dyDescent="0.3">
      <c r="A181" s="210">
        <v>430</v>
      </c>
      <c r="B181" s="211">
        <v>430170276</v>
      </c>
      <c r="C181" s="212" t="s">
        <v>119</v>
      </c>
      <c r="D181" s="211">
        <v>170</v>
      </c>
      <c r="E181" s="212" t="s">
        <v>87</v>
      </c>
      <c r="F181" s="211">
        <v>276</v>
      </c>
      <c r="G181" s="213" t="s">
        <v>90</v>
      </c>
      <c r="H181" s="374">
        <v>3</v>
      </c>
      <c r="I181" s="201">
        <v>8786</v>
      </c>
      <c r="J181" s="202">
        <v>8586</v>
      </c>
      <c r="K181" s="202">
        <v>0</v>
      </c>
      <c r="L181" s="202">
        <v>893</v>
      </c>
      <c r="M181" s="375">
        <v>18265</v>
      </c>
      <c r="N181" s="203">
        <v>2.4640657084188913E-2</v>
      </c>
      <c r="O181" s="204">
        <v>0</v>
      </c>
      <c r="P181" s="205">
        <v>0.09</v>
      </c>
      <c r="Q181" s="205">
        <v>2.1590947961081142E-3</v>
      </c>
      <c r="R181" s="206">
        <v>0</v>
      </c>
      <c r="S181" s="207">
        <v>51687</v>
      </c>
      <c r="T181" s="208">
        <v>0</v>
      </c>
      <c r="U181" s="208">
        <v>0</v>
      </c>
      <c r="V181" s="208">
        <v>0</v>
      </c>
      <c r="W181" s="208">
        <v>2658</v>
      </c>
      <c r="X181" s="378">
        <v>54345</v>
      </c>
      <c r="Y181" s="215">
        <v>0</v>
      </c>
      <c r="Z181" s="204">
        <v>0</v>
      </c>
      <c r="AA181" s="202">
        <v>0</v>
      </c>
      <c r="AB181" s="202">
        <v>0</v>
      </c>
      <c r="AC181" s="214">
        <v>0</v>
      </c>
      <c r="AE181" s="227">
        <f t="shared" si="6"/>
        <v>0</v>
      </c>
      <c r="AF181" s="228">
        <f t="shared" si="7"/>
        <v>0</v>
      </c>
      <c r="AG181" s="229">
        <f t="shared" si="8"/>
        <v>0</v>
      </c>
    </row>
    <row r="182" spans="1:33" s="209" customFormat="1" ht="13.8" x14ac:dyDescent="0.3">
      <c r="A182" s="210">
        <v>430</v>
      </c>
      <c r="B182" s="211">
        <v>430170288</v>
      </c>
      <c r="C182" s="212" t="s">
        <v>119</v>
      </c>
      <c r="D182" s="211">
        <v>170</v>
      </c>
      <c r="E182" s="212" t="s">
        <v>87</v>
      </c>
      <c r="F182" s="211">
        <v>288</v>
      </c>
      <c r="G182" s="213" t="s">
        <v>91</v>
      </c>
      <c r="H182" s="374">
        <v>1</v>
      </c>
      <c r="I182" s="201">
        <v>8786</v>
      </c>
      <c r="J182" s="202">
        <v>5366</v>
      </c>
      <c r="K182" s="202">
        <v>0</v>
      </c>
      <c r="L182" s="202">
        <v>893</v>
      </c>
      <c r="M182" s="375">
        <v>15045</v>
      </c>
      <c r="N182" s="203">
        <v>8.2135523613963042E-3</v>
      </c>
      <c r="O182" s="204">
        <v>0</v>
      </c>
      <c r="P182" s="205">
        <v>0.09</v>
      </c>
      <c r="Q182" s="205">
        <v>9.7666969793738399E-4</v>
      </c>
      <c r="R182" s="206">
        <v>0</v>
      </c>
      <c r="S182" s="207">
        <v>14036</v>
      </c>
      <c r="T182" s="208">
        <v>0</v>
      </c>
      <c r="U182" s="208">
        <v>0</v>
      </c>
      <c r="V182" s="208">
        <v>0</v>
      </c>
      <c r="W182" s="208">
        <v>886</v>
      </c>
      <c r="X182" s="378">
        <v>14922</v>
      </c>
      <c r="Y182" s="215">
        <v>0</v>
      </c>
      <c r="Z182" s="204">
        <v>0</v>
      </c>
      <c r="AA182" s="202">
        <v>0</v>
      </c>
      <c r="AB182" s="202">
        <v>0</v>
      </c>
      <c r="AC182" s="214">
        <v>0</v>
      </c>
      <c r="AE182" s="227">
        <f t="shared" si="6"/>
        <v>0</v>
      </c>
      <c r="AF182" s="228">
        <f t="shared" si="7"/>
        <v>0</v>
      </c>
      <c r="AG182" s="229">
        <f t="shared" si="8"/>
        <v>0</v>
      </c>
    </row>
    <row r="183" spans="1:33" s="209" customFormat="1" ht="13.8" x14ac:dyDescent="0.3">
      <c r="A183" s="210">
        <v>430</v>
      </c>
      <c r="B183" s="211">
        <v>430170321</v>
      </c>
      <c r="C183" s="212" t="s">
        <v>119</v>
      </c>
      <c r="D183" s="211">
        <v>170</v>
      </c>
      <c r="E183" s="212" t="s">
        <v>87</v>
      </c>
      <c r="F183" s="211">
        <v>321</v>
      </c>
      <c r="G183" s="213" t="s">
        <v>92</v>
      </c>
      <c r="H183" s="374">
        <v>11</v>
      </c>
      <c r="I183" s="201">
        <v>10187</v>
      </c>
      <c r="J183" s="202">
        <v>5627</v>
      </c>
      <c r="K183" s="202">
        <v>0</v>
      </c>
      <c r="L183" s="202">
        <v>893</v>
      </c>
      <c r="M183" s="375">
        <v>16707</v>
      </c>
      <c r="N183" s="203">
        <v>9.0349075975359322E-2</v>
      </c>
      <c r="O183" s="204">
        <v>0</v>
      </c>
      <c r="P183" s="205">
        <v>0.09</v>
      </c>
      <c r="Q183" s="205">
        <v>2.9236083351465358E-3</v>
      </c>
      <c r="R183" s="206">
        <v>0</v>
      </c>
      <c r="S183" s="207">
        <v>172524</v>
      </c>
      <c r="T183" s="208">
        <v>0</v>
      </c>
      <c r="U183" s="208">
        <v>0</v>
      </c>
      <c r="V183" s="208">
        <v>0</v>
      </c>
      <c r="W183" s="208">
        <v>9746</v>
      </c>
      <c r="X183" s="378">
        <v>182270</v>
      </c>
      <c r="Y183" s="215">
        <v>0</v>
      </c>
      <c r="Z183" s="204">
        <v>0</v>
      </c>
      <c r="AA183" s="202">
        <v>0</v>
      </c>
      <c r="AB183" s="202">
        <v>0</v>
      </c>
      <c r="AC183" s="214">
        <v>0</v>
      </c>
      <c r="AE183" s="227">
        <f t="shared" si="6"/>
        <v>0</v>
      </c>
      <c r="AF183" s="228">
        <f t="shared" si="7"/>
        <v>0</v>
      </c>
      <c r="AG183" s="229">
        <f t="shared" si="8"/>
        <v>0</v>
      </c>
    </row>
    <row r="184" spans="1:33" s="209" customFormat="1" ht="13.8" x14ac:dyDescent="0.3">
      <c r="A184" s="210">
        <v>430</v>
      </c>
      <c r="B184" s="211">
        <v>430170322</v>
      </c>
      <c r="C184" s="212" t="s">
        <v>119</v>
      </c>
      <c r="D184" s="211">
        <v>170</v>
      </c>
      <c r="E184" s="212" t="s">
        <v>87</v>
      </c>
      <c r="F184" s="211">
        <v>322</v>
      </c>
      <c r="G184" s="213" t="s">
        <v>131</v>
      </c>
      <c r="H184" s="374">
        <v>5</v>
      </c>
      <c r="I184" s="201">
        <v>10187</v>
      </c>
      <c r="J184" s="202">
        <v>5412</v>
      </c>
      <c r="K184" s="202">
        <v>0</v>
      </c>
      <c r="L184" s="202">
        <v>893</v>
      </c>
      <c r="M184" s="375">
        <v>16492</v>
      </c>
      <c r="N184" s="203">
        <v>4.1067761806981518E-2</v>
      </c>
      <c r="O184" s="204">
        <v>0</v>
      </c>
      <c r="P184" s="205">
        <v>0.09</v>
      </c>
      <c r="Q184" s="205">
        <v>6.3849975096657227E-3</v>
      </c>
      <c r="R184" s="206">
        <v>0</v>
      </c>
      <c r="S184" s="207">
        <v>77355</v>
      </c>
      <c r="T184" s="208">
        <v>0</v>
      </c>
      <c r="U184" s="208">
        <v>0</v>
      </c>
      <c r="V184" s="208">
        <v>0</v>
      </c>
      <c r="W184" s="208">
        <v>4430</v>
      </c>
      <c r="X184" s="378">
        <v>81785</v>
      </c>
      <c r="Y184" s="215">
        <v>0</v>
      </c>
      <c r="Z184" s="204">
        <v>0</v>
      </c>
      <c r="AA184" s="202">
        <v>0</v>
      </c>
      <c r="AB184" s="202">
        <v>0</v>
      </c>
      <c r="AC184" s="214">
        <v>0</v>
      </c>
      <c r="AE184" s="227">
        <f t="shared" si="6"/>
        <v>0</v>
      </c>
      <c r="AF184" s="228">
        <f t="shared" si="7"/>
        <v>0</v>
      </c>
      <c r="AG184" s="229">
        <f t="shared" si="8"/>
        <v>0</v>
      </c>
    </row>
    <row r="185" spans="1:33" s="209" customFormat="1" ht="13.8" x14ac:dyDescent="0.3">
      <c r="A185" s="210">
        <v>430</v>
      </c>
      <c r="B185" s="211">
        <v>430170348</v>
      </c>
      <c r="C185" s="212" t="s">
        <v>119</v>
      </c>
      <c r="D185" s="211">
        <v>170</v>
      </c>
      <c r="E185" s="212" t="s">
        <v>87</v>
      </c>
      <c r="F185" s="211">
        <v>348</v>
      </c>
      <c r="G185" s="213" t="s">
        <v>132</v>
      </c>
      <c r="H185" s="374">
        <v>15</v>
      </c>
      <c r="I185" s="201">
        <v>11254</v>
      </c>
      <c r="J185" s="202">
        <v>94</v>
      </c>
      <c r="K185" s="202">
        <v>0</v>
      </c>
      <c r="L185" s="202">
        <v>893</v>
      </c>
      <c r="M185" s="375">
        <v>12241</v>
      </c>
      <c r="N185" s="203">
        <v>0.12320328542094452</v>
      </c>
      <c r="O185" s="204">
        <v>0</v>
      </c>
      <c r="P185" s="205">
        <v>0.09</v>
      </c>
      <c r="Q185" s="205">
        <v>6.3287106966539594E-2</v>
      </c>
      <c r="R185" s="206">
        <v>0</v>
      </c>
      <c r="S185" s="207">
        <v>168825</v>
      </c>
      <c r="T185" s="208">
        <v>0</v>
      </c>
      <c r="U185" s="208">
        <v>0</v>
      </c>
      <c r="V185" s="208">
        <v>0</v>
      </c>
      <c r="W185" s="208">
        <v>13290</v>
      </c>
      <c r="X185" s="378">
        <v>182115</v>
      </c>
      <c r="Y185" s="215">
        <v>0</v>
      </c>
      <c r="Z185" s="204">
        <v>0</v>
      </c>
      <c r="AA185" s="202">
        <v>0</v>
      </c>
      <c r="AB185" s="202">
        <v>0</v>
      </c>
      <c r="AC185" s="214">
        <v>0</v>
      </c>
      <c r="AE185" s="227">
        <f t="shared" si="6"/>
        <v>0</v>
      </c>
      <c r="AF185" s="228">
        <f t="shared" si="7"/>
        <v>0</v>
      </c>
      <c r="AG185" s="229">
        <f t="shared" si="8"/>
        <v>0</v>
      </c>
    </row>
    <row r="186" spans="1:33" s="209" customFormat="1" ht="13.8" x14ac:dyDescent="0.3">
      <c r="A186" s="210">
        <v>430</v>
      </c>
      <c r="B186" s="211">
        <v>430170616</v>
      </c>
      <c r="C186" s="212" t="s">
        <v>119</v>
      </c>
      <c r="D186" s="211">
        <v>170</v>
      </c>
      <c r="E186" s="212" t="s">
        <v>87</v>
      </c>
      <c r="F186" s="211">
        <v>616</v>
      </c>
      <c r="G186" s="213" t="s">
        <v>133</v>
      </c>
      <c r="H186" s="374">
        <v>1</v>
      </c>
      <c r="I186" s="201">
        <v>10588</v>
      </c>
      <c r="J186" s="202">
        <v>3550</v>
      </c>
      <c r="K186" s="202">
        <v>0</v>
      </c>
      <c r="L186" s="202">
        <v>893</v>
      </c>
      <c r="M186" s="375">
        <v>15031</v>
      </c>
      <c r="N186" s="203">
        <v>8.2135523613963042E-3</v>
      </c>
      <c r="O186" s="204">
        <v>0</v>
      </c>
      <c r="P186" s="205">
        <v>0.09</v>
      </c>
      <c r="Q186" s="205">
        <v>3.4879428023482845E-2</v>
      </c>
      <c r="R186" s="206">
        <v>0</v>
      </c>
      <c r="S186" s="207">
        <v>14022</v>
      </c>
      <c r="T186" s="208">
        <v>0</v>
      </c>
      <c r="U186" s="208">
        <v>0</v>
      </c>
      <c r="V186" s="208">
        <v>0</v>
      </c>
      <c r="W186" s="208">
        <v>886</v>
      </c>
      <c r="X186" s="378">
        <v>14908</v>
      </c>
      <c r="Y186" s="215">
        <v>0</v>
      </c>
      <c r="Z186" s="204">
        <v>0</v>
      </c>
      <c r="AA186" s="202">
        <v>0</v>
      </c>
      <c r="AB186" s="202">
        <v>0</v>
      </c>
      <c r="AC186" s="214">
        <v>0</v>
      </c>
      <c r="AE186" s="227">
        <f t="shared" si="6"/>
        <v>0</v>
      </c>
      <c r="AF186" s="228">
        <f t="shared" si="7"/>
        <v>0</v>
      </c>
      <c r="AG186" s="229">
        <f t="shared" si="8"/>
        <v>0</v>
      </c>
    </row>
    <row r="187" spans="1:33" s="209" customFormat="1" ht="13.8" x14ac:dyDescent="0.3">
      <c r="A187" s="210">
        <v>430</v>
      </c>
      <c r="B187" s="211">
        <v>430170620</v>
      </c>
      <c r="C187" s="212" t="s">
        <v>119</v>
      </c>
      <c r="D187" s="211">
        <v>170</v>
      </c>
      <c r="E187" s="212" t="s">
        <v>87</v>
      </c>
      <c r="F187" s="211">
        <v>620</v>
      </c>
      <c r="G187" s="213" t="s">
        <v>134</v>
      </c>
      <c r="H187" s="374">
        <v>10</v>
      </c>
      <c r="I187" s="201">
        <v>10848</v>
      </c>
      <c r="J187" s="202">
        <v>4371</v>
      </c>
      <c r="K187" s="202">
        <v>0</v>
      </c>
      <c r="L187" s="202">
        <v>893</v>
      </c>
      <c r="M187" s="375">
        <v>16112</v>
      </c>
      <c r="N187" s="203">
        <v>8.2135523613963021E-2</v>
      </c>
      <c r="O187" s="204">
        <v>0</v>
      </c>
      <c r="P187" s="205">
        <v>0.09</v>
      </c>
      <c r="Q187" s="205">
        <v>2.2004954128394948E-2</v>
      </c>
      <c r="R187" s="206">
        <v>0</v>
      </c>
      <c r="S187" s="207">
        <v>150940</v>
      </c>
      <c r="T187" s="208">
        <v>0</v>
      </c>
      <c r="U187" s="208">
        <v>0</v>
      </c>
      <c r="V187" s="208">
        <v>0</v>
      </c>
      <c r="W187" s="208">
        <v>8860</v>
      </c>
      <c r="X187" s="378">
        <v>159800</v>
      </c>
      <c r="Y187" s="215">
        <v>0</v>
      </c>
      <c r="Z187" s="204">
        <v>0</v>
      </c>
      <c r="AA187" s="202">
        <v>0</v>
      </c>
      <c r="AB187" s="202">
        <v>0</v>
      </c>
      <c r="AC187" s="214">
        <v>0</v>
      </c>
      <c r="AE187" s="227">
        <f t="shared" si="6"/>
        <v>0</v>
      </c>
      <c r="AF187" s="228">
        <f t="shared" si="7"/>
        <v>0</v>
      </c>
      <c r="AG187" s="229">
        <f t="shared" si="8"/>
        <v>0</v>
      </c>
    </row>
    <row r="188" spans="1:33" s="209" customFormat="1" ht="13.8" x14ac:dyDescent="0.3">
      <c r="A188" s="210">
        <v>430</v>
      </c>
      <c r="B188" s="211">
        <v>430170695</v>
      </c>
      <c r="C188" s="212" t="s">
        <v>119</v>
      </c>
      <c r="D188" s="211">
        <v>170</v>
      </c>
      <c r="E188" s="212" t="s">
        <v>87</v>
      </c>
      <c r="F188" s="211">
        <v>695</v>
      </c>
      <c r="G188" s="213" t="s">
        <v>135</v>
      </c>
      <c r="H188" s="374">
        <v>1</v>
      </c>
      <c r="I188" s="201">
        <v>10588</v>
      </c>
      <c r="J188" s="202">
        <v>6521</v>
      </c>
      <c r="K188" s="202">
        <v>0</v>
      </c>
      <c r="L188" s="202">
        <v>893</v>
      </c>
      <c r="M188" s="375">
        <v>18002</v>
      </c>
      <c r="N188" s="203">
        <v>8.2135523613963042E-3</v>
      </c>
      <c r="O188" s="204">
        <v>0</v>
      </c>
      <c r="P188" s="205">
        <v>0.09</v>
      </c>
      <c r="Q188" s="205">
        <v>1.1495488435564465E-3</v>
      </c>
      <c r="R188" s="206">
        <v>0</v>
      </c>
      <c r="S188" s="207">
        <v>16968</v>
      </c>
      <c r="T188" s="208">
        <v>0</v>
      </c>
      <c r="U188" s="208">
        <v>0</v>
      </c>
      <c r="V188" s="208">
        <v>0</v>
      </c>
      <c r="W188" s="208">
        <v>886</v>
      </c>
      <c r="X188" s="378">
        <v>17854</v>
      </c>
      <c r="Y188" s="215">
        <v>0</v>
      </c>
      <c r="Z188" s="204">
        <v>0</v>
      </c>
      <c r="AA188" s="202">
        <v>0</v>
      </c>
      <c r="AB188" s="202">
        <v>0</v>
      </c>
      <c r="AC188" s="214">
        <v>0</v>
      </c>
      <c r="AE188" s="227">
        <f t="shared" si="6"/>
        <v>0</v>
      </c>
      <c r="AF188" s="228">
        <f t="shared" si="7"/>
        <v>0</v>
      </c>
      <c r="AG188" s="229">
        <f t="shared" si="8"/>
        <v>0</v>
      </c>
    </row>
    <row r="189" spans="1:33" s="209" customFormat="1" ht="13.8" x14ac:dyDescent="0.3">
      <c r="A189" s="210">
        <v>430</v>
      </c>
      <c r="B189" s="211">
        <v>430170710</v>
      </c>
      <c r="C189" s="212" t="s">
        <v>119</v>
      </c>
      <c r="D189" s="211">
        <v>170</v>
      </c>
      <c r="E189" s="212" t="s">
        <v>87</v>
      </c>
      <c r="F189" s="211">
        <v>710</v>
      </c>
      <c r="G189" s="213" t="s">
        <v>93</v>
      </c>
      <c r="H189" s="374">
        <v>4</v>
      </c>
      <c r="I189" s="201">
        <v>9987</v>
      </c>
      <c r="J189" s="202">
        <v>4569</v>
      </c>
      <c r="K189" s="202">
        <v>0</v>
      </c>
      <c r="L189" s="202">
        <v>893</v>
      </c>
      <c r="M189" s="375">
        <v>15449</v>
      </c>
      <c r="N189" s="203">
        <v>3.2854209445585217E-2</v>
      </c>
      <c r="O189" s="204">
        <v>0</v>
      </c>
      <c r="P189" s="205">
        <v>0.09</v>
      </c>
      <c r="Q189" s="205">
        <v>2.7248741679213608E-3</v>
      </c>
      <c r="R189" s="206">
        <v>0</v>
      </c>
      <c r="S189" s="207">
        <v>57744</v>
      </c>
      <c r="T189" s="208">
        <v>0</v>
      </c>
      <c r="U189" s="208">
        <v>0</v>
      </c>
      <c r="V189" s="208">
        <v>0</v>
      </c>
      <c r="W189" s="208">
        <v>3544</v>
      </c>
      <c r="X189" s="378">
        <v>61288</v>
      </c>
      <c r="Y189" s="215">
        <v>0</v>
      </c>
      <c r="Z189" s="204">
        <v>0</v>
      </c>
      <c r="AA189" s="202">
        <v>0</v>
      </c>
      <c r="AB189" s="202">
        <v>0</v>
      </c>
      <c r="AC189" s="214">
        <v>0</v>
      </c>
      <c r="AE189" s="227">
        <f t="shared" si="6"/>
        <v>0</v>
      </c>
      <c r="AF189" s="228">
        <f t="shared" si="7"/>
        <v>0</v>
      </c>
      <c r="AG189" s="229">
        <f t="shared" si="8"/>
        <v>0</v>
      </c>
    </row>
    <row r="190" spans="1:33" s="209" customFormat="1" ht="13.8" x14ac:dyDescent="0.3">
      <c r="A190" s="210">
        <v>430</v>
      </c>
      <c r="B190" s="211">
        <v>430170725</v>
      </c>
      <c r="C190" s="212" t="s">
        <v>119</v>
      </c>
      <c r="D190" s="211">
        <v>170</v>
      </c>
      <c r="E190" s="212" t="s">
        <v>87</v>
      </c>
      <c r="F190" s="211">
        <v>725</v>
      </c>
      <c r="G190" s="213" t="s">
        <v>136</v>
      </c>
      <c r="H190" s="374">
        <v>12</v>
      </c>
      <c r="I190" s="201">
        <v>9791</v>
      </c>
      <c r="J190" s="202">
        <v>3223</v>
      </c>
      <c r="K190" s="202">
        <v>0</v>
      </c>
      <c r="L190" s="202">
        <v>893</v>
      </c>
      <c r="M190" s="375">
        <v>13907</v>
      </c>
      <c r="N190" s="203">
        <v>9.8562628336755623E-2</v>
      </c>
      <c r="O190" s="204">
        <v>0</v>
      </c>
      <c r="P190" s="205">
        <v>0.09</v>
      </c>
      <c r="Q190" s="205">
        <v>9.6445903164946462E-3</v>
      </c>
      <c r="R190" s="206">
        <v>0</v>
      </c>
      <c r="S190" s="207">
        <v>154884</v>
      </c>
      <c r="T190" s="208">
        <v>0</v>
      </c>
      <c r="U190" s="208">
        <v>0</v>
      </c>
      <c r="V190" s="208">
        <v>0</v>
      </c>
      <c r="W190" s="208">
        <v>10632</v>
      </c>
      <c r="X190" s="378">
        <v>165516</v>
      </c>
      <c r="Y190" s="215">
        <v>0</v>
      </c>
      <c r="Z190" s="204">
        <v>0</v>
      </c>
      <c r="AA190" s="202">
        <v>0</v>
      </c>
      <c r="AB190" s="202">
        <v>0</v>
      </c>
      <c r="AC190" s="214">
        <v>0</v>
      </c>
      <c r="AE190" s="227">
        <f t="shared" si="6"/>
        <v>0</v>
      </c>
      <c r="AF190" s="228">
        <f t="shared" si="7"/>
        <v>0</v>
      </c>
      <c r="AG190" s="229">
        <f t="shared" si="8"/>
        <v>0</v>
      </c>
    </row>
    <row r="191" spans="1:33" s="209" customFormat="1" ht="13.8" x14ac:dyDescent="0.3">
      <c r="A191" s="210">
        <v>430</v>
      </c>
      <c r="B191" s="211">
        <v>430170730</v>
      </c>
      <c r="C191" s="212" t="s">
        <v>119</v>
      </c>
      <c r="D191" s="211">
        <v>170</v>
      </c>
      <c r="E191" s="212" t="s">
        <v>87</v>
      </c>
      <c r="F191" s="211">
        <v>730</v>
      </c>
      <c r="G191" s="213" t="s">
        <v>137</v>
      </c>
      <c r="H191" s="374">
        <v>15</v>
      </c>
      <c r="I191" s="201">
        <v>10588</v>
      </c>
      <c r="J191" s="202">
        <v>3315</v>
      </c>
      <c r="K191" s="202">
        <v>0</v>
      </c>
      <c r="L191" s="202">
        <v>893</v>
      </c>
      <c r="M191" s="375">
        <v>14796</v>
      </c>
      <c r="N191" s="203">
        <v>0.12320328542094452</v>
      </c>
      <c r="O191" s="204">
        <v>0</v>
      </c>
      <c r="P191" s="205">
        <v>0.09</v>
      </c>
      <c r="Q191" s="205">
        <v>1.0217276667773416E-2</v>
      </c>
      <c r="R191" s="206">
        <v>0</v>
      </c>
      <c r="S191" s="207">
        <v>206835</v>
      </c>
      <c r="T191" s="208">
        <v>0</v>
      </c>
      <c r="U191" s="208">
        <v>0</v>
      </c>
      <c r="V191" s="208">
        <v>0</v>
      </c>
      <c r="W191" s="208">
        <v>13290</v>
      </c>
      <c r="X191" s="378">
        <v>220125</v>
      </c>
      <c r="Y191" s="215">
        <v>0</v>
      </c>
      <c r="Z191" s="204">
        <v>0</v>
      </c>
      <c r="AA191" s="202">
        <v>0</v>
      </c>
      <c r="AB191" s="202">
        <v>0</v>
      </c>
      <c r="AC191" s="214">
        <v>0</v>
      </c>
      <c r="AE191" s="227">
        <f t="shared" si="6"/>
        <v>0</v>
      </c>
      <c r="AF191" s="228">
        <f t="shared" si="7"/>
        <v>0</v>
      </c>
      <c r="AG191" s="229">
        <f t="shared" si="8"/>
        <v>0</v>
      </c>
    </row>
    <row r="192" spans="1:33" s="209" customFormat="1" ht="13.8" x14ac:dyDescent="0.3">
      <c r="A192" s="210">
        <v>430</v>
      </c>
      <c r="B192" s="211">
        <v>430170735</v>
      </c>
      <c r="C192" s="212" t="s">
        <v>119</v>
      </c>
      <c r="D192" s="211">
        <v>170</v>
      </c>
      <c r="E192" s="212" t="s">
        <v>87</v>
      </c>
      <c r="F192" s="211">
        <v>735</v>
      </c>
      <c r="G192" s="213" t="s">
        <v>138</v>
      </c>
      <c r="H192" s="374">
        <v>2</v>
      </c>
      <c r="I192" s="201">
        <v>9987</v>
      </c>
      <c r="J192" s="202">
        <v>4186</v>
      </c>
      <c r="K192" s="202">
        <v>0</v>
      </c>
      <c r="L192" s="202">
        <v>893</v>
      </c>
      <c r="M192" s="375">
        <v>15066</v>
      </c>
      <c r="N192" s="203">
        <v>1.6427104722792608E-2</v>
      </c>
      <c r="O192" s="204">
        <v>0</v>
      </c>
      <c r="P192" s="205">
        <v>0.09</v>
      </c>
      <c r="Q192" s="205">
        <v>2.0793737622488116E-2</v>
      </c>
      <c r="R192" s="206">
        <v>0</v>
      </c>
      <c r="S192" s="207">
        <v>28114</v>
      </c>
      <c r="T192" s="208">
        <v>0</v>
      </c>
      <c r="U192" s="208">
        <v>0</v>
      </c>
      <c r="V192" s="208">
        <v>0</v>
      </c>
      <c r="W192" s="208">
        <v>1772</v>
      </c>
      <c r="X192" s="378">
        <v>29886</v>
      </c>
      <c r="Y192" s="215">
        <v>0</v>
      </c>
      <c r="Z192" s="204">
        <v>0</v>
      </c>
      <c r="AA192" s="202">
        <v>0</v>
      </c>
      <c r="AB192" s="202">
        <v>0</v>
      </c>
      <c r="AC192" s="214">
        <v>0</v>
      </c>
      <c r="AE192" s="227">
        <f t="shared" si="6"/>
        <v>0</v>
      </c>
      <c r="AF192" s="228">
        <f t="shared" si="7"/>
        <v>0</v>
      </c>
      <c r="AG192" s="229">
        <f t="shared" si="8"/>
        <v>0</v>
      </c>
    </row>
    <row r="193" spans="1:33" s="209" customFormat="1" ht="13.8" x14ac:dyDescent="0.3">
      <c r="A193" s="210">
        <v>430</v>
      </c>
      <c r="B193" s="211">
        <v>430170775</v>
      </c>
      <c r="C193" s="212" t="s">
        <v>119</v>
      </c>
      <c r="D193" s="211">
        <v>170</v>
      </c>
      <c r="E193" s="212" t="s">
        <v>87</v>
      </c>
      <c r="F193" s="211">
        <v>775</v>
      </c>
      <c r="G193" s="213" t="s">
        <v>77</v>
      </c>
      <c r="H193" s="374">
        <v>1</v>
      </c>
      <c r="I193" s="201">
        <v>10588</v>
      </c>
      <c r="J193" s="202">
        <v>2261</v>
      </c>
      <c r="K193" s="202">
        <v>0</v>
      </c>
      <c r="L193" s="202">
        <v>893</v>
      </c>
      <c r="M193" s="375">
        <v>13742</v>
      </c>
      <c r="N193" s="203">
        <v>8.2135523613963042E-3</v>
      </c>
      <c r="O193" s="204">
        <v>0</v>
      </c>
      <c r="P193" s="205">
        <v>0.09</v>
      </c>
      <c r="Q193" s="205">
        <v>4.8430225678268643E-3</v>
      </c>
      <c r="R193" s="206">
        <v>0</v>
      </c>
      <c r="S193" s="207">
        <v>12743</v>
      </c>
      <c r="T193" s="208">
        <v>0</v>
      </c>
      <c r="U193" s="208">
        <v>0</v>
      </c>
      <c r="V193" s="208">
        <v>0</v>
      </c>
      <c r="W193" s="208">
        <v>886</v>
      </c>
      <c r="X193" s="378">
        <v>13629</v>
      </c>
      <c r="Y193" s="215">
        <v>0</v>
      </c>
      <c r="Z193" s="204">
        <v>0</v>
      </c>
      <c r="AA193" s="202">
        <v>0</v>
      </c>
      <c r="AB193" s="202">
        <v>0</v>
      </c>
      <c r="AC193" s="214">
        <v>0</v>
      </c>
      <c r="AE193" s="227">
        <f t="shared" si="6"/>
        <v>0</v>
      </c>
      <c r="AF193" s="228">
        <f t="shared" si="7"/>
        <v>0</v>
      </c>
      <c r="AG193" s="229">
        <f t="shared" si="8"/>
        <v>0</v>
      </c>
    </row>
    <row r="194" spans="1:33" s="209" customFormat="1" ht="13.8" x14ac:dyDescent="0.3">
      <c r="A194" s="210">
        <v>431</v>
      </c>
      <c r="B194" s="211">
        <v>431149128</v>
      </c>
      <c r="C194" s="212" t="s">
        <v>139</v>
      </c>
      <c r="D194" s="211">
        <v>149</v>
      </c>
      <c r="E194" s="212" t="s">
        <v>103</v>
      </c>
      <c r="F194" s="211">
        <v>128</v>
      </c>
      <c r="G194" s="213" t="s">
        <v>110</v>
      </c>
      <c r="H194" s="374">
        <v>5</v>
      </c>
      <c r="I194" s="201">
        <v>8580</v>
      </c>
      <c r="J194" s="202">
        <v>453</v>
      </c>
      <c r="K194" s="202">
        <v>0</v>
      </c>
      <c r="L194" s="202">
        <v>893</v>
      </c>
      <c r="M194" s="375">
        <v>9926</v>
      </c>
      <c r="N194" s="203">
        <v>0</v>
      </c>
      <c r="O194" s="204">
        <v>0</v>
      </c>
      <c r="P194" s="205">
        <v>0.18</v>
      </c>
      <c r="Q194" s="205">
        <v>3.3722750921058114E-2</v>
      </c>
      <c r="R194" s="206">
        <v>0</v>
      </c>
      <c r="S194" s="207">
        <v>45165</v>
      </c>
      <c r="T194" s="208">
        <v>0</v>
      </c>
      <c r="U194" s="208">
        <v>0</v>
      </c>
      <c r="V194" s="208">
        <v>0</v>
      </c>
      <c r="W194" s="208">
        <v>4465</v>
      </c>
      <c r="X194" s="378">
        <v>49630</v>
      </c>
      <c r="Y194" s="215">
        <v>0</v>
      </c>
      <c r="Z194" s="204">
        <v>0</v>
      </c>
      <c r="AA194" s="202">
        <v>0</v>
      </c>
      <c r="AB194" s="202">
        <v>0</v>
      </c>
      <c r="AC194" s="214">
        <v>0</v>
      </c>
      <c r="AE194" s="227">
        <f t="shared" si="6"/>
        <v>0</v>
      </c>
      <c r="AF194" s="228">
        <f t="shared" si="7"/>
        <v>0</v>
      </c>
      <c r="AG194" s="229">
        <f t="shared" si="8"/>
        <v>0</v>
      </c>
    </row>
    <row r="195" spans="1:33" s="209" customFormat="1" ht="13.8" x14ac:dyDescent="0.3">
      <c r="A195" s="210">
        <v>431</v>
      </c>
      <c r="B195" s="211">
        <v>431149149</v>
      </c>
      <c r="C195" s="212" t="s">
        <v>139</v>
      </c>
      <c r="D195" s="211">
        <v>149</v>
      </c>
      <c r="E195" s="212" t="s">
        <v>103</v>
      </c>
      <c r="F195" s="211">
        <v>149</v>
      </c>
      <c r="G195" s="213" t="s">
        <v>103</v>
      </c>
      <c r="H195" s="374">
        <v>341</v>
      </c>
      <c r="I195" s="201">
        <v>11658</v>
      </c>
      <c r="J195" s="202">
        <v>117</v>
      </c>
      <c r="K195" s="202">
        <v>0</v>
      </c>
      <c r="L195" s="202">
        <v>893</v>
      </c>
      <c r="M195" s="375">
        <v>12668</v>
      </c>
      <c r="N195" s="203">
        <v>0</v>
      </c>
      <c r="O195" s="204">
        <v>0</v>
      </c>
      <c r="P195" s="205">
        <v>0.18</v>
      </c>
      <c r="Q195" s="205">
        <v>0.11365970423433619</v>
      </c>
      <c r="R195" s="206">
        <v>0</v>
      </c>
      <c r="S195" s="207">
        <v>4015275</v>
      </c>
      <c r="T195" s="208">
        <v>0</v>
      </c>
      <c r="U195" s="208">
        <v>0</v>
      </c>
      <c r="V195" s="208">
        <v>0</v>
      </c>
      <c r="W195" s="208">
        <v>304513</v>
      </c>
      <c r="X195" s="378">
        <v>4319788</v>
      </c>
      <c r="Y195" s="215">
        <v>0</v>
      </c>
      <c r="Z195" s="204">
        <v>0</v>
      </c>
      <c r="AA195" s="202">
        <v>0</v>
      </c>
      <c r="AB195" s="202">
        <v>0</v>
      </c>
      <c r="AC195" s="214">
        <v>0</v>
      </c>
      <c r="AE195" s="227">
        <f t="shared" si="6"/>
        <v>0</v>
      </c>
      <c r="AF195" s="228">
        <f t="shared" si="7"/>
        <v>0</v>
      </c>
      <c r="AG195" s="229">
        <f t="shared" si="8"/>
        <v>0</v>
      </c>
    </row>
    <row r="196" spans="1:33" s="209" customFormat="1" ht="13.8" x14ac:dyDescent="0.3">
      <c r="A196" s="210">
        <v>431</v>
      </c>
      <c r="B196" s="211">
        <v>431149181</v>
      </c>
      <c r="C196" s="212" t="s">
        <v>139</v>
      </c>
      <c r="D196" s="211">
        <v>149</v>
      </c>
      <c r="E196" s="212" t="s">
        <v>103</v>
      </c>
      <c r="F196" s="211">
        <v>181</v>
      </c>
      <c r="G196" s="213" t="s">
        <v>105</v>
      </c>
      <c r="H196" s="374">
        <v>14</v>
      </c>
      <c r="I196" s="201">
        <v>11255</v>
      </c>
      <c r="J196" s="202">
        <v>759</v>
      </c>
      <c r="K196" s="202">
        <v>0</v>
      </c>
      <c r="L196" s="202">
        <v>893</v>
      </c>
      <c r="M196" s="375">
        <v>12907</v>
      </c>
      <c r="N196" s="203">
        <v>0</v>
      </c>
      <c r="O196" s="204">
        <v>0</v>
      </c>
      <c r="P196" s="205">
        <v>0.09</v>
      </c>
      <c r="Q196" s="205">
        <v>1.2964053022983042E-2</v>
      </c>
      <c r="R196" s="206">
        <v>0</v>
      </c>
      <c r="S196" s="207">
        <v>168196</v>
      </c>
      <c r="T196" s="208">
        <v>0</v>
      </c>
      <c r="U196" s="208">
        <v>0</v>
      </c>
      <c r="V196" s="208">
        <v>0</v>
      </c>
      <c r="W196" s="208">
        <v>12502</v>
      </c>
      <c r="X196" s="378">
        <v>180698</v>
      </c>
      <c r="Y196" s="215">
        <v>0</v>
      </c>
      <c r="Z196" s="204">
        <v>0</v>
      </c>
      <c r="AA196" s="202">
        <v>0</v>
      </c>
      <c r="AB196" s="202">
        <v>0</v>
      </c>
      <c r="AC196" s="214">
        <v>0</v>
      </c>
      <c r="AE196" s="227">
        <f t="shared" si="6"/>
        <v>0</v>
      </c>
      <c r="AF196" s="228">
        <f t="shared" si="7"/>
        <v>0</v>
      </c>
      <c r="AG196" s="229">
        <f t="shared" si="8"/>
        <v>0</v>
      </c>
    </row>
    <row r="197" spans="1:33" s="209" customFormat="1" ht="13.8" x14ac:dyDescent="0.3">
      <c r="A197" s="210">
        <v>432</v>
      </c>
      <c r="B197" s="211">
        <v>432712020</v>
      </c>
      <c r="C197" s="212" t="s">
        <v>140</v>
      </c>
      <c r="D197" s="211">
        <v>712</v>
      </c>
      <c r="E197" s="212" t="s">
        <v>141</v>
      </c>
      <c r="F197" s="211">
        <v>20</v>
      </c>
      <c r="G197" s="213" t="s">
        <v>142</v>
      </c>
      <c r="H197" s="374">
        <v>60</v>
      </c>
      <c r="I197" s="201">
        <v>8845</v>
      </c>
      <c r="J197" s="202">
        <v>2558</v>
      </c>
      <c r="K197" s="202">
        <v>0</v>
      </c>
      <c r="L197" s="202">
        <v>893</v>
      </c>
      <c r="M197" s="375">
        <v>12296</v>
      </c>
      <c r="N197" s="203">
        <v>2.479338842975209</v>
      </c>
      <c r="O197" s="204">
        <v>0</v>
      </c>
      <c r="P197" s="205">
        <v>0.09</v>
      </c>
      <c r="Q197" s="205">
        <v>4.0775650769155417E-2</v>
      </c>
      <c r="R197" s="206">
        <v>0</v>
      </c>
      <c r="S197" s="207">
        <v>655920</v>
      </c>
      <c r="T197" s="208">
        <v>0</v>
      </c>
      <c r="U197" s="208">
        <v>0</v>
      </c>
      <c r="V197" s="208">
        <v>0</v>
      </c>
      <c r="W197" s="208">
        <v>51360</v>
      </c>
      <c r="X197" s="378">
        <v>707280</v>
      </c>
      <c r="Y197" s="215">
        <v>0</v>
      </c>
      <c r="Z197" s="204">
        <v>0</v>
      </c>
      <c r="AA197" s="202">
        <v>0</v>
      </c>
      <c r="AB197" s="202">
        <v>0</v>
      </c>
      <c r="AC197" s="214">
        <v>0</v>
      </c>
      <c r="AE197" s="227">
        <f t="shared" si="6"/>
        <v>0</v>
      </c>
      <c r="AF197" s="228">
        <f t="shared" si="7"/>
        <v>0</v>
      </c>
      <c r="AG197" s="229">
        <f t="shared" si="8"/>
        <v>0</v>
      </c>
    </row>
    <row r="198" spans="1:33" s="209" customFormat="1" ht="13.8" x14ac:dyDescent="0.3">
      <c r="A198" s="210">
        <v>432</v>
      </c>
      <c r="B198" s="211">
        <v>432712036</v>
      </c>
      <c r="C198" s="212" t="s">
        <v>140</v>
      </c>
      <c r="D198" s="211">
        <v>712</v>
      </c>
      <c r="E198" s="212" t="s">
        <v>141</v>
      </c>
      <c r="F198" s="211">
        <v>36</v>
      </c>
      <c r="G198" s="213" t="s">
        <v>143</v>
      </c>
      <c r="H198" s="374">
        <v>1</v>
      </c>
      <c r="I198" s="201">
        <v>8410</v>
      </c>
      <c r="J198" s="202">
        <v>3703</v>
      </c>
      <c r="K198" s="202">
        <v>0</v>
      </c>
      <c r="L198" s="202">
        <v>893</v>
      </c>
      <c r="M198" s="375">
        <v>13006</v>
      </c>
      <c r="N198" s="203">
        <v>4.1322314049586778E-2</v>
      </c>
      <c r="O198" s="204">
        <v>0</v>
      </c>
      <c r="P198" s="205">
        <v>0.09</v>
      </c>
      <c r="Q198" s="205">
        <v>7.4947476555807455E-2</v>
      </c>
      <c r="R198" s="206">
        <v>0</v>
      </c>
      <c r="S198" s="207">
        <v>11612</v>
      </c>
      <c r="T198" s="208">
        <v>0</v>
      </c>
      <c r="U198" s="208">
        <v>0</v>
      </c>
      <c r="V198" s="208">
        <v>0</v>
      </c>
      <c r="W198" s="208">
        <v>856</v>
      </c>
      <c r="X198" s="378">
        <v>12468</v>
      </c>
      <c r="Y198" s="215">
        <v>0</v>
      </c>
      <c r="Z198" s="204">
        <v>0</v>
      </c>
      <c r="AA198" s="202">
        <v>0</v>
      </c>
      <c r="AB198" s="202">
        <v>0</v>
      </c>
      <c r="AC198" s="214">
        <v>0</v>
      </c>
      <c r="AE198" s="227">
        <f t="shared" si="6"/>
        <v>0</v>
      </c>
      <c r="AF198" s="228">
        <f t="shared" si="7"/>
        <v>0</v>
      </c>
      <c r="AG198" s="229">
        <f t="shared" si="8"/>
        <v>0</v>
      </c>
    </row>
    <row r="199" spans="1:33" s="209" customFormat="1" ht="13.8" x14ac:dyDescent="0.3">
      <c r="A199" s="210">
        <v>432</v>
      </c>
      <c r="B199" s="211">
        <v>432712096</v>
      </c>
      <c r="C199" s="212" t="s">
        <v>140</v>
      </c>
      <c r="D199" s="211">
        <v>712</v>
      </c>
      <c r="E199" s="212" t="s">
        <v>141</v>
      </c>
      <c r="F199" s="211">
        <v>96</v>
      </c>
      <c r="G199" s="213" t="s">
        <v>234</v>
      </c>
      <c r="H199" s="374">
        <v>2</v>
      </c>
      <c r="I199" s="201">
        <v>10952.118463350018</v>
      </c>
      <c r="J199" s="202">
        <v>5921</v>
      </c>
      <c r="K199" s="202">
        <v>0</v>
      </c>
      <c r="L199" s="202">
        <v>893</v>
      </c>
      <c r="M199" s="375">
        <v>17766.118463350016</v>
      </c>
      <c r="N199" s="203">
        <v>8.2644628099173556E-2</v>
      </c>
      <c r="O199" s="204">
        <v>0</v>
      </c>
      <c r="P199" s="205">
        <v>0.09</v>
      </c>
      <c r="Q199" s="205">
        <v>2.7134142827901102E-2</v>
      </c>
      <c r="R199" s="206">
        <v>0</v>
      </c>
      <c r="S199" s="207">
        <v>32352</v>
      </c>
      <c r="T199" s="208">
        <v>0</v>
      </c>
      <c r="U199" s="208">
        <v>0</v>
      </c>
      <c r="V199" s="208">
        <v>0</v>
      </c>
      <c r="W199" s="208">
        <v>1712</v>
      </c>
      <c r="X199" s="378">
        <v>34064</v>
      </c>
      <c r="Y199" s="215">
        <v>0</v>
      </c>
      <c r="Z199" s="204">
        <v>0</v>
      </c>
      <c r="AA199" s="202">
        <v>0</v>
      </c>
      <c r="AB199" s="202">
        <v>0</v>
      </c>
      <c r="AC199" s="214">
        <v>0</v>
      </c>
      <c r="AE199" s="227">
        <f t="shared" si="6"/>
        <v>0</v>
      </c>
      <c r="AF199" s="228">
        <f t="shared" si="7"/>
        <v>0</v>
      </c>
      <c r="AG199" s="229">
        <f t="shared" si="8"/>
        <v>0</v>
      </c>
    </row>
    <row r="200" spans="1:33" s="209" customFormat="1" ht="13.8" x14ac:dyDescent="0.3">
      <c r="A200" s="210">
        <v>432</v>
      </c>
      <c r="B200" s="211">
        <v>432712172</v>
      </c>
      <c r="C200" s="212" t="s">
        <v>140</v>
      </c>
      <c r="D200" s="211">
        <v>712</v>
      </c>
      <c r="E200" s="212" t="s">
        <v>141</v>
      </c>
      <c r="F200" s="211">
        <v>172</v>
      </c>
      <c r="G200" s="213" t="s">
        <v>144</v>
      </c>
      <c r="H200" s="374">
        <v>1</v>
      </c>
      <c r="I200" s="201">
        <v>12390</v>
      </c>
      <c r="J200" s="202">
        <v>7184</v>
      </c>
      <c r="K200" s="202">
        <v>0</v>
      </c>
      <c r="L200" s="202">
        <v>893</v>
      </c>
      <c r="M200" s="375">
        <v>20467</v>
      </c>
      <c r="N200" s="203">
        <v>4.1322314049586778E-2</v>
      </c>
      <c r="O200" s="204">
        <v>0</v>
      </c>
      <c r="P200" s="205">
        <v>0.09</v>
      </c>
      <c r="Q200" s="205">
        <v>2.9801539438340085E-2</v>
      </c>
      <c r="R200" s="206">
        <v>0</v>
      </c>
      <c r="S200" s="207">
        <v>18765</v>
      </c>
      <c r="T200" s="208">
        <v>0</v>
      </c>
      <c r="U200" s="208">
        <v>0</v>
      </c>
      <c r="V200" s="208">
        <v>0</v>
      </c>
      <c r="W200" s="208">
        <v>856</v>
      </c>
      <c r="X200" s="378">
        <v>19621</v>
      </c>
      <c r="Y200" s="215">
        <v>0</v>
      </c>
      <c r="Z200" s="204">
        <v>0</v>
      </c>
      <c r="AA200" s="202">
        <v>0</v>
      </c>
      <c r="AB200" s="202">
        <v>0</v>
      </c>
      <c r="AC200" s="214">
        <v>0</v>
      </c>
      <c r="AE200" s="227">
        <f t="shared" si="6"/>
        <v>0</v>
      </c>
      <c r="AF200" s="228">
        <f t="shared" si="7"/>
        <v>0</v>
      </c>
      <c r="AG200" s="229">
        <f t="shared" si="8"/>
        <v>0</v>
      </c>
    </row>
    <row r="201" spans="1:33" s="209" customFormat="1" ht="13.8" x14ac:dyDescent="0.3">
      <c r="A201" s="210">
        <v>432</v>
      </c>
      <c r="B201" s="211">
        <v>432712242</v>
      </c>
      <c r="C201" s="212" t="s">
        <v>140</v>
      </c>
      <c r="D201" s="211">
        <v>712</v>
      </c>
      <c r="E201" s="212" t="s">
        <v>141</v>
      </c>
      <c r="F201" s="211">
        <v>242</v>
      </c>
      <c r="G201" s="213" t="s">
        <v>145</v>
      </c>
      <c r="H201" s="374">
        <v>1</v>
      </c>
      <c r="I201" s="201">
        <v>8410</v>
      </c>
      <c r="J201" s="202">
        <v>22932</v>
      </c>
      <c r="K201" s="202">
        <v>0</v>
      </c>
      <c r="L201" s="202">
        <v>893</v>
      </c>
      <c r="M201" s="375">
        <v>32235</v>
      </c>
      <c r="N201" s="203">
        <v>4.1322314049586778E-2</v>
      </c>
      <c r="O201" s="204">
        <v>0</v>
      </c>
      <c r="P201" s="205">
        <v>0.09</v>
      </c>
      <c r="Q201" s="205">
        <v>7.0810292408748796E-2</v>
      </c>
      <c r="R201" s="206">
        <v>0</v>
      </c>
      <c r="S201" s="207">
        <v>30047</v>
      </c>
      <c r="T201" s="208">
        <v>0</v>
      </c>
      <c r="U201" s="208">
        <v>0</v>
      </c>
      <c r="V201" s="208">
        <v>0</v>
      </c>
      <c r="W201" s="208">
        <v>856</v>
      </c>
      <c r="X201" s="378">
        <v>30903</v>
      </c>
      <c r="Y201" s="215">
        <v>0</v>
      </c>
      <c r="Z201" s="204">
        <v>0</v>
      </c>
      <c r="AA201" s="202">
        <v>0</v>
      </c>
      <c r="AB201" s="202">
        <v>0</v>
      </c>
      <c r="AC201" s="214">
        <v>0</v>
      </c>
      <c r="AE201" s="227">
        <f t="shared" si="6"/>
        <v>0</v>
      </c>
      <c r="AF201" s="228">
        <f t="shared" si="7"/>
        <v>0</v>
      </c>
      <c r="AG201" s="229">
        <f t="shared" si="8"/>
        <v>0</v>
      </c>
    </row>
    <row r="202" spans="1:33" s="209" customFormat="1" ht="13.8" x14ac:dyDescent="0.3">
      <c r="A202" s="210">
        <v>432</v>
      </c>
      <c r="B202" s="211">
        <v>432712261</v>
      </c>
      <c r="C202" s="212" t="s">
        <v>140</v>
      </c>
      <c r="D202" s="211">
        <v>712</v>
      </c>
      <c r="E202" s="212" t="s">
        <v>141</v>
      </c>
      <c r="F202" s="211">
        <v>261</v>
      </c>
      <c r="G202" s="213" t="s">
        <v>146</v>
      </c>
      <c r="H202" s="374">
        <v>12</v>
      </c>
      <c r="I202" s="201">
        <v>8904</v>
      </c>
      <c r="J202" s="202">
        <v>5467</v>
      </c>
      <c r="K202" s="202">
        <v>0</v>
      </c>
      <c r="L202" s="202">
        <v>893</v>
      </c>
      <c r="M202" s="375">
        <v>15264</v>
      </c>
      <c r="N202" s="203">
        <v>0.49586776859504123</v>
      </c>
      <c r="O202" s="204">
        <v>0</v>
      </c>
      <c r="P202" s="205">
        <v>0.09</v>
      </c>
      <c r="Q202" s="205">
        <v>7.5971043963597079E-2</v>
      </c>
      <c r="R202" s="206">
        <v>0</v>
      </c>
      <c r="S202" s="207">
        <v>165324</v>
      </c>
      <c r="T202" s="208">
        <v>0</v>
      </c>
      <c r="U202" s="208">
        <v>0</v>
      </c>
      <c r="V202" s="208">
        <v>0</v>
      </c>
      <c r="W202" s="208">
        <v>10272</v>
      </c>
      <c r="X202" s="378">
        <v>175596</v>
      </c>
      <c r="Y202" s="215">
        <v>0</v>
      </c>
      <c r="Z202" s="204">
        <v>0</v>
      </c>
      <c r="AA202" s="202">
        <v>0</v>
      </c>
      <c r="AB202" s="202">
        <v>0</v>
      </c>
      <c r="AC202" s="214">
        <v>0</v>
      </c>
      <c r="AE202" s="227">
        <f t="shared" ref="AE202:AE265" si="9">IFERROR(VLOOKUP($B202,_18PJ,7,FALSE),0)</f>
        <v>0</v>
      </c>
      <c r="AF202" s="228">
        <f t="shared" ref="AF202:AF265" si="10">IFERROR(VLOOKUP($B202,_18PJ,8,FALSE),0)</f>
        <v>0</v>
      </c>
      <c r="AG202" s="229">
        <f t="shared" ref="AG202:AG265" si="11">IFERROR(VLOOKUP($B202,_18PJ,9,FALSE),0)</f>
        <v>0</v>
      </c>
    </row>
    <row r="203" spans="1:33" s="209" customFormat="1" ht="13.8" x14ac:dyDescent="0.3">
      <c r="A203" s="210">
        <v>432</v>
      </c>
      <c r="B203" s="211">
        <v>432712300</v>
      </c>
      <c r="C203" s="212" t="s">
        <v>140</v>
      </c>
      <c r="D203" s="211">
        <v>712</v>
      </c>
      <c r="E203" s="212" t="s">
        <v>141</v>
      </c>
      <c r="F203" s="211">
        <v>300</v>
      </c>
      <c r="G203" s="213" t="s">
        <v>147</v>
      </c>
      <c r="H203" s="374">
        <v>3</v>
      </c>
      <c r="I203" s="201">
        <v>8410</v>
      </c>
      <c r="J203" s="202">
        <v>18982</v>
      </c>
      <c r="K203" s="202">
        <v>0</v>
      </c>
      <c r="L203" s="202">
        <v>893</v>
      </c>
      <c r="M203" s="375">
        <v>28285</v>
      </c>
      <c r="N203" s="203">
        <v>0.12396694214876033</v>
      </c>
      <c r="O203" s="204">
        <v>0</v>
      </c>
      <c r="P203" s="205">
        <v>0.09</v>
      </c>
      <c r="Q203" s="205">
        <v>2.1321133182136874E-2</v>
      </c>
      <c r="R203" s="206">
        <v>0</v>
      </c>
      <c r="S203" s="207">
        <v>78780</v>
      </c>
      <c r="T203" s="208">
        <v>0</v>
      </c>
      <c r="U203" s="208">
        <v>0</v>
      </c>
      <c r="V203" s="208">
        <v>0</v>
      </c>
      <c r="W203" s="208">
        <v>2568</v>
      </c>
      <c r="X203" s="378">
        <v>81348</v>
      </c>
      <c r="Y203" s="215">
        <v>0</v>
      </c>
      <c r="Z203" s="204">
        <v>0</v>
      </c>
      <c r="AA203" s="202">
        <v>0</v>
      </c>
      <c r="AB203" s="202">
        <v>0</v>
      </c>
      <c r="AC203" s="214">
        <v>0</v>
      </c>
      <c r="AE203" s="227">
        <f t="shared" si="9"/>
        <v>0</v>
      </c>
      <c r="AF203" s="228">
        <f t="shared" si="10"/>
        <v>0</v>
      </c>
      <c r="AG203" s="229">
        <f t="shared" si="11"/>
        <v>0</v>
      </c>
    </row>
    <row r="204" spans="1:33" s="209" customFormat="1" ht="13.8" x14ac:dyDescent="0.3">
      <c r="A204" s="210">
        <v>432</v>
      </c>
      <c r="B204" s="211">
        <v>432712645</v>
      </c>
      <c r="C204" s="212" t="s">
        <v>140</v>
      </c>
      <c r="D204" s="211">
        <v>712</v>
      </c>
      <c r="E204" s="212" t="s">
        <v>141</v>
      </c>
      <c r="F204" s="211">
        <v>645</v>
      </c>
      <c r="G204" s="213" t="s">
        <v>148</v>
      </c>
      <c r="H204" s="374">
        <v>62</v>
      </c>
      <c r="I204" s="201">
        <v>9608</v>
      </c>
      <c r="J204" s="202">
        <v>4072</v>
      </c>
      <c r="K204" s="202">
        <v>0</v>
      </c>
      <c r="L204" s="202">
        <v>893</v>
      </c>
      <c r="M204" s="375">
        <v>14573</v>
      </c>
      <c r="N204" s="203">
        <v>2.5619834710743827</v>
      </c>
      <c r="O204" s="204">
        <v>0</v>
      </c>
      <c r="P204" s="205">
        <v>0.09</v>
      </c>
      <c r="Q204" s="205">
        <v>3.3559544254592989E-2</v>
      </c>
      <c r="R204" s="206">
        <v>0</v>
      </c>
      <c r="S204" s="207">
        <v>813130</v>
      </c>
      <c r="T204" s="208">
        <v>0</v>
      </c>
      <c r="U204" s="208">
        <v>0</v>
      </c>
      <c r="V204" s="208">
        <v>0</v>
      </c>
      <c r="W204" s="208">
        <v>53072</v>
      </c>
      <c r="X204" s="378">
        <v>866202</v>
      </c>
      <c r="Y204" s="215">
        <v>0</v>
      </c>
      <c r="Z204" s="204">
        <v>0</v>
      </c>
      <c r="AA204" s="202">
        <v>0</v>
      </c>
      <c r="AB204" s="202">
        <v>0</v>
      </c>
      <c r="AC204" s="214">
        <v>0</v>
      </c>
      <c r="AE204" s="227">
        <f t="shared" si="9"/>
        <v>0</v>
      </c>
      <c r="AF204" s="228">
        <f t="shared" si="10"/>
        <v>0</v>
      </c>
      <c r="AG204" s="229">
        <f t="shared" si="11"/>
        <v>0</v>
      </c>
    </row>
    <row r="205" spans="1:33" s="209" customFormat="1" ht="13.8" x14ac:dyDescent="0.3">
      <c r="A205" s="210">
        <v>432</v>
      </c>
      <c r="B205" s="211">
        <v>432712660</v>
      </c>
      <c r="C205" s="212" t="s">
        <v>140</v>
      </c>
      <c r="D205" s="211">
        <v>712</v>
      </c>
      <c r="E205" s="212" t="s">
        <v>141</v>
      </c>
      <c r="F205" s="211">
        <v>660</v>
      </c>
      <c r="G205" s="213" t="s">
        <v>149</v>
      </c>
      <c r="H205" s="374">
        <v>56</v>
      </c>
      <c r="I205" s="201">
        <v>9362</v>
      </c>
      <c r="J205" s="202">
        <v>8747</v>
      </c>
      <c r="K205" s="202">
        <v>0</v>
      </c>
      <c r="L205" s="202">
        <v>893</v>
      </c>
      <c r="M205" s="375">
        <v>19002</v>
      </c>
      <c r="N205" s="203">
        <v>2.3140495867768616</v>
      </c>
      <c r="O205" s="204">
        <v>0</v>
      </c>
      <c r="P205" s="205">
        <v>0.09</v>
      </c>
      <c r="Q205" s="205">
        <v>5.0277290468417987E-2</v>
      </c>
      <c r="R205" s="206">
        <v>0</v>
      </c>
      <c r="S205" s="207">
        <v>972216</v>
      </c>
      <c r="T205" s="208">
        <v>0</v>
      </c>
      <c r="U205" s="208">
        <v>0</v>
      </c>
      <c r="V205" s="208">
        <v>0</v>
      </c>
      <c r="W205" s="208">
        <v>47936</v>
      </c>
      <c r="X205" s="378">
        <v>1020152</v>
      </c>
      <c r="Y205" s="215">
        <v>0</v>
      </c>
      <c r="Z205" s="204">
        <v>0</v>
      </c>
      <c r="AA205" s="202">
        <v>0</v>
      </c>
      <c r="AB205" s="202">
        <v>0</v>
      </c>
      <c r="AC205" s="214">
        <v>0</v>
      </c>
      <c r="AE205" s="227">
        <f t="shared" si="9"/>
        <v>0</v>
      </c>
      <c r="AF205" s="228">
        <f t="shared" si="10"/>
        <v>0</v>
      </c>
      <c r="AG205" s="229">
        <f t="shared" si="11"/>
        <v>0</v>
      </c>
    </row>
    <row r="206" spans="1:33" s="209" customFormat="1" ht="13.8" x14ac:dyDescent="0.3">
      <c r="A206" s="210">
        <v>432</v>
      </c>
      <c r="B206" s="211">
        <v>432712712</v>
      </c>
      <c r="C206" s="212" t="s">
        <v>140</v>
      </c>
      <c r="D206" s="211">
        <v>712</v>
      </c>
      <c r="E206" s="212" t="s">
        <v>141</v>
      </c>
      <c r="F206" s="211">
        <v>712</v>
      </c>
      <c r="G206" s="213" t="s">
        <v>141</v>
      </c>
      <c r="H206" s="374">
        <v>44</v>
      </c>
      <c r="I206" s="201">
        <v>9330</v>
      </c>
      <c r="J206" s="202">
        <v>6800</v>
      </c>
      <c r="K206" s="202">
        <v>0</v>
      </c>
      <c r="L206" s="202">
        <v>893</v>
      </c>
      <c r="M206" s="375">
        <v>17023</v>
      </c>
      <c r="N206" s="203">
        <v>1.8181818181818195</v>
      </c>
      <c r="O206" s="204">
        <v>0</v>
      </c>
      <c r="P206" s="205">
        <v>0.09</v>
      </c>
      <c r="Q206" s="205">
        <v>3.5559358707375678E-2</v>
      </c>
      <c r="R206" s="206">
        <v>0</v>
      </c>
      <c r="S206" s="207">
        <v>680372</v>
      </c>
      <c r="T206" s="208">
        <v>0</v>
      </c>
      <c r="U206" s="208">
        <v>0</v>
      </c>
      <c r="V206" s="208">
        <v>0</v>
      </c>
      <c r="W206" s="208">
        <v>37664</v>
      </c>
      <c r="X206" s="378">
        <v>718036</v>
      </c>
      <c r="Y206" s="215">
        <v>1</v>
      </c>
      <c r="Z206" s="204">
        <v>0</v>
      </c>
      <c r="AA206" s="202">
        <v>0</v>
      </c>
      <c r="AB206" s="202">
        <v>0</v>
      </c>
      <c r="AC206" s="214">
        <v>0</v>
      </c>
      <c r="AE206" s="227">
        <f t="shared" si="9"/>
        <v>0</v>
      </c>
      <c r="AF206" s="228">
        <f t="shared" si="10"/>
        <v>0</v>
      </c>
      <c r="AG206" s="229">
        <f t="shared" si="11"/>
        <v>0</v>
      </c>
    </row>
    <row r="207" spans="1:33" s="209" customFormat="1" ht="13.8" x14ac:dyDescent="0.3">
      <c r="A207" s="210">
        <v>435</v>
      </c>
      <c r="B207" s="211">
        <v>435301031</v>
      </c>
      <c r="C207" s="212" t="s">
        <v>150</v>
      </c>
      <c r="D207" s="211">
        <v>301</v>
      </c>
      <c r="E207" s="212" t="s">
        <v>151</v>
      </c>
      <c r="F207" s="211">
        <v>31</v>
      </c>
      <c r="G207" s="213" t="s">
        <v>101</v>
      </c>
      <c r="H207" s="374">
        <v>120</v>
      </c>
      <c r="I207" s="201">
        <v>9769</v>
      </c>
      <c r="J207" s="202">
        <v>4679</v>
      </c>
      <c r="K207" s="202">
        <v>0</v>
      </c>
      <c r="L207" s="202">
        <v>893</v>
      </c>
      <c r="M207" s="375">
        <v>15341</v>
      </c>
      <c r="N207" s="203">
        <v>0</v>
      </c>
      <c r="O207" s="204">
        <v>0</v>
      </c>
      <c r="P207" s="205">
        <v>0.09</v>
      </c>
      <c r="Q207" s="205">
        <v>2.6379471872042089E-2</v>
      </c>
      <c r="R207" s="206">
        <v>0</v>
      </c>
      <c r="S207" s="207">
        <v>1733760</v>
      </c>
      <c r="T207" s="208">
        <v>0</v>
      </c>
      <c r="U207" s="208">
        <v>0</v>
      </c>
      <c r="V207" s="208">
        <v>0</v>
      </c>
      <c r="W207" s="208">
        <v>107160</v>
      </c>
      <c r="X207" s="378">
        <v>1840920</v>
      </c>
      <c r="Y207" s="215">
        <v>0</v>
      </c>
      <c r="Z207" s="204">
        <v>0</v>
      </c>
      <c r="AA207" s="202">
        <v>0</v>
      </c>
      <c r="AB207" s="202">
        <v>0</v>
      </c>
      <c r="AC207" s="214">
        <v>0</v>
      </c>
      <c r="AE207" s="227">
        <f t="shared" si="9"/>
        <v>0</v>
      </c>
      <c r="AF207" s="228">
        <f t="shared" si="10"/>
        <v>0</v>
      </c>
      <c r="AG207" s="229">
        <f t="shared" si="11"/>
        <v>0</v>
      </c>
    </row>
    <row r="208" spans="1:33" s="209" customFormat="1" ht="13.8" x14ac:dyDescent="0.3">
      <c r="A208" s="210">
        <v>435</v>
      </c>
      <c r="B208" s="211">
        <v>435301048</v>
      </c>
      <c r="C208" s="212" t="s">
        <v>150</v>
      </c>
      <c r="D208" s="211">
        <v>301</v>
      </c>
      <c r="E208" s="212" t="s">
        <v>151</v>
      </c>
      <c r="F208" s="211">
        <v>48</v>
      </c>
      <c r="G208" s="213" t="s">
        <v>152</v>
      </c>
      <c r="H208" s="374">
        <v>2</v>
      </c>
      <c r="I208" s="201">
        <v>10127</v>
      </c>
      <c r="J208" s="202">
        <v>8048</v>
      </c>
      <c r="K208" s="202">
        <v>0</v>
      </c>
      <c r="L208" s="202">
        <v>893</v>
      </c>
      <c r="M208" s="375">
        <v>19068</v>
      </c>
      <c r="N208" s="203">
        <v>0</v>
      </c>
      <c r="O208" s="204">
        <v>0</v>
      </c>
      <c r="P208" s="205">
        <v>0.09</v>
      </c>
      <c r="Q208" s="205">
        <v>1.2089259415344539E-3</v>
      </c>
      <c r="R208" s="206">
        <v>0</v>
      </c>
      <c r="S208" s="207">
        <v>36350</v>
      </c>
      <c r="T208" s="208">
        <v>0</v>
      </c>
      <c r="U208" s="208">
        <v>0</v>
      </c>
      <c r="V208" s="208">
        <v>0</v>
      </c>
      <c r="W208" s="208">
        <v>1786</v>
      </c>
      <c r="X208" s="378">
        <v>38136</v>
      </c>
      <c r="Y208" s="215">
        <v>0</v>
      </c>
      <c r="Z208" s="204">
        <v>0</v>
      </c>
      <c r="AA208" s="202">
        <v>0</v>
      </c>
      <c r="AB208" s="202">
        <v>0</v>
      </c>
      <c r="AC208" s="214">
        <v>0</v>
      </c>
      <c r="AE208" s="227">
        <f t="shared" si="9"/>
        <v>0</v>
      </c>
      <c r="AF208" s="228">
        <f t="shared" si="10"/>
        <v>0</v>
      </c>
      <c r="AG208" s="229">
        <f t="shared" si="11"/>
        <v>0</v>
      </c>
    </row>
    <row r="209" spans="1:33" s="209" customFormat="1" ht="13.8" x14ac:dyDescent="0.3">
      <c r="A209" s="210">
        <v>435</v>
      </c>
      <c r="B209" s="211">
        <v>435301056</v>
      </c>
      <c r="C209" s="212" t="s">
        <v>150</v>
      </c>
      <c r="D209" s="211">
        <v>301</v>
      </c>
      <c r="E209" s="212" t="s">
        <v>151</v>
      </c>
      <c r="F209" s="211">
        <v>56</v>
      </c>
      <c r="G209" s="213" t="s">
        <v>153</v>
      </c>
      <c r="H209" s="374">
        <v>102</v>
      </c>
      <c r="I209" s="201">
        <v>9548</v>
      </c>
      <c r="J209" s="202">
        <v>3272</v>
      </c>
      <c r="K209" s="202">
        <v>0</v>
      </c>
      <c r="L209" s="202">
        <v>893</v>
      </c>
      <c r="M209" s="375">
        <v>13713</v>
      </c>
      <c r="N209" s="203">
        <v>0</v>
      </c>
      <c r="O209" s="204">
        <v>0</v>
      </c>
      <c r="P209" s="205">
        <v>0.09</v>
      </c>
      <c r="Q209" s="205">
        <v>2.0967747793561305E-2</v>
      </c>
      <c r="R209" s="206">
        <v>0</v>
      </c>
      <c r="S209" s="207">
        <v>1307640</v>
      </c>
      <c r="T209" s="208">
        <v>0</v>
      </c>
      <c r="U209" s="208">
        <v>0</v>
      </c>
      <c r="V209" s="208">
        <v>0</v>
      </c>
      <c r="W209" s="208">
        <v>91086</v>
      </c>
      <c r="X209" s="378">
        <v>1398726</v>
      </c>
      <c r="Y209" s="215">
        <v>0</v>
      </c>
      <c r="Z209" s="204">
        <v>0</v>
      </c>
      <c r="AA209" s="202">
        <v>0</v>
      </c>
      <c r="AB209" s="202">
        <v>0</v>
      </c>
      <c r="AC209" s="214">
        <v>0</v>
      </c>
      <c r="AE209" s="227">
        <f t="shared" si="9"/>
        <v>0</v>
      </c>
      <c r="AF209" s="228">
        <f t="shared" si="10"/>
        <v>0</v>
      </c>
      <c r="AG209" s="229">
        <f t="shared" si="11"/>
        <v>0</v>
      </c>
    </row>
    <row r="210" spans="1:33" s="209" customFormat="1" ht="13.8" x14ac:dyDescent="0.3">
      <c r="A210" s="210">
        <v>435</v>
      </c>
      <c r="B210" s="211">
        <v>435301079</v>
      </c>
      <c r="C210" s="212" t="s">
        <v>150</v>
      </c>
      <c r="D210" s="211">
        <v>301</v>
      </c>
      <c r="E210" s="212" t="s">
        <v>151</v>
      </c>
      <c r="F210" s="211">
        <v>79</v>
      </c>
      <c r="G210" s="213" t="s">
        <v>109</v>
      </c>
      <c r="H210" s="374">
        <v>164</v>
      </c>
      <c r="I210" s="201">
        <v>9651</v>
      </c>
      <c r="J210" s="202">
        <v>604</v>
      </c>
      <c r="K210" s="202">
        <v>0</v>
      </c>
      <c r="L210" s="202">
        <v>893</v>
      </c>
      <c r="M210" s="375">
        <v>11148</v>
      </c>
      <c r="N210" s="203">
        <v>0</v>
      </c>
      <c r="O210" s="204">
        <v>0</v>
      </c>
      <c r="P210" s="205">
        <v>0.09</v>
      </c>
      <c r="Q210" s="205">
        <v>6.3390672715199353E-2</v>
      </c>
      <c r="R210" s="206">
        <v>0</v>
      </c>
      <c r="S210" s="207">
        <v>1681820</v>
      </c>
      <c r="T210" s="208">
        <v>0</v>
      </c>
      <c r="U210" s="208">
        <v>0</v>
      </c>
      <c r="V210" s="208">
        <v>0</v>
      </c>
      <c r="W210" s="208">
        <v>146452</v>
      </c>
      <c r="X210" s="378">
        <v>1828272</v>
      </c>
      <c r="Y210" s="215">
        <v>0</v>
      </c>
      <c r="Z210" s="204">
        <v>0</v>
      </c>
      <c r="AA210" s="202">
        <v>0</v>
      </c>
      <c r="AB210" s="202">
        <v>0</v>
      </c>
      <c r="AC210" s="214">
        <v>0</v>
      </c>
      <c r="AE210" s="227">
        <f t="shared" si="9"/>
        <v>0</v>
      </c>
      <c r="AF210" s="228">
        <f t="shared" si="10"/>
        <v>0</v>
      </c>
      <c r="AG210" s="229">
        <f t="shared" si="11"/>
        <v>0</v>
      </c>
    </row>
    <row r="211" spans="1:33" s="209" customFormat="1" ht="13.8" x14ac:dyDescent="0.3">
      <c r="A211" s="210">
        <v>435</v>
      </c>
      <c r="B211" s="211">
        <v>435301128</v>
      </c>
      <c r="C211" s="212" t="s">
        <v>150</v>
      </c>
      <c r="D211" s="211">
        <v>301</v>
      </c>
      <c r="E211" s="212" t="s">
        <v>151</v>
      </c>
      <c r="F211" s="211">
        <v>128</v>
      </c>
      <c r="G211" s="213" t="s">
        <v>110</v>
      </c>
      <c r="H211" s="374">
        <v>2</v>
      </c>
      <c r="I211" s="201">
        <v>10127</v>
      </c>
      <c r="J211" s="202">
        <v>535</v>
      </c>
      <c r="K211" s="202">
        <v>0</v>
      </c>
      <c r="L211" s="202">
        <v>893</v>
      </c>
      <c r="M211" s="375">
        <v>11555</v>
      </c>
      <c r="N211" s="203">
        <v>0</v>
      </c>
      <c r="O211" s="204">
        <v>0</v>
      </c>
      <c r="P211" s="205">
        <v>0.18</v>
      </c>
      <c r="Q211" s="205">
        <v>3.3722750921058114E-2</v>
      </c>
      <c r="R211" s="206">
        <v>0</v>
      </c>
      <c r="S211" s="207">
        <v>21324</v>
      </c>
      <c r="T211" s="208">
        <v>0</v>
      </c>
      <c r="U211" s="208">
        <v>0</v>
      </c>
      <c r="V211" s="208">
        <v>0</v>
      </c>
      <c r="W211" s="208">
        <v>1786</v>
      </c>
      <c r="X211" s="378">
        <v>23110</v>
      </c>
      <c r="Y211" s="215">
        <v>0</v>
      </c>
      <c r="Z211" s="204">
        <v>0</v>
      </c>
      <c r="AA211" s="202">
        <v>0</v>
      </c>
      <c r="AB211" s="202">
        <v>0</v>
      </c>
      <c r="AC211" s="214">
        <v>0</v>
      </c>
      <c r="AE211" s="227">
        <f t="shared" si="9"/>
        <v>0</v>
      </c>
      <c r="AF211" s="228">
        <f t="shared" si="10"/>
        <v>0</v>
      </c>
      <c r="AG211" s="229">
        <f t="shared" si="11"/>
        <v>0</v>
      </c>
    </row>
    <row r="212" spans="1:33" s="209" customFormat="1" ht="13.8" x14ac:dyDescent="0.3">
      <c r="A212" s="210">
        <v>435</v>
      </c>
      <c r="B212" s="211">
        <v>435301160</v>
      </c>
      <c r="C212" s="212" t="s">
        <v>150</v>
      </c>
      <c r="D212" s="211">
        <v>301</v>
      </c>
      <c r="E212" s="212" t="s">
        <v>151</v>
      </c>
      <c r="F212" s="211">
        <v>160</v>
      </c>
      <c r="G212" s="213" t="s">
        <v>104</v>
      </c>
      <c r="H212" s="374">
        <v>240</v>
      </c>
      <c r="I212" s="201">
        <v>10166</v>
      </c>
      <c r="J212" s="202">
        <v>299</v>
      </c>
      <c r="K212" s="202">
        <v>0</v>
      </c>
      <c r="L212" s="202">
        <v>893</v>
      </c>
      <c r="M212" s="375">
        <v>11358</v>
      </c>
      <c r="N212" s="203">
        <v>0</v>
      </c>
      <c r="O212" s="204">
        <v>0</v>
      </c>
      <c r="P212" s="205">
        <v>0.1273</v>
      </c>
      <c r="Q212" s="205">
        <v>0.10429118617141747</v>
      </c>
      <c r="R212" s="206">
        <v>0</v>
      </c>
      <c r="S212" s="207">
        <v>2511600</v>
      </c>
      <c r="T212" s="208">
        <v>0</v>
      </c>
      <c r="U212" s="208">
        <v>0</v>
      </c>
      <c r="V212" s="208">
        <v>0</v>
      </c>
      <c r="W212" s="208">
        <v>214320</v>
      </c>
      <c r="X212" s="378">
        <v>2725920</v>
      </c>
      <c r="Y212" s="215">
        <v>0</v>
      </c>
      <c r="Z212" s="204">
        <v>0</v>
      </c>
      <c r="AA212" s="202">
        <v>0</v>
      </c>
      <c r="AB212" s="202">
        <v>0</v>
      </c>
      <c r="AC212" s="214">
        <v>0</v>
      </c>
      <c r="AE212" s="227">
        <f t="shared" si="9"/>
        <v>0</v>
      </c>
      <c r="AF212" s="228">
        <f t="shared" si="10"/>
        <v>0</v>
      </c>
      <c r="AG212" s="229">
        <f t="shared" si="11"/>
        <v>0</v>
      </c>
    </row>
    <row r="213" spans="1:33" s="209" customFormat="1" ht="13.8" x14ac:dyDescent="0.3">
      <c r="A213" s="210">
        <v>435</v>
      </c>
      <c r="B213" s="211">
        <v>435301181</v>
      </c>
      <c r="C213" s="212" t="s">
        <v>150</v>
      </c>
      <c r="D213" s="211">
        <v>301</v>
      </c>
      <c r="E213" s="212" t="s">
        <v>151</v>
      </c>
      <c r="F213" s="211">
        <v>181</v>
      </c>
      <c r="G213" s="213" t="s">
        <v>105</v>
      </c>
      <c r="H213" s="374">
        <v>1</v>
      </c>
      <c r="I213" s="201">
        <v>10127</v>
      </c>
      <c r="J213" s="202">
        <v>683</v>
      </c>
      <c r="K213" s="202">
        <v>0</v>
      </c>
      <c r="L213" s="202">
        <v>893</v>
      </c>
      <c r="M213" s="375">
        <v>11703</v>
      </c>
      <c r="N213" s="203">
        <v>0</v>
      </c>
      <c r="O213" s="204">
        <v>0</v>
      </c>
      <c r="P213" s="205">
        <v>0.09</v>
      </c>
      <c r="Q213" s="205">
        <v>1.2964053022983042E-2</v>
      </c>
      <c r="R213" s="206">
        <v>0</v>
      </c>
      <c r="S213" s="207">
        <v>10810</v>
      </c>
      <c r="T213" s="208">
        <v>0</v>
      </c>
      <c r="U213" s="208">
        <v>0</v>
      </c>
      <c r="V213" s="208">
        <v>0</v>
      </c>
      <c r="W213" s="208">
        <v>893</v>
      </c>
      <c r="X213" s="378">
        <v>11703</v>
      </c>
      <c r="Y213" s="215">
        <v>0</v>
      </c>
      <c r="Z213" s="204">
        <v>0</v>
      </c>
      <c r="AA213" s="202">
        <v>0</v>
      </c>
      <c r="AB213" s="202">
        <v>0</v>
      </c>
      <c r="AC213" s="214">
        <v>0</v>
      </c>
      <c r="AE213" s="227">
        <f t="shared" si="9"/>
        <v>0</v>
      </c>
      <c r="AF213" s="228">
        <f t="shared" si="10"/>
        <v>0</v>
      </c>
      <c r="AG213" s="229">
        <f t="shared" si="11"/>
        <v>0</v>
      </c>
    </row>
    <row r="214" spans="1:33" s="209" customFormat="1" ht="13.8" x14ac:dyDescent="0.3">
      <c r="A214" s="210">
        <v>435</v>
      </c>
      <c r="B214" s="211">
        <v>435301211</v>
      </c>
      <c r="C214" s="212" t="s">
        <v>150</v>
      </c>
      <c r="D214" s="211">
        <v>301</v>
      </c>
      <c r="E214" s="212" t="s">
        <v>151</v>
      </c>
      <c r="F214" s="211">
        <v>211</v>
      </c>
      <c r="G214" s="213" t="s">
        <v>80</v>
      </c>
      <c r="H214" s="374">
        <v>2</v>
      </c>
      <c r="I214" s="201">
        <v>11259</v>
      </c>
      <c r="J214" s="202">
        <v>1912</v>
      </c>
      <c r="K214" s="202">
        <v>0</v>
      </c>
      <c r="L214" s="202">
        <v>893</v>
      </c>
      <c r="M214" s="375">
        <v>14064</v>
      </c>
      <c r="N214" s="203">
        <v>0</v>
      </c>
      <c r="O214" s="204">
        <v>0</v>
      </c>
      <c r="P214" s="205">
        <v>0.09</v>
      </c>
      <c r="Q214" s="205">
        <v>1.7195122173668032E-3</v>
      </c>
      <c r="R214" s="206">
        <v>0</v>
      </c>
      <c r="S214" s="207">
        <v>26342</v>
      </c>
      <c r="T214" s="208">
        <v>0</v>
      </c>
      <c r="U214" s="208">
        <v>0</v>
      </c>
      <c r="V214" s="208">
        <v>0</v>
      </c>
      <c r="W214" s="208">
        <v>1786</v>
      </c>
      <c r="X214" s="378">
        <v>28128</v>
      </c>
      <c r="Y214" s="215">
        <v>0</v>
      </c>
      <c r="Z214" s="204">
        <v>0</v>
      </c>
      <c r="AA214" s="202">
        <v>0</v>
      </c>
      <c r="AB214" s="202">
        <v>0</v>
      </c>
      <c r="AC214" s="214">
        <v>0</v>
      </c>
      <c r="AE214" s="227">
        <f t="shared" si="9"/>
        <v>0</v>
      </c>
      <c r="AF214" s="228">
        <f t="shared" si="10"/>
        <v>0</v>
      </c>
      <c r="AG214" s="229">
        <f t="shared" si="11"/>
        <v>0</v>
      </c>
    </row>
    <row r="215" spans="1:33" s="209" customFormat="1" ht="13.8" x14ac:dyDescent="0.3">
      <c r="A215" s="210">
        <v>435</v>
      </c>
      <c r="B215" s="211">
        <v>435301295</v>
      </c>
      <c r="C215" s="212" t="s">
        <v>150</v>
      </c>
      <c r="D215" s="211">
        <v>301</v>
      </c>
      <c r="E215" s="212" t="s">
        <v>151</v>
      </c>
      <c r="F215" s="211">
        <v>295</v>
      </c>
      <c r="G215" s="213" t="s">
        <v>155</v>
      </c>
      <c r="H215" s="374">
        <v>65</v>
      </c>
      <c r="I215" s="201">
        <v>9600</v>
      </c>
      <c r="J215" s="202">
        <v>5212</v>
      </c>
      <c r="K215" s="202">
        <v>0</v>
      </c>
      <c r="L215" s="202">
        <v>893</v>
      </c>
      <c r="M215" s="375">
        <v>15705</v>
      </c>
      <c r="N215" s="203">
        <v>0</v>
      </c>
      <c r="O215" s="204">
        <v>0</v>
      </c>
      <c r="P215" s="205">
        <v>0.09</v>
      </c>
      <c r="Q215" s="205">
        <v>2.0294482002087645E-2</v>
      </c>
      <c r="R215" s="206">
        <v>0</v>
      </c>
      <c r="S215" s="207">
        <v>962780</v>
      </c>
      <c r="T215" s="208">
        <v>0</v>
      </c>
      <c r="U215" s="208">
        <v>0</v>
      </c>
      <c r="V215" s="208">
        <v>0</v>
      </c>
      <c r="W215" s="208">
        <v>58045</v>
      </c>
      <c r="X215" s="378">
        <v>1020825</v>
      </c>
      <c r="Y215" s="215">
        <v>0</v>
      </c>
      <c r="Z215" s="204">
        <v>0</v>
      </c>
      <c r="AA215" s="202">
        <v>0</v>
      </c>
      <c r="AB215" s="202">
        <v>0</v>
      </c>
      <c r="AC215" s="214">
        <v>0</v>
      </c>
      <c r="AE215" s="227">
        <f t="shared" si="9"/>
        <v>0</v>
      </c>
      <c r="AF215" s="228">
        <f t="shared" si="10"/>
        <v>0</v>
      </c>
      <c r="AG215" s="229">
        <f t="shared" si="11"/>
        <v>0</v>
      </c>
    </row>
    <row r="216" spans="1:33" s="209" customFormat="1" ht="13.8" x14ac:dyDescent="0.3">
      <c r="A216" s="210">
        <v>435</v>
      </c>
      <c r="B216" s="211">
        <v>435301301</v>
      </c>
      <c r="C216" s="212" t="s">
        <v>150</v>
      </c>
      <c r="D216" s="211">
        <v>301</v>
      </c>
      <c r="E216" s="212" t="s">
        <v>151</v>
      </c>
      <c r="F216" s="211">
        <v>301</v>
      </c>
      <c r="G216" s="213" t="s">
        <v>151</v>
      </c>
      <c r="H216" s="374">
        <v>71</v>
      </c>
      <c r="I216" s="201">
        <v>9778</v>
      </c>
      <c r="J216" s="202">
        <v>4239</v>
      </c>
      <c r="K216" s="202">
        <v>0</v>
      </c>
      <c r="L216" s="202">
        <v>893</v>
      </c>
      <c r="M216" s="375">
        <v>14910</v>
      </c>
      <c r="N216" s="203">
        <v>0</v>
      </c>
      <c r="O216" s="204">
        <v>0</v>
      </c>
      <c r="P216" s="205">
        <v>0.09</v>
      </c>
      <c r="Q216" s="205">
        <v>5.0458678367959371E-2</v>
      </c>
      <c r="R216" s="206">
        <v>0</v>
      </c>
      <c r="S216" s="207">
        <v>995207</v>
      </c>
      <c r="T216" s="208">
        <v>0</v>
      </c>
      <c r="U216" s="208">
        <v>0</v>
      </c>
      <c r="V216" s="208">
        <v>0</v>
      </c>
      <c r="W216" s="208">
        <v>63403</v>
      </c>
      <c r="X216" s="378">
        <v>1058610</v>
      </c>
      <c r="Y216" s="215">
        <v>0</v>
      </c>
      <c r="Z216" s="204">
        <v>0</v>
      </c>
      <c r="AA216" s="202">
        <v>0</v>
      </c>
      <c r="AB216" s="202">
        <v>0</v>
      </c>
      <c r="AC216" s="214">
        <v>0</v>
      </c>
      <c r="AE216" s="227">
        <f t="shared" si="9"/>
        <v>0</v>
      </c>
      <c r="AF216" s="228">
        <f t="shared" si="10"/>
        <v>0</v>
      </c>
      <c r="AG216" s="229">
        <f t="shared" si="11"/>
        <v>0</v>
      </c>
    </row>
    <row r="217" spans="1:33" s="209" customFormat="1" ht="13.8" x14ac:dyDescent="0.3">
      <c r="A217" s="210">
        <v>435</v>
      </c>
      <c r="B217" s="211">
        <v>435301326</v>
      </c>
      <c r="C217" s="212" t="s">
        <v>150</v>
      </c>
      <c r="D217" s="211">
        <v>301</v>
      </c>
      <c r="E217" s="212" t="s">
        <v>151</v>
      </c>
      <c r="F217" s="211">
        <v>326</v>
      </c>
      <c r="G217" s="213" t="s">
        <v>156</v>
      </c>
      <c r="H217" s="374">
        <v>9</v>
      </c>
      <c r="I217" s="201">
        <v>9630</v>
      </c>
      <c r="J217" s="202">
        <v>3644</v>
      </c>
      <c r="K217" s="202">
        <v>0</v>
      </c>
      <c r="L217" s="202">
        <v>893</v>
      </c>
      <c r="M217" s="375">
        <v>14167</v>
      </c>
      <c r="N217" s="203">
        <v>0</v>
      </c>
      <c r="O217" s="204">
        <v>0</v>
      </c>
      <c r="P217" s="205">
        <v>0.09</v>
      </c>
      <c r="Q217" s="205">
        <v>2.8996308252753856E-3</v>
      </c>
      <c r="R217" s="206">
        <v>0</v>
      </c>
      <c r="S217" s="207">
        <v>119466</v>
      </c>
      <c r="T217" s="208">
        <v>0</v>
      </c>
      <c r="U217" s="208">
        <v>0</v>
      </c>
      <c r="V217" s="208">
        <v>0</v>
      </c>
      <c r="W217" s="208">
        <v>8037</v>
      </c>
      <c r="X217" s="378">
        <v>127503</v>
      </c>
      <c r="Y217" s="215">
        <v>0</v>
      </c>
      <c r="Z217" s="204">
        <v>0</v>
      </c>
      <c r="AA217" s="202">
        <v>0</v>
      </c>
      <c r="AB217" s="202">
        <v>0</v>
      </c>
      <c r="AC217" s="214">
        <v>0</v>
      </c>
      <c r="AE217" s="227">
        <f t="shared" si="9"/>
        <v>0</v>
      </c>
      <c r="AF217" s="228">
        <f t="shared" si="10"/>
        <v>0</v>
      </c>
      <c r="AG217" s="229">
        <f t="shared" si="11"/>
        <v>0</v>
      </c>
    </row>
    <row r="218" spans="1:33" s="209" customFormat="1" ht="13.8" x14ac:dyDescent="0.3">
      <c r="A218" s="210">
        <v>435</v>
      </c>
      <c r="B218" s="211">
        <v>435301673</v>
      </c>
      <c r="C218" s="212" t="s">
        <v>150</v>
      </c>
      <c r="D218" s="211">
        <v>301</v>
      </c>
      <c r="E218" s="212" t="s">
        <v>151</v>
      </c>
      <c r="F218" s="211">
        <v>673</v>
      </c>
      <c r="G218" s="213" t="s">
        <v>159</v>
      </c>
      <c r="H218" s="374">
        <v>16</v>
      </c>
      <c r="I218" s="201">
        <v>9370</v>
      </c>
      <c r="J218" s="202">
        <v>4775</v>
      </c>
      <c r="K218" s="202">
        <v>0</v>
      </c>
      <c r="L218" s="202">
        <v>893</v>
      </c>
      <c r="M218" s="375">
        <v>15038</v>
      </c>
      <c r="N218" s="203">
        <v>0</v>
      </c>
      <c r="O218" s="204">
        <v>0</v>
      </c>
      <c r="P218" s="205">
        <v>0.09</v>
      </c>
      <c r="Q218" s="205">
        <v>1.9724762139388369E-2</v>
      </c>
      <c r="R218" s="206">
        <v>0</v>
      </c>
      <c r="S218" s="207">
        <v>226320</v>
      </c>
      <c r="T218" s="208">
        <v>0</v>
      </c>
      <c r="U218" s="208">
        <v>0</v>
      </c>
      <c r="V218" s="208">
        <v>0</v>
      </c>
      <c r="W218" s="208">
        <v>14288</v>
      </c>
      <c r="X218" s="378">
        <v>240608</v>
      </c>
      <c r="Y218" s="215">
        <v>0</v>
      </c>
      <c r="Z218" s="204">
        <v>0</v>
      </c>
      <c r="AA218" s="202">
        <v>0</v>
      </c>
      <c r="AB218" s="202">
        <v>0</v>
      </c>
      <c r="AC218" s="214">
        <v>0</v>
      </c>
      <c r="AE218" s="227">
        <f t="shared" si="9"/>
        <v>0</v>
      </c>
      <c r="AF218" s="228">
        <f t="shared" si="10"/>
        <v>0</v>
      </c>
      <c r="AG218" s="229">
        <f t="shared" si="11"/>
        <v>0</v>
      </c>
    </row>
    <row r="219" spans="1:33" s="209" customFormat="1" ht="13.8" x14ac:dyDescent="0.3">
      <c r="A219" s="210">
        <v>435</v>
      </c>
      <c r="B219" s="211">
        <v>435301725</v>
      </c>
      <c r="C219" s="212" t="s">
        <v>150</v>
      </c>
      <c r="D219" s="211">
        <v>301</v>
      </c>
      <c r="E219" s="212" t="s">
        <v>151</v>
      </c>
      <c r="F219" s="211">
        <v>725</v>
      </c>
      <c r="G219" s="213" t="s">
        <v>136</v>
      </c>
      <c r="H219" s="374">
        <v>1</v>
      </c>
      <c r="I219" s="201">
        <v>8749</v>
      </c>
      <c r="J219" s="202">
        <v>2880</v>
      </c>
      <c r="K219" s="202">
        <v>0</v>
      </c>
      <c r="L219" s="202">
        <v>893</v>
      </c>
      <c r="M219" s="375">
        <v>12522</v>
      </c>
      <c r="N219" s="203">
        <v>0</v>
      </c>
      <c r="O219" s="204">
        <v>0</v>
      </c>
      <c r="P219" s="205">
        <v>0.09</v>
      </c>
      <c r="Q219" s="205">
        <v>9.6445903164946462E-3</v>
      </c>
      <c r="R219" s="206">
        <v>0</v>
      </c>
      <c r="S219" s="207">
        <v>11629</v>
      </c>
      <c r="T219" s="208">
        <v>0</v>
      </c>
      <c r="U219" s="208">
        <v>0</v>
      </c>
      <c r="V219" s="208">
        <v>0</v>
      </c>
      <c r="W219" s="208">
        <v>893</v>
      </c>
      <c r="X219" s="378">
        <v>12522</v>
      </c>
      <c r="Y219" s="215">
        <v>0</v>
      </c>
      <c r="Z219" s="204">
        <v>0</v>
      </c>
      <c r="AA219" s="202">
        <v>0</v>
      </c>
      <c r="AB219" s="202">
        <v>0</v>
      </c>
      <c r="AC219" s="214">
        <v>0</v>
      </c>
      <c r="AE219" s="227">
        <f t="shared" si="9"/>
        <v>0</v>
      </c>
      <c r="AF219" s="228">
        <f t="shared" si="10"/>
        <v>0</v>
      </c>
      <c r="AG219" s="229">
        <f t="shared" si="11"/>
        <v>0</v>
      </c>
    </row>
    <row r="220" spans="1:33" s="209" customFormat="1" ht="13.8" x14ac:dyDescent="0.3">
      <c r="A220" s="210">
        <v>435</v>
      </c>
      <c r="B220" s="211">
        <v>435301735</v>
      </c>
      <c r="C220" s="212" t="s">
        <v>150</v>
      </c>
      <c r="D220" s="211">
        <v>301</v>
      </c>
      <c r="E220" s="212" t="s">
        <v>151</v>
      </c>
      <c r="F220" s="211">
        <v>735</v>
      </c>
      <c r="G220" s="213" t="s">
        <v>138</v>
      </c>
      <c r="H220" s="374">
        <v>2</v>
      </c>
      <c r="I220" s="201">
        <v>9555</v>
      </c>
      <c r="J220" s="202">
        <v>4005</v>
      </c>
      <c r="K220" s="202">
        <v>0</v>
      </c>
      <c r="L220" s="202">
        <v>893</v>
      </c>
      <c r="M220" s="375">
        <v>14453</v>
      </c>
      <c r="N220" s="203">
        <v>0</v>
      </c>
      <c r="O220" s="204">
        <v>0</v>
      </c>
      <c r="P220" s="205">
        <v>0.09</v>
      </c>
      <c r="Q220" s="205">
        <v>2.0793737622488116E-2</v>
      </c>
      <c r="R220" s="206">
        <v>0</v>
      </c>
      <c r="S220" s="207">
        <v>27120</v>
      </c>
      <c r="T220" s="208">
        <v>0</v>
      </c>
      <c r="U220" s="208">
        <v>0</v>
      </c>
      <c r="V220" s="208">
        <v>0</v>
      </c>
      <c r="W220" s="208">
        <v>1786</v>
      </c>
      <c r="X220" s="378">
        <v>28906</v>
      </c>
      <c r="Y220" s="215">
        <v>0</v>
      </c>
      <c r="Z220" s="204">
        <v>0</v>
      </c>
      <c r="AA220" s="202">
        <v>0</v>
      </c>
      <c r="AB220" s="202">
        <v>0</v>
      </c>
      <c r="AC220" s="214">
        <v>0</v>
      </c>
      <c r="AE220" s="227">
        <f t="shared" si="9"/>
        <v>0</v>
      </c>
      <c r="AF220" s="228">
        <f t="shared" si="10"/>
        <v>0</v>
      </c>
      <c r="AG220" s="229">
        <f t="shared" si="11"/>
        <v>0</v>
      </c>
    </row>
    <row r="221" spans="1:33" s="209" customFormat="1" ht="13.8" x14ac:dyDescent="0.3">
      <c r="A221" s="210">
        <v>436</v>
      </c>
      <c r="B221" s="211">
        <v>436049001</v>
      </c>
      <c r="C221" s="212" t="s">
        <v>160</v>
      </c>
      <c r="D221" s="211">
        <v>49</v>
      </c>
      <c r="E221" s="212" t="s">
        <v>96</v>
      </c>
      <c r="F221" s="211">
        <v>1</v>
      </c>
      <c r="G221" s="213" t="s">
        <v>161</v>
      </c>
      <c r="H221" s="374">
        <v>1</v>
      </c>
      <c r="I221" s="201">
        <v>10922</v>
      </c>
      <c r="J221" s="202">
        <v>2567</v>
      </c>
      <c r="K221" s="202">
        <v>0</v>
      </c>
      <c r="L221" s="202">
        <v>893</v>
      </c>
      <c r="M221" s="375">
        <v>14382</v>
      </c>
      <c r="N221" s="203">
        <v>0</v>
      </c>
      <c r="O221" s="204">
        <v>0</v>
      </c>
      <c r="P221" s="205">
        <v>0.09</v>
      </c>
      <c r="Q221" s="205">
        <v>1.3777681641450957E-2</v>
      </c>
      <c r="R221" s="206">
        <v>0</v>
      </c>
      <c r="S221" s="207">
        <v>13489</v>
      </c>
      <c r="T221" s="208">
        <v>0</v>
      </c>
      <c r="U221" s="208">
        <v>0</v>
      </c>
      <c r="V221" s="208">
        <v>0</v>
      </c>
      <c r="W221" s="208">
        <v>893</v>
      </c>
      <c r="X221" s="378">
        <v>14382</v>
      </c>
      <c r="Y221" s="215">
        <v>0</v>
      </c>
      <c r="Z221" s="204">
        <v>0</v>
      </c>
      <c r="AA221" s="202">
        <v>0</v>
      </c>
      <c r="AB221" s="202">
        <v>0</v>
      </c>
      <c r="AC221" s="214">
        <v>0</v>
      </c>
      <c r="AE221" s="227">
        <f t="shared" si="9"/>
        <v>0</v>
      </c>
      <c r="AF221" s="228">
        <f t="shared" si="10"/>
        <v>0</v>
      </c>
      <c r="AG221" s="229">
        <f t="shared" si="11"/>
        <v>0</v>
      </c>
    </row>
    <row r="222" spans="1:33" s="209" customFormat="1" ht="13.8" x14ac:dyDescent="0.3">
      <c r="A222" s="210">
        <v>436</v>
      </c>
      <c r="B222" s="211">
        <v>436049035</v>
      </c>
      <c r="C222" s="212" t="s">
        <v>160</v>
      </c>
      <c r="D222" s="211">
        <v>49</v>
      </c>
      <c r="E222" s="212" t="s">
        <v>96</v>
      </c>
      <c r="F222" s="211">
        <v>35</v>
      </c>
      <c r="G222" s="213" t="s">
        <v>22</v>
      </c>
      <c r="H222" s="374">
        <v>51</v>
      </c>
      <c r="I222" s="201">
        <v>12272</v>
      </c>
      <c r="J222" s="202">
        <v>4306</v>
      </c>
      <c r="K222" s="202">
        <v>0</v>
      </c>
      <c r="L222" s="202">
        <v>893</v>
      </c>
      <c r="M222" s="375">
        <v>17471</v>
      </c>
      <c r="N222" s="203">
        <v>0</v>
      </c>
      <c r="O222" s="204">
        <v>0</v>
      </c>
      <c r="P222" s="205">
        <v>0.18</v>
      </c>
      <c r="Q222" s="205">
        <v>0.15096254097872849</v>
      </c>
      <c r="R222" s="206">
        <v>0</v>
      </c>
      <c r="S222" s="207">
        <v>845478</v>
      </c>
      <c r="T222" s="208">
        <v>0</v>
      </c>
      <c r="U222" s="208">
        <v>0</v>
      </c>
      <c r="V222" s="208">
        <v>0</v>
      </c>
      <c r="W222" s="208">
        <v>45543</v>
      </c>
      <c r="X222" s="378">
        <v>891021</v>
      </c>
      <c r="Y222" s="215">
        <v>0</v>
      </c>
      <c r="Z222" s="204">
        <v>0</v>
      </c>
      <c r="AA222" s="202">
        <v>0</v>
      </c>
      <c r="AB222" s="202">
        <v>0</v>
      </c>
      <c r="AC222" s="214">
        <v>0</v>
      </c>
      <c r="AE222" s="227">
        <f t="shared" si="9"/>
        <v>0</v>
      </c>
      <c r="AF222" s="228">
        <f t="shared" si="10"/>
        <v>0</v>
      </c>
      <c r="AG222" s="229">
        <f t="shared" si="11"/>
        <v>0</v>
      </c>
    </row>
    <row r="223" spans="1:33" s="209" customFormat="1" ht="13.8" x14ac:dyDescent="0.3">
      <c r="A223" s="210">
        <v>436</v>
      </c>
      <c r="B223" s="211">
        <v>436049044</v>
      </c>
      <c r="C223" s="212" t="s">
        <v>160</v>
      </c>
      <c r="D223" s="211">
        <v>49</v>
      </c>
      <c r="E223" s="212" t="s">
        <v>96</v>
      </c>
      <c r="F223" s="211">
        <v>44</v>
      </c>
      <c r="G223" s="213" t="s">
        <v>35</v>
      </c>
      <c r="H223" s="374">
        <v>3</v>
      </c>
      <c r="I223" s="201">
        <v>13702</v>
      </c>
      <c r="J223" s="202">
        <v>314</v>
      </c>
      <c r="K223" s="202">
        <v>0</v>
      </c>
      <c r="L223" s="202">
        <v>893</v>
      </c>
      <c r="M223" s="375">
        <v>14909</v>
      </c>
      <c r="N223" s="203">
        <v>0</v>
      </c>
      <c r="O223" s="204">
        <v>0</v>
      </c>
      <c r="P223" s="205">
        <v>0.09</v>
      </c>
      <c r="Q223" s="205">
        <v>5.7376212232234096E-2</v>
      </c>
      <c r="R223" s="206">
        <v>0</v>
      </c>
      <c r="S223" s="207">
        <v>42048</v>
      </c>
      <c r="T223" s="208">
        <v>0</v>
      </c>
      <c r="U223" s="208">
        <v>0</v>
      </c>
      <c r="V223" s="208">
        <v>0</v>
      </c>
      <c r="W223" s="208">
        <v>2679</v>
      </c>
      <c r="X223" s="378">
        <v>44727</v>
      </c>
      <c r="Y223" s="215">
        <v>0</v>
      </c>
      <c r="Z223" s="204">
        <v>0</v>
      </c>
      <c r="AA223" s="202">
        <v>0</v>
      </c>
      <c r="AB223" s="202">
        <v>0</v>
      </c>
      <c r="AC223" s="214">
        <v>0</v>
      </c>
      <c r="AE223" s="227">
        <f t="shared" si="9"/>
        <v>0</v>
      </c>
      <c r="AF223" s="228">
        <f t="shared" si="10"/>
        <v>0</v>
      </c>
      <c r="AG223" s="229">
        <f t="shared" si="11"/>
        <v>0</v>
      </c>
    </row>
    <row r="224" spans="1:33" s="209" customFormat="1" ht="13.8" x14ac:dyDescent="0.3">
      <c r="A224" s="210">
        <v>436</v>
      </c>
      <c r="B224" s="211">
        <v>436049049</v>
      </c>
      <c r="C224" s="212" t="s">
        <v>160</v>
      </c>
      <c r="D224" s="211">
        <v>49</v>
      </c>
      <c r="E224" s="212" t="s">
        <v>96</v>
      </c>
      <c r="F224" s="211">
        <v>49</v>
      </c>
      <c r="G224" s="213" t="s">
        <v>96</v>
      </c>
      <c r="H224" s="374">
        <v>177</v>
      </c>
      <c r="I224" s="201">
        <v>12298</v>
      </c>
      <c r="J224" s="202">
        <v>15626</v>
      </c>
      <c r="K224" s="202">
        <v>0</v>
      </c>
      <c r="L224" s="202">
        <v>893</v>
      </c>
      <c r="M224" s="375">
        <v>28817</v>
      </c>
      <c r="N224" s="203">
        <v>0</v>
      </c>
      <c r="O224" s="204">
        <v>0</v>
      </c>
      <c r="P224" s="205">
        <v>0.09</v>
      </c>
      <c r="Q224" s="205">
        <v>6.7737584027237549E-2</v>
      </c>
      <c r="R224" s="206">
        <v>0</v>
      </c>
      <c r="S224" s="207">
        <v>4942548</v>
      </c>
      <c r="T224" s="208">
        <v>0</v>
      </c>
      <c r="U224" s="208">
        <v>0</v>
      </c>
      <c r="V224" s="208">
        <v>0</v>
      </c>
      <c r="W224" s="208">
        <v>158061</v>
      </c>
      <c r="X224" s="378">
        <v>5100609</v>
      </c>
      <c r="Y224" s="215">
        <v>0</v>
      </c>
      <c r="Z224" s="204">
        <v>0</v>
      </c>
      <c r="AA224" s="202">
        <v>0</v>
      </c>
      <c r="AB224" s="202">
        <v>0</v>
      </c>
      <c r="AC224" s="214">
        <v>0</v>
      </c>
      <c r="AE224" s="227">
        <f t="shared" si="9"/>
        <v>0</v>
      </c>
      <c r="AF224" s="228">
        <f t="shared" si="10"/>
        <v>0</v>
      </c>
      <c r="AG224" s="229">
        <f t="shared" si="11"/>
        <v>0</v>
      </c>
    </row>
    <row r="225" spans="1:33" s="209" customFormat="1" ht="13.8" x14ac:dyDescent="0.3">
      <c r="A225" s="210">
        <v>436</v>
      </c>
      <c r="B225" s="211">
        <v>436049057</v>
      </c>
      <c r="C225" s="212" t="s">
        <v>160</v>
      </c>
      <c r="D225" s="211">
        <v>49</v>
      </c>
      <c r="E225" s="212" t="s">
        <v>96</v>
      </c>
      <c r="F225" s="211">
        <v>57</v>
      </c>
      <c r="G225" s="213" t="s">
        <v>23</v>
      </c>
      <c r="H225" s="374">
        <v>4</v>
      </c>
      <c r="I225" s="201">
        <v>10686</v>
      </c>
      <c r="J225" s="202">
        <v>544</v>
      </c>
      <c r="K225" s="202">
        <v>0</v>
      </c>
      <c r="L225" s="202">
        <v>893</v>
      </c>
      <c r="M225" s="375">
        <v>12123</v>
      </c>
      <c r="N225" s="203">
        <v>0</v>
      </c>
      <c r="O225" s="204">
        <v>0</v>
      </c>
      <c r="P225" s="205">
        <v>0.18</v>
      </c>
      <c r="Q225" s="205">
        <v>0.13019288988377753</v>
      </c>
      <c r="R225" s="206">
        <v>0</v>
      </c>
      <c r="S225" s="207">
        <v>44920</v>
      </c>
      <c r="T225" s="208">
        <v>0</v>
      </c>
      <c r="U225" s="208">
        <v>0</v>
      </c>
      <c r="V225" s="208">
        <v>0</v>
      </c>
      <c r="W225" s="208">
        <v>3572</v>
      </c>
      <c r="X225" s="378">
        <v>48492</v>
      </c>
      <c r="Y225" s="215">
        <v>0</v>
      </c>
      <c r="Z225" s="204">
        <v>0</v>
      </c>
      <c r="AA225" s="202">
        <v>0</v>
      </c>
      <c r="AB225" s="202">
        <v>0</v>
      </c>
      <c r="AC225" s="214">
        <v>0</v>
      </c>
      <c r="AE225" s="227">
        <f t="shared" si="9"/>
        <v>0</v>
      </c>
      <c r="AF225" s="228">
        <f t="shared" si="10"/>
        <v>0</v>
      </c>
      <c r="AG225" s="229">
        <f t="shared" si="11"/>
        <v>0</v>
      </c>
    </row>
    <row r="226" spans="1:33" s="209" customFormat="1" ht="13.8" x14ac:dyDescent="0.3">
      <c r="A226" s="210">
        <v>436</v>
      </c>
      <c r="B226" s="211">
        <v>436049093</v>
      </c>
      <c r="C226" s="212" t="s">
        <v>160</v>
      </c>
      <c r="D226" s="211">
        <v>49</v>
      </c>
      <c r="E226" s="212" t="s">
        <v>96</v>
      </c>
      <c r="F226" s="211">
        <v>93</v>
      </c>
      <c r="G226" s="213" t="s">
        <v>25</v>
      </c>
      <c r="H226" s="374">
        <v>10</v>
      </c>
      <c r="I226" s="201">
        <v>12087</v>
      </c>
      <c r="J226" s="202">
        <v>346</v>
      </c>
      <c r="K226" s="202">
        <v>0</v>
      </c>
      <c r="L226" s="202">
        <v>893</v>
      </c>
      <c r="M226" s="375">
        <v>13326</v>
      </c>
      <c r="N226" s="203">
        <v>0</v>
      </c>
      <c r="O226" s="204">
        <v>0</v>
      </c>
      <c r="P226" s="205">
        <v>0.09</v>
      </c>
      <c r="Q226" s="205">
        <v>9.2476404965341666E-2</v>
      </c>
      <c r="R226" s="206">
        <v>0</v>
      </c>
      <c r="S226" s="207">
        <v>129205</v>
      </c>
      <c r="T226" s="208">
        <v>0</v>
      </c>
      <c r="U226" s="208">
        <v>-4875</v>
      </c>
      <c r="V226" s="208">
        <v>0</v>
      </c>
      <c r="W226" s="208">
        <v>8930</v>
      </c>
      <c r="X226" s="378">
        <v>133260</v>
      </c>
      <c r="Y226" s="215">
        <v>5</v>
      </c>
      <c r="Z226" s="204">
        <v>0.39227340261752736</v>
      </c>
      <c r="AA226" s="202">
        <v>5225</v>
      </c>
      <c r="AB226" s="202">
        <v>0</v>
      </c>
      <c r="AC226" s="214">
        <v>0</v>
      </c>
      <c r="AE226" s="227">
        <f t="shared" si="9"/>
        <v>0</v>
      </c>
      <c r="AF226" s="228">
        <f t="shared" si="10"/>
        <v>0</v>
      </c>
      <c r="AG226" s="229">
        <f t="shared" si="11"/>
        <v>0</v>
      </c>
    </row>
    <row r="227" spans="1:33" s="209" customFormat="1" ht="13.8" x14ac:dyDescent="0.3">
      <c r="A227" s="210">
        <v>436</v>
      </c>
      <c r="B227" s="211">
        <v>436049133</v>
      </c>
      <c r="C227" s="212" t="s">
        <v>160</v>
      </c>
      <c r="D227" s="211">
        <v>49</v>
      </c>
      <c r="E227" s="212" t="s">
        <v>96</v>
      </c>
      <c r="F227" s="211">
        <v>133</v>
      </c>
      <c r="G227" s="213" t="s">
        <v>73</v>
      </c>
      <c r="H227" s="374">
        <v>2</v>
      </c>
      <c r="I227" s="201">
        <v>10922</v>
      </c>
      <c r="J227" s="202">
        <v>2741</v>
      </c>
      <c r="K227" s="202">
        <v>0</v>
      </c>
      <c r="L227" s="202">
        <v>893</v>
      </c>
      <c r="M227" s="375">
        <v>14556</v>
      </c>
      <c r="N227" s="203">
        <v>0</v>
      </c>
      <c r="O227" s="204">
        <v>0</v>
      </c>
      <c r="P227" s="205">
        <v>0.09</v>
      </c>
      <c r="Q227" s="205">
        <v>3.4369642442843969E-2</v>
      </c>
      <c r="R227" s="206">
        <v>0</v>
      </c>
      <c r="S227" s="207">
        <v>27326</v>
      </c>
      <c r="T227" s="208">
        <v>0</v>
      </c>
      <c r="U227" s="208">
        <v>0</v>
      </c>
      <c r="V227" s="208">
        <v>0</v>
      </c>
      <c r="W227" s="208">
        <v>1786</v>
      </c>
      <c r="X227" s="378">
        <v>29112</v>
      </c>
      <c r="Y227" s="215">
        <v>0</v>
      </c>
      <c r="Z227" s="204">
        <v>0</v>
      </c>
      <c r="AA227" s="202">
        <v>0</v>
      </c>
      <c r="AB227" s="202">
        <v>0</v>
      </c>
      <c r="AC227" s="214">
        <v>0</v>
      </c>
      <c r="AE227" s="227">
        <f t="shared" si="9"/>
        <v>0</v>
      </c>
      <c r="AF227" s="228">
        <f t="shared" si="10"/>
        <v>0</v>
      </c>
      <c r="AG227" s="229">
        <f t="shared" si="11"/>
        <v>0</v>
      </c>
    </row>
    <row r="228" spans="1:33" s="209" customFormat="1" ht="13.8" x14ac:dyDescent="0.3">
      <c r="A228" s="210">
        <v>436</v>
      </c>
      <c r="B228" s="211">
        <v>436049149</v>
      </c>
      <c r="C228" s="212" t="s">
        <v>160</v>
      </c>
      <c r="D228" s="211">
        <v>49</v>
      </c>
      <c r="E228" s="212" t="s">
        <v>96</v>
      </c>
      <c r="F228" s="211">
        <v>149</v>
      </c>
      <c r="G228" s="213" t="s">
        <v>103</v>
      </c>
      <c r="H228" s="374">
        <v>2</v>
      </c>
      <c r="I228" s="201">
        <v>9991</v>
      </c>
      <c r="J228" s="202">
        <v>101</v>
      </c>
      <c r="K228" s="202">
        <v>0</v>
      </c>
      <c r="L228" s="202">
        <v>893</v>
      </c>
      <c r="M228" s="375">
        <v>10985</v>
      </c>
      <c r="N228" s="203">
        <v>0</v>
      </c>
      <c r="O228" s="204">
        <v>0</v>
      </c>
      <c r="P228" s="205">
        <v>0.18</v>
      </c>
      <c r="Q228" s="205">
        <v>0.11365970423433619</v>
      </c>
      <c r="R228" s="206">
        <v>0</v>
      </c>
      <c r="S228" s="207">
        <v>20184</v>
      </c>
      <c r="T228" s="208">
        <v>0</v>
      </c>
      <c r="U228" s="208">
        <v>0</v>
      </c>
      <c r="V228" s="208">
        <v>0</v>
      </c>
      <c r="W228" s="208">
        <v>1786</v>
      </c>
      <c r="X228" s="378">
        <v>21970</v>
      </c>
      <c r="Y228" s="215">
        <v>0</v>
      </c>
      <c r="Z228" s="204">
        <v>0</v>
      </c>
      <c r="AA228" s="202">
        <v>0</v>
      </c>
      <c r="AB228" s="202">
        <v>0</v>
      </c>
      <c r="AC228" s="214">
        <v>0</v>
      </c>
      <c r="AE228" s="227">
        <f t="shared" si="9"/>
        <v>0</v>
      </c>
      <c r="AF228" s="228">
        <f t="shared" si="10"/>
        <v>0</v>
      </c>
      <c r="AG228" s="229">
        <f t="shared" si="11"/>
        <v>0</v>
      </c>
    </row>
    <row r="229" spans="1:33" s="209" customFormat="1" ht="13.8" x14ac:dyDescent="0.3">
      <c r="A229" s="210">
        <v>436</v>
      </c>
      <c r="B229" s="211">
        <v>436049155</v>
      </c>
      <c r="C229" s="212" t="s">
        <v>160</v>
      </c>
      <c r="D229" s="211">
        <v>49</v>
      </c>
      <c r="E229" s="212" t="s">
        <v>96</v>
      </c>
      <c r="F229" s="211">
        <v>155</v>
      </c>
      <c r="G229" s="213" t="s">
        <v>26</v>
      </c>
      <c r="H229" s="374">
        <v>1</v>
      </c>
      <c r="I229" s="201">
        <v>10438.823776541147</v>
      </c>
      <c r="J229" s="202">
        <v>6910</v>
      </c>
      <c r="K229" s="202">
        <v>0</v>
      </c>
      <c r="L229" s="202">
        <v>893</v>
      </c>
      <c r="M229" s="375">
        <v>18241.823776541147</v>
      </c>
      <c r="N229" s="203">
        <v>0</v>
      </c>
      <c r="O229" s="204">
        <v>0</v>
      </c>
      <c r="P229" s="205">
        <v>0.09</v>
      </c>
      <c r="Q229" s="205">
        <v>2.6782555893714209E-4</v>
      </c>
      <c r="R229" s="206">
        <v>0</v>
      </c>
      <c r="S229" s="207">
        <v>17349</v>
      </c>
      <c r="T229" s="208">
        <v>0</v>
      </c>
      <c r="U229" s="208">
        <v>0</v>
      </c>
      <c r="V229" s="208">
        <v>0</v>
      </c>
      <c r="W229" s="208">
        <v>893</v>
      </c>
      <c r="X229" s="378">
        <v>18242</v>
      </c>
      <c r="Y229" s="215">
        <v>0</v>
      </c>
      <c r="Z229" s="204">
        <v>0</v>
      </c>
      <c r="AA229" s="202">
        <v>0</v>
      </c>
      <c r="AB229" s="202">
        <v>0</v>
      </c>
      <c r="AC229" s="214">
        <v>0</v>
      </c>
      <c r="AE229" s="227">
        <f t="shared" si="9"/>
        <v>0</v>
      </c>
      <c r="AF229" s="228">
        <f t="shared" si="10"/>
        <v>0</v>
      </c>
      <c r="AG229" s="229">
        <f t="shared" si="11"/>
        <v>0</v>
      </c>
    </row>
    <row r="230" spans="1:33" s="209" customFormat="1" ht="13.8" x14ac:dyDescent="0.3">
      <c r="A230" s="210">
        <v>436</v>
      </c>
      <c r="B230" s="211">
        <v>436049163</v>
      </c>
      <c r="C230" s="212" t="s">
        <v>160</v>
      </c>
      <c r="D230" s="211">
        <v>49</v>
      </c>
      <c r="E230" s="212" t="s">
        <v>96</v>
      </c>
      <c r="F230" s="211">
        <v>163</v>
      </c>
      <c r="G230" s="213" t="s">
        <v>27</v>
      </c>
      <c r="H230" s="374">
        <v>2</v>
      </c>
      <c r="I230" s="201">
        <v>12155</v>
      </c>
      <c r="J230" s="202">
        <v>513</v>
      </c>
      <c r="K230" s="202">
        <v>0</v>
      </c>
      <c r="L230" s="202">
        <v>893</v>
      </c>
      <c r="M230" s="375">
        <v>13561</v>
      </c>
      <c r="N230" s="203">
        <v>0</v>
      </c>
      <c r="O230" s="204">
        <v>0</v>
      </c>
      <c r="P230" s="205">
        <v>0.18</v>
      </c>
      <c r="Q230" s="205">
        <v>9.3618846151728011E-2</v>
      </c>
      <c r="R230" s="206">
        <v>0</v>
      </c>
      <c r="S230" s="207">
        <v>25336</v>
      </c>
      <c r="T230" s="208">
        <v>0</v>
      </c>
      <c r="U230" s="208">
        <v>0</v>
      </c>
      <c r="V230" s="208">
        <v>0</v>
      </c>
      <c r="W230" s="208">
        <v>1786</v>
      </c>
      <c r="X230" s="378">
        <v>27122</v>
      </c>
      <c r="Y230" s="215">
        <v>1</v>
      </c>
      <c r="Z230" s="204">
        <v>0</v>
      </c>
      <c r="AA230" s="202">
        <v>0</v>
      </c>
      <c r="AB230" s="202">
        <v>0</v>
      </c>
      <c r="AC230" s="214">
        <v>0</v>
      </c>
      <c r="AE230" s="227">
        <f t="shared" si="9"/>
        <v>0</v>
      </c>
      <c r="AF230" s="228">
        <f t="shared" si="10"/>
        <v>0</v>
      </c>
      <c r="AG230" s="229">
        <f t="shared" si="11"/>
        <v>0</v>
      </c>
    </row>
    <row r="231" spans="1:33" s="209" customFormat="1" ht="13.8" x14ac:dyDescent="0.3">
      <c r="A231" s="210">
        <v>436</v>
      </c>
      <c r="B231" s="211">
        <v>436049165</v>
      </c>
      <c r="C231" s="212" t="s">
        <v>160</v>
      </c>
      <c r="D231" s="211">
        <v>49</v>
      </c>
      <c r="E231" s="212" t="s">
        <v>96</v>
      </c>
      <c r="F231" s="211">
        <v>165</v>
      </c>
      <c r="G231" s="213" t="s">
        <v>28</v>
      </c>
      <c r="H231" s="374">
        <v>28</v>
      </c>
      <c r="I231" s="201">
        <v>11193</v>
      </c>
      <c r="J231" s="202">
        <v>392</v>
      </c>
      <c r="K231" s="202">
        <v>0</v>
      </c>
      <c r="L231" s="202">
        <v>893</v>
      </c>
      <c r="M231" s="375">
        <v>12478</v>
      </c>
      <c r="N231" s="203">
        <v>0</v>
      </c>
      <c r="O231" s="204">
        <v>0</v>
      </c>
      <c r="P231" s="205">
        <v>9.8299999999999998E-2</v>
      </c>
      <c r="Q231" s="205">
        <v>0.11134395972074</v>
      </c>
      <c r="R231" s="206">
        <v>0</v>
      </c>
      <c r="S231" s="207">
        <v>405485</v>
      </c>
      <c r="T231" s="208">
        <v>0</v>
      </c>
      <c r="U231" s="208">
        <v>-81105</v>
      </c>
      <c r="V231" s="208">
        <v>0</v>
      </c>
      <c r="W231" s="208">
        <v>25004</v>
      </c>
      <c r="X231" s="378">
        <v>349384</v>
      </c>
      <c r="Y231" s="215">
        <v>15</v>
      </c>
      <c r="Z231" s="204">
        <v>7.0013079283263924</v>
      </c>
      <c r="AA231" s="202">
        <v>87360</v>
      </c>
      <c r="AB231" s="202">
        <v>0</v>
      </c>
      <c r="AC231" s="214">
        <v>0</v>
      </c>
      <c r="AE231" s="227">
        <f t="shared" si="9"/>
        <v>0</v>
      </c>
      <c r="AF231" s="228">
        <f t="shared" si="10"/>
        <v>0</v>
      </c>
      <c r="AG231" s="229">
        <f t="shared" si="11"/>
        <v>0</v>
      </c>
    </row>
    <row r="232" spans="1:33" s="209" customFormat="1" ht="13.8" x14ac:dyDescent="0.3">
      <c r="A232" s="210">
        <v>436</v>
      </c>
      <c r="B232" s="211">
        <v>436049176</v>
      </c>
      <c r="C232" s="212" t="s">
        <v>160</v>
      </c>
      <c r="D232" s="211">
        <v>49</v>
      </c>
      <c r="E232" s="212" t="s">
        <v>96</v>
      </c>
      <c r="F232" s="211">
        <v>176</v>
      </c>
      <c r="G232" s="213" t="s">
        <v>29</v>
      </c>
      <c r="H232" s="374">
        <v>17</v>
      </c>
      <c r="I232" s="201">
        <v>11263</v>
      </c>
      <c r="J232" s="202">
        <v>3720</v>
      </c>
      <c r="K232" s="202">
        <v>0</v>
      </c>
      <c r="L232" s="202">
        <v>893</v>
      </c>
      <c r="M232" s="375">
        <v>15876</v>
      </c>
      <c r="N232" s="203">
        <v>0</v>
      </c>
      <c r="O232" s="204">
        <v>0</v>
      </c>
      <c r="P232" s="205">
        <v>0.09</v>
      </c>
      <c r="Q232" s="205">
        <v>7.6091028554494497E-2</v>
      </c>
      <c r="R232" s="206">
        <v>0</v>
      </c>
      <c r="S232" s="207">
        <v>254711</v>
      </c>
      <c r="T232" s="208">
        <v>0</v>
      </c>
      <c r="U232" s="208">
        <v>0</v>
      </c>
      <c r="V232" s="208">
        <v>0</v>
      </c>
      <c r="W232" s="208">
        <v>15181</v>
      </c>
      <c r="X232" s="378">
        <v>269892</v>
      </c>
      <c r="Y232" s="215">
        <v>0</v>
      </c>
      <c r="Z232" s="204">
        <v>0</v>
      </c>
      <c r="AA232" s="202">
        <v>0</v>
      </c>
      <c r="AB232" s="202">
        <v>0</v>
      </c>
      <c r="AC232" s="214">
        <v>0</v>
      </c>
      <c r="AE232" s="227">
        <f t="shared" si="9"/>
        <v>0</v>
      </c>
      <c r="AF232" s="228">
        <f t="shared" si="10"/>
        <v>0</v>
      </c>
      <c r="AG232" s="229">
        <f t="shared" si="11"/>
        <v>0</v>
      </c>
    </row>
    <row r="233" spans="1:33" s="209" customFormat="1" ht="13.8" x14ac:dyDescent="0.3">
      <c r="A233" s="210">
        <v>436</v>
      </c>
      <c r="B233" s="211">
        <v>436049199</v>
      </c>
      <c r="C233" s="212" t="s">
        <v>160</v>
      </c>
      <c r="D233" s="211">
        <v>49</v>
      </c>
      <c r="E233" s="212" t="s">
        <v>96</v>
      </c>
      <c r="F233" s="211">
        <v>199</v>
      </c>
      <c r="G233" s="213" t="s">
        <v>162</v>
      </c>
      <c r="H233" s="374">
        <v>1</v>
      </c>
      <c r="I233" s="201">
        <v>13387</v>
      </c>
      <c r="J233" s="202">
        <v>9002</v>
      </c>
      <c r="K233" s="202">
        <v>0</v>
      </c>
      <c r="L233" s="202">
        <v>893</v>
      </c>
      <c r="M233" s="375">
        <v>23282</v>
      </c>
      <c r="N233" s="203">
        <v>0</v>
      </c>
      <c r="O233" s="204">
        <v>0</v>
      </c>
      <c r="P233" s="205">
        <v>0.09</v>
      </c>
      <c r="Q233" s="205">
        <v>7.5875780421165873E-4</v>
      </c>
      <c r="R233" s="206">
        <v>0</v>
      </c>
      <c r="S233" s="207">
        <v>22389</v>
      </c>
      <c r="T233" s="208">
        <v>0</v>
      </c>
      <c r="U233" s="208">
        <v>0</v>
      </c>
      <c r="V233" s="208">
        <v>0</v>
      </c>
      <c r="W233" s="208">
        <v>893</v>
      </c>
      <c r="X233" s="378">
        <v>23282</v>
      </c>
      <c r="Y233" s="215">
        <v>0</v>
      </c>
      <c r="Z233" s="204">
        <v>0</v>
      </c>
      <c r="AA233" s="202">
        <v>0</v>
      </c>
      <c r="AB233" s="202">
        <v>0</v>
      </c>
      <c r="AC233" s="214">
        <v>0</v>
      </c>
      <c r="AE233" s="227">
        <f t="shared" si="9"/>
        <v>0</v>
      </c>
      <c r="AF233" s="228">
        <f t="shared" si="10"/>
        <v>0</v>
      </c>
      <c r="AG233" s="229">
        <f t="shared" si="11"/>
        <v>0</v>
      </c>
    </row>
    <row r="234" spans="1:33" s="209" customFormat="1" ht="13.8" x14ac:dyDescent="0.3">
      <c r="A234" s="210">
        <v>436</v>
      </c>
      <c r="B234" s="211">
        <v>436049243</v>
      </c>
      <c r="C234" s="212" t="s">
        <v>160</v>
      </c>
      <c r="D234" s="211">
        <v>49</v>
      </c>
      <c r="E234" s="212" t="s">
        <v>96</v>
      </c>
      <c r="F234" s="211">
        <v>243</v>
      </c>
      <c r="G234" s="213" t="s">
        <v>74</v>
      </c>
      <c r="H234" s="374">
        <v>1</v>
      </c>
      <c r="I234" s="201">
        <v>12488.506008868042</v>
      </c>
      <c r="J234" s="202">
        <v>2600</v>
      </c>
      <c r="K234" s="202">
        <v>0</v>
      </c>
      <c r="L234" s="202">
        <v>893</v>
      </c>
      <c r="M234" s="375">
        <v>15981.506008868042</v>
      </c>
      <c r="N234" s="203">
        <v>0</v>
      </c>
      <c r="O234" s="204">
        <v>0</v>
      </c>
      <c r="P234" s="205">
        <v>0.09</v>
      </c>
      <c r="Q234" s="205">
        <v>4.9857181903632123E-3</v>
      </c>
      <c r="R234" s="206">
        <v>0</v>
      </c>
      <c r="S234" s="207">
        <v>15089</v>
      </c>
      <c r="T234" s="208">
        <v>0</v>
      </c>
      <c r="U234" s="208">
        <v>0</v>
      </c>
      <c r="V234" s="208">
        <v>0</v>
      </c>
      <c r="W234" s="208">
        <v>893</v>
      </c>
      <c r="X234" s="378">
        <v>15982</v>
      </c>
      <c r="Y234" s="215">
        <v>0</v>
      </c>
      <c r="Z234" s="204">
        <v>0</v>
      </c>
      <c r="AA234" s="202">
        <v>0</v>
      </c>
      <c r="AB234" s="202">
        <v>0</v>
      </c>
      <c r="AC234" s="214">
        <v>0</v>
      </c>
      <c r="AE234" s="227">
        <f t="shared" si="9"/>
        <v>0</v>
      </c>
      <c r="AF234" s="228">
        <f t="shared" si="10"/>
        <v>0</v>
      </c>
      <c r="AG234" s="229">
        <f t="shared" si="11"/>
        <v>0</v>
      </c>
    </row>
    <row r="235" spans="1:33" s="209" customFormat="1" ht="13.8" x14ac:dyDescent="0.3">
      <c r="A235" s="210">
        <v>436</v>
      </c>
      <c r="B235" s="211">
        <v>436049244</v>
      </c>
      <c r="C235" s="212" t="s">
        <v>160</v>
      </c>
      <c r="D235" s="211">
        <v>49</v>
      </c>
      <c r="E235" s="212" t="s">
        <v>96</v>
      </c>
      <c r="F235" s="211">
        <v>244</v>
      </c>
      <c r="G235" s="213" t="s">
        <v>43</v>
      </c>
      <c r="H235" s="374">
        <v>8</v>
      </c>
      <c r="I235" s="201">
        <v>12023</v>
      </c>
      <c r="J235" s="202">
        <v>4759</v>
      </c>
      <c r="K235" s="202">
        <v>0</v>
      </c>
      <c r="L235" s="202">
        <v>893</v>
      </c>
      <c r="M235" s="375">
        <v>17675</v>
      </c>
      <c r="N235" s="203">
        <v>0</v>
      </c>
      <c r="O235" s="204">
        <v>0</v>
      </c>
      <c r="P235" s="205">
        <v>0.18</v>
      </c>
      <c r="Q235" s="205">
        <v>0.11013649821134344</v>
      </c>
      <c r="R235" s="206">
        <v>0</v>
      </c>
      <c r="S235" s="207">
        <v>134256</v>
      </c>
      <c r="T235" s="208">
        <v>0</v>
      </c>
      <c r="U235" s="208">
        <v>0</v>
      </c>
      <c r="V235" s="208">
        <v>0</v>
      </c>
      <c r="W235" s="208">
        <v>7144</v>
      </c>
      <c r="X235" s="378">
        <v>141400</v>
      </c>
      <c r="Y235" s="215">
        <v>4</v>
      </c>
      <c r="Z235" s="204">
        <v>0</v>
      </c>
      <c r="AA235" s="202">
        <v>0</v>
      </c>
      <c r="AB235" s="202">
        <v>0</v>
      </c>
      <c r="AC235" s="214">
        <v>0</v>
      </c>
      <c r="AE235" s="227">
        <f t="shared" si="9"/>
        <v>0</v>
      </c>
      <c r="AF235" s="228">
        <f t="shared" si="10"/>
        <v>0</v>
      </c>
      <c r="AG235" s="229">
        <f t="shared" si="11"/>
        <v>0</v>
      </c>
    </row>
    <row r="236" spans="1:33" s="209" customFormat="1" ht="13.8" x14ac:dyDescent="0.3">
      <c r="A236" s="210">
        <v>436</v>
      </c>
      <c r="B236" s="211">
        <v>436049248</v>
      </c>
      <c r="C236" s="212" t="s">
        <v>160</v>
      </c>
      <c r="D236" s="211">
        <v>49</v>
      </c>
      <c r="E236" s="212" t="s">
        <v>96</v>
      </c>
      <c r="F236" s="211">
        <v>248</v>
      </c>
      <c r="G236" s="213" t="s">
        <v>30</v>
      </c>
      <c r="H236" s="374">
        <v>5</v>
      </c>
      <c r="I236" s="201">
        <v>11019</v>
      </c>
      <c r="J236" s="202">
        <v>878</v>
      </c>
      <c r="K236" s="202">
        <v>0</v>
      </c>
      <c r="L236" s="202">
        <v>893</v>
      </c>
      <c r="M236" s="375">
        <v>12790</v>
      </c>
      <c r="N236" s="203">
        <v>0</v>
      </c>
      <c r="O236" s="204">
        <v>0</v>
      </c>
      <c r="P236" s="205">
        <v>0.09</v>
      </c>
      <c r="Q236" s="205">
        <v>4.9600993687720175E-2</v>
      </c>
      <c r="R236" s="206">
        <v>0</v>
      </c>
      <c r="S236" s="207">
        <v>59485</v>
      </c>
      <c r="T236" s="208">
        <v>0</v>
      </c>
      <c r="U236" s="208">
        <v>0</v>
      </c>
      <c r="V236" s="208">
        <v>0</v>
      </c>
      <c r="W236" s="208">
        <v>4465</v>
      </c>
      <c r="X236" s="378">
        <v>63950</v>
      </c>
      <c r="Y236" s="215">
        <v>0</v>
      </c>
      <c r="Z236" s="204">
        <v>0</v>
      </c>
      <c r="AA236" s="202">
        <v>0</v>
      </c>
      <c r="AB236" s="202">
        <v>0</v>
      </c>
      <c r="AC236" s="214">
        <v>0</v>
      </c>
      <c r="AE236" s="227">
        <f t="shared" si="9"/>
        <v>0</v>
      </c>
      <c r="AF236" s="228">
        <f t="shared" si="10"/>
        <v>0</v>
      </c>
      <c r="AG236" s="229">
        <f t="shared" si="11"/>
        <v>0</v>
      </c>
    </row>
    <row r="237" spans="1:33" s="209" customFormat="1" ht="13.8" x14ac:dyDescent="0.3">
      <c r="A237" s="210">
        <v>436</v>
      </c>
      <c r="B237" s="211">
        <v>436049262</v>
      </c>
      <c r="C237" s="212" t="s">
        <v>160</v>
      </c>
      <c r="D237" s="211">
        <v>49</v>
      </c>
      <c r="E237" s="212" t="s">
        <v>96</v>
      </c>
      <c r="F237" s="211">
        <v>262</v>
      </c>
      <c r="G237" s="213" t="s">
        <v>31</v>
      </c>
      <c r="H237" s="374">
        <v>2</v>
      </c>
      <c r="I237" s="201">
        <v>12155</v>
      </c>
      <c r="J237" s="202">
        <v>5725</v>
      </c>
      <c r="K237" s="202">
        <v>0</v>
      </c>
      <c r="L237" s="202">
        <v>893</v>
      </c>
      <c r="M237" s="375">
        <v>18773</v>
      </c>
      <c r="N237" s="203">
        <v>0</v>
      </c>
      <c r="O237" s="204">
        <v>0</v>
      </c>
      <c r="P237" s="205">
        <v>0.09</v>
      </c>
      <c r="Q237" s="205">
        <v>6.2729250969370418E-2</v>
      </c>
      <c r="R237" s="206">
        <v>0</v>
      </c>
      <c r="S237" s="207">
        <v>35760</v>
      </c>
      <c r="T237" s="208">
        <v>0</v>
      </c>
      <c r="U237" s="208">
        <v>0</v>
      </c>
      <c r="V237" s="208">
        <v>0</v>
      </c>
      <c r="W237" s="208">
        <v>1786</v>
      </c>
      <c r="X237" s="378">
        <v>37546</v>
      </c>
      <c r="Y237" s="215">
        <v>0</v>
      </c>
      <c r="Z237" s="204">
        <v>0</v>
      </c>
      <c r="AA237" s="202">
        <v>0</v>
      </c>
      <c r="AB237" s="202">
        <v>0</v>
      </c>
      <c r="AC237" s="214">
        <v>0</v>
      </c>
      <c r="AE237" s="227">
        <f t="shared" si="9"/>
        <v>0</v>
      </c>
      <c r="AF237" s="228">
        <f t="shared" si="10"/>
        <v>0</v>
      </c>
      <c r="AG237" s="229">
        <f t="shared" si="11"/>
        <v>0</v>
      </c>
    </row>
    <row r="238" spans="1:33" s="209" customFormat="1" ht="13.8" x14ac:dyDescent="0.3">
      <c r="A238" s="210">
        <v>436</v>
      </c>
      <c r="B238" s="211">
        <v>436049274</v>
      </c>
      <c r="C238" s="212" t="s">
        <v>160</v>
      </c>
      <c r="D238" s="211">
        <v>49</v>
      </c>
      <c r="E238" s="212" t="s">
        <v>96</v>
      </c>
      <c r="F238" s="211">
        <v>274</v>
      </c>
      <c r="G238" s="213" t="s">
        <v>81</v>
      </c>
      <c r="H238" s="374">
        <v>7</v>
      </c>
      <c r="I238" s="201">
        <v>11428</v>
      </c>
      <c r="J238" s="202">
        <v>5525</v>
      </c>
      <c r="K238" s="202">
        <v>0</v>
      </c>
      <c r="L238" s="202">
        <v>893</v>
      </c>
      <c r="M238" s="375">
        <v>17846</v>
      </c>
      <c r="N238" s="203">
        <v>0</v>
      </c>
      <c r="O238" s="204">
        <v>0</v>
      </c>
      <c r="P238" s="205">
        <v>0.09</v>
      </c>
      <c r="Q238" s="205">
        <v>7.2667299060483651E-2</v>
      </c>
      <c r="R238" s="206">
        <v>0</v>
      </c>
      <c r="S238" s="207">
        <v>118671</v>
      </c>
      <c r="T238" s="208">
        <v>0</v>
      </c>
      <c r="U238" s="208">
        <v>0</v>
      </c>
      <c r="V238" s="208">
        <v>0</v>
      </c>
      <c r="W238" s="208">
        <v>6251</v>
      </c>
      <c r="X238" s="378">
        <v>124922</v>
      </c>
      <c r="Y238" s="215">
        <v>0</v>
      </c>
      <c r="Z238" s="204">
        <v>0</v>
      </c>
      <c r="AA238" s="202">
        <v>0</v>
      </c>
      <c r="AB238" s="202">
        <v>0</v>
      </c>
      <c r="AC238" s="214">
        <v>0</v>
      </c>
      <c r="AE238" s="227">
        <f t="shared" si="9"/>
        <v>0</v>
      </c>
      <c r="AF238" s="228">
        <f t="shared" si="10"/>
        <v>0</v>
      </c>
      <c r="AG238" s="229">
        <f t="shared" si="11"/>
        <v>0</v>
      </c>
    </row>
    <row r="239" spans="1:33" s="209" customFormat="1" ht="13.8" x14ac:dyDescent="0.3">
      <c r="A239" s="210">
        <v>436</v>
      </c>
      <c r="B239" s="211">
        <v>436049284</v>
      </c>
      <c r="C239" s="212" t="s">
        <v>160</v>
      </c>
      <c r="D239" s="211">
        <v>49</v>
      </c>
      <c r="E239" s="212" t="s">
        <v>96</v>
      </c>
      <c r="F239" s="211">
        <v>284</v>
      </c>
      <c r="G239" s="213" t="s">
        <v>163</v>
      </c>
      <c r="H239" s="374">
        <v>1</v>
      </c>
      <c r="I239" s="201">
        <v>10922</v>
      </c>
      <c r="J239" s="202">
        <v>3718</v>
      </c>
      <c r="K239" s="202">
        <v>0</v>
      </c>
      <c r="L239" s="202">
        <v>893</v>
      </c>
      <c r="M239" s="375">
        <v>15533</v>
      </c>
      <c r="N239" s="203">
        <v>0</v>
      </c>
      <c r="O239" s="204">
        <v>0</v>
      </c>
      <c r="P239" s="205">
        <v>0.09</v>
      </c>
      <c r="Q239" s="205">
        <v>3.1817712769095334E-2</v>
      </c>
      <c r="R239" s="206">
        <v>0</v>
      </c>
      <c r="S239" s="207">
        <v>14640</v>
      </c>
      <c r="T239" s="208">
        <v>0</v>
      </c>
      <c r="U239" s="208">
        <v>0</v>
      </c>
      <c r="V239" s="208">
        <v>0</v>
      </c>
      <c r="W239" s="208">
        <v>893</v>
      </c>
      <c r="X239" s="378">
        <v>15533</v>
      </c>
      <c r="Y239" s="215">
        <v>0</v>
      </c>
      <c r="Z239" s="204">
        <v>0</v>
      </c>
      <c r="AA239" s="202">
        <v>0</v>
      </c>
      <c r="AB239" s="202">
        <v>0</v>
      </c>
      <c r="AC239" s="214">
        <v>0</v>
      </c>
      <c r="AE239" s="227">
        <f t="shared" si="9"/>
        <v>0</v>
      </c>
      <c r="AF239" s="228">
        <f t="shared" si="10"/>
        <v>0</v>
      </c>
      <c r="AG239" s="229">
        <f t="shared" si="11"/>
        <v>0</v>
      </c>
    </row>
    <row r="240" spans="1:33" s="209" customFormat="1" ht="13.8" x14ac:dyDescent="0.3">
      <c r="A240" s="210">
        <v>436</v>
      </c>
      <c r="B240" s="211">
        <v>436049308</v>
      </c>
      <c r="C240" s="212" t="s">
        <v>160</v>
      </c>
      <c r="D240" s="211">
        <v>49</v>
      </c>
      <c r="E240" s="212" t="s">
        <v>96</v>
      </c>
      <c r="F240" s="211">
        <v>308</v>
      </c>
      <c r="G240" s="213" t="s">
        <v>32</v>
      </c>
      <c r="H240" s="374">
        <v>4</v>
      </c>
      <c r="I240" s="201">
        <v>12621</v>
      </c>
      <c r="J240" s="202">
        <v>7324</v>
      </c>
      <c r="K240" s="202">
        <v>0</v>
      </c>
      <c r="L240" s="202">
        <v>893</v>
      </c>
      <c r="M240" s="375">
        <v>20838</v>
      </c>
      <c r="N240" s="203">
        <v>0</v>
      </c>
      <c r="O240" s="204">
        <v>0</v>
      </c>
      <c r="P240" s="205">
        <v>0.09</v>
      </c>
      <c r="Q240" s="205">
        <v>2.3641882717250402E-3</v>
      </c>
      <c r="R240" s="206">
        <v>0</v>
      </c>
      <c r="S240" s="207">
        <v>79780</v>
      </c>
      <c r="T240" s="208">
        <v>0</v>
      </c>
      <c r="U240" s="208">
        <v>0</v>
      </c>
      <c r="V240" s="208">
        <v>0</v>
      </c>
      <c r="W240" s="208">
        <v>3572</v>
      </c>
      <c r="X240" s="378">
        <v>83352</v>
      </c>
      <c r="Y240" s="215">
        <v>0</v>
      </c>
      <c r="Z240" s="204">
        <v>0</v>
      </c>
      <c r="AA240" s="202">
        <v>0</v>
      </c>
      <c r="AB240" s="202">
        <v>0</v>
      </c>
      <c r="AC240" s="214">
        <v>0</v>
      </c>
      <c r="AE240" s="227">
        <f t="shared" si="9"/>
        <v>0</v>
      </c>
      <c r="AF240" s="228">
        <f t="shared" si="10"/>
        <v>0</v>
      </c>
      <c r="AG240" s="229">
        <f t="shared" si="11"/>
        <v>0</v>
      </c>
    </row>
    <row r="241" spans="1:33" s="209" customFormat="1" ht="13.8" x14ac:dyDescent="0.3">
      <c r="A241" s="210">
        <v>436</v>
      </c>
      <c r="B241" s="211">
        <v>436049336</v>
      </c>
      <c r="C241" s="212" t="s">
        <v>160</v>
      </c>
      <c r="D241" s="211">
        <v>49</v>
      </c>
      <c r="E241" s="212" t="s">
        <v>96</v>
      </c>
      <c r="F241" s="211">
        <v>336</v>
      </c>
      <c r="G241" s="213" t="s">
        <v>48</v>
      </c>
      <c r="H241" s="374">
        <v>2</v>
      </c>
      <c r="I241" s="201">
        <v>9991</v>
      </c>
      <c r="J241" s="202">
        <v>1886</v>
      </c>
      <c r="K241" s="202">
        <v>0</v>
      </c>
      <c r="L241" s="202">
        <v>893</v>
      </c>
      <c r="M241" s="375">
        <v>12770</v>
      </c>
      <c r="N241" s="203">
        <v>0</v>
      </c>
      <c r="O241" s="204">
        <v>0</v>
      </c>
      <c r="P241" s="205">
        <v>0.09</v>
      </c>
      <c r="Q241" s="205">
        <v>3.7803223698042246E-2</v>
      </c>
      <c r="R241" s="206">
        <v>0</v>
      </c>
      <c r="S241" s="207">
        <v>23754</v>
      </c>
      <c r="T241" s="208">
        <v>0</v>
      </c>
      <c r="U241" s="208">
        <v>0</v>
      </c>
      <c r="V241" s="208">
        <v>0</v>
      </c>
      <c r="W241" s="208">
        <v>1786</v>
      </c>
      <c r="X241" s="378">
        <v>25540</v>
      </c>
      <c r="Y241" s="215">
        <v>0</v>
      </c>
      <c r="Z241" s="204">
        <v>0</v>
      </c>
      <c r="AA241" s="202">
        <v>0</v>
      </c>
      <c r="AB241" s="202">
        <v>0</v>
      </c>
      <c r="AC241" s="214">
        <v>0</v>
      </c>
      <c r="AE241" s="227">
        <f t="shared" si="9"/>
        <v>0</v>
      </c>
      <c r="AF241" s="228">
        <f t="shared" si="10"/>
        <v>0</v>
      </c>
      <c r="AG241" s="229">
        <f t="shared" si="11"/>
        <v>0</v>
      </c>
    </row>
    <row r="242" spans="1:33" s="209" customFormat="1" ht="13.8" x14ac:dyDescent="0.3">
      <c r="A242" s="210">
        <v>436</v>
      </c>
      <c r="B242" s="211">
        <v>436049346</v>
      </c>
      <c r="C242" s="212" t="s">
        <v>160</v>
      </c>
      <c r="D242" s="211">
        <v>49</v>
      </c>
      <c r="E242" s="212" t="s">
        <v>96</v>
      </c>
      <c r="F242" s="211">
        <v>346</v>
      </c>
      <c r="G242" s="213" t="s">
        <v>33</v>
      </c>
      <c r="H242" s="374">
        <v>1</v>
      </c>
      <c r="I242" s="201">
        <v>10922</v>
      </c>
      <c r="J242" s="202">
        <v>1215</v>
      </c>
      <c r="K242" s="202">
        <v>0</v>
      </c>
      <c r="L242" s="202">
        <v>893</v>
      </c>
      <c r="M242" s="375">
        <v>13030</v>
      </c>
      <c r="N242" s="203">
        <v>0</v>
      </c>
      <c r="O242" s="204">
        <v>0</v>
      </c>
      <c r="P242" s="205">
        <v>0.09</v>
      </c>
      <c r="Q242" s="205">
        <v>1.430200094851561E-2</v>
      </c>
      <c r="R242" s="206">
        <v>0</v>
      </c>
      <c r="S242" s="207">
        <v>12137</v>
      </c>
      <c r="T242" s="208">
        <v>0</v>
      </c>
      <c r="U242" s="208">
        <v>0</v>
      </c>
      <c r="V242" s="208">
        <v>0</v>
      </c>
      <c r="W242" s="208">
        <v>893</v>
      </c>
      <c r="X242" s="378">
        <v>13030</v>
      </c>
      <c r="Y242" s="215">
        <v>0</v>
      </c>
      <c r="Z242" s="204">
        <v>0</v>
      </c>
      <c r="AA242" s="202">
        <v>0</v>
      </c>
      <c r="AB242" s="202">
        <v>0</v>
      </c>
      <c r="AC242" s="214">
        <v>0</v>
      </c>
      <c r="AE242" s="227">
        <f t="shared" si="9"/>
        <v>0</v>
      </c>
      <c r="AF242" s="228">
        <f t="shared" si="10"/>
        <v>0</v>
      </c>
      <c r="AG242" s="229">
        <f t="shared" si="11"/>
        <v>0</v>
      </c>
    </row>
    <row r="243" spans="1:33" s="209" customFormat="1" ht="13.8" x14ac:dyDescent="0.3">
      <c r="A243" s="210">
        <v>436</v>
      </c>
      <c r="B243" s="211">
        <v>436049625</v>
      </c>
      <c r="C243" s="212" t="s">
        <v>160</v>
      </c>
      <c r="D243" s="211">
        <v>49</v>
      </c>
      <c r="E243" s="212" t="s">
        <v>96</v>
      </c>
      <c r="F243" s="211">
        <v>625</v>
      </c>
      <c r="G243" s="213" t="s">
        <v>49</v>
      </c>
      <c r="H243" s="374">
        <v>2</v>
      </c>
      <c r="I243" s="201">
        <v>10048.638756043141</v>
      </c>
      <c r="J243" s="202">
        <v>1723</v>
      </c>
      <c r="K243" s="202">
        <v>0</v>
      </c>
      <c r="L243" s="202">
        <v>893</v>
      </c>
      <c r="M243" s="375">
        <v>12664.638756043141</v>
      </c>
      <c r="N243" s="203">
        <v>0</v>
      </c>
      <c r="O243" s="204">
        <v>0</v>
      </c>
      <c r="P243" s="205">
        <v>0.09</v>
      </c>
      <c r="Q243" s="205">
        <v>4.0604699045540807E-3</v>
      </c>
      <c r="R243" s="206">
        <v>0</v>
      </c>
      <c r="S243" s="207">
        <v>23544</v>
      </c>
      <c r="T243" s="208">
        <v>0</v>
      </c>
      <c r="U243" s="208">
        <v>0</v>
      </c>
      <c r="V243" s="208">
        <v>0</v>
      </c>
      <c r="W243" s="208">
        <v>1786</v>
      </c>
      <c r="X243" s="378">
        <v>25330</v>
      </c>
      <c r="Y243" s="215">
        <v>0</v>
      </c>
      <c r="Z243" s="204">
        <v>0</v>
      </c>
      <c r="AA243" s="202">
        <v>0</v>
      </c>
      <c r="AB243" s="202">
        <v>0</v>
      </c>
      <c r="AC243" s="214">
        <v>0</v>
      </c>
      <c r="AE243" s="227">
        <f t="shared" si="9"/>
        <v>0</v>
      </c>
      <c r="AF243" s="228">
        <f t="shared" si="10"/>
        <v>0</v>
      </c>
      <c r="AG243" s="229">
        <f t="shared" si="11"/>
        <v>0</v>
      </c>
    </row>
    <row r="244" spans="1:33" s="209" customFormat="1" ht="13.8" x14ac:dyDescent="0.3">
      <c r="A244" s="210">
        <v>437</v>
      </c>
      <c r="B244" s="211">
        <v>437035035</v>
      </c>
      <c r="C244" s="212" t="s">
        <v>164</v>
      </c>
      <c r="D244" s="211">
        <v>35</v>
      </c>
      <c r="E244" s="212" t="s">
        <v>22</v>
      </c>
      <c r="F244" s="211">
        <v>35</v>
      </c>
      <c r="G244" s="213" t="s">
        <v>22</v>
      </c>
      <c r="H244" s="374">
        <v>265</v>
      </c>
      <c r="I244" s="201">
        <v>13770</v>
      </c>
      <c r="J244" s="202">
        <v>4832</v>
      </c>
      <c r="K244" s="202">
        <v>0</v>
      </c>
      <c r="L244" s="202">
        <v>893</v>
      </c>
      <c r="M244" s="375">
        <v>19495</v>
      </c>
      <c r="N244" s="203">
        <v>0</v>
      </c>
      <c r="O244" s="204">
        <v>0</v>
      </c>
      <c r="P244" s="205">
        <v>0.18</v>
      </c>
      <c r="Q244" s="205">
        <v>0.15096254097872849</v>
      </c>
      <c r="R244" s="206">
        <v>0</v>
      </c>
      <c r="S244" s="207">
        <v>4929530</v>
      </c>
      <c r="T244" s="208">
        <v>0</v>
      </c>
      <c r="U244" s="208">
        <v>0</v>
      </c>
      <c r="V244" s="208">
        <v>0</v>
      </c>
      <c r="W244" s="208">
        <v>236645</v>
      </c>
      <c r="X244" s="378">
        <v>5166175</v>
      </c>
      <c r="Y244" s="215">
        <v>0</v>
      </c>
      <c r="Z244" s="204">
        <v>0</v>
      </c>
      <c r="AA244" s="202">
        <v>0</v>
      </c>
      <c r="AB244" s="202">
        <v>0</v>
      </c>
      <c r="AC244" s="214">
        <v>0</v>
      </c>
      <c r="AE244" s="227">
        <f t="shared" si="9"/>
        <v>0</v>
      </c>
      <c r="AF244" s="228">
        <f t="shared" si="10"/>
        <v>0</v>
      </c>
      <c r="AG244" s="229">
        <f t="shared" si="11"/>
        <v>0</v>
      </c>
    </row>
    <row r="245" spans="1:33" s="209" customFormat="1" ht="13.8" x14ac:dyDescent="0.3">
      <c r="A245" s="210">
        <v>437</v>
      </c>
      <c r="B245" s="211">
        <v>437035093</v>
      </c>
      <c r="C245" s="212" t="s">
        <v>164</v>
      </c>
      <c r="D245" s="211">
        <v>35</v>
      </c>
      <c r="E245" s="212" t="s">
        <v>22</v>
      </c>
      <c r="F245" s="211">
        <v>93</v>
      </c>
      <c r="G245" s="213" t="s">
        <v>25</v>
      </c>
      <c r="H245" s="374">
        <v>1</v>
      </c>
      <c r="I245" s="201">
        <v>12450.756626890934</v>
      </c>
      <c r="J245" s="202">
        <v>356</v>
      </c>
      <c r="K245" s="202">
        <v>0</v>
      </c>
      <c r="L245" s="202">
        <v>893</v>
      </c>
      <c r="M245" s="375">
        <v>13699.756626890934</v>
      </c>
      <c r="N245" s="203">
        <v>0</v>
      </c>
      <c r="O245" s="204">
        <v>0</v>
      </c>
      <c r="P245" s="205">
        <v>0.09</v>
      </c>
      <c r="Q245" s="205">
        <v>9.2476404965341666E-2</v>
      </c>
      <c r="R245" s="206">
        <v>0</v>
      </c>
      <c r="S245" s="207">
        <v>12807</v>
      </c>
      <c r="T245" s="208">
        <v>0</v>
      </c>
      <c r="U245" s="208">
        <v>0</v>
      </c>
      <c r="V245" s="208">
        <v>0</v>
      </c>
      <c r="W245" s="208">
        <v>893</v>
      </c>
      <c r="X245" s="378">
        <v>13700</v>
      </c>
      <c r="Y245" s="215">
        <v>0</v>
      </c>
      <c r="Z245" s="204">
        <v>0</v>
      </c>
      <c r="AA245" s="202">
        <v>0</v>
      </c>
      <c r="AB245" s="202">
        <v>0</v>
      </c>
      <c r="AC245" s="214">
        <v>0</v>
      </c>
      <c r="AE245" s="227">
        <f t="shared" si="9"/>
        <v>0</v>
      </c>
      <c r="AF245" s="228">
        <f t="shared" si="10"/>
        <v>0</v>
      </c>
      <c r="AG245" s="229">
        <f t="shared" si="11"/>
        <v>0</v>
      </c>
    </row>
    <row r="246" spans="1:33" s="209" customFormat="1" ht="13.8" x14ac:dyDescent="0.3">
      <c r="A246" s="210">
        <v>437</v>
      </c>
      <c r="B246" s="211">
        <v>437035100</v>
      </c>
      <c r="C246" s="212" t="s">
        <v>164</v>
      </c>
      <c r="D246" s="211">
        <v>35</v>
      </c>
      <c r="E246" s="212" t="s">
        <v>22</v>
      </c>
      <c r="F246" s="211">
        <v>100</v>
      </c>
      <c r="G246" s="213" t="s">
        <v>79</v>
      </c>
      <c r="H246" s="374">
        <v>1</v>
      </c>
      <c r="I246" s="201">
        <v>15045</v>
      </c>
      <c r="J246" s="202">
        <v>7732</v>
      </c>
      <c r="K246" s="202">
        <v>0</v>
      </c>
      <c r="L246" s="202">
        <v>893</v>
      </c>
      <c r="M246" s="375">
        <v>23670</v>
      </c>
      <c r="N246" s="203">
        <v>0</v>
      </c>
      <c r="O246" s="204">
        <v>0</v>
      </c>
      <c r="P246" s="205">
        <v>0.09</v>
      </c>
      <c r="Q246" s="205">
        <v>3.1961022385676552E-2</v>
      </c>
      <c r="R246" s="206">
        <v>0</v>
      </c>
      <c r="S246" s="207">
        <v>22777</v>
      </c>
      <c r="T246" s="208">
        <v>0</v>
      </c>
      <c r="U246" s="208">
        <v>0</v>
      </c>
      <c r="V246" s="208">
        <v>0</v>
      </c>
      <c r="W246" s="208">
        <v>893</v>
      </c>
      <c r="X246" s="378">
        <v>23670</v>
      </c>
      <c r="Y246" s="215">
        <v>0</v>
      </c>
      <c r="Z246" s="204">
        <v>0</v>
      </c>
      <c r="AA246" s="202">
        <v>0</v>
      </c>
      <c r="AB246" s="202">
        <v>0</v>
      </c>
      <c r="AC246" s="214">
        <v>0</v>
      </c>
      <c r="AE246" s="227">
        <f t="shared" si="9"/>
        <v>0</v>
      </c>
      <c r="AF246" s="228">
        <f t="shared" si="10"/>
        <v>0</v>
      </c>
      <c r="AG246" s="229">
        <f t="shared" si="11"/>
        <v>0</v>
      </c>
    </row>
    <row r="247" spans="1:33" s="209" customFormat="1" ht="13.8" x14ac:dyDescent="0.3">
      <c r="A247" s="210">
        <v>437</v>
      </c>
      <c r="B247" s="211">
        <v>437035163</v>
      </c>
      <c r="C247" s="212" t="s">
        <v>164</v>
      </c>
      <c r="D247" s="211">
        <v>35</v>
      </c>
      <c r="E247" s="212" t="s">
        <v>22</v>
      </c>
      <c r="F247" s="211">
        <v>163</v>
      </c>
      <c r="G247" s="213" t="s">
        <v>27</v>
      </c>
      <c r="H247" s="374">
        <v>1</v>
      </c>
      <c r="I247" s="201">
        <v>15045</v>
      </c>
      <c r="J247" s="202">
        <v>635</v>
      </c>
      <c r="K247" s="202">
        <v>0</v>
      </c>
      <c r="L247" s="202">
        <v>893</v>
      </c>
      <c r="M247" s="375">
        <v>16573</v>
      </c>
      <c r="N247" s="203">
        <v>0</v>
      </c>
      <c r="O247" s="204">
        <v>0</v>
      </c>
      <c r="P247" s="205">
        <v>0.18</v>
      </c>
      <c r="Q247" s="205">
        <v>9.3618846151728011E-2</v>
      </c>
      <c r="R247" s="206">
        <v>0</v>
      </c>
      <c r="S247" s="207">
        <v>15680</v>
      </c>
      <c r="T247" s="208">
        <v>0</v>
      </c>
      <c r="U247" s="208">
        <v>0</v>
      </c>
      <c r="V247" s="208">
        <v>0</v>
      </c>
      <c r="W247" s="208">
        <v>893</v>
      </c>
      <c r="X247" s="378">
        <v>16573</v>
      </c>
      <c r="Y247" s="215">
        <v>0</v>
      </c>
      <c r="Z247" s="204">
        <v>0</v>
      </c>
      <c r="AA247" s="202">
        <v>0</v>
      </c>
      <c r="AB247" s="202">
        <v>0</v>
      </c>
      <c r="AC247" s="214">
        <v>0</v>
      </c>
      <c r="AE247" s="227">
        <f t="shared" si="9"/>
        <v>0</v>
      </c>
      <c r="AF247" s="228">
        <f t="shared" si="10"/>
        <v>0</v>
      </c>
      <c r="AG247" s="229">
        <f t="shared" si="11"/>
        <v>0</v>
      </c>
    </row>
    <row r="248" spans="1:33" s="209" customFormat="1" ht="13.8" x14ac:dyDescent="0.3">
      <c r="A248" s="210">
        <v>437</v>
      </c>
      <c r="B248" s="211">
        <v>437035189</v>
      </c>
      <c r="C248" s="212" t="s">
        <v>164</v>
      </c>
      <c r="D248" s="211">
        <v>35</v>
      </c>
      <c r="E248" s="212" t="s">
        <v>22</v>
      </c>
      <c r="F248" s="211">
        <v>189</v>
      </c>
      <c r="G248" s="213" t="s">
        <v>38</v>
      </c>
      <c r="H248" s="374">
        <v>1</v>
      </c>
      <c r="I248" s="201">
        <v>15045</v>
      </c>
      <c r="J248" s="202">
        <v>6028</v>
      </c>
      <c r="K248" s="202">
        <v>0</v>
      </c>
      <c r="L248" s="202">
        <v>893</v>
      </c>
      <c r="M248" s="375">
        <v>21966</v>
      </c>
      <c r="N248" s="203">
        <v>0</v>
      </c>
      <c r="O248" s="204">
        <v>0</v>
      </c>
      <c r="P248" s="205">
        <v>0.09</v>
      </c>
      <c r="Q248" s="205">
        <v>3.6888229018838688E-3</v>
      </c>
      <c r="R248" s="206">
        <v>0</v>
      </c>
      <c r="S248" s="207">
        <v>21073</v>
      </c>
      <c r="T248" s="208">
        <v>0</v>
      </c>
      <c r="U248" s="208">
        <v>0</v>
      </c>
      <c r="V248" s="208">
        <v>0</v>
      </c>
      <c r="W248" s="208">
        <v>893</v>
      </c>
      <c r="X248" s="378">
        <v>21966</v>
      </c>
      <c r="Y248" s="215">
        <v>0</v>
      </c>
      <c r="Z248" s="204">
        <v>0</v>
      </c>
      <c r="AA248" s="202">
        <v>0</v>
      </c>
      <c r="AB248" s="202">
        <v>0</v>
      </c>
      <c r="AC248" s="214">
        <v>0</v>
      </c>
      <c r="AE248" s="227">
        <f t="shared" si="9"/>
        <v>0</v>
      </c>
      <c r="AF248" s="228">
        <f t="shared" si="10"/>
        <v>0</v>
      </c>
      <c r="AG248" s="229">
        <f t="shared" si="11"/>
        <v>0</v>
      </c>
    </row>
    <row r="249" spans="1:33" s="209" customFormat="1" ht="13.8" x14ac:dyDescent="0.3">
      <c r="A249" s="210">
        <v>437</v>
      </c>
      <c r="B249" s="211">
        <v>437035243</v>
      </c>
      <c r="C249" s="212" t="s">
        <v>164</v>
      </c>
      <c r="D249" s="211">
        <v>35</v>
      </c>
      <c r="E249" s="212" t="s">
        <v>22</v>
      </c>
      <c r="F249" s="211">
        <v>243</v>
      </c>
      <c r="G249" s="213" t="s">
        <v>74</v>
      </c>
      <c r="H249" s="374">
        <v>1</v>
      </c>
      <c r="I249" s="201">
        <v>12488.506008868042</v>
      </c>
      <c r="J249" s="202">
        <v>2600</v>
      </c>
      <c r="K249" s="202">
        <v>0</v>
      </c>
      <c r="L249" s="202">
        <v>893</v>
      </c>
      <c r="M249" s="375">
        <v>15981.506008868042</v>
      </c>
      <c r="N249" s="203">
        <v>0</v>
      </c>
      <c r="O249" s="204">
        <v>0</v>
      </c>
      <c r="P249" s="205">
        <v>0.09</v>
      </c>
      <c r="Q249" s="205">
        <v>4.9857181903632123E-3</v>
      </c>
      <c r="R249" s="206">
        <v>0</v>
      </c>
      <c r="S249" s="207">
        <v>15089</v>
      </c>
      <c r="T249" s="208">
        <v>0</v>
      </c>
      <c r="U249" s="208">
        <v>0</v>
      </c>
      <c r="V249" s="208">
        <v>0</v>
      </c>
      <c r="W249" s="208">
        <v>893</v>
      </c>
      <c r="X249" s="378">
        <v>15982</v>
      </c>
      <c r="Y249" s="215">
        <v>0</v>
      </c>
      <c r="Z249" s="204">
        <v>0</v>
      </c>
      <c r="AA249" s="202">
        <v>0</v>
      </c>
      <c r="AB249" s="202">
        <v>0</v>
      </c>
      <c r="AC249" s="214">
        <v>0</v>
      </c>
      <c r="AE249" s="227">
        <f t="shared" si="9"/>
        <v>0</v>
      </c>
      <c r="AF249" s="228">
        <f t="shared" si="10"/>
        <v>0</v>
      </c>
      <c r="AG249" s="229">
        <f t="shared" si="11"/>
        <v>0</v>
      </c>
    </row>
    <row r="250" spans="1:33" s="209" customFormat="1" ht="13.8" x14ac:dyDescent="0.3">
      <c r="A250" s="210">
        <v>437</v>
      </c>
      <c r="B250" s="211">
        <v>437035244</v>
      </c>
      <c r="C250" s="212" t="s">
        <v>164</v>
      </c>
      <c r="D250" s="211">
        <v>35</v>
      </c>
      <c r="E250" s="212" t="s">
        <v>22</v>
      </c>
      <c r="F250" s="211">
        <v>244</v>
      </c>
      <c r="G250" s="213" t="s">
        <v>43</v>
      </c>
      <c r="H250" s="374">
        <v>1</v>
      </c>
      <c r="I250" s="201">
        <v>15045</v>
      </c>
      <c r="J250" s="202">
        <v>5956</v>
      </c>
      <c r="K250" s="202">
        <v>0</v>
      </c>
      <c r="L250" s="202">
        <v>893</v>
      </c>
      <c r="M250" s="375">
        <v>21894</v>
      </c>
      <c r="N250" s="203">
        <v>0</v>
      </c>
      <c r="O250" s="204">
        <v>0</v>
      </c>
      <c r="P250" s="205">
        <v>0.18</v>
      </c>
      <c r="Q250" s="205">
        <v>0.11013649821134344</v>
      </c>
      <c r="R250" s="206">
        <v>0</v>
      </c>
      <c r="S250" s="207">
        <v>21001</v>
      </c>
      <c r="T250" s="208">
        <v>0</v>
      </c>
      <c r="U250" s="208">
        <v>0</v>
      </c>
      <c r="V250" s="208">
        <v>0</v>
      </c>
      <c r="W250" s="208">
        <v>893</v>
      </c>
      <c r="X250" s="378">
        <v>21894</v>
      </c>
      <c r="Y250" s="215">
        <v>0</v>
      </c>
      <c r="Z250" s="204">
        <v>0</v>
      </c>
      <c r="AA250" s="202">
        <v>0</v>
      </c>
      <c r="AB250" s="202">
        <v>0</v>
      </c>
      <c r="AC250" s="214">
        <v>0</v>
      </c>
      <c r="AE250" s="227">
        <f t="shared" si="9"/>
        <v>0</v>
      </c>
      <c r="AF250" s="228">
        <f t="shared" si="10"/>
        <v>0</v>
      </c>
      <c r="AG250" s="229">
        <f t="shared" si="11"/>
        <v>0</v>
      </c>
    </row>
    <row r="251" spans="1:33" s="209" customFormat="1" ht="13.8" x14ac:dyDescent="0.3">
      <c r="A251" s="210">
        <v>438</v>
      </c>
      <c r="B251" s="211">
        <v>438035035</v>
      </c>
      <c r="C251" s="212" t="s">
        <v>165</v>
      </c>
      <c r="D251" s="211">
        <v>35</v>
      </c>
      <c r="E251" s="212" t="s">
        <v>22</v>
      </c>
      <c r="F251" s="211">
        <v>35</v>
      </c>
      <c r="G251" s="213" t="s">
        <v>22</v>
      </c>
      <c r="H251" s="374">
        <v>334</v>
      </c>
      <c r="I251" s="201">
        <v>12611</v>
      </c>
      <c r="J251" s="202">
        <v>4425</v>
      </c>
      <c r="K251" s="202">
        <v>0</v>
      </c>
      <c r="L251" s="202">
        <v>893</v>
      </c>
      <c r="M251" s="375">
        <v>17929</v>
      </c>
      <c r="N251" s="203">
        <v>0</v>
      </c>
      <c r="O251" s="204">
        <v>0</v>
      </c>
      <c r="P251" s="205">
        <v>0.18</v>
      </c>
      <c r="Q251" s="205">
        <v>0.15096254097872849</v>
      </c>
      <c r="R251" s="206">
        <v>0</v>
      </c>
      <c r="S251" s="207">
        <v>5690024</v>
      </c>
      <c r="T251" s="208">
        <v>0</v>
      </c>
      <c r="U251" s="208">
        <v>0</v>
      </c>
      <c r="V251" s="208">
        <v>0</v>
      </c>
      <c r="W251" s="208">
        <v>298262</v>
      </c>
      <c r="X251" s="378">
        <v>5988286</v>
      </c>
      <c r="Y251" s="215">
        <v>0</v>
      </c>
      <c r="Z251" s="204">
        <v>0</v>
      </c>
      <c r="AA251" s="202">
        <v>0</v>
      </c>
      <c r="AB251" s="202">
        <v>0</v>
      </c>
      <c r="AC251" s="214">
        <v>0</v>
      </c>
      <c r="AE251" s="227">
        <f t="shared" si="9"/>
        <v>0</v>
      </c>
      <c r="AF251" s="228">
        <f t="shared" si="10"/>
        <v>0</v>
      </c>
      <c r="AG251" s="229">
        <f t="shared" si="11"/>
        <v>0</v>
      </c>
    </row>
    <row r="252" spans="1:33" s="209" customFormat="1" ht="13.8" x14ac:dyDescent="0.3">
      <c r="A252" s="210">
        <v>438</v>
      </c>
      <c r="B252" s="211">
        <v>438035057</v>
      </c>
      <c r="C252" s="212" t="s">
        <v>165</v>
      </c>
      <c r="D252" s="211">
        <v>35</v>
      </c>
      <c r="E252" s="212" t="s">
        <v>22</v>
      </c>
      <c r="F252" s="211">
        <v>57</v>
      </c>
      <c r="G252" s="213" t="s">
        <v>23</v>
      </c>
      <c r="H252" s="374">
        <v>2</v>
      </c>
      <c r="I252" s="201">
        <v>9103</v>
      </c>
      <c r="J252" s="202">
        <v>463</v>
      </c>
      <c r="K252" s="202">
        <v>0</v>
      </c>
      <c r="L252" s="202">
        <v>893</v>
      </c>
      <c r="M252" s="375">
        <v>10459</v>
      </c>
      <c r="N252" s="203">
        <v>0</v>
      </c>
      <c r="O252" s="204">
        <v>0</v>
      </c>
      <c r="P252" s="205">
        <v>0.18</v>
      </c>
      <c r="Q252" s="205">
        <v>0.13019288988377753</v>
      </c>
      <c r="R252" s="206">
        <v>0</v>
      </c>
      <c r="S252" s="207">
        <v>19132</v>
      </c>
      <c r="T252" s="208">
        <v>0</v>
      </c>
      <c r="U252" s="208">
        <v>0</v>
      </c>
      <c r="V252" s="208">
        <v>0</v>
      </c>
      <c r="W252" s="208">
        <v>1786</v>
      </c>
      <c r="X252" s="378">
        <v>20918</v>
      </c>
      <c r="Y252" s="215">
        <v>0</v>
      </c>
      <c r="Z252" s="204">
        <v>0</v>
      </c>
      <c r="AA252" s="202">
        <v>0</v>
      </c>
      <c r="AB252" s="202">
        <v>0</v>
      </c>
      <c r="AC252" s="214">
        <v>0</v>
      </c>
      <c r="AE252" s="227">
        <f t="shared" si="9"/>
        <v>0</v>
      </c>
      <c r="AF252" s="228">
        <f t="shared" si="10"/>
        <v>0</v>
      </c>
      <c r="AG252" s="229">
        <f t="shared" si="11"/>
        <v>0</v>
      </c>
    </row>
    <row r="253" spans="1:33" s="209" customFormat="1" ht="13.8" x14ac:dyDescent="0.3">
      <c r="A253" s="210">
        <v>438</v>
      </c>
      <c r="B253" s="211">
        <v>438035244</v>
      </c>
      <c r="C253" s="212" t="s">
        <v>165</v>
      </c>
      <c r="D253" s="211">
        <v>35</v>
      </c>
      <c r="E253" s="212" t="s">
        <v>22</v>
      </c>
      <c r="F253" s="211">
        <v>244</v>
      </c>
      <c r="G253" s="213" t="s">
        <v>43</v>
      </c>
      <c r="H253" s="374">
        <v>6</v>
      </c>
      <c r="I253" s="201">
        <v>9532</v>
      </c>
      <c r="J253" s="202">
        <v>3773</v>
      </c>
      <c r="K253" s="202">
        <v>0</v>
      </c>
      <c r="L253" s="202">
        <v>893</v>
      </c>
      <c r="M253" s="375">
        <v>14198</v>
      </c>
      <c r="N253" s="203">
        <v>0</v>
      </c>
      <c r="O253" s="204">
        <v>0</v>
      </c>
      <c r="P253" s="205">
        <v>0.18</v>
      </c>
      <c r="Q253" s="205">
        <v>0.11013649821134344</v>
      </c>
      <c r="R253" s="206">
        <v>0</v>
      </c>
      <c r="S253" s="207">
        <v>79830</v>
      </c>
      <c r="T253" s="208">
        <v>0</v>
      </c>
      <c r="U253" s="208">
        <v>0</v>
      </c>
      <c r="V253" s="208">
        <v>0</v>
      </c>
      <c r="W253" s="208">
        <v>5358</v>
      </c>
      <c r="X253" s="378">
        <v>85188</v>
      </c>
      <c r="Y253" s="215">
        <v>3</v>
      </c>
      <c r="Z253" s="204">
        <v>0</v>
      </c>
      <c r="AA253" s="202">
        <v>0</v>
      </c>
      <c r="AB253" s="202">
        <v>0</v>
      </c>
      <c r="AC253" s="214">
        <v>0</v>
      </c>
      <c r="AE253" s="227">
        <f t="shared" si="9"/>
        <v>0</v>
      </c>
      <c r="AF253" s="228">
        <f t="shared" si="10"/>
        <v>0</v>
      </c>
      <c r="AG253" s="229">
        <f t="shared" si="11"/>
        <v>0</v>
      </c>
    </row>
    <row r="254" spans="1:33" s="209" customFormat="1" ht="13.8" x14ac:dyDescent="0.3">
      <c r="A254" s="210">
        <v>439</v>
      </c>
      <c r="B254" s="211">
        <v>439035035</v>
      </c>
      <c r="C254" s="212" t="s">
        <v>166</v>
      </c>
      <c r="D254" s="211">
        <v>35</v>
      </c>
      <c r="E254" s="212" t="s">
        <v>22</v>
      </c>
      <c r="F254" s="211">
        <v>35</v>
      </c>
      <c r="G254" s="213" t="s">
        <v>22</v>
      </c>
      <c r="H254" s="374">
        <v>436</v>
      </c>
      <c r="I254" s="201">
        <v>11693</v>
      </c>
      <c r="J254" s="202">
        <v>4103</v>
      </c>
      <c r="K254" s="202">
        <v>0</v>
      </c>
      <c r="L254" s="202">
        <v>893</v>
      </c>
      <c r="M254" s="375">
        <v>16689</v>
      </c>
      <c r="N254" s="203">
        <v>0</v>
      </c>
      <c r="O254" s="204">
        <v>0</v>
      </c>
      <c r="P254" s="205">
        <v>0.18</v>
      </c>
      <c r="Q254" s="205">
        <v>0.15096254097872849</v>
      </c>
      <c r="R254" s="206">
        <v>0</v>
      </c>
      <c r="S254" s="207">
        <v>6887056</v>
      </c>
      <c r="T254" s="208">
        <v>0</v>
      </c>
      <c r="U254" s="208">
        <v>0</v>
      </c>
      <c r="V254" s="208">
        <v>0</v>
      </c>
      <c r="W254" s="208">
        <v>389348</v>
      </c>
      <c r="X254" s="378">
        <v>7276404</v>
      </c>
      <c r="Y254" s="215">
        <v>0</v>
      </c>
      <c r="Z254" s="204">
        <v>0</v>
      </c>
      <c r="AA254" s="202">
        <v>0</v>
      </c>
      <c r="AB254" s="202">
        <v>0</v>
      </c>
      <c r="AC254" s="214">
        <v>0</v>
      </c>
      <c r="AE254" s="227">
        <f t="shared" si="9"/>
        <v>0</v>
      </c>
      <c r="AF254" s="228">
        <f t="shared" si="10"/>
        <v>0</v>
      </c>
      <c r="AG254" s="229">
        <f t="shared" si="11"/>
        <v>0</v>
      </c>
    </row>
    <row r="255" spans="1:33" s="209" customFormat="1" ht="13.8" x14ac:dyDescent="0.3">
      <c r="A255" s="210">
        <v>439</v>
      </c>
      <c r="B255" s="211">
        <v>439035133</v>
      </c>
      <c r="C255" s="212" t="s">
        <v>166</v>
      </c>
      <c r="D255" s="211">
        <v>35</v>
      </c>
      <c r="E255" s="212" t="s">
        <v>22</v>
      </c>
      <c r="F255" s="211">
        <v>133</v>
      </c>
      <c r="G255" s="213" t="s">
        <v>73</v>
      </c>
      <c r="H255" s="374">
        <v>2</v>
      </c>
      <c r="I255" s="201">
        <v>8944</v>
      </c>
      <c r="J255" s="202">
        <v>2244</v>
      </c>
      <c r="K255" s="202">
        <v>0</v>
      </c>
      <c r="L255" s="202">
        <v>893</v>
      </c>
      <c r="M255" s="375">
        <v>12081</v>
      </c>
      <c r="N255" s="203">
        <v>0</v>
      </c>
      <c r="O255" s="204">
        <v>0</v>
      </c>
      <c r="P255" s="205">
        <v>0.09</v>
      </c>
      <c r="Q255" s="205">
        <v>3.4369642442843969E-2</v>
      </c>
      <c r="R255" s="206">
        <v>0</v>
      </c>
      <c r="S255" s="207">
        <v>22376</v>
      </c>
      <c r="T255" s="208">
        <v>0</v>
      </c>
      <c r="U255" s="208">
        <v>0</v>
      </c>
      <c r="V255" s="208">
        <v>0</v>
      </c>
      <c r="W255" s="208">
        <v>1786</v>
      </c>
      <c r="X255" s="378">
        <v>24162</v>
      </c>
      <c r="Y255" s="215">
        <v>0</v>
      </c>
      <c r="Z255" s="204">
        <v>0</v>
      </c>
      <c r="AA255" s="202">
        <v>0</v>
      </c>
      <c r="AB255" s="202">
        <v>0</v>
      </c>
      <c r="AC255" s="214">
        <v>0</v>
      </c>
      <c r="AE255" s="227">
        <f t="shared" si="9"/>
        <v>0</v>
      </c>
      <c r="AF255" s="228">
        <f t="shared" si="10"/>
        <v>0</v>
      </c>
      <c r="AG255" s="229">
        <f t="shared" si="11"/>
        <v>0</v>
      </c>
    </row>
    <row r="256" spans="1:33" s="209" customFormat="1" ht="13.8" x14ac:dyDescent="0.3">
      <c r="A256" s="210">
        <v>439</v>
      </c>
      <c r="B256" s="211">
        <v>439035244</v>
      </c>
      <c r="C256" s="212" t="s">
        <v>166</v>
      </c>
      <c r="D256" s="211">
        <v>35</v>
      </c>
      <c r="E256" s="212" t="s">
        <v>22</v>
      </c>
      <c r="F256" s="211">
        <v>244</v>
      </c>
      <c r="G256" s="213" t="s">
        <v>43</v>
      </c>
      <c r="H256" s="374">
        <v>1</v>
      </c>
      <c r="I256" s="201">
        <v>11689</v>
      </c>
      <c r="J256" s="202">
        <v>4627</v>
      </c>
      <c r="K256" s="202">
        <v>0</v>
      </c>
      <c r="L256" s="202">
        <v>893</v>
      </c>
      <c r="M256" s="375">
        <v>17209</v>
      </c>
      <c r="N256" s="203">
        <v>0</v>
      </c>
      <c r="O256" s="204">
        <v>0</v>
      </c>
      <c r="P256" s="205">
        <v>0.18</v>
      </c>
      <c r="Q256" s="205">
        <v>0.11013649821134344</v>
      </c>
      <c r="R256" s="206">
        <v>0</v>
      </c>
      <c r="S256" s="207">
        <v>16316</v>
      </c>
      <c r="T256" s="208">
        <v>0</v>
      </c>
      <c r="U256" s="208">
        <v>0</v>
      </c>
      <c r="V256" s="208">
        <v>0</v>
      </c>
      <c r="W256" s="208">
        <v>893</v>
      </c>
      <c r="X256" s="378">
        <v>17209</v>
      </c>
      <c r="Y256" s="215">
        <v>0</v>
      </c>
      <c r="Z256" s="204">
        <v>0</v>
      </c>
      <c r="AA256" s="202">
        <v>0</v>
      </c>
      <c r="AB256" s="202">
        <v>0</v>
      </c>
      <c r="AC256" s="214">
        <v>0</v>
      </c>
      <c r="AE256" s="227">
        <f t="shared" si="9"/>
        <v>0</v>
      </c>
      <c r="AF256" s="228">
        <f t="shared" si="10"/>
        <v>0</v>
      </c>
      <c r="AG256" s="229">
        <f t="shared" si="11"/>
        <v>0</v>
      </c>
    </row>
    <row r="257" spans="1:33" s="209" customFormat="1" ht="13.8" x14ac:dyDescent="0.3">
      <c r="A257" s="210">
        <v>439</v>
      </c>
      <c r="B257" s="211">
        <v>439035665</v>
      </c>
      <c r="C257" s="212" t="s">
        <v>166</v>
      </c>
      <c r="D257" s="211">
        <v>35</v>
      </c>
      <c r="E257" s="212" t="s">
        <v>22</v>
      </c>
      <c r="F257" s="211">
        <v>665</v>
      </c>
      <c r="G257" s="213" t="s">
        <v>278</v>
      </c>
      <c r="H257" s="374">
        <v>2</v>
      </c>
      <c r="I257" s="201">
        <v>10076.643913196895</v>
      </c>
      <c r="J257" s="202">
        <v>1862</v>
      </c>
      <c r="K257" s="202">
        <v>0</v>
      </c>
      <c r="L257" s="202">
        <v>893</v>
      </c>
      <c r="M257" s="375">
        <v>12831.643913196895</v>
      </c>
      <c r="N257" s="203">
        <v>0</v>
      </c>
      <c r="O257" s="204">
        <v>0</v>
      </c>
      <c r="P257" s="205">
        <v>0.09</v>
      </c>
      <c r="Q257" s="205">
        <v>5.2338439867601495E-3</v>
      </c>
      <c r="R257" s="206">
        <v>0</v>
      </c>
      <c r="S257" s="207">
        <v>23878</v>
      </c>
      <c r="T257" s="208">
        <v>0</v>
      </c>
      <c r="U257" s="208">
        <v>0</v>
      </c>
      <c r="V257" s="208">
        <v>0</v>
      </c>
      <c r="W257" s="208">
        <v>1786</v>
      </c>
      <c r="X257" s="378">
        <v>25664</v>
      </c>
      <c r="Y257" s="215">
        <v>0</v>
      </c>
      <c r="Z257" s="204">
        <v>0</v>
      </c>
      <c r="AA257" s="202">
        <v>0</v>
      </c>
      <c r="AB257" s="202">
        <v>0</v>
      </c>
      <c r="AC257" s="214">
        <v>0</v>
      </c>
      <c r="AE257" s="227">
        <f t="shared" si="9"/>
        <v>0</v>
      </c>
      <c r="AF257" s="228">
        <f t="shared" si="10"/>
        <v>0</v>
      </c>
      <c r="AG257" s="229">
        <f t="shared" si="11"/>
        <v>0</v>
      </c>
    </row>
    <row r="258" spans="1:33" s="209" customFormat="1" ht="13.8" x14ac:dyDescent="0.3">
      <c r="A258" s="210">
        <v>440</v>
      </c>
      <c r="B258" s="211">
        <v>440149009</v>
      </c>
      <c r="C258" s="212" t="s">
        <v>167</v>
      </c>
      <c r="D258" s="211">
        <v>149</v>
      </c>
      <c r="E258" s="212" t="s">
        <v>103</v>
      </c>
      <c r="F258" s="211">
        <v>9</v>
      </c>
      <c r="G258" s="213" t="s">
        <v>108</v>
      </c>
      <c r="H258" s="374">
        <v>2</v>
      </c>
      <c r="I258" s="201">
        <v>12559</v>
      </c>
      <c r="J258" s="202">
        <v>8023</v>
      </c>
      <c r="K258" s="202">
        <v>0</v>
      </c>
      <c r="L258" s="202">
        <v>893</v>
      </c>
      <c r="M258" s="375">
        <v>21475</v>
      </c>
      <c r="N258" s="203">
        <v>0</v>
      </c>
      <c r="O258" s="204">
        <v>0</v>
      </c>
      <c r="P258" s="205">
        <v>0.09</v>
      </c>
      <c r="Q258" s="205">
        <v>2.553844673629116E-3</v>
      </c>
      <c r="R258" s="206">
        <v>0</v>
      </c>
      <c r="S258" s="207">
        <v>41164</v>
      </c>
      <c r="T258" s="208">
        <v>0</v>
      </c>
      <c r="U258" s="208">
        <v>0</v>
      </c>
      <c r="V258" s="208">
        <v>0</v>
      </c>
      <c r="W258" s="208">
        <v>1786</v>
      </c>
      <c r="X258" s="378">
        <v>42950</v>
      </c>
      <c r="Y258" s="215">
        <v>0</v>
      </c>
      <c r="Z258" s="204">
        <v>0</v>
      </c>
      <c r="AA258" s="202">
        <v>0</v>
      </c>
      <c r="AB258" s="202">
        <v>0</v>
      </c>
      <c r="AC258" s="214">
        <v>0</v>
      </c>
      <c r="AE258" s="227">
        <f t="shared" si="9"/>
        <v>0</v>
      </c>
      <c r="AF258" s="228">
        <f t="shared" si="10"/>
        <v>0</v>
      </c>
      <c r="AG258" s="229">
        <f t="shared" si="11"/>
        <v>0</v>
      </c>
    </row>
    <row r="259" spans="1:33" s="209" customFormat="1" ht="13.8" x14ac:dyDescent="0.3">
      <c r="A259" s="210">
        <v>440</v>
      </c>
      <c r="B259" s="211">
        <v>440149149</v>
      </c>
      <c r="C259" s="212" t="s">
        <v>167</v>
      </c>
      <c r="D259" s="211">
        <v>149</v>
      </c>
      <c r="E259" s="212" t="s">
        <v>103</v>
      </c>
      <c r="F259" s="211">
        <v>149</v>
      </c>
      <c r="G259" s="213" t="s">
        <v>103</v>
      </c>
      <c r="H259" s="374">
        <v>377</v>
      </c>
      <c r="I259" s="201">
        <v>11907</v>
      </c>
      <c r="J259" s="202">
        <v>120</v>
      </c>
      <c r="K259" s="202">
        <v>0</v>
      </c>
      <c r="L259" s="202">
        <v>893</v>
      </c>
      <c r="M259" s="375">
        <v>12920</v>
      </c>
      <c r="N259" s="203">
        <v>0</v>
      </c>
      <c r="O259" s="204">
        <v>0</v>
      </c>
      <c r="P259" s="205">
        <v>0.18</v>
      </c>
      <c r="Q259" s="205">
        <v>0.11365970423433619</v>
      </c>
      <c r="R259" s="206">
        <v>0</v>
      </c>
      <c r="S259" s="207">
        <v>4534179</v>
      </c>
      <c r="T259" s="208">
        <v>0</v>
      </c>
      <c r="U259" s="208">
        <v>0</v>
      </c>
      <c r="V259" s="208">
        <v>0</v>
      </c>
      <c r="W259" s="208">
        <v>336661</v>
      </c>
      <c r="X259" s="378">
        <v>4870840</v>
      </c>
      <c r="Y259" s="215">
        <v>0</v>
      </c>
      <c r="Z259" s="204">
        <v>0</v>
      </c>
      <c r="AA259" s="202">
        <v>0</v>
      </c>
      <c r="AB259" s="202">
        <v>0</v>
      </c>
      <c r="AC259" s="214">
        <v>0</v>
      </c>
      <c r="AE259" s="227">
        <f t="shared" si="9"/>
        <v>0</v>
      </c>
      <c r="AF259" s="228">
        <f t="shared" si="10"/>
        <v>0</v>
      </c>
      <c r="AG259" s="229">
        <f t="shared" si="11"/>
        <v>0</v>
      </c>
    </row>
    <row r="260" spans="1:33" s="209" customFormat="1" ht="13.8" x14ac:dyDescent="0.3">
      <c r="A260" s="210">
        <v>440</v>
      </c>
      <c r="B260" s="211">
        <v>440149160</v>
      </c>
      <c r="C260" s="212" t="s">
        <v>167</v>
      </c>
      <c r="D260" s="211">
        <v>149</v>
      </c>
      <c r="E260" s="212" t="s">
        <v>103</v>
      </c>
      <c r="F260" s="211">
        <v>160</v>
      </c>
      <c r="G260" s="213" t="s">
        <v>104</v>
      </c>
      <c r="H260" s="374">
        <v>1</v>
      </c>
      <c r="I260" s="201">
        <v>12255.087011245676</v>
      </c>
      <c r="J260" s="202">
        <v>360</v>
      </c>
      <c r="K260" s="202">
        <v>0</v>
      </c>
      <c r="L260" s="202">
        <v>893</v>
      </c>
      <c r="M260" s="375">
        <v>13508.087011245676</v>
      </c>
      <c r="N260" s="203">
        <v>0</v>
      </c>
      <c r="O260" s="204">
        <v>0</v>
      </c>
      <c r="P260" s="205">
        <v>0.1273</v>
      </c>
      <c r="Q260" s="205">
        <v>0.10429118617141747</v>
      </c>
      <c r="R260" s="206">
        <v>0</v>
      </c>
      <c r="S260" s="207">
        <v>12615</v>
      </c>
      <c r="T260" s="208">
        <v>0</v>
      </c>
      <c r="U260" s="208">
        <v>0</v>
      </c>
      <c r="V260" s="208">
        <v>0</v>
      </c>
      <c r="W260" s="208">
        <v>893</v>
      </c>
      <c r="X260" s="378">
        <v>13508</v>
      </c>
      <c r="Y260" s="215">
        <v>0</v>
      </c>
      <c r="Z260" s="204">
        <v>0</v>
      </c>
      <c r="AA260" s="202">
        <v>0</v>
      </c>
      <c r="AB260" s="202">
        <v>0</v>
      </c>
      <c r="AC260" s="214">
        <v>0</v>
      </c>
      <c r="AE260" s="227">
        <f t="shared" si="9"/>
        <v>0</v>
      </c>
      <c r="AF260" s="228">
        <f t="shared" si="10"/>
        <v>0</v>
      </c>
      <c r="AG260" s="229">
        <f t="shared" si="11"/>
        <v>0</v>
      </c>
    </row>
    <row r="261" spans="1:33" s="209" customFormat="1" ht="13.8" x14ac:dyDescent="0.3">
      <c r="A261" s="210">
        <v>440</v>
      </c>
      <c r="B261" s="211">
        <v>440149181</v>
      </c>
      <c r="C261" s="212" t="s">
        <v>167</v>
      </c>
      <c r="D261" s="211">
        <v>149</v>
      </c>
      <c r="E261" s="212" t="s">
        <v>103</v>
      </c>
      <c r="F261" s="211">
        <v>181</v>
      </c>
      <c r="G261" s="213" t="s">
        <v>105</v>
      </c>
      <c r="H261" s="374">
        <v>18</v>
      </c>
      <c r="I261" s="201">
        <v>10710</v>
      </c>
      <c r="J261" s="202">
        <v>722</v>
      </c>
      <c r="K261" s="202">
        <v>0</v>
      </c>
      <c r="L261" s="202">
        <v>893</v>
      </c>
      <c r="M261" s="375">
        <v>12325</v>
      </c>
      <c r="N261" s="203">
        <v>0</v>
      </c>
      <c r="O261" s="204">
        <v>0</v>
      </c>
      <c r="P261" s="205">
        <v>0.09</v>
      </c>
      <c r="Q261" s="205">
        <v>1.2964053022983042E-2</v>
      </c>
      <c r="R261" s="206">
        <v>0</v>
      </c>
      <c r="S261" s="207">
        <v>205776</v>
      </c>
      <c r="T261" s="208">
        <v>0</v>
      </c>
      <c r="U261" s="208">
        <v>0</v>
      </c>
      <c r="V261" s="208">
        <v>0</v>
      </c>
      <c r="W261" s="208">
        <v>16074</v>
      </c>
      <c r="X261" s="378">
        <v>221850</v>
      </c>
      <c r="Y261" s="215">
        <v>0</v>
      </c>
      <c r="Z261" s="204">
        <v>0</v>
      </c>
      <c r="AA261" s="202">
        <v>0</v>
      </c>
      <c r="AB261" s="202">
        <v>0</v>
      </c>
      <c r="AC261" s="214">
        <v>0</v>
      </c>
      <c r="AE261" s="227">
        <f t="shared" si="9"/>
        <v>0</v>
      </c>
      <c r="AF261" s="228">
        <f t="shared" si="10"/>
        <v>0</v>
      </c>
      <c r="AG261" s="229">
        <f t="shared" si="11"/>
        <v>0</v>
      </c>
    </row>
    <row r="262" spans="1:33" s="209" customFormat="1" ht="13.8" x14ac:dyDescent="0.3">
      <c r="A262" s="210">
        <v>440</v>
      </c>
      <c r="B262" s="211">
        <v>440149211</v>
      </c>
      <c r="C262" s="212" t="s">
        <v>167</v>
      </c>
      <c r="D262" s="211">
        <v>149</v>
      </c>
      <c r="E262" s="212" t="s">
        <v>103</v>
      </c>
      <c r="F262" s="211">
        <v>211</v>
      </c>
      <c r="G262" s="213" t="s">
        <v>80</v>
      </c>
      <c r="H262" s="374">
        <v>1</v>
      </c>
      <c r="I262" s="201">
        <v>10952</v>
      </c>
      <c r="J262" s="202">
        <v>1860</v>
      </c>
      <c r="K262" s="202">
        <v>0</v>
      </c>
      <c r="L262" s="202">
        <v>893</v>
      </c>
      <c r="M262" s="375">
        <v>13705</v>
      </c>
      <c r="N262" s="203">
        <v>0</v>
      </c>
      <c r="O262" s="204">
        <v>0</v>
      </c>
      <c r="P262" s="205">
        <v>0.09</v>
      </c>
      <c r="Q262" s="205">
        <v>1.7195122173668032E-3</v>
      </c>
      <c r="R262" s="206">
        <v>0</v>
      </c>
      <c r="S262" s="207">
        <v>12812</v>
      </c>
      <c r="T262" s="208">
        <v>0</v>
      </c>
      <c r="U262" s="208">
        <v>0</v>
      </c>
      <c r="V262" s="208">
        <v>0</v>
      </c>
      <c r="W262" s="208">
        <v>893</v>
      </c>
      <c r="X262" s="378">
        <v>13705</v>
      </c>
      <c r="Y262" s="215">
        <v>0</v>
      </c>
      <c r="Z262" s="204">
        <v>0</v>
      </c>
      <c r="AA262" s="202">
        <v>0</v>
      </c>
      <c r="AB262" s="202">
        <v>0</v>
      </c>
      <c r="AC262" s="214">
        <v>0</v>
      </c>
      <c r="AE262" s="227">
        <f t="shared" si="9"/>
        <v>0</v>
      </c>
      <c r="AF262" s="228">
        <f t="shared" si="10"/>
        <v>0</v>
      </c>
      <c r="AG262" s="229">
        <f t="shared" si="11"/>
        <v>0</v>
      </c>
    </row>
    <row r="263" spans="1:33" s="209" customFormat="1" ht="13.8" x14ac:dyDescent="0.3">
      <c r="A263" s="210">
        <v>441</v>
      </c>
      <c r="B263" s="211">
        <v>441281005</v>
      </c>
      <c r="C263" s="212" t="s">
        <v>168</v>
      </c>
      <c r="D263" s="211">
        <v>281</v>
      </c>
      <c r="E263" s="212" t="s">
        <v>169</v>
      </c>
      <c r="F263" s="211">
        <v>5</v>
      </c>
      <c r="G263" s="213" t="s">
        <v>219</v>
      </c>
      <c r="H263" s="374">
        <v>4</v>
      </c>
      <c r="I263" s="201">
        <v>10953.106366286775</v>
      </c>
      <c r="J263" s="202">
        <v>4714</v>
      </c>
      <c r="K263" s="202">
        <v>0</v>
      </c>
      <c r="L263" s="202">
        <v>893</v>
      </c>
      <c r="M263" s="375">
        <v>16560.106366286775</v>
      </c>
      <c r="N263" s="203">
        <v>7.6093849080532657E-3</v>
      </c>
      <c r="O263" s="204">
        <v>0</v>
      </c>
      <c r="P263" s="205">
        <v>0.09</v>
      </c>
      <c r="Q263" s="205">
        <v>1.1495050746112661E-2</v>
      </c>
      <c r="R263" s="206">
        <v>0</v>
      </c>
      <c r="S263" s="207">
        <v>62548</v>
      </c>
      <c r="T263" s="208">
        <v>0</v>
      </c>
      <c r="U263" s="208">
        <v>0</v>
      </c>
      <c r="V263" s="208">
        <v>0</v>
      </c>
      <c r="W263" s="208">
        <v>3564</v>
      </c>
      <c r="X263" s="378">
        <v>66112</v>
      </c>
      <c r="Y263" s="215">
        <v>0</v>
      </c>
      <c r="Z263" s="204">
        <v>0</v>
      </c>
      <c r="AA263" s="202">
        <v>0</v>
      </c>
      <c r="AB263" s="202">
        <v>0</v>
      </c>
      <c r="AC263" s="214">
        <v>0</v>
      </c>
      <c r="AE263" s="227">
        <f t="shared" si="9"/>
        <v>0</v>
      </c>
      <c r="AF263" s="228">
        <f t="shared" si="10"/>
        <v>0</v>
      </c>
      <c r="AG263" s="229">
        <f t="shared" si="11"/>
        <v>0</v>
      </c>
    </row>
    <row r="264" spans="1:33" s="209" customFormat="1" ht="13.8" x14ac:dyDescent="0.3">
      <c r="A264" s="210">
        <v>441</v>
      </c>
      <c r="B264" s="211">
        <v>441281061</v>
      </c>
      <c r="C264" s="212" t="s">
        <v>168</v>
      </c>
      <c r="D264" s="211">
        <v>281</v>
      </c>
      <c r="E264" s="212" t="s">
        <v>169</v>
      </c>
      <c r="F264" s="211">
        <v>61</v>
      </c>
      <c r="G264" s="213" t="s">
        <v>170</v>
      </c>
      <c r="H264" s="374">
        <v>2</v>
      </c>
      <c r="I264" s="201">
        <v>10739</v>
      </c>
      <c r="J264" s="202">
        <v>783</v>
      </c>
      <c r="K264" s="202">
        <v>0</v>
      </c>
      <c r="L264" s="202">
        <v>893</v>
      </c>
      <c r="M264" s="375">
        <v>12415</v>
      </c>
      <c r="N264" s="203">
        <v>3.8046924540266328E-3</v>
      </c>
      <c r="O264" s="204">
        <v>0</v>
      </c>
      <c r="P264" s="205">
        <v>0.09</v>
      </c>
      <c r="Q264" s="205">
        <v>3.4151233897683042E-2</v>
      </c>
      <c r="R264" s="206">
        <v>0</v>
      </c>
      <c r="S264" s="207">
        <v>23000</v>
      </c>
      <c r="T264" s="208">
        <v>0</v>
      </c>
      <c r="U264" s="208">
        <v>0</v>
      </c>
      <c r="V264" s="208">
        <v>0</v>
      </c>
      <c r="W264" s="208">
        <v>1782</v>
      </c>
      <c r="X264" s="378">
        <v>24782</v>
      </c>
      <c r="Y264" s="215">
        <v>0</v>
      </c>
      <c r="Z264" s="204">
        <v>0</v>
      </c>
      <c r="AA264" s="202">
        <v>0</v>
      </c>
      <c r="AB264" s="202">
        <v>0</v>
      </c>
      <c r="AC264" s="214">
        <v>0</v>
      </c>
      <c r="AE264" s="227">
        <f t="shared" si="9"/>
        <v>0</v>
      </c>
      <c r="AF264" s="228">
        <f t="shared" si="10"/>
        <v>0</v>
      </c>
      <c r="AG264" s="229">
        <f t="shared" si="11"/>
        <v>0</v>
      </c>
    </row>
    <row r="265" spans="1:33" s="209" customFormat="1" ht="13.8" x14ac:dyDescent="0.3">
      <c r="A265" s="210">
        <v>441</v>
      </c>
      <c r="B265" s="211">
        <v>441281087</v>
      </c>
      <c r="C265" s="212" t="s">
        <v>168</v>
      </c>
      <c r="D265" s="211">
        <v>281</v>
      </c>
      <c r="E265" s="212" t="s">
        <v>169</v>
      </c>
      <c r="F265" s="211">
        <v>87</v>
      </c>
      <c r="G265" s="213" t="s">
        <v>171</v>
      </c>
      <c r="H265" s="374">
        <v>4</v>
      </c>
      <c r="I265" s="201">
        <v>10955</v>
      </c>
      <c r="J265" s="202">
        <v>3851</v>
      </c>
      <c r="K265" s="202">
        <v>0</v>
      </c>
      <c r="L265" s="202">
        <v>893</v>
      </c>
      <c r="M265" s="375">
        <v>15699</v>
      </c>
      <c r="N265" s="203">
        <v>7.6093849080532657E-3</v>
      </c>
      <c r="O265" s="204">
        <v>0</v>
      </c>
      <c r="P265" s="205">
        <v>0.09</v>
      </c>
      <c r="Q265" s="205">
        <v>4.0666281460912555E-3</v>
      </c>
      <c r="R265" s="206">
        <v>0</v>
      </c>
      <c r="S265" s="207">
        <v>59112</v>
      </c>
      <c r="T265" s="208">
        <v>0</v>
      </c>
      <c r="U265" s="208">
        <v>0</v>
      </c>
      <c r="V265" s="208">
        <v>0</v>
      </c>
      <c r="W265" s="208">
        <v>3564</v>
      </c>
      <c r="X265" s="378">
        <v>62676</v>
      </c>
      <c r="Y265" s="215">
        <v>0</v>
      </c>
      <c r="Z265" s="204">
        <v>0</v>
      </c>
      <c r="AA265" s="202">
        <v>0</v>
      </c>
      <c r="AB265" s="202">
        <v>0</v>
      </c>
      <c r="AC265" s="214">
        <v>0</v>
      </c>
      <c r="AE265" s="227">
        <f t="shared" si="9"/>
        <v>0</v>
      </c>
      <c r="AF265" s="228">
        <f t="shared" si="10"/>
        <v>0</v>
      </c>
      <c r="AG265" s="229">
        <f t="shared" si="11"/>
        <v>0</v>
      </c>
    </row>
    <row r="266" spans="1:33" s="209" customFormat="1" ht="13.8" x14ac:dyDescent="0.3">
      <c r="A266" s="210">
        <v>441</v>
      </c>
      <c r="B266" s="211">
        <v>441281137</v>
      </c>
      <c r="C266" s="212" t="s">
        <v>168</v>
      </c>
      <c r="D266" s="211">
        <v>281</v>
      </c>
      <c r="E266" s="212" t="s">
        <v>169</v>
      </c>
      <c r="F266" s="211">
        <v>137</v>
      </c>
      <c r="G266" s="213" t="s">
        <v>210</v>
      </c>
      <c r="H266" s="374">
        <v>5</v>
      </c>
      <c r="I266" s="201">
        <v>13005.842612954186</v>
      </c>
      <c r="J266" s="202">
        <v>22</v>
      </c>
      <c r="K266" s="202">
        <v>0</v>
      </c>
      <c r="L266" s="202">
        <v>893</v>
      </c>
      <c r="M266" s="375">
        <v>13920.842612954186</v>
      </c>
      <c r="N266" s="203">
        <v>9.5117311350665819E-3</v>
      </c>
      <c r="O266" s="204">
        <v>0</v>
      </c>
      <c r="P266" s="205">
        <v>0.18</v>
      </c>
      <c r="Q266" s="205">
        <v>0.12502659225609097</v>
      </c>
      <c r="R266" s="206">
        <v>0</v>
      </c>
      <c r="S266" s="207">
        <v>65015</v>
      </c>
      <c r="T266" s="208">
        <v>0</v>
      </c>
      <c r="U266" s="208">
        <v>0</v>
      </c>
      <c r="V266" s="208">
        <v>0</v>
      </c>
      <c r="W266" s="208">
        <v>4455</v>
      </c>
      <c r="X266" s="378">
        <v>69470</v>
      </c>
      <c r="Y266" s="215">
        <v>0</v>
      </c>
      <c r="Z266" s="204">
        <v>0</v>
      </c>
      <c r="AA266" s="202">
        <v>0</v>
      </c>
      <c r="AB266" s="202">
        <v>0</v>
      </c>
      <c r="AC266" s="214">
        <v>0</v>
      </c>
      <c r="AE266" s="227">
        <f t="shared" ref="AE266:AE329" si="12">IFERROR(VLOOKUP($B266,_18PJ,7,FALSE),0)</f>
        <v>0</v>
      </c>
      <c r="AF266" s="228">
        <f t="shared" ref="AF266:AF329" si="13">IFERROR(VLOOKUP($B266,_18PJ,8,FALSE),0)</f>
        <v>0</v>
      </c>
      <c r="AG266" s="229">
        <f t="shared" ref="AG266:AG329" si="14">IFERROR(VLOOKUP($B266,_18PJ,9,FALSE),0)</f>
        <v>0</v>
      </c>
    </row>
    <row r="267" spans="1:33" s="209" customFormat="1" ht="13.8" x14ac:dyDescent="0.3">
      <c r="A267" s="210">
        <v>441</v>
      </c>
      <c r="B267" s="211">
        <v>441281159</v>
      </c>
      <c r="C267" s="212" t="s">
        <v>168</v>
      </c>
      <c r="D267" s="211">
        <v>281</v>
      </c>
      <c r="E267" s="212" t="s">
        <v>169</v>
      </c>
      <c r="F267" s="211">
        <v>159</v>
      </c>
      <c r="G267" s="213" t="s">
        <v>172</v>
      </c>
      <c r="H267" s="374">
        <v>2</v>
      </c>
      <c r="I267" s="201">
        <v>12390</v>
      </c>
      <c r="J267" s="202">
        <v>5659</v>
      </c>
      <c r="K267" s="202">
        <v>0</v>
      </c>
      <c r="L267" s="202">
        <v>893</v>
      </c>
      <c r="M267" s="375">
        <v>18942</v>
      </c>
      <c r="N267" s="203">
        <v>3.8046924540266328E-3</v>
      </c>
      <c r="O267" s="204">
        <v>0</v>
      </c>
      <c r="P267" s="205">
        <v>0.09</v>
      </c>
      <c r="Q267" s="205">
        <v>4.3907909580982772E-3</v>
      </c>
      <c r="R267" s="206">
        <v>0</v>
      </c>
      <c r="S267" s="207">
        <v>36030</v>
      </c>
      <c r="T267" s="208">
        <v>0</v>
      </c>
      <c r="U267" s="208">
        <v>0</v>
      </c>
      <c r="V267" s="208">
        <v>0</v>
      </c>
      <c r="W267" s="208">
        <v>1782</v>
      </c>
      <c r="X267" s="378">
        <v>37812</v>
      </c>
      <c r="Y267" s="215">
        <v>0</v>
      </c>
      <c r="Z267" s="204">
        <v>0</v>
      </c>
      <c r="AA267" s="202">
        <v>0</v>
      </c>
      <c r="AB267" s="202">
        <v>0</v>
      </c>
      <c r="AC267" s="214">
        <v>0</v>
      </c>
      <c r="AE267" s="227">
        <f t="shared" si="12"/>
        <v>0</v>
      </c>
      <c r="AF267" s="228">
        <f t="shared" si="13"/>
        <v>0</v>
      </c>
      <c r="AG267" s="229">
        <f t="shared" si="14"/>
        <v>0</v>
      </c>
    </row>
    <row r="268" spans="1:33" s="209" customFormat="1" ht="13.8" x14ac:dyDescent="0.3">
      <c r="A268" s="210">
        <v>441</v>
      </c>
      <c r="B268" s="211">
        <v>441281161</v>
      </c>
      <c r="C268" s="212" t="s">
        <v>168</v>
      </c>
      <c r="D268" s="211">
        <v>281</v>
      </c>
      <c r="E268" s="212" t="s">
        <v>169</v>
      </c>
      <c r="F268" s="211">
        <v>161</v>
      </c>
      <c r="G268" s="213" t="s">
        <v>173</v>
      </c>
      <c r="H268" s="374">
        <v>3</v>
      </c>
      <c r="I268" s="201">
        <v>12729</v>
      </c>
      <c r="J268" s="202">
        <v>5288</v>
      </c>
      <c r="K268" s="202">
        <v>0</v>
      </c>
      <c r="L268" s="202">
        <v>893</v>
      </c>
      <c r="M268" s="375">
        <v>18910</v>
      </c>
      <c r="N268" s="203">
        <v>5.7070386810399495E-3</v>
      </c>
      <c r="O268" s="204">
        <v>0</v>
      </c>
      <c r="P268" s="205">
        <v>0.09</v>
      </c>
      <c r="Q268" s="205">
        <v>7.2135314562177533E-3</v>
      </c>
      <c r="R268" s="206">
        <v>0</v>
      </c>
      <c r="S268" s="207">
        <v>53949</v>
      </c>
      <c r="T268" s="208">
        <v>0</v>
      </c>
      <c r="U268" s="208">
        <v>0</v>
      </c>
      <c r="V268" s="208">
        <v>0</v>
      </c>
      <c r="W268" s="208">
        <v>2673</v>
      </c>
      <c r="X268" s="378">
        <v>56622</v>
      </c>
      <c r="Y268" s="215">
        <v>0</v>
      </c>
      <c r="Z268" s="204">
        <v>0</v>
      </c>
      <c r="AA268" s="202">
        <v>0</v>
      </c>
      <c r="AB268" s="202">
        <v>0</v>
      </c>
      <c r="AC268" s="214">
        <v>0</v>
      </c>
      <c r="AE268" s="227">
        <f t="shared" si="12"/>
        <v>0</v>
      </c>
      <c r="AF268" s="228">
        <f t="shared" si="13"/>
        <v>0</v>
      </c>
      <c r="AG268" s="229">
        <f t="shared" si="14"/>
        <v>0</v>
      </c>
    </row>
    <row r="269" spans="1:33" s="209" customFormat="1" ht="13.8" x14ac:dyDescent="0.3">
      <c r="A269" s="210">
        <v>441</v>
      </c>
      <c r="B269" s="211">
        <v>441281227</v>
      </c>
      <c r="C269" s="212" t="s">
        <v>168</v>
      </c>
      <c r="D269" s="211">
        <v>281</v>
      </c>
      <c r="E269" s="212" t="s">
        <v>169</v>
      </c>
      <c r="F269" s="211">
        <v>227</v>
      </c>
      <c r="G269" s="213" t="s">
        <v>255</v>
      </c>
      <c r="H269" s="374">
        <v>3</v>
      </c>
      <c r="I269" s="201">
        <v>11118.78403806934</v>
      </c>
      <c r="J269" s="202">
        <v>2488</v>
      </c>
      <c r="K269" s="202">
        <v>0</v>
      </c>
      <c r="L269" s="202">
        <v>893</v>
      </c>
      <c r="M269" s="375">
        <v>14499.78403806934</v>
      </c>
      <c r="N269" s="203">
        <v>5.7070386810399495E-3</v>
      </c>
      <c r="O269" s="204">
        <v>0</v>
      </c>
      <c r="P269" s="205">
        <v>0.18</v>
      </c>
      <c r="Q269" s="205">
        <v>1.102104844517165E-2</v>
      </c>
      <c r="R269" s="206">
        <v>0</v>
      </c>
      <c r="S269" s="207">
        <v>40743</v>
      </c>
      <c r="T269" s="208">
        <v>0</v>
      </c>
      <c r="U269" s="208">
        <v>0</v>
      </c>
      <c r="V269" s="208">
        <v>0</v>
      </c>
      <c r="W269" s="208">
        <v>2673</v>
      </c>
      <c r="X269" s="378">
        <v>43416</v>
      </c>
      <c r="Y269" s="215">
        <v>0</v>
      </c>
      <c r="Z269" s="204">
        <v>0</v>
      </c>
      <c r="AA269" s="202">
        <v>0</v>
      </c>
      <c r="AB269" s="202">
        <v>0</v>
      </c>
      <c r="AC269" s="214">
        <v>0</v>
      </c>
      <c r="AE269" s="227">
        <f t="shared" si="12"/>
        <v>0</v>
      </c>
      <c r="AF269" s="228">
        <f t="shared" si="13"/>
        <v>0</v>
      </c>
      <c r="AG269" s="229">
        <f t="shared" si="14"/>
        <v>0</v>
      </c>
    </row>
    <row r="270" spans="1:33" s="209" customFormat="1" ht="13.8" x14ac:dyDescent="0.3">
      <c r="A270" s="210">
        <v>441</v>
      </c>
      <c r="B270" s="211">
        <v>441281281</v>
      </c>
      <c r="C270" s="212" t="s">
        <v>168</v>
      </c>
      <c r="D270" s="211">
        <v>281</v>
      </c>
      <c r="E270" s="212" t="s">
        <v>169</v>
      </c>
      <c r="F270" s="211">
        <v>281</v>
      </c>
      <c r="G270" s="213" t="s">
        <v>169</v>
      </c>
      <c r="H270" s="374">
        <v>1551</v>
      </c>
      <c r="I270" s="201">
        <v>10930</v>
      </c>
      <c r="J270" s="202">
        <v>17</v>
      </c>
      <c r="K270" s="202">
        <v>0</v>
      </c>
      <c r="L270" s="202">
        <v>893</v>
      </c>
      <c r="M270" s="375">
        <v>11840</v>
      </c>
      <c r="N270" s="203">
        <v>2.9505389980976346</v>
      </c>
      <c r="O270" s="204">
        <v>0</v>
      </c>
      <c r="P270" s="205">
        <v>0.18</v>
      </c>
      <c r="Q270" s="205">
        <v>0.12319189346422224</v>
      </c>
      <c r="R270" s="206">
        <v>0</v>
      </c>
      <c r="S270" s="207">
        <v>16946226</v>
      </c>
      <c r="T270" s="208">
        <v>0</v>
      </c>
      <c r="U270" s="208">
        <v>0</v>
      </c>
      <c r="V270" s="208">
        <v>0</v>
      </c>
      <c r="W270" s="208">
        <v>1381941</v>
      </c>
      <c r="X270" s="378">
        <v>18328167</v>
      </c>
      <c r="Y270" s="215">
        <v>0</v>
      </c>
      <c r="Z270" s="204">
        <v>0</v>
      </c>
      <c r="AA270" s="202">
        <v>0</v>
      </c>
      <c r="AB270" s="202">
        <v>0</v>
      </c>
      <c r="AC270" s="214">
        <v>0</v>
      </c>
      <c r="AE270" s="227">
        <f t="shared" si="12"/>
        <v>0</v>
      </c>
      <c r="AF270" s="228">
        <f t="shared" si="13"/>
        <v>0</v>
      </c>
      <c r="AG270" s="229">
        <f t="shared" si="14"/>
        <v>0</v>
      </c>
    </row>
    <row r="271" spans="1:33" s="209" customFormat="1" ht="13.8" x14ac:dyDescent="0.3">
      <c r="A271" s="210">
        <v>441</v>
      </c>
      <c r="B271" s="211">
        <v>441281332</v>
      </c>
      <c r="C271" s="212" t="s">
        <v>168</v>
      </c>
      <c r="D271" s="211">
        <v>281</v>
      </c>
      <c r="E271" s="212" t="s">
        <v>169</v>
      </c>
      <c r="F271" s="211">
        <v>332</v>
      </c>
      <c r="G271" s="213" t="s">
        <v>221</v>
      </c>
      <c r="H271" s="374">
        <v>1</v>
      </c>
      <c r="I271" s="201">
        <v>11778.006631758404</v>
      </c>
      <c r="J271" s="202">
        <v>1099</v>
      </c>
      <c r="K271" s="202">
        <v>0</v>
      </c>
      <c r="L271" s="202">
        <v>893</v>
      </c>
      <c r="M271" s="375">
        <v>13770.006631758404</v>
      </c>
      <c r="N271" s="203">
        <v>1.9023462270133164E-3</v>
      </c>
      <c r="O271" s="204">
        <v>0</v>
      </c>
      <c r="P271" s="205">
        <v>0.09</v>
      </c>
      <c r="Q271" s="205">
        <v>1.6648563963842521E-2</v>
      </c>
      <c r="R271" s="206">
        <v>0</v>
      </c>
      <c r="S271" s="207">
        <v>12853</v>
      </c>
      <c r="T271" s="208">
        <v>0</v>
      </c>
      <c r="U271" s="208">
        <v>0</v>
      </c>
      <c r="V271" s="208">
        <v>0</v>
      </c>
      <c r="W271" s="208">
        <v>891</v>
      </c>
      <c r="X271" s="378">
        <v>13744</v>
      </c>
      <c r="Y271" s="215">
        <v>0</v>
      </c>
      <c r="Z271" s="204">
        <v>0</v>
      </c>
      <c r="AA271" s="202">
        <v>0</v>
      </c>
      <c r="AB271" s="202">
        <v>0</v>
      </c>
      <c r="AC271" s="214">
        <v>0</v>
      </c>
      <c r="AE271" s="227">
        <f t="shared" si="12"/>
        <v>0</v>
      </c>
      <c r="AF271" s="228">
        <f t="shared" si="13"/>
        <v>0</v>
      </c>
      <c r="AG271" s="229">
        <f t="shared" si="14"/>
        <v>0</v>
      </c>
    </row>
    <row r="272" spans="1:33" s="209" customFormat="1" ht="13.8" x14ac:dyDescent="0.3">
      <c r="A272" s="210">
        <v>441</v>
      </c>
      <c r="B272" s="211">
        <v>441281680</v>
      </c>
      <c r="C272" s="212" t="s">
        <v>168</v>
      </c>
      <c r="D272" s="211">
        <v>281</v>
      </c>
      <c r="E272" s="212" t="s">
        <v>169</v>
      </c>
      <c r="F272" s="211">
        <v>680</v>
      </c>
      <c r="G272" s="213" t="s">
        <v>174</v>
      </c>
      <c r="H272" s="374">
        <v>2</v>
      </c>
      <c r="I272" s="201">
        <v>12729</v>
      </c>
      <c r="J272" s="202">
        <v>4792</v>
      </c>
      <c r="K272" s="202">
        <v>0</v>
      </c>
      <c r="L272" s="202">
        <v>893</v>
      </c>
      <c r="M272" s="375">
        <v>18414</v>
      </c>
      <c r="N272" s="203">
        <v>3.8046924540266328E-3</v>
      </c>
      <c r="O272" s="204">
        <v>0</v>
      </c>
      <c r="P272" s="205">
        <v>0.09</v>
      </c>
      <c r="Q272" s="205">
        <v>2.8853541546142386E-3</v>
      </c>
      <c r="R272" s="206">
        <v>0</v>
      </c>
      <c r="S272" s="207">
        <v>34976</v>
      </c>
      <c r="T272" s="208">
        <v>0</v>
      </c>
      <c r="U272" s="208">
        <v>0</v>
      </c>
      <c r="V272" s="208">
        <v>0</v>
      </c>
      <c r="W272" s="208">
        <v>1782</v>
      </c>
      <c r="X272" s="378">
        <v>36758</v>
      </c>
      <c r="Y272" s="215">
        <v>0</v>
      </c>
      <c r="Z272" s="204">
        <v>0</v>
      </c>
      <c r="AA272" s="202">
        <v>0</v>
      </c>
      <c r="AB272" s="202">
        <v>0</v>
      </c>
      <c r="AC272" s="214">
        <v>0</v>
      </c>
      <c r="AE272" s="227">
        <f t="shared" si="12"/>
        <v>0</v>
      </c>
      <c r="AF272" s="228">
        <f t="shared" si="13"/>
        <v>0</v>
      </c>
      <c r="AG272" s="229">
        <f t="shared" si="14"/>
        <v>0</v>
      </c>
    </row>
    <row r="273" spans="1:33" s="209" customFormat="1" ht="13.8" x14ac:dyDescent="0.3">
      <c r="A273" s="210">
        <v>444</v>
      </c>
      <c r="B273" s="211">
        <v>444035001</v>
      </c>
      <c r="C273" s="212" t="s">
        <v>175</v>
      </c>
      <c r="D273" s="211">
        <v>35</v>
      </c>
      <c r="E273" s="212" t="s">
        <v>22</v>
      </c>
      <c r="F273" s="211">
        <v>1</v>
      </c>
      <c r="G273" s="213" t="s">
        <v>161</v>
      </c>
      <c r="H273" s="374">
        <v>1</v>
      </c>
      <c r="I273" s="201">
        <v>8944</v>
      </c>
      <c r="J273" s="202">
        <v>2102</v>
      </c>
      <c r="K273" s="202">
        <v>0</v>
      </c>
      <c r="L273" s="202">
        <v>893</v>
      </c>
      <c r="M273" s="375">
        <v>11939</v>
      </c>
      <c r="N273" s="203">
        <v>0</v>
      </c>
      <c r="O273" s="204">
        <v>0</v>
      </c>
      <c r="P273" s="205">
        <v>0.09</v>
      </c>
      <c r="Q273" s="205">
        <v>1.3777681641450957E-2</v>
      </c>
      <c r="R273" s="206">
        <v>0</v>
      </c>
      <c r="S273" s="207">
        <v>11046</v>
      </c>
      <c r="T273" s="208">
        <v>0</v>
      </c>
      <c r="U273" s="208">
        <v>0</v>
      </c>
      <c r="V273" s="208">
        <v>0</v>
      </c>
      <c r="W273" s="208">
        <v>893</v>
      </c>
      <c r="X273" s="378">
        <v>11939</v>
      </c>
      <c r="Y273" s="215">
        <v>0</v>
      </c>
      <c r="Z273" s="204">
        <v>0</v>
      </c>
      <c r="AA273" s="202">
        <v>0</v>
      </c>
      <c r="AB273" s="202">
        <v>0</v>
      </c>
      <c r="AC273" s="214">
        <v>0</v>
      </c>
      <c r="AE273" s="227">
        <f t="shared" si="12"/>
        <v>0</v>
      </c>
      <c r="AF273" s="228">
        <f t="shared" si="13"/>
        <v>0</v>
      </c>
      <c r="AG273" s="229">
        <f t="shared" si="14"/>
        <v>0</v>
      </c>
    </row>
    <row r="274" spans="1:33" s="209" customFormat="1" ht="13.8" x14ac:dyDescent="0.3">
      <c r="A274" s="210">
        <v>444</v>
      </c>
      <c r="B274" s="211">
        <v>444035035</v>
      </c>
      <c r="C274" s="212" t="s">
        <v>175</v>
      </c>
      <c r="D274" s="211">
        <v>35</v>
      </c>
      <c r="E274" s="212" t="s">
        <v>22</v>
      </c>
      <c r="F274" s="211">
        <v>35</v>
      </c>
      <c r="G274" s="213" t="s">
        <v>22</v>
      </c>
      <c r="H274" s="374">
        <v>632</v>
      </c>
      <c r="I274" s="201">
        <v>11338</v>
      </c>
      <c r="J274" s="202">
        <v>3978</v>
      </c>
      <c r="K274" s="202">
        <v>0</v>
      </c>
      <c r="L274" s="202">
        <v>893</v>
      </c>
      <c r="M274" s="375">
        <v>16209</v>
      </c>
      <c r="N274" s="203">
        <v>0</v>
      </c>
      <c r="O274" s="204">
        <v>0</v>
      </c>
      <c r="P274" s="205">
        <v>0.18</v>
      </c>
      <c r="Q274" s="205">
        <v>0.15096254097872849</v>
      </c>
      <c r="R274" s="206">
        <v>0</v>
      </c>
      <c r="S274" s="207">
        <v>9679712</v>
      </c>
      <c r="T274" s="208">
        <v>0</v>
      </c>
      <c r="U274" s="208">
        <v>0</v>
      </c>
      <c r="V274" s="208">
        <v>0</v>
      </c>
      <c r="W274" s="208">
        <v>564376</v>
      </c>
      <c r="X274" s="378">
        <v>10244088</v>
      </c>
      <c r="Y274" s="215">
        <v>0</v>
      </c>
      <c r="Z274" s="204">
        <v>0</v>
      </c>
      <c r="AA274" s="202">
        <v>0</v>
      </c>
      <c r="AB274" s="202">
        <v>0</v>
      </c>
      <c r="AC274" s="214">
        <v>0</v>
      </c>
      <c r="AE274" s="227">
        <f t="shared" si="12"/>
        <v>0</v>
      </c>
      <c r="AF274" s="228">
        <f t="shared" si="13"/>
        <v>0</v>
      </c>
      <c r="AG274" s="229">
        <f t="shared" si="14"/>
        <v>0</v>
      </c>
    </row>
    <row r="275" spans="1:33" s="209" customFormat="1" ht="13.8" x14ac:dyDescent="0.3">
      <c r="A275" s="210">
        <v>444</v>
      </c>
      <c r="B275" s="211">
        <v>444035044</v>
      </c>
      <c r="C275" s="212" t="s">
        <v>175</v>
      </c>
      <c r="D275" s="211">
        <v>35</v>
      </c>
      <c r="E275" s="212" t="s">
        <v>22</v>
      </c>
      <c r="F275" s="211">
        <v>44</v>
      </c>
      <c r="G275" s="213" t="s">
        <v>35</v>
      </c>
      <c r="H275" s="374">
        <v>2</v>
      </c>
      <c r="I275" s="201">
        <v>10323</v>
      </c>
      <c r="J275" s="202">
        <v>236</v>
      </c>
      <c r="K275" s="202">
        <v>0</v>
      </c>
      <c r="L275" s="202">
        <v>893</v>
      </c>
      <c r="M275" s="375">
        <v>11452</v>
      </c>
      <c r="N275" s="203">
        <v>0</v>
      </c>
      <c r="O275" s="204">
        <v>0</v>
      </c>
      <c r="P275" s="205">
        <v>0.09</v>
      </c>
      <c r="Q275" s="205">
        <v>5.7376212232234096E-2</v>
      </c>
      <c r="R275" s="206">
        <v>0</v>
      </c>
      <c r="S275" s="207">
        <v>21118</v>
      </c>
      <c r="T275" s="208">
        <v>0</v>
      </c>
      <c r="U275" s="208">
        <v>0</v>
      </c>
      <c r="V275" s="208">
        <v>0</v>
      </c>
      <c r="W275" s="208">
        <v>1786</v>
      </c>
      <c r="X275" s="378">
        <v>22904</v>
      </c>
      <c r="Y275" s="215">
        <v>0</v>
      </c>
      <c r="Z275" s="204">
        <v>0</v>
      </c>
      <c r="AA275" s="202">
        <v>0</v>
      </c>
      <c r="AB275" s="202">
        <v>0</v>
      </c>
      <c r="AC275" s="214">
        <v>0</v>
      </c>
      <c r="AE275" s="227">
        <f t="shared" si="12"/>
        <v>0</v>
      </c>
      <c r="AF275" s="228">
        <f t="shared" si="13"/>
        <v>0</v>
      </c>
      <c r="AG275" s="229">
        <f t="shared" si="14"/>
        <v>0</v>
      </c>
    </row>
    <row r="276" spans="1:33" s="209" customFormat="1" ht="13.8" x14ac:dyDescent="0.3">
      <c r="A276" s="210">
        <v>444</v>
      </c>
      <c r="B276" s="211">
        <v>444035199</v>
      </c>
      <c r="C276" s="212" t="s">
        <v>175</v>
      </c>
      <c r="D276" s="211">
        <v>35</v>
      </c>
      <c r="E276" s="212" t="s">
        <v>22</v>
      </c>
      <c r="F276" s="211">
        <v>199</v>
      </c>
      <c r="G276" s="213" t="s">
        <v>162</v>
      </c>
      <c r="H276" s="374">
        <v>1</v>
      </c>
      <c r="I276" s="201">
        <v>10270.273693743404</v>
      </c>
      <c r="J276" s="202">
        <v>6906</v>
      </c>
      <c r="K276" s="202">
        <v>0</v>
      </c>
      <c r="L276" s="202">
        <v>893</v>
      </c>
      <c r="M276" s="375">
        <v>18069.273693743402</v>
      </c>
      <c r="N276" s="203">
        <v>0</v>
      </c>
      <c r="O276" s="204">
        <v>0</v>
      </c>
      <c r="P276" s="205">
        <v>0.09</v>
      </c>
      <c r="Q276" s="205">
        <v>7.5875780421165873E-4</v>
      </c>
      <c r="R276" s="206">
        <v>0</v>
      </c>
      <c r="S276" s="207">
        <v>17176</v>
      </c>
      <c r="T276" s="208">
        <v>0</v>
      </c>
      <c r="U276" s="208">
        <v>0</v>
      </c>
      <c r="V276" s="208">
        <v>0</v>
      </c>
      <c r="W276" s="208">
        <v>893</v>
      </c>
      <c r="X276" s="378">
        <v>18069</v>
      </c>
      <c r="Y276" s="215">
        <v>0</v>
      </c>
      <c r="Z276" s="204">
        <v>0</v>
      </c>
      <c r="AA276" s="202">
        <v>0</v>
      </c>
      <c r="AB276" s="202">
        <v>0</v>
      </c>
      <c r="AC276" s="214">
        <v>0</v>
      </c>
      <c r="AE276" s="227">
        <f t="shared" si="12"/>
        <v>0</v>
      </c>
      <c r="AF276" s="228">
        <f t="shared" si="13"/>
        <v>0</v>
      </c>
      <c r="AG276" s="229">
        <f t="shared" si="14"/>
        <v>0</v>
      </c>
    </row>
    <row r="277" spans="1:33" s="209" customFormat="1" ht="13.8" x14ac:dyDescent="0.3">
      <c r="A277" s="210">
        <v>444</v>
      </c>
      <c r="B277" s="211">
        <v>444035220</v>
      </c>
      <c r="C277" s="212" t="s">
        <v>175</v>
      </c>
      <c r="D277" s="211">
        <v>35</v>
      </c>
      <c r="E277" s="212" t="s">
        <v>22</v>
      </c>
      <c r="F277" s="211">
        <v>220</v>
      </c>
      <c r="G277" s="213" t="s">
        <v>42</v>
      </c>
      <c r="H277" s="374">
        <v>2</v>
      </c>
      <c r="I277" s="201">
        <v>11093.762837015447</v>
      </c>
      <c r="J277" s="202">
        <v>4440</v>
      </c>
      <c r="K277" s="202">
        <v>0</v>
      </c>
      <c r="L277" s="202">
        <v>893</v>
      </c>
      <c r="M277" s="375">
        <v>16426.762837015449</v>
      </c>
      <c r="N277" s="203">
        <v>0</v>
      </c>
      <c r="O277" s="204">
        <v>0</v>
      </c>
      <c r="P277" s="205">
        <v>0.09</v>
      </c>
      <c r="Q277" s="205">
        <v>1.4823609411200473E-2</v>
      </c>
      <c r="R277" s="206">
        <v>0</v>
      </c>
      <c r="S277" s="207">
        <v>31068</v>
      </c>
      <c r="T277" s="208">
        <v>0</v>
      </c>
      <c r="U277" s="208">
        <v>0</v>
      </c>
      <c r="V277" s="208">
        <v>0</v>
      </c>
      <c r="W277" s="208">
        <v>1786</v>
      </c>
      <c r="X277" s="378">
        <v>32854</v>
      </c>
      <c r="Y277" s="215">
        <v>0</v>
      </c>
      <c r="Z277" s="204">
        <v>0</v>
      </c>
      <c r="AA277" s="202">
        <v>0</v>
      </c>
      <c r="AB277" s="202">
        <v>0</v>
      </c>
      <c r="AC277" s="214">
        <v>0</v>
      </c>
      <c r="AE277" s="227">
        <f t="shared" si="12"/>
        <v>0</v>
      </c>
      <c r="AF277" s="228">
        <f t="shared" si="13"/>
        <v>0</v>
      </c>
      <c r="AG277" s="229">
        <f t="shared" si="14"/>
        <v>0</v>
      </c>
    </row>
    <row r="278" spans="1:33" s="209" customFormat="1" ht="13.8" x14ac:dyDescent="0.3">
      <c r="A278" s="210">
        <v>444</v>
      </c>
      <c r="B278" s="211">
        <v>444035244</v>
      </c>
      <c r="C278" s="212" t="s">
        <v>175</v>
      </c>
      <c r="D278" s="211">
        <v>35</v>
      </c>
      <c r="E278" s="212" t="s">
        <v>22</v>
      </c>
      <c r="F278" s="211">
        <v>244</v>
      </c>
      <c r="G278" s="213" t="s">
        <v>43</v>
      </c>
      <c r="H278" s="374">
        <v>6</v>
      </c>
      <c r="I278" s="201">
        <v>10673</v>
      </c>
      <c r="J278" s="202">
        <v>4225</v>
      </c>
      <c r="K278" s="202">
        <v>0</v>
      </c>
      <c r="L278" s="202">
        <v>893</v>
      </c>
      <c r="M278" s="375">
        <v>15791</v>
      </c>
      <c r="N278" s="203">
        <v>0</v>
      </c>
      <c r="O278" s="204">
        <v>0</v>
      </c>
      <c r="P278" s="205">
        <v>0.18</v>
      </c>
      <c r="Q278" s="205">
        <v>0.11013649821134344</v>
      </c>
      <c r="R278" s="206">
        <v>0</v>
      </c>
      <c r="S278" s="207">
        <v>89388</v>
      </c>
      <c r="T278" s="208">
        <v>0</v>
      </c>
      <c r="U278" s="208">
        <v>0</v>
      </c>
      <c r="V278" s="208">
        <v>0</v>
      </c>
      <c r="W278" s="208">
        <v>5358</v>
      </c>
      <c r="X278" s="378">
        <v>94746</v>
      </c>
      <c r="Y278" s="215">
        <v>0</v>
      </c>
      <c r="Z278" s="204">
        <v>0</v>
      </c>
      <c r="AA278" s="202">
        <v>0</v>
      </c>
      <c r="AB278" s="202">
        <v>0</v>
      </c>
      <c r="AC278" s="214">
        <v>0</v>
      </c>
      <c r="AE278" s="227">
        <f t="shared" si="12"/>
        <v>0</v>
      </c>
      <c r="AF278" s="228">
        <f t="shared" si="13"/>
        <v>0</v>
      </c>
      <c r="AG278" s="229">
        <f t="shared" si="14"/>
        <v>0</v>
      </c>
    </row>
    <row r="279" spans="1:33" s="209" customFormat="1" ht="13.8" x14ac:dyDescent="0.3">
      <c r="A279" s="210">
        <v>444</v>
      </c>
      <c r="B279" s="211">
        <v>444035336</v>
      </c>
      <c r="C279" s="212" t="s">
        <v>175</v>
      </c>
      <c r="D279" s="211">
        <v>35</v>
      </c>
      <c r="E279" s="212" t="s">
        <v>22</v>
      </c>
      <c r="F279" s="211">
        <v>336</v>
      </c>
      <c r="G279" s="213" t="s">
        <v>48</v>
      </c>
      <c r="H279" s="374">
        <v>2</v>
      </c>
      <c r="I279" s="201">
        <v>10317</v>
      </c>
      <c r="J279" s="202">
        <v>1948</v>
      </c>
      <c r="K279" s="202">
        <v>0</v>
      </c>
      <c r="L279" s="202">
        <v>893</v>
      </c>
      <c r="M279" s="375">
        <v>13158</v>
      </c>
      <c r="N279" s="203">
        <v>0</v>
      </c>
      <c r="O279" s="204">
        <v>0</v>
      </c>
      <c r="P279" s="205">
        <v>0.09</v>
      </c>
      <c r="Q279" s="205">
        <v>3.7803223698042246E-2</v>
      </c>
      <c r="R279" s="206">
        <v>0</v>
      </c>
      <c r="S279" s="207">
        <v>24530</v>
      </c>
      <c r="T279" s="208">
        <v>0</v>
      </c>
      <c r="U279" s="208">
        <v>0</v>
      </c>
      <c r="V279" s="208">
        <v>0</v>
      </c>
      <c r="W279" s="208">
        <v>1786</v>
      </c>
      <c r="X279" s="378">
        <v>26316</v>
      </c>
      <c r="Y279" s="215">
        <v>0</v>
      </c>
      <c r="Z279" s="204">
        <v>0</v>
      </c>
      <c r="AA279" s="202">
        <v>0</v>
      </c>
      <c r="AB279" s="202">
        <v>0</v>
      </c>
      <c r="AC279" s="214">
        <v>0</v>
      </c>
      <c r="AE279" s="227">
        <f t="shared" si="12"/>
        <v>0</v>
      </c>
      <c r="AF279" s="228">
        <f t="shared" si="13"/>
        <v>0</v>
      </c>
      <c r="AG279" s="229">
        <f t="shared" si="14"/>
        <v>0</v>
      </c>
    </row>
    <row r="280" spans="1:33" s="209" customFormat="1" ht="13.8" x14ac:dyDescent="0.3">
      <c r="A280" s="210">
        <v>445</v>
      </c>
      <c r="B280" s="211">
        <v>445348017</v>
      </c>
      <c r="C280" s="212" t="s">
        <v>176</v>
      </c>
      <c r="D280" s="211">
        <v>348</v>
      </c>
      <c r="E280" s="212" t="s">
        <v>132</v>
      </c>
      <c r="F280" s="211">
        <v>17</v>
      </c>
      <c r="G280" s="213" t="s">
        <v>177</v>
      </c>
      <c r="H280" s="374">
        <v>6</v>
      </c>
      <c r="I280" s="201">
        <v>11172</v>
      </c>
      <c r="J280" s="202">
        <v>2887</v>
      </c>
      <c r="K280" s="202">
        <v>0</v>
      </c>
      <c r="L280" s="202">
        <v>893</v>
      </c>
      <c r="M280" s="375">
        <v>14952</v>
      </c>
      <c r="N280" s="203">
        <v>8.4033613445378148E-3</v>
      </c>
      <c r="O280" s="204">
        <v>0</v>
      </c>
      <c r="P280" s="205">
        <v>0.09</v>
      </c>
      <c r="Q280" s="205">
        <v>2.5676402700513926E-3</v>
      </c>
      <c r="R280" s="206">
        <v>0</v>
      </c>
      <c r="S280" s="207">
        <v>84234</v>
      </c>
      <c r="T280" s="208">
        <v>0</v>
      </c>
      <c r="U280" s="208">
        <v>0</v>
      </c>
      <c r="V280" s="208">
        <v>0</v>
      </c>
      <c r="W280" s="208">
        <v>5352</v>
      </c>
      <c r="X280" s="378">
        <v>89586</v>
      </c>
      <c r="Y280" s="215">
        <v>0</v>
      </c>
      <c r="Z280" s="204">
        <v>0</v>
      </c>
      <c r="AA280" s="202">
        <v>0</v>
      </c>
      <c r="AB280" s="202">
        <v>0</v>
      </c>
      <c r="AC280" s="214">
        <v>0</v>
      </c>
      <c r="AE280" s="227">
        <f t="shared" si="12"/>
        <v>0</v>
      </c>
      <c r="AF280" s="228">
        <f t="shared" si="13"/>
        <v>0</v>
      </c>
      <c r="AG280" s="229">
        <f t="shared" si="14"/>
        <v>0</v>
      </c>
    </row>
    <row r="281" spans="1:33" s="209" customFormat="1" ht="13.8" x14ac:dyDescent="0.3">
      <c r="A281" s="210">
        <v>445</v>
      </c>
      <c r="B281" s="211">
        <v>445348064</v>
      </c>
      <c r="C281" s="212" t="s">
        <v>176</v>
      </c>
      <c r="D281" s="211">
        <v>348</v>
      </c>
      <c r="E281" s="212" t="s">
        <v>132</v>
      </c>
      <c r="F281" s="211">
        <v>64</v>
      </c>
      <c r="G281" s="213" t="s">
        <v>121</v>
      </c>
      <c r="H281" s="374">
        <v>2</v>
      </c>
      <c r="I281" s="201">
        <v>9269</v>
      </c>
      <c r="J281" s="202">
        <v>1556</v>
      </c>
      <c r="K281" s="202">
        <v>0</v>
      </c>
      <c r="L281" s="202">
        <v>893</v>
      </c>
      <c r="M281" s="375">
        <v>11718</v>
      </c>
      <c r="N281" s="203">
        <v>2.8011204481792717E-3</v>
      </c>
      <c r="O281" s="204">
        <v>0</v>
      </c>
      <c r="P281" s="205">
        <v>0.18</v>
      </c>
      <c r="Q281" s="205">
        <v>3.127460392934913E-2</v>
      </c>
      <c r="R281" s="206">
        <v>0</v>
      </c>
      <c r="S281" s="207">
        <v>21620</v>
      </c>
      <c r="T281" s="208">
        <v>0</v>
      </c>
      <c r="U281" s="208">
        <v>0</v>
      </c>
      <c r="V281" s="208">
        <v>0</v>
      </c>
      <c r="W281" s="208">
        <v>1784</v>
      </c>
      <c r="X281" s="378">
        <v>23404</v>
      </c>
      <c r="Y281" s="215">
        <v>0</v>
      </c>
      <c r="Z281" s="204">
        <v>0</v>
      </c>
      <c r="AA281" s="202">
        <v>0</v>
      </c>
      <c r="AB281" s="202">
        <v>0</v>
      </c>
      <c r="AC281" s="214">
        <v>0</v>
      </c>
      <c r="AE281" s="227">
        <f t="shared" si="12"/>
        <v>0</v>
      </c>
      <c r="AF281" s="228">
        <f t="shared" si="13"/>
        <v>0</v>
      </c>
      <c r="AG281" s="229">
        <f t="shared" si="14"/>
        <v>0</v>
      </c>
    </row>
    <row r="282" spans="1:33" s="209" customFormat="1" ht="13.8" x14ac:dyDescent="0.3">
      <c r="A282" s="210">
        <v>445</v>
      </c>
      <c r="B282" s="211">
        <v>445348110</v>
      </c>
      <c r="C282" s="212" t="s">
        <v>176</v>
      </c>
      <c r="D282" s="211">
        <v>348</v>
      </c>
      <c r="E282" s="212" t="s">
        <v>132</v>
      </c>
      <c r="F282" s="211">
        <v>110</v>
      </c>
      <c r="G282" s="213" t="s">
        <v>122</v>
      </c>
      <c r="H282" s="374">
        <v>1</v>
      </c>
      <c r="I282" s="201">
        <v>8749</v>
      </c>
      <c r="J282" s="202">
        <v>1798</v>
      </c>
      <c r="K282" s="202">
        <v>0</v>
      </c>
      <c r="L282" s="202">
        <v>893</v>
      </c>
      <c r="M282" s="375">
        <v>11440</v>
      </c>
      <c r="N282" s="203">
        <v>1.4005602240896359E-3</v>
      </c>
      <c r="O282" s="204">
        <v>0</v>
      </c>
      <c r="P282" s="205">
        <v>0.09</v>
      </c>
      <c r="Q282" s="205">
        <v>7.6393824645962696E-3</v>
      </c>
      <c r="R282" s="206">
        <v>0</v>
      </c>
      <c r="S282" s="207">
        <v>10532</v>
      </c>
      <c r="T282" s="208">
        <v>0</v>
      </c>
      <c r="U282" s="208">
        <v>0</v>
      </c>
      <c r="V282" s="208">
        <v>0</v>
      </c>
      <c r="W282" s="208">
        <v>892</v>
      </c>
      <c r="X282" s="378">
        <v>11424</v>
      </c>
      <c r="Y282" s="215">
        <v>0</v>
      </c>
      <c r="Z282" s="204">
        <v>0</v>
      </c>
      <c r="AA282" s="202">
        <v>0</v>
      </c>
      <c r="AB282" s="202">
        <v>0</v>
      </c>
      <c r="AC282" s="214">
        <v>0</v>
      </c>
      <c r="AE282" s="227">
        <f t="shared" si="12"/>
        <v>0</v>
      </c>
      <c r="AF282" s="228">
        <f t="shared" si="13"/>
        <v>0</v>
      </c>
      <c r="AG282" s="229">
        <f t="shared" si="14"/>
        <v>0</v>
      </c>
    </row>
    <row r="283" spans="1:33" s="209" customFormat="1" ht="13.8" x14ac:dyDescent="0.3">
      <c r="A283" s="210">
        <v>445</v>
      </c>
      <c r="B283" s="211">
        <v>445348151</v>
      </c>
      <c r="C283" s="212" t="s">
        <v>176</v>
      </c>
      <c r="D283" s="211">
        <v>348</v>
      </c>
      <c r="E283" s="212" t="s">
        <v>132</v>
      </c>
      <c r="F283" s="211">
        <v>151</v>
      </c>
      <c r="G283" s="213" t="s">
        <v>178</v>
      </c>
      <c r="H283" s="374">
        <v>9</v>
      </c>
      <c r="I283" s="201">
        <v>10838</v>
      </c>
      <c r="J283" s="202">
        <v>1733</v>
      </c>
      <c r="K283" s="202">
        <v>0</v>
      </c>
      <c r="L283" s="202">
        <v>893</v>
      </c>
      <c r="M283" s="375">
        <v>13464</v>
      </c>
      <c r="N283" s="203">
        <v>1.2605042016806723E-2</v>
      </c>
      <c r="O283" s="204">
        <v>0</v>
      </c>
      <c r="P283" s="205">
        <v>0.09</v>
      </c>
      <c r="Q283" s="205">
        <v>7.4302737945949968E-3</v>
      </c>
      <c r="R283" s="206">
        <v>0</v>
      </c>
      <c r="S283" s="207">
        <v>112977</v>
      </c>
      <c r="T283" s="208">
        <v>0</v>
      </c>
      <c r="U283" s="208">
        <v>0</v>
      </c>
      <c r="V283" s="208">
        <v>0</v>
      </c>
      <c r="W283" s="208">
        <v>8028</v>
      </c>
      <c r="X283" s="378">
        <v>121005</v>
      </c>
      <c r="Y283" s="215">
        <v>0</v>
      </c>
      <c r="Z283" s="204">
        <v>0</v>
      </c>
      <c r="AA283" s="202">
        <v>0</v>
      </c>
      <c r="AB283" s="202">
        <v>0</v>
      </c>
      <c r="AC283" s="214">
        <v>0</v>
      </c>
      <c r="AE283" s="227">
        <f t="shared" si="12"/>
        <v>0</v>
      </c>
      <c r="AF283" s="228">
        <f t="shared" si="13"/>
        <v>0</v>
      </c>
      <c r="AG283" s="229">
        <f t="shared" si="14"/>
        <v>0</v>
      </c>
    </row>
    <row r="284" spans="1:33" s="209" customFormat="1" ht="13.8" x14ac:dyDescent="0.3">
      <c r="A284" s="210">
        <v>445</v>
      </c>
      <c r="B284" s="211">
        <v>445348153</v>
      </c>
      <c r="C284" s="212" t="s">
        <v>176</v>
      </c>
      <c r="D284" s="211">
        <v>348</v>
      </c>
      <c r="E284" s="212" t="s">
        <v>132</v>
      </c>
      <c r="F284" s="211">
        <v>153</v>
      </c>
      <c r="G284" s="213" t="s">
        <v>124</v>
      </c>
      <c r="H284" s="374">
        <v>1</v>
      </c>
      <c r="I284" s="201">
        <v>8410</v>
      </c>
      <c r="J284" s="202">
        <v>445</v>
      </c>
      <c r="K284" s="202">
        <v>0</v>
      </c>
      <c r="L284" s="202">
        <v>893</v>
      </c>
      <c r="M284" s="375">
        <v>9748</v>
      </c>
      <c r="N284" s="203">
        <v>1.4005602240896359E-3</v>
      </c>
      <c r="O284" s="204">
        <v>0</v>
      </c>
      <c r="P284" s="205">
        <v>0.09</v>
      </c>
      <c r="Q284" s="205">
        <v>1.2929724306354589E-2</v>
      </c>
      <c r="R284" s="206">
        <v>0</v>
      </c>
      <c r="S284" s="207">
        <v>8843</v>
      </c>
      <c r="T284" s="208">
        <v>0</v>
      </c>
      <c r="U284" s="208">
        <v>0</v>
      </c>
      <c r="V284" s="208">
        <v>0</v>
      </c>
      <c r="W284" s="208">
        <v>892</v>
      </c>
      <c r="X284" s="378">
        <v>9735</v>
      </c>
      <c r="Y284" s="215">
        <v>0</v>
      </c>
      <c r="Z284" s="204">
        <v>0</v>
      </c>
      <c r="AA284" s="202">
        <v>0</v>
      </c>
      <c r="AB284" s="202">
        <v>0</v>
      </c>
      <c r="AC284" s="214">
        <v>0</v>
      </c>
      <c r="AE284" s="227">
        <f t="shared" si="12"/>
        <v>0</v>
      </c>
      <c r="AF284" s="228">
        <f t="shared" si="13"/>
        <v>0</v>
      </c>
      <c r="AG284" s="229">
        <f t="shared" si="14"/>
        <v>0</v>
      </c>
    </row>
    <row r="285" spans="1:33" s="209" customFormat="1" ht="13.8" x14ac:dyDescent="0.3">
      <c r="A285" s="210">
        <v>445</v>
      </c>
      <c r="B285" s="211">
        <v>445348186</v>
      </c>
      <c r="C285" s="212" t="s">
        <v>176</v>
      </c>
      <c r="D285" s="211">
        <v>348</v>
      </c>
      <c r="E285" s="212" t="s">
        <v>132</v>
      </c>
      <c r="F285" s="211">
        <v>186</v>
      </c>
      <c r="G285" s="213" t="s">
        <v>180</v>
      </c>
      <c r="H285" s="374">
        <v>5</v>
      </c>
      <c r="I285" s="201">
        <v>10361</v>
      </c>
      <c r="J285" s="202">
        <v>4309</v>
      </c>
      <c r="K285" s="202">
        <v>0</v>
      </c>
      <c r="L285" s="202">
        <v>893</v>
      </c>
      <c r="M285" s="375">
        <v>15563</v>
      </c>
      <c r="N285" s="203">
        <v>7.0028011204481795E-3</v>
      </c>
      <c r="O285" s="204">
        <v>0</v>
      </c>
      <c r="P285" s="205">
        <v>0.09</v>
      </c>
      <c r="Q285" s="205">
        <v>3.4850578660176722E-3</v>
      </c>
      <c r="R285" s="206">
        <v>0</v>
      </c>
      <c r="S285" s="207">
        <v>73245</v>
      </c>
      <c r="T285" s="208">
        <v>0</v>
      </c>
      <c r="U285" s="208">
        <v>0</v>
      </c>
      <c r="V285" s="208">
        <v>0</v>
      </c>
      <c r="W285" s="208">
        <v>4460</v>
      </c>
      <c r="X285" s="378">
        <v>77705</v>
      </c>
      <c r="Y285" s="215">
        <v>0</v>
      </c>
      <c r="Z285" s="204">
        <v>0</v>
      </c>
      <c r="AA285" s="202">
        <v>0</v>
      </c>
      <c r="AB285" s="202">
        <v>0</v>
      </c>
      <c r="AC285" s="214">
        <v>0</v>
      </c>
      <c r="AE285" s="227">
        <f t="shared" si="12"/>
        <v>0</v>
      </c>
      <c r="AF285" s="228">
        <f t="shared" si="13"/>
        <v>0</v>
      </c>
      <c r="AG285" s="229">
        <f t="shared" si="14"/>
        <v>0</v>
      </c>
    </row>
    <row r="286" spans="1:33" s="209" customFormat="1" ht="13.8" x14ac:dyDescent="0.3">
      <c r="A286" s="210">
        <v>445</v>
      </c>
      <c r="B286" s="211">
        <v>445348226</v>
      </c>
      <c r="C286" s="212" t="s">
        <v>176</v>
      </c>
      <c r="D286" s="211">
        <v>348</v>
      </c>
      <c r="E286" s="212" t="s">
        <v>132</v>
      </c>
      <c r="F286" s="211">
        <v>226</v>
      </c>
      <c r="G286" s="213" t="s">
        <v>181</v>
      </c>
      <c r="H286" s="374">
        <v>30</v>
      </c>
      <c r="I286" s="201">
        <v>10768</v>
      </c>
      <c r="J286" s="202">
        <v>662</v>
      </c>
      <c r="K286" s="202">
        <v>0</v>
      </c>
      <c r="L286" s="202">
        <v>893</v>
      </c>
      <c r="M286" s="375">
        <v>12323</v>
      </c>
      <c r="N286" s="203">
        <v>4.2016806722689072E-2</v>
      </c>
      <c r="O286" s="204">
        <v>0</v>
      </c>
      <c r="P286" s="205">
        <v>0.09</v>
      </c>
      <c r="Q286" s="205">
        <v>1.6919534304309213E-2</v>
      </c>
      <c r="R286" s="206">
        <v>0</v>
      </c>
      <c r="S286" s="207">
        <v>342420</v>
      </c>
      <c r="T286" s="208">
        <v>0</v>
      </c>
      <c r="U286" s="208">
        <v>0</v>
      </c>
      <c r="V286" s="208">
        <v>0</v>
      </c>
      <c r="W286" s="208">
        <v>26760</v>
      </c>
      <c r="X286" s="378">
        <v>369180</v>
      </c>
      <c r="Y286" s="215">
        <v>0</v>
      </c>
      <c r="Z286" s="204">
        <v>0</v>
      </c>
      <c r="AA286" s="202">
        <v>0</v>
      </c>
      <c r="AB286" s="202">
        <v>0</v>
      </c>
      <c r="AC286" s="214">
        <v>0</v>
      </c>
      <c r="AE286" s="227">
        <f t="shared" si="12"/>
        <v>0</v>
      </c>
      <c r="AF286" s="228">
        <f t="shared" si="13"/>
        <v>0</v>
      </c>
      <c r="AG286" s="229">
        <f t="shared" si="14"/>
        <v>0</v>
      </c>
    </row>
    <row r="287" spans="1:33" s="209" customFormat="1" ht="13.8" x14ac:dyDescent="0.3">
      <c r="A287" s="210">
        <v>445</v>
      </c>
      <c r="B287" s="211">
        <v>445348271</v>
      </c>
      <c r="C287" s="212" t="s">
        <v>176</v>
      </c>
      <c r="D287" s="211">
        <v>348</v>
      </c>
      <c r="E287" s="212" t="s">
        <v>132</v>
      </c>
      <c r="F287" s="211">
        <v>271</v>
      </c>
      <c r="G287" s="213" t="s">
        <v>129</v>
      </c>
      <c r="H287" s="374">
        <v>3</v>
      </c>
      <c r="I287" s="201">
        <v>11072</v>
      </c>
      <c r="J287" s="202">
        <v>3121</v>
      </c>
      <c r="K287" s="202">
        <v>0</v>
      </c>
      <c r="L287" s="202">
        <v>893</v>
      </c>
      <c r="M287" s="375">
        <v>15086</v>
      </c>
      <c r="N287" s="203">
        <v>4.2016806722689074E-3</v>
      </c>
      <c r="O287" s="204">
        <v>0</v>
      </c>
      <c r="P287" s="205">
        <v>0.09</v>
      </c>
      <c r="Q287" s="205">
        <v>4.8286132983035562E-3</v>
      </c>
      <c r="R287" s="206">
        <v>0</v>
      </c>
      <c r="S287" s="207">
        <v>42519</v>
      </c>
      <c r="T287" s="208">
        <v>0</v>
      </c>
      <c r="U287" s="208">
        <v>0</v>
      </c>
      <c r="V287" s="208">
        <v>0</v>
      </c>
      <c r="W287" s="208">
        <v>2676</v>
      </c>
      <c r="X287" s="378">
        <v>45195</v>
      </c>
      <c r="Y287" s="215">
        <v>0</v>
      </c>
      <c r="Z287" s="204">
        <v>0</v>
      </c>
      <c r="AA287" s="202">
        <v>0</v>
      </c>
      <c r="AB287" s="202">
        <v>0</v>
      </c>
      <c r="AC287" s="214">
        <v>0</v>
      </c>
      <c r="AE287" s="227">
        <f t="shared" si="12"/>
        <v>0</v>
      </c>
      <c r="AF287" s="228">
        <f t="shared" si="13"/>
        <v>0</v>
      </c>
      <c r="AG287" s="229">
        <f t="shared" si="14"/>
        <v>0</v>
      </c>
    </row>
    <row r="288" spans="1:33" s="209" customFormat="1" ht="13.8" x14ac:dyDescent="0.3">
      <c r="A288" s="210">
        <v>445</v>
      </c>
      <c r="B288" s="211">
        <v>445348316</v>
      </c>
      <c r="C288" s="212" t="s">
        <v>176</v>
      </c>
      <c r="D288" s="211">
        <v>348</v>
      </c>
      <c r="E288" s="212" t="s">
        <v>132</v>
      </c>
      <c r="F288" s="211">
        <v>316</v>
      </c>
      <c r="G288" s="213" t="s">
        <v>182</v>
      </c>
      <c r="H288" s="374">
        <v>2</v>
      </c>
      <c r="I288" s="201">
        <v>10458</v>
      </c>
      <c r="J288" s="202">
        <v>1432</v>
      </c>
      <c r="K288" s="202">
        <v>0</v>
      </c>
      <c r="L288" s="202">
        <v>893</v>
      </c>
      <c r="M288" s="375">
        <v>12783</v>
      </c>
      <c r="N288" s="203">
        <v>2.8011204481792717E-3</v>
      </c>
      <c r="O288" s="204">
        <v>0</v>
      </c>
      <c r="P288" s="205">
        <v>0.18</v>
      </c>
      <c r="Q288" s="205">
        <v>5.6396991841274578E-3</v>
      </c>
      <c r="R288" s="206">
        <v>0</v>
      </c>
      <c r="S288" s="207">
        <v>23746</v>
      </c>
      <c r="T288" s="208">
        <v>0</v>
      </c>
      <c r="U288" s="208">
        <v>0</v>
      </c>
      <c r="V288" s="208">
        <v>0</v>
      </c>
      <c r="W288" s="208">
        <v>1784</v>
      </c>
      <c r="X288" s="378">
        <v>25530</v>
      </c>
      <c r="Y288" s="215">
        <v>0</v>
      </c>
      <c r="Z288" s="204">
        <v>0</v>
      </c>
      <c r="AA288" s="202">
        <v>0</v>
      </c>
      <c r="AB288" s="202">
        <v>0</v>
      </c>
      <c r="AC288" s="214">
        <v>0</v>
      </c>
      <c r="AE288" s="227">
        <f t="shared" si="12"/>
        <v>0</v>
      </c>
      <c r="AF288" s="228">
        <f t="shared" si="13"/>
        <v>0</v>
      </c>
      <c r="AG288" s="229">
        <f t="shared" si="14"/>
        <v>0</v>
      </c>
    </row>
    <row r="289" spans="1:33" s="209" customFormat="1" ht="13.8" x14ac:dyDescent="0.3">
      <c r="A289" s="210">
        <v>445</v>
      </c>
      <c r="B289" s="211">
        <v>445348322</v>
      </c>
      <c r="C289" s="212" t="s">
        <v>176</v>
      </c>
      <c r="D289" s="211">
        <v>348</v>
      </c>
      <c r="E289" s="212" t="s">
        <v>132</v>
      </c>
      <c r="F289" s="211">
        <v>322</v>
      </c>
      <c r="G289" s="213" t="s">
        <v>131</v>
      </c>
      <c r="H289" s="374">
        <v>1</v>
      </c>
      <c r="I289" s="201">
        <v>8749</v>
      </c>
      <c r="J289" s="202">
        <v>4648</v>
      </c>
      <c r="K289" s="202">
        <v>0</v>
      </c>
      <c r="L289" s="202">
        <v>893</v>
      </c>
      <c r="M289" s="375">
        <v>14290</v>
      </c>
      <c r="N289" s="203">
        <v>1.4005602240896359E-3</v>
      </c>
      <c r="O289" s="204">
        <v>0</v>
      </c>
      <c r="P289" s="205">
        <v>0.09</v>
      </c>
      <c r="Q289" s="205">
        <v>6.3849975096657227E-3</v>
      </c>
      <c r="R289" s="206">
        <v>0</v>
      </c>
      <c r="S289" s="207">
        <v>13378</v>
      </c>
      <c r="T289" s="208">
        <v>0</v>
      </c>
      <c r="U289" s="208">
        <v>0</v>
      </c>
      <c r="V289" s="208">
        <v>0</v>
      </c>
      <c r="W289" s="208">
        <v>892</v>
      </c>
      <c r="X289" s="378">
        <v>14270</v>
      </c>
      <c r="Y289" s="215">
        <v>0</v>
      </c>
      <c r="Z289" s="204">
        <v>0</v>
      </c>
      <c r="AA289" s="202">
        <v>0</v>
      </c>
      <c r="AB289" s="202">
        <v>0</v>
      </c>
      <c r="AC289" s="214">
        <v>0</v>
      </c>
      <c r="AE289" s="227">
        <f t="shared" si="12"/>
        <v>0</v>
      </c>
      <c r="AF289" s="228">
        <f t="shared" si="13"/>
        <v>0</v>
      </c>
      <c r="AG289" s="229">
        <f t="shared" si="14"/>
        <v>0</v>
      </c>
    </row>
    <row r="290" spans="1:33" s="209" customFormat="1" ht="13.8" x14ac:dyDescent="0.3">
      <c r="A290" s="210">
        <v>445</v>
      </c>
      <c r="B290" s="211">
        <v>445348348</v>
      </c>
      <c r="C290" s="212" t="s">
        <v>176</v>
      </c>
      <c r="D290" s="211">
        <v>348</v>
      </c>
      <c r="E290" s="212" t="s">
        <v>132</v>
      </c>
      <c r="F290" s="211">
        <v>348</v>
      </c>
      <c r="G290" s="213" t="s">
        <v>132</v>
      </c>
      <c r="H290" s="374">
        <v>1353</v>
      </c>
      <c r="I290" s="201">
        <v>11141</v>
      </c>
      <c r="J290" s="202">
        <v>93</v>
      </c>
      <c r="K290" s="202">
        <v>0</v>
      </c>
      <c r="L290" s="202">
        <v>893</v>
      </c>
      <c r="M290" s="375">
        <v>12127</v>
      </c>
      <c r="N290" s="203">
        <v>1.8949579831932717</v>
      </c>
      <c r="O290" s="204">
        <v>0</v>
      </c>
      <c r="P290" s="205">
        <v>0.09</v>
      </c>
      <c r="Q290" s="205">
        <v>6.3287106966539594E-2</v>
      </c>
      <c r="R290" s="206">
        <v>0</v>
      </c>
      <c r="S290" s="207">
        <v>15177954</v>
      </c>
      <c r="T290" s="208">
        <v>0</v>
      </c>
      <c r="U290" s="208">
        <v>0</v>
      </c>
      <c r="V290" s="208">
        <v>0</v>
      </c>
      <c r="W290" s="208">
        <v>1206876</v>
      </c>
      <c r="X290" s="378">
        <v>16384830</v>
      </c>
      <c r="Y290" s="215">
        <v>0</v>
      </c>
      <c r="Z290" s="204">
        <v>0</v>
      </c>
      <c r="AA290" s="202">
        <v>0</v>
      </c>
      <c r="AB290" s="202">
        <v>0</v>
      </c>
      <c r="AC290" s="214">
        <v>0</v>
      </c>
      <c r="AE290" s="227">
        <f t="shared" si="12"/>
        <v>0</v>
      </c>
      <c r="AF290" s="228">
        <f t="shared" si="13"/>
        <v>0</v>
      </c>
      <c r="AG290" s="229">
        <f t="shared" si="14"/>
        <v>0</v>
      </c>
    </row>
    <row r="291" spans="1:33" s="209" customFormat="1" ht="13.8" x14ac:dyDescent="0.3">
      <c r="A291" s="210">
        <v>445</v>
      </c>
      <c r="B291" s="211">
        <v>445348735</v>
      </c>
      <c r="C291" s="212" t="s">
        <v>176</v>
      </c>
      <c r="D291" s="211">
        <v>348</v>
      </c>
      <c r="E291" s="212" t="s">
        <v>132</v>
      </c>
      <c r="F291" s="211">
        <v>735</v>
      </c>
      <c r="G291" s="213" t="s">
        <v>138</v>
      </c>
      <c r="H291" s="374">
        <v>1</v>
      </c>
      <c r="I291" s="201">
        <v>10570</v>
      </c>
      <c r="J291" s="202">
        <v>4430</v>
      </c>
      <c r="K291" s="202">
        <v>0</v>
      </c>
      <c r="L291" s="202">
        <v>893</v>
      </c>
      <c r="M291" s="375">
        <v>15893</v>
      </c>
      <c r="N291" s="203">
        <v>1.4005602240896359E-3</v>
      </c>
      <c r="O291" s="204">
        <v>0</v>
      </c>
      <c r="P291" s="205">
        <v>0.09</v>
      </c>
      <c r="Q291" s="205">
        <v>2.0793737622488116E-2</v>
      </c>
      <c r="R291" s="206">
        <v>0</v>
      </c>
      <c r="S291" s="207">
        <v>14979</v>
      </c>
      <c r="T291" s="208">
        <v>0</v>
      </c>
      <c r="U291" s="208">
        <v>0</v>
      </c>
      <c r="V291" s="208">
        <v>0</v>
      </c>
      <c r="W291" s="208">
        <v>892</v>
      </c>
      <c r="X291" s="378">
        <v>15871</v>
      </c>
      <c r="Y291" s="215">
        <v>0</v>
      </c>
      <c r="Z291" s="204">
        <v>0</v>
      </c>
      <c r="AA291" s="202">
        <v>0</v>
      </c>
      <c r="AB291" s="202">
        <v>0</v>
      </c>
      <c r="AC291" s="214">
        <v>0</v>
      </c>
      <c r="AE291" s="227">
        <f t="shared" si="12"/>
        <v>0</v>
      </c>
      <c r="AF291" s="228">
        <f t="shared" si="13"/>
        <v>0</v>
      </c>
      <c r="AG291" s="229">
        <f t="shared" si="14"/>
        <v>0</v>
      </c>
    </row>
    <row r="292" spans="1:33" s="209" customFormat="1" ht="13.8" x14ac:dyDescent="0.3">
      <c r="A292" s="210">
        <v>445</v>
      </c>
      <c r="B292" s="211">
        <v>445348767</v>
      </c>
      <c r="C292" s="212" t="s">
        <v>176</v>
      </c>
      <c r="D292" s="211">
        <v>348</v>
      </c>
      <c r="E292" s="212" t="s">
        <v>132</v>
      </c>
      <c r="F292" s="211">
        <v>767</v>
      </c>
      <c r="G292" s="213" t="s">
        <v>184</v>
      </c>
      <c r="H292" s="374">
        <v>4</v>
      </c>
      <c r="I292" s="201">
        <v>9009</v>
      </c>
      <c r="J292" s="202">
        <v>2055</v>
      </c>
      <c r="K292" s="202">
        <v>0</v>
      </c>
      <c r="L292" s="202">
        <v>893</v>
      </c>
      <c r="M292" s="375">
        <v>11957</v>
      </c>
      <c r="N292" s="203">
        <v>5.6022408963585435E-3</v>
      </c>
      <c r="O292" s="204">
        <v>0</v>
      </c>
      <c r="P292" s="205">
        <v>0.09</v>
      </c>
      <c r="Q292" s="205">
        <v>2.2795032768866706E-2</v>
      </c>
      <c r="R292" s="206">
        <v>0</v>
      </c>
      <c r="S292" s="207">
        <v>44196</v>
      </c>
      <c r="T292" s="208">
        <v>0</v>
      </c>
      <c r="U292" s="208">
        <v>0</v>
      </c>
      <c r="V292" s="208">
        <v>0</v>
      </c>
      <c r="W292" s="208">
        <v>3568</v>
      </c>
      <c r="X292" s="378">
        <v>47764</v>
      </c>
      <c r="Y292" s="215">
        <v>0</v>
      </c>
      <c r="Z292" s="204">
        <v>0</v>
      </c>
      <c r="AA292" s="202">
        <v>0</v>
      </c>
      <c r="AB292" s="202">
        <v>0</v>
      </c>
      <c r="AC292" s="214">
        <v>0</v>
      </c>
      <c r="AE292" s="227">
        <f t="shared" si="12"/>
        <v>0</v>
      </c>
      <c r="AF292" s="228">
        <f t="shared" si="13"/>
        <v>0</v>
      </c>
      <c r="AG292" s="229">
        <f t="shared" si="14"/>
        <v>0</v>
      </c>
    </row>
    <row r="293" spans="1:33" s="209" customFormat="1" ht="13.8" x14ac:dyDescent="0.3">
      <c r="A293" s="210">
        <v>445</v>
      </c>
      <c r="B293" s="211">
        <v>445348775</v>
      </c>
      <c r="C293" s="212" t="s">
        <v>176</v>
      </c>
      <c r="D293" s="211">
        <v>348</v>
      </c>
      <c r="E293" s="212" t="s">
        <v>132</v>
      </c>
      <c r="F293" s="211">
        <v>775</v>
      </c>
      <c r="G293" s="213" t="s">
        <v>77</v>
      </c>
      <c r="H293" s="374">
        <v>10</v>
      </c>
      <c r="I293" s="201">
        <v>10048</v>
      </c>
      <c r="J293" s="202">
        <v>2146</v>
      </c>
      <c r="K293" s="202">
        <v>0</v>
      </c>
      <c r="L293" s="202">
        <v>893</v>
      </c>
      <c r="M293" s="375">
        <v>13087</v>
      </c>
      <c r="N293" s="203">
        <v>1.4005602240896359E-2</v>
      </c>
      <c r="O293" s="204">
        <v>0</v>
      </c>
      <c r="P293" s="205">
        <v>0.09</v>
      </c>
      <c r="Q293" s="205">
        <v>4.8430225678268643E-3</v>
      </c>
      <c r="R293" s="206">
        <v>0</v>
      </c>
      <c r="S293" s="207">
        <v>121770</v>
      </c>
      <c r="T293" s="208">
        <v>0</v>
      </c>
      <c r="U293" s="208">
        <v>0</v>
      </c>
      <c r="V293" s="208">
        <v>0</v>
      </c>
      <c r="W293" s="208">
        <v>8920</v>
      </c>
      <c r="X293" s="378">
        <v>130690</v>
      </c>
      <c r="Y293" s="215">
        <v>0</v>
      </c>
      <c r="Z293" s="204">
        <v>0</v>
      </c>
      <c r="AA293" s="202">
        <v>0</v>
      </c>
      <c r="AB293" s="202">
        <v>0</v>
      </c>
      <c r="AC293" s="214">
        <v>0</v>
      </c>
      <c r="AE293" s="227">
        <f t="shared" si="12"/>
        <v>0</v>
      </c>
      <c r="AF293" s="228">
        <f t="shared" si="13"/>
        <v>0</v>
      </c>
      <c r="AG293" s="229">
        <f t="shared" si="14"/>
        <v>0</v>
      </c>
    </row>
    <row r="294" spans="1:33" s="209" customFormat="1" ht="13.8" x14ac:dyDescent="0.3">
      <c r="A294" s="210">
        <v>446</v>
      </c>
      <c r="B294" s="211">
        <v>446099016</v>
      </c>
      <c r="C294" s="212" t="s">
        <v>185</v>
      </c>
      <c r="D294" s="211">
        <v>99</v>
      </c>
      <c r="E294" s="212" t="s">
        <v>186</v>
      </c>
      <c r="F294" s="211">
        <v>16</v>
      </c>
      <c r="G294" s="213" t="s">
        <v>187</v>
      </c>
      <c r="H294" s="374">
        <v>350</v>
      </c>
      <c r="I294" s="201">
        <v>10089</v>
      </c>
      <c r="J294" s="202">
        <v>426</v>
      </c>
      <c r="K294" s="202">
        <v>0</v>
      </c>
      <c r="L294" s="202">
        <v>893</v>
      </c>
      <c r="M294" s="375">
        <v>11408</v>
      </c>
      <c r="N294" s="203">
        <v>0</v>
      </c>
      <c r="O294" s="204">
        <v>0</v>
      </c>
      <c r="P294" s="205">
        <v>0.09</v>
      </c>
      <c r="Q294" s="205">
        <v>4.9152674361417147E-2</v>
      </c>
      <c r="R294" s="206">
        <v>0</v>
      </c>
      <c r="S294" s="207">
        <v>3680250</v>
      </c>
      <c r="T294" s="208">
        <v>0</v>
      </c>
      <c r="U294" s="208">
        <v>0</v>
      </c>
      <c r="V294" s="208">
        <v>0</v>
      </c>
      <c r="W294" s="208">
        <v>312550</v>
      </c>
      <c r="X294" s="378">
        <v>3992800</v>
      </c>
      <c r="Y294" s="215">
        <v>0</v>
      </c>
      <c r="Z294" s="204">
        <v>0</v>
      </c>
      <c r="AA294" s="202">
        <v>0</v>
      </c>
      <c r="AB294" s="202">
        <v>0</v>
      </c>
      <c r="AC294" s="214">
        <v>0</v>
      </c>
      <c r="AE294" s="227">
        <f t="shared" si="12"/>
        <v>0</v>
      </c>
      <c r="AF294" s="228">
        <f t="shared" si="13"/>
        <v>0</v>
      </c>
      <c r="AG294" s="229">
        <f t="shared" si="14"/>
        <v>0</v>
      </c>
    </row>
    <row r="295" spans="1:33" s="209" customFormat="1" ht="13.8" x14ac:dyDescent="0.3">
      <c r="A295" s="210">
        <v>446</v>
      </c>
      <c r="B295" s="211">
        <v>446099018</v>
      </c>
      <c r="C295" s="212" t="s">
        <v>185</v>
      </c>
      <c r="D295" s="211">
        <v>99</v>
      </c>
      <c r="E295" s="212" t="s">
        <v>186</v>
      </c>
      <c r="F295" s="211">
        <v>18</v>
      </c>
      <c r="G295" s="213" t="s">
        <v>188</v>
      </c>
      <c r="H295" s="374">
        <v>6</v>
      </c>
      <c r="I295" s="201">
        <v>11283</v>
      </c>
      <c r="J295" s="202">
        <v>7886</v>
      </c>
      <c r="K295" s="202">
        <v>0</v>
      </c>
      <c r="L295" s="202">
        <v>893</v>
      </c>
      <c r="M295" s="375">
        <v>20062</v>
      </c>
      <c r="N295" s="203">
        <v>0</v>
      </c>
      <c r="O295" s="204">
        <v>0</v>
      </c>
      <c r="P295" s="205">
        <v>0.09</v>
      </c>
      <c r="Q295" s="205">
        <v>1.391707058974105E-2</v>
      </c>
      <c r="R295" s="206">
        <v>0</v>
      </c>
      <c r="S295" s="207">
        <v>115014</v>
      </c>
      <c r="T295" s="208">
        <v>0</v>
      </c>
      <c r="U295" s="208">
        <v>0</v>
      </c>
      <c r="V295" s="208">
        <v>0</v>
      </c>
      <c r="W295" s="208">
        <v>5358</v>
      </c>
      <c r="X295" s="378">
        <v>120372</v>
      </c>
      <c r="Y295" s="215">
        <v>0</v>
      </c>
      <c r="Z295" s="204">
        <v>0</v>
      </c>
      <c r="AA295" s="202">
        <v>0</v>
      </c>
      <c r="AB295" s="202">
        <v>0</v>
      </c>
      <c r="AC295" s="214">
        <v>0</v>
      </c>
      <c r="AE295" s="227">
        <f t="shared" si="12"/>
        <v>0</v>
      </c>
      <c r="AF295" s="228">
        <f t="shared" si="13"/>
        <v>0</v>
      </c>
      <c r="AG295" s="229">
        <f t="shared" si="14"/>
        <v>0</v>
      </c>
    </row>
    <row r="296" spans="1:33" s="209" customFormat="1" ht="13.8" x14ac:dyDescent="0.3">
      <c r="A296" s="210">
        <v>446</v>
      </c>
      <c r="B296" s="211">
        <v>446099035</v>
      </c>
      <c r="C296" s="212" t="s">
        <v>185</v>
      </c>
      <c r="D296" s="211">
        <v>99</v>
      </c>
      <c r="E296" s="212" t="s">
        <v>186</v>
      </c>
      <c r="F296" s="211">
        <v>35</v>
      </c>
      <c r="G296" s="213" t="s">
        <v>22</v>
      </c>
      <c r="H296" s="374">
        <v>6</v>
      </c>
      <c r="I296" s="201">
        <v>12504</v>
      </c>
      <c r="J296" s="202">
        <v>4388</v>
      </c>
      <c r="K296" s="202">
        <v>0</v>
      </c>
      <c r="L296" s="202">
        <v>893</v>
      </c>
      <c r="M296" s="375">
        <v>17785</v>
      </c>
      <c r="N296" s="203">
        <v>0</v>
      </c>
      <c r="O296" s="204">
        <v>0</v>
      </c>
      <c r="P296" s="205">
        <v>0.18</v>
      </c>
      <c r="Q296" s="205">
        <v>0.15096254097872849</v>
      </c>
      <c r="R296" s="206">
        <v>0</v>
      </c>
      <c r="S296" s="207">
        <v>101352</v>
      </c>
      <c r="T296" s="208">
        <v>0</v>
      </c>
      <c r="U296" s="208">
        <v>0</v>
      </c>
      <c r="V296" s="208">
        <v>0</v>
      </c>
      <c r="W296" s="208">
        <v>5358</v>
      </c>
      <c r="X296" s="378">
        <v>106710</v>
      </c>
      <c r="Y296" s="215">
        <v>0</v>
      </c>
      <c r="Z296" s="204">
        <v>0</v>
      </c>
      <c r="AA296" s="202">
        <v>0</v>
      </c>
      <c r="AB296" s="202">
        <v>0</v>
      </c>
      <c r="AC296" s="214">
        <v>0</v>
      </c>
      <c r="AE296" s="227">
        <f t="shared" si="12"/>
        <v>0</v>
      </c>
      <c r="AF296" s="228">
        <f t="shared" si="13"/>
        <v>0</v>
      </c>
      <c r="AG296" s="229">
        <f t="shared" si="14"/>
        <v>0</v>
      </c>
    </row>
    <row r="297" spans="1:33" s="209" customFormat="1" ht="13.8" x14ac:dyDescent="0.3">
      <c r="A297" s="210">
        <v>446</v>
      </c>
      <c r="B297" s="211">
        <v>446099044</v>
      </c>
      <c r="C297" s="212" t="s">
        <v>185</v>
      </c>
      <c r="D297" s="211">
        <v>99</v>
      </c>
      <c r="E297" s="212" t="s">
        <v>186</v>
      </c>
      <c r="F297" s="211">
        <v>44</v>
      </c>
      <c r="G297" s="213" t="s">
        <v>35</v>
      </c>
      <c r="H297" s="374">
        <v>517</v>
      </c>
      <c r="I297" s="201">
        <v>11413</v>
      </c>
      <c r="J297" s="202">
        <v>261</v>
      </c>
      <c r="K297" s="202">
        <v>0</v>
      </c>
      <c r="L297" s="202">
        <v>893</v>
      </c>
      <c r="M297" s="375">
        <v>12567</v>
      </c>
      <c r="N297" s="203">
        <v>0</v>
      </c>
      <c r="O297" s="204">
        <v>0</v>
      </c>
      <c r="P297" s="205">
        <v>0.09</v>
      </c>
      <c r="Q297" s="205">
        <v>5.7376212232234096E-2</v>
      </c>
      <c r="R297" s="206">
        <v>0</v>
      </c>
      <c r="S297" s="207">
        <v>6035458</v>
      </c>
      <c r="T297" s="208">
        <v>0</v>
      </c>
      <c r="U297" s="208">
        <v>0</v>
      </c>
      <c r="V297" s="208">
        <v>0</v>
      </c>
      <c r="W297" s="208">
        <v>461681</v>
      </c>
      <c r="X297" s="378">
        <v>6497139</v>
      </c>
      <c r="Y297" s="215">
        <v>0</v>
      </c>
      <c r="Z297" s="204">
        <v>0</v>
      </c>
      <c r="AA297" s="202">
        <v>0</v>
      </c>
      <c r="AB297" s="202">
        <v>0</v>
      </c>
      <c r="AC297" s="214">
        <v>0</v>
      </c>
      <c r="AE297" s="227">
        <f t="shared" si="12"/>
        <v>0</v>
      </c>
      <c r="AF297" s="228">
        <f t="shared" si="13"/>
        <v>0</v>
      </c>
      <c r="AG297" s="229">
        <f t="shared" si="14"/>
        <v>0</v>
      </c>
    </row>
    <row r="298" spans="1:33" s="209" customFormat="1" ht="13.8" x14ac:dyDescent="0.3">
      <c r="A298" s="210">
        <v>446</v>
      </c>
      <c r="B298" s="211">
        <v>446099050</v>
      </c>
      <c r="C298" s="212" t="s">
        <v>185</v>
      </c>
      <c r="D298" s="211">
        <v>99</v>
      </c>
      <c r="E298" s="212" t="s">
        <v>186</v>
      </c>
      <c r="F298" s="211">
        <v>50</v>
      </c>
      <c r="G298" s="213" t="s">
        <v>112</v>
      </c>
      <c r="H298" s="374">
        <v>9</v>
      </c>
      <c r="I298" s="201">
        <v>10383</v>
      </c>
      <c r="J298" s="202">
        <v>4422</v>
      </c>
      <c r="K298" s="202">
        <v>0</v>
      </c>
      <c r="L298" s="202">
        <v>893</v>
      </c>
      <c r="M298" s="375">
        <v>15698</v>
      </c>
      <c r="N298" s="203">
        <v>0</v>
      </c>
      <c r="O298" s="204">
        <v>0</v>
      </c>
      <c r="P298" s="205">
        <v>0.09</v>
      </c>
      <c r="Q298" s="205">
        <v>4.1563955257377157E-3</v>
      </c>
      <c r="R298" s="206">
        <v>0</v>
      </c>
      <c r="S298" s="207">
        <v>133245</v>
      </c>
      <c r="T298" s="208">
        <v>0</v>
      </c>
      <c r="U298" s="208">
        <v>0</v>
      </c>
      <c r="V298" s="208">
        <v>0</v>
      </c>
      <c r="W298" s="208">
        <v>8037</v>
      </c>
      <c r="X298" s="378">
        <v>141282</v>
      </c>
      <c r="Y298" s="215">
        <v>0</v>
      </c>
      <c r="Z298" s="204">
        <v>0</v>
      </c>
      <c r="AA298" s="202">
        <v>0</v>
      </c>
      <c r="AB298" s="202">
        <v>0</v>
      </c>
      <c r="AC298" s="214">
        <v>0</v>
      </c>
      <c r="AE298" s="227">
        <f t="shared" si="12"/>
        <v>0</v>
      </c>
      <c r="AF298" s="228">
        <f t="shared" si="13"/>
        <v>0</v>
      </c>
      <c r="AG298" s="229">
        <f t="shared" si="14"/>
        <v>0</v>
      </c>
    </row>
    <row r="299" spans="1:33" s="209" customFormat="1" ht="13.8" x14ac:dyDescent="0.3">
      <c r="A299" s="210">
        <v>446</v>
      </c>
      <c r="B299" s="211">
        <v>446099073</v>
      </c>
      <c r="C299" s="212" t="s">
        <v>185</v>
      </c>
      <c r="D299" s="211">
        <v>99</v>
      </c>
      <c r="E299" s="212" t="s">
        <v>186</v>
      </c>
      <c r="F299" s="211">
        <v>73</v>
      </c>
      <c r="G299" s="213" t="s">
        <v>37</v>
      </c>
      <c r="H299" s="374">
        <v>3</v>
      </c>
      <c r="I299" s="201">
        <v>10755.2580295355</v>
      </c>
      <c r="J299" s="202">
        <v>7486</v>
      </c>
      <c r="K299" s="202">
        <v>0</v>
      </c>
      <c r="L299" s="202">
        <v>893</v>
      </c>
      <c r="M299" s="375">
        <v>19134.2580295355</v>
      </c>
      <c r="N299" s="203">
        <v>0</v>
      </c>
      <c r="O299" s="204">
        <v>0</v>
      </c>
      <c r="P299" s="205">
        <v>0.09</v>
      </c>
      <c r="Q299" s="205">
        <v>5.9568197800701573E-3</v>
      </c>
      <c r="R299" s="206">
        <v>0</v>
      </c>
      <c r="S299" s="207">
        <v>54723</v>
      </c>
      <c r="T299" s="208">
        <v>0</v>
      </c>
      <c r="U299" s="208">
        <v>0</v>
      </c>
      <c r="V299" s="208">
        <v>0</v>
      </c>
      <c r="W299" s="208">
        <v>2679</v>
      </c>
      <c r="X299" s="378">
        <v>57402</v>
      </c>
      <c r="Y299" s="215">
        <v>0</v>
      </c>
      <c r="Z299" s="204">
        <v>0</v>
      </c>
      <c r="AA299" s="202">
        <v>0</v>
      </c>
      <c r="AB299" s="202">
        <v>0</v>
      </c>
      <c r="AC299" s="214">
        <v>0</v>
      </c>
      <c r="AE299" s="227">
        <f t="shared" si="12"/>
        <v>0</v>
      </c>
      <c r="AF299" s="228">
        <f t="shared" si="13"/>
        <v>0</v>
      </c>
      <c r="AG299" s="229">
        <f t="shared" si="14"/>
        <v>0</v>
      </c>
    </row>
    <row r="300" spans="1:33" s="209" customFormat="1" ht="13.8" x14ac:dyDescent="0.3">
      <c r="A300" s="210">
        <v>446</v>
      </c>
      <c r="B300" s="211">
        <v>446099083</v>
      </c>
      <c r="C300" s="212" t="s">
        <v>185</v>
      </c>
      <c r="D300" s="211">
        <v>99</v>
      </c>
      <c r="E300" s="212" t="s">
        <v>186</v>
      </c>
      <c r="F300" s="211">
        <v>83</v>
      </c>
      <c r="G300" s="213" t="s">
        <v>189</v>
      </c>
      <c r="H300" s="374">
        <v>4</v>
      </c>
      <c r="I300" s="201">
        <v>11147</v>
      </c>
      <c r="J300" s="202">
        <v>1891</v>
      </c>
      <c r="K300" s="202">
        <v>0</v>
      </c>
      <c r="L300" s="202">
        <v>893</v>
      </c>
      <c r="M300" s="375">
        <v>13931</v>
      </c>
      <c r="N300" s="203">
        <v>0</v>
      </c>
      <c r="O300" s="204">
        <v>0</v>
      </c>
      <c r="P300" s="205">
        <v>0.09</v>
      </c>
      <c r="Q300" s="205">
        <v>3.6124937111544743E-3</v>
      </c>
      <c r="R300" s="206">
        <v>0</v>
      </c>
      <c r="S300" s="207">
        <v>52152</v>
      </c>
      <c r="T300" s="208">
        <v>0</v>
      </c>
      <c r="U300" s="208">
        <v>0</v>
      </c>
      <c r="V300" s="208">
        <v>0</v>
      </c>
      <c r="W300" s="208">
        <v>3572</v>
      </c>
      <c r="X300" s="378">
        <v>55724</v>
      </c>
      <c r="Y300" s="215">
        <v>0</v>
      </c>
      <c r="Z300" s="204">
        <v>0</v>
      </c>
      <c r="AA300" s="202">
        <v>0</v>
      </c>
      <c r="AB300" s="202">
        <v>0</v>
      </c>
      <c r="AC300" s="214">
        <v>0</v>
      </c>
      <c r="AE300" s="227">
        <f t="shared" si="12"/>
        <v>0</v>
      </c>
      <c r="AF300" s="228">
        <f t="shared" si="13"/>
        <v>0</v>
      </c>
      <c r="AG300" s="229">
        <f t="shared" si="14"/>
        <v>0</v>
      </c>
    </row>
    <row r="301" spans="1:33" s="209" customFormat="1" ht="13.8" x14ac:dyDescent="0.3">
      <c r="A301" s="210">
        <v>446</v>
      </c>
      <c r="B301" s="211">
        <v>446099088</v>
      </c>
      <c r="C301" s="212" t="s">
        <v>185</v>
      </c>
      <c r="D301" s="211">
        <v>99</v>
      </c>
      <c r="E301" s="212" t="s">
        <v>186</v>
      </c>
      <c r="F301" s="211">
        <v>88</v>
      </c>
      <c r="G301" s="213" t="s">
        <v>190</v>
      </c>
      <c r="H301" s="374">
        <v>21</v>
      </c>
      <c r="I301" s="201">
        <v>10879</v>
      </c>
      <c r="J301" s="202">
        <v>3243</v>
      </c>
      <c r="K301" s="202">
        <v>0</v>
      </c>
      <c r="L301" s="202">
        <v>893</v>
      </c>
      <c r="M301" s="375">
        <v>15015</v>
      </c>
      <c r="N301" s="203">
        <v>0</v>
      </c>
      <c r="O301" s="204">
        <v>0</v>
      </c>
      <c r="P301" s="205">
        <v>0.09</v>
      </c>
      <c r="Q301" s="205">
        <v>6.7689410373442029E-3</v>
      </c>
      <c r="R301" s="206">
        <v>0</v>
      </c>
      <c r="S301" s="207">
        <v>296562</v>
      </c>
      <c r="T301" s="208">
        <v>0</v>
      </c>
      <c r="U301" s="208">
        <v>0</v>
      </c>
      <c r="V301" s="208">
        <v>0</v>
      </c>
      <c r="W301" s="208">
        <v>18753</v>
      </c>
      <c r="X301" s="378">
        <v>315315</v>
      </c>
      <c r="Y301" s="215">
        <v>0</v>
      </c>
      <c r="Z301" s="204">
        <v>0</v>
      </c>
      <c r="AA301" s="202">
        <v>0</v>
      </c>
      <c r="AB301" s="202">
        <v>0</v>
      </c>
      <c r="AC301" s="214">
        <v>0</v>
      </c>
      <c r="AE301" s="227">
        <f t="shared" si="12"/>
        <v>0</v>
      </c>
      <c r="AF301" s="228">
        <f t="shared" si="13"/>
        <v>0</v>
      </c>
      <c r="AG301" s="229">
        <f t="shared" si="14"/>
        <v>0</v>
      </c>
    </row>
    <row r="302" spans="1:33" s="209" customFormat="1" ht="13.8" x14ac:dyDescent="0.3">
      <c r="A302" s="210">
        <v>446</v>
      </c>
      <c r="B302" s="211">
        <v>446099099</v>
      </c>
      <c r="C302" s="212" t="s">
        <v>185</v>
      </c>
      <c r="D302" s="211">
        <v>99</v>
      </c>
      <c r="E302" s="212" t="s">
        <v>186</v>
      </c>
      <c r="F302" s="211">
        <v>99</v>
      </c>
      <c r="G302" s="213" t="s">
        <v>186</v>
      </c>
      <c r="H302" s="374">
        <v>116</v>
      </c>
      <c r="I302" s="201">
        <v>10319</v>
      </c>
      <c r="J302" s="202">
        <v>5716</v>
      </c>
      <c r="K302" s="202">
        <v>0</v>
      </c>
      <c r="L302" s="202">
        <v>893</v>
      </c>
      <c r="M302" s="375">
        <v>16928</v>
      </c>
      <c r="N302" s="203">
        <v>0</v>
      </c>
      <c r="O302" s="204">
        <v>0</v>
      </c>
      <c r="P302" s="205">
        <v>0.09</v>
      </c>
      <c r="Q302" s="205">
        <v>4.2410995562343068E-2</v>
      </c>
      <c r="R302" s="206">
        <v>0</v>
      </c>
      <c r="S302" s="207">
        <v>1860060</v>
      </c>
      <c r="T302" s="208">
        <v>0</v>
      </c>
      <c r="U302" s="208">
        <v>0</v>
      </c>
      <c r="V302" s="208">
        <v>0</v>
      </c>
      <c r="W302" s="208">
        <v>103588</v>
      </c>
      <c r="X302" s="378">
        <v>1963648</v>
      </c>
      <c r="Y302" s="215">
        <v>0</v>
      </c>
      <c r="Z302" s="204">
        <v>0</v>
      </c>
      <c r="AA302" s="202">
        <v>0</v>
      </c>
      <c r="AB302" s="202">
        <v>0</v>
      </c>
      <c r="AC302" s="214">
        <v>0</v>
      </c>
      <c r="AE302" s="227">
        <f t="shared" si="12"/>
        <v>0</v>
      </c>
      <c r="AF302" s="228">
        <f t="shared" si="13"/>
        <v>0</v>
      </c>
      <c r="AG302" s="229">
        <f t="shared" si="14"/>
        <v>0</v>
      </c>
    </row>
    <row r="303" spans="1:33" s="209" customFormat="1" ht="13.8" x14ac:dyDescent="0.3">
      <c r="A303" s="210">
        <v>446</v>
      </c>
      <c r="B303" s="211">
        <v>446099133</v>
      </c>
      <c r="C303" s="212" t="s">
        <v>185</v>
      </c>
      <c r="D303" s="211">
        <v>99</v>
      </c>
      <c r="E303" s="212" t="s">
        <v>186</v>
      </c>
      <c r="F303" s="211">
        <v>133</v>
      </c>
      <c r="G303" s="213" t="s">
        <v>73</v>
      </c>
      <c r="H303" s="374">
        <v>4</v>
      </c>
      <c r="I303" s="201">
        <v>15241</v>
      </c>
      <c r="J303" s="202">
        <v>3824</v>
      </c>
      <c r="K303" s="202">
        <v>0</v>
      </c>
      <c r="L303" s="202">
        <v>893</v>
      </c>
      <c r="M303" s="375">
        <v>19958</v>
      </c>
      <c r="N303" s="203">
        <v>0</v>
      </c>
      <c r="O303" s="204">
        <v>0</v>
      </c>
      <c r="P303" s="205">
        <v>0.09</v>
      </c>
      <c r="Q303" s="205">
        <v>3.4369642442843969E-2</v>
      </c>
      <c r="R303" s="206">
        <v>0</v>
      </c>
      <c r="S303" s="207">
        <v>76260</v>
      </c>
      <c r="T303" s="208">
        <v>0</v>
      </c>
      <c r="U303" s="208">
        <v>0</v>
      </c>
      <c r="V303" s="208">
        <v>0</v>
      </c>
      <c r="W303" s="208">
        <v>3572</v>
      </c>
      <c r="X303" s="378">
        <v>79832</v>
      </c>
      <c r="Y303" s="215">
        <v>0</v>
      </c>
      <c r="Z303" s="204">
        <v>0</v>
      </c>
      <c r="AA303" s="202">
        <v>0</v>
      </c>
      <c r="AB303" s="202">
        <v>0</v>
      </c>
      <c r="AC303" s="214">
        <v>0</v>
      </c>
      <c r="AE303" s="227">
        <f t="shared" si="12"/>
        <v>0</v>
      </c>
      <c r="AF303" s="228">
        <f t="shared" si="13"/>
        <v>0</v>
      </c>
      <c r="AG303" s="229">
        <f t="shared" si="14"/>
        <v>0</v>
      </c>
    </row>
    <row r="304" spans="1:33" s="209" customFormat="1" ht="13.8" x14ac:dyDescent="0.3">
      <c r="A304" s="210">
        <v>446</v>
      </c>
      <c r="B304" s="211">
        <v>446099167</v>
      </c>
      <c r="C304" s="212" t="s">
        <v>185</v>
      </c>
      <c r="D304" s="211">
        <v>99</v>
      </c>
      <c r="E304" s="212" t="s">
        <v>186</v>
      </c>
      <c r="F304" s="211">
        <v>167</v>
      </c>
      <c r="G304" s="213" t="s">
        <v>191</v>
      </c>
      <c r="H304" s="374">
        <v>78</v>
      </c>
      <c r="I304" s="201">
        <v>10398</v>
      </c>
      <c r="J304" s="202">
        <v>4044</v>
      </c>
      <c r="K304" s="202">
        <v>0</v>
      </c>
      <c r="L304" s="202">
        <v>893</v>
      </c>
      <c r="M304" s="375">
        <v>15335</v>
      </c>
      <c r="N304" s="203">
        <v>0</v>
      </c>
      <c r="O304" s="204">
        <v>0</v>
      </c>
      <c r="P304" s="205">
        <v>0.09</v>
      </c>
      <c r="Q304" s="205">
        <v>1.9725626959860309E-2</v>
      </c>
      <c r="R304" s="206">
        <v>0</v>
      </c>
      <c r="S304" s="207">
        <v>1126476</v>
      </c>
      <c r="T304" s="208">
        <v>0</v>
      </c>
      <c r="U304" s="208">
        <v>0</v>
      </c>
      <c r="V304" s="208">
        <v>0</v>
      </c>
      <c r="W304" s="208">
        <v>69654</v>
      </c>
      <c r="X304" s="378">
        <v>1196130</v>
      </c>
      <c r="Y304" s="215">
        <v>0</v>
      </c>
      <c r="Z304" s="204">
        <v>0</v>
      </c>
      <c r="AA304" s="202">
        <v>0</v>
      </c>
      <c r="AB304" s="202">
        <v>0</v>
      </c>
      <c r="AC304" s="214">
        <v>0</v>
      </c>
      <c r="AE304" s="227">
        <f t="shared" si="12"/>
        <v>0</v>
      </c>
      <c r="AF304" s="228">
        <f t="shared" si="13"/>
        <v>0</v>
      </c>
      <c r="AG304" s="229">
        <f t="shared" si="14"/>
        <v>0</v>
      </c>
    </row>
    <row r="305" spans="1:33" s="209" customFormat="1" ht="13.8" x14ac:dyDescent="0.3">
      <c r="A305" s="210">
        <v>446</v>
      </c>
      <c r="B305" s="211">
        <v>446099170</v>
      </c>
      <c r="C305" s="212" t="s">
        <v>185</v>
      </c>
      <c r="D305" s="211">
        <v>99</v>
      </c>
      <c r="E305" s="212" t="s">
        <v>186</v>
      </c>
      <c r="F305" s="211">
        <v>170</v>
      </c>
      <c r="G305" s="213" t="s">
        <v>87</v>
      </c>
      <c r="H305" s="374">
        <v>1</v>
      </c>
      <c r="I305" s="201">
        <v>9138</v>
      </c>
      <c r="J305" s="202">
        <v>3570</v>
      </c>
      <c r="K305" s="202">
        <v>0</v>
      </c>
      <c r="L305" s="202">
        <v>893</v>
      </c>
      <c r="M305" s="375">
        <v>13601</v>
      </c>
      <c r="N305" s="203">
        <v>0</v>
      </c>
      <c r="O305" s="204">
        <v>0</v>
      </c>
      <c r="P305" s="205">
        <v>0.09</v>
      </c>
      <c r="Q305" s="205">
        <v>9.2470067562039779E-2</v>
      </c>
      <c r="R305" s="206">
        <v>0</v>
      </c>
      <c r="S305" s="207">
        <v>12708</v>
      </c>
      <c r="T305" s="208">
        <v>0</v>
      </c>
      <c r="U305" s="208">
        <v>0</v>
      </c>
      <c r="V305" s="208">
        <v>0</v>
      </c>
      <c r="W305" s="208">
        <v>893</v>
      </c>
      <c r="X305" s="378">
        <v>13601</v>
      </c>
      <c r="Y305" s="215">
        <v>0</v>
      </c>
      <c r="Z305" s="204">
        <v>0</v>
      </c>
      <c r="AA305" s="202">
        <v>0</v>
      </c>
      <c r="AB305" s="202">
        <v>0</v>
      </c>
      <c r="AC305" s="214">
        <v>0</v>
      </c>
      <c r="AE305" s="227">
        <f t="shared" si="12"/>
        <v>0</v>
      </c>
      <c r="AF305" s="228">
        <f t="shared" si="13"/>
        <v>0</v>
      </c>
      <c r="AG305" s="229">
        <f t="shared" si="14"/>
        <v>0</v>
      </c>
    </row>
    <row r="306" spans="1:33" s="209" customFormat="1" ht="13.8" x14ac:dyDescent="0.3">
      <c r="A306" s="210">
        <v>446</v>
      </c>
      <c r="B306" s="211">
        <v>446099177</v>
      </c>
      <c r="C306" s="212" t="s">
        <v>185</v>
      </c>
      <c r="D306" s="211">
        <v>99</v>
      </c>
      <c r="E306" s="212" t="s">
        <v>186</v>
      </c>
      <c r="F306" s="211">
        <v>177</v>
      </c>
      <c r="G306" s="213" t="s">
        <v>127</v>
      </c>
      <c r="H306" s="374">
        <v>2</v>
      </c>
      <c r="I306" s="201">
        <v>12336</v>
      </c>
      <c r="J306" s="202">
        <v>5174</v>
      </c>
      <c r="K306" s="202">
        <v>0</v>
      </c>
      <c r="L306" s="202">
        <v>893</v>
      </c>
      <c r="M306" s="375">
        <v>18403</v>
      </c>
      <c r="N306" s="203">
        <v>0</v>
      </c>
      <c r="O306" s="204">
        <v>0</v>
      </c>
      <c r="P306" s="205">
        <v>0.09</v>
      </c>
      <c r="Q306" s="205">
        <v>6.1929634020245232E-3</v>
      </c>
      <c r="R306" s="206">
        <v>0</v>
      </c>
      <c r="S306" s="207">
        <v>35020</v>
      </c>
      <c r="T306" s="208">
        <v>0</v>
      </c>
      <c r="U306" s="208">
        <v>0</v>
      </c>
      <c r="V306" s="208">
        <v>0</v>
      </c>
      <c r="W306" s="208">
        <v>1786</v>
      </c>
      <c r="X306" s="378">
        <v>36806</v>
      </c>
      <c r="Y306" s="215">
        <v>0</v>
      </c>
      <c r="Z306" s="204">
        <v>0</v>
      </c>
      <c r="AA306" s="202">
        <v>0</v>
      </c>
      <c r="AB306" s="202">
        <v>0</v>
      </c>
      <c r="AC306" s="214">
        <v>0</v>
      </c>
      <c r="AE306" s="227">
        <f t="shared" si="12"/>
        <v>0</v>
      </c>
      <c r="AF306" s="228">
        <f t="shared" si="13"/>
        <v>0</v>
      </c>
      <c r="AG306" s="229">
        <f t="shared" si="14"/>
        <v>0</v>
      </c>
    </row>
    <row r="307" spans="1:33" s="209" customFormat="1" ht="13.8" x14ac:dyDescent="0.3">
      <c r="A307" s="210">
        <v>446</v>
      </c>
      <c r="B307" s="211">
        <v>446099182</v>
      </c>
      <c r="C307" s="212" t="s">
        <v>185</v>
      </c>
      <c r="D307" s="211">
        <v>99</v>
      </c>
      <c r="E307" s="212" t="s">
        <v>186</v>
      </c>
      <c r="F307" s="211">
        <v>182</v>
      </c>
      <c r="G307" s="213" t="s">
        <v>273</v>
      </c>
      <c r="H307" s="374">
        <v>1</v>
      </c>
      <c r="I307" s="201">
        <v>10563.654929066313</v>
      </c>
      <c r="J307" s="202">
        <v>2488</v>
      </c>
      <c r="K307" s="202">
        <v>0</v>
      </c>
      <c r="L307" s="202">
        <v>893</v>
      </c>
      <c r="M307" s="375">
        <v>13944.654929066313</v>
      </c>
      <c r="N307" s="203">
        <v>0</v>
      </c>
      <c r="O307" s="204">
        <v>0</v>
      </c>
      <c r="P307" s="205">
        <v>0.09</v>
      </c>
      <c r="Q307" s="205">
        <v>1.2364620249127828E-2</v>
      </c>
      <c r="R307" s="206">
        <v>0</v>
      </c>
      <c r="S307" s="207">
        <v>13052</v>
      </c>
      <c r="T307" s="208">
        <v>0</v>
      </c>
      <c r="U307" s="208">
        <v>0</v>
      </c>
      <c r="V307" s="208">
        <v>0</v>
      </c>
      <c r="W307" s="208">
        <v>893</v>
      </c>
      <c r="X307" s="378">
        <v>13945</v>
      </c>
      <c r="Y307" s="215">
        <v>0</v>
      </c>
      <c r="Z307" s="204">
        <v>0</v>
      </c>
      <c r="AA307" s="202">
        <v>0</v>
      </c>
      <c r="AB307" s="202">
        <v>0</v>
      </c>
      <c r="AC307" s="214">
        <v>0</v>
      </c>
      <c r="AE307" s="227">
        <f t="shared" si="12"/>
        <v>0</v>
      </c>
      <c r="AF307" s="228">
        <f t="shared" si="13"/>
        <v>0</v>
      </c>
      <c r="AG307" s="229">
        <f t="shared" si="14"/>
        <v>0</v>
      </c>
    </row>
    <row r="308" spans="1:33" s="209" customFormat="1" ht="13.8" x14ac:dyDescent="0.3">
      <c r="A308" s="210">
        <v>446</v>
      </c>
      <c r="B308" s="211">
        <v>446099208</v>
      </c>
      <c r="C308" s="212" t="s">
        <v>185</v>
      </c>
      <c r="D308" s="211">
        <v>99</v>
      </c>
      <c r="E308" s="212" t="s">
        <v>186</v>
      </c>
      <c r="F308" s="211">
        <v>208</v>
      </c>
      <c r="G308" s="213" t="s">
        <v>192</v>
      </c>
      <c r="H308" s="374">
        <v>2</v>
      </c>
      <c r="I308" s="201">
        <v>9090</v>
      </c>
      <c r="J308" s="202">
        <v>5324</v>
      </c>
      <c r="K308" s="202">
        <v>0</v>
      </c>
      <c r="L308" s="202">
        <v>893</v>
      </c>
      <c r="M308" s="375">
        <v>15307</v>
      </c>
      <c r="N308" s="203">
        <v>0</v>
      </c>
      <c r="O308" s="204">
        <v>0</v>
      </c>
      <c r="P308" s="205">
        <v>0.09</v>
      </c>
      <c r="Q308" s="205">
        <v>3.1610451310977259E-3</v>
      </c>
      <c r="R308" s="206">
        <v>0</v>
      </c>
      <c r="S308" s="207">
        <v>28828</v>
      </c>
      <c r="T308" s="208">
        <v>0</v>
      </c>
      <c r="U308" s="208">
        <v>0</v>
      </c>
      <c r="V308" s="208">
        <v>0</v>
      </c>
      <c r="W308" s="208">
        <v>1786</v>
      </c>
      <c r="X308" s="378">
        <v>30614</v>
      </c>
      <c r="Y308" s="215">
        <v>0</v>
      </c>
      <c r="Z308" s="204">
        <v>0</v>
      </c>
      <c r="AA308" s="202">
        <v>0</v>
      </c>
      <c r="AB308" s="202">
        <v>0</v>
      </c>
      <c r="AC308" s="214">
        <v>0</v>
      </c>
      <c r="AE308" s="227">
        <f t="shared" si="12"/>
        <v>0</v>
      </c>
      <c r="AF308" s="228">
        <f t="shared" si="13"/>
        <v>0</v>
      </c>
      <c r="AG308" s="229">
        <f t="shared" si="14"/>
        <v>0</v>
      </c>
    </row>
    <row r="309" spans="1:33" s="209" customFormat="1" ht="13.8" x14ac:dyDescent="0.3">
      <c r="A309" s="210">
        <v>446</v>
      </c>
      <c r="B309" s="211">
        <v>446099212</v>
      </c>
      <c r="C309" s="212" t="s">
        <v>185</v>
      </c>
      <c r="D309" s="211">
        <v>99</v>
      </c>
      <c r="E309" s="212" t="s">
        <v>186</v>
      </c>
      <c r="F309" s="211">
        <v>212</v>
      </c>
      <c r="G309" s="213" t="s">
        <v>41</v>
      </c>
      <c r="H309" s="374">
        <v>137</v>
      </c>
      <c r="I309" s="201">
        <v>10322</v>
      </c>
      <c r="J309" s="202">
        <v>1708</v>
      </c>
      <c r="K309" s="202">
        <v>0</v>
      </c>
      <c r="L309" s="202">
        <v>893</v>
      </c>
      <c r="M309" s="375">
        <v>12923</v>
      </c>
      <c r="N309" s="203">
        <v>0</v>
      </c>
      <c r="O309" s="204">
        <v>0</v>
      </c>
      <c r="P309" s="205">
        <v>0.09</v>
      </c>
      <c r="Q309" s="205">
        <v>3.3257809356156118E-2</v>
      </c>
      <c r="R309" s="206">
        <v>0</v>
      </c>
      <c r="S309" s="207">
        <v>1648110</v>
      </c>
      <c r="T309" s="208">
        <v>0</v>
      </c>
      <c r="U309" s="208">
        <v>0</v>
      </c>
      <c r="V309" s="208">
        <v>0</v>
      </c>
      <c r="W309" s="208">
        <v>122341</v>
      </c>
      <c r="X309" s="378">
        <v>1770451</v>
      </c>
      <c r="Y309" s="215">
        <v>0</v>
      </c>
      <c r="Z309" s="204">
        <v>0</v>
      </c>
      <c r="AA309" s="202">
        <v>0</v>
      </c>
      <c r="AB309" s="202">
        <v>0</v>
      </c>
      <c r="AC309" s="214">
        <v>0</v>
      </c>
      <c r="AE309" s="227">
        <f t="shared" si="12"/>
        <v>0</v>
      </c>
      <c r="AF309" s="228">
        <f t="shared" si="13"/>
        <v>0</v>
      </c>
      <c r="AG309" s="229">
        <f t="shared" si="14"/>
        <v>0</v>
      </c>
    </row>
    <row r="310" spans="1:33" s="209" customFormat="1" ht="13.8" x14ac:dyDescent="0.3">
      <c r="A310" s="210">
        <v>446</v>
      </c>
      <c r="B310" s="211">
        <v>446099218</v>
      </c>
      <c r="C310" s="212" t="s">
        <v>185</v>
      </c>
      <c r="D310" s="211">
        <v>99</v>
      </c>
      <c r="E310" s="212" t="s">
        <v>186</v>
      </c>
      <c r="F310" s="211">
        <v>218</v>
      </c>
      <c r="G310" s="213" t="s">
        <v>193</v>
      </c>
      <c r="H310" s="374">
        <v>93</v>
      </c>
      <c r="I310" s="201">
        <v>9827</v>
      </c>
      <c r="J310" s="202">
        <v>3161</v>
      </c>
      <c r="K310" s="202">
        <v>0</v>
      </c>
      <c r="L310" s="202">
        <v>893</v>
      </c>
      <c r="M310" s="375">
        <v>13881</v>
      </c>
      <c r="N310" s="203">
        <v>0</v>
      </c>
      <c r="O310" s="204">
        <v>0</v>
      </c>
      <c r="P310" s="205">
        <v>0.09</v>
      </c>
      <c r="Q310" s="205">
        <v>3.6012713994240129E-2</v>
      </c>
      <c r="R310" s="206">
        <v>0</v>
      </c>
      <c r="S310" s="207">
        <v>1207884</v>
      </c>
      <c r="T310" s="208">
        <v>0</v>
      </c>
      <c r="U310" s="208">
        <v>0</v>
      </c>
      <c r="V310" s="208">
        <v>0</v>
      </c>
      <c r="W310" s="208">
        <v>83049</v>
      </c>
      <c r="X310" s="378">
        <v>1290933</v>
      </c>
      <c r="Y310" s="215">
        <v>0</v>
      </c>
      <c r="Z310" s="204">
        <v>0</v>
      </c>
      <c r="AA310" s="202">
        <v>0</v>
      </c>
      <c r="AB310" s="202">
        <v>0</v>
      </c>
      <c r="AC310" s="214">
        <v>0</v>
      </c>
      <c r="AE310" s="227">
        <f t="shared" si="12"/>
        <v>0</v>
      </c>
      <c r="AF310" s="228">
        <f t="shared" si="13"/>
        <v>0</v>
      </c>
      <c r="AG310" s="229">
        <f t="shared" si="14"/>
        <v>0</v>
      </c>
    </row>
    <row r="311" spans="1:33" s="209" customFormat="1" ht="13.8" x14ac:dyDescent="0.3">
      <c r="A311" s="210">
        <v>446</v>
      </c>
      <c r="B311" s="211">
        <v>446099220</v>
      </c>
      <c r="C311" s="212" t="s">
        <v>185</v>
      </c>
      <c r="D311" s="211">
        <v>99</v>
      </c>
      <c r="E311" s="212" t="s">
        <v>186</v>
      </c>
      <c r="F311" s="211">
        <v>220</v>
      </c>
      <c r="G311" s="213" t="s">
        <v>42</v>
      </c>
      <c r="H311" s="374">
        <v>29</v>
      </c>
      <c r="I311" s="201">
        <v>10636</v>
      </c>
      <c r="J311" s="202">
        <v>4256</v>
      </c>
      <c r="K311" s="202">
        <v>0</v>
      </c>
      <c r="L311" s="202">
        <v>893</v>
      </c>
      <c r="M311" s="375">
        <v>15785</v>
      </c>
      <c r="N311" s="203">
        <v>0</v>
      </c>
      <c r="O311" s="204">
        <v>0</v>
      </c>
      <c r="P311" s="205">
        <v>0.09</v>
      </c>
      <c r="Q311" s="205">
        <v>1.4823609411200473E-2</v>
      </c>
      <c r="R311" s="206">
        <v>0</v>
      </c>
      <c r="S311" s="207">
        <v>431868</v>
      </c>
      <c r="T311" s="208">
        <v>0</v>
      </c>
      <c r="U311" s="208">
        <v>0</v>
      </c>
      <c r="V311" s="208">
        <v>0</v>
      </c>
      <c r="W311" s="208">
        <v>25897</v>
      </c>
      <c r="X311" s="378">
        <v>457765</v>
      </c>
      <c r="Y311" s="215">
        <v>0</v>
      </c>
      <c r="Z311" s="204">
        <v>0</v>
      </c>
      <c r="AA311" s="202">
        <v>0</v>
      </c>
      <c r="AB311" s="202">
        <v>0</v>
      </c>
      <c r="AC311" s="214">
        <v>0</v>
      </c>
      <c r="AE311" s="227">
        <f t="shared" si="12"/>
        <v>0</v>
      </c>
      <c r="AF311" s="228">
        <f t="shared" si="13"/>
        <v>0</v>
      </c>
      <c r="AG311" s="229">
        <f t="shared" si="14"/>
        <v>0</v>
      </c>
    </row>
    <row r="312" spans="1:33" s="209" customFormat="1" ht="13.8" x14ac:dyDescent="0.3">
      <c r="A312" s="210">
        <v>446</v>
      </c>
      <c r="B312" s="211">
        <v>446099238</v>
      </c>
      <c r="C312" s="212" t="s">
        <v>185</v>
      </c>
      <c r="D312" s="211">
        <v>99</v>
      </c>
      <c r="E312" s="212" t="s">
        <v>186</v>
      </c>
      <c r="F312" s="211">
        <v>238</v>
      </c>
      <c r="G312" s="213" t="s">
        <v>194</v>
      </c>
      <c r="H312" s="374">
        <v>28</v>
      </c>
      <c r="I312" s="201">
        <v>10546</v>
      </c>
      <c r="J312" s="202">
        <v>7101</v>
      </c>
      <c r="K312" s="202">
        <v>0</v>
      </c>
      <c r="L312" s="202">
        <v>893</v>
      </c>
      <c r="M312" s="375">
        <v>18540</v>
      </c>
      <c r="N312" s="203">
        <v>0</v>
      </c>
      <c r="O312" s="204">
        <v>0</v>
      </c>
      <c r="P312" s="205">
        <v>0.09</v>
      </c>
      <c r="Q312" s="205">
        <v>5.2456461281120886E-2</v>
      </c>
      <c r="R312" s="206">
        <v>0</v>
      </c>
      <c r="S312" s="207">
        <v>494116</v>
      </c>
      <c r="T312" s="208">
        <v>0</v>
      </c>
      <c r="U312" s="208">
        <v>0</v>
      </c>
      <c r="V312" s="208">
        <v>0</v>
      </c>
      <c r="W312" s="208">
        <v>25004</v>
      </c>
      <c r="X312" s="378">
        <v>519120</v>
      </c>
      <c r="Y312" s="215">
        <v>0</v>
      </c>
      <c r="Z312" s="204">
        <v>0</v>
      </c>
      <c r="AA312" s="202">
        <v>0</v>
      </c>
      <c r="AB312" s="202">
        <v>0</v>
      </c>
      <c r="AC312" s="214">
        <v>0</v>
      </c>
      <c r="AE312" s="227">
        <f t="shared" si="12"/>
        <v>0</v>
      </c>
      <c r="AF312" s="228">
        <f t="shared" si="13"/>
        <v>0</v>
      </c>
      <c r="AG312" s="229">
        <f t="shared" si="14"/>
        <v>0</v>
      </c>
    </row>
    <row r="313" spans="1:33" s="209" customFormat="1" ht="13.8" x14ac:dyDescent="0.3">
      <c r="A313" s="210">
        <v>446</v>
      </c>
      <c r="B313" s="211">
        <v>446099244</v>
      </c>
      <c r="C313" s="212" t="s">
        <v>185</v>
      </c>
      <c r="D313" s="211">
        <v>99</v>
      </c>
      <c r="E313" s="212" t="s">
        <v>186</v>
      </c>
      <c r="F313" s="211">
        <v>244</v>
      </c>
      <c r="G313" s="213" t="s">
        <v>43</v>
      </c>
      <c r="H313" s="374">
        <v>29</v>
      </c>
      <c r="I313" s="201">
        <v>12455</v>
      </c>
      <c r="J313" s="202">
        <v>4930</v>
      </c>
      <c r="K313" s="202">
        <v>0</v>
      </c>
      <c r="L313" s="202">
        <v>893</v>
      </c>
      <c r="M313" s="375">
        <v>18278</v>
      </c>
      <c r="N313" s="203">
        <v>0</v>
      </c>
      <c r="O313" s="204">
        <v>0</v>
      </c>
      <c r="P313" s="205">
        <v>0.18</v>
      </c>
      <c r="Q313" s="205">
        <v>0.11013649821134344</v>
      </c>
      <c r="R313" s="206">
        <v>0</v>
      </c>
      <c r="S313" s="207">
        <v>504165</v>
      </c>
      <c r="T313" s="208">
        <v>0</v>
      </c>
      <c r="U313" s="208">
        <v>0</v>
      </c>
      <c r="V313" s="208">
        <v>0</v>
      </c>
      <c r="W313" s="208">
        <v>25897</v>
      </c>
      <c r="X313" s="378">
        <v>530062</v>
      </c>
      <c r="Y313" s="215">
        <v>4</v>
      </c>
      <c r="Z313" s="204">
        <v>0</v>
      </c>
      <c r="AA313" s="202">
        <v>0</v>
      </c>
      <c r="AB313" s="202">
        <v>0</v>
      </c>
      <c r="AC313" s="214">
        <v>0</v>
      </c>
      <c r="AE313" s="227">
        <f t="shared" si="12"/>
        <v>0</v>
      </c>
      <c r="AF313" s="228">
        <f t="shared" si="13"/>
        <v>0</v>
      </c>
      <c r="AG313" s="229">
        <f t="shared" si="14"/>
        <v>0</v>
      </c>
    </row>
    <row r="314" spans="1:33" s="209" customFormat="1" ht="13.8" x14ac:dyDescent="0.3">
      <c r="A314" s="210">
        <v>446</v>
      </c>
      <c r="B314" s="211">
        <v>446099266</v>
      </c>
      <c r="C314" s="212" t="s">
        <v>185</v>
      </c>
      <c r="D314" s="211">
        <v>99</v>
      </c>
      <c r="E314" s="212" t="s">
        <v>186</v>
      </c>
      <c r="F314" s="211">
        <v>266</v>
      </c>
      <c r="G314" s="213" t="s">
        <v>195</v>
      </c>
      <c r="H314" s="374">
        <v>5</v>
      </c>
      <c r="I314" s="201">
        <v>9018</v>
      </c>
      <c r="J314" s="202">
        <v>4538</v>
      </c>
      <c r="K314" s="202">
        <v>0</v>
      </c>
      <c r="L314" s="202">
        <v>893</v>
      </c>
      <c r="M314" s="375">
        <v>14449</v>
      </c>
      <c r="N314" s="203">
        <v>0</v>
      </c>
      <c r="O314" s="204">
        <v>0</v>
      </c>
      <c r="P314" s="205">
        <v>0.09</v>
      </c>
      <c r="Q314" s="205">
        <v>1.2649785590006823E-3</v>
      </c>
      <c r="R314" s="206">
        <v>0</v>
      </c>
      <c r="S314" s="207">
        <v>67780</v>
      </c>
      <c r="T314" s="208">
        <v>0</v>
      </c>
      <c r="U314" s="208">
        <v>0</v>
      </c>
      <c r="V314" s="208">
        <v>0</v>
      </c>
      <c r="W314" s="208">
        <v>4465</v>
      </c>
      <c r="X314" s="378">
        <v>72245</v>
      </c>
      <c r="Y314" s="215">
        <v>0</v>
      </c>
      <c r="Z314" s="204">
        <v>0</v>
      </c>
      <c r="AA314" s="202">
        <v>0</v>
      </c>
      <c r="AB314" s="202">
        <v>0</v>
      </c>
      <c r="AC314" s="214">
        <v>0</v>
      </c>
      <c r="AE314" s="227">
        <f t="shared" si="12"/>
        <v>0</v>
      </c>
      <c r="AF314" s="228">
        <f t="shared" si="13"/>
        <v>0</v>
      </c>
      <c r="AG314" s="229">
        <f t="shared" si="14"/>
        <v>0</v>
      </c>
    </row>
    <row r="315" spans="1:33" s="209" customFormat="1" ht="13.8" x14ac:dyDescent="0.3">
      <c r="A315" s="210">
        <v>446</v>
      </c>
      <c r="B315" s="211">
        <v>446099285</v>
      </c>
      <c r="C315" s="212" t="s">
        <v>185</v>
      </c>
      <c r="D315" s="211">
        <v>99</v>
      </c>
      <c r="E315" s="212" t="s">
        <v>186</v>
      </c>
      <c r="F315" s="211">
        <v>285</v>
      </c>
      <c r="G315" s="213" t="s">
        <v>44</v>
      </c>
      <c r="H315" s="374">
        <v>112</v>
      </c>
      <c r="I315" s="201">
        <v>10605</v>
      </c>
      <c r="J315" s="202">
        <v>3248</v>
      </c>
      <c r="K315" s="202">
        <v>0</v>
      </c>
      <c r="L315" s="202">
        <v>893</v>
      </c>
      <c r="M315" s="375">
        <v>14746</v>
      </c>
      <c r="N315" s="203">
        <v>0</v>
      </c>
      <c r="O315" s="204">
        <v>0</v>
      </c>
      <c r="P315" s="205">
        <v>0.09</v>
      </c>
      <c r="Q315" s="205">
        <v>3.5564245059522007E-2</v>
      </c>
      <c r="R315" s="206">
        <v>0</v>
      </c>
      <c r="S315" s="207">
        <v>1551536</v>
      </c>
      <c r="T315" s="208">
        <v>0</v>
      </c>
      <c r="U315" s="208">
        <v>0</v>
      </c>
      <c r="V315" s="208">
        <v>0</v>
      </c>
      <c r="W315" s="208">
        <v>100016</v>
      </c>
      <c r="X315" s="378">
        <v>1651552</v>
      </c>
      <c r="Y315" s="215">
        <v>0</v>
      </c>
      <c r="Z315" s="204">
        <v>0</v>
      </c>
      <c r="AA315" s="202">
        <v>0</v>
      </c>
      <c r="AB315" s="202">
        <v>0</v>
      </c>
      <c r="AC315" s="214">
        <v>0</v>
      </c>
      <c r="AE315" s="227">
        <f t="shared" si="12"/>
        <v>0</v>
      </c>
      <c r="AF315" s="228">
        <f t="shared" si="13"/>
        <v>0</v>
      </c>
      <c r="AG315" s="229">
        <f t="shared" si="14"/>
        <v>0</v>
      </c>
    </row>
    <row r="316" spans="1:33" s="209" customFormat="1" ht="13.8" x14ac:dyDescent="0.3">
      <c r="A316" s="210">
        <v>446</v>
      </c>
      <c r="B316" s="211">
        <v>446099293</v>
      </c>
      <c r="C316" s="212" t="s">
        <v>185</v>
      </c>
      <c r="D316" s="211">
        <v>99</v>
      </c>
      <c r="E316" s="212" t="s">
        <v>186</v>
      </c>
      <c r="F316" s="211">
        <v>293</v>
      </c>
      <c r="G316" s="213" t="s">
        <v>45</v>
      </c>
      <c r="H316" s="374">
        <v>18</v>
      </c>
      <c r="I316" s="201">
        <v>11452</v>
      </c>
      <c r="J316" s="202">
        <v>983</v>
      </c>
      <c r="K316" s="202">
        <v>0</v>
      </c>
      <c r="L316" s="202">
        <v>893</v>
      </c>
      <c r="M316" s="375">
        <v>13328</v>
      </c>
      <c r="N316" s="203">
        <v>0</v>
      </c>
      <c r="O316" s="204">
        <v>0</v>
      </c>
      <c r="P316" s="205">
        <v>0.18</v>
      </c>
      <c r="Q316" s="205">
        <v>6.2612029075594699E-3</v>
      </c>
      <c r="R316" s="206">
        <v>0</v>
      </c>
      <c r="S316" s="207">
        <v>223830</v>
      </c>
      <c r="T316" s="208">
        <v>0</v>
      </c>
      <c r="U316" s="208">
        <v>0</v>
      </c>
      <c r="V316" s="208">
        <v>0</v>
      </c>
      <c r="W316" s="208">
        <v>16074</v>
      </c>
      <c r="X316" s="378">
        <v>239904</v>
      </c>
      <c r="Y316" s="215">
        <v>0</v>
      </c>
      <c r="Z316" s="204">
        <v>0</v>
      </c>
      <c r="AA316" s="202">
        <v>0</v>
      </c>
      <c r="AB316" s="202">
        <v>0</v>
      </c>
      <c r="AC316" s="214">
        <v>0</v>
      </c>
      <c r="AE316" s="227">
        <f t="shared" si="12"/>
        <v>0</v>
      </c>
      <c r="AF316" s="228">
        <f t="shared" si="13"/>
        <v>0</v>
      </c>
      <c r="AG316" s="229">
        <f t="shared" si="14"/>
        <v>0</v>
      </c>
    </row>
    <row r="317" spans="1:33" s="209" customFormat="1" ht="13.8" x14ac:dyDescent="0.3">
      <c r="A317" s="210">
        <v>446</v>
      </c>
      <c r="B317" s="211">
        <v>446099307</v>
      </c>
      <c r="C317" s="212" t="s">
        <v>185</v>
      </c>
      <c r="D317" s="211">
        <v>99</v>
      </c>
      <c r="E317" s="212" t="s">
        <v>186</v>
      </c>
      <c r="F317" s="211">
        <v>307</v>
      </c>
      <c r="G317" s="213" t="s">
        <v>76</v>
      </c>
      <c r="H317" s="374">
        <v>26</v>
      </c>
      <c r="I317" s="201">
        <v>11016</v>
      </c>
      <c r="J317" s="202">
        <v>4340</v>
      </c>
      <c r="K317" s="202">
        <v>0</v>
      </c>
      <c r="L317" s="202">
        <v>893</v>
      </c>
      <c r="M317" s="375">
        <v>16249</v>
      </c>
      <c r="N317" s="203">
        <v>0</v>
      </c>
      <c r="O317" s="204">
        <v>0</v>
      </c>
      <c r="P317" s="205">
        <v>0.09</v>
      </c>
      <c r="Q317" s="205">
        <v>8.5177116063525592E-3</v>
      </c>
      <c r="R317" s="206">
        <v>0</v>
      </c>
      <c r="S317" s="207">
        <v>399256</v>
      </c>
      <c r="T317" s="208">
        <v>0</v>
      </c>
      <c r="U317" s="208">
        <v>0</v>
      </c>
      <c r="V317" s="208">
        <v>0</v>
      </c>
      <c r="W317" s="208">
        <v>23218</v>
      </c>
      <c r="X317" s="378">
        <v>422474</v>
      </c>
      <c r="Y317" s="215">
        <v>0</v>
      </c>
      <c r="Z317" s="204">
        <v>0</v>
      </c>
      <c r="AA317" s="202">
        <v>0</v>
      </c>
      <c r="AB317" s="202">
        <v>0</v>
      </c>
      <c r="AC317" s="214">
        <v>0</v>
      </c>
      <c r="AE317" s="227">
        <f t="shared" si="12"/>
        <v>0</v>
      </c>
      <c r="AF317" s="228">
        <f t="shared" si="13"/>
        <v>0</v>
      </c>
      <c r="AG317" s="229">
        <f t="shared" si="14"/>
        <v>0</v>
      </c>
    </row>
    <row r="318" spans="1:33" s="209" customFormat="1" ht="13.8" x14ac:dyDescent="0.3">
      <c r="A318" s="210">
        <v>446</v>
      </c>
      <c r="B318" s="211">
        <v>446099323</v>
      </c>
      <c r="C318" s="212" t="s">
        <v>185</v>
      </c>
      <c r="D318" s="211">
        <v>99</v>
      </c>
      <c r="E318" s="212" t="s">
        <v>186</v>
      </c>
      <c r="F318" s="211">
        <v>323</v>
      </c>
      <c r="G318" s="213" t="s">
        <v>196</v>
      </c>
      <c r="H318" s="374">
        <v>3</v>
      </c>
      <c r="I318" s="201">
        <v>13181</v>
      </c>
      <c r="J318" s="202">
        <v>4704</v>
      </c>
      <c r="K318" s="202">
        <v>0</v>
      </c>
      <c r="L318" s="202">
        <v>893</v>
      </c>
      <c r="M318" s="375">
        <v>18778</v>
      </c>
      <c r="N318" s="203">
        <v>0</v>
      </c>
      <c r="O318" s="204">
        <v>0</v>
      </c>
      <c r="P318" s="205">
        <v>0.09</v>
      </c>
      <c r="Q318" s="205">
        <v>5.4893894991711236E-3</v>
      </c>
      <c r="R318" s="206">
        <v>0</v>
      </c>
      <c r="S318" s="207">
        <v>53655</v>
      </c>
      <c r="T318" s="208">
        <v>0</v>
      </c>
      <c r="U318" s="208">
        <v>0</v>
      </c>
      <c r="V318" s="208">
        <v>0</v>
      </c>
      <c r="W318" s="208">
        <v>2679</v>
      </c>
      <c r="X318" s="378">
        <v>56334</v>
      </c>
      <c r="Y318" s="215">
        <v>0</v>
      </c>
      <c r="Z318" s="204">
        <v>0</v>
      </c>
      <c r="AA318" s="202">
        <v>0</v>
      </c>
      <c r="AB318" s="202">
        <v>0</v>
      </c>
      <c r="AC318" s="214">
        <v>0</v>
      </c>
      <c r="AE318" s="227">
        <f t="shared" si="12"/>
        <v>0</v>
      </c>
      <c r="AF318" s="228">
        <f t="shared" si="13"/>
        <v>0</v>
      </c>
      <c r="AG318" s="229">
        <f t="shared" si="14"/>
        <v>0</v>
      </c>
    </row>
    <row r="319" spans="1:33" s="209" customFormat="1" ht="13.8" x14ac:dyDescent="0.3">
      <c r="A319" s="210">
        <v>446</v>
      </c>
      <c r="B319" s="211">
        <v>446099336</v>
      </c>
      <c r="C319" s="212" t="s">
        <v>185</v>
      </c>
      <c r="D319" s="211">
        <v>99</v>
      </c>
      <c r="E319" s="212" t="s">
        <v>186</v>
      </c>
      <c r="F319" s="211">
        <v>336</v>
      </c>
      <c r="G319" s="213" t="s">
        <v>48</v>
      </c>
      <c r="H319" s="374">
        <v>2</v>
      </c>
      <c r="I319" s="201">
        <v>13315</v>
      </c>
      <c r="J319" s="202">
        <v>2514</v>
      </c>
      <c r="K319" s="202">
        <v>0</v>
      </c>
      <c r="L319" s="202">
        <v>893</v>
      </c>
      <c r="M319" s="375">
        <v>16722</v>
      </c>
      <c r="N319" s="203">
        <v>0</v>
      </c>
      <c r="O319" s="204">
        <v>0</v>
      </c>
      <c r="P319" s="205">
        <v>0.09</v>
      </c>
      <c r="Q319" s="205">
        <v>3.7803223698042246E-2</v>
      </c>
      <c r="R319" s="206">
        <v>0</v>
      </c>
      <c r="S319" s="207">
        <v>31658</v>
      </c>
      <c r="T319" s="208">
        <v>0</v>
      </c>
      <c r="U319" s="208">
        <v>0</v>
      </c>
      <c r="V319" s="208">
        <v>0</v>
      </c>
      <c r="W319" s="208">
        <v>1786</v>
      </c>
      <c r="X319" s="378">
        <v>33444</v>
      </c>
      <c r="Y319" s="215">
        <v>0</v>
      </c>
      <c r="Z319" s="204">
        <v>0</v>
      </c>
      <c r="AA319" s="202">
        <v>0</v>
      </c>
      <c r="AB319" s="202">
        <v>0</v>
      </c>
      <c r="AC319" s="214">
        <v>0</v>
      </c>
      <c r="AE319" s="227">
        <f t="shared" si="12"/>
        <v>0</v>
      </c>
      <c r="AF319" s="228">
        <f t="shared" si="13"/>
        <v>0</v>
      </c>
      <c r="AG319" s="229">
        <f t="shared" si="14"/>
        <v>0</v>
      </c>
    </row>
    <row r="320" spans="1:33" s="209" customFormat="1" ht="13.8" x14ac:dyDescent="0.3">
      <c r="A320" s="210">
        <v>446</v>
      </c>
      <c r="B320" s="211">
        <v>446099350</v>
      </c>
      <c r="C320" s="212" t="s">
        <v>185</v>
      </c>
      <c r="D320" s="211">
        <v>99</v>
      </c>
      <c r="E320" s="212" t="s">
        <v>186</v>
      </c>
      <c r="F320" s="211">
        <v>350</v>
      </c>
      <c r="G320" s="213" t="s">
        <v>197</v>
      </c>
      <c r="H320" s="374">
        <v>6</v>
      </c>
      <c r="I320" s="201">
        <v>11923</v>
      </c>
      <c r="J320" s="202">
        <v>6886</v>
      </c>
      <c r="K320" s="202">
        <v>0</v>
      </c>
      <c r="L320" s="202">
        <v>893</v>
      </c>
      <c r="M320" s="375">
        <v>19702</v>
      </c>
      <c r="N320" s="203">
        <v>0</v>
      </c>
      <c r="O320" s="204">
        <v>0</v>
      </c>
      <c r="P320" s="205">
        <v>0.09</v>
      </c>
      <c r="Q320" s="205">
        <v>3.1317031424155525E-2</v>
      </c>
      <c r="R320" s="206">
        <v>0</v>
      </c>
      <c r="S320" s="207">
        <v>112854</v>
      </c>
      <c r="T320" s="208">
        <v>0</v>
      </c>
      <c r="U320" s="208">
        <v>0</v>
      </c>
      <c r="V320" s="208">
        <v>0</v>
      </c>
      <c r="W320" s="208">
        <v>5358</v>
      </c>
      <c r="X320" s="378">
        <v>118212</v>
      </c>
      <c r="Y320" s="215">
        <v>0</v>
      </c>
      <c r="Z320" s="204">
        <v>0</v>
      </c>
      <c r="AA320" s="202">
        <v>0</v>
      </c>
      <c r="AB320" s="202">
        <v>0</v>
      </c>
      <c r="AC320" s="214">
        <v>0</v>
      </c>
      <c r="AE320" s="227">
        <f t="shared" si="12"/>
        <v>0</v>
      </c>
      <c r="AF320" s="228">
        <f t="shared" si="13"/>
        <v>0</v>
      </c>
      <c r="AG320" s="229">
        <f t="shared" si="14"/>
        <v>0</v>
      </c>
    </row>
    <row r="321" spans="1:33" s="209" customFormat="1" ht="13.8" x14ac:dyDescent="0.3">
      <c r="A321" s="210">
        <v>446</v>
      </c>
      <c r="B321" s="211">
        <v>446099352</v>
      </c>
      <c r="C321" s="212" t="s">
        <v>185</v>
      </c>
      <c r="D321" s="211">
        <v>99</v>
      </c>
      <c r="E321" s="212" t="s">
        <v>186</v>
      </c>
      <c r="F321" s="211">
        <v>352</v>
      </c>
      <c r="G321" s="213" t="s">
        <v>198</v>
      </c>
      <c r="H321" s="374">
        <v>2</v>
      </c>
      <c r="I321" s="201">
        <v>8959</v>
      </c>
      <c r="J321" s="202">
        <v>4898</v>
      </c>
      <c r="K321" s="202">
        <v>0</v>
      </c>
      <c r="L321" s="202">
        <v>893</v>
      </c>
      <c r="M321" s="375">
        <v>14750</v>
      </c>
      <c r="N321" s="203">
        <v>0</v>
      </c>
      <c r="O321" s="204">
        <v>0</v>
      </c>
      <c r="P321" s="205">
        <v>0.09</v>
      </c>
      <c r="Q321" s="205">
        <v>1.4045800000000002E-2</v>
      </c>
      <c r="R321" s="206">
        <v>0</v>
      </c>
      <c r="S321" s="207">
        <v>27714</v>
      </c>
      <c r="T321" s="208">
        <v>0</v>
      </c>
      <c r="U321" s="208">
        <v>0</v>
      </c>
      <c r="V321" s="208">
        <v>0</v>
      </c>
      <c r="W321" s="208">
        <v>1786</v>
      </c>
      <c r="X321" s="378">
        <v>29500</v>
      </c>
      <c r="Y321" s="215">
        <v>0</v>
      </c>
      <c r="Z321" s="204">
        <v>0</v>
      </c>
      <c r="AA321" s="202">
        <v>0</v>
      </c>
      <c r="AB321" s="202">
        <v>0</v>
      </c>
      <c r="AC321" s="214">
        <v>0</v>
      </c>
      <c r="AE321" s="227">
        <f t="shared" si="12"/>
        <v>0</v>
      </c>
      <c r="AF321" s="228">
        <f t="shared" si="13"/>
        <v>0</v>
      </c>
      <c r="AG321" s="229">
        <f t="shared" si="14"/>
        <v>0</v>
      </c>
    </row>
    <row r="322" spans="1:33" s="209" customFormat="1" ht="13.8" x14ac:dyDescent="0.3">
      <c r="A322" s="210">
        <v>446</v>
      </c>
      <c r="B322" s="211">
        <v>446099625</v>
      </c>
      <c r="C322" s="212" t="s">
        <v>185</v>
      </c>
      <c r="D322" s="211">
        <v>99</v>
      </c>
      <c r="E322" s="212" t="s">
        <v>186</v>
      </c>
      <c r="F322" s="211">
        <v>625</v>
      </c>
      <c r="G322" s="213" t="s">
        <v>49</v>
      </c>
      <c r="H322" s="374">
        <v>11</v>
      </c>
      <c r="I322" s="201">
        <v>11528</v>
      </c>
      <c r="J322" s="202">
        <v>1977</v>
      </c>
      <c r="K322" s="202">
        <v>0</v>
      </c>
      <c r="L322" s="202">
        <v>893</v>
      </c>
      <c r="M322" s="375">
        <v>14398</v>
      </c>
      <c r="N322" s="203">
        <v>0</v>
      </c>
      <c r="O322" s="204">
        <v>0</v>
      </c>
      <c r="P322" s="205">
        <v>0.09</v>
      </c>
      <c r="Q322" s="205">
        <v>4.0604699045540807E-3</v>
      </c>
      <c r="R322" s="206">
        <v>0</v>
      </c>
      <c r="S322" s="207">
        <v>148555</v>
      </c>
      <c r="T322" s="208">
        <v>0</v>
      </c>
      <c r="U322" s="208">
        <v>0</v>
      </c>
      <c r="V322" s="208">
        <v>0</v>
      </c>
      <c r="W322" s="208">
        <v>9823</v>
      </c>
      <c r="X322" s="378">
        <v>158378</v>
      </c>
      <c r="Y322" s="215">
        <v>0</v>
      </c>
      <c r="Z322" s="204">
        <v>0</v>
      </c>
      <c r="AA322" s="202">
        <v>0</v>
      </c>
      <c r="AB322" s="202">
        <v>0</v>
      </c>
      <c r="AC322" s="214">
        <v>0</v>
      </c>
      <c r="AE322" s="227">
        <f t="shared" si="12"/>
        <v>0</v>
      </c>
      <c r="AF322" s="228">
        <f t="shared" si="13"/>
        <v>0</v>
      </c>
      <c r="AG322" s="229">
        <f t="shared" si="14"/>
        <v>0</v>
      </c>
    </row>
    <row r="323" spans="1:33" s="209" customFormat="1" ht="13.8" x14ac:dyDescent="0.3">
      <c r="A323" s="210">
        <v>446</v>
      </c>
      <c r="B323" s="211">
        <v>446099650</v>
      </c>
      <c r="C323" s="212" t="s">
        <v>185</v>
      </c>
      <c r="D323" s="211">
        <v>99</v>
      </c>
      <c r="E323" s="212" t="s">
        <v>186</v>
      </c>
      <c r="F323" s="211">
        <v>650</v>
      </c>
      <c r="G323" s="213" t="s">
        <v>199</v>
      </c>
      <c r="H323" s="374">
        <v>2</v>
      </c>
      <c r="I323" s="201">
        <v>13315</v>
      </c>
      <c r="J323" s="202">
        <v>3760</v>
      </c>
      <c r="K323" s="202">
        <v>0</v>
      </c>
      <c r="L323" s="202">
        <v>893</v>
      </c>
      <c r="M323" s="375">
        <v>17968</v>
      </c>
      <c r="N323" s="203">
        <v>0</v>
      </c>
      <c r="O323" s="204">
        <v>0</v>
      </c>
      <c r="P323" s="205">
        <v>0.09</v>
      </c>
      <c r="Q323" s="205">
        <v>1.5942242359552484E-3</v>
      </c>
      <c r="R323" s="206">
        <v>0</v>
      </c>
      <c r="S323" s="207">
        <v>34150</v>
      </c>
      <c r="T323" s="208">
        <v>0</v>
      </c>
      <c r="U323" s="208">
        <v>0</v>
      </c>
      <c r="V323" s="208">
        <v>0</v>
      </c>
      <c r="W323" s="208">
        <v>1786</v>
      </c>
      <c r="X323" s="378">
        <v>35936</v>
      </c>
      <c r="Y323" s="215">
        <v>0</v>
      </c>
      <c r="Z323" s="204">
        <v>0</v>
      </c>
      <c r="AA323" s="202">
        <v>0</v>
      </c>
      <c r="AB323" s="202">
        <v>0</v>
      </c>
      <c r="AC323" s="214">
        <v>0</v>
      </c>
      <c r="AE323" s="227">
        <f t="shared" si="12"/>
        <v>0</v>
      </c>
      <c r="AF323" s="228">
        <f t="shared" si="13"/>
        <v>0</v>
      </c>
      <c r="AG323" s="229">
        <f t="shared" si="14"/>
        <v>0</v>
      </c>
    </row>
    <row r="324" spans="1:33" s="209" customFormat="1" ht="13.8" x14ac:dyDescent="0.3">
      <c r="A324" s="210">
        <v>446</v>
      </c>
      <c r="B324" s="211">
        <v>446099690</v>
      </c>
      <c r="C324" s="212" t="s">
        <v>185</v>
      </c>
      <c r="D324" s="211">
        <v>99</v>
      </c>
      <c r="E324" s="212" t="s">
        <v>186</v>
      </c>
      <c r="F324" s="211">
        <v>690</v>
      </c>
      <c r="G324" s="213" t="s">
        <v>200</v>
      </c>
      <c r="H324" s="374">
        <v>7</v>
      </c>
      <c r="I324" s="201">
        <v>11075</v>
      </c>
      <c r="J324" s="202">
        <v>3410</v>
      </c>
      <c r="K324" s="202">
        <v>0</v>
      </c>
      <c r="L324" s="202">
        <v>893</v>
      </c>
      <c r="M324" s="375">
        <v>15378</v>
      </c>
      <c r="N324" s="203">
        <v>0</v>
      </c>
      <c r="O324" s="204">
        <v>0</v>
      </c>
      <c r="P324" s="205">
        <v>0.09</v>
      </c>
      <c r="Q324" s="205">
        <v>5.8067661598329313E-3</v>
      </c>
      <c r="R324" s="206">
        <v>0</v>
      </c>
      <c r="S324" s="207">
        <v>101395</v>
      </c>
      <c r="T324" s="208">
        <v>0</v>
      </c>
      <c r="U324" s="208">
        <v>0</v>
      </c>
      <c r="V324" s="208">
        <v>0</v>
      </c>
      <c r="W324" s="208">
        <v>6251</v>
      </c>
      <c r="X324" s="378">
        <v>107646</v>
      </c>
      <c r="Y324" s="215">
        <v>0</v>
      </c>
      <c r="Z324" s="204">
        <v>0</v>
      </c>
      <c r="AA324" s="202">
        <v>0</v>
      </c>
      <c r="AB324" s="202">
        <v>0</v>
      </c>
      <c r="AC324" s="214">
        <v>0</v>
      </c>
      <c r="AE324" s="227">
        <f t="shared" si="12"/>
        <v>0</v>
      </c>
      <c r="AF324" s="228">
        <f t="shared" si="13"/>
        <v>0</v>
      </c>
      <c r="AG324" s="229">
        <f t="shared" si="14"/>
        <v>0</v>
      </c>
    </row>
    <row r="325" spans="1:33" s="209" customFormat="1" ht="13.8" x14ac:dyDescent="0.3">
      <c r="A325" s="210">
        <v>447</v>
      </c>
      <c r="B325" s="211">
        <v>447101016</v>
      </c>
      <c r="C325" s="212" t="s">
        <v>201</v>
      </c>
      <c r="D325" s="211">
        <v>101</v>
      </c>
      <c r="E325" s="212" t="s">
        <v>84</v>
      </c>
      <c r="F325" s="211">
        <v>16</v>
      </c>
      <c r="G325" s="213" t="s">
        <v>187</v>
      </c>
      <c r="H325" s="374">
        <v>1</v>
      </c>
      <c r="I325" s="201">
        <v>8773</v>
      </c>
      <c r="J325" s="202">
        <v>370</v>
      </c>
      <c r="K325" s="202">
        <v>0</v>
      </c>
      <c r="L325" s="202">
        <v>893</v>
      </c>
      <c r="M325" s="375">
        <v>10036</v>
      </c>
      <c r="N325" s="203">
        <v>6.5359477124183009E-3</v>
      </c>
      <c r="O325" s="204">
        <v>0</v>
      </c>
      <c r="P325" s="205">
        <v>0.09</v>
      </c>
      <c r="Q325" s="205">
        <v>4.9152674361417147E-2</v>
      </c>
      <c r="R325" s="206">
        <v>0</v>
      </c>
      <c r="S325" s="207">
        <v>9083</v>
      </c>
      <c r="T325" s="208">
        <v>0</v>
      </c>
      <c r="U325" s="208">
        <v>0</v>
      </c>
      <c r="V325" s="208">
        <v>0</v>
      </c>
      <c r="W325" s="208">
        <v>887</v>
      </c>
      <c r="X325" s="378">
        <v>9970</v>
      </c>
      <c r="Y325" s="215">
        <v>0</v>
      </c>
      <c r="Z325" s="204">
        <v>0</v>
      </c>
      <c r="AA325" s="202">
        <v>0</v>
      </c>
      <c r="AB325" s="202">
        <v>0</v>
      </c>
      <c r="AC325" s="214">
        <v>0</v>
      </c>
      <c r="AE325" s="227">
        <f t="shared" si="12"/>
        <v>0</v>
      </c>
      <c r="AF325" s="228">
        <f t="shared" si="13"/>
        <v>0</v>
      </c>
      <c r="AG325" s="229">
        <f t="shared" si="14"/>
        <v>0</v>
      </c>
    </row>
    <row r="326" spans="1:33" s="209" customFormat="1" ht="13.8" x14ac:dyDescent="0.3">
      <c r="A326" s="210">
        <v>447</v>
      </c>
      <c r="B326" s="211">
        <v>447101025</v>
      </c>
      <c r="C326" s="212" t="s">
        <v>201</v>
      </c>
      <c r="D326" s="211">
        <v>101</v>
      </c>
      <c r="E326" s="212" t="s">
        <v>84</v>
      </c>
      <c r="F326" s="211">
        <v>25</v>
      </c>
      <c r="G326" s="213" t="s">
        <v>120</v>
      </c>
      <c r="H326" s="374">
        <v>51</v>
      </c>
      <c r="I326" s="201">
        <v>9978</v>
      </c>
      <c r="J326" s="202">
        <v>3455</v>
      </c>
      <c r="K326" s="202">
        <v>0</v>
      </c>
      <c r="L326" s="202">
        <v>893</v>
      </c>
      <c r="M326" s="375">
        <v>14326</v>
      </c>
      <c r="N326" s="203">
        <v>0.33333333333333315</v>
      </c>
      <c r="O326" s="204">
        <v>0</v>
      </c>
      <c r="P326" s="205">
        <v>0.09</v>
      </c>
      <c r="Q326" s="205">
        <v>2.2728145559216779E-2</v>
      </c>
      <c r="R326" s="206">
        <v>0</v>
      </c>
      <c r="S326" s="207">
        <v>680595</v>
      </c>
      <c r="T326" s="208">
        <v>0</v>
      </c>
      <c r="U326" s="208">
        <v>0</v>
      </c>
      <c r="V326" s="208">
        <v>0</v>
      </c>
      <c r="W326" s="208">
        <v>45237</v>
      </c>
      <c r="X326" s="378">
        <v>725832</v>
      </c>
      <c r="Y326" s="215">
        <v>0</v>
      </c>
      <c r="Z326" s="204">
        <v>0</v>
      </c>
      <c r="AA326" s="202">
        <v>0</v>
      </c>
      <c r="AB326" s="202">
        <v>0</v>
      </c>
      <c r="AC326" s="214">
        <v>0</v>
      </c>
      <c r="AE326" s="227">
        <f t="shared" si="12"/>
        <v>0</v>
      </c>
      <c r="AF326" s="228">
        <f t="shared" si="13"/>
        <v>0</v>
      </c>
      <c r="AG326" s="229">
        <f t="shared" si="14"/>
        <v>0</v>
      </c>
    </row>
    <row r="327" spans="1:33" s="209" customFormat="1" ht="13.8" x14ac:dyDescent="0.3">
      <c r="A327" s="210">
        <v>447</v>
      </c>
      <c r="B327" s="211">
        <v>447101101</v>
      </c>
      <c r="C327" s="212" t="s">
        <v>201</v>
      </c>
      <c r="D327" s="211">
        <v>101</v>
      </c>
      <c r="E327" s="212" t="s">
        <v>84</v>
      </c>
      <c r="F327" s="211">
        <v>101</v>
      </c>
      <c r="G327" s="213" t="s">
        <v>84</v>
      </c>
      <c r="H327" s="374">
        <v>310</v>
      </c>
      <c r="I327" s="201">
        <v>9344</v>
      </c>
      <c r="J327" s="202">
        <v>2489</v>
      </c>
      <c r="K327" s="202">
        <v>0</v>
      </c>
      <c r="L327" s="202">
        <v>893</v>
      </c>
      <c r="M327" s="375">
        <v>12726</v>
      </c>
      <c r="N327" s="203">
        <v>2.0261437908496673</v>
      </c>
      <c r="O327" s="204">
        <v>0</v>
      </c>
      <c r="P327" s="205">
        <v>0.09</v>
      </c>
      <c r="Q327" s="205">
        <v>4.9083055289069699E-2</v>
      </c>
      <c r="R327" s="206">
        <v>0</v>
      </c>
      <c r="S327" s="207">
        <v>3644360</v>
      </c>
      <c r="T327" s="208">
        <v>0</v>
      </c>
      <c r="U327" s="208">
        <v>0</v>
      </c>
      <c r="V327" s="208">
        <v>0</v>
      </c>
      <c r="W327" s="208">
        <v>274970</v>
      </c>
      <c r="X327" s="378">
        <v>3919330</v>
      </c>
      <c r="Y327" s="215">
        <v>0</v>
      </c>
      <c r="Z327" s="204">
        <v>0</v>
      </c>
      <c r="AA327" s="202">
        <v>0</v>
      </c>
      <c r="AB327" s="202">
        <v>0</v>
      </c>
      <c r="AC327" s="214">
        <v>0</v>
      </c>
      <c r="AE327" s="227">
        <f t="shared" si="12"/>
        <v>0</v>
      </c>
      <c r="AF327" s="228">
        <f t="shared" si="13"/>
        <v>0</v>
      </c>
      <c r="AG327" s="229">
        <f t="shared" si="14"/>
        <v>0</v>
      </c>
    </row>
    <row r="328" spans="1:33" s="209" customFormat="1" ht="13.8" x14ac:dyDescent="0.3">
      <c r="A328" s="210">
        <v>447</v>
      </c>
      <c r="B328" s="211">
        <v>447101136</v>
      </c>
      <c r="C328" s="212" t="s">
        <v>201</v>
      </c>
      <c r="D328" s="211">
        <v>101</v>
      </c>
      <c r="E328" s="212" t="s">
        <v>84</v>
      </c>
      <c r="F328" s="211">
        <v>136</v>
      </c>
      <c r="G328" s="213" t="s">
        <v>85</v>
      </c>
      <c r="H328" s="374">
        <v>1</v>
      </c>
      <c r="I328" s="201">
        <v>10097.50430895213</v>
      </c>
      <c r="J328" s="202">
        <v>3321</v>
      </c>
      <c r="K328" s="202">
        <v>0</v>
      </c>
      <c r="L328" s="202">
        <v>893</v>
      </c>
      <c r="M328" s="375">
        <v>14311.50430895213</v>
      </c>
      <c r="N328" s="203">
        <v>6.5359477124183009E-3</v>
      </c>
      <c r="O328" s="204">
        <v>0</v>
      </c>
      <c r="P328" s="205">
        <v>0.09</v>
      </c>
      <c r="Q328" s="205">
        <v>4.4301650263093304E-3</v>
      </c>
      <c r="R328" s="206">
        <v>0</v>
      </c>
      <c r="S328" s="207">
        <v>13331</v>
      </c>
      <c r="T328" s="208">
        <v>0</v>
      </c>
      <c r="U328" s="208">
        <v>0</v>
      </c>
      <c r="V328" s="208">
        <v>0</v>
      </c>
      <c r="W328" s="208">
        <v>887</v>
      </c>
      <c r="X328" s="378">
        <v>14218</v>
      </c>
      <c r="Y328" s="215">
        <v>0</v>
      </c>
      <c r="Z328" s="204">
        <v>0</v>
      </c>
      <c r="AA328" s="202">
        <v>0</v>
      </c>
      <c r="AB328" s="202">
        <v>0</v>
      </c>
      <c r="AC328" s="214">
        <v>0</v>
      </c>
      <c r="AE328" s="227">
        <f t="shared" si="12"/>
        <v>0</v>
      </c>
      <c r="AF328" s="228">
        <f t="shared" si="13"/>
        <v>0</v>
      </c>
      <c r="AG328" s="229">
        <f t="shared" si="14"/>
        <v>0</v>
      </c>
    </row>
    <row r="329" spans="1:33" s="209" customFormat="1" ht="13.8" x14ac:dyDescent="0.3">
      <c r="A329" s="210">
        <v>447</v>
      </c>
      <c r="B329" s="211">
        <v>447101138</v>
      </c>
      <c r="C329" s="212" t="s">
        <v>201</v>
      </c>
      <c r="D329" s="211">
        <v>101</v>
      </c>
      <c r="E329" s="212" t="s">
        <v>84</v>
      </c>
      <c r="F329" s="211">
        <v>138</v>
      </c>
      <c r="G329" s="213" t="s">
        <v>202</v>
      </c>
      <c r="H329" s="374">
        <v>2</v>
      </c>
      <c r="I329" s="201">
        <v>9041</v>
      </c>
      <c r="J329" s="202">
        <v>3783</v>
      </c>
      <c r="K329" s="202">
        <v>0</v>
      </c>
      <c r="L329" s="202">
        <v>893</v>
      </c>
      <c r="M329" s="375">
        <v>13717</v>
      </c>
      <c r="N329" s="203">
        <v>1.3071895424836602E-2</v>
      </c>
      <c r="O329" s="204">
        <v>0</v>
      </c>
      <c r="P329" s="205">
        <v>0.09</v>
      </c>
      <c r="Q329" s="205">
        <v>1.7615621904709449E-3</v>
      </c>
      <c r="R329" s="206">
        <v>0</v>
      </c>
      <c r="S329" s="207">
        <v>25480</v>
      </c>
      <c r="T329" s="208">
        <v>0</v>
      </c>
      <c r="U329" s="208">
        <v>0</v>
      </c>
      <c r="V329" s="208">
        <v>0</v>
      </c>
      <c r="W329" s="208">
        <v>1774</v>
      </c>
      <c r="X329" s="378">
        <v>27254</v>
      </c>
      <c r="Y329" s="215">
        <v>0</v>
      </c>
      <c r="Z329" s="204">
        <v>0</v>
      </c>
      <c r="AA329" s="202">
        <v>0</v>
      </c>
      <c r="AB329" s="202">
        <v>0</v>
      </c>
      <c r="AC329" s="214">
        <v>0</v>
      </c>
      <c r="AE329" s="227">
        <f t="shared" si="12"/>
        <v>0</v>
      </c>
      <c r="AF329" s="228">
        <f t="shared" si="13"/>
        <v>0</v>
      </c>
      <c r="AG329" s="229">
        <f t="shared" si="14"/>
        <v>0</v>
      </c>
    </row>
    <row r="330" spans="1:33" s="209" customFormat="1" ht="13.8" x14ac:dyDescent="0.3">
      <c r="A330" s="210">
        <v>447</v>
      </c>
      <c r="B330" s="211">
        <v>447101139</v>
      </c>
      <c r="C330" s="212" t="s">
        <v>201</v>
      </c>
      <c r="D330" s="211">
        <v>101</v>
      </c>
      <c r="E330" s="212" t="s">
        <v>84</v>
      </c>
      <c r="F330" s="211">
        <v>139</v>
      </c>
      <c r="G330" s="213" t="s">
        <v>86</v>
      </c>
      <c r="H330" s="374">
        <v>1</v>
      </c>
      <c r="I330" s="201">
        <v>10557.027273223794</v>
      </c>
      <c r="J330" s="202">
        <v>3635</v>
      </c>
      <c r="K330" s="202">
        <v>0</v>
      </c>
      <c r="L330" s="202">
        <v>893</v>
      </c>
      <c r="M330" s="375">
        <v>15085.027273223794</v>
      </c>
      <c r="N330" s="203">
        <v>6.5359477124183009E-3</v>
      </c>
      <c r="O330" s="204">
        <v>0</v>
      </c>
      <c r="P330" s="205">
        <v>0.09</v>
      </c>
      <c r="Q330" s="205">
        <v>3.7873387433055784E-3</v>
      </c>
      <c r="R330" s="206">
        <v>0</v>
      </c>
      <c r="S330" s="207">
        <v>14099</v>
      </c>
      <c r="T330" s="208">
        <v>0</v>
      </c>
      <c r="U330" s="208">
        <v>0</v>
      </c>
      <c r="V330" s="208">
        <v>0</v>
      </c>
      <c r="W330" s="208">
        <v>887</v>
      </c>
      <c r="X330" s="378">
        <v>14986</v>
      </c>
      <c r="Y330" s="215">
        <v>0</v>
      </c>
      <c r="Z330" s="204">
        <v>0</v>
      </c>
      <c r="AA330" s="202">
        <v>0</v>
      </c>
      <c r="AB330" s="202">
        <v>0</v>
      </c>
      <c r="AC330" s="214">
        <v>0</v>
      </c>
      <c r="AE330" s="227">
        <f t="shared" ref="AE330:AE393" si="15">IFERROR(VLOOKUP($B330,_18PJ,7,FALSE),0)</f>
        <v>0</v>
      </c>
      <c r="AF330" s="228">
        <f t="shared" ref="AF330:AF393" si="16">IFERROR(VLOOKUP($B330,_18PJ,8,FALSE),0)</f>
        <v>0</v>
      </c>
      <c r="AG330" s="229">
        <f t="shared" ref="AG330:AG393" si="17">IFERROR(VLOOKUP($B330,_18PJ,9,FALSE),0)</f>
        <v>0</v>
      </c>
    </row>
    <row r="331" spans="1:33" s="209" customFormat="1" ht="13.8" x14ac:dyDescent="0.3">
      <c r="A331" s="210">
        <v>447</v>
      </c>
      <c r="B331" s="211">
        <v>447101177</v>
      </c>
      <c r="C331" s="212" t="s">
        <v>201</v>
      </c>
      <c r="D331" s="211">
        <v>101</v>
      </c>
      <c r="E331" s="212" t="s">
        <v>84</v>
      </c>
      <c r="F331" s="211">
        <v>177</v>
      </c>
      <c r="G331" s="213" t="s">
        <v>127</v>
      </c>
      <c r="H331" s="374">
        <v>10</v>
      </c>
      <c r="I331" s="201">
        <v>9480</v>
      </c>
      <c r="J331" s="202">
        <v>3976</v>
      </c>
      <c r="K331" s="202">
        <v>0</v>
      </c>
      <c r="L331" s="202">
        <v>893</v>
      </c>
      <c r="M331" s="375">
        <v>14349</v>
      </c>
      <c r="N331" s="203">
        <v>6.5359477124182996E-2</v>
      </c>
      <c r="O331" s="204">
        <v>0</v>
      </c>
      <c r="P331" s="205">
        <v>0.09</v>
      </c>
      <c r="Q331" s="205">
        <v>6.1929634020245232E-3</v>
      </c>
      <c r="R331" s="206">
        <v>0</v>
      </c>
      <c r="S331" s="207">
        <v>133680</v>
      </c>
      <c r="T331" s="208">
        <v>0</v>
      </c>
      <c r="U331" s="208">
        <v>0</v>
      </c>
      <c r="V331" s="208">
        <v>0</v>
      </c>
      <c r="W331" s="208">
        <v>8870</v>
      </c>
      <c r="X331" s="378">
        <v>142550</v>
      </c>
      <c r="Y331" s="215">
        <v>0</v>
      </c>
      <c r="Z331" s="204">
        <v>0</v>
      </c>
      <c r="AA331" s="202">
        <v>0</v>
      </c>
      <c r="AB331" s="202">
        <v>0</v>
      </c>
      <c r="AC331" s="214">
        <v>0</v>
      </c>
      <c r="AE331" s="227">
        <f t="shared" si="15"/>
        <v>0</v>
      </c>
      <c r="AF331" s="228">
        <f t="shared" si="16"/>
        <v>0</v>
      </c>
      <c r="AG331" s="229">
        <f t="shared" si="17"/>
        <v>0</v>
      </c>
    </row>
    <row r="332" spans="1:33" s="209" customFormat="1" ht="13.8" x14ac:dyDescent="0.3">
      <c r="A332" s="210">
        <v>447</v>
      </c>
      <c r="B332" s="211">
        <v>447101185</v>
      </c>
      <c r="C332" s="212" t="s">
        <v>201</v>
      </c>
      <c r="D332" s="211">
        <v>101</v>
      </c>
      <c r="E332" s="212" t="s">
        <v>84</v>
      </c>
      <c r="F332" s="211">
        <v>185</v>
      </c>
      <c r="G332" s="213" t="s">
        <v>88</v>
      </c>
      <c r="H332" s="374">
        <v>27</v>
      </c>
      <c r="I332" s="201">
        <v>10134</v>
      </c>
      <c r="J332" s="202">
        <v>1884</v>
      </c>
      <c r="K332" s="202">
        <v>0</v>
      </c>
      <c r="L332" s="202">
        <v>893</v>
      </c>
      <c r="M332" s="375">
        <v>12911</v>
      </c>
      <c r="N332" s="203">
        <v>0.17647058823529418</v>
      </c>
      <c r="O332" s="204">
        <v>0</v>
      </c>
      <c r="P332" s="205">
        <v>0.09</v>
      </c>
      <c r="Q332" s="205">
        <v>5.7173879496619662E-3</v>
      </c>
      <c r="R332" s="206">
        <v>0</v>
      </c>
      <c r="S332" s="207">
        <v>322353</v>
      </c>
      <c r="T332" s="208">
        <v>0</v>
      </c>
      <c r="U332" s="208">
        <v>0</v>
      </c>
      <c r="V332" s="208">
        <v>0</v>
      </c>
      <c r="W332" s="208">
        <v>23949</v>
      </c>
      <c r="X332" s="378">
        <v>346302</v>
      </c>
      <c r="Y332" s="215">
        <v>0</v>
      </c>
      <c r="Z332" s="204">
        <v>0</v>
      </c>
      <c r="AA332" s="202">
        <v>0</v>
      </c>
      <c r="AB332" s="202">
        <v>0</v>
      </c>
      <c r="AC332" s="214">
        <v>0</v>
      </c>
      <c r="AE332" s="227">
        <f t="shared" si="15"/>
        <v>0</v>
      </c>
      <c r="AF332" s="228">
        <f t="shared" si="16"/>
        <v>0</v>
      </c>
      <c r="AG332" s="229">
        <f t="shared" si="17"/>
        <v>0</v>
      </c>
    </row>
    <row r="333" spans="1:33" s="209" customFormat="1" ht="13.8" x14ac:dyDescent="0.3">
      <c r="A333" s="210">
        <v>447</v>
      </c>
      <c r="B333" s="211">
        <v>447101187</v>
      </c>
      <c r="C333" s="212" t="s">
        <v>201</v>
      </c>
      <c r="D333" s="211">
        <v>101</v>
      </c>
      <c r="E333" s="212" t="s">
        <v>84</v>
      </c>
      <c r="F333" s="211">
        <v>187</v>
      </c>
      <c r="G333" s="213" t="s">
        <v>89</v>
      </c>
      <c r="H333" s="374">
        <v>3</v>
      </c>
      <c r="I333" s="201">
        <v>9853</v>
      </c>
      <c r="J333" s="202">
        <v>4484</v>
      </c>
      <c r="K333" s="202">
        <v>0</v>
      </c>
      <c r="L333" s="202">
        <v>893</v>
      </c>
      <c r="M333" s="375">
        <v>15230</v>
      </c>
      <c r="N333" s="203">
        <v>1.9607843137254902E-2</v>
      </c>
      <c r="O333" s="204">
        <v>0</v>
      </c>
      <c r="P333" s="205">
        <v>0.09</v>
      </c>
      <c r="Q333" s="205">
        <v>3.1043892363614139E-3</v>
      </c>
      <c r="R333" s="206">
        <v>0</v>
      </c>
      <c r="S333" s="207">
        <v>42729</v>
      </c>
      <c r="T333" s="208">
        <v>0</v>
      </c>
      <c r="U333" s="208">
        <v>0</v>
      </c>
      <c r="V333" s="208">
        <v>0</v>
      </c>
      <c r="W333" s="208">
        <v>2661</v>
      </c>
      <c r="X333" s="378">
        <v>45390</v>
      </c>
      <c r="Y333" s="215">
        <v>0</v>
      </c>
      <c r="Z333" s="204">
        <v>0</v>
      </c>
      <c r="AA333" s="202">
        <v>0</v>
      </c>
      <c r="AB333" s="202">
        <v>0</v>
      </c>
      <c r="AC333" s="214">
        <v>0</v>
      </c>
      <c r="AE333" s="227">
        <f t="shared" si="15"/>
        <v>0</v>
      </c>
      <c r="AF333" s="228">
        <f t="shared" si="16"/>
        <v>0</v>
      </c>
      <c r="AG333" s="229">
        <f t="shared" si="17"/>
        <v>0</v>
      </c>
    </row>
    <row r="334" spans="1:33" s="209" customFormat="1" ht="13.8" x14ac:dyDescent="0.3">
      <c r="A334" s="210">
        <v>447</v>
      </c>
      <c r="B334" s="211">
        <v>447101198</v>
      </c>
      <c r="C334" s="212" t="s">
        <v>201</v>
      </c>
      <c r="D334" s="211">
        <v>101</v>
      </c>
      <c r="E334" s="212" t="s">
        <v>84</v>
      </c>
      <c r="F334" s="211">
        <v>198</v>
      </c>
      <c r="G334" s="213" t="s">
        <v>39</v>
      </c>
      <c r="H334" s="374">
        <v>1</v>
      </c>
      <c r="I334" s="201">
        <v>10156.281639000543</v>
      </c>
      <c r="J334" s="202">
        <v>4084</v>
      </c>
      <c r="K334" s="202">
        <v>0</v>
      </c>
      <c r="L334" s="202">
        <v>893</v>
      </c>
      <c r="M334" s="375">
        <v>15133.281639000543</v>
      </c>
      <c r="N334" s="203">
        <v>6.5359477124183009E-3</v>
      </c>
      <c r="O334" s="204">
        <v>0</v>
      </c>
      <c r="P334" s="205">
        <v>0.09</v>
      </c>
      <c r="Q334" s="205">
        <v>5.1979083513333272E-3</v>
      </c>
      <c r="R334" s="206">
        <v>0</v>
      </c>
      <c r="S334" s="207">
        <v>14147</v>
      </c>
      <c r="T334" s="208">
        <v>0</v>
      </c>
      <c r="U334" s="208">
        <v>0</v>
      </c>
      <c r="V334" s="208">
        <v>0</v>
      </c>
      <c r="W334" s="208">
        <v>887</v>
      </c>
      <c r="X334" s="378">
        <v>15034</v>
      </c>
      <c r="Y334" s="215">
        <v>0</v>
      </c>
      <c r="Z334" s="204">
        <v>0</v>
      </c>
      <c r="AA334" s="202">
        <v>0</v>
      </c>
      <c r="AB334" s="202">
        <v>0</v>
      </c>
      <c r="AC334" s="214">
        <v>0</v>
      </c>
      <c r="AE334" s="227">
        <f t="shared" si="15"/>
        <v>0</v>
      </c>
      <c r="AF334" s="228">
        <f t="shared" si="16"/>
        <v>0</v>
      </c>
      <c r="AG334" s="229">
        <f t="shared" si="17"/>
        <v>0</v>
      </c>
    </row>
    <row r="335" spans="1:33" s="209" customFormat="1" ht="13.8" x14ac:dyDescent="0.3">
      <c r="A335" s="210">
        <v>447</v>
      </c>
      <c r="B335" s="211">
        <v>447101208</v>
      </c>
      <c r="C335" s="212" t="s">
        <v>201</v>
      </c>
      <c r="D335" s="211">
        <v>101</v>
      </c>
      <c r="E335" s="212" t="s">
        <v>84</v>
      </c>
      <c r="F335" s="211">
        <v>208</v>
      </c>
      <c r="G335" s="213" t="s">
        <v>192</v>
      </c>
      <c r="H335" s="374">
        <v>1</v>
      </c>
      <c r="I335" s="201">
        <v>9569.3387698781826</v>
      </c>
      <c r="J335" s="202">
        <v>5605</v>
      </c>
      <c r="K335" s="202">
        <v>0</v>
      </c>
      <c r="L335" s="202">
        <v>893</v>
      </c>
      <c r="M335" s="375">
        <v>16067.338769878183</v>
      </c>
      <c r="N335" s="203">
        <v>6.5359477124183009E-3</v>
      </c>
      <c r="O335" s="204">
        <v>0</v>
      </c>
      <c r="P335" s="205">
        <v>0.09</v>
      </c>
      <c r="Q335" s="205">
        <v>3.1610451310977259E-3</v>
      </c>
      <c r="R335" s="206">
        <v>0</v>
      </c>
      <c r="S335" s="207">
        <v>15075</v>
      </c>
      <c r="T335" s="208">
        <v>0</v>
      </c>
      <c r="U335" s="208">
        <v>0</v>
      </c>
      <c r="V335" s="208">
        <v>0</v>
      </c>
      <c r="W335" s="208">
        <v>887</v>
      </c>
      <c r="X335" s="378">
        <v>15962</v>
      </c>
      <c r="Y335" s="215">
        <v>0</v>
      </c>
      <c r="Z335" s="204">
        <v>0</v>
      </c>
      <c r="AA335" s="202">
        <v>0</v>
      </c>
      <c r="AB335" s="202">
        <v>0</v>
      </c>
      <c r="AC335" s="214">
        <v>0</v>
      </c>
      <c r="AE335" s="227">
        <f t="shared" si="15"/>
        <v>0</v>
      </c>
      <c r="AF335" s="228">
        <f t="shared" si="16"/>
        <v>0</v>
      </c>
      <c r="AG335" s="229">
        <f t="shared" si="17"/>
        <v>0</v>
      </c>
    </row>
    <row r="336" spans="1:33" s="209" customFormat="1" ht="13.8" x14ac:dyDescent="0.3">
      <c r="A336" s="210">
        <v>447</v>
      </c>
      <c r="B336" s="211">
        <v>447101212</v>
      </c>
      <c r="C336" s="212" t="s">
        <v>201</v>
      </c>
      <c r="D336" s="211">
        <v>101</v>
      </c>
      <c r="E336" s="212" t="s">
        <v>84</v>
      </c>
      <c r="F336" s="211">
        <v>212</v>
      </c>
      <c r="G336" s="213" t="s">
        <v>41</v>
      </c>
      <c r="H336" s="374">
        <v>1</v>
      </c>
      <c r="I336" s="201">
        <v>9131</v>
      </c>
      <c r="J336" s="202">
        <v>1511</v>
      </c>
      <c r="K336" s="202">
        <v>0</v>
      </c>
      <c r="L336" s="202">
        <v>893</v>
      </c>
      <c r="M336" s="375">
        <v>11535</v>
      </c>
      <c r="N336" s="203">
        <v>6.5359477124183009E-3</v>
      </c>
      <c r="O336" s="204">
        <v>0</v>
      </c>
      <c r="P336" s="205">
        <v>0.09</v>
      </c>
      <c r="Q336" s="205">
        <v>3.3257809356156118E-2</v>
      </c>
      <c r="R336" s="206">
        <v>0</v>
      </c>
      <c r="S336" s="207">
        <v>10572</v>
      </c>
      <c r="T336" s="208">
        <v>0</v>
      </c>
      <c r="U336" s="208">
        <v>0</v>
      </c>
      <c r="V336" s="208">
        <v>0</v>
      </c>
      <c r="W336" s="208">
        <v>887</v>
      </c>
      <c r="X336" s="378">
        <v>11459</v>
      </c>
      <c r="Y336" s="215">
        <v>0</v>
      </c>
      <c r="Z336" s="204">
        <v>0</v>
      </c>
      <c r="AA336" s="202">
        <v>0</v>
      </c>
      <c r="AB336" s="202">
        <v>0</v>
      </c>
      <c r="AC336" s="214">
        <v>0</v>
      </c>
      <c r="AE336" s="227">
        <f t="shared" si="15"/>
        <v>0</v>
      </c>
      <c r="AF336" s="228">
        <f t="shared" si="16"/>
        <v>0</v>
      </c>
      <c r="AG336" s="229">
        <f t="shared" si="17"/>
        <v>0</v>
      </c>
    </row>
    <row r="337" spans="1:33" s="209" customFormat="1" ht="13.8" x14ac:dyDescent="0.3">
      <c r="A337" s="210">
        <v>447</v>
      </c>
      <c r="B337" s="211">
        <v>447101214</v>
      </c>
      <c r="C337" s="212" t="s">
        <v>201</v>
      </c>
      <c r="D337" s="211">
        <v>101</v>
      </c>
      <c r="E337" s="212" t="s">
        <v>84</v>
      </c>
      <c r="F337" s="211">
        <v>214</v>
      </c>
      <c r="G337" s="213" t="s">
        <v>203</v>
      </c>
      <c r="H337" s="374">
        <v>1</v>
      </c>
      <c r="I337" s="201">
        <v>8773</v>
      </c>
      <c r="J337" s="202">
        <v>1613</v>
      </c>
      <c r="K337" s="202">
        <v>0</v>
      </c>
      <c r="L337" s="202">
        <v>893</v>
      </c>
      <c r="M337" s="375">
        <v>11279</v>
      </c>
      <c r="N337" s="203">
        <v>6.5359477124183009E-3</v>
      </c>
      <c r="O337" s="204">
        <v>0</v>
      </c>
      <c r="P337" s="205">
        <v>0.09</v>
      </c>
      <c r="Q337" s="205">
        <v>7.1617815318937442E-4</v>
      </c>
      <c r="R337" s="206">
        <v>0</v>
      </c>
      <c r="S337" s="207">
        <v>10318</v>
      </c>
      <c r="T337" s="208">
        <v>0</v>
      </c>
      <c r="U337" s="208">
        <v>0</v>
      </c>
      <c r="V337" s="208">
        <v>0</v>
      </c>
      <c r="W337" s="208">
        <v>887</v>
      </c>
      <c r="X337" s="378">
        <v>11205</v>
      </c>
      <c r="Y337" s="215">
        <v>0</v>
      </c>
      <c r="Z337" s="204">
        <v>0</v>
      </c>
      <c r="AA337" s="202">
        <v>0</v>
      </c>
      <c r="AB337" s="202">
        <v>0</v>
      </c>
      <c r="AC337" s="214">
        <v>0</v>
      </c>
      <c r="AE337" s="227">
        <f t="shared" si="15"/>
        <v>0</v>
      </c>
      <c r="AF337" s="228">
        <f t="shared" si="16"/>
        <v>0</v>
      </c>
      <c r="AG337" s="229">
        <f t="shared" si="17"/>
        <v>0</v>
      </c>
    </row>
    <row r="338" spans="1:33" s="209" customFormat="1" ht="13.8" x14ac:dyDescent="0.3">
      <c r="A338" s="210">
        <v>447</v>
      </c>
      <c r="B338" s="211">
        <v>447101220</v>
      </c>
      <c r="C338" s="212" t="s">
        <v>201</v>
      </c>
      <c r="D338" s="211">
        <v>101</v>
      </c>
      <c r="E338" s="212" t="s">
        <v>84</v>
      </c>
      <c r="F338" s="211">
        <v>220</v>
      </c>
      <c r="G338" s="213" t="s">
        <v>42</v>
      </c>
      <c r="H338" s="374">
        <v>4</v>
      </c>
      <c r="I338" s="201">
        <v>11093.762837015447</v>
      </c>
      <c r="J338" s="202">
        <v>4440</v>
      </c>
      <c r="K338" s="202">
        <v>0</v>
      </c>
      <c r="L338" s="202">
        <v>893</v>
      </c>
      <c r="M338" s="375">
        <v>16426.762837015449</v>
      </c>
      <c r="N338" s="203">
        <v>2.6143790849673203E-2</v>
      </c>
      <c r="O338" s="204">
        <v>0</v>
      </c>
      <c r="P338" s="205">
        <v>0.09</v>
      </c>
      <c r="Q338" s="205">
        <v>1.4823609411200473E-2</v>
      </c>
      <c r="R338" s="206">
        <v>0</v>
      </c>
      <c r="S338" s="207">
        <v>61728</v>
      </c>
      <c r="T338" s="208">
        <v>0</v>
      </c>
      <c r="U338" s="208">
        <v>0</v>
      </c>
      <c r="V338" s="208">
        <v>0</v>
      </c>
      <c r="W338" s="208">
        <v>3548</v>
      </c>
      <c r="X338" s="378">
        <v>65276</v>
      </c>
      <c r="Y338" s="215">
        <v>0</v>
      </c>
      <c r="Z338" s="204">
        <v>0</v>
      </c>
      <c r="AA338" s="202">
        <v>0</v>
      </c>
      <c r="AB338" s="202">
        <v>0</v>
      </c>
      <c r="AC338" s="214">
        <v>0</v>
      </c>
      <c r="AE338" s="227">
        <f t="shared" si="15"/>
        <v>0</v>
      </c>
      <c r="AF338" s="228">
        <f t="shared" si="16"/>
        <v>0</v>
      </c>
      <c r="AG338" s="229">
        <f t="shared" si="17"/>
        <v>0</v>
      </c>
    </row>
    <row r="339" spans="1:33" s="209" customFormat="1" ht="13.8" x14ac:dyDescent="0.3">
      <c r="A339" s="210">
        <v>447</v>
      </c>
      <c r="B339" s="211">
        <v>447101238</v>
      </c>
      <c r="C339" s="212" t="s">
        <v>201</v>
      </c>
      <c r="D339" s="211">
        <v>101</v>
      </c>
      <c r="E339" s="212" t="s">
        <v>84</v>
      </c>
      <c r="F339" s="211">
        <v>238</v>
      </c>
      <c r="G339" s="213" t="s">
        <v>194</v>
      </c>
      <c r="H339" s="374">
        <v>7</v>
      </c>
      <c r="I339" s="201">
        <v>9710</v>
      </c>
      <c r="J339" s="202">
        <v>6538</v>
      </c>
      <c r="K339" s="202">
        <v>0</v>
      </c>
      <c r="L339" s="202">
        <v>893</v>
      </c>
      <c r="M339" s="375">
        <v>17141</v>
      </c>
      <c r="N339" s="203">
        <v>4.5751633986928102E-2</v>
      </c>
      <c r="O339" s="204">
        <v>0</v>
      </c>
      <c r="P339" s="205">
        <v>0.09</v>
      </c>
      <c r="Q339" s="205">
        <v>5.2456461281120886E-2</v>
      </c>
      <c r="R339" s="206">
        <v>0</v>
      </c>
      <c r="S339" s="207">
        <v>112994</v>
      </c>
      <c r="T339" s="208">
        <v>0</v>
      </c>
      <c r="U339" s="208">
        <v>0</v>
      </c>
      <c r="V339" s="208">
        <v>0</v>
      </c>
      <c r="W339" s="208">
        <v>6209</v>
      </c>
      <c r="X339" s="378">
        <v>119203</v>
      </c>
      <c r="Y339" s="215">
        <v>0</v>
      </c>
      <c r="Z339" s="204">
        <v>0</v>
      </c>
      <c r="AA339" s="202">
        <v>0</v>
      </c>
      <c r="AB339" s="202">
        <v>0</v>
      </c>
      <c r="AC339" s="214">
        <v>0</v>
      </c>
      <c r="AE339" s="227">
        <f t="shared" si="15"/>
        <v>0</v>
      </c>
      <c r="AF339" s="228">
        <f t="shared" si="16"/>
        <v>0</v>
      </c>
      <c r="AG339" s="229">
        <f t="shared" si="17"/>
        <v>0</v>
      </c>
    </row>
    <row r="340" spans="1:33" s="209" customFormat="1" ht="13.8" x14ac:dyDescent="0.3">
      <c r="A340" s="210">
        <v>447</v>
      </c>
      <c r="B340" s="211">
        <v>447101265</v>
      </c>
      <c r="C340" s="212" t="s">
        <v>201</v>
      </c>
      <c r="D340" s="211">
        <v>101</v>
      </c>
      <c r="E340" s="212" t="s">
        <v>84</v>
      </c>
      <c r="F340" s="211">
        <v>265</v>
      </c>
      <c r="G340" s="213" t="s">
        <v>509</v>
      </c>
      <c r="H340" s="374">
        <v>1</v>
      </c>
      <c r="I340" s="201">
        <v>10061.185593812374</v>
      </c>
      <c r="J340" s="202">
        <v>5575</v>
      </c>
      <c r="K340" s="202">
        <v>0</v>
      </c>
      <c r="L340" s="202">
        <v>893</v>
      </c>
      <c r="M340" s="375">
        <v>16529.185593812374</v>
      </c>
      <c r="N340" s="203">
        <v>6.5359477124183009E-3</v>
      </c>
      <c r="O340" s="204">
        <v>0</v>
      </c>
      <c r="P340" s="205">
        <v>0.09</v>
      </c>
      <c r="Q340" s="205">
        <v>4.9838533248590692E-4</v>
      </c>
      <c r="R340" s="206">
        <v>0</v>
      </c>
      <c r="S340" s="207">
        <v>15534</v>
      </c>
      <c r="T340" s="208">
        <v>0</v>
      </c>
      <c r="U340" s="208">
        <v>0</v>
      </c>
      <c r="V340" s="208">
        <v>0</v>
      </c>
      <c r="W340" s="208">
        <v>887</v>
      </c>
      <c r="X340" s="378">
        <v>16421</v>
      </c>
      <c r="Y340" s="215">
        <v>0</v>
      </c>
      <c r="Z340" s="204">
        <v>0</v>
      </c>
      <c r="AA340" s="202">
        <v>0</v>
      </c>
      <c r="AB340" s="202">
        <v>0</v>
      </c>
      <c r="AC340" s="214">
        <v>0</v>
      </c>
      <c r="AE340" s="227">
        <f t="shared" si="15"/>
        <v>0</v>
      </c>
      <c r="AF340" s="228">
        <f t="shared" si="16"/>
        <v>0</v>
      </c>
      <c r="AG340" s="229">
        <f t="shared" si="17"/>
        <v>0</v>
      </c>
    </row>
    <row r="341" spans="1:33" s="209" customFormat="1" ht="13.8" x14ac:dyDescent="0.3">
      <c r="A341" s="210">
        <v>447</v>
      </c>
      <c r="B341" s="211">
        <v>447101307</v>
      </c>
      <c r="C341" s="212" t="s">
        <v>201</v>
      </c>
      <c r="D341" s="211">
        <v>101</v>
      </c>
      <c r="E341" s="212" t="s">
        <v>84</v>
      </c>
      <c r="F341" s="211">
        <v>307</v>
      </c>
      <c r="G341" s="213" t="s">
        <v>76</v>
      </c>
      <c r="H341" s="374">
        <v>3</v>
      </c>
      <c r="I341" s="201">
        <v>9429</v>
      </c>
      <c r="J341" s="202">
        <v>3714</v>
      </c>
      <c r="K341" s="202">
        <v>0</v>
      </c>
      <c r="L341" s="202">
        <v>893</v>
      </c>
      <c r="M341" s="375">
        <v>14036</v>
      </c>
      <c r="N341" s="203">
        <v>1.9607843137254902E-2</v>
      </c>
      <c r="O341" s="204">
        <v>0</v>
      </c>
      <c r="P341" s="205">
        <v>0.09</v>
      </c>
      <c r="Q341" s="205">
        <v>8.5177116063525592E-3</v>
      </c>
      <c r="R341" s="206">
        <v>0</v>
      </c>
      <c r="S341" s="207">
        <v>39171</v>
      </c>
      <c r="T341" s="208">
        <v>0</v>
      </c>
      <c r="U341" s="208">
        <v>0</v>
      </c>
      <c r="V341" s="208">
        <v>0</v>
      </c>
      <c r="W341" s="208">
        <v>2661</v>
      </c>
      <c r="X341" s="378">
        <v>41832</v>
      </c>
      <c r="Y341" s="215">
        <v>0</v>
      </c>
      <c r="Z341" s="204">
        <v>0</v>
      </c>
      <c r="AA341" s="202">
        <v>0</v>
      </c>
      <c r="AB341" s="202">
        <v>0</v>
      </c>
      <c r="AC341" s="214">
        <v>0</v>
      </c>
      <c r="AE341" s="227">
        <f t="shared" si="15"/>
        <v>0</v>
      </c>
      <c r="AF341" s="228">
        <f t="shared" si="16"/>
        <v>0</v>
      </c>
      <c r="AG341" s="229">
        <f t="shared" si="17"/>
        <v>0</v>
      </c>
    </row>
    <row r="342" spans="1:33" s="209" customFormat="1" ht="13.8" x14ac:dyDescent="0.3">
      <c r="A342" s="210">
        <v>447</v>
      </c>
      <c r="B342" s="211">
        <v>447101350</v>
      </c>
      <c r="C342" s="212" t="s">
        <v>201</v>
      </c>
      <c r="D342" s="211">
        <v>101</v>
      </c>
      <c r="E342" s="212" t="s">
        <v>84</v>
      </c>
      <c r="F342" s="211">
        <v>350</v>
      </c>
      <c r="G342" s="213" t="s">
        <v>197</v>
      </c>
      <c r="H342" s="374">
        <v>21</v>
      </c>
      <c r="I342" s="201">
        <v>9318</v>
      </c>
      <c r="J342" s="202">
        <v>5382</v>
      </c>
      <c r="K342" s="202">
        <v>0</v>
      </c>
      <c r="L342" s="202">
        <v>893</v>
      </c>
      <c r="M342" s="375">
        <v>15593</v>
      </c>
      <c r="N342" s="203">
        <v>0.13725490196078435</v>
      </c>
      <c r="O342" s="204">
        <v>0</v>
      </c>
      <c r="P342" s="205">
        <v>0.09</v>
      </c>
      <c r="Q342" s="205">
        <v>3.1317031424155525E-2</v>
      </c>
      <c r="R342" s="206">
        <v>0</v>
      </c>
      <c r="S342" s="207">
        <v>306684</v>
      </c>
      <c r="T342" s="208">
        <v>0</v>
      </c>
      <c r="U342" s="208">
        <v>0</v>
      </c>
      <c r="V342" s="208">
        <v>0</v>
      </c>
      <c r="W342" s="208">
        <v>18627</v>
      </c>
      <c r="X342" s="378">
        <v>325311</v>
      </c>
      <c r="Y342" s="215">
        <v>0</v>
      </c>
      <c r="Z342" s="204">
        <v>0</v>
      </c>
      <c r="AA342" s="202">
        <v>0</v>
      </c>
      <c r="AB342" s="202">
        <v>0</v>
      </c>
      <c r="AC342" s="214">
        <v>0</v>
      </c>
      <c r="AE342" s="227">
        <f t="shared" si="15"/>
        <v>0</v>
      </c>
      <c r="AF342" s="228">
        <f t="shared" si="16"/>
        <v>0</v>
      </c>
      <c r="AG342" s="229">
        <f t="shared" si="17"/>
        <v>0</v>
      </c>
    </row>
    <row r="343" spans="1:33" s="209" customFormat="1" ht="13.8" x14ac:dyDescent="0.3">
      <c r="A343" s="210">
        <v>447</v>
      </c>
      <c r="B343" s="211">
        <v>447101622</v>
      </c>
      <c r="C343" s="212" t="s">
        <v>201</v>
      </c>
      <c r="D343" s="211">
        <v>101</v>
      </c>
      <c r="E343" s="212" t="s">
        <v>84</v>
      </c>
      <c r="F343" s="211">
        <v>622</v>
      </c>
      <c r="G343" s="213" t="s">
        <v>204</v>
      </c>
      <c r="H343" s="374">
        <v>5</v>
      </c>
      <c r="I343" s="201">
        <v>9107</v>
      </c>
      <c r="J343" s="202">
        <v>1611</v>
      </c>
      <c r="K343" s="202">
        <v>0</v>
      </c>
      <c r="L343" s="202">
        <v>893</v>
      </c>
      <c r="M343" s="375">
        <v>11611</v>
      </c>
      <c r="N343" s="203">
        <v>3.2679738562091505E-2</v>
      </c>
      <c r="O343" s="204">
        <v>0</v>
      </c>
      <c r="P343" s="205">
        <v>0.09</v>
      </c>
      <c r="Q343" s="205">
        <v>2.4863212820313008E-3</v>
      </c>
      <c r="R343" s="206">
        <v>0</v>
      </c>
      <c r="S343" s="207">
        <v>53240</v>
      </c>
      <c r="T343" s="208">
        <v>0</v>
      </c>
      <c r="U343" s="208">
        <v>0</v>
      </c>
      <c r="V343" s="208">
        <v>0</v>
      </c>
      <c r="W343" s="208">
        <v>4435</v>
      </c>
      <c r="X343" s="378">
        <v>57675</v>
      </c>
      <c r="Y343" s="215">
        <v>0</v>
      </c>
      <c r="Z343" s="204">
        <v>0</v>
      </c>
      <c r="AA343" s="202">
        <v>0</v>
      </c>
      <c r="AB343" s="202">
        <v>0</v>
      </c>
      <c r="AC343" s="214">
        <v>0</v>
      </c>
      <c r="AE343" s="227">
        <f t="shared" si="15"/>
        <v>0</v>
      </c>
      <c r="AF343" s="228">
        <f t="shared" si="16"/>
        <v>0</v>
      </c>
      <c r="AG343" s="229">
        <f t="shared" si="17"/>
        <v>0</v>
      </c>
    </row>
    <row r="344" spans="1:33" s="209" customFormat="1" ht="13.8" x14ac:dyDescent="0.3">
      <c r="A344" s="210">
        <v>447</v>
      </c>
      <c r="B344" s="211">
        <v>447101690</v>
      </c>
      <c r="C344" s="212" t="s">
        <v>201</v>
      </c>
      <c r="D344" s="211">
        <v>101</v>
      </c>
      <c r="E344" s="212" t="s">
        <v>84</v>
      </c>
      <c r="F344" s="211">
        <v>690</v>
      </c>
      <c r="G344" s="213" t="s">
        <v>200</v>
      </c>
      <c r="H344" s="374">
        <v>6</v>
      </c>
      <c r="I344" s="201">
        <v>9565</v>
      </c>
      <c r="J344" s="202">
        <v>2945</v>
      </c>
      <c r="K344" s="202">
        <v>0</v>
      </c>
      <c r="L344" s="202">
        <v>893</v>
      </c>
      <c r="M344" s="375">
        <v>13403</v>
      </c>
      <c r="N344" s="203">
        <v>3.9215686274509803E-2</v>
      </c>
      <c r="O344" s="204">
        <v>0</v>
      </c>
      <c r="P344" s="205">
        <v>0.09</v>
      </c>
      <c r="Q344" s="205">
        <v>5.8067661598329313E-3</v>
      </c>
      <c r="R344" s="206">
        <v>0</v>
      </c>
      <c r="S344" s="207">
        <v>74568</v>
      </c>
      <c r="T344" s="208">
        <v>0</v>
      </c>
      <c r="U344" s="208">
        <v>0</v>
      </c>
      <c r="V344" s="208">
        <v>0</v>
      </c>
      <c r="W344" s="208">
        <v>5322</v>
      </c>
      <c r="X344" s="378">
        <v>79890</v>
      </c>
      <c r="Y344" s="215">
        <v>0</v>
      </c>
      <c r="Z344" s="204">
        <v>0</v>
      </c>
      <c r="AA344" s="202">
        <v>0</v>
      </c>
      <c r="AB344" s="202">
        <v>0</v>
      </c>
      <c r="AC344" s="214">
        <v>0</v>
      </c>
      <c r="AE344" s="227">
        <f t="shared" si="15"/>
        <v>0</v>
      </c>
      <c r="AF344" s="228">
        <f t="shared" si="16"/>
        <v>0</v>
      </c>
      <c r="AG344" s="229">
        <f t="shared" si="17"/>
        <v>0</v>
      </c>
    </row>
    <row r="345" spans="1:33" s="209" customFormat="1" ht="13.8" x14ac:dyDescent="0.3">
      <c r="A345" s="210">
        <v>447</v>
      </c>
      <c r="B345" s="211">
        <v>447101710</v>
      </c>
      <c r="C345" s="212" t="s">
        <v>201</v>
      </c>
      <c r="D345" s="211">
        <v>101</v>
      </c>
      <c r="E345" s="212" t="s">
        <v>84</v>
      </c>
      <c r="F345" s="211">
        <v>710</v>
      </c>
      <c r="G345" s="213" t="s">
        <v>93</v>
      </c>
      <c r="H345" s="374">
        <v>2</v>
      </c>
      <c r="I345" s="201">
        <v>9767.3675448275862</v>
      </c>
      <c r="J345" s="202">
        <v>4468</v>
      </c>
      <c r="K345" s="202">
        <v>0</v>
      </c>
      <c r="L345" s="202">
        <v>893</v>
      </c>
      <c r="M345" s="375">
        <v>15128.367544827586</v>
      </c>
      <c r="N345" s="203">
        <v>1.3071895424836602E-2</v>
      </c>
      <c r="O345" s="204">
        <v>0</v>
      </c>
      <c r="P345" s="205">
        <v>0.09</v>
      </c>
      <c r="Q345" s="205">
        <v>2.7248741679213608E-3</v>
      </c>
      <c r="R345" s="206">
        <v>0</v>
      </c>
      <c r="S345" s="207">
        <v>28284</v>
      </c>
      <c r="T345" s="208">
        <v>0</v>
      </c>
      <c r="U345" s="208">
        <v>0</v>
      </c>
      <c r="V345" s="208">
        <v>0</v>
      </c>
      <c r="W345" s="208">
        <v>1774</v>
      </c>
      <c r="X345" s="378">
        <v>30058</v>
      </c>
      <c r="Y345" s="215">
        <v>0</v>
      </c>
      <c r="Z345" s="204">
        <v>0</v>
      </c>
      <c r="AA345" s="202">
        <v>0</v>
      </c>
      <c r="AB345" s="202">
        <v>0</v>
      </c>
      <c r="AC345" s="214">
        <v>0</v>
      </c>
      <c r="AE345" s="227">
        <f t="shared" si="15"/>
        <v>0</v>
      </c>
      <c r="AF345" s="228">
        <f t="shared" si="16"/>
        <v>0</v>
      </c>
      <c r="AG345" s="229">
        <f t="shared" si="17"/>
        <v>0</v>
      </c>
    </row>
    <row r="346" spans="1:33" s="209" customFormat="1" ht="13.8" x14ac:dyDescent="0.3">
      <c r="A346" s="210">
        <v>449</v>
      </c>
      <c r="B346" s="211">
        <v>449035035</v>
      </c>
      <c r="C346" s="212" t="s">
        <v>205</v>
      </c>
      <c r="D346" s="211">
        <v>35</v>
      </c>
      <c r="E346" s="212" t="s">
        <v>22</v>
      </c>
      <c r="F346" s="211">
        <v>35</v>
      </c>
      <c r="G346" s="213" t="s">
        <v>22</v>
      </c>
      <c r="H346" s="374">
        <v>665</v>
      </c>
      <c r="I346" s="201">
        <v>11388</v>
      </c>
      <c r="J346" s="202">
        <v>3996</v>
      </c>
      <c r="K346" s="202">
        <v>0</v>
      </c>
      <c r="L346" s="202">
        <v>893</v>
      </c>
      <c r="M346" s="375">
        <v>16277</v>
      </c>
      <c r="N346" s="203">
        <v>0</v>
      </c>
      <c r="O346" s="204">
        <v>0</v>
      </c>
      <c r="P346" s="205">
        <v>0.18</v>
      </c>
      <c r="Q346" s="205">
        <v>0.15096254097872849</v>
      </c>
      <c r="R346" s="206">
        <v>0</v>
      </c>
      <c r="S346" s="207">
        <v>10230360</v>
      </c>
      <c r="T346" s="208">
        <v>0</v>
      </c>
      <c r="U346" s="208">
        <v>0</v>
      </c>
      <c r="V346" s="208">
        <v>0</v>
      </c>
      <c r="W346" s="208">
        <v>593845</v>
      </c>
      <c r="X346" s="378">
        <v>10824205</v>
      </c>
      <c r="Y346" s="215">
        <v>0</v>
      </c>
      <c r="Z346" s="204">
        <v>0</v>
      </c>
      <c r="AA346" s="202">
        <v>0</v>
      </c>
      <c r="AB346" s="202">
        <v>0</v>
      </c>
      <c r="AC346" s="214">
        <v>0</v>
      </c>
      <c r="AE346" s="227">
        <f t="shared" si="15"/>
        <v>0</v>
      </c>
      <c r="AF346" s="228">
        <f t="shared" si="16"/>
        <v>0</v>
      </c>
      <c r="AG346" s="229">
        <f t="shared" si="17"/>
        <v>0</v>
      </c>
    </row>
    <row r="347" spans="1:33" s="209" customFormat="1" ht="13.8" x14ac:dyDescent="0.3">
      <c r="A347" s="210">
        <v>449</v>
      </c>
      <c r="B347" s="211">
        <v>449035044</v>
      </c>
      <c r="C347" s="212" t="s">
        <v>205</v>
      </c>
      <c r="D347" s="211">
        <v>35</v>
      </c>
      <c r="E347" s="212" t="s">
        <v>22</v>
      </c>
      <c r="F347" s="211">
        <v>44</v>
      </c>
      <c r="G347" s="213" t="s">
        <v>35</v>
      </c>
      <c r="H347" s="374">
        <v>5</v>
      </c>
      <c r="I347" s="201">
        <v>12284.372571797174</v>
      </c>
      <c r="J347" s="202">
        <v>281</v>
      </c>
      <c r="K347" s="202">
        <v>0</v>
      </c>
      <c r="L347" s="202">
        <v>893</v>
      </c>
      <c r="M347" s="375">
        <v>13458.372571797174</v>
      </c>
      <c r="N347" s="203">
        <v>0</v>
      </c>
      <c r="O347" s="204">
        <v>0</v>
      </c>
      <c r="P347" s="205">
        <v>0.09</v>
      </c>
      <c r="Q347" s="205">
        <v>5.7376212232234096E-2</v>
      </c>
      <c r="R347" s="206">
        <v>0</v>
      </c>
      <c r="S347" s="207">
        <v>62825</v>
      </c>
      <c r="T347" s="208">
        <v>0</v>
      </c>
      <c r="U347" s="208">
        <v>0</v>
      </c>
      <c r="V347" s="208">
        <v>0</v>
      </c>
      <c r="W347" s="208">
        <v>4465</v>
      </c>
      <c r="X347" s="378">
        <v>67290</v>
      </c>
      <c r="Y347" s="215">
        <v>0</v>
      </c>
      <c r="Z347" s="204">
        <v>0</v>
      </c>
      <c r="AA347" s="202">
        <v>0</v>
      </c>
      <c r="AB347" s="202">
        <v>0</v>
      </c>
      <c r="AC347" s="214">
        <v>0</v>
      </c>
      <c r="AE347" s="227">
        <f t="shared" si="15"/>
        <v>0</v>
      </c>
      <c r="AF347" s="228">
        <f t="shared" si="16"/>
        <v>0</v>
      </c>
      <c r="AG347" s="229">
        <f t="shared" si="17"/>
        <v>0</v>
      </c>
    </row>
    <row r="348" spans="1:33" s="209" customFormat="1" ht="13.8" x14ac:dyDescent="0.3">
      <c r="A348" s="210">
        <v>449</v>
      </c>
      <c r="B348" s="211">
        <v>449035073</v>
      </c>
      <c r="C348" s="212" t="s">
        <v>205</v>
      </c>
      <c r="D348" s="211">
        <v>35</v>
      </c>
      <c r="E348" s="212" t="s">
        <v>22</v>
      </c>
      <c r="F348" s="211">
        <v>73</v>
      </c>
      <c r="G348" s="213" t="s">
        <v>37</v>
      </c>
      <c r="H348" s="374">
        <v>2</v>
      </c>
      <c r="I348" s="201">
        <v>10755.2580295355</v>
      </c>
      <c r="J348" s="202">
        <v>7486</v>
      </c>
      <c r="K348" s="202">
        <v>0</v>
      </c>
      <c r="L348" s="202">
        <v>893</v>
      </c>
      <c r="M348" s="375">
        <v>19134.2580295355</v>
      </c>
      <c r="N348" s="203">
        <v>0</v>
      </c>
      <c r="O348" s="204">
        <v>0</v>
      </c>
      <c r="P348" s="205">
        <v>0.09</v>
      </c>
      <c r="Q348" s="205">
        <v>5.9568197800701573E-3</v>
      </c>
      <c r="R348" s="206">
        <v>0</v>
      </c>
      <c r="S348" s="207">
        <v>36482</v>
      </c>
      <c r="T348" s="208">
        <v>0</v>
      </c>
      <c r="U348" s="208">
        <v>0</v>
      </c>
      <c r="V348" s="208">
        <v>0</v>
      </c>
      <c r="W348" s="208">
        <v>1786</v>
      </c>
      <c r="X348" s="378">
        <v>38268</v>
      </c>
      <c r="Y348" s="215">
        <v>0</v>
      </c>
      <c r="Z348" s="204">
        <v>0</v>
      </c>
      <c r="AA348" s="202">
        <v>0</v>
      </c>
      <c r="AB348" s="202">
        <v>0</v>
      </c>
      <c r="AC348" s="214">
        <v>0</v>
      </c>
      <c r="AE348" s="227">
        <f t="shared" si="15"/>
        <v>0</v>
      </c>
      <c r="AF348" s="228">
        <f t="shared" si="16"/>
        <v>0</v>
      </c>
      <c r="AG348" s="229">
        <f t="shared" si="17"/>
        <v>0</v>
      </c>
    </row>
    <row r="349" spans="1:33" s="209" customFormat="1" ht="13.8" x14ac:dyDescent="0.3">
      <c r="A349" s="210">
        <v>449</v>
      </c>
      <c r="B349" s="211">
        <v>449035133</v>
      </c>
      <c r="C349" s="212" t="s">
        <v>205</v>
      </c>
      <c r="D349" s="211">
        <v>35</v>
      </c>
      <c r="E349" s="212" t="s">
        <v>22</v>
      </c>
      <c r="F349" s="211">
        <v>133</v>
      </c>
      <c r="G349" s="213" t="s">
        <v>73</v>
      </c>
      <c r="H349" s="374">
        <v>1</v>
      </c>
      <c r="I349" s="201">
        <v>11175.497163151911</v>
      </c>
      <c r="J349" s="202">
        <v>2804</v>
      </c>
      <c r="K349" s="202">
        <v>0</v>
      </c>
      <c r="L349" s="202">
        <v>893</v>
      </c>
      <c r="M349" s="375">
        <v>14872.497163151911</v>
      </c>
      <c r="N349" s="203">
        <v>0</v>
      </c>
      <c r="O349" s="204">
        <v>0</v>
      </c>
      <c r="P349" s="205">
        <v>0.09</v>
      </c>
      <c r="Q349" s="205">
        <v>3.4369642442843969E-2</v>
      </c>
      <c r="R349" s="206">
        <v>0</v>
      </c>
      <c r="S349" s="207">
        <v>13979</v>
      </c>
      <c r="T349" s="208">
        <v>0</v>
      </c>
      <c r="U349" s="208">
        <v>0</v>
      </c>
      <c r="V349" s="208">
        <v>0</v>
      </c>
      <c r="W349" s="208">
        <v>893</v>
      </c>
      <c r="X349" s="378">
        <v>14872</v>
      </c>
      <c r="Y349" s="215">
        <v>0</v>
      </c>
      <c r="Z349" s="204">
        <v>0</v>
      </c>
      <c r="AA349" s="202">
        <v>0</v>
      </c>
      <c r="AB349" s="202">
        <v>0</v>
      </c>
      <c r="AC349" s="214">
        <v>0</v>
      </c>
      <c r="AE349" s="227">
        <f t="shared" si="15"/>
        <v>0</v>
      </c>
      <c r="AF349" s="228">
        <f t="shared" si="16"/>
        <v>0</v>
      </c>
      <c r="AG349" s="229">
        <f t="shared" si="17"/>
        <v>0</v>
      </c>
    </row>
    <row r="350" spans="1:33" s="209" customFormat="1" ht="13.8" x14ac:dyDescent="0.3">
      <c r="A350" s="210">
        <v>449</v>
      </c>
      <c r="B350" s="211">
        <v>449035243</v>
      </c>
      <c r="C350" s="212" t="s">
        <v>205</v>
      </c>
      <c r="D350" s="211">
        <v>35</v>
      </c>
      <c r="E350" s="212" t="s">
        <v>22</v>
      </c>
      <c r="F350" s="211">
        <v>243</v>
      </c>
      <c r="G350" s="213" t="s">
        <v>74</v>
      </c>
      <c r="H350" s="374">
        <v>5</v>
      </c>
      <c r="I350" s="201">
        <v>13477</v>
      </c>
      <c r="J350" s="202">
        <v>2806</v>
      </c>
      <c r="K350" s="202">
        <v>0</v>
      </c>
      <c r="L350" s="202">
        <v>893</v>
      </c>
      <c r="M350" s="375">
        <v>17176</v>
      </c>
      <c r="N350" s="203">
        <v>0</v>
      </c>
      <c r="O350" s="204">
        <v>0</v>
      </c>
      <c r="P350" s="205">
        <v>0.09</v>
      </c>
      <c r="Q350" s="205">
        <v>4.9857181903632123E-3</v>
      </c>
      <c r="R350" s="206">
        <v>0</v>
      </c>
      <c r="S350" s="207">
        <v>81415</v>
      </c>
      <c r="T350" s="208">
        <v>0</v>
      </c>
      <c r="U350" s="208">
        <v>0</v>
      </c>
      <c r="V350" s="208">
        <v>0</v>
      </c>
      <c r="W350" s="208">
        <v>4465</v>
      </c>
      <c r="X350" s="378">
        <v>85880</v>
      </c>
      <c r="Y350" s="215">
        <v>0</v>
      </c>
      <c r="Z350" s="204">
        <v>0</v>
      </c>
      <c r="AA350" s="202">
        <v>0</v>
      </c>
      <c r="AB350" s="202">
        <v>0</v>
      </c>
      <c r="AC350" s="214">
        <v>0</v>
      </c>
      <c r="AE350" s="227">
        <f t="shared" si="15"/>
        <v>0</v>
      </c>
      <c r="AF350" s="228">
        <f t="shared" si="16"/>
        <v>0</v>
      </c>
      <c r="AG350" s="229">
        <f t="shared" si="17"/>
        <v>0</v>
      </c>
    </row>
    <row r="351" spans="1:33" s="209" customFormat="1" ht="13.8" x14ac:dyDescent="0.3">
      <c r="A351" s="210">
        <v>449</v>
      </c>
      <c r="B351" s="211">
        <v>449035244</v>
      </c>
      <c r="C351" s="212" t="s">
        <v>205</v>
      </c>
      <c r="D351" s="211">
        <v>35</v>
      </c>
      <c r="E351" s="212" t="s">
        <v>22</v>
      </c>
      <c r="F351" s="211">
        <v>244</v>
      </c>
      <c r="G351" s="213" t="s">
        <v>43</v>
      </c>
      <c r="H351" s="374">
        <v>6</v>
      </c>
      <c r="I351" s="201">
        <v>10321</v>
      </c>
      <c r="J351" s="202">
        <v>4086</v>
      </c>
      <c r="K351" s="202">
        <v>0</v>
      </c>
      <c r="L351" s="202">
        <v>893</v>
      </c>
      <c r="M351" s="375">
        <v>15300</v>
      </c>
      <c r="N351" s="203">
        <v>0</v>
      </c>
      <c r="O351" s="204">
        <v>0</v>
      </c>
      <c r="P351" s="205">
        <v>0.18</v>
      </c>
      <c r="Q351" s="205">
        <v>0.11013649821134344</v>
      </c>
      <c r="R351" s="206">
        <v>0</v>
      </c>
      <c r="S351" s="207">
        <v>86442</v>
      </c>
      <c r="T351" s="208">
        <v>0</v>
      </c>
      <c r="U351" s="208">
        <v>0</v>
      </c>
      <c r="V351" s="208">
        <v>0</v>
      </c>
      <c r="W351" s="208">
        <v>5358</v>
      </c>
      <c r="X351" s="378">
        <v>91800</v>
      </c>
      <c r="Y351" s="215">
        <v>3</v>
      </c>
      <c r="Z351" s="204">
        <v>0</v>
      </c>
      <c r="AA351" s="202">
        <v>0</v>
      </c>
      <c r="AB351" s="202">
        <v>0</v>
      </c>
      <c r="AC351" s="214">
        <v>0</v>
      </c>
      <c r="AE351" s="227">
        <f t="shared" si="15"/>
        <v>0</v>
      </c>
      <c r="AF351" s="228">
        <f t="shared" si="16"/>
        <v>0</v>
      </c>
      <c r="AG351" s="229">
        <f t="shared" si="17"/>
        <v>0</v>
      </c>
    </row>
    <row r="352" spans="1:33" s="209" customFormat="1" ht="13.8" x14ac:dyDescent="0.3">
      <c r="A352" s="210">
        <v>449</v>
      </c>
      <c r="B352" s="211">
        <v>449035285</v>
      </c>
      <c r="C352" s="212" t="s">
        <v>205</v>
      </c>
      <c r="D352" s="211">
        <v>35</v>
      </c>
      <c r="E352" s="212" t="s">
        <v>22</v>
      </c>
      <c r="F352" s="211">
        <v>285</v>
      </c>
      <c r="G352" s="213" t="s">
        <v>44</v>
      </c>
      <c r="H352" s="374">
        <v>6</v>
      </c>
      <c r="I352" s="201">
        <v>9862</v>
      </c>
      <c r="J352" s="202">
        <v>3020</v>
      </c>
      <c r="K352" s="202">
        <v>0</v>
      </c>
      <c r="L352" s="202">
        <v>893</v>
      </c>
      <c r="M352" s="375">
        <v>13775</v>
      </c>
      <c r="N352" s="203">
        <v>0</v>
      </c>
      <c r="O352" s="204">
        <v>0</v>
      </c>
      <c r="P352" s="205">
        <v>0.09</v>
      </c>
      <c r="Q352" s="205">
        <v>3.5564245059522007E-2</v>
      </c>
      <c r="R352" s="206">
        <v>0</v>
      </c>
      <c r="S352" s="207">
        <v>77292</v>
      </c>
      <c r="T352" s="208">
        <v>0</v>
      </c>
      <c r="U352" s="208">
        <v>0</v>
      </c>
      <c r="V352" s="208">
        <v>0</v>
      </c>
      <c r="W352" s="208">
        <v>5358</v>
      </c>
      <c r="X352" s="378">
        <v>82650</v>
      </c>
      <c r="Y352" s="215">
        <v>0</v>
      </c>
      <c r="Z352" s="204">
        <v>0</v>
      </c>
      <c r="AA352" s="202">
        <v>0</v>
      </c>
      <c r="AB352" s="202">
        <v>0</v>
      </c>
      <c r="AC352" s="214">
        <v>0</v>
      </c>
      <c r="AE352" s="227">
        <f t="shared" si="15"/>
        <v>0</v>
      </c>
      <c r="AF352" s="228">
        <f t="shared" si="16"/>
        <v>0</v>
      </c>
      <c r="AG352" s="229">
        <f t="shared" si="17"/>
        <v>0</v>
      </c>
    </row>
    <row r="353" spans="1:33" s="209" customFormat="1" ht="13.8" x14ac:dyDescent="0.3">
      <c r="A353" s="210">
        <v>449</v>
      </c>
      <c r="B353" s="211">
        <v>449035336</v>
      </c>
      <c r="C353" s="212" t="s">
        <v>205</v>
      </c>
      <c r="D353" s="211">
        <v>35</v>
      </c>
      <c r="E353" s="212" t="s">
        <v>22</v>
      </c>
      <c r="F353" s="211">
        <v>336</v>
      </c>
      <c r="G353" s="213" t="s">
        <v>48</v>
      </c>
      <c r="H353" s="374">
        <v>3</v>
      </c>
      <c r="I353" s="201">
        <v>15045</v>
      </c>
      <c r="J353" s="202">
        <v>2840</v>
      </c>
      <c r="K353" s="202">
        <v>0</v>
      </c>
      <c r="L353" s="202">
        <v>893</v>
      </c>
      <c r="M353" s="375">
        <v>18778</v>
      </c>
      <c r="N353" s="203">
        <v>0</v>
      </c>
      <c r="O353" s="204">
        <v>0</v>
      </c>
      <c r="P353" s="205">
        <v>0.09</v>
      </c>
      <c r="Q353" s="205">
        <v>3.7803223698042246E-2</v>
      </c>
      <c r="R353" s="206">
        <v>0</v>
      </c>
      <c r="S353" s="207">
        <v>53655</v>
      </c>
      <c r="T353" s="208">
        <v>0</v>
      </c>
      <c r="U353" s="208">
        <v>0</v>
      </c>
      <c r="V353" s="208">
        <v>0</v>
      </c>
      <c r="W353" s="208">
        <v>2679</v>
      </c>
      <c r="X353" s="378">
        <v>56334</v>
      </c>
      <c r="Y353" s="215">
        <v>0</v>
      </c>
      <c r="Z353" s="204">
        <v>0</v>
      </c>
      <c r="AA353" s="202">
        <v>0</v>
      </c>
      <c r="AB353" s="202">
        <v>0</v>
      </c>
      <c r="AC353" s="214">
        <v>0</v>
      </c>
      <c r="AE353" s="227">
        <f t="shared" si="15"/>
        <v>0</v>
      </c>
      <c r="AF353" s="228">
        <f t="shared" si="16"/>
        <v>0</v>
      </c>
      <c r="AG353" s="229">
        <f t="shared" si="17"/>
        <v>0</v>
      </c>
    </row>
    <row r="354" spans="1:33" s="209" customFormat="1" ht="13.8" x14ac:dyDescent="0.3">
      <c r="A354" s="210">
        <v>450</v>
      </c>
      <c r="B354" s="211">
        <v>450086008</v>
      </c>
      <c r="C354" s="212" t="s">
        <v>206</v>
      </c>
      <c r="D354" s="211">
        <v>86</v>
      </c>
      <c r="E354" s="212" t="s">
        <v>207</v>
      </c>
      <c r="F354" s="211">
        <v>8</v>
      </c>
      <c r="G354" s="213" t="s">
        <v>208</v>
      </c>
      <c r="H354" s="374">
        <v>6</v>
      </c>
      <c r="I354" s="201">
        <v>8640</v>
      </c>
      <c r="J354" s="202">
        <v>9110</v>
      </c>
      <c r="K354" s="202">
        <v>0</v>
      </c>
      <c r="L354" s="202">
        <v>893</v>
      </c>
      <c r="M354" s="375">
        <v>18643</v>
      </c>
      <c r="N354" s="203">
        <v>0</v>
      </c>
      <c r="O354" s="204">
        <v>0</v>
      </c>
      <c r="P354" s="205">
        <v>0.09</v>
      </c>
      <c r="Q354" s="205">
        <v>6.7007454368897407E-2</v>
      </c>
      <c r="R354" s="206">
        <v>0</v>
      </c>
      <c r="S354" s="207">
        <v>106500</v>
      </c>
      <c r="T354" s="208">
        <v>0</v>
      </c>
      <c r="U354" s="208">
        <v>0</v>
      </c>
      <c r="V354" s="208">
        <v>0</v>
      </c>
      <c r="W354" s="208">
        <v>5358</v>
      </c>
      <c r="X354" s="378">
        <v>111858</v>
      </c>
      <c r="Y354" s="215">
        <v>0</v>
      </c>
      <c r="Z354" s="204">
        <v>0</v>
      </c>
      <c r="AA354" s="202">
        <v>0</v>
      </c>
      <c r="AB354" s="202">
        <v>0</v>
      </c>
      <c r="AC354" s="214">
        <v>0</v>
      </c>
      <c r="AE354" s="227">
        <f t="shared" si="15"/>
        <v>0</v>
      </c>
      <c r="AF354" s="228">
        <f t="shared" si="16"/>
        <v>0</v>
      </c>
      <c r="AG354" s="229">
        <f t="shared" si="17"/>
        <v>0</v>
      </c>
    </row>
    <row r="355" spans="1:33" s="209" customFormat="1" ht="13.8" x14ac:dyDescent="0.3">
      <c r="A355" s="210">
        <v>450</v>
      </c>
      <c r="B355" s="211">
        <v>450086086</v>
      </c>
      <c r="C355" s="212" t="s">
        <v>206</v>
      </c>
      <c r="D355" s="211">
        <v>86</v>
      </c>
      <c r="E355" s="212" t="s">
        <v>207</v>
      </c>
      <c r="F355" s="211">
        <v>86</v>
      </c>
      <c r="G355" s="213" t="s">
        <v>207</v>
      </c>
      <c r="H355" s="374">
        <v>69</v>
      </c>
      <c r="I355" s="201">
        <v>9685</v>
      </c>
      <c r="J355" s="202">
        <v>1501</v>
      </c>
      <c r="K355" s="202">
        <v>0</v>
      </c>
      <c r="L355" s="202">
        <v>893</v>
      </c>
      <c r="M355" s="375">
        <v>12079</v>
      </c>
      <c r="N355" s="203">
        <v>0</v>
      </c>
      <c r="O355" s="204">
        <v>0</v>
      </c>
      <c r="P355" s="205">
        <v>0.09</v>
      </c>
      <c r="Q355" s="205">
        <v>5.808590031897691E-2</v>
      </c>
      <c r="R355" s="206">
        <v>0</v>
      </c>
      <c r="S355" s="207">
        <v>771834</v>
      </c>
      <c r="T355" s="208">
        <v>0</v>
      </c>
      <c r="U355" s="208">
        <v>0</v>
      </c>
      <c r="V355" s="208">
        <v>0</v>
      </c>
      <c r="W355" s="208">
        <v>61617</v>
      </c>
      <c r="X355" s="378">
        <v>833451</v>
      </c>
      <c r="Y355" s="215">
        <v>0</v>
      </c>
      <c r="Z355" s="204">
        <v>0</v>
      </c>
      <c r="AA355" s="202">
        <v>0</v>
      </c>
      <c r="AB355" s="202">
        <v>0</v>
      </c>
      <c r="AC355" s="214">
        <v>0</v>
      </c>
      <c r="AE355" s="227">
        <f t="shared" si="15"/>
        <v>0</v>
      </c>
      <c r="AF355" s="228">
        <f t="shared" si="16"/>
        <v>0</v>
      </c>
      <c r="AG355" s="229">
        <f t="shared" si="17"/>
        <v>0</v>
      </c>
    </row>
    <row r="356" spans="1:33" s="209" customFormat="1" ht="13.8" x14ac:dyDescent="0.3">
      <c r="A356" s="210">
        <v>450</v>
      </c>
      <c r="B356" s="211">
        <v>450086117</v>
      </c>
      <c r="C356" s="212" t="s">
        <v>206</v>
      </c>
      <c r="D356" s="211">
        <v>86</v>
      </c>
      <c r="E356" s="212" t="s">
        <v>207</v>
      </c>
      <c r="F356" s="211">
        <v>117</v>
      </c>
      <c r="G356" s="213" t="s">
        <v>53</v>
      </c>
      <c r="H356" s="374">
        <v>1</v>
      </c>
      <c r="I356" s="201">
        <v>10570</v>
      </c>
      <c r="J356" s="202">
        <v>4716</v>
      </c>
      <c r="K356" s="202">
        <v>0</v>
      </c>
      <c r="L356" s="202">
        <v>893</v>
      </c>
      <c r="M356" s="375">
        <v>16179</v>
      </c>
      <c r="N356" s="203">
        <v>0</v>
      </c>
      <c r="O356" s="204">
        <v>0</v>
      </c>
      <c r="P356" s="205">
        <v>0.09</v>
      </c>
      <c r="Q356" s="205">
        <v>6.6831140926756058E-2</v>
      </c>
      <c r="R356" s="206">
        <v>0</v>
      </c>
      <c r="S356" s="207">
        <v>15286</v>
      </c>
      <c r="T356" s="208">
        <v>0</v>
      </c>
      <c r="U356" s="208">
        <v>0</v>
      </c>
      <c r="V356" s="208">
        <v>0</v>
      </c>
      <c r="W356" s="208">
        <v>893</v>
      </c>
      <c r="X356" s="378">
        <v>16179</v>
      </c>
      <c r="Y356" s="215">
        <v>0</v>
      </c>
      <c r="Z356" s="204">
        <v>0</v>
      </c>
      <c r="AA356" s="202">
        <v>0</v>
      </c>
      <c r="AB356" s="202">
        <v>0</v>
      </c>
      <c r="AC356" s="214">
        <v>0</v>
      </c>
      <c r="AE356" s="227">
        <f t="shared" si="15"/>
        <v>0</v>
      </c>
      <c r="AF356" s="228">
        <f t="shared" si="16"/>
        <v>0</v>
      </c>
      <c r="AG356" s="229">
        <f t="shared" si="17"/>
        <v>0</v>
      </c>
    </row>
    <row r="357" spans="1:33" s="209" customFormat="1" ht="13.8" x14ac:dyDescent="0.3">
      <c r="A357" s="210">
        <v>450</v>
      </c>
      <c r="B357" s="211">
        <v>450086127</v>
      </c>
      <c r="C357" s="212" t="s">
        <v>206</v>
      </c>
      <c r="D357" s="211">
        <v>86</v>
      </c>
      <c r="E357" s="212" t="s">
        <v>207</v>
      </c>
      <c r="F357" s="211">
        <v>127</v>
      </c>
      <c r="G357" s="213" t="s">
        <v>209</v>
      </c>
      <c r="H357" s="374">
        <v>8</v>
      </c>
      <c r="I357" s="201">
        <v>9127</v>
      </c>
      <c r="J357" s="202">
        <v>4289</v>
      </c>
      <c r="K357" s="202">
        <v>0</v>
      </c>
      <c r="L357" s="202">
        <v>893</v>
      </c>
      <c r="M357" s="375">
        <v>14309</v>
      </c>
      <c r="N357" s="203">
        <v>0</v>
      </c>
      <c r="O357" s="204">
        <v>0</v>
      </c>
      <c r="P357" s="205">
        <v>0.09</v>
      </c>
      <c r="Q357" s="205">
        <v>3.1988936393173073E-2</v>
      </c>
      <c r="R357" s="206">
        <v>0</v>
      </c>
      <c r="S357" s="207">
        <v>107328</v>
      </c>
      <c r="T357" s="208">
        <v>0</v>
      </c>
      <c r="U357" s="208">
        <v>0</v>
      </c>
      <c r="V357" s="208">
        <v>0</v>
      </c>
      <c r="W357" s="208">
        <v>7144</v>
      </c>
      <c r="X357" s="378">
        <v>114472</v>
      </c>
      <c r="Y357" s="215">
        <v>0</v>
      </c>
      <c r="Z357" s="204">
        <v>0</v>
      </c>
      <c r="AA357" s="202">
        <v>0</v>
      </c>
      <c r="AB357" s="202">
        <v>0</v>
      </c>
      <c r="AC357" s="214">
        <v>0</v>
      </c>
      <c r="AE357" s="227">
        <f t="shared" si="15"/>
        <v>0</v>
      </c>
      <c r="AF357" s="228">
        <f t="shared" si="16"/>
        <v>0</v>
      </c>
      <c r="AG357" s="229">
        <f t="shared" si="17"/>
        <v>0</v>
      </c>
    </row>
    <row r="358" spans="1:33" s="209" customFormat="1" ht="13.8" x14ac:dyDescent="0.3">
      <c r="A358" s="210">
        <v>450</v>
      </c>
      <c r="B358" s="211">
        <v>450086137</v>
      </c>
      <c r="C358" s="212" t="s">
        <v>206</v>
      </c>
      <c r="D358" s="211">
        <v>86</v>
      </c>
      <c r="E358" s="212" t="s">
        <v>207</v>
      </c>
      <c r="F358" s="211">
        <v>137</v>
      </c>
      <c r="G358" s="213" t="s">
        <v>210</v>
      </c>
      <c r="H358" s="374">
        <v>1</v>
      </c>
      <c r="I358" s="201">
        <v>12390</v>
      </c>
      <c r="J358" s="202">
        <v>21</v>
      </c>
      <c r="K358" s="202">
        <v>0</v>
      </c>
      <c r="L358" s="202">
        <v>893</v>
      </c>
      <c r="M358" s="375">
        <v>13304</v>
      </c>
      <c r="N358" s="203">
        <v>0</v>
      </c>
      <c r="O358" s="204">
        <v>0</v>
      </c>
      <c r="P358" s="205">
        <v>0.18</v>
      </c>
      <c r="Q358" s="205">
        <v>0.12502659225609097</v>
      </c>
      <c r="R358" s="206">
        <v>0</v>
      </c>
      <c r="S358" s="207">
        <v>12411</v>
      </c>
      <c r="T358" s="208">
        <v>0</v>
      </c>
      <c r="U358" s="208">
        <v>0</v>
      </c>
      <c r="V358" s="208">
        <v>0</v>
      </c>
      <c r="W358" s="208">
        <v>893</v>
      </c>
      <c r="X358" s="378">
        <v>13304</v>
      </c>
      <c r="Y358" s="215">
        <v>0</v>
      </c>
      <c r="Z358" s="204">
        <v>0</v>
      </c>
      <c r="AA358" s="202">
        <v>0</v>
      </c>
      <c r="AB358" s="202">
        <v>0</v>
      </c>
      <c r="AC358" s="214">
        <v>0</v>
      </c>
      <c r="AE358" s="227">
        <f t="shared" si="15"/>
        <v>0</v>
      </c>
      <c r="AF358" s="228">
        <f t="shared" si="16"/>
        <v>0</v>
      </c>
      <c r="AG358" s="229">
        <f t="shared" si="17"/>
        <v>0</v>
      </c>
    </row>
    <row r="359" spans="1:33" s="209" customFormat="1" ht="13.8" x14ac:dyDescent="0.3">
      <c r="A359" s="210">
        <v>450</v>
      </c>
      <c r="B359" s="211">
        <v>450086210</v>
      </c>
      <c r="C359" s="212" t="s">
        <v>206</v>
      </c>
      <c r="D359" s="211">
        <v>86</v>
      </c>
      <c r="E359" s="212" t="s">
        <v>207</v>
      </c>
      <c r="F359" s="211">
        <v>210</v>
      </c>
      <c r="G359" s="213" t="s">
        <v>54</v>
      </c>
      <c r="H359" s="374">
        <v>95</v>
      </c>
      <c r="I359" s="201">
        <v>9270</v>
      </c>
      <c r="J359" s="202">
        <v>2980</v>
      </c>
      <c r="K359" s="202">
        <v>0</v>
      </c>
      <c r="L359" s="202">
        <v>893</v>
      </c>
      <c r="M359" s="375">
        <v>13143</v>
      </c>
      <c r="N359" s="203">
        <v>0</v>
      </c>
      <c r="O359" s="204">
        <v>0</v>
      </c>
      <c r="P359" s="205">
        <v>0.09</v>
      </c>
      <c r="Q359" s="205">
        <v>6.4299725287241705E-2</v>
      </c>
      <c r="R359" s="206">
        <v>0</v>
      </c>
      <c r="S359" s="207">
        <v>1163750</v>
      </c>
      <c r="T359" s="208">
        <v>0</v>
      </c>
      <c r="U359" s="208">
        <v>0</v>
      </c>
      <c r="V359" s="208">
        <v>0</v>
      </c>
      <c r="W359" s="208">
        <v>84835</v>
      </c>
      <c r="X359" s="378">
        <v>1248585</v>
      </c>
      <c r="Y359" s="215">
        <v>1</v>
      </c>
      <c r="Z359" s="204">
        <v>0</v>
      </c>
      <c r="AA359" s="202">
        <v>0</v>
      </c>
      <c r="AB359" s="202">
        <v>0</v>
      </c>
      <c r="AC359" s="214">
        <v>0</v>
      </c>
      <c r="AE359" s="227">
        <f t="shared" si="15"/>
        <v>0</v>
      </c>
      <c r="AF359" s="228">
        <f t="shared" si="16"/>
        <v>0</v>
      </c>
      <c r="AG359" s="229">
        <f t="shared" si="17"/>
        <v>0</v>
      </c>
    </row>
    <row r="360" spans="1:33" s="209" customFormat="1" ht="13.8" x14ac:dyDescent="0.3">
      <c r="A360" s="210">
        <v>450</v>
      </c>
      <c r="B360" s="211">
        <v>450086275</v>
      </c>
      <c r="C360" s="212" t="s">
        <v>206</v>
      </c>
      <c r="D360" s="211">
        <v>86</v>
      </c>
      <c r="E360" s="212" t="s">
        <v>207</v>
      </c>
      <c r="F360" s="211">
        <v>275</v>
      </c>
      <c r="G360" s="213" t="s">
        <v>211</v>
      </c>
      <c r="H360" s="374">
        <v>3</v>
      </c>
      <c r="I360" s="201">
        <v>8749</v>
      </c>
      <c r="J360" s="202">
        <v>2698</v>
      </c>
      <c r="K360" s="202">
        <v>0</v>
      </c>
      <c r="L360" s="202">
        <v>893</v>
      </c>
      <c r="M360" s="375">
        <v>12340</v>
      </c>
      <c r="N360" s="203">
        <v>0</v>
      </c>
      <c r="O360" s="204">
        <v>0</v>
      </c>
      <c r="P360" s="205">
        <v>0.09</v>
      </c>
      <c r="Q360" s="205">
        <v>5.3134177893152321E-3</v>
      </c>
      <c r="R360" s="206">
        <v>0</v>
      </c>
      <c r="S360" s="207">
        <v>34341</v>
      </c>
      <c r="T360" s="208">
        <v>0</v>
      </c>
      <c r="U360" s="208">
        <v>0</v>
      </c>
      <c r="V360" s="208">
        <v>0</v>
      </c>
      <c r="W360" s="208">
        <v>2679</v>
      </c>
      <c r="X360" s="378">
        <v>37020</v>
      </c>
      <c r="Y360" s="215">
        <v>0</v>
      </c>
      <c r="Z360" s="204">
        <v>0</v>
      </c>
      <c r="AA360" s="202">
        <v>0</v>
      </c>
      <c r="AB360" s="202">
        <v>0</v>
      </c>
      <c r="AC360" s="214">
        <v>0</v>
      </c>
      <c r="AE360" s="227">
        <f t="shared" si="15"/>
        <v>0</v>
      </c>
      <c r="AF360" s="228">
        <f t="shared" si="16"/>
        <v>0</v>
      </c>
      <c r="AG360" s="229">
        <f t="shared" si="17"/>
        <v>0</v>
      </c>
    </row>
    <row r="361" spans="1:33" s="209" customFormat="1" ht="13.8" x14ac:dyDescent="0.3">
      <c r="A361" s="210">
        <v>450</v>
      </c>
      <c r="B361" s="211">
        <v>450086278</v>
      </c>
      <c r="C361" s="212" t="s">
        <v>206</v>
      </c>
      <c r="D361" s="211">
        <v>86</v>
      </c>
      <c r="E361" s="212" t="s">
        <v>207</v>
      </c>
      <c r="F361" s="211">
        <v>278</v>
      </c>
      <c r="G361" s="213" t="s">
        <v>212</v>
      </c>
      <c r="H361" s="374">
        <v>9</v>
      </c>
      <c r="I361" s="201">
        <v>9084</v>
      </c>
      <c r="J361" s="202">
        <v>2463</v>
      </c>
      <c r="K361" s="202">
        <v>0</v>
      </c>
      <c r="L361" s="202">
        <v>893</v>
      </c>
      <c r="M361" s="375">
        <v>12440</v>
      </c>
      <c r="N361" s="203">
        <v>0</v>
      </c>
      <c r="O361" s="204">
        <v>0</v>
      </c>
      <c r="P361" s="205">
        <v>0.09</v>
      </c>
      <c r="Q361" s="205">
        <v>5.4729339500858079E-2</v>
      </c>
      <c r="R361" s="206">
        <v>0</v>
      </c>
      <c r="S361" s="207">
        <v>103923</v>
      </c>
      <c r="T361" s="208">
        <v>0</v>
      </c>
      <c r="U361" s="208">
        <v>0</v>
      </c>
      <c r="V361" s="208">
        <v>0</v>
      </c>
      <c r="W361" s="208">
        <v>8037</v>
      </c>
      <c r="X361" s="378">
        <v>111960</v>
      </c>
      <c r="Y361" s="215">
        <v>0</v>
      </c>
      <c r="Z361" s="204">
        <v>0</v>
      </c>
      <c r="AA361" s="202">
        <v>0</v>
      </c>
      <c r="AB361" s="202">
        <v>0</v>
      </c>
      <c r="AC361" s="214">
        <v>0</v>
      </c>
      <c r="AE361" s="227">
        <f t="shared" si="15"/>
        <v>0</v>
      </c>
      <c r="AF361" s="228">
        <f t="shared" si="16"/>
        <v>0</v>
      </c>
      <c r="AG361" s="229">
        <f t="shared" si="17"/>
        <v>0</v>
      </c>
    </row>
    <row r="362" spans="1:33" s="209" customFormat="1" ht="13.8" x14ac:dyDescent="0.3">
      <c r="A362" s="210">
        <v>450</v>
      </c>
      <c r="B362" s="211">
        <v>450086327</v>
      </c>
      <c r="C362" s="212" t="s">
        <v>206</v>
      </c>
      <c r="D362" s="211">
        <v>86</v>
      </c>
      <c r="E362" s="212" t="s">
        <v>207</v>
      </c>
      <c r="F362" s="211">
        <v>327</v>
      </c>
      <c r="G362" s="213" t="s">
        <v>213</v>
      </c>
      <c r="H362" s="374">
        <v>2</v>
      </c>
      <c r="I362" s="201">
        <v>8636</v>
      </c>
      <c r="J362" s="202">
        <v>7216</v>
      </c>
      <c r="K362" s="202">
        <v>0</v>
      </c>
      <c r="L362" s="202">
        <v>893</v>
      </c>
      <c r="M362" s="375">
        <v>16745</v>
      </c>
      <c r="N362" s="203">
        <v>0</v>
      </c>
      <c r="O362" s="204">
        <v>0</v>
      </c>
      <c r="P362" s="205">
        <v>0.09</v>
      </c>
      <c r="Q362" s="205">
        <v>2.5081781063744098E-2</v>
      </c>
      <c r="R362" s="206">
        <v>0</v>
      </c>
      <c r="S362" s="207">
        <v>31704</v>
      </c>
      <c r="T362" s="208">
        <v>0</v>
      </c>
      <c r="U362" s="208">
        <v>0</v>
      </c>
      <c r="V362" s="208">
        <v>0</v>
      </c>
      <c r="W362" s="208">
        <v>1786</v>
      </c>
      <c r="X362" s="378">
        <v>33490</v>
      </c>
      <c r="Y362" s="215">
        <v>0</v>
      </c>
      <c r="Z362" s="204">
        <v>0</v>
      </c>
      <c r="AA362" s="202">
        <v>0</v>
      </c>
      <c r="AB362" s="202">
        <v>0</v>
      </c>
      <c r="AC362" s="214">
        <v>0</v>
      </c>
      <c r="AE362" s="227">
        <f t="shared" si="15"/>
        <v>0</v>
      </c>
      <c r="AF362" s="228">
        <f t="shared" si="16"/>
        <v>0</v>
      </c>
      <c r="AG362" s="229">
        <f t="shared" si="17"/>
        <v>0</v>
      </c>
    </row>
    <row r="363" spans="1:33" s="209" customFormat="1" ht="13.8" x14ac:dyDescent="0.3">
      <c r="A363" s="210">
        <v>450</v>
      </c>
      <c r="B363" s="211">
        <v>450086340</v>
      </c>
      <c r="C363" s="212" t="s">
        <v>206</v>
      </c>
      <c r="D363" s="211">
        <v>86</v>
      </c>
      <c r="E363" s="212" t="s">
        <v>207</v>
      </c>
      <c r="F363" s="211">
        <v>340</v>
      </c>
      <c r="G363" s="213" t="s">
        <v>215</v>
      </c>
      <c r="H363" s="374">
        <v>11</v>
      </c>
      <c r="I363" s="201">
        <v>8714</v>
      </c>
      <c r="J363" s="202">
        <v>4443</v>
      </c>
      <c r="K363" s="202">
        <v>0</v>
      </c>
      <c r="L363" s="202">
        <v>893</v>
      </c>
      <c r="M363" s="375">
        <v>14050</v>
      </c>
      <c r="N363" s="203">
        <v>0</v>
      </c>
      <c r="O363" s="204">
        <v>0</v>
      </c>
      <c r="P363" s="205">
        <v>0.09</v>
      </c>
      <c r="Q363" s="205">
        <v>6.6566433026460897E-2</v>
      </c>
      <c r="R363" s="206">
        <v>0</v>
      </c>
      <c r="S363" s="207">
        <v>144727</v>
      </c>
      <c r="T363" s="208">
        <v>0</v>
      </c>
      <c r="U363" s="208">
        <v>0</v>
      </c>
      <c r="V363" s="208">
        <v>0</v>
      </c>
      <c r="W363" s="208">
        <v>9823</v>
      </c>
      <c r="X363" s="378">
        <v>154550</v>
      </c>
      <c r="Y363" s="215">
        <v>1</v>
      </c>
      <c r="Z363" s="204">
        <v>0</v>
      </c>
      <c r="AA363" s="202">
        <v>0</v>
      </c>
      <c r="AB363" s="202">
        <v>0</v>
      </c>
      <c r="AC363" s="214">
        <v>0</v>
      </c>
      <c r="AE363" s="227">
        <f t="shared" si="15"/>
        <v>0</v>
      </c>
      <c r="AF363" s="228">
        <f t="shared" si="16"/>
        <v>0</v>
      </c>
      <c r="AG363" s="229">
        <f t="shared" si="17"/>
        <v>0</v>
      </c>
    </row>
    <row r="364" spans="1:33" s="209" customFormat="1" ht="13.8" x14ac:dyDescent="0.3">
      <c r="A364" s="210">
        <v>450</v>
      </c>
      <c r="B364" s="211">
        <v>450086605</v>
      </c>
      <c r="C364" s="212" t="s">
        <v>206</v>
      </c>
      <c r="D364" s="211">
        <v>86</v>
      </c>
      <c r="E364" s="212" t="s">
        <v>207</v>
      </c>
      <c r="F364" s="211">
        <v>605</v>
      </c>
      <c r="G364" s="213" t="s">
        <v>216</v>
      </c>
      <c r="H364" s="374">
        <v>1</v>
      </c>
      <c r="I364" s="201">
        <v>8410</v>
      </c>
      <c r="J364" s="202">
        <v>6369</v>
      </c>
      <c r="K364" s="202">
        <v>0</v>
      </c>
      <c r="L364" s="202">
        <v>893</v>
      </c>
      <c r="M364" s="375">
        <v>15672</v>
      </c>
      <c r="N364" s="203">
        <v>0</v>
      </c>
      <c r="O364" s="204">
        <v>0</v>
      </c>
      <c r="P364" s="205">
        <v>0.09</v>
      </c>
      <c r="Q364" s="205">
        <v>5.4982757379932613E-2</v>
      </c>
      <c r="R364" s="206">
        <v>0</v>
      </c>
      <c r="S364" s="207">
        <v>14779</v>
      </c>
      <c r="T364" s="208">
        <v>0</v>
      </c>
      <c r="U364" s="208">
        <v>0</v>
      </c>
      <c r="V364" s="208">
        <v>0</v>
      </c>
      <c r="W364" s="208">
        <v>893</v>
      </c>
      <c r="X364" s="378">
        <v>15672</v>
      </c>
      <c r="Y364" s="215">
        <v>0</v>
      </c>
      <c r="Z364" s="204">
        <v>0</v>
      </c>
      <c r="AA364" s="202">
        <v>0</v>
      </c>
      <c r="AB364" s="202">
        <v>0</v>
      </c>
      <c r="AC364" s="214">
        <v>0</v>
      </c>
      <c r="AE364" s="227">
        <f t="shared" si="15"/>
        <v>0</v>
      </c>
      <c r="AF364" s="228">
        <f t="shared" si="16"/>
        <v>0</v>
      </c>
      <c r="AG364" s="229">
        <f t="shared" si="17"/>
        <v>0</v>
      </c>
    </row>
    <row r="365" spans="1:33" s="209" customFormat="1" ht="13.8" x14ac:dyDescent="0.3">
      <c r="A365" s="210">
        <v>450</v>
      </c>
      <c r="B365" s="211">
        <v>450086632</v>
      </c>
      <c r="C365" s="212" t="s">
        <v>206</v>
      </c>
      <c r="D365" s="211">
        <v>86</v>
      </c>
      <c r="E365" s="212" t="s">
        <v>207</v>
      </c>
      <c r="F365" s="211">
        <v>632</v>
      </c>
      <c r="G365" s="213" t="s">
        <v>217</v>
      </c>
      <c r="H365" s="374">
        <v>2</v>
      </c>
      <c r="I365" s="201">
        <v>8749</v>
      </c>
      <c r="J365" s="202">
        <v>7464</v>
      </c>
      <c r="K365" s="202">
        <v>0</v>
      </c>
      <c r="L365" s="202">
        <v>893</v>
      </c>
      <c r="M365" s="375">
        <v>17106</v>
      </c>
      <c r="N365" s="203">
        <v>0</v>
      </c>
      <c r="O365" s="204">
        <v>0</v>
      </c>
      <c r="P365" s="205">
        <v>0.09</v>
      </c>
      <c r="Q365" s="205">
        <v>1.3582532124787055E-2</v>
      </c>
      <c r="R365" s="206">
        <v>0</v>
      </c>
      <c r="S365" s="207">
        <v>32426</v>
      </c>
      <c r="T365" s="208">
        <v>0</v>
      </c>
      <c r="U365" s="208">
        <v>0</v>
      </c>
      <c r="V365" s="208">
        <v>0</v>
      </c>
      <c r="W365" s="208">
        <v>1786</v>
      </c>
      <c r="X365" s="378">
        <v>34212</v>
      </c>
      <c r="Y365" s="215">
        <v>0</v>
      </c>
      <c r="Z365" s="204">
        <v>0</v>
      </c>
      <c r="AA365" s="202">
        <v>0</v>
      </c>
      <c r="AB365" s="202">
        <v>0</v>
      </c>
      <c r="AC365" s="214">
        <v>0</v>
      </c>
      <c r="AE365" s="227">
        <f t="shared" si="15"/>
        <v>0</v>
      </c>
      <c r="AF365" s="228">
        <f t="shared" si="16"/>
        <v>0</v>
      </c>
      <c r="AG365" s="229">
        <f t="shared" si="17"/>
        <v>0</v>
      </c>
    </row>
    <row r="366" spans="1:33" s="209" customFormat="1" ht="13.8" x14ac:dyDescent="0.3">
      <c r="A366" s="210">
        <v>450</v>
      </c>
      <c r="B366" s="211">
        <v>450086683</v>
      </c>
      <c r="C366" s="212" t="s">
        <v>206</v>
      </c>
      <c r="D366" s="211">
        <v>86</v>
      </c>
      <c r="E366" s="212" t="s">
        <v>207</v>
      </c>
      <c r="F366" s="211">
        <v>683</v>
      </c>
      <c r="G366" s="213" t="s">
        <v>58</v>
      </c>
      <c r="H366" s="374">
        <v>9</v>
      </c>
      <c r="I366" s="201">
        <v>8743</v>
      </c>
      <c r="J366" s="202">
        <v>6654</v>
      </c>
      <c r="K366" s="202">
        <v>0</v>
      </c>
      <c r="L366" s="202">
        <v>893</v>
      </c>
      <c r="M366" s="375">
        <v>16290</v>
      </c>
      <c r="N366" s="203">
        <v>0</v>
      </c>
      <c r="O366" s="204">
        <v>0</v>
      </c>
      <c r="P366" s="205">
        <v>0.09</v>
      </c>
      <c r="Q366" s="205">
        <v>2.9171521974354984E-2</v>
      </c>
      <c r="R366" s="206">
        <v>0</v>
      </c>
      <c r="S366" s="207">
        <v>138573</v>
      </c>
      <c r="T366" s="208">
        <v>0</v>
      </c>
      <c r="U366" s="208">
        <v>0</v>
      </c>
      <c r="V366" s="208">
        <v>0</v>
      </c>
      <c r="W366" s="208">
        <v>8037</v>
      </c>
      <c r="X366" s="378">
        <v>146610</v>
      </c>
      <c r="Y366" s="215">
        <v>2</v>
      </c>
      <c r="Z366" s="204">
        <v>0</v>
      </c>
      <c r="AA366" s="202">
        <v>0</v>
      </c>
      <c r="AB366" s="202">
        <v>0</v>
      </c>
      <c r="AC366" s="214">
        <v>0</v>
      </c>
      <c r="AE366" s="227">
        <f t="shared" si="15"/>
        <v>0</v>
      </c>
      <c r="AF366" s="228">
        <f t="shared" si="16"/>
        <v>0</v>
      </c>
      <c r="AG366" s="229">
        <f t="shared" si="17"/>
        <v>0</v>
      </c>
    </row>
    <row r="367" spans="1:33" s="209" customFormat="1" ht="13.8" x14ac:dyDescent="0.3">
      <c r="A367" s="210">
        <v>453</v>
      </c>
      <c r="B367" s="211">
        <v>453137005</v>
      </c>
      <c r="C367" s="212" t="s">
        <v>218</v>
      </c>
      <c r="D367" s="211">
        <v>137</v>
      </c>
      <c r="E367" s="212" t="s">
        <v>210</v>
      </c>
      <c r="F367" s="211">
        <v>5</v>
      </c>
      <c r="G367" s="213" t="s">
        <v>219</v>
      </c>
      <c r="H367" s="374">
        <v>2</v>
      </c>
      <c r="I367" s="201">
        <v>12729</v>
      </c>
      <c r="J367" s="202">
        <v>5479</v>
      </c>
      <c r="K367" s="202">
        <v>0</v>
      </c>
      <c r="L367" s="202">
        <v>893</v>
      </c>
      <c r="M367" s="375">
        <v>19101</v>
      </c>
      <c r="N367" s="203">
        <v>5.681818181818182E-3</v>
      </c>
      <c r="O367" s="204">
        <v>0</v>
      </c>
      <c r="P367" s="205">
        <v>0.09</v>
      </c>
      <c r="Q367" s="205">
        <v>1.1495050746112661E-2</v>
      </c>
      <c r="R367" s="206">
        <v>0</v>
      </c>
      <c r="S367" s="207">
        <v>36312</v>
      </c>
      <c r="T367" s="208">
        <v>0</v>
      </c>
      <c r="U367" s="208">
        <v>0</v>
      </c>
      <c r="V367" s="208">
        <v>0</v>
      </c>
      <c r="W367" s="208">
        <v>1780</v>
      </c>
      <c r="X367" s="378">
        <v>38092</v>
      </c>
      <c r="Y367" s="215">
        <v>0</v>
      </c>
      <c r="Z367" s="204">
        <v>0</v>
      </c>
      <c r="AA367" s="202">
        <v>0</v>
      </c>
      <c r="AB367" s="202">
        <v>0</v>
      </c>
      <c r="AC367" s="214">
        <v>0</v>
      </c>
      <c r="AE367" s="227">
        <f t="shared" si="15"/>
        <v>0</v>
      </c>
      <c r="AF367" s="228">
        <f t="shared" si="16"/>
        <v>0</v>
      </c>
      <c r="AG367" s="229">
        <f t="shared" si="17"/>
        <v>0</v>
      </c>
    </row>
    <row r="368" spans="1:33" s="209" customFormat="1" ht="13.8" x14ac:dyDescent="0.3">
      <c r="A368" s="210">
        <v>453</v>
      </c>
      <c r="B368" s="211">
        <v>453137061</v>
      </c>
      <c r="C368" s="212" t="s">
        <v>218</v>
      </c>
      <c r="D368" s="211">
        <v>137</v>
      </c>
      <c r="E368" s="212" t="s">
        <v>210</v>
      </c>
      <c r="F368" s="211">
        <v>61</v>
      </c>
      <c r="G368" s="213" t="s">
        <v>170</v>
      </c>
      <c r="H368" s="374">
        <v>59</v>
      </c>
      <c r="I368" s="201">
        <v>11809</v>
      </c>
      <c r="J368" s="202">
        <v>861</v>
      </c>
      <c r="K368" s="202">
        <v>0</v>
      </c>
      <c r="L368" s="202">
        <v>893</v>
      </c>
      <c r="M368" s="375">
        <v>13563</v>
      </c>
      <c r="N368" s="203">
        <v>0.16761363636363627</v>
      </c>
      <c r="O368" s="204">
        <v>0</v>
      </c>
      <c r="P368" s="205">
        <v>0.09</v>
      </c>
      <c r="Q368" s="205">
        <v>3.4151233897683042E-2</v>
      </c>
      <c r="R368" s="206">
        <v>0</v>
      </c>
      <c r="S368" s="207">
        <v>745406</v>
      </c>
      <c r="T368" s="208">
        <v>0</v>
      </c>
      <c r="U368" s="208">
        <v>0</v>
      </c>
      <c r="V368" s="208">
        <v>0</v>
      </c>
      <c r="W368" s="208">
        <v>52510</v>
      </c>
      <c r="X368" s="378">
        <v>797916</v>
      </c>
      <c r="Y368" s="215">
        <v>0</v>
      </c>
      <c r="Z368" s="204">
        <v>0</v>
      </c>
      <c r="AA368" s="202">
        <v>0</v>
      </c>
      <c r="AB368" s="202">
        <v>0</v>
      </c>
      <c r="AC368" s="214">
        <v>0</v>
      </c>
      <c r="AE368" s="227">
        <f t="shared" si="15"/>
        <v>0</v>
      </c>
      <c r="AF368" s="228">
        <f t="shared" si="16"/>
        <v>0</v>
      </c>
      <c r="AG368" s="229">
        <f t="shared" si="17"/>
        <v>0</v>
      </c>
    </row>
    <row r="369" spans="1:33" s="209" customFormat="1" ht="13.8" x14ac:dyDescent="0.3">
      <c r="A369" s="210">
        <v>453</v>
      </c>
      <c r="B369" s="211">
        <v>453137086</v>
      </c>
      <c r="C369" s="212" t="s">
        <v>218</v>
      </c>
      <c r="D369" s="211">
        <v>137</v>
      </c>
      <c r="E369" s="212" t="s">
        <v>210</v>
      </c>
      <c r="F369" s="211">
        <v>86</v>
      </c>
      <c r="G369" s="213" t="s">
        <v>207</v>
      </c>
      <c r="H369" s="374">
        <v>4</v>
      </c>
      <c r="I369" s="201">
        <v>11213</v>
      </c>
      <c r="J369" s="202">
        <v>1738</v>
      </c>
      <c r="K369" s="202">
        <v>0</v>
      </c>
      <c r="L369" s="202">
        <v>893</v>
      </c>
      <c r="M369" s="375">
        <v>13844</v>
      </c>
      <c r="N369" s="203">
        <v>1.1363636363636364E-2</v>
      </c>
      <c r="O369" s="204">
        <v>0</v>
      </c>
      <c r="P369" s="205">
        <v>0.09</v>
      </c>
      <c r="Q369" s="205">
        <v>5.808590031897691E-2</v>
      </c>
      <c r="R369" s="206">
        <v>0</v>
      </c>
      <c r="S369" s="207">
        <v>51656</v>
      </c>
      <c r="T369" s="208">
        <v>0</v>
      </c>
      <c r="U369" s="208">
        <v>0</v>
      </c>
      <c r="V369" s="208">
        <v>0</v>
      </c>
      <c r="W369" s="208">
        <v>3560</v>
      </c>
      <c r="X369" s="378">
        <v>55216</v>
      </c>
      <c r="Y369" s="215">
        <v>0</v>
      </c>
      <c r="Z369" s="204">
        <v>0</v>
      </c>
      <c r="AA369" s="202">
        <v>0</v>
      </c>
      <c r="AB369" s="202">
        <v>0</v>
      </c>
      <c r="AC369" s="214">
        <v>0</v>
      </c>
      <c r="AE369" s="227">
        <f t="shared" si="15"/>
        <v>0</v>
      </c>
      <c r="AF369" s="228">
        <f t="shared" si="16"/>
        <v>0</v>
      </c>
      <c r="AG369" s="229">
        <f t="shared" si="17"/>
        <v>0</v>
      </c>
    </row>
    <row r="370" spans="1:33" s="209" customFormat="1" ht="13.8" x14ac:dyDescent="0.3">
      <c r="A370" s="210">
        <v>453</v>
      </c>
      <c r="B370" s="211">
        <v>453137137</v>
      </c>
      <c r="C370" s="212" t="s">
        <v>218</v>
      </c>
      <c r="D370" s="211">
        <v>137</v>
      </c>
      <c r="E370" s="212" t="s">
        <v>210</v>
      </c>
      <c r="F370" s="211">
        <v>137</v>
      </c>
      <c r="G370" s="213" t="s">
        <v>210</v>
      </c>
      <c r="H370" s="374">
        <v>546</v>
      </c>
      <c r="I370" s="201">
        <v>12107</v>
      </c>
      <c r="J370" s="202">
        <v>20</v>
      </c>
      <c r="K370" s="202">
        <v>0</v>
      </c>
      <c r="L370" s="202">
        <v>893</v>
      </c>
      <c r="M370" s="375">
        <v>13020</v>
      </c>
      <c r="N370" s="203">
        <v>1.551136363636376</v>
      </c>
      <c r="O370" s="204">
        <v>0</v>
      </c>
      <c r="P370" s="205">
        <v>0.18</v>
      </c>
      <c r="Q370" s="205">
        <v>0.12502659225609097</v>
      </c>
      <c r="R370" s="206">
        <v>0</v>
      </c>
      <c r="S370" s="207">
        <v>6602778</v>
      </c>
      <c r="T370" s="208">
        <v>0</v>
      </c>
      <c r="U370" s="208">
        <v>0</v>
      </c>
      <c r="V370" s="208">
        <v>0</v>
      </c>
      <c r="W370" s="208">
        <v>485940</v>
      </c>
      <c r="X370" s="378">
        <v>7088718</v>
      </c>
      <c r="Y370" s="215">
        <v>0</v>
      </c>
      <c r="Z370" s="204">
        <v>0</v>
      </c>
      <c r="AA370" s="202">
        <v>0</v>
      </c>
      <c r="AB370" s="202">
        <v>0</v>
      </c>
      <c r="AC370" s="214">
        <v>0</v>
      </c>
      <c r="AE370" s="227">
        <f t="shared" si="15"/>
        <v>0</v>
      </c>
      <c r="AF370" s="228">
        <f t="shared" si="16"/>
        <v>-495</v>
      </c>
      <c r="AG370" s="229">
        <f t="shared" si="17"/>
        <v>-495</v>
      </c>
    </row>
    <row r="371" spans="1:33" s="209" customFormat="1" ht="13.8" x14ac:dyDescent="0.3">
      <c r="A371" s="210">
        <v>453</v>
      </c>
      <c r="B371" s="211">
        <v>453137210</v>
      </c>
      <c r="C371" s="212" t="s">
        <v>218</v>
      </c>
      <c r="D371" s="211">
        <v>137</v>
      </c>
      <c r="E371" s="212" t="s">
        <v>210</v>
      </c>
      <c r="F371" s="211">
        <v>210</v>
      </c>
      <c r="G371" s="213" t="s">
        <v>54</v>
      </c>
      <c r="H371" s="374">
        <v>3</v>
      </c>
      <c r="I371" s="201">
        <v>11402</v>
      </c>
      <c r="J371" s="202">
        <v>3665</v>
      </c>
      <c r="K371" s="202">
        <v>0</v>
      </c>
      <c r="L371" s="202">
        <v>893</v>
      </c>
      <c r="M371" s="375">
        <v>15960</v>
      </c>
      <c r="N371" s="203">
        <v>8.5227272727272721E-3</v>
      </c>
      <c r="O371" s="204">
        <v>0</v>
      </c>
      <c r="P371" s="205">
        <v>0.09</v>
      </c>
      <c r="Q371" s="205">
        <v>6.4299725287241705E-2</v>
      </c>
      <c r="R371" s="206">
        <v>0</v>
      </c>
      <c r="S371" s="207">
        <v>45072</v>
      </c>
      <c r="T371" s="208">
        <v>0</v>
      </c>
      <c r="U371" s="208">
        <v>0</v>
      </c>
      <c r="V371" s="208">
        <v>0</v>
      </c>
      <c r="W371" s="208">
        <v>2670</v>
      </c>
      <c r="X371" s="378">
        <v>47742</v>
      </c>
      <c r="Y371" s="215">
        <v>0</v>
      </c>
      <c r="Z371" s="204">
        <v>0</v>
      </c>
      <c r="AA371" s="202">
        <v>0</v>
      </c>
      <c r="AB371" s="202">
        <v>0</v>
      </c>
      <c r="AC371" s="214">
        <v>0</v>
      </c>
      <c r="AE371" s="227">
        <f t="shared" si="15"/>
        <v>0</v>
      </c>
      <c r="AF371" s="228">
        <f t="shared" si="16"/>
        <v>0</v>
      </c>
      <c r="AG371" s="229">
        <f t="shared" si="17"/>
        <v>0</v>
      </c>
    </row>
    <row r="372" spans="1:33" s="209" customFormat="1" ht="13.8" x14ac:dyDescent="0.3">
      <c r="A372" s="210">
        <v>453</v>
      </c>
      <c r="B372" s="211">
        <v>453137227</v>
      </c>
      <c r="C372" s="212" t="s">
        <v>218</v>
      </c>
      <c r="D372" s="211">
        <v>137</v>
      </c>
      <c r="E372" s="212" t="s">
        <v>210</v>
      </c>
      <c r="F372" s="211">
        <v>227</v>
      </c>
      <c r="G372" s="213" t="s">
        <v>255</v>
      </c>
      <c r="H372" s="374">
        <v>4</v>
      </c>
      <c r="I372" s="201">
        <v>11118.78403806934</v>
      </c>
      <c r="J372" s="202">
        <v>2488</v>
      </c>
      <c r="K372" s="202">
        <v>0</v>
      </c>
      <c r="L372" s="202">
        <v>893</v>
      </c>
      <c r="M372" s="375">
        <v>14499.78403806934</v>
      </c>
      <c r="N372" s="203">
        <v>1.1363636363636364E-2</v>
      </c>
      <c r="O372" s="204">
        <v>0</v>
      </c>
      <c r="P372" s="205">
        <v>0.18</v>
      </c>
      <c r="Q372" s="205">
        <v>1.102104844517165E-2</v>
      </c>
      <c r="R372" s="206">
        <v>0</v>
      </c>
      <c r="S372" s="207">
        <v>54272</v>
      </c>
      <c r="T372" s="208">
        <v>0</v>
      </c>
      <c r="U372" s="208">
        <v>0</v>
      </c>
      <c r="V372" s="208">
        <v>0</v>
      </c>
      <c r="W372" s="208">
        <v>3560</v>
      </c>
      <c r="X372" s="378">
        <v>57832</v>
      </c>
      <c r="Y372" s="215">
        <v>0</v>
      </c>
      <c r="Z372" s="204">
        <v>0</v>
      </c>
      <c r="AA372" s="202">
        <v>0</v>
      </c>
      <c r="AB372" s="202">
        <v>0</v>
      </c>
      <c r="AC372" s="214">
        <v>0</v>
      </c>
      <c r="AE372" s="227">
        <f t="shared" si="15"/>
        <v>0</v>
      </c>
      <c r="AF372" s="228">
        <f t="shared" si="16"/>
        <v>0</v>
      </c>
      <c r="AG372" s="229">
        <f t="shared" si="17"/>
        <v>0</v>
      </c>
    </row>
    <row r="373" spans="1:33" s="209" customFormat="1" ht="13.8" x14ac:dyDescent="0.3">
      <c r="A373" s="210">
        <v>453</v>
      </c>
      <c r="B373" s="211">
        <v>453137278</v>
      </c>
      <c r="C373" s="212" t="s">
        <v>218</v>
      </c>
      <c r="D373" s="211">
        <v>137</v>
      </c>
      <c r="E373" s="212" t="s">
        <v>210</v>
      </c>
      <c r="F373" s="211">
        <v>278</v>
      </c>
      <c r="G373" s="213" t="s">
        <v>212</v>
      </c>
      <c r="H373" s="374">
        <v>7</v>
      </c>
      <c r="I373" s="201">
        <v>12220</v>
      </c>
      <c r="J373" s="202">
        <v>3313</v>
      </c>
      <c r="K373" s="202">
        <v>0</v>
      </c>
      <c r="L373" s="202">
        <v>893</v>
      </c>
      <c r="M373" s="375">
        <v>16426</v>
      </c>
      <c r="N373" s="203">
        <v>1.988636363636364E-2</v>
      </c>
      <c r="O373" s="204">
        <v>0</v>
      </c>
      <c r="P373" s="205">
        <v>0.09</v>
      </c>
      <c r="Q373" s="205">
        <v>5.4729339500858079E-2</v>
      </c>
      <c r="R373" s="206">
        <v>0</v>
      </c>
      <c r="S373" s="207">
        <v>108423</v>
      </c>
      <c r="T373" s="208">
        <v>0</v>
      </c>
      <c r="U373" s="208">
        <v>0</v>
      </c>
      <c r="V373" s="208">
        <v>0</v>
      </c>
      <c r="W373" s="208">
        <v>6230</v>
      </c>
      <c r="X373" s="378">
        <v>114653</v>
      </c>
      <c r="Y373" s="215">
        <v>0</v>
      </c>
      <c r="Z373" s="204">
        <v>0</v>
      </c>
      <c r="AA373" s="202">
        <v>0</v>
      </c>
      <c r="AB373" s="202">
        <v>0</v>
      </c>
      <c r="AC373" s="214">
        <v>0</v>
      </c>
      <c r="AE373" s="227">
        <f t="shared" si="15"/>
        <v>0</v>
      </c>
      <c r="AF373" s="228">
        <f t="shared" si="16"/>
        <v>0</v>
      </c>
      <c r="AG373" s="229">
        <f t="shared" si="17"/>
        <v>0</v>
      </c>
    </row>
    <row r="374" spans="1:33" s="209" customFormat="1" ht="13.8" x14ac:dyDescent="0.3">
      <c r="A374" s="210">
        <v>453</v>
      </c>
      <c r="B374" s="211">
        <v>453137281</v>
      </c>
      <c r="C374" s="212" t="s">
        <v>218</v>
      </c>
      <c r="D374" s="211">
        <v>137</v>
      </c>
      <c r="E374" s="212" t="s">
        <v>210</v>
      </c>
      <c r="F374" s="211">
        <v>281</v>
      </c>
      <c r="G374" s="213" t="s">
        <v>169</v>
      </c>
      <c r="H374" s="374">
        <v>73</v>
      </c>
      <c r="I374" s="201">
        <v>12116</v>
      </c>
      <c r="J374" s="202">
        <v>19</v>
      </c>
      <c r="K374" s="202">
        <v>0</v>
      </c>
      <c r="L374" s="202">
        <v>893</v>
      </c>
      <c r="M374" s="375">
        <v>13028</v>
      </c>
      <c r="N374" s="203">
        <v>0.20738636363636351</v>
      </c>
      <c r="O374" s="204">
        <v>0</v>
      </c>
      <c r="P374" s="205">
        <v>0.18</v>
      </c>
      <c r="Q374" s="205">
        <v>0.12319189346422224</v>
      </c>
      <c r="R374" s="206">
        <v>0</v>
      </c>
      <c r="S374" s="207">
        <v>883373</v>
      </c>
      <c r="T374" s="208">
        <v>0</v>
      </c>
      <c r="U374" s="208">
        <v>0</v>
      </c>
      <c r="V374" s="208">
        <v>0</v>
      </c>
      <c r="W374" s="208">
        <v>64970</v>
      </c>
      <c r="X374" s="378">
        <v>948343</v>
      </c>
      <c r="Y374" s="215">
        <v>0</v>
      </c>
      <c r="Z374" s="204">
        <v>0</v>
      </c>
      <c r="AA374" s="202">
        <v>0</v>
      </c>
      <c r="AB374" s="202">
        <v>0</v>
      </c>
      <c r="AC374" s="214">
        <v>0</v>
      </c>
      <c r="AE374" s="227">
        <f t="shared" si="15"/>
        <v>0</v>
      </c>
      <c r="AF374" s="228">
        <f t="shared" si="16"/>
        <v>0</v>
      </c>
      <c r="AG374" s="229">
        <f t="shared" si="17"/>
        <v>0</v>
      </c>
    </row>
    <row r="375" spans="1:33" s="209" customFormat="1" ht="13.8" x14ac:dyDescent="0.3">
      <c r="A375" s="210">
        <v>453</v>
      </c>
      <c r="B375" s="211">
        <v>453137309</v>
      </c>
      <c r="C375" s="212" t="s">
        <v>218</v>
      </c>
      <c r="D375" s="211">
        <v>137</v>
      </c>
      <c r="E375" s="212" t="s">
        <v>210</v>
      </c>
      <c r="F375" s="211">
        <v>309</v>
      </c>
      <c r="G375" s="213" t="s">
        <v>256</v>
      </c>
      <c r="H375" s="374">
        <v>1</v>
      </c>
      <c r="I375" s="201">
        <v>11310.051521406729</v>
      </c>
      <c r="J375" s="202">
        <v>1540</v>
      </c>
      <c r="K375" s="202">
        <v>0</v>
      </c>
      <c r="L375" s="202">
        <v>893</v>
      </c>
      <c r="M375" s="375">
        <v>13743.051521406729</v>
      </c>
      <c r="N375" s="203">
        <v>2.840909090909091E-3</v>
      </c>
      <c r="O375" s="204">
        <v>0</v>
      </c>
      <c r="P375" s="205">
        <v>0.09</v>
      </c>
      <c r="Q375" s="205">
        <v>2.1995348597134514E-3</v>
      </c>
      <c r="R375" s="206">
        <v>0</v>
      </c>
      <c r="S375" s="207">
        <v>12814</v>
      </c>
      <c r="T375" s="208">
        <v>0</v>
      </c>
      <c r="U375" s="208">
        <v>0</v>
      </c>
      <c r="V375" s="208">
        <v>0</v>
      </c>
      <c r="W375" s="208">
        <v>890</v>
      </c>
      <c r="X375" s="378">
        <v>13704</v>
      </c>
      <c r="Y375" s="215">
        <v>0</v>
      </c>
      <c r="Z375" s="204">
        <v>0</v>
      </c>
      <c r="AA375" s="202">
        <v>0</v>
      </c>
      <c r="AB375" s="202">
        <v>0</v>
      </c>
      <c r="AC375" s="214">
        <v>0</v>
      </c>
      <c r="AE375" s="227">
        <f t="shared" si="15"/>
        <v>0</v>
      </c>
      <c r="AF375" s="228">
        <f t="shared" si="16"/>
        <v>0</v>
      </c>
      <c r="AG375" s="229">
        <f t="shared" si="17"/>
        <v>0</v>
      </c>
    </row>
    <row r="376" spans="1:33" s="209" customFormat="1" ht="13.8" x14ac:dyDescent="0.3">
      <c r="A376" s="210">
        <v>453</v>
      </c>
      <c r="B376" s="211">
        <v>453137325</v>
      </c>
      <c r="C376" s="212" t="s">
        <v>218</v>
      </c>
      <c r="D376" s="211">
        <v>137</v>
      </c>
      <c r="E376" s="212" t="s">
        <v>210</v>
      </c>
      <c r="F376" s="211">
        <v>325</v>
      </c>
      <c r="G376" s="213" t="s">
        <v>220</v>
      </c>
      <c r="H376" s="374">
        <v>1</v>
      </c>
      <c r="I376" s="201">
        <v>8749</v>
      </c>
      <c r="J376" s="202">
        <v>1094</v>
      </c>
      <c r="K376" s="202">
        <v>0</v>
      </c>
      <c r="L376" s="202">
        <v>893</v>
      </c>
      <c r="M376" s="375">
        <v>10736</v>
      </c>
      <c r="N376" s="203">
        <v>2.840909090909091E-3</v>
      </c>
      <c r="O376" s="204">
        <v>0</v>
      </c>
      <c r="P376" s="205">
        <v>0.09</v>
      </c>
      <c r="Q376" s="205">
        <v>1.1318693884157795E-2</v>
      </c>
      <c r="R376" s="206">
        <v>0</v>
      </c>
      <c r="S376" s="207">
        <v>9815</v>
      </c>
      <c r="T376" s="208">
        <v>0</v>
      </c>
      <c r="U376" s="208">
        <v>0</v>
      </c>
      <c r="V376" s="208">
        <v>0</v>
      </c>
      <c r="W376" s="208">
        <v>890</v>
      </c>
      <c r="X376" s="378">
        <v>10705</v>
      </c>
      <c r="Y376" s="215">
        <v>0</v>
      </c>
      <c r="Z376" s="204">
        <v>0</v>
      </c>
      <c r="AA376" s="202">
        <v>0</v>
      </c>
      <c r="AB376" s="202">
        <v>0</v>
      </c>
      <c r="AC376" s="214">
        <v>0</v>
      </c>
      <c r="AE376" s="227">
        <f t="shared" si="15"/>
        <v>0</v>
      </c>
      <c r="AF376" s="228">
        <f t="shared" si="16"/>
        <v>0</v>
      </c>
      <c r="AG376" s="229">
        <f t="shared" si="17"/>
        <v>0</v>
      </c>
    </row>
    <row r="377" spans="1:33" s="209" customFormat="1" ht="13.8" x14ac:dyDescent="0.3">
      <c r="A377" s="210">
        <v>453</v>
      </c>
      <c r="B377" s="211">
        <v>453137332</v>
      </c>
      <c r="C377" s="212" t="s">
        <v>218</v>
      </c>
      <c r="D377" s="211">
        <v>137</v>
      </c>
      <c r="E377" s="212" t="s">
        <v>210</v>
      </c>
      <c r="F377" s="211">
        <v>332</v>
      </c>
      <c r="G377" s="213" t="s">
        <v>221</v>
      </c>
      <c r="H377" s="374">
        <v>4</v>
      </c>
      <c r="I377" s="201">
        <v>11510</v>
      </c>
      <c r="J377" s="202">
        <v>1074</v>
      </c>
      <c r="K377" s="202">
        <v>0</v>
      </c>
      <c r="L377" s="202">
        <v>893</v>
      </c>
      <c r="M377" s="375">
        <v>13477</v>
      </c>
      <c r="N377" s="203">
        <v>1.1363636363636364E-2</v>
      </c>
      <c r="O377" s="204">
        <v>0</v>
      </c>
      <c r="P377" s="205">
        <v>0.09</v>
      </c>
      <c r="Q377" s="205">
        <v>1.6648563963842521E-2</v>
      </c>
      <c r="R377" s="206">
        <v>0</v>
      </c>
      <c r="S377" s="207">
        <v>50192</v>
      </c>
      <c r="T377" s="208">
        <v>0</v>
      </c>
      <c r="U377" s="208">
        <v>0</v>
      </c>
      <c r="V377" s="208">
        <v>0</v>
      </c>
      <c r="W377" s="208">
        <v>3560</v>
      </c>
      <c r="X377" s="378">
        <v>53752</v>
      </c>
      <c r="Y377" s="215">
        <v>0</v>
      </c>
      <c r="Z377" s="204">
        <v>0</v>
      </c>
      <c r="AA377" s="202">
        <v>0</v>
      </c>
      <c r="AB377" s="202">
        <v>0</v>
      </c>
      <c r="AC377" s="214">
        <v>0</v>
      </c>
      <c r="AE377" s="227">
        <f t="shared" si="15"/>
        <v>0</v>
      </c>
      <c r="AF377" s="228">
        <f t="shared" si="16"/>
        <v>0</v>
      </c>
      <c r="AG377" s="229">
        <f t="shared" si="17"/>
        <v>0</v>
      </c>
    </row>
    <row r="378" spans="1:33" s="209" customFormat="1" ht="13.8" x14ac:dyDescent="0.3">
      <c r="A378" s="210">
        <v>454</v>
      </c>
      <c r="B378" s="211">
        <v>454149009</v>
      </c>
      <c r="C378" s="212" t="s">
        <v>222</v>
      </c>
      <c r="D378" s="211">
        <v>149</v>
      </c>
      <c r="E378" s="212" t="s">
        <v>103</v>
      </c>
      <c r="F378" s="211">
        <v>9</v>
      </c>
      <c r="G378" s="213" t="s">
        <v>108</v>
      </c>
      <c r="H378" s="374">
        <v>3</v>
      </c>
      <c r="I378" s="201">
        <v>11395</v>
      </c>
      <c r="J378" s="202">
        <v>7279</v>
      </c>
      <c r="K378" s="202">
        <v>0</v>
      </c>
      <c r="L378" s="202">
        <v>893</v>
      </c>
      <c r="M378" s="375">
        <v>19567</v>
      </c>
      <c r="N378" s="203">
        <v>0</v>
      </c>
      <c r="O378" s="204">
        <v>0</v>
      </c>
      <c r="P378" s="205">
        <v>0.09</v>
      </c>
      <c r="Q378" s="205">
        <v>2.553844673629116E-3</v>
      </c>
      <c r="R378" s="206">
        <v>0</v>
      </c>
      <c r="S378" s="207">
        <v>56022</v>
      </c>
      <c r="T378" s="208">
        <v>0</v>
      </c>
      <c r="U378" s="208">
        <v>0</v>
      </c>
      <c r="V378" s="208">
        <v>0</v>
      </c>
      <c r="W378" s="208">
        <v>2679</v>
      </c>
      <c r="X378" s="378">
        <v>58701</v>
      </c>
      <c r="Y378" s="215">
        <v>0</v>
      </c>
      <c r="Z378" s="204">
        <v>0</v>
      </c>
      <c r="AA378" s="202">
        <v>0</v>
      </c>
      <c r="AB378" s="202">
        <v>0</v>
      </c>
      <c r="AC378" s="214">
        <v>0</v>
      </c>
      <c r="AE378" s="227">
        <f t="shared" si="15"/>
        <v>0</v>
      </c>
      <c r="AF378" s="228">
        <f t="shared" si="16"/>
        <v>0</v>
      </c>
      <c r="AG378" s="229">
        <f t="shared" si="17"/>
        <v>0</v>
      </c>
    </row>
    <row r="379" spans="1:33" s="209" customFormat="1" ht="13.8" x14ac:dyDescent="0.3">
      <c r="A379" s="210">
        <v>454</v>
      </c>
      <c r="B379" s="211">
        <v>454149128</v>
      </c>
      <c r="C379" s="212" t="s">
        <v>222</v>
      </c>
      <c r="D379" s="211">
        <v>149</v>
      </c>
      <c r="E379" s="212" t="s">
        <v>103</v>
      </c>
      <c r="F379" s="211">
        <v>128</v>
      </c>
      <c r="G379" s="213" t="s">
        <v>110</v>
      </c>
      <c r="H379" s="374">
        <v>8</v>
      </c>
      <c r="I379" s="201">
        <v>12260</v>
      </c>
      <c r="J379" s="202">
        <v>647</v>
      </c>
      <c r="K379" s="202">
        <v>0</v>
      </c>
      <c r="L379" s="202">
        <v>893</v>
      </c>
      <c r="M379" s="375">
        <v>13800</v>
      </c>
      <c r="N379" s="203">
        <v>0</v>
      </c>
      <c r="O379" s="204">
        <v>0</v>
      </c>
      <c r="P379" s="205">
        <v>0.18</v>
      </c>
      <c r="Q379" s="205">
        <v>3.3722750921058114E-2</v>
      </c>
      <c r="R379" s="206">
        <v>0</v>
      </c>
      <c r="S379" s="207">
        <v>103256</v>
      </c>
      <c r="T379" s="208">
        <v>0</v>
      </c>
      <c r="U379" s="208">
        <v>0</v>
      </c>
      <c r="V379" s="208">
        <v>0</v>
      </c>
      <c r="W379" s="208">
        <v>7144</v>
      </c>
      <c r="X379" s="378">
        <v>110400</v>
      </c>
      <c r="Y379" s="215">
        <v>0</v>
      </c>
      <c r="Z379" s="204">
        <v>0</v>
      </c>
      <c r="AA379" s="202">
        <v>0</v>
      </c>
      <c r="AB379" s="202">
        <v>0</v>
      </c>
      <c r="AC379" s="214">
        <v>0</v>
      </c>
      <c r="AE379" s="227">
        <f t="shared" si="15"/>
        <v>0</v>
      </c>
      <c r="AF379" s="228">
        <f t="shared" si="16"/>
        <v>0</v>
      </c>
      <c r="AG379" s="229">
        <f t="shared" si="17"/>
        <v>0</v>
      </c>
    </row>
    <row r="380" spans="1:33" s="209" customFormat="1" ht="13.8" x14ac:dyDescent="0.3">
      <c r="A380" s="210">
        <v>454</v>
      </c>
      <c r="B380" s="211">
        <v>454149149</v>
      </c>
      <c r="C380" s="212" t="s">
        <v>222</v>
      </c>
      <c r="D380" s="211">
        <v>149</v>
      </c>
      <c r="E380" s="212" t="s">
        <v>103</v>
      </c>
      <c r="F380" s="211">
        <v>149</v>
      </c>
      <c r="G380" s="213" t="s">
        <v>103</v>
      </c>
      <c r="H380" s="374">
        <v>712</v>
      </c>
      <c r="I380" s="201">
        <v>11990</v>
      </c>
      <c r="J380" s="202">
        <v>121</v>
      </c>
      <c r="K380" s="202">
        <v>0</v>
      </c>
      <c r="L380" s="202">
        <v>893</v>
      </c>
      <c r="M380" s="375">
        <v>13004</v>
      </c>
      <c r="N380" s="203">
        <v>0</v>
      </c>
      <c r="O380" s="204">
        <v>0</v>
      </c>
      <c r="P380" s="205">
        <v>0.18</v>
      </c>
      <c r="Q380" s="205">
        <v>0.11365970423433619</v>
      </c>
      <c r="R380" s="206">
        <v>0</v>
      </c>
      <c r="S380" s="207">
        <v>8623032</v>
      </c>
      <c r="T380" s="208">
        <v>0</v>
      </c>
      <c r="U380" s="208">
        <v>0</v>
      </c>
      <c r="V380" s="208">
        <v>0</v>
      </c>
      <c r="W380" s="208">
        <v>635816</v>
      </c>
      <c r="X380" s="378">
        <v>9258848</v>
      </c>
      <c r="Y380" s="215">
        <v>0</v>
      </c>
      <c r="Z380" s="204">
        <v>0</v>
      </c>
      <c r="AA380" s="202">
        <v>0</v>
      </c>
      <c r="AB380" s="202">
        <v>0</v>
      </c>
      <c r="AC380" s="214">
        <v>0</v>
      </c>
      <c r="AE380" s="227">
        <f t="shared" si="15"/>
        <v>0</v>
      </c>
      <c r="AF380" s="228">
        <f t="shared" si="16"/>
        <v>0</v>
      </c>
      <c r="AG380" s="229">
        <f t="shared" si="17"/>
        <v>0</v>
      </c>
    </row>
    <row r="381" spans="1:33" s="209" customFormat="1" ht="13.8" x14ac:dyDescent="0.3">
      <c r="A381" s="210">
        <v>454</v>
      </c>
      <c r="B381" s="211">
        <v>454149181</v>
      </c>
      <c r="C381" s="212" t="s">
        <v>222</v>
      </c>
      <c r="D381" s="211">
        <v>149</v>
      </c>
      <c r="E381" s="212" t="s">
        <v>103</v>
      </c>
      <c r="F381" s="211">
        <v>181</v>
      </c>
      <c r="G381" s="213" t="s">
        <v>105</v>
      </c>
      <c r="H381" s="374">
        <v>37</v>
      </c>
      <c r="I381" s="201">
        <v>10803</v>
      </c>
      <c r="J381" s="202">
        <v>729</v>
      </c>
      <c r="K381" s="202">
        <v>0</v>
      </c>
      <c r="L381" s="202">
        <v>893</v>
      </c>
      <c r="M381" s="375">
        <v>12425</v>
      </c>
      <c r="N381" s="203">
        <v>0</v>
      </c>
      <c r="O381" s="204">
        <v>0</v>
      </c>
      <c r="P381" s="205">
        <v>0.09</v>
      </c>
      <c r="Q381" s="205">
        <v>1.2964053022983042E-2</v>
      </c>
      <c r="R381" s="206">
        <v>0</v>
      </c>
      <c r="S381" s="207">
        <v>426684</v>
      </c>
      <c r="T381" s="208">
        <v>0</v>
      </c>
      <c r="U381" s="208">
        <v>0</v>
      </c>
      <c r="V381" s="208">
        <v>0</v>
      </c>
      <c r="W381" s="208">
        <v>33041</v>
      </c>
      <c r="X381" s="378">
        <v>459725</v>
      </c>
      <c r="Y381" s="215">
        <v>0</v>
      </c>
      <c r="Z381" s="204">
        <v>0</v>
      </c>
      <c r="AA381" s="202">
        <v>0</v>
      </c>
      <c r="AB381" s="202">
        <v>0</v>
      </c>
      <c r="AC381" s="214">
        <v>0</v>
      </c>
      <c r="AE381" s="227">
        <f t="shared" si="15"/>
        <v>0</v>
      </c>
      <c r="AF381" s="228">
        <f t="shared" si="16"/>
        <v>0</v>
      </c>
      <c r="AG381" s="229">
        <f t="shared" si="17"/>
        <v>0</v>
      </c>
    </row>
    <row r="382" spans="1:33" s="209" customFormat="1" ht="13.8" x14ac:dyDescent="0.3">
      <c r="A382" s="210">
        <v>455</v>
      </c>
      <c r="B382" s="211">
        <v>455128007</v>
      </c>
      <c r="C382" s="212" t="s">
        <v>223</v>
      </c>
      <c r="D382" s="211">
        <v>128</v>
      </c>
      <c r="E382" s="212" t="s">
        <v>110</v>
      </c>
      <c r="F382" s="211">
        <v>7</v>
      </c>
      <c r="G382" s="213" t="s">
        <v>224</v>
      </c>
      <c r="H382" s="374">
        <v>2</v>
      </c>
      <c r="I382" s="201">
        <v>8410</v>
      </c>
      <c r="J382" s="202">
        <v>3329</v>
      </c>
      <c r="K382" s="202">
        <v>0</v>
      </c>
      <c r="L382" s="202">
        <v>893</v>
      </c>
      <c r="M382" s="375">
        <v>12632</v>
      </c>
      <c r="N382" s="203">
        <v>0</v>
      </c>
      <c r="O382" s="204">
        <v>0</v>
      </c>
      <c r="P382" s="205">
        <v>0.09</v>
      </c>
      <c r="Q382" s="205">
        <v>1.9656091539081436E-2</v>
      </c>
      <c r="R382" s="206">
        <v>0</v>
      </c>
      <c r="S382" s="207">
        <v>23478</v>
      </c>
      <c r="T382" s="208">
        <v>0</v>
      </c>
      <c r="U382" s="208">
        <v>0</v>
      </c>
      <c r="V382" s="208">
        <v>0</v>
      </c>
      <c r="W382" s="208">
        <v>1786</v>
      </c>
      <c r="X382" s="378">
        <v>25264</v>
      </c>
      <c r="Y382" s="215">
        <v>0</v>
      </c>
      <c r="Z382" s="204">
        <v>0</v>
      </c>
      <c r="AA382" s="202">
        <v>0</v>
      </c>
      <c r="AB382" s="202">
        <v>0</v>
      </c>
      <c r="AC382" s="214">
        <v>0</v>
      </c>
      <c r="AE382" s="227">
        <f t="shared" si="15"/>
        <v>0</v>
      </c>
      <c r="AF382" s="228">
        <f t="shared" si="16"/>
        <v>0</v>
      </c>
      <c r="AG382" s="229">
        <f t="shared" si="17"/>
        <v>0</v>
      </c>
    </row>
    <row r="383" spans="1:33" s="209" customFormat="1" ht="13.8" x14ac:dyDescent="0.3">
      <c r="A383" s="210">
        <v>455</v>
      </c>
      <c r="B383" s="211">
        <v>455128128</v>
      </c>
      <c r="C383" s="212" t="s">
        <v>223</v>
      </c>
      <c r="D383" s="211">
        <v>128</v>
      </c>
      <c r="E383" s="212" t="s">
        <v>110</v>
      </c>
      <c r="F383" s="211">
        <v>128</v>
      </c>
      <c r="G383" s="213" t="s">
        <v>110</v>
      </c>
      <c r="H383" s="374">
        <v>301</v>
      </c>
      <c r="I383" s="201">
        <v>9523</v>
      </c>
      <c r="J383" s="202">
        <v>503</v>
      </c>
      <c r="K383" s="202">
        <v>0</v>
      </c>
      <c r="L383" s="202">
        <v>893</v>
      </c>
      <c r="M383" s="375">
        <v>10919</v>
      </c>
      <c r="N383" s="203">
        <v>0</v>
      </c>
      <c r="O383" s="204">
        <v>0</v>
      </c>
      <c r="P383" s="205">
        <v>0.18</v>
      </c>
      <c r="Q383" s="205">
        <v>3.3722750921058114E-2</v>
      </c>
      <c r="R383" s="206">
        <v>0</v>
      </c>
      <c r="S383" s="207">
        <v>3017826</v>
      </c>
      <c r="T383" s="208">
        <v>0</v>
      </c>
      <c r="U383" s="208">
        <v>0</v>
      </c>
      <c r="V383" s="208">
        <v>0</v>
      </c>
      <c r="W383" s="208">
        <v>268793</v>
      </c>
      <c r="X383" s="378">
        <v>3286619</v>
      </c>
      <c r="Y383" s="215">
        <v>0</v>
      </c>
      <c r="Z383" s="204">
        <v>0</v>
      </c>
      <c r="AA383" s="202">
        <v>0</v>
      </c>
      <c r="AB383" s="202">
        <v>0</v>
      </c>
      <c r="AC383" s="214">
        <v>0</v>
      </c>
      <c r="AE383" s="227">
        <f t="shared" si="15"/>
        <v>0</v>
      </c>
      <c r="AF383" s="228">
        <f t="shared" si="16"/>
        <v>0</v>
      </c>
      <c r="AG383" s="229">
        <f t="shared" si="17"/>
        <v>0</v>
      </c>
    </row>
    <row r="384" spans="1:33" s="209" customFormat="1" ht="13.8" x14ac:dyDescent="0.3">
      <c r="A384" s="210">
        <v>455</v>
      </c>
      <c r="B384" s="211">
        <v>455128745</v>
      </c>
      <c r="C384" s="212" t="s">
        <v>223</v>
      </c>
      <c r="D384" s="211">
        <v>128</v>
      </c>
      <c r="E384" s="212" t="s">
        <v>110</v>
      </c>
      <c r="F384" s="211">
        <v>745</v>
      </c>
      <c r="G384" s="213" t="s">
        <v>225</v>
      </c>
      <c r="H384" s="374">
        <v>1</v>
      </c>
      <c r="I384" s="201">
        <v>12729</v>
      </c>
      <c r="J384" s="202">
        <v>5789</v>
      </c>
      <c r="K384" s="202">
        <v>0</v>
      </c>
      <c r="L384" s="202">
        <v>893</v>
      </c>
      <c r="M384" s="375">
        <v>19411</v>
      </c>
      <c r="N384" s="203">
        <v>0</v>
      </c>
      <c r="O384" s="204">
        <v>0</v>
      </c>
      <c r="P384" s="205">
        <v>0.09</v>
      </c>
      <c r="Q384" s="205">
        <v>8.3270056026035662E-3</v>
      </c>
      <c r="R384" s="206">
        <v>0</v>
      </c>
      <c r="S384" s="207">
        <v>18518</v>
      </c>
      <c r="T384" s="208">
        <v>0</v>
      </c>
      <c r="U384" s="208">
        <v>0</v>
      </c>
      <c r="V384" s="208">
        <v>0</v>
      </c>
      <c r="W384" s="208">
        <v>893</v>
      </c>
      <c r="X384" s="378">
        <v>19411</v>
      </c>
      <c r="Y384" s="215">
        <v>0</v>
      </c>
      <c r="Z384" s="204">
        <v>0</v>
      </c>
      <c r="AA384" s="202">
        <v>0</v>
      </c>
      <c r="AB384" s="202">
        <v>0</v>
      </c>
      <c r="AC384" s="214">
        <v>0</v>
      </c>
      <c r="AE384" s="227">
        <f t="shared" si="15"/>
        <v>0</v>
      </c>
      <c r="AF384" s="228">
        <f t="shared" si="16"/>
        <v>0</v>
      </c>
      <c r="AG384" s="229">
        <f t="shared" si="17"/>
        <v>0</v>
      </c>
    </row>
    <row r="385" spans="1:33" s="209" customFormat="1" ht="13.8" x14ac:dyDescent="0.3">
      <c r="A385" s="210">
        <v>456</v>
      </c>
      <c r="B385" s="211">
        <v>456160009</v>
      </c>
      <c r="C385" s="212" t="s">
        <v>226</v>
      </c>
      <c r="D385" s="211">
        <v>160</v>
      </c>
      <c r="E385" s="212" t="s">
        <v>104</v>
      </c>
      <c r="F385" s="211">
        <v>9</v>
      </c>
      <c r="G385" s="213" t="s">
        <v>108</v>
      </c>
      <c r="H385" s="374">
        <v>1</v>
      </c>
      <c r="I385" s="201">
        <v>8749</v>
      </c>
      <c r="J385" s="202">
        <v>5589</v>
      </c>
      <c r="K385" s="202">
        <v>0</v>
      </c>
      <c r="L385" s="202">
        <v>893</v>
      </c>
      <c r="M385" s="375">
        <v>15231</v>
      </c>
      <c r="N385" s="203">
        <v>2.4390243902439025E-2</v>
      </c>
      <c r="O385" s="204">
        <v>0</v>
      </c>
      <c r="P385" s="205">
        <v>0.09</v>
      </c>
      <c r="Q385" s="205">
        <v>2.553844673629116E-3</v>
      </c>
      <c r="R385" s="206">
        <v>0</v>
      </c>
      <c r="S385" s="207">
        <v>13988</v>
      </c>
      <c r="T385" s="208">
        <v>0</v>
      </c>
      <c r="U385" s="208">
        <v>0</v>
      </c>
      <c r="V385" s="208">
        <v>0</v>
      </c>
      <c r="W385" s="208">
        <v>871</v>
      </c>
      <c r="X385" s="378">
        <v>14859</v>
      </c>
      <c r="Y385" s="215">
        <v>0</v>
      </c>
      <c r="Z385" s="204">
        <v>0</v>
      </c>
      <c r="AA385" s="202">
        <v>0</v>
      </c>
      <c r="AB385" s="202">
        <v>0</v>
      </c>
      <c r="AC385" s="214">
        <v>0</v>
      </c>
      <c r="AE385" s="227">
        <f t="shared" si="15"/>
        <v>0</v>
      </c>
      <c r="AF385" s="228">
        <f t="shared" si="16"/>
        <v>0</v>
      </c>
      <c r="AG385" s="229">
        <f t="shared" si="17"/>
        <v>0</v>
      </c>
    </row>
    <row r="386" spans="1:33" s="209" customFormat="1" ht="13.8" x14ac:dyDescent="0.3">
      <c r="A386" s="210">
        <v>456</v>
      </c>
      <c r="B386" s="211">
        <v>456160031</v>
      </c>
      <c r="C386" s="212" t="s">
        <v>226</v>
      </c>
      <c r="D386" s="211">
        <v>160</v>
      </c>
      <c r="E386" s="212" t="s">
        <v>104</v>
      </c>
      <c r="F386" s="211">
        <v>31</v>
      </c>
      <c r="G386" s="213" t="s">
        <v>101</v>
      </c>
      <c r="H386" s="374">
        <v>4</v>
      </c>
      <c r="I386" s="201">
        <v>11069</v>
      </c>
      <c r="J386" s="202">
        <v>5301</v>
      </c>
      <c r="K386" s="202">
        <v>0</v>
      </c>
      <c r="L386" s="202">
        <v>893</v>
      </c>
      <c r="M386" s="375">
        <v>17263</v>
      </c>
      <c r="N386" s="203">
        <v>9.7560975609756101E-2</v>
      </c>
      <c r="O386" s="204">
        <v>0</v>
      </c>
      <c r="P386" s="205">
        <v>0.09</v>
      </c>
      <c r="Q386" s="205">
        <v>2.6379471872042089E-2</v>
      </c>
      <c r="R386" s="206">
        <v>0</v>
      </c>
      <c r="S386" s="207">
        <v>63884</v>
      </c>
      <c r="T386" s="208">
        <v>0</v>
      </c>
      <c r="U386" s="208">
        <v>0</v>
      </c>
      <c r="V386" s="208">
        <v>0</v>
      </c>
      <c r="W386" s="208">
        <v>3484</v>
      </c>
      <c r="X386" s="378">
        <v>67368</v>
      </c>
      <c r="Y386" s="215">
        <v>0</v>
      </c>
      <c r="Z386" s="204">
        <v>0</v>
      </c>
      <c r="AA386" s="202">
        <v>0</v>
      </c>
      <c r="AB386" s="202">
        <v>0</v>
      </c>
      <c r="AC386" s="214">
        <v>0</v>
      </c>
      <c r="AE386" s="227">
        <f t="shared" si="15"/>
        <v>0</v>
      </c>
      <c r="AF386" s="228">
        <f t="shared" si="16"/>
        <v>0</v>
      </c>
      <c r="AG386" s="229">
        <f t="shared" si="17"/>
        <v>0</v>
      </c>
    </row>
    <row r="387" spans="1:33" s="209" customFormat="1" ht="13.8" x14ac:dyDescent="0.3">
      <c r="A387" s="210">
        <v>456</v>
      </c>
      <c r="B387" s="211">
        <v>456160056</v>
      </c>
      <c r="C387" s="212" t="s">
        <v>226</v>
      </c>
      <c r="D387" s="211">
        <v>160</v>
      </c>
      <c r="E387" s="212" t="s">
        <v>104</v>
      </c>
      <c r="F387" s="211">
        <v>56</v>
      </c>
      <c r="G387" s="213" t="s">
        <v>153</v>
      </c>
      <c r="H387" s="374">
        <v>5</v>
      </c>
      <c r="I387" s="201">
        <v>10982</v>
      </c>
      <c r="J387" s="202">
        <v>3764</v>
      </c>
      <c r="K387" s="202">
        <v>0</v>
      </c>
      <c r="L387" s="202">
        <v>893</v>
      </c>
      <c r="M387" s="375">
        <v>15639</v>
      </c>
      <c r="N387" s="203">
        <v>0.12195121951219512</v>
      </c>
      <c r="O387" s="204">
        <v>0</v>
      </c>
      <c r="P387" s="205">
        <v>0.09</v>
      </c>
      <c r="Q387" s="205">
        <v>2.0967747793561305E-2</v>
      </c>
      <c r="R387" s="206">
        <v>0</v>
      </c>
      <c r="S387" s="207">
        <v>71930</v>
      </c>
      <c r="T387" s="208">
        <v>0</v>
      </c>
      <c r="U387" s="208">
        <v>0</v>
      </c>
      <c r="V387" s="208">
        <v>0</v>
      </c>
      <c r="W387" s="208">
        <v>4355</v>
      </c>
      <c r="X387" s="378">
        <v>76285</v>
      </c>
      <c r="Y387" s="215">
        <v>0</v>
      </c>
      <c r="Z387" s="204">
        <v>0</v>
      </c>
      <c r="AA387" s="202">
        <v>0</v>
      </c>
      <c r="AB387" s="202">
        <v>0</v>
      </c>
      <c r="AC387" s="214">
        <v>0</v>
      </c>
      <c r="AE387" s="227">
        <f t="shared" si="15"/>
        <v>0</v>
      </c>
      <c r="AF387" s="228">
        <f t="shared" si="16"/>
        <v>0</v>
      </c>
      <c r="AG387" s="229">
        <f t="shared" si="17"/>
        <v>0</v>
      </c>
    </row>
    <row r="388" spans="1:33" s="209" customFormat="1" ht="13.8" x14ac:dyDescent="0.3">
      <c r="A388" s="210">
        <v>456</v>
      </c>
      <c r="B388" s="211">
        <v>456160079</v>
      </c>
      <c r="C388" s="212" t="s">
        <v>226</v>
      </c>
      <c r="D388" s="211">
        <v>160</v>
      </c>
      <c r="E388" s="212" t="s">
        <v>104</v>
      </c>
      <c r="F388" s="211">
        <v>79</v>
      </c>
      <c r="G388" s="213" t="s">
        <v>109</v>
      </c>
      <c r="H388" s="374">
        <v>30</v>
      </c>
      <c r="I388" s="201">
        <v>9788</v>
      </c>
      <c r="J388" s="202">
        <v>613</v>
      </c>
      <c r="K388" s="202">
        <v>0</v>
      </c>
      <c r="L388" s="202">
        <v>893</v>
      </c>
      <c r="M388" s="375">
        <v>11294</v>
      </c>
      <c r="N388" s="203">
        <v>0.73170731707317105</v>
      </c>
      <c r="O388" s="204">
        <v>0</v>
      </c>
      <c r="P388" s="205">
        <v>0.09</v>
      </c>
      <c r="Q388" s="205">
        <v>6.3390672715199353E-2</v>
      </c>
      <c r="R388" s="206">
        <v>0</v>
      </c>
      <c r="S388" s="207">
        <v>304410</v>
      </c>
      <c r="T388" s="208">
        <v>0</v>
      </c>
      <c r="U388" s="208">
        <v>0</v>
      </c>
      <c r="V388" s="208">
        <v>0</v>
      </c>
      <c r="W388" s="208">
        <v>26130</v>
      </c>
      <c r="X388" s="378">
        <v>330540</v>
      </c>
      <c r="Y388" s="215">
        <v>0</v>
      </c>
      <c r="Z388" s="204">
        <v>0</v>
      </c>
      <c r="AA388" s="202">
        <v>0</v>
      </c>
      <c r="AB388" s="202">
        <v>0</v>
      </c>
      <c r="AC388" s="214">
        <v>0</v>
      </c>
      <c r="AE388" s="227">
        <f t="shared" si="15"/>
        <v>0</v>
      </c>
      <c r="AF388" s="228">
        <f t="shared" si="16"/>
        <v>0</v>
      </c>
      <c r="AG388" s="229">
        <f t="shared" si="17"/>
        <v>0</v>
      </c>
    </row>
    <row r="389" spans="1:33" s="209" customFormat="1" ht="13.8" x14ac:dyDescent="0.3">
      <c r="A389" s="210">
        <v>456</v>
      </c>
      <c r="B389" s="211">
        <v>456160128</v>
      </c>
      <c r="C389" s="212" t="s">
        <v>226</v>
      </c>
      <c r="D389" s="211">
        <v>160</v>
      </c>
      <c r="E389" s="212" t="s">
        <v>104</v>
      </c>
      <c r="F389" s="211">
        <v>128</v>
      </c>
      <c r="G389" s="213" t="s">
        <v>110</v>
      </c>
      <c r="H389" s="374">
        <v>2</v>
      </c>
      <c r="I389" s="201">
        <v>8749</v>
      </c>
      <c r="J389" s="202">
        <v>462</v>
      </c>
      <c r="K389" s="202">
        <v>0</v>
      </c>
      <c r="L389" s="202">
        <v>893</v>
      </c>
      <c r="M389" s="375">
        <v>10104</v>
      </c>
      <c r="N389" s="203">
        <v>4.878048780487805E-2</v>
      </c>
      <c r="O389" s="204">
        <v>0</v>
      </c>
      <c r="P389" s="205">
        <v>0.18</v>
      </c>
      <c r="Q389" s="205">
        <v>3.3722750921058114E-2</v>
      </c>
      <c r="R389" s="206">
        <v>0</v>
      </c>
      <c r="S389" s="207">
        <v>17972</v>
      </c>
      <c r="T389" s="208">
        <v>0</v>
      </c>
      <c r="U389" s="208">
        <v>0</v>
      </c>
      <c r="V389" s="208">
        <v>0</v>
      </c>
      <c r="W389" s="208">
        <v>1742</v>
      </c>
      <c r="X389" s="378">
        <v>19714</v>
      </c>
      <c r="Y389" s="215">
        <v>0</v>
      </c>
      <c r="Z389" s="204">
        <v>0</v>
      </c>
      <c r="AA389" s="202">
        <v>0</v>
      </c>
      <c r="AB389" s="202">
        <v>0</v>
      </c>
      <c r="AC389" s="214">
        <v>0</v>
      </c>
      <c r="AE389" s="227">
        <f t="shared" si="15"/>
        <v>0</v>
      </c>
      <c r="AF389" s="228">
        <f t="shared" si="16"/>
        <v>0</v>
      </c>
      <c r="AG389" s="229">
        <f t="shared" si="17"/>
        <v>0</v>
      </c>
    </row>
    <row r="390" spans="1:33" s="209" customFormat="1" ht="13.8" x14ac:dyDescent="0.3">
      <c r="A390" s="210">
        <v>456</v>
      </c>
      <c r="B390" s="211">
        <v>456160149</v>
      </c>
      <c r="C390" s="212" t="s">
        <v>226</v>
      </c>
      <c r="D390" s="211">
        <v>160</v>
      </c>
      <c r="E390" s="212" t="s">
        <v>104</v>
      </c>
      <c r="F390" s="211">
        <v>149</v>
      </c>
      <c r="G390" s="213" t="s">
        <v>103</v>
      </c>
      <c r="H390" s="374">
        <v>1</v>
      </c>
      <c r="I390" s="201">
        <v>10873</v>
      </c>
      <c r="J390" s="202">
        <v>110</v>
      </c>
      <c r="K390" s="202">
        <v>0</v>
      </c>
      <c r="L390" s="202">
        <v>893</v>
      </c>
      <c r="M390" s="375">
        <v>11876</v>
      </c>
      <c r="N390" s="203">
        <v>2.4390243902439025E-2</v>
      </c>
      <c r="O390" s="204">
        <v>0</v>
      </c>
      <c r="P390" s="205">
        <v>0.18</v>
      </c>
      <c r="Q390" s="205">
        <v>0.11365970423433619</v>
      </c>
      <c r="R390" s="206">
        <v>0</v>
      </c>
      <c r="S390" s="207">
        <v>10715</v>
      </c>
      <c r="T390" s="208">
        <v>0</v>
      </c>
      <c r="U390" s="208">
        <v>0</v>
      </c>
      <c r="V390" s="208">
        <v>0</v>
      </c>
      <c r="W390" s="208">
        <v>871</v>
      </c>
      <c r="X390" s="378">
        <v>11586</v>
      </c>
      <c r="Y390" s="215">
        <v>0</v>
      </c>
      <c r="Z390" s="204">
        <v>0</v>
      </c>
      <c r="AA390" s="202">
        <v>0</v>
      </c>
      <c r="AB390" s="202">
        <v>0</v>
      </c>
      <c r="AC390" s="214">
        <v>0</v>
      </c>
      <c r="AE390" s="227">
        <f t="shared" si="15"/>
        <v>0</v>
      </c>
      <c r="AF390" s="228">
        <f t="shared" si="16"/>
        <v>0</v>
      </c>
      <c r="AG390" s="229">
        <f t="shared" si="17"/>
        <v>0</v>
      </c>
    </row>
    <row r="391" spans="1:33" s="209" customFormat="1" ht="13.8" x14ac:dyDescent="0.3">
      <c r="A391" s="210">
        <v>456</v>
      </c>
      <c r="B391" s="211">
        <v>456160160</v>
      </c>
      <c r="C391" s="212" t="s">
        <v>226</v>
      </c>
      <c r="D391" s="211">
        <v>160</v>
      </c>
      <c r="E391" s="212" t="s">
        <v>104</v>
      </c>
      <c r="F391" s="211">
        <v>160</v>
      </c>
      <c r="G391" s="213" t="s">
        <v>104</v>
      </c>
      <c r="H391" s="374">
        <v>759</v>
      </c>
      <c r="I391" s="201">
        <v>12183</v>
      </c>
      <c r="J391" s="202">
        <v>358</v>
      </c>
      <c r="K391" s="202">
        <v>0</v>
      </c>
      <c r="L391" s="202">
        <v>893</v>
      </c>
      <c r="M391" s="375">
        <v>13434</v>
      </c>
      <c r="N391" s="203">
        <v>18.512195121950853</v>
      </c>
      <c r="O391" s="204">
        <v>0</v>
      </c>
      <c r="P391" s="205">
        <v>0.1273</v>
      </c>
      <c r="Q391" s="205">
        <v>0.10429118617141747</v>
      </c>
      <c r="R391" s="206">
        <v>0</v>
      </c>
      <c r="S391" s="207">
        <v>9286365</v>
      </c>
      <c r="T391" s="208">
        <v>0</v>
      </c>
      <c r="U391" s="208">
        <v>0</v>
      </c>
      <c r="V391" s="208">
        <v>0</v>
      </c>
      <c r="W391" s="208">
        <v>661089</v>
      </c>
      <c r="X391" s="378">
        <v>9947454</v>
      </c>
      <c r="Y391" s="215">
        <v>0</v>
      </c>
      <c r="Z391" s="204">
        <v>0</v>
      </c>
      <c r="AA391" s="202">
        <v>0</v>
      </c>
      <c r="AB391" s="202">
        <v>0</v>
      </c>
      <c r="AC391" s="214">
        <v>0</v>
      </c>
      <c r="AE391" s="227">
        <f t="shared" si="15"/>
        <v>0</v>
      </c>
      <c r="AF391" s="228">
        <f t="shared" si="16"/>
        <v>0</v>
      </c>
      <c r="AG391" s="229">
        <f t="shared" si="17"/>
        <v>0</v>
      </c>
    </row>
    <row r="392" spans="1:33" s="209" customFormat="1" ht="13.8" x14ac:dyDescent="0.3">
      <c r="A392" s="210">
        <v>456</v>
      </c>
      <c r="B392" s="211">
        <v>456160170</v>
      </c>
      <c r="C392" s="212" t="s">
        <v>226</v>
      </c>
      <c r="D392" s="211">
        <v>160</v>
      </c>
      <c r="E392" s="212" t="s">
        <v>104</v>
      </c>
      <c r="F392" s="211">
        <v>170</v>
      </c>
      <c r="G392" s="213" t="s">
        <v>87</v>
      </c>
      <c r="H392" s="374">
        <v>3</v>
      </c>
      <c r="I392" s="201">
        <v>10873</v>
      </c>
      <c r="J392" s="202">
        <v>4247</v>
      </c>
      <c r="K392" s="202">
        <v>0</v>
      </c>
      <c r="L392" s="202">
        <v>893</v>
      </c>
      <c r="M392" s="375">
        <v>16013</v>
      </c>
      <c r="N392" s="203">
        <v>7.3170731707317083E-2</v>
      </c>
      <c r="O392" s="204">
        <v>0</v>
      </c>
      <c r="P392" s="205">
        <v>0.09</v>
      </c>
      <c r="Q392" s="205">
        <v>9.2470067562039779E-2</v>
      </c>
      <c r="R392" s="206">
        <v>0</v>
      </c>
      <c r="S392" s="207">
        <v>49037</v>
      </c>
      <c r="T392" s="208">
        <v>0</v>
      </c>
      <c r="U392" s="208">
        <v>-4784</v>
      </c>
      <c r="V392" s="208">
        <v>0</v>
      </c>
      <c r="W392" s="208">
        <v>2613</v>
      </c>
      <c r="X392" s="378">
        <v>46866</v>
      </c>
      <c r="Y392" s="215">
        <v>2</v>
      </c>
      <c r="Z392" s="204">
        <v>0.3164072514778381</v>
      </c>
      <c r="AA392" s="202">
        <v>5066</v>
      </c>
      <c r="AB392" s="202">
        <v>0</v>
      </c>
      <c r="AC392" s="214">
        <v>0</v>
      </c>
      <c r="AE392" s="227">
        <f t="shared" si="15"/>
        <v>0</v>
      </c>
      <c r="AF392" s="228">
        <f t="shared" si="16"/>
        <v>0</v>
      </c>
      <c r="AG392" s="229">
        <f t="shared" si="17"/>
        <v>0</v>
      </c>
    </row>
    <row r="393" spans="1:33" s="209" customFormat="1" ht="13.8" x14ac:dyDescent="0.3">
      <c r="A393" s="210">
        <v>456</v>
      </c>
      <c r="B393" s="211">
        <v>456160181</v>
      </c>
      <c r="C393" s="212" t="s">
        <v>226</v>
      </c>
      <c r="D393" s="211">
        <v>160</v>
      </c>
      <c r="E393" s="212" t="s">
        <v>104</v>
      </c>
      <c r="F393" s="211">
        <v>181</v>
      </c>
      <c r="G393" s="213" t="s">
        <v>105</v>
      </c>
      <c r="H393" s="374">
        <v>1</v>
      </c>
      <c r="I393" s="201">
        <v>11377.02377179523</v>
      </c>
      <c r="J393" s="202">
        <v>767</v>
      </c>
      <c r="K393" s="202">
        <v>0</v>
      </c>
      <c r="L393" s="202">
        <v>893</v>
      </c>
      <c r="M393" s="375">
        <v>13037.02377179523</v>
      </c>
      <c r="N393" s="203">
        <v>2.4390243902439025E-2</v>
      </c>
      <c r="O393" s="204">
        <v>0</v>
      </c>
      <c r="P393" s="205">
        <v>0.09</v>
      </c>
      <c r="Q393" s="205">
        <v>1.2964053022983042E-2</v>
      </c>
      <c r="R393" s="206">
        <v>0</v>
      </c>
      <c r="S393" s="207">
        <v>11848</v>
      </c>
      <c r="T393" s="208">
        <v>0</v>
      </c>
      <c r="U393" s="208">
        <v>0</v>
      </c>
      <c r="V393" s="208">
        <v>0</v>
      </c>
      <c r="W393" s="208">
        <v>871</v>
      </c>
      <c r="X393" s="378">
        <v>12719</v>
      </c>
      <c r="Y393" s="215">
        <v>0</v>
      </c>
      <c r="Z393" s="204">
        <v>0</v>
      </c>
      <c r="AA393" s="202">
        <v>0</v>
      </c>
      <c r="AB393" s="202">
        <v>0</v>
      </c>
      <c r="AC393" s="214">
        <v>0</v>
      </c>
      <c r="AE393" s="227">
        <f t="shared" si="15"/>
        <v>0</v>
      </c>
      <c r="AF393" s="228">
        <f t="shared" si="16"/>
        <v>0</v>
      </c>
      <c r="AG393" s="229">
        <f t="shared" si="17"/>
        <v>0</v>
      </c>
    </row>
    <row r="394" spans="1:33" s="209" customFormat="1" ht="13.8" x14ac:dyDescent="0.3">
      <c r="A394" s="210">
        <v>456</v>
      </c>
      <c r="B394" s="211">
        <v>456160262</v>
      </c>
      <c r="C394" s="212" t="s">
        <v>226</v>
      </c>
      <c r="D394" s="211">
        <v>160</v>
      </c>
      <c r="E394" s="212" t="s">
        <v>104</v>
      </c>
      <c r="F394" s="211">
        <v>262</v>
      </c>
      <c r="G394" s="213" t="s">
        <v>31</v>
      </c>
      <c r="H394" s="374">
        <v>1</v>
      </c>
      <c r="I394" s="201">
        <v>10952</v>
      </c>
      <c r="J394" s="202">
        <v>5159</v>
      </c>
      <c r="K394" s="202">
        <v>0</v>
      </c>
      <c r="L394" s="202">
        <v>893</v>
      </c>
      <c r="M394" s="375">
        <v>17004</v>
      </c>
      <c r="N394" s="203">
        <v>2.4390243902439025E-2</v>
      </c>
      <c r="O394" s="204">
        <v>0</v>
      </c>
      <c r="P394" s="205">
        <v>0.09</v>
      </c>
      <c r="Q394" s="205">
        <v>6.2729250969370418E-2</v>
      </c>
      <c r="R394" s="206">
        <v>0</v>
      </c>
      <c r="S394" s="207">
        <v>15718</v>
      </c>
      <c r="T394" s="208">
        <v>0</v>
      </c>
      <c r="U394" s="208">
        <v>0</v>
      </c>
      <c r="V394" s="208">
        <v>0</v>
      </c>
      <c r="W394" s="208">
        <v>871</v>
      </c>
      <c r="X394" s="378">
        <v>16589</v>
      </c>
      <c r="Y394" s="215">
        <v>0</v>
      </c>
      <c r="Z394" s="204">
        <v>0</v>
      </c>
      <c r="AA394" s="202">
        <v>0</v>
      </c>
      <c r="AB394" s="202">
        <v>0</v>
      </c>
      <c r="AC394" s="214">
        <v>0</v>
      </c>
      <c r="AE394" s="227">
        <f t="shared" ref="AE394:AE457" si="18">IFERROR(VLOOKUP($B394,_18PJ,7,FALSE),0)</f>
        <v>0</v>
      </c>
      <c r="AF394" s="228">
        <f t="shared" ref="AF394:AF457" si="19">IFERROR(VLOOKUP($B394,_18PJ,8,FALSE),0)</f>
        <v>0</v>
      </c>
      <c r="AG394" s="229">
        <f t="shared" ref="AG394:AG457" si="20">IFERROR(VLOOKUP($B394,_18PJ,9,FALSE),0)</f>
        <v>0</v>
      </c>
    </row>
    <row r="395" spans="1:33" s="209" customFormat="1" ht="13.8" x14ac:dyDescent="0.3">
      <c r="A395" s="210">
        <v>456</v>
      </c>
      <c r="B395" s="211">
        <v>456160295</v>
      </c>
      <c r="C395" s="212" t="s">
        <v>226</v>
      </c>
      <c r="D395" s="211">
        <v>160</v>
      </c>
      <c r="E395" s="212" t="s">
        <v>104</v>
      </c>
      <c r="F395" s="211">
        <v>295</v>
      </c>
      <c r="G395" s="213" t="s">
        <v>155</v>
      </c>
      <c r="H395" s="374">
        <v>7</v>
      </c>
      <c r="I395" s="201">
        <v>11346</v>
      </c>
      <c r="J395" s="202">
        <v>6160</v>
      </c>
      <c r="K395" s="202">
        <v>0</v>
      </c>
      <c r="L395" s="202">
        <v>893</v>
      </c>
      <c r="M395" s="375">
        <v>18399</v>
      </c>
      <c r="N395" s="203">
        <v>0.17073170731707316</v>
      </c>
      <c r="O395" s="204">
        <v>0</v>
      </c>
      <c r="P395" s="205">
        <v>0.09</v>
      </c>
      <c r="Q395" s="205">
        <v>2.0294482002087645E-2</v>
      </c>
      <c r="R395" s="206">
        <v>0</v>
      </c>
      <c r="S395" s="207">
        <v>119553</v>
      </c>
      <c r="T395" s="208">
        <v>0</v>
      </c>
      <c r="U395" s="208">
        <v>0</v>
      </c>
      <c r="V395" s="208">
        <v>0</v>
      </c>
      <c r="W395" s="208">
        <v>6097</v>
      </c>
      <c r="X395" s="378">
        <v>125650</v>
      </c>
      <c r="Y395" s="215">
        <v>0</v>
      </c>
      <c r="Z395" s="204">
        <v>0</v>
      </c>
      <c r="AA395" s="202">
        <v>0</v>
      </c>
      <c r="AB395" s="202">
        <v>0</v>
      </c>
      <c r="AC395" s="214">
        <v>0</v>
      </c>
      <c r="AE395" s="227">
        <f t="shared" si="18"/>
        <v>0</v>
      </c>
      <c r="AF395" s="228">
        <f t="shared" si="19"/>
        <v>0</v>
      </c>
      <c r="AG395" s="229">
        <f t="shared" si="20"/>
        <v>0</v>
      </c>
    </row>
    <row r="396" spans="1:33" s="209" customFormat="1" ht="13.8" x14ac:dyDescent="0.3">
      <c r="A396" s="210">
        <v>456</v>
      </c>
      <c r="B396" s="211">
        <v>456160301</v>
      </c>
      <c r="C396" s="212" t="s">
        <v>226</v>
      </c>
      <c r="D396" s="211">
        <v>160</v>
      </c>
      <c r="E396" s="212" t="s">
        <v>104</v>
      </c>
      <c r="F396" s="211">
        <v>301</v>
      </c>
      <c r="G396" s="213" t="s">
        <v>151</v>
      </c>
      <c r="H396" s="374">
        <v>4</v>
      </c>
      <c r="I396" s="201">
        <v>10547</v>
      </c>
      <c r="J396" s="202">
        <v>4572</v>
      </c>
      <c r="K396" s="202">
        <v>0</v>
      </c>
      <c r="L396" s="202">
        <v>893</v>
      </c>
      <c r="M396" s="375">
        <v>16012</v>
      </c>
      <c r="N396" s="203">
        <v>9.7560975609756101E-2</v>
      </c>
      <c r="O396" s="204">
        <v>0</v>
      </c>
      <c r="P396" s="205">
        <v>0.09</v>
      </c>
      <c r="Q396" s="205">
        <v>5.0458678367959371E-2</v>
      </c>
      <c r="R396" s="206">
        <v>0</v>
      </c>
      <c r="S396" s="207">
        <v>59000</v>
      </c>
      <c r="T396" s="208">
        <v>0</v>
      </c>
      <c r="U396" s="208">
        <v>0</v>
      </c>
      <c r="V396" s="208">
        <v>0</v>
      </c>
      <c r="W396" s="208">
        <v>3484</v>
      </c>
      <c r="X396" s="378">
        <v>62484</v>
      </c>
      <c r="Y396" s="215">
        <v>0</v>
      </c>
      <c r="Z396" s="204">
        <v>0</v>
      </c>
      <c r="AA396" s="202">
        <v>0</v>
      </c>
      <c r="AB396" s="202">
        <v>0</v>
      </c>
      <c r="AC396" s="214">
        <v>0</v>
      </c>
      <c r="AE396" s="227">
        <f t="shared" si="18"/>
        <v>0</v>
      </c>
      <c r="AF396" s="228">
        <f t="shared" si="19"/>
        <v>0</v>
      </c>
      <c r="AG396" s="229">
        <f t="shared" si="20"/>
        <v>0</v>
      </c>
    </row>
    <row r="397" spans="1:33" s="209" customFormat="1" ht="13.8" x14ac:dyDescent="0.3">
      <c r="A397" s="210">
        <v>456</v>
      </c>
      <c r="B397" s="211">
        <v>456160616</v>
      </c>
      <c r="C397" s="212" t="s">
        <v>226</v>
      </c>
      <c r="D397" s="211">
        <v>160</v>
      </c>
      <c r="E397" s="212" t="s">
        <v>104</v>
      </c>
      <c r="F397" s="211">
        <v>616</v>
      </c>
      <c r="G397" s="213" t="s">
        <v>133</v>
      </c>
      <c r="H397" s="374">
        <v>1</v>
      </c>
      <c r="I397" s="201">
        <v>10765</v>
      </c>
      <c r="J397" s="202">
        <v>3610</v>
      </c>
      <c r="K397" s="202">
        <v>0</v>
      </c>
      <c r="L397" s="202">
        <v>893</v>
      </c>
      <c r="M397" s="375">
        <v>15268</v>
      </c>
      <c r="N397" s="203">
        <v>2.4390243902439025E-2</v>
      </c>
      <c r="O397" s="204">
        <v>0</v>
      </c>
      <c r="P397" s="205">
        <v>0.09</v>
      </c>
      <c r="Q397" s="205">
        <v>3.4879428023482845E-2</v>
      </c>
      <c r="R397" s="206">
        <v>0</v>
      </c>
      <c r="S397" s="207">
        <v>14024</v>
      </c>
      <c r="T397" s="208">
        <v>0</v>
      </c>
      <c r="U397" s="208">
        <v>0</v>
      </c>
      <c r="V397" s="208">
        <v>0</v>
      </c>
      <c r="W397" s="208">
        <v>871</v>
      </c>
      <c r="X397" s="378">
        <v>14895</v>
      </c>
      <c r="Y397" s="215">
        <v>0</v>
      </c>
      <c r="Z397" s="204">
        <v>0</v>
      </c>
      <c r="AA397" s="202">
        <v>0</v>
      </c>
      <c r="AB397" s="202">
        <v>0</v>
      </c>
      <c r="AC397" s="214">
        <v>0</v>
      </c>
      <c r="AE397" s="227">
        <f t="shared" si="18"/>
        <v>0</v>
      </c>
      <c r="AF397" s="228">
        <f t="shared" si="19"/>
        <v>0</v>
      </c>
      <c r="AG397" s="229">
        <f t="shared" si="20"/>
        <v>0</v>
      </c>
    </row>
    <row r="398" spans="1:33" s="209" customFormat="1" ht="13.8" x14ac:dyDescent="0.3">
      <c r="A398" s="210">
        <v>456</v>
      </c>
      <c r="B398" s="211">
        <v>456160673</v>
      </c>
      <c r="C398" s="212" t="s">
        <v>226</v>
      </c>
      <c r="D398" s="211">
        <v>160</v>
      </c>
      <c r="E398" s="212" t="s">
        <v>104</v>
      </c>
      <c r="F398" s="211">
        <v>673</v>
      </c>
      <c r="G398" s="213" t="s">
        <v>159</v>
      </c>
      <c r="H398" s="374">
        <v>1</v>
      </c>
      <c r="I398" s="201">
        <v>9711.8824778761082</v>
      </c>
      <c r="J398" s="202">
        <v>4949</v>
      </c>
      <c r="K398" s="202">
        <v>0</v>
      </c>
      <c r="L398" s="202">
        <v>893</v>
      </c>
      <c r="M398" s="375">
        <v>15553.882477876108</v>
      </c>
      <c r="N398" s="203">
        <v>2.4390243902439025E-2</v>
      </c>
      <c r="O398" s="204">
        <v>0</v>
      </c>
      <c r="P398" s="205">
        <v>0.09</v>
      </c>
      <c r="Q398" s="205">
        <v>1.9724762139388369E-2</v>
      </c>
      <c r="R398" s="206">
        <v>0</v>
      </c>
      <c r="S398" s="207">
        <v>14303</v>
      </c>
      <c r="T398" s="208">
        <v>0</v>
      </c>
      <c r="U398" s="208">
        <v>0</v>
      </c>
      <c r="V398" s="208">
        <v>0</v>
      </c>
      <c r="W398" s="208">
        <v>871</v>
      </c>
      <c r="X398" s="378">
        <v>15174</v>
      </c>
      <c r="Y398" s="215">
        <v>0</v>
      </c>
      <c r="Z398" s="204">
        <v>0</v>
      </c>
      <c r="AA398" s="202">
        <v>0</v>
      </c>
      <c r="AB398" s="202">
        <v>0</v>
      </c>
      <c r="AC398" s="214">
        <v>0</v>
      </c>
      <c r="AE398" s="227">
        <f t="shared" si="18"/>
        <v>0</v>
      </c>
      <c r="AF398" s="228">
        <f t="shared" si="19"/>
        <v>0</v>
      </c>
      <c r="AG398" s="229">
        <f t="shared" si="20"/>
        <v>0</v>
      </c>
    </row>
    <row r="399" spans="1:33" s="209" customFormat="1" ht="13.8" x14ac:dyDescent="0.3">
      <c r="A399" s="210">
        <v>458</v>
      </c>
      <c r="B399" s="211">
        <v>458160031</v>
      </c>
      <c r="C399" s="212" t="s">
        <v>227</v>
      </c>
      <c r="D399" s="211">
        <v>160</v>
      </c>
      <c r="E399" s="212" t="s">
        <v>104</v>
      </c>
      <c r="F399" s="211">
        <v>31</v>
      </c>
      <c r="G399" s="213" t="s">
        <v>101</v>
      </c>
      <c r="H399" s="374">
        <v>1</v>
      </c>
      <c r="I399" s="201">
        <v>10127</v>
      </c>
      <c r="J399" s="202">
        <v>4850</v>
      </c>
      <c r="K399" s="202">
        <v>0</v>
      </c>
      <c r="L399" s="202">
        <v>893</v>
      </c>
      <c r="M399" s="375">
        <v>15870</v>
      </c>
      <c r="N399" s="203">
        <v>0</v>
      </c>
      <c r="O399" s="204">
        <v>0</v>
      </c>
      <c r="P399" s="205">
        <v>0.09</v>
      </c>
      <c r="Q399" s="205">
        <v>2.6379471872042089E-2</v>
      </c>
      <c r="R399" s="206">
        <v>0</v>
      </c>
      <c r="S399" s="207">
        <v>14977</v>
      </c>
      <c r="T399" s="208">
        <v>0</v>
      </c>
      <c r="U399" s="208">
        <v>0</v>
      </c>
      <c r="V399" s="208">
        <v>0</v>
      </c>
      <c r="W399" s="208">
        <v>893</v>
      </c>
      <c r="X399" s="378">
        <v>15870</v>
      </c>
      <c r="Y399" s="215">
        <v>0</v>
      </c>
      <c r="Z399" s="204">
        <v>0</v>
      </c>
      <c r="AA399" s="202">
        <v>0</v>
      </c>
      <c r="AB399" s="202">
        <v>0</v>
      </c>
      <c r="AC399" s="214">
        <v>0</v>
      </c>
      <c r="AE399" s="227">
        <f t="shared" si="18"/>
        <v>0</v>
      </c>
      <c r="AF399" s="228">
        <f t="shared" si="19"/>
        <v>0</v>
      </c>
      <c r="AG399" s="229">
        <f t="shared" si="20"/>
        <v>0</v>
      </c>
    </row>
    <row r="400" spans="1:33" s="209" customFormat="1" ht="13.8" x14ac:dyDescent="0.3">
      <c r="A400" s="210">
        <v>458</v>
      </c>
      <c r="B400" s="211">
        <v>458160079</v>
      </c>
      <c r="C400" s="212" t="s">
        <v>227</v>
      </c>
      <c r="D400" s="211">
        <v>160</v>
      </c>
      <c r="E400" s="212" t="s">
        <v>104</v>
      </c>
      <c r="F400" s="211">
        <v>79</v>
      </c>
      <c r="G400" s="213" t="s">
        <v>109</v>
      </c>
      <c r="H400" s="374">
        <v>5</v>
      </c>
      <c r="I400" s="201">
        <v>12970</v>
      </c>
      <c r="J400" s="202">
        <v>812</v>
      </c>
      <c r="K400" s="202">
        <v>0</v>
      </c>
      <c r="L400" s="202">
        <v>893</v>
      </c>
      <c r="M400" s="375">
        <v>14675</v>
      </c>
      <c r="N400" s="203">
        <v>0</v>
      </c>
      <c r="O400" s="204">
        <v>0</v>
      </c>
      <c r="P400" s="205">
        <v>0.09</v>
      </c>
      <c r="Q400" s="205">
        <v>6.3390672715199353E-2</v>
      </c>
      <c r="R400" s="206">
        <v>0</v>
      </c>
      <c r="S400" s="207">
        <v>68910</v>
      </c>
      <c r="T400" s="208">
        <v>0</v>
      </c>
      <c r="U400" s="208">
        <v>0</v>
      </c>
      <c r="V400" s="208">
        <v>0</v>
      </c>
      <c r="W400" s="208">
        <v>4465</v>
      </c>
      <c r="X400" s="378">
        <v>73375</v>
      </c>
      <c r="Y400" s="215">
        <v>0</v>
      </c>
      <c r="Z400" s="204">
        <v>0</v>
      </c>
      <c r="AA400" s="202">
        <v>0</v>
      </c>
      <c r="AB400" s="202">
        <v>0</v>
      </c>
      <c r="AC400" s="214">
        <v>0</v>
      </c>
      <c r="AE400" s="227">
        <f t="shared" si="18"/>
        <v>0</v>
      </c>
      <c r="AF400" s="228">
        <f t="shared" si="19"/>
        <v>0</v>
      </c>
      <c r="AG400" s="229">
        <f t="shared" si="20"/>
        <v>0</v>
      </c>
    </row>
    <row r="401" spans="1:33" s="209" customFormat="1" ht="13.8" x14ac:dyDescent="0.3">
      <c r="A401" s="210">
        <v>458</v>
      </c>
      <c r="B401" s="211">
        <v>458160160</v>
      </c>
      <c r="C401" s="212" t="s">
        <v>227</v>
      </c>
      <c r="D401" s="211">
        <v>160</v>
      </c>
      <c r="E401" s="212" t="s">
        <v>104</v>
      </c>
      <c r="F401" s="211">
        <v>160</v>
      </c>
      <c r="G401" s="213" t="s">
        <v>104</v>
      </c>
      <c r="H401" s="374">
        <v>72</v>
      </c>
      <c r="I401" s="201">
        <v>13395</v>
      </c>
      <c r="J401" s="202">
        <v>394</v>
      </c>
      <c r="K401" s="202">
        <v>0</v>
      </c>
      <c r="L401" s="202">
        <v>893</v>
      </c>
      <c r="M401" s="375">
        <v>14682</v>
      </c>
      <c r="N401" s="203">
        <v>0</v>
      </c>
      <c r="O401" s="204">
        <v>0</v>
      </c>
      <c r="P401" s="205">
        <v>0.1273</v>
      </c>
      <c r="Q401" s="205">
        <v>0.10429118617141747</v>
      </c>
      <c r="R401" s="206">
        <v>0</v>
      </c>
      <c r="S401" s="207">
        <v>992808</v>
      </c>
      <c r="T401" s="208">
        <v>0</v>
      </c>
      <c r="U401" s="208">
        <v>0</v>
      </c>
      <c r="V401" s="208">
        <v>0</v>
      </c>
      <c r="W401" s="208">
        <v>64296</v>
      </c>
      <c r="X401" s="378">
        <v>1057104</v>
      </c>
      <c r="Y401" s="215">
        <v>0</v>
      </c>
      <c r="Z401" s="204">
        <v>0</v>
      </c>
      <c r="AA401" s="202">
        <v>0</v>
      </c>
      <c r="AB401" s="202">
        <v>0</v>
      </c>
      <c r="AC401" s="214">
        <v>0</v>
      </c>
      <c r="AE401" s="227">
        <f t="shared" si="18"/>
        <v>0</v>
      </c>
      <c r="AF401" s="228">
        <f t="shared" si="19"/>
        <v>0</v>
      </c>
      <c r="AG401" s="229">
        <f t="shared" si="20"/>
        <v>0</v>
      </c>
    </row>
    <row r="402" spans="1:33" s="209" customFormat="1" ht="13.8" x14ac:dyDescent="0.3">
      <c r="A402" s="210">
        <v>458</v>
      </c>
      <c r="B402" s="211">
        <v>458160181</v>
      </c>
      <c r="C402" s="212" t="s">
        <v>227</v>
      </c>
      <c r="D402" s="211">
        <v>160</v>
      </c>
      <c r="E402" s="212" t="s">
        <v>104</v>
      </c>
      <c r="F402" s="211">
        <v>181</v>
      </c>
      <c r="G402" s="213" t="s">
        <v>105</v>
      </c>
      <c r="H402" s="374">
        <v>1</v>
      </c>
      <c r="I402" s="201">
        <v>11414</v>
      </c>
      <c r="J402" s="202">
        <v>770</v>
      </c>
      <c r="K402" s="202">
        <v>0</v>
      </c>
      <c r="L402" s="202">
        <v>893</v>
      </c>
      <c r="M402" s="375">
        <v>13077</v>
      </c>
      <c r="N402" s="203">
        <v>0</v>
      </c>
      <c r="O402" s="204">
        <v>0</v>
      </c>
      <c r="P402" s="205">
        <v>0.09</v>
      </c>
      <c r="Q402" s="205">
        <v>1.2964053022983042E-2</v>
      </c>
      <c r="R402" s="206">
        <v>0</v>
      </c>
      <c r="S402" s="207">
        <v>12184</v>
      </c>
      <c r="T402" s="208">
        <v>0</v>
      </c>
      <c r="U402" s="208">
        <v>0</v>
      </c>
      <c r="V402" s="208">
        <v>0</v>
      </c>
      <c r="W402" s="208">
        <v>893</v>
      </c>
      <c r="X402" s="378">
        <v>13077</v>
      </c>
      <c r="Y402" s="215">
        <v>0</v>
      </c>
      <c r="Z402" s="204">
        <v>0</v>
      </c>
      <c r="AA402" s="202">
        <v>0</v>
      </c>
      <c r="AB402" s="202">
        <v>0</v>
      </c>
      <c r="AC402" s="214">
        <v>0</v>
      </c>
      <c r="AE402" s="227">
        <f t="shared" si="18"/>
        <v>0</v>
      </c>
      <c r="AF402" s="228">
        <f t="shared" si="19"/>
        <v>0</v>
      </c>
      <c r="AG402" s="229">
        <f t="shared" si="20"/>
        <v>0</v>
      </c>
    </row>
    <row r="403" spans="1:33" s="209" customFormat="1" ht="13.8" x14ac:dyDescent="0.3">
      <c r="A403" s="210">
        <v>458</v>
      </c>
      <c r="B403" s="211">
        <v>458160301</v>
      </c>
      <c r="C403" s="212" t="s">
        <v>227</v>
      </c>
      <c r="D403" s="211">
        <v>160</v>
      </c>
      <c r="E403" s="212" t="s">
        <v>104</v>
      </c>
      <c r="F403" s="211">
        <v>301</v>
      </c>
      <c r="G403" s="213" t="s">
        <v>151</v>
      </c>
      <c r="H403" s="374">
        <v>3</v>
      </c>
      <c r="I403" s="201">
        <v>11414</v>
      </c>
      <c r="J403" s="202">
        <v>4948</v>
      </c>
      <c r="K403" s="202">
        <v>0</v>
      </c>
      <c r="L403" s="202">
        <v>893</v>
      </c>
      <c r="M403" s="375">
        <v>17255</v>
      </c>
      <c r="N403" s="203">
        <v>0</v>
      </c>
      <c r="O403" s="204">
        <v>0</v>
      </c>
      <c r="P403" s="205">
        <v>0.09</v>
      </c>
      <c r="Q403" s="205">
        <v>5.0458678367959371E-2</v>
      </c>
      <c r="R403" s="206">
        <v>0</v>
      </c>
      <c r="S403" s="207">
        <v>49086</v>
      </c>
      <c r="T403" s="208">
        <v>0</v>
      </c>
      <c r="U403" s="208">
        <v>0</v>
      </c>
      <c r="V403" s="208">
        <v>0</v>
      </c>
      <c r="W403" s="208">
        <v>2679</v>
      </c>
      <c r="X403" s="378">
        <v>51765</v>
      </c>
      <c r="Y403" s="215">
        <v>0</v>
      </c>
      <c r="Z403" s="204">
        <v>0</v>
      </c>
      <c r="AA403" s="202">
        <v>0</v>
      </c>
      <c r="AB403" s="202">
        <v>0</v>
      </c>
      <c r="AC403" s="214">
        <v>0</v>
      </c>
      <c r="AE403" s="227">
        <f t="shared" si="18"/>
        <v>0</v>
      </c>
      <c r="AF403" s="228">
        <f t="shared" si="19"/>
        <v>0</v>
      </c>
      <c r="AG403" s="229">
        <f t="shared" si="20"/>
        <v>0</v>
      </c>
    </row>
    <row r="404" spans="1:33" s="209" customFormat="1" ht="13.8" x14ac:dyDescent="0.3">
      <c r="A404" s="210">
        <v>463</v>
      </c>
      <c r="B404" s="211">
        <v>463035035</v>
      </c>
      <c r="C404" s="212" t="s">
        <v>229</v>
      </c>
      <c r="D404" s="211">
        <v>35</v>
      </c>
      <c r="E404" s="212" t="s">
        <v>22</v>
      </c>
      <c r="F404" s="211">
        <v>35</v>
      </c>
      <c r="G404" s="213" t="s">
        <v>22</v>
      </c>
      <c r="H404" s="374">
        <v>590</v>
      </c>
      <c r="I404" s="201">
        <v>13079</v>
      </c>
      <c r="J404" s="202">
        <v>4589</v>
      </c>
      <c r="K404" s="202">
        <v>0</v>
      </c>
      <c r="L404" s="202">
        <v>893</v>
      </c>
      <c r="M404" s="375">
        <v>18561</v>
      </c>
      <c r="N404" s="203">
        <v>5.9595959595959602</v>
      </c>
      <c r="O404" s="204">
        <v>0</v>
      </c>
      <c r="P404" s="205">
        <v>0.18</v>
      </c>
      <c r="Q404" s="205">
        <v>0.15096254097872849</v>
      </c>
      <c r="R404" s="206">
        <v>0</v>
      </c>
      <c r="S404" s="207">
        <v>10319100</v>
      </c>
      <c r="T404" s="208">
        <v>0</v>
      </c>
      <c r="U404" s="208">
        <v>0</v>
      </c>
      <c r="V404" s="208">
        <v>0</v>
      </c>
      <c r="W404" s="208">
        <v>521560</v>
      </c>
      <c r="X404" s="378">
        <v>10840660</v>
      </c>
      <c r="Y404" s="215">
        <v>0</v>
      </c>
      <c r="Z404" s="204">
        <v>0</v>
      </c>
      <c r="AA404" s="202">
        <v>0</v>
      </c>
      <c r="AB404" s="202">
        <v>0</v>
      </c>
      <c r="AC404" s="214">
        <v>0</v>
      </c>
      <c r="AE404" s="227">
        <f t="shared" si="18"/>
        <v>0</v>
      </c>
      <c r="AF404" s="228">
        <f t="shared" si="19"/>
        <v>0</v>
      </c>
      <c r="AG404" s="229">
        <f t="shared" si="20"/>
        <v>0</v>
      </c>
    </row>
    <row r="405" spans="1:33" s="209" customFormat="1" ht="13.8" x14ac:dyDescent="0.3">
      <c r="A405" s="210">
        <v>463</v>
      </c>
      <c r="B405" s="211">
        <v>463035036</v>
      </c>
      <c r="C405" s="212" t="s">
        <v>229</v>
      </c>
      <c r="D405" s="211">
        <v>35</v>
      </c>
      <c r="E405" s="212" t="s">
        <v>22</v>
      </c>
      <c r="F405" s="211">
        <v>36</v>
      </c>
      <c r="G405" s="213" t="s">
        <v>143</v>
      </c>
      <c r="H405" s="374">
        <v>1</v>
      </c>
      <c r="I405" s="201">
        <v>10485.172860647694</v>
      </c>
      <c r="J405" s="202">
        <v>4617</v>
      </c>
      <c r="K405" s="202">
        <v>0</v>
      </c>
      <c r="L405" s="202">
        <v>893</v>
      </c>
      <c r="M405" s="375">
        <v>15995.172860647694</v>
      </c>
      <c r="N405" s="203">
        <v>1.0101010101010102E-2</v>
      </c>
      <c r="O405" s="204">
        <v>0</v>
      </c>
      <c r="P405" s="205">
        <v>0.09</v>
      </c>
      <c r="Q405" s="205">
        <v>7.4947476555807455E-2</v>
      </c>
      <c r="R405" s="206">
        <v>0</v>
      </c>
      <c r="S405" s="207">
        <v>14950</v>
      </c>
      <c r="T405" s="208">
        <v>0</v>
      </c>
      <c r="U405" s="208">
        <v>0</v>
      </c>
      <c r="V405" s="208">
        <v>0</v>
      </c>
      <c r="W405" s="208">
        <v>884</v>
      </c>
      <c r="X405" s="378">
        <v>15834</v>
      </c>
      <c r="Y405" s="215">
        <v>0</v>
      </c>
      <c r="Z405" s="204">
        <v>0</v>
      </c>
      <c r="AA405" s="202">
        <v>0</v>
      </c>
      <c r="AB405" s="202">
        <v>0</v>
      </c>
      <c r="AC405" s="214">
        <v>0</v>
      </c>
      <c r="AE405" s="227">
        <f t="shared" si="18"/>
        <v>0</v>
      </c>
      <c r="AF405" s="228">
        <f t="shared" si="19"/>
        <v>0</v>
      </c>
      <c r="AG405" s="229">
        <f t="shared" si="20"/>
        <v>0</v>
      </c>
    </row>
    <row r="406" spans="1:33" s="209" customFormat="1" ht="13.8" x14ac:dyDescent="0.3">
      <c r="A406" s="210">
        <v>463</v>
      </c>
      <c r="B406" s="211">
        <v>463035057</v>
      </c>
      <c r="C406" s="212" t="s">
        <v>229</v>
      </c>
      <c r="D406" s="211">
        <v>35</v>
      </c>
      <c r="E406" s="212" t="s">
        <v>22</v>
      </c>
      <c r="F406" s="211">
        <v>57</v>
      </c>
      <c r="G406" s="213" t="s">
        <v>23</v>
      </c>
      <c r="H406" s="374">
        <v>1</v>
      </c>
      <c r="I406" s="201">
        <v>13137.504749174874</v>
      </c>
      <c r="J406" s="202">
        <v>669</v>
      </c>
      <c r="K406" s="202">
        <v>0</v>
      </c>
      <c r="L406" s="202">
        <v>893</v>
      </c>
      <c r="M406" s="375">
        <v>14699.504749174874</v>
      </c>
      <c r="N406" s="203">
        <v>1.0101010101010102E-2</v>
      </c>
      <c r="O406" s="204">
        <v>0</v>
      </c>
      <c r="P406" s="205">
        <v>0.18</v>
      </c>
      <c r="Q406" s="205">
        <v>0.13019288988377753</v>
      </c>
      <c r="R406" s="206">
        <v>0</v>
      </c>
      <c r="S406" s="207">
        <v>13667</v>
      </c>
      <c r="T406" s="208">
        <v>0</v>
      </c>
      <c r="U406" s="208">
        <v>0</v>
      </c>
      <c r="V406" s="208">
        <v>0</v>
      </c>
      <c r="W406" s="208">
        <v>884</v>
      </c>
      <c r="X406" s="378">
        <v>14551</v>
      </c>
      <c r="Y406" s="215">
        <v>0</v>
      </c>
      <c r="Z406" s="204">
        <v>0</v>
      </c>
      <c r="AA406" s="202">
        <v>0</v>
      </c>
      <c r="AB406" s="202">
        <v>0</v>
      </c>
      <c r="AC406" s="214">
        <v>0</v>
      </c>
      <c r="AE406" s="227">
        <f t="shared" si="18"/>
        <v>0</v>
      </c>
      <c r="AF406" s="228">
        <f t="shared" si="19"/>
        <v>0</v>
      </c>
      <c r="AG406" s="229">
        <f t="shared" si="20"/>
        <v>0</v>
      </c>
    </row>
    <row r="407" spans="1:33" s="209" customFormat="1" ht="13.8" x14ac:dyDescent="0.3">
      <c r="A407" s="210">
        <v>463</v>
      </c>
      <c r="B407" s="211">
        <v>463035244</v>
      </c>
      <c r="C407" s="212" t="s">
        <v>229</v>
      </c>
      <c r="D407" s="211">
        <v>35</v>
      </c>
      <c r="E407" s="212" t="s">
        <v>22</v>
      </c>
      <c r="F407" s="211">
        <v>244</v>
      </c>
      <c r="G407" s="213" t="s">
        <v>43</v>
      </c>
      <c r="H407" s="374">
        <v>2</v>
      </c>
      <c r="I407" s="201">
        <v>11844.935916589331</v>
      </c>
      <c r="J407" s="202">
        <v>4689</v>
      </c>
      <c r="K407" s="202">
        <v>0</v>
      </c>
      <c r="L407" s="202">
        <v>893</v>
      </c>
      <c r="M407" s="375">
        <v>17426.935916589333</v>
      </c>
      <c r="N407" s="203">
        <v>2.0202020202020204E-2</v>
      </c>
      <c r="O407" s="204">
        <v>0</v>
      </c>
      <c r="P407" s="205">
        <v>0.18</v>
      </c>
      <c r="Q407" s="205">
        <v>0.11013649821134344</v>
      </c>
      <c r="R407" s="206">
        <v>0</v>
      </c>
      <c r="S407" s="207">
        <v>32734</v>
      </c>
      <c r="T407" s="208">
        <v>0</v>
      </c>
      <c r="U407" s="208">
        <v>0</v>
      </c>
      <c r="V407" s="208">
        <v>0</v>
      </c>
      <c r="W407" s="208">
        <v>1768</v>
      </c>
      <c r="X407" s="378">
        <v>34502</v>
      </c>
      <c r="Y407" s="215">
        <v>2</v>
      </c>
      <c r="Z407" s="204">
        <v>0</v>
      </c>
      <c r="AA407" s="202">
        <v>0</v>
      </c>
      <c r="AB407" s="202">
        <v>0</v>
      </c>
      <c r="AC407" s="214">
        <v>0</v>
      </c>
      <c r="AE407" s="227">
        <f t="shared" si="18"/>
        <v>0</v>
      </c>
      <c r="AF407" s="228">
        <f t="shared" si="19"/>
        <v>0</v>
      </c>
      <c r="AG407" s="229">
        <f t="shared" si="20"/>
        <v>0</v>
      </c>
    </row>
    <row r="408" spans="1:33" s="209" customFormat="1" ht="13.8" x14ac:dyDescent="0.3">
      <c r="A408" s="210">
        <v>464</v>
      </c>
      <c r="B408" s="211">
        <v>464168030</v>
      </c>
      <c r="C408" s="212" t="s">
        <v>230</v>
      </c>
      <c r="D408" s="211">
        <v>168</v>
      </c>
      <c r="E408" s="212" t="s">
        <v>117</v>
      </c>
      <c r="F408" s="211">
        <v>30</v>
      </c>
      <c r="G408" s="213" t="s">
        <v>115</v>
      </c>
      <c r="H408" s="374">
        <v>1</v>
      </c>
      <c r="I408" s="201">
        <v>10570.794427012277</v>
      </c>
      <c r="J408" s="202">
        <v>2899</v>
      </c>
      <c r="K408" s="202">
        <v>0</v>
      </c>
      <c r="L408" s="202">
        <v>893</v>
      </c>
      <c r="M408" s="375">
        <v>14362.794427012277</v>
      </c>
      <c r="N408" s="203">
        <v>0</v>
      </c>
      <c r="O408" s="204">
        <v>0</v>
      </c>
      <c r="P408" s="205">
        <v>0.09</v>
      </c>
      <c r="Q408" s="205">
        <v>2.314709638880451E-3</v>
      </c>
      <c r="R408" s="206">
        <v>0</v>
      </c>
      <c r="S408" s="207">
        <v>13470</v>
      </c>
      <c r="T408" s="208">
        <v>0</v>
      </c>
      <c r="U408" s="208">
        <v>0</v>
      </c>
      <c r="V408" s="208">
        <v>0</v>
      </c>
      <c r="W408" s="208">
        <v>893</v>
      </c>
      <c r="X408" s="378">
        <v>14363</v>
      </c>
      <c r="Y408" s="215">
        <v>1</v>
      </c>
      <c r="Z408" s="204">
        <v>0</v>
      </c>
      <c r="AA408" s="202">
        <v>0</v>
      </c>
      <c r="AB408" s="202">
        <v>0</v>
      </c>
      <c r="AC408" s="214">
        <v>0</v>
      </c>
      <c r="AE408" s="227">
        <f t="shared" si="18"/>
        <v>0</v>
      </c>
      <c r="AF408" s="228">
        <f t="shared" si="19"/>
        <v>0</v>
      </c>
      <c r="AG408" s="229">
        <f t="shared" si="20"/>
        <v>0</v>
      </c>
    </row>
    <row r="409" spans="1:33" s="209" customFormat="1" ht="13.8" x14ac:dyDescent="0.3">
      <c r="A409" s="210">
        <v>464</v>
      </c>
      <c r="B409" s="211">
        <v>464168071</v>
      </c>
      <c r="C409" s="212" t="s">
        <v>230</v>
      </c>
      <c r="D409" s="211">
        <v>168</v>
      </c>
      <c r="E409" s="212" t="s">
        <v>117</v>
      </c>
      <c r="F409" s="211">
        <v>71</v>
      </c>
      <c r="G409" s="213" t="s">
        <v>24</v>
      </c>
      <c r="H409" s="374">
        <v>1</v>
      </c>
      <c r="I409" s="201">
        <v>10052.9479778157</v>
      </c>
      <c r="J409" s="202">
        <v>4745</v>
      </c>
      <c r="K409" s="202">
        <v>0</v>
      </c>
      <c r="L409" s="202">
        <v>893</v>
      </c>
      <c r="M409" s="375">
        <v>15690.9479778157</v>
      </c>
      <c r="N409" s="203">
        <v>0</v>
      </c>
      <c r="O409" s="204">
        <v>0</v>
      </c>
      <c r="P409" s="205">
        <v>0.09</v>
      </c>
      <c r="Q409" s="205">
        <v>1.6235268786991242E-3</v>
      </c>
      <c r="R409" s="206">
        <v>0</v>
      </c>
      <c r="S409" s="207">
        <v>14798</v>
      </c>
      <c r="T409" s="208">
        <v>0</v>
      </c>
      <c r="U409" s="208">
        <v>0</v>
      </c>
      <c r="V409" s="208">
        <v>0</v>
      </c>
      <c r="W409" s="208">
        <v>893</v>
      </c>
      <c r="X409" s="378">
        <v>15691</v>
      </c>
      <c r="Y409" s="215">
        <v>0</v>
      </c>
      <c r="Z409" s="204">
        <v>0</v>
      </c>
      <c r="AA409" s="202">
        <v>0</v>
      </c>
      <c r="AB409" s="202">
        <v>0</v>
      </c>
      <c r="AC409" s="214">
        <v>0</v>
      </c>
      <c r="AE409" s="227">
        <f t="shared" si="18"/>
        <v>0</v>
      </c>
      <c r="AF409" s="228">
        <f t="shared" si="19"/>
        <v>0</v>
      </c>
      <c r="AG409" s="229">
        <f t="shared" si="20"/>
        <v>0</v>
      </c>
    </row>
    <row r="410" spans="1:33" s="209" customFormat="1" ht="13.8" x14ac:dyDescent="0.3">
      <c r="A410" s="210">
        <v>464</v>
      </c>
      <c r="B410" s="211">
        <v>464168163</v>
      </c>
      <c r="C410" s="212" t="s">
        <v>230</v>
      </c>
      <c r="D410" s="211">
        <v>168</v>
      </c>
      <c r="E410" s="212" t="s">
        <v>117</v>
      </c>
      <c r="F410" s="211">
        <v>163</v>
      </c>
      <c r="G410" s="213" t="s">
        <v>27</v>
      </c>
      <c r="H410" s="374">
        <v>17</v>
      </c>
      <c r="I410" s="201">
        <v>9249</v>
      </c>
      <c r="J410" s="202">
        <v>391</v>
      </c>
      <c r="K410" s="202">
        <v>0</v>
      </c>
      <c r="L410" s="202">
        <v>893</v>
      </c>
      <c r="M410" s="375">
        <v>10533</v>
      </c>
      <c r="N410" s="203">
        <v>0</v>
      </c>
      <c r="O410" s="204">
        <v>0</v>
      </c>
      <c r="P410" s="205">
        <v>0.18</v>
      </c>
      <c r="Q410" s="205">
        <v>9.3618846151728011E-2</v>
      </c>
      <c r="R410" s="206">
        <v>0</v>
      </c>
      <c r="S410" s="207">
        <v>163880</v>
      </c>
      <c r="T410" s="208">
        <v>0</v>
      </c>
      <c r="U410" s="208">
        <v>0</v>
      </c>
      <c r="V410" s="208">
        <v>0</v>
      </c>
      <c r="W410" s="208">
        <v>15181</v>
      </c>
      <c r="X410" s="378">
        <v>179061</v>
      </c>
      <c r="Y410" s="215">
        <v>12</v>
      </c>
      <c r="Z410" s="204">
        <v>0</v>
      </c>
      <c r="AA410" s="202">
        <v>0</v>
      </c>
      <c r="AB410" s="202">
        <v>0</v>
      </c>
      <c r="AC410" s="214">
        <v>0</v>
      </c>
      <c r="AE410" s="227">
        <f t="shared" si="18"/>
        <v>0</v>
      </c>
      <c r="AF410" s="228">
        <f t="shared" si="19"/>
        <v>0</v>
      </c>
      <c r="AG410" s="229">
        <f t="shared" si="20"/>
        <v>0</v>
      </c>
    </row>
    <row r="411" spans="1:33" s="209" customFormat="1" ht="13.8" x14ac:dyDescent="0.3">
      <c r="A411" s="210">
        <v>464</v>
      </c>
      <c r="B411" s="211">
        <v>464168168</v>
      </c>
      <c r="C411" s="212" t="s">
        <v>230</v>
      </c>
      <c r="D411" s="211">
        <v>168</v>
      </c>
      <c r="E411" s="212" t="s">
        <v>117</v>
      </c>
      <c r="F411" s="211">
        <v>168</v>
      </c>
      <c r="G411" s="213" t="s">
        <v>117</v>
      </c>
      <c r="H411" s="374">
        <v>163</v>
      </c>
      <c r="I411" s="201">
        <v>8868</v>
      </c>
      <c r="J411" s="202">
        <v>4802</v>
      </c>
      <c r="K411" s="202">
        <v>0</v>
      </c>
      <c r="L411" s="202">
        <v>893</v>
      </c>
      <c r="M411" s="375">
        <v>14563</v>
      </c>
      <c r="N411" s="203">
        <v>0</v>
      </c>
      <c r="O411" s="204">
        <v>0</v>
      </c>
      <c r="P411" s="205">
        <v>0.09</v>
      </c>
      <c r="Q411" s="205">
        <v>4.5874355163050121E-2</v>
      </c>
      <c r="R411" s="206">
        <v>0</v>
      </c>
      <c r="S411" s="207">
        <v>2228210</v>
      </c>
      <c r="T411" s="208">
        <v>0</v>
      </c>
      <c r="U411" s="208">
        <v>0</v>
      </c>
      <c r="V411" s="208">
        <v>0</v>
      </c>
      <c r="W411" s="208">
        <v>145559</v>
      </c>
      <c r="X411" s="378">
        <v>2373769</v>
      </c>
      <c r="Y411" s="215">
        <v>84</v>
      </c>
      <c r="Z411" s="204">
        <v>0</v>
      </c>
      <c r="AA411" s="202">
        <v>0</v>
      </c>
      <c r="AB411" s="202">
        <v>0</v>
      </c>
      <c r="AC411" s="214">
        <v>0</v>
      </c>
      <c r="AE411" s="227">
        <f t="shared" si="18"/>
        <v>0</v>
      </c>
      <c r="AF411" s="228">
        <f t="shared" si="19"/>
        <v>0</v>
      </c>
      <c r="AG411" s="229">
        <f t="shared" si="20"/>
        <v>0</v>
      </c>
    </row>
    <row r="412" spans="1:33" s="209" customFormat="1" ht="13.8" x14ac:dyDescent="0.3">
      <c r="A412" s="210">
        <v>464</v>
      </c>
      <c r="B412" s="211">
        <v>464168196</v>
      </c>
      <c r="C412" s="212" t="s">
        <v>230</v>
      </c>
      <c r="D412" s="211">
        <v>168</v>
      </c>
      <c r="E412" s="212" t="s">
        <v>117</v>
      </c>
      <c r="F412" s="211">
        <v>196</v>
      </c>
      <c r="G412" s="213" t="s">
        <v>231</v>
      </c>
      <c r="H412" s="374">
        <v>2</v>
      </c>
      <c r="I412" s="201">
        <v>8580</v>
      </c>
      <c r="J412" s="202">
        <v>4719</v>
      </c>
      <c r="K412" s="202">
        <v>0</v>
      </c>
      <c r="L412" s="202">
        <v>893</v>
      </c>
      <c r="M412" s="375">
        <v>14192</v>
      </c>
      <c r="N412" s="203">
        <v>0</v>
      </c>
      <c r="O412" s="204">
        <v>0</v>
      </c>
      <c r="P412" s="205">
        <v>0.09</v>
      </c>
      <c r="Q412" s="205">
        <v>6.5273843951994025E-3</v>
      </c>
      <c r="R412" s="206">
        <v>0</v>
      </c>
      <c r="S412" s="207">
        <v>26598</v>
      </c>
      <c r="T412" s="208">
        <v>0</v>
      </c>
      <c r="U412" s="208">
        <v>0</v>
      </c>
      <c r="V412" s="208">
        <v>0</v>
      </c>
      <c r="W412" s="208">
        <v>1786</v>
      </c>
      <c r="X412" s="378">
        <v>28384</v>
      </c>
      <c r="Y412" s="215">
        <v>1</v>
      </c>
      <c r="Z412" s="204">
        <v>0</v>
      </c>
      <c r="AA412" s="202">
        <v>0</v>
      </c>
      <c r="AB412" s="202">
        <v>0</v>
      </c>
      <c r="AC412" s="214">
        <v>0</v>
      </c>
      <c r="AE412" s="227">
        <f t="shared" si="18"/>
        <v>0</v>
      </c>
      <c r="AF412" s="228">
        <f t="shared" si="19"/>
        <v>0</v>
      </c>
      <c r="AG412" s="229">
        <f t="shared" si="20"/>
        <v>0</v>
      </c>
    </row>
    <row r="413" spans="1:33" s="209" customFormat="1" ht="13.8" x14ac:dyDescent="0.3">
      <c r="A413" s="210">
        <v>464</v>
      </c>
      <c r="B413" s="211">
        <v>464168229</v>
      </c>
      <c r="C413" s="212" t="s">
        <v>230</v>
      </c>
      <c r="D413" s="211">
        <v>168</v>
      </c>
      <c r="E413" s="212" t="s">
        <v>117</v>
      </c>
      <c r="F413" s="211">
        <v>229</v>
      </c>
      <c r="G413" s="213" t="s">
        <v>113</v>
      </c>
      <c r="H413" s="374">
        <v>9</v>
      </c>
      <c r="I413" s="201">
        <v>9288</v>
      </c>
      <c r="J413" s="202">
        <v>1601</v>
      </c>
      <c r="K413" s="202">
        <v>0</v>
      </c>
      <c r="L413" s="202">
        <v>893</v>
      </c>
      <c r="M413" s="375">
        <v>11782</v>
      </c>
      <c r="N413" s="203">
        <v>0</v>
      </c>
      <c r="O413" s="204">
        <v>0</v>
      </c>
      <c r="P413" s="205">
        <v>0.09</v>
      </c>
      <c r="Q413" s="205">
        <v>1.0365472796524909E-2</v>
      </c>
      <c r="R413" s="206">
        <v>0</v>
      </c>
      <c r="S413" s="207">
        <v>98001</v>
      </c>
      <c r="T413" s="208">
        <v>0</v>
      </c>
      <c r="U413" s="208">
        <v>0</v>
      </c>
      <c r="V413" s="208">
        <v>0</v>
      </c>
      <c r="W413" s="208">
        <v>8037</v>
      </c>
      <c r="X413" s="378">
        <v>106038</v>
      </c>
      <c r="Y413" s="215">
        <v>5</v>
      </c>
      <c r="Z413" s="204">
        <v>0</v>
      </c>
      <c r="AA413" s="202">
        <v>0</v>
      </c>
      <c r="AB413" s="202">
        <v>0</v>
      </c>
      <c r="AC413" s="214">
        <v>0</v>
      </c>
      <c r="AE413" s="227">
        <f t="shared" si="18"/>
        <v>0</v>
      </c>
      <c r="AF413" s="228">
        <f t="shared" si="19"/>
        <v>0</v>
      </c>
      <c r="AG413" s="229">
        <f t="shared" si="20"/>
        <v>0</v>
      </c>
    </row>
    <row r="414" spans="1:33" s="209" customFormat="1" ht="13.8" x14ac:dyDescent="0.3">
      <c r="A414" s="210">
        <v>464</v>
      </c>
      <c r="B414" s="211">
        <v>464168258</v>
      </c>
      <c r="C414" s="212" t="s">
        <v>230</v>
      </c>
      <c r="D414" s="211">
        <v>168</v>
      </c>
      <c r="E414" s="212" t="s">
        <v>117</v>
      </c>
      <c r="F414" s="211">
        <v>258</v>
      </c>
      <c r="G414" s="213" t="s">
        <v>97</v>
      </c>
      <c r="H414" s="374">
        <v>16</v>
      </c>
      <c r="I414" s="201">
        <v>10068</v>
      </c>
      <c r="J414" s="202">
        <v>3214</v>
      </c>
      <c r="K414" s="202">
        <v>0</v>
      </c>
      <c r="L414" s="202">
        <v>893</v>
      </c>
      <c r="M414" s="375">
        <v>14175</v>
      </c>
      <c r="N414" s="203">
        <v>0</v>
      </c>
      <c r="O414" s="204">
        <v>0</v>
      </c>
      <c r="P414" s="205">
        <v>0.09</v>
      </c>
      <c r="Q414" s="205">
        <v>9.5256771441533661E-2</v>
      </c>
      <c r="R414" s="206">
        <v>0</v>
      </c>
      <c r="S414" s="207">
        <v>229331</v>
      </c>
      <c r="T414" s="208">
        <v>0</v>
      </c>
      <c r="U414" s="208">
        <v>-16819</v>
      </c>
      <c r="V414" s="208">
        <v>0</v>
      </c>
      <c r="W414" s="208">
        <v>14288</v>
      </c>
      <c r="X414" s="378">
        <v>226800</v>
      </c>
      <c r="Y414" s="215">
        <v>11</v>
      </c>
      <c r="Z414" s="204">
        <v>1.2667106251548654</v>
      </c>
      <c r="AA414" s="202">
        <v>17952</v>
      </c>
      <c r="AB414" s="202">
        <v>0</v>
      </c>
      <c r="AC414" s="214">
        <v>0</v>
      </c>
      <c r="AE414" s="227">
        <f t="shared" si="18"/>
        <v>0</v>
      </c>
      <c r="AF414" s="228">
        <f t="shared" si="19"/>
        <v>0</v>
      </c>
      <c r="AG414" s="229">
        <f t="shared" si="20"/>
        <v>0</v>
      </c>
    </row>
    <row r="415" spans="1:33" s="209" customFormat="1" ht="13.8" x14ac:dyDescent="0.3">
      <c r="A415" s="210">
        <v>464</v>
      </c>
      <c r="B415" s="211">
        <v>464168291</v>
      </c>
      <c r="C415" s="212" t="s">
        <v>230</v>
      </c>
      <c r="D415" s="211">
        <v>168</v>
      </c>
      <c r="E415" s="212" t="s">
        <v>117</v>
      </c>
      <c r="F415" s="211">
        <v>291</v>
      </c>
      <c r="G415" s="213" t="s">
        <v>118</v>
      </c>
      <c r="H415" s="374">
        <v>17</v>
      </c>
      <c r="I415" s="201">
        <v>8610</v>
      </c>
      <c r="J415" s="202">
        <v>5258</v>
      </c>
      <c r="K415" s="202">
        <v>0</v>
      </c>
      <c r="L415" s="202">
        <v>893</v>
      </c>
      <c r="M415" s="375">
        <v>14761</v>
      </c>
      <c r="N415" s="203">
        <v>0</v>
      </c>
      <c r="O415" s="204">
        <v>0</v>
      </c>
      <c r="P415" s="205">
        <v>0.09</v>
      </c>
      <c r="Q415" s="205">
        <v>1.1294604160528455E-2</v>
      </c>
      <c r="R415" s="206">
        <v>0</v>
      </c>
      <c r="S415" s="207">
        <v>235756</v>
      </c>
      <c r="T415" s="208">
        <v>0</v>
      </c>
      <c r="U415" s="208">
        <v>0</v>
      </c>
      <c r="V415" s="208">
        <v>0</v>
      </c>
      <c r="W415" s="208">
        <v>15181</v>
      </c>
      <c r="X415" s="378">
        <v>250937</v>
      </c>
      <c r="Y415" s="215">
        <v>5</v>
      </c>
      <c r="Z415" s="204">
        <v>0</v>
      </c>
      <c r="AA415" s="202">
        <v>0</v>
      </c>
      <c r="AB415" s="202">
        <v>0</v>
      </c>
      <c r="AC415" s="214">
        <v>0</v>
      </c>
      <c r="AE415" s="227">
        <f t="shared" si="18"/>
        <v>0</v>
      </c>
      <c r="AF415" s="228">
        <f t="shared" si="19"/>
        <v>0</v>
      </c>
      <c r="AG415" s="229">
        <f t="shared" si="20"/>
        <v>0</v>
      </c>
    </row>
    <row r="416" spans="1:33" s="209" customFormat="1" ht="13.8" x14ac:dyDescent="0.3">
      <c r="A416" s="210">
        <v>466</v>
      </c>
      <c r="B416" s="211">
        <v>466700096</v>
      </c>
      <c r="C416" s="212" t="s">
        <v>232</v>
      </c>
      <c r="D416" s="211">
        <v>700</v>
      </c>
      <c r="E416" s="212" t="s">
        <v>233</v>
      </c>
      <c r="F416" s="211">
        <v>96</v>
      </c>
      <c r="G416" s="213" t="s">
        <v>234</v>
      </c>
      <c r="H416" s="374">
        <v>2</v>
      </c>
      <c r="I416" s="201">
        <v>10127</v>
      </c>
      <c r="J416" s="202">
        <v>5475</v>
      </c>
      <c r="K416" s="202">
        <v>0</v>
      </c>
      <c r="L416" s="202">
        <v>893</v>
      </c>
      <c r="M416" s="375">
        <v>16495</v>
      </c>
      <c r="N416" s="203">
        <v>2.197802197802198E-2</v>
      </c>
      <c r="O416" s="204">
        <v>0</v>
      </c>
      <c r="P416" s="205">
        <v>0.09</v>
      </c>
      <c r="Q416" s="205">
        <v>2.7134142827901102E-2</v>
      </c>
      <c r="R416" s="206">
        <v>0</v>
      </c>
      <c r="S416" s="207">
        <v>30862</v>
      </c>
      <c r="T416" s="208">
        <v>0</v>
      </c>
      <c r="U416" s="208">
        <v>0</v>
      </c>
      <c r="V416" s="208">
        <v>0</v>
      </c>
      <c r="W416" s="208">
        <v>1766</v>
      </c>
      <c r="X416" s="378">
        <v>32628</v>
      </c>
      <c r="Y416" s="215">
        <v>0</v>
      </c>
      <c r="Z416" s="204">
        <v>0</v>
      </c>
      <c r="AA416" s="202">
        <v>0</v>
      </c>
      <c r="AB416" s="202">
        <v>0</v>
      </c>
      <c r="AC416" s="214">
        <v>0</v>
      </c>
      <c r="AE416" s="227">
        <f t="shared" si="18"/>
        <v>0</v>
      </c>
      <c r="AF416" s="228">
        <f t="shared" si="19"/>
        <v>0</v>
      </c>
      <c r="AG416" s="229">
        <f t="shared" si="20"/>
        <v>0</v>
      </c>
    </row>
    <row r="417" spans="1:33" s="209" customFormat="1" ht="13.8" x14ac:dyDescent="0.3">
      <c r="A417" s="210">
        <v>466</v>
      </c>
      <c r="B417" s="211">
        <v>466700700</v>
      </c>
      <c r="C417" s="212" t="s">
        <v>232</v>
      </c>
      <c r="D417" s="211">
        <v>700</v>
      </c>
      <c r="E417" s="212" t="s">
        <v>233</v>
      </c>
      <c r="F417" s="211">
        <v>700</v>
      </c>
      <c r="G417" s="213" t="s">
        <v>233</v>
      </c>
      <c r="H417" s="374">
        <v>29</v>
      </c>
      <c r="I417" s="201">
        <v>11757</v>
      </c>
      <c r="J417" s="202">
        <v>14201</v>
      </c>
      <c r="K417" s="202">
        <v>0</v>
      </c>
      <c r="L417" s="202">
        <v>893</v>
      </c>
      <c r="M417" s="375">
        <v>26851</v>
      </c>
      <c r="N417" s="203">
        <v>0.31868131868131866</v>
      </c>
      <c r="O417" s="204">
        <v>0</v>
      </c>
      <c r="P417" s="205">
        <v>0.09</v>
      </c>
      <c r="Q417" s="205">
        <v>3.8287134054724746E-2</v>
      </c>
      <c r="R417" s="206">
        <v>0</v>
      </c>
      <c r="S417" s="207">
        <v>744517</v>
      </c>
      <c r="T417" s="208">
        <v>0</v>
      </c>
      <c r="U417" s="208">
        <v>0</v>
      </c>
      <c r="V417" s="208">
        <v>0</v>
      </c>
      <c r="W417" s="208">
        <v>25607</v>
      </c>
      <c r="X417" s="378">
        <v>770124</v>
      </c>
      <c r="Y417" s="215">
        <v>1</v>
      </c>
      <c r="Z417" s="204">
        <v>0</v>
      </c>
      <c r="AA417" s="202">
        <v>0</v>
      </c>
      <c r="AB417" s="202">
        <v>0</v>
      </c>
      <c r="AC417" s="214">
        <v>0</v>
      </c>
      <c r="AE417" s="227">
        <f t="shared" si="18"/>
        <v>0</v>
      </c>
      <c r="AF417" s="228">
        <f t="shared" si="19"/>
        <v>0</v>
      </c>
      <c r="AG417" s="229">
        <f t="shared" si="20"/>
        <v>0</v>
      </c>
    </row>
    <row r="418" spans="1:33" s="209" customFormat="1" ht="13.8" x14ac:dyDescent="0.3">
      <c r="A418" s="210">
        <v>466</v>
      </c>
      <c r="B418" s="211">
        <v>466774089</v>
      </c>
      <c r="C418" s="212" t="s">
        <v>232</v>
      </c>
      <c r="D418" s="211">
        <v>774</v>
      </c>
      <c r="E418" s="212" t="s">
        <v>235</v>
      </c>
      <c r="F418" s="211">
        <v>89</v>
      </c>
      <c r="G418" s="213" t="s">
        <v>236</v>
      </c>
      <c r="H418" s="374">
        <v>43</v>
      </c>
      <c r="I418" s="201">
        <v>10697</v>
      </c>
      <c r="J418" s="202">
        <v>17213</v>
      </c>
      <c r="K418" s="202">
        <v>0</v>
      </c>
      <c r="L418" s="202">
        <v>893</v>
      </c>
      <c r="M418" s="375">
        <v>28803</v>
      </c>
      <c r="N418" s="203">
        <v>0.47252747252747274</v>
      </c>
      <c r="O418" s="204">
        <v>0</v>
      </c>
      <c r="P418" s="205">
        <v>0.09</v>
      </c>
      <c r="Q418" s="205">
        <v>0.10557823244243439</v>
      </c>
      <c r="R418" s="206">
        <v>-3436.7768426863599</v>
      </c>
      <c r="S418" s="207">
        <v>1214532</v>
      </c>
      <c r="T418" s="208">
        <v>0</v>
      </c>
      <c r="U418" s="208">
        <v>-27603</v>
      </c>
      <c r="V418" s="208">
        <v>-147781.40423551347</v>
      </c>
      <c r="W418" s="208">
        <v>37969</v>
      </c>
      <c r="X418" s="378">
        <v>1077116.5957644866</v>
      </c>
      <c r="Y418" s="215">
        <v>1</v>
      </c>
      <c r="Z418" s="204">
        <v>0.98901098901098905</v>
      </c>
      <c r="AA418" s="202">
        <v>28486</v>
      </c>
      <c r="AB418" s="202">
        <v>0</v>
      </c>
      <c r="AC418" s="214">
        <v>0</v>
      </c>
      <c r="AE418" s="227">
        <f t="shared" si="18"/>
        <v>0</v>
      </c>
      <c r="AF418" s="228">
        <f t="shared" si="19"/>
        <v>0</v>
      </c>
      <c r="AG418" s="229">
        <f t="shared" si="20"/>
        <v>0</v>
      </c>
    </row>
    <row r="419" spans="1:33" s="209" customFormat="1" ht="13.8" x14ac:dyDescent="0.3">
      <c r="A419" s="210">
        <v>466</v>
      </c>
      <c r="B419" s="211">
        <v>466774221</v>
      </c>
      <c r="C419" s="212" t="s">
        <v>232</v>
      </c>
      <c r="D419" s="211">
        <v>774</v>
      </c>
      <c r="E419" s="212" t="s">
        <v>235</v>
      </c>
      <c r="F419" s="211">
        <v>221</v>
      </c>
      <c r="G419" s="213" t="s">
        <v>237</v>
      </c>
      <c r="H419" s="374">
        <v>32</v>
      </c>
      <c r="I419" s="201">
        <v>10882</v>
      </c>
      <c r="J419" s="202">
        <v>12035</v>
      </c>
      <c r="K419" s="202">
        <v>0</v>
      </c>
      <c r="L419" s="202">
        <v>893</v>
      </c>
      <c r="M419" s="375">
        <v>23810</v>
      </c>
      <c r="N419" s="203">
        <v>0.35164835164835168</v>
      </c>
      <c r="O419" s="204">
        <v>0</v>
      </c>
      <c r="P419" s="205">
        <v>0.09</v>
      </c>
      <c r="Q419" s="205">
        <v>7.1960404534822234E-2</v>
      </c>
      <c r="R419" s="206">
        <v>0</v>
      </c>
      <c r="S419" s="207">
        <v>725280</v>
      </c>
      <c r="T419" s="208">
        <v>0</v>
      </c>
      <c r="U419" s="208">
        <v>0</v>
      </c>
      <c r="V419" s="208">
        <v>0</v>
      </c>
      <c r="W419" s="208">
        <v>28256</v>
      </c>
      <c r="X419" s="378">
        <v>753536</v>
      </c>
      <c r="Y419" s="215">
        <v>1</v>
      </c>
      <c r="Z419" s="204">
        <v>0</v>
      </c>
      <c r="AA419" s="202">
        <v>0</v>
      </c>
      <c r="AB419" s="202">
        <v>0</v>
      </c>
      <c r="AC419" s="214">
        <v>0</v>
      </c>
      <c r="AE419" s="227">
        <f t="shared" si="18"/>
        <v>0</v>
      </c>
      <c r="AF419" s="228">
        <f t="shared" si="19"/>
        <v>0</v>
      </c>
      <c r="AG419" s="229">
        <f t="shared" si="20"/>
        <v>0</v>
      </c>
    </row>
    <row r="420" spans="1:33" s="209" customFormat="1" ht="13.8" x14ac:dyDescent="0.3">
      <c r="A420" s="210">
        <v>466</v>
      </c>
      <c r="B420" s="211">
        <v>466774296</v>
      </c>
      <c r="C420" s="212" t="s">
        <v>232</v>
      </c>
      <c r="D420" s="211">
        <v>774</v>
      </c>
      <c r="E420" s="212" t="s">
        <v>235</v>
      </c>
      <c r="F420" s="211">
        <v>296</v>
      </c>
      <c r="G420" s="213" t="s">
        <v>238</v>
      </c>
      <c r="H420" s="374">
        <v>27</v>
      </c>
      <c r="I420" s="201">
        <v>10264</v>
      </c>
      <c r="J420" s="202">
        <v>13166</v>
      </c>
      <c r="K420" s="202">
        <v>0</v>
      </c>
      <c r="L420" s="202">
        <v>893</v>
      </c>
      <c r="M420" s="375">
        <v>24323</v>
      </c>
      <c r="N420" s="203">
        <v>0.29670329670329665</v>
      </c>
      <c r="O420" s="204">
        <v>0</v>
      </c>
      <c r="P420" s="205">
        <v>0.09</v>
      </c>
      <c r="Q420" s="205">
        <v>7.0125705914546435E-2</v>
      </c>
      <c r="R420" s="206">
        <v>0</v>
      </c>
      <c r="S420" s="207">
        <v>625671</v>
      </c>
      <c r="T420" s="208">
        <v>0</v>
      </c>
      <c r="U420" s="208">
        <v>0</v>
      </c>
      <c r="V420" s="208">
        <v>0</v>
      </c>
      <c r="W420" s="208">
        <v>23841</v>
      </c>
      <c r="X420" s="378">
        <v>649512</v>
      </c>
      <c r="Y420" s="215">
        <v>0</v>
      </c>
      <c r="Z420" s="204">
        <v>0</v>
      </c>
      <c r="AA420" s="202">
        <v>0</v>
      </c>
      <c r="AB420" s="202">
        <v>0</v>
      </c>
      <c r="AC420" s="214">
        <v>0</v>
      </c>
      <c r="AE420" s="227">
        <f t="shared" si="18"/>
        <v>0</v>
      </c>
      <c r="AF420" s="228">
        <f t="shared" si="19"/>
        <v>0</v>
      </c>
      <c r="AG420" s="229">
        <f t="shared" si="20"/>
        <v>0</v>
      </c>
    </row>
    <row r="421" spans="1:33" s="209" customFormat="1" ht="13.8" x14ac:dyDescent="0.3">
      <c r="A421" s="210">
        <v>466</v>
      </c>
      <c r="B421" s="211">
        <v>466774774</v>
      </c>
      <c r="C421" s="212" t="s">
        <v>232</v>
      </c>
      <c r="D421" s="211">
        <v>774</v>
      </c>
      <c r="E421" s="212" t="s">
        <v>235</v>
      </c>
      <c r="F421" s="211">
        <v>774</v>
      </c>
      <c r="G421" s="213" t="s">
        <v>235</v>
      </c>
      <c r="H421" s="374">
        <v>49</v>
      </c>
      <c r="I421" s="201">
        <v>10012</v>
      </c>
      <c r="J421" s="202">
        <v>20891</v>
      </c>
      <c r="K421" s="202">
        <v>0</v>
      </c>
      <c r="L421" s="202">
        <v>893</v>
      </c>
      <c r="M421" s="375">
        <v>31796</v>
      </c>
      <c r="N421" s="203">
        <v>0.53846153846153855</v>
      </c>
      <c r="O421" s="204">
        <v>0</v>
      </c>
      <c r="P421" s="205">
        <v>0.09</v>
      </c>
      <c r="Q421" s="205">
        <v>0.1307354755058838</v>
      </c>
      <c r="R421" s="206">
        <v>-8275.5643035117719</v>
      </c>
      <c r="S421" s="207">
        <v>1558713</v>
      </c>
      <c r="T421" s="208">
        <v>0</v>
      </c>
      <c r="U421" s="208">
        <v>-61126</v>
      </c>
      <c r="V421" s="208">
        <v>-405502.65087207686</v>
      </c>
      <c r="W421" s="208">
        <v>43267</v>
      </c>
      <c r="X421" s="378">
        <v>1135351.3491279231</v>
      </c>
      <c r="Y421" s="215">
        <v>2</v>
      </c>
      <c r="Z421" s="204">
        <v>1.9780219780219781</v>
      </c>
      <c r="AA421" s="202">
        <v>62892</v>
      </c>
      <c r="AB421" s="202">
        <v>0</v>
      </c>
      <c r="AC421" s="214">
        <v>0</v>
      </c>
      <c r="AE421" s="227">
        <f t="shared" si="18"/>
        <v>0</v>
      </c>
      <c r="AF421" s="228">
        <f t="shared" si="19"/>
        <v>0</v>
      </c>
      <c r="AG421" s="229">
        <f t="shared" si="20"/>
        <v>-2.1271847183816135</v>
      </c>
    </row>
    <row r="422" spans="1:33" s="209" customFormat="1" ht="13.8" x14ac:dyDescent="0.3">
      <c r="A422" s="210">
        <v>469</v>
      </c>
      <c r="B422" s="211">
        <v>469035035</v>
      </c>
      <c r="C422" s="212" t="s">
        <v>239</v>
      </c>
      <c r="D422" s="211">
        <v>35</v>
      </c>
      <c r="E422" s="212" t="s">
        <v>22</v>
      </c>
      <c r="F422" s="211">
        <v>35</v>
      </c>
      <c r="G422" s="213" t="s">
        <v>22</v>
      </c>
      <c r="H422" s="374">
        <v>1199</v>
      </c>
      <c r="I422" s="201">
        <v>13186</v>
      </c>
      <c r="J422" s="202">
        <v>4627</v>
      </c>
      <c r="K422" s="202">
        <v>0</v>
      </c>
      <c r="L422" s="202">
        <v>893</v>
      </c>
      <c r="M422" s="375">
        <v>18706</v>
      </c>
      <c r="N422" s="203">
        <v>0</v>
      </c>
      <c r="O422" s="204">
        <v>0</v>
      </c>
      <c r="P422" s="205">
        <v>0.18</v>
      </c>
      <c r="Q422" s="205">
        <v>0.15096254097872849</v>
      </c>
      <c r="R422" s="206">
        <v>0</v>
      </c>
      <c r="S422" s="207">
        <v>21357787</v>
      </c>
      <c r="T422" s="208">
        <v>0</v>
      </c>
      <c r="U422" s="208">
        <v>0</v>
      </c>
      <c r="V422" s="208">
        <v>0</v>
      </c>
      <c r="W422" s="208">
        <v>1070707</v>
      </c>
      <c r="X422" s="378">
        <v>22428494</v>
      </c>
      <c r="Y422" s="215">
        <v>0</v>
      </c>
      <c r="Z422" s="204">
        <v>0</v>
      </c>
      <c r="AA422" s="202">
        <v>0</v>
      </c>
      <c r="AB422" s="202">
        <v>0</v>
      </c>
      <c r="AC422" s="214">
        <v>0</v>
      </c>
      <c r="AE422" s="227">
        <f t="shared" si="18"/>
        <v>0</v>
      </c>
      <c r="AF422" s="228">
        <f t="shared" si="19"/>
        <v>0</v>
      </c>
      <c r="AG422" s="229">
        <f t="shared" si="20"/>
        <v>0</v>
      </c>
    </row>
    <row r="423" spans="1:33" s="209" customFormat="1" ht="13.8" x14ac:dyDescent="0.3">
      <c r="A423" s="210">
        <v>469</v>
      </c>
      <c r="B423" s="211">
        <v>469035044</v>
      </c>
      <c r="C423" s="212" t="s">
        <v>239</v>
      </c>
      <c r="D423" s="211">
        <v>35</v>
      </c>
      <c r="E423" s="212" t="s">
        <v>22</v>
      </c>
      <c r="F423" s="211">
        <v>44</v>
      </c>
      <c r="G423" s="213" t="s">
        <v>35</v>
      </c>
      <c r="H423" s="374">
        <v>3</v>
      </c>
      <c r="I423" s="201">
        <v>12284.372571797174</v>
      </c>
      <c r="J423" s="202">
        <v>281</v>
      </c>
      <c r="K423" s="202">
        <v>0</v>
      </c>
      <c r="L423" s="202">
        <v>893</v>
      </c>
      <c r="M423" s="375">
        <v>13458.372571797174</v>
      </c>
      <c r="N423" s="203">
        <v>0</v>
      </c>
      <c r="O423" s="204">
        <v>0</v>
      </c>
      <c r="P423" s="205">
        <v>0.09</v>
      </c>
      <c r="Q423" s="205">
        <v>5.7376212232234096E-2</v>
      </c>
      <c r="R423" s="206">
        <v>0</v>
      </c>
      <c r="S423" s="207">
        <v>37695</v>
      </c>
      <c r="T423" s="208">
        <v>0</v>
      </c>
      <c r="U423" s="208">
        <v>0</v>
      </c>
      <c r="V423" s="208">
        <v>0</v>
      </c>
      <c r="W423" s="208">
        <v>2679</v>
      </c>
      <c r="X423" s="378">
        <v>40374</v>
      </c>
      <c r="Y423" s="215">
        <v>0</v>
      </c>
      <c r="Z423" s="204">
        <v>0</v>
      </c>
      <c r="AA423" s="202">
        <v>0</v>
      </c>
      <c r="AB423" s="202">
        <v>0</v>
      </c>
      <c r="AC423" s="214">
        <v>0</v>
      </c>
      <c r="AE423" s="227">
        <f t="shared" si="18"/>
        <v>0</v>
      </c>
      <c r="AF423" s="228">
        <f t="shared" si="19"/>
        <v>0</v>
      </c>
      <c r="AG423" s="229">
        <f t="shared" si="20"/>
        <v>0</v>
      </c>
    </row>
    <row r="424" spans="1:33" s="209" customFormat="1" ht="13.8" x14ac:dyDescent="0.3">
      <c r="A424" s="210">
        <v>469</v>
      </c>
      <c r="B424" s="211">
        <v>469035050</v>
      </c>
      <c r="C424" s="212" t="s">
        <v>239</v>
      </c>
      <c r="D424" s="211">
        <v>35</v>
      </c>
      <c r="E424" s="212" t="s">
        <v>22</v>
      </c>
      <c r="F424" s="211">
        <v>50</v>
      </c>
      <c r="G424" s="213" t="s">
        <v>112</v>
      </c>
      <c r="H424" s="374">
        <v>1</v>
      </c>
      <c r="I424" s="201">
        <v>10507.816296890631</v>
      </c>
      <c r="J424" s="202">
        <v>4475</v>
      </c>
      <c r="K424" s="202">
        <v>0</v>
      </c>
      <c r="L424" s="202">
        <v>893</v>
      </c>
      <c r="M424" s="375">
        <v>15875.816296890631</v>
      </c>
      <c r="N424" s="203">
        <v>0</v>
      </c>
      <c r="O424" s="204">
        <v>0</v>
      </c>
      <c r="P424" s="205">
        <v>0.09</v>
      </c>
      <c r="Q424" s="205">
        <v>4.1563955257377157E-3</v>
      </c>
      <c r="R424" s="206">
        <v>0</v>
      </c>
      <c r="S424" s="207">
        <v>14983</v>
      </c>
      <c r="T424" s="208">
        <v>0</v>
      </c>
      <c r="U424" s="208">
        <v>0</v>
      </c>
      <c r="V424" s="208">
        <v>0</v>
      </c>
      <c r="W424" s="208">
        <v>893</v>
      </c>
      <c r="X424" s="378">
        <v>15876</v>
      </c>
      <c r="Y424" s="215">
        <v>0</v>
      </c>
      <c r="Z424" s="204">
        <v>0</v>
      </c>
      <c r="AA424" s="202">
        <v>0</v>
      </c>
      <c r="AB424" s="202">
        <v>0</v>
      </c>
      <c r="AC424" s="214">
        <v>0</v>
      </c>
      <c r="AE424" s="227">
        <f t="shared" si="18"/>
        <v>0</v>
      </c>
      <c r="AF424" s="228">
        <f t="shared" si="19"/>
        <v>0</v>
      </c>
      <c r="AG424" s="229">
        <f t="shared" si="20"/>
        <v>0</v>
      </c>
    </row>
    <row r="425" spans="1:33" s="209" customFormat="1" ht="13.8" x14ac:dyDescent="0.3">
      <c r="A425" s="210">
        <v>469</v>
      </c>
      <c r="B425" s="211">
        <v>469035073</v>
      </c>
      <c r="C425" s="212" t="s">
        <v>239</v>
      </c>
      <c r="D425" s="211">
        <v>35</v>
      </c>
      <c r="E425" s="212" t="s">
        <v>22</v>
      </c>
      <c r="F425" s="211">
        <v>73</v>
      </c>
      <c r="G425" s="213" t="s">
        <v>37</v>
      </c>
      <c r="H425" s="374">
        <v>1</v>
      </c>
      <c r="I425" s="201">
        <v>10755.2580295355</v>
      </c>
      <c r="J425" s="202">
        <v>7486</v>
      </c>
      <c r="K425" s="202">
        <v>0</v>
      </c>
      <c r="L425" s="202">
        <v>893</v>
      </c>
      <c r="M425" s="375">
        <v>19134.2580295355</v>
      </c>
      <c r="N425" s="203">
        <v>0</v>
      </c>
      <c r="O425" s="204">
        <v>0</v>
      </c>
      <c r="P425" s="205">
        <v>0.09</v>
      </c>
      <c r="Q425" s="205">
        <v>5.9568197800701573E-3</v>
      </c>
      <c r="R425" s="206">
        <v>0</v>
      </c>
      <c r="S425" s="207">
        <v>18241</v>
      </c>
      <c r="T425" s="208">
        <v>0</v>
      </c>
      <c r="U425" s="208">
        <v>0</v>
      </c>
      <c r="V425" s="208">
        <v>0</v>
      </c>
      <c r="W425" s="208">
        <v>893</v>
      </c>
      <c r="X425" s="378">
        <v>19134</v>
      </c>
      <c r="Y425" s="215">
        <v>0</v>
      </c>
      <c r="Z425" s="204">
        <v>0</v>
      </c>
      <c r="AA425" s="202">
        <v>0</v>
      </c>
      <c r="AB425" s="202">
        <v>0</v>
      </c>
      <c r="AC425" s="214">
        <v>0</v>
      </c>
      <c r="AE425" s="227">
        <f t="shared" si="18"/>
        <v>0</v>
      </c>
      <c r="AF425" s="228">
        <f t="shared" si="19"/>
        <v>0</v>
      </c>
      <c r="AG425" s="229">
        <f t="shared" si="20"/>
        <v>0</v>
      </c>
    </row>
    <row r="426" spans="1:33" s="209" customFormat="1" ht="13.8" x14ac:dyDescent="0.3">
      <c r="A426" s="210">
        <v>469</v>
      </c>
      <c r="B426" s="211">
        <v>469035093</v>
      </c>
      <c r="C426" s="212" t="s">
        <v>239</v>
      </c>
      <c r="D426" s="211">
        <v>35</v>
      </c>
      <c r="E426" s="212" t="s">
        <v>22</v>
      </c>
      <c r="F426" s="211">
        <v>93</v>
      </c>
      <c r="G426" s="213" t="s">
        <v>25</v>
      </c>
      <c r="H426" s="374">
        <v>1</v>
      </c>
      <c r="I426" s="201">
        <v>10780</v>
      </c>
      <c r="J426" s="202">
        <v>309</v>
      </c>
      <c r="K426" s="202">
        <v>0</v>
      </c>
      <c r="L426" s="202">
        <v>893</v>
      </c>
      <c r="M426" s="375">
        <v>11982</v>
      </c>
      <c r="N426" s="203">
        <v>0</v>
      </c>
      <c r="O426" s="204">
        <v>0</v>
      </c>
      <c r="P426" s="205">
        <v>0.09</v>
      </c>
      <c r="Q426" s="205">
        <v>9.2476404965341666E-2</v>
      </c>
      <c r="R426" s="206">
        <v>0</v>
      </c>
      <c r="S426" s="207">
        <v>11089</v>
      </c>
      <c r="T426" s="208">
        <v>0</v>
      </c>
      <c r="U426" s="208">
        <v>0</v>
      </c>
      <c r="V426" s="208">
        <v>0</v>
      </c>
      <c r="W426" s="208">
        <v>893</v>
      </c>
      <c r="X426" s="378">
        <v>11982</v>
      </c>
      <c r="Y426" s="215">
        <v>0</v>
      </c>
      <c r="Z426" s="204">
        <v>0</v>
      </c>
      <c r="AA426" s="202">
        <v>0</v>
      </c>
      <c r="AB426" s="202">
        <v>0</v>
      </c>
      <c r="AC426" s="214">
        <v>0</v>
      </c>
      <c r="AE426" s="227">
        <f t="shared" si="18"/>
        <v>0</v>
      </c>
      <c r="AF426" s="228">
        <f t="shared" si="19"/>
        <v>0</v>
      </c>
      <c r="AG426" s="229">
        <f t="shared" si="20"/>
        <v>0</v>
      </c>
    </row>
    <row r="427" spans="1:33" s="209" customFormat="1" ht="13.8" x14ac:dyDescent="0.3">
      <c r="A427" s="210">
        <v>469</v>
      </c>
      <c r="B427" s="211">
        <v>469035163</v>
      </c>
      <c r="C427" s="212" t="s">
        <v>239</v>
      </c>
      <c r="D427" s="211">
        <v>35</v>
      </c>
      <c r="E427" s="212" t="s">
        <v>22</v>
      </c>
      <c r="F427" s="211">
        <v>163</v>
      </c>
      <c r="G427" s="213" t="s">
        <v>27</v>
      </c>
      <c r="H427" s="374">
        <v>1</v>
      </c>
      <c r="I427" s="201">
        <v>12625.091753212768</v>
      </c>
      <c r="J427" s="202">
        <v>533</v>
      </c>
      <c r="K427" s="202">
        <v>0</v>
      </c>
      <c r="L427" s="202">
        <v>893</v>
      </c>
      <c r="M427" s="375">
        <v>14051.091753212768</v>
      </c>
      <c r="N427" s="203">
        <v>0</v>
      </c>
      <c r="O427" s="204">
        <v>0</v>
      </c>
      <c r="P427" s="205">
        <v>0.18</v>
      </c>
      <c r="Q427" s="205">
        <v>9.3618846151728011E-2</v>
      </c>
      <c r="R427" s="206">
        <v>0</v>
      </c>
      <c r="S427" s="207">
        <v>13158</v>
      </c>
      <c r="T427" s="208">
        <v>0</v>
      </c>
      <c r="U427" s="208">
        <v>0</v>
      </c>
      <c r="V427" s="208">
        <v>0</v>
      </c>
      <c r="W427" s="208">
        <v>893</v>
      </c>
      <c r="X427" s="378">
        <v>14051</v>
      </c>
      <c r="Y427" s="215">
        <v>0</v>
      </c>
      <c r="Z427" s="204">
        <v>0</v>
      </c>
      <c r="AA427" s="202">
        <v>0</v>
      </c>
      <c r="AB427" s="202">
        <v>0</v>
      </c>
      <c r="AC427" s="214">
        <v>0</v>
      </c>
      <c r="AE427" s="227">
        <f t="shared" si="18"/>
        <v>0</v>
      </c>
      <c r="AF427" s="228">
        <f t="shared" si="19"/>
        <v>0</v>
      </c>
      <c r="AG427" s="229">
        <f t="shared" si="20"/>
        <v>0</v>
      </c>
    </row>
    <row r="428" spans="1:33" s="209" customFormat="1" ht="13.8" x14ac:dyDescent="0.3">
      <c r="A428" s="210">
        <v>469</v>
      </c>
      <c r="B428" s="211">
        <v>469035165</v>
      </c>
      <c r="C428" s="212" t="s">
        <v>239</v>
      </c>
      <c r="D428" s="211">
        <v>35</v>
      </c>
      <c r="E428" s="212" t="s">
        <v>22</v>
      </c>
      <c r="F428" s="211">
        <v>165</v>
      </c>
      <c r="G428" s="213" t="s">
        <v>28</v>
      </c>
      <c r="H428" s="374">
        <v>1</v>
      </c>
      <c r="I428" s="201">
        <v>12035.764419431875</v>
      </c>
      <c r="J428" s="202">
        <v>421</v>
      </c>
      <c r="K428" s="202">
        <v>0</v>
      </c>
      <c r="L428" s="202">
        <v>893</v>
      </c>
      <c r="M428" s="375">
        <v>13349.764419431875</v>
      </c>
      <c r="N428" s="203">
        <v>0</v>
      </c>
      <c r="O428" s="204">
        <v>0</v>
      </c>
      <c r="P428" s="205">
        <v>9.8299999999999998E-2</v>
      </c>
      <c r="Q428" s="205">
        <v>0.11134395972074</v>
      </c>
      <c r="R428" s="206">
        <v>0</v>
      </c>
      <c r="S428" s="207">
        <v>12457</v>
      </c>
      <c r="T428" s="208">
        <v>0</v>
      </c>
      <c r="U428" s="208">
        <v>0</v>
      </c>
      <c r="V428" s="208">
        <v>0</v>
      </c>
      <c r="W428" s="208">
        <v>893</v>
      </c>
      <c r="X428" s="378">
        <v>13350</v>
      </c>
      <c r="Y428" s="215">
        <v>0</v>
      </c>
      <c r="Z428" s="204">
        <v>0</v>
      </c>
      <c r="AA428" s="202">
        <v>0</v>
      </c>
      <c r="AB428" s="202">
        <v>0</v>
      </c>
      <c r="AC428" s="214">
        <v>0</v>
      </c>
      <c r="AE428" s="227">
        <f t="shared" si="18"/>
        <v>0</v>
      </c>
      <c r="AF428" s="228">
        <f t="shared" si="19"/>
        <v>0</v>
      </c>
      <c r="AG428" s="229">
        <f t="shared" si="20"/>
        <v>0</v>
      </c>
    </row>
    <row r="429" spans="1:33" s="209" customFormat="1" ht="13.8" x14ac:dyDescent="0.3">
      <c r="A429" s="210">
        <v>469</v>
      </c>
      <c r="B429" s="211">
        <v>469035207</v>
      </c>
      <c r="C429" s="212" t="s">
        <v>239</v>
      </c>
      <c r="D429" s="211">
        <v>35</v>
      </c>
      <c r="E429" s="212" t="s">
        <v>22</v>
      </c>
      <c r="F429" s="211">
        <v>207</v>
      </c>
      <c r="G429" s="213" t="s">
        <v>40</v>
      </c>
      <c r="H429" s="374">
        <v>1</v>
      </c>
      <c r="I429" s="201">
        <v>10604.003495667283</v>
      </c>
      <c r="J429" s="202">
        <v>6742</v>
      </c>
      <c r="K429" s="202">
        <v>0</v>
      </c>
      <c r="L429" s="202">
        <v>893</v>
      </c>
      <c r="M429" s="375">
        <v>18239.003495667283</v>
      </c>
      <c r="N429" s="203">
        <v>0</v>
      </c>
      <c r="O429" s="204">
        <v>0</v>
      </c>
      <c r="P429" s="205">
        <v>0.09</v>
      </c>
      <c r="Q429" s="205">
        <v>3.3917114893619577E-4</v>
      </c>
      <c r="R429" s="206">
        <v>0</v>
      </c>
      <c r="S429" s="207">
        <v>17346</v>
      </c>
      <c r="T429" s="208">
        <v>0</v>
      </c>
      <c r="U429" s="208">
        <v>0</v>
      </c>
      <c r="V429" s="208">
        <v>0</v>
      </c>
      <c r="W429" s="208">
        <v>893</v>
      </c>
      <c r="X429" s="378">
        <v>18239</v>
      </c>
      <c r="Y429" s="215">
        <v>0</v>
      </c>
      <c r="Z429" s="204">
        <v>0</v>
      </c>
      <c r="AA429" s="202">
        <v>0</v>
      </c>
      <c r="AB429" s="202">
        <v>0</v>
      </c>
      <c r="AC429" s="214">
        <v>0</v>
      </c>
      <c r="AE429" s="227">
        <f t="shared" si="18"/>
        <v>0</v>
      </c>
      <c r="AF429" s="228">
        <f t="shared" si="19"/>
        <v>0</v>
      </c>
      <c r="AG429" s="229">
        <f t="shared" si="20"/>
        <v>0</v>
      </c>
    </row>
    <row r="430" spans="1:33" s="209" customFormat="1" ht="13.8" x14ac:dyDescent="0.3">
      <c r="A430" s="210">
        <v>469</v>
      </c>
      <c r="B430" s="211">
        <v>469035220</v>
      </c>
      <c r="C430" s="212" t="s">
        <v>239</v>
      </c>
      <c r="D430" s="211">
        <v>35</v>
      </c>
      <c r="E430" s="212" t="s">
        <v>22</v>
      </c>
      <c r="F430" s="211">
        <v>220</v>
      </c>
      <c r="G430" s="213" t="s">
        <v>42</v>
      </c>
      <c r="H430" s="374">
        <v>1</v>
      </c>
      <c r="I430" s="201">
        <v>11093.762837015447</v>
      </c>
      <c r="J430" s="202">
        <v>4440</v>
      </c>
      <c r="K430" s="202">
        <v>0</v>
      </c>
      <c r="L430" s="202">
        <v>893</v>
      </c>
      <c r="M430" s="375">
        <v>16426.762837015449</v>
      </c>
      <c r="N430" s="203">
        <v>0</v>
      </c>
      <c r="O430" s="204">
        <v>0</v>
      </c>
      <c r="P430" s="205">
        <v>0.09</v>
      </c>
      <c r="Q430" s="205">
        <v>1.4823609411200473E-2</v>
      </c>
      <c r="R430" s="206">
        <v>0</v>
      </c>
      <c r="S430" s="207">
        <v>15534</v>
      </c>
      <c r="T430" s="208">
        <v>0</v>
      </c>
      <c r="U430" s="208">
        <v>0</v>
      </c>
      <c r="V430" s="208">
        <v>0</v>
      </c>
      <c r="W430" s="208">
        <v>893</v>
      </c>
      <c r="X430" s="378">
        <v>16427</v>
      </c>
      <c r="Y430" s="215">
        <v>0</v>
      </c>
      <c r="Z430" s="204">
        <v>0</v>
      </c>
      <c r="AA430" s="202">
        <v>0</v>
      </c>
      <c r="AB430" s="202">
        <v>0</v>
      </c>
      <c r="AC430" s="214">
        <v>0</v>
      </c>
      <c r="AE430" s="227">
        <f t="shared" si="18"/>
        <v>0</v>
      </c>
      <c r="AF430" s="228">
        <f t="shared" si="19"/>
        <v>0</v>
      </c>
      <c r="AG430" s="229">
        <f t="shared" si="20"/>
        <v>0</v>
      </c>
    </row>
    <row r="431" spans="1:33" s="209" customFormat="1" ht="13.8" x14ac:dyDescent="0.3">
      <c r="A431" s="210">
        <v>469</v>
      </c>
      <c r="B431" s="211">
        <v>469035243</v>
      </c>
      <c r="C431" s="212" t="s">
        <v>239</v>
      </c>
      <c r="D431" s="211">
        <v>35</v>
      </c>
      <c r="E431" s="212" t="s">
        <v>22</v>
      </c>
      <c r="F431" s="211">
        <v>243</v>
      </c>
      <c r="G431" s="213" t="s">
        <v>74</v>
      </c>
      <c r="H431" s="374">
        <v>1</v>
      </c>
      <c r="I431" s="201">
        <v>15045</v>
      </c>
      <c r="J431" s="202">
        <v>3133</v>
      </c>
      <c r="K431" s="202">
        <v>0</v>
      </c>
      <c r="L431" s="202">
        <v>893</v>
      </c>
      <c r="M431" s="375">
        <v>19071</v>
      </c>
      <c r="N431" s="203">
        <v>0</v>
      </c>
      <c r="O431" s="204">
        <v>0</v>
      </c>
      <c r="P431" s="205">
        <v>0.09</v>
      </c>
      <c r="Q431" s="205">
        <v>4.9857181903632123E-3</v>
      </c>
      <c r="R431" s="206">
        <v>0</v>
      </c>
      <c r="S431" s="207">
        <v>18178</v>
      </c>
      <c r="T431" s="208">
        <v>0</v>
      </c>
      <c r="U431" s="208">
        <v>0</v>
      </c>
      <c r="V431" s="208">
        <v>0</v>
      </c>
      <c r="W431" s="208">
        <v>893</v>
      </c>
      <c r="X431" s="378">
        <v>19071</v>
      </c>
      <c r="Y431" s="215">
        <v>0</v>
      </c>
      <c r="Z431" s="204">
        <v>0</v>
      </c>
      <c r="AA431" s="202">
        <v>0</v>
      </c>
      <c r="AB431" s="202">
        <v>0</v>
      </c>
      <c r="AC431" s="214">
        <v>0</v>
      </c>
      <c r="AE431" s="227">
        <f t="shared" si="18"/>
        <v>0</v>
      </c>
      <c r="AF431" s="228">
        <f t="shared" si="19"/>
        <v>0</v>
      </c>
      <c r="AG431" s="229">
        <f t="shared" si="20"/>
        <v>0</v>
      </c>
    </row>
    <row r="432" spans="1:33" s="209" customFormat="1" ht="13.8" x14ac:dyDescent="0.3">
      <c r="A432" s="210">
        <v>469</v>
      </c>
      <c r="B432" s="211">
        <v>469035244</v>
      </c>
      <c r="C432" s="212" t="s">
        <v>239</v>
      </c>
      <c r="D432" s="211">
        <v>35</v>
      </c>
      <c r="E432" s="212" t="s">
        <v>22</v>
      </c>
      <c r="F432" s="211">
        <v>244</v>
      </c>
      <c r="G432" s="213" t="s">
        <v>43</v>
      </c>
      <c r="H432" s="374">
        <v>7</v>
      </c>
      <c r="I432" s="201">
        <v>8944</v>
      </c>
      <c r="J432" s="202">
        <v>3540</v>
      </c>
      <c r="K432" s="202">
        <v>0</v>
      </c>
      <c r="L432" s="202">
        <v>893</v>
      </c>
      <c r="M432" s="375">
        <v>13377</v>
      </c>
      <c r="N432" s="203">
        <v>0</v>
      </c>
      <c r="O432" s="204">
        <v>0</v>
      </c>
      <c r="P432" s="205">
        <v>0.18</v>
      </c>
      <c r="Q432" s="205">
        <v>0.11013649821134344</v>
      </c>
      <c r="R432" s="206">
        <v>0</v>
      </c>
      <c r="S432" s="207">
        <v>87388</v>
      </c>
      <c r="T432" s="208">
        <v>0</v>
      </c>
      <c r="U432" s="208">
        <v>0</v>
      </c>
      <c r="V432" s="208">
        <v>0</v>
      </c>
      <c r="W432" s="208">
        <v>6251</v>
      </c>
      <c r="X432" s="378">
        <v>93639</v>
      </c>
      <c r="Y432" s="215">
        <v>2</v>
      </c>
      <c r="Z432" s="204">
        <v>0</v>
      </c>
      <c r="AA432" s="202">
        <v>0</v>
      </c>
      <c r="AB432" s="202">
        <v>0</v>
      </c>
      <c r="AC432" s="214">
        <v>0</v>
      </c>
      <c r="AE432" s="227">
        <f t="shared" si="18"/>
        <v>0</v>
      </c>
      <c r="AF432" s="228">
        <f t="shared" si="19"/>
        <v>0</v>
      </c>
      <c r="AG432" s="229">
        <f t="shared" si="20"/>
        <v>0</v>
      </c>
    </row>
    <row r="433" spans="1:33" s="209" customFormat="1" ht="13.8" x14ac:dyDescent="0.3">
      <c r="A433" s="210">
        <v>469</v>
      </c>
      <c r="B433" s="211">
        <v>469035285</v>
      </c>
      <c r="C433" s="212" t="s">
        <v>239</v>
      </c>
      <c r="D433" s="211">
        <v>35</v>
      </c>
      <c r="E433" s="212" t="s">
        <v>22</v>
      </c>
      <c r="F433" s="211">
        <v>285</v>
      </c>
      <c r="G433" s="213" t="s">
        <v>44</v>
      </c>
      <c r="H433" s="374">
        <v>1</v>
      </c>
      <c r="I433" s="201">
        <v>11088.295368529887</v>
      </c>
      <c r="J433" s="202">
        <v>3396</v>
      </c>
      <c r="K433" s="202">
        <v>0</v>
      </c>
      <c r="L433" s="202">
        <v>893</v>
      </c>
      <c r="M433" s="375">
        <v>15377.295368529887</v>
      </c>
      <c r="N433" s="203">
        <v>0</v>
      </c>
      <c r="O433" s="204">
        <v>0</v>
      </c>
      <c r="P433" s="205">
        <v>0.09</v>
      </c>
      <c r="Q433" s="205">
        <v>3.5564245059522007E-2</v>
      </c>
      <c r="R433" s="206">
        <v>0</v>
      </c>
      <c r="S433" s="207">
        <v>14484</v>
      </c>
      <c r="T433" s="208">
        <v>0</v>
      </c>
      <c r="U433" s="208">
        <v>0</v>
      </c>
      <c r="V433" s="208">
        <v>0</v>
      </c>
      <c r="W433" s="208">
        <v>893</v>
      </c>
      <c r="X433" s="378">
        <v>15377</v>
      </c>
      <c r="Y433" s="215">
        <v>0</v>
      </c>
      <c r="Z433" s="204">
        <v>0</v>
      </c>
      <c r="AA433" s="202">
        <v>0</v>
      </c>
      <c r="AB433" s="202">
        <v>0</v>
      </c>
      <c r="AC433" s="214">
        <v>0</v>
      </c>
      <c r="AE433" s="227">
        <f t="shared" si="18"/>
        <v>0</v>
      </c>
      <c r="AF433" s="228">
        <f t="shared" si="19"/>
        <v>0</v>
      </c>
      <c r="AG433" s="229">
        <f t="shared" si="20"/>
        <v>0</v>
      </c>
    </row>
    <row r="434" spans="1:33" s="209" customFormat="1" ht="13.8" x14ac:dyDescent="0.3">
      <c r="A434" s="210">
        <v>470</v>
      </c>
      <c r="B434" s="211">
        <v>470165009</v>
      </c>
      <c r="C434" s="212" t="s">
        <v>240</v>
      </c>
      <c r="D434" s="211">
        <v>165</v>
      </c>
      <c r="E434" s="212" t="s">
        <v>28</v>
      </c>
      <c r="F434" s="211">
        <v>9</v>
      </c>
      <c r="G434" s="213" t="s">
        <v>108</v>
      </c>
      <c r="H434" s="374">
        <v>4</v>
      </c>
      <c r="I434" s="201">
        <v>10430.084590823428</v>
      </c>
      <c r="J434" s="202">
        <v>6663</v>
      </c>
      <c r="K434" s="202">
        <v>0</v>
      </c>
      <c r="L434" s="202">
        <v>893</v>
      </c>
      <c r="M434" s="375">
        <v>17986.084590823426</v>
      </c>
      <c r="N434" s="203">
        <v>0</v>
      </c>
      <c r="O434" s="204">
        <v>0</v>
      </c>
      <c r="P434" s="205">
        <v>0.09</v>
      </c>
      <c r="Q434" s="205">
        <v>2.553844673629116E-3</v>
      </c>
      <c r="R434" s="206">
        <v>0</v>
      </c>
      <c r="S434" s="207">
        <v>68372</v>
      </c>
      <c r="T434" s="208">
        <v>0</v>
      </c>
      <c r="U434" s="208">
        <v>0</v>
      </c>
      <c r="V434" s="208">
        <v>0</v>
      </c>
      <c r="W434" s="208">
        <v>3572</v>
      </c>
      <c r="X434" s="378">
        <v>71944</v>
      </c>
      <c r="Y434" s="215">
        <v>0</v>
      </c>
      <c r="Z434" s="204">
        <v>0</v>
      </c>
      <c r="AA434" s="202">
        <v>0</v>
      </c>
      <c r="AB434" s="202">
        <v>0</v>
      </c>
      <c r="AC434" s="214">
        <v>0</v>
      </c>
      <c r="AE434" s="227">
        <f t="shared" si="18"/>
        <v>0</v>
      </c>
      <c r="AF434" s="228">
        <f t="shared" si="19"/>
        <v>0</v>
      </c>
      <c r="AG434" s="229">
        <f t="shared" si="20"/>
        <v>0</v>
      </c>
    </row>
    <row r="435" spans="1:33" s="209" customFormat="1" ht="13.8" x14ac:dyDescent="0.3">
      <c r="A435" s="210">
        <v>470</v>
      </c>
      <c r="B435" s="211">
        <v>470165035</v>
      </c>
      <c r="C435" s="212" t="s">
        <v>240</v>
      </c>
      <c r="D435" s="211">
        <v>165</v>
      </c>
      <c r="E435" s="212" t="s">
        <v>28</v>
      </c>
      <c r="F435" s="211">
        <v>35</v>
      </c>
      <c r="G435" s="213" t="s">
        <v>22</v>
      </c>
      <c r="H435" s="374">
        <v>3</v>
      </c>
      <c r="I435" s="201">
        <v>9001</v>
      </c>
      <c r="J435" s="202">
        <v>3158</v>
      </c>
      <c r="K435" s="202">
        <v>0</v>
      </c>
      <c r="L435" s="202">
        <v>893</v>
      </c>
      <c r="M435" s="375">
        <v>13052</v>
      </c>
      <c r="N435" s="203">
        <v>0</v>
      </c>
      <c r="O435" s="204">
        <v>0</v>
      </c>
      <c r="P435" s="205">
        <v>0.18</v>
      </c>
      <c r="Q435" s="205">
        <v>0.15096254097872849</v>
      </c>
      <c r="R435" s="206">
        <v>0</v>
      </c>
      <c r="S435" s="207">
        <v>36477</v>
      </c>
      <c r="T435" s="208">
        <v>0</v>
      </c>
      <c r="U435" s="208">
        <v>0</v>
      </c>
      <c r="V435" s="208">
        <v>0</v>
      </c>
      <c r="W435" s="208">
        <v>2679</v>
      </c>
      <c r="X435" s="378">
        <v>39156</v>
      </c>
      <c r="Y435" s="215">
        <v>0</v>
      </c>
      <c r="Z435" s="204">
        <v>0</v>
      </c>
      <c r="AA435" s="202">
        <v>0</v>
      </c>
      <c r="AB435" s="202">
        <v>0</v>
      </c>
      <c r="AC435" s="214">
        <v>0</v>
      </c>
      <c r="AE435" s="227">
        <f t="shared" si="18"/>
        <v>0</v>
      </c>
      <c r="AF435" s="228">
        <f t="shared" si="19"/>
        <v>0</v>
      </c>
      <c r="AG435" s="229">
        <f t="shared" si="20"/>
        <v>0</v>
      </c>
    </row>
    <row r="436" spans="1:33" s="209" customFormat="1" ht="13.8" x14ac:dyDescent="0.3">
      <c r="A436" s="210">
        <v>470</v>
      </c>
      <c r="B436" s="211">
        <v>470165057</v>
      </c>
      <c r="C436" s="212" t="s">
        <v>240</v>
      </c>
      <c r="D436" s="211">
        <v>165</v>
      </c>
      <c r="E436" s="212" t="s">
        <v>28</v>
      </c>
      <c r="F436" s="211">
        <v>57</v>
      </c>
      <c r="G436" s="213" t="s">
        <v>23</v>
      </c>
      <c r="H436" s="374">
        <v>3</v>
      </c>
      <c r="I436" s="201">
        <v>10598</v>
      </c>
      <c r="J436" s="202">
        <v>539</v>
      </c>
      <c r="K436" s="202">
        <v>0</v>
      </c>
      <c r="L436" s="202">
        <v>893</v>
      </c>
      <c r="M436" s="375">
        <v>12030</v>
      </c>
      <c r="N436" s="203">
        <v>0</v>
      </c>
      <c r="O436" s="204">
        <v>0</v>
      </c>
      <c r="P436" s="205">
        <v>0.18</v>
      </c>
      <c r="Q436" s="205">
        <v>0.13019288988377753</v>
      </c>
      <c r="R436" s="206">
        <v>0</v>
      </c>
      <c r="S436" s="207">
        <v>33411</v>
      </c>
      <c r="T436" s="208">
        <v>0</v>
      </c>
      <c r="U436" s="208">
        <v>0</v>
      </c>
      <c r="V436" s="208">
        <v>0</v>
      </c>
      <c r="W436" s="208">
        <v>2679</v>
      </c>
      <c r="X436" s="378">
        <v>36090</v>
      </c>
      <c r="Y436" s="215">
        <v>0</v>
      </c>
      <c r="Z436" s="204">
        <v>0</v>
      </c>
      <c r="AA436" s="202">
        <v>0</v>
      </c>
      <c r="AB436" s="202">
        <v>0</v>
      </c>
      <c r="AC436" s="214">
        <v>0</v>
      </c>
      <c r="AE436" s="227">
        <f t="shared" si="18"/>
        <v>0</v>
      </c>
      <c r="AF436" s="228">
        <f t="shared" si="19"/>
        <v>0</v>
      </c>
      <c r="AG436" s="229">
        <f t="shared" si="20"/>
        <v>0</v>
      </c>
    </row>
    <row r="437" spans="1:33" s="209" customFormat="1" ht="13.8" x14ac:dyDescent="0.3">
      <c r="A437" s="210">
        <v>470</v>
      </c>
      <c r="B437" s="211">
        <v>470165093</v>
      </c>
      <c r="C437" s="212" t="s">
        <v>240</v>
      </c>
      <c r="D437" s="211">
        <v>165</v>
      </c>
      <c r="E437" s="212" t="s">
        <v>28</v>
      </c>
      <c r="F437" s="211">
        <v>93</v>
      </c>
      <c r="G437" s="213" t="s">
        <v>25</v>
      </c>
      <c r="H437" s="374">
        <v>183</v>
      </c>
      <c r="I437" s="201">
        <v>10700</v>
      </c>
      <c r="J437" s="202">
        <v>306</v>
      </c>
      <c r="K437" s="202">
        <v>0</v>
      </c>
      <c r="L437" s="202">
        <v>893</v>
      </c>
      <c r="M437" s="375">
        <v>11899</v>
      </c>
      <c r="N437" s="203">
        <v>0</v>
      </c>
      <c r="O437" s="204">
        <v>0</v>
      </c>
      <c r="P437" s="205">
        <v>0.09</v>
      </c>
      <c r="Q437" s="205">
        <v>9.2476404965341666E-2</v>
      </c>
      <c r="R437" s="206">
        <v>0</v>
      </c>
      <c r="S437" s="207">
        <v>2014098</v>
      </c>
      <c r="T437" s="208">
        <v>0</v>
      </c>
      <c r="U437" s="208">
        <v>0</v>
      </c>
      <c r="V437" s="208">
        <v>0</v>
      </c>
      <c r="W437" s="208">
        <v>163419</v>
      </c>
      <c r="X437" s="378">
        <v>2177517</v>
      </c>
      <c r="Y437" s="215">
        <v>0</v>
      </c>
      <c r="Z437" s="204">
        <v>0</v>
      </c>
      <c r="AA437" s="202">
        <v>0</v>
      </c>
      <c r="AB437" s="202">
        <v>0</v>
      </c>
      <c r="AC437" s="214">
        <v>0</v>
      </c>
      <c r="AE437" s="227">
        <f t="shared" si="18"/>
        <v>0</v>
      </c>
      <c r="AF437" s="228">
        <f t="shared" si="19"/>
        <v>0</v>
      </c>
      <c r="AG437" s="229">
        <f t="shared" si="20"/>
        <v>-1</v>
      </c>
    </row>
    <row r="438" spans="1:33" s="209" customFormat="1" ht="13.8" x14ac:dyDescent="0.3">
      <c r="A438" s="210">
        <v>470</v>
      </c>
      <c r="B438" s="211">
        <v>470165163</v>
      </c>
      <c r="C438" s="212" t="s">
        <v>240</v>
      </c>
      <c r="D438" s="211">
        <v>165</v>
      </c>
      <c r="E438" s="212" t="s">
        <v>28</v>
      </c>
      <c r="F438" s="211">
        <v>163</v>
      </c>
      <c r="G438" s="213" t="s">
        <v>27</v>
      </c>
      <c r="H438" s="374">
        <v>23</v>
      </c>
      <c r="I438" s="201">
        <v>11440</v>
      </c>
      <c r="J438" s="202">
        <v>483</v>
      </c>
      <c r="K438" s="202">
        <v>0</v>
      </c>
      <c r="L438" s="202">
        <v>893</v>
      </c>
      <c r="M438" s="375">
        <v>12816</v>
      </c>
      <c r="N438" s="203">
        <v>0</v>
      </c>
      <c r="O438" s="204">
        <v>0</v>
      </c>
      <c r="P438" s="205">
        <v>0.18</v>
      </c>
      <c r="Q438" s="205">
        <v>9.3618846151728011E-2</v>
      </c>
      <c r="R438" s="206">
        <v>0</v>
      </c>
      <c r="S438" s="207">
        <v>274229</v>
      </c>
      <c r="T438" s="208">
        <v>0</v>
      </c>
      <c r="U438" s="208">
        <v>0</v>
      </c>
      <c r="V438" s="208">
        <v>0</v>
      </c>
      <c r="W438" s="208">
        <v>20539</v>
      </c>
      <c r="X438" s="378">
        <v>294768</v>
      </c>
      <c r="Y438" s="215">
        <v>0</v>
      </c>
      <c r="Z438" s="204">
        <v>0</v>
      </c>
      <c r="AA438" s="202">
        <v>0</v>
      </c>
      <c r="AB438" s="202">
        <v>0</v>
      </c>
      <c r="AC438" s="214">
        <v>0</v>
      </c>
      <c r="AE438" s="227">
        <f t="shared" si="18"/>
        <v>0</v>
      </c>
      <c r="AF438" s="228">
        <f t="shared" si="19"/>
        <v>0</v>
      </c>
      <c r="AG438" s="229">
        <f t="shared" si="20"/>
        <v>0</v>
      </c>
    </row>
    <row r="439" spans="1:33" s="209" customFormat="1" ht="13.8" x14ac:dyDescent="0.3">
      <c r="A439" s="210">
        <v>470</v>
      </c>
      <c r="B439" s="211">
        <v>470165164</v>
      </c>
      <c r="C439" s="212" t="s">
        <v>240</v>
      </c>
      <c r="D439" s="211">
        <v>165</v>
      </c>
      <c r="E439" s="212" t="s">
        <v>28</v>
      </c>
      <c r="F439" s="211">
        <v>164</v>
      </c>
      <c r="G439" s="213" t="s">
        <v>116</v>
      </c>
      <c r="H439" s="374">
        <v>3</v>
      </c>
      <c r="I439" s="201">
        <v>9980.0885387927956</v>
      </c>
      <c r="J439" s="202">
        <v>4586</v>
      </c>
      <c r="K439" s="202">
        <v>0</v>
      </c>
      <c r="L439" s="202">
        <v>893</v>
      </c>
      <c r="M439" s="375">
        <v>15459.088538792796</v>
      </c>
      <c r="N439" s="203">
        <v>0</v>
      </c>
      <c r="O439" s="204">
        <v>0</v>
      </c>
      <c r="P439" s="205">
        <v>0.09</v>
      </c>
      <c r="Q439" s="205">
        <v>2.3257733329536115E-3</v>
      </c>
      <c r="R439" s="206">
        <v>0</v>
      </c>
      <c r="S439" s="207">
        <v>43698</v>
      </c>
      <c r="T439" s="208">
        <v>0</v>
      </c>
      <c r="U439" s="208">
        <v>0</v>
      </c>
      <c r="V439" s="208">
        <v>0</v>
      </c>
      <c r="W439" s="208">
        <v>2679</v>
      </c>
      <c r="X439" s="378">
        <v>46377</v>
      </c>
      <c r="Y439" s="215">
        <v>0</v>
      </c>
      <c r="Z439" s="204">
        <v>0</v>
      </c>
      <c r="AA439" s="202">
        <v>0</v>
      </c>
      <c r="AB439" s="202">
        <v>0</v>
      </c>
      <c r="AC439" s="214">
        <v>0</v>
      </c>
      <c r="AE439" s="227">
        <f t="shared" si="18"/>
        <v>0</v>
      </c>
      <c r="AF439" s="228">
        <f t="shared" si="19"/>
        <v>0</v>
      </c>
      <c r="AG439" s="229">
        <f t="shared" si="20"/>
        <v>0</v>
      </c>
    </row>
    <row r="440" spans="1:33" s="209" customFormat="1" ht="13.8" x14ac:dyDescent="0.3">
      <c r="A440" s="210">
        <v>470</v>
      </c>
      <c r="B440" s="211">
        <v>470165165</v>
      </c>
      <c r="C440" s="212" t="s">
        <v>240</v>
      </c>
      <c r="D440" s="211">
        <v>165</v>
      </c>
      <c r="E440" s="212" t="s">
        <v>28</v>
      </c>
      <c r="F440" s="211">
        <v>165</v>
      </c>
      <c r="G440" s="213" t="s">
        <v>28</v>
      </c>
      <c r="H440" s="374">
        <v>664</v>
      </c>
      <c r="I440" s="201">
        <v>10324</v>
      </c>
      <c r="J440" s="202">
        <v>361</v>
      </c>
      <c r="K440" s="202">
        <v>0</v>
      </c>
      <c r="L440" s="202">
        <v>893</v>
      </c>
      <c r="M440" s="375">
        <v>11578</v>
      </c>
      <c r="N440" s="203">
        <v>0</v>
      </c>
      <c r="O440" s="204">
        <v>0</v>
      </c>
      <c r="P440" s="205">
        <v>9.8299999999999998E-2</v>
      </c>
      <c r="Q440" s="205">
        <v>0.11134395972074</v>
      </c>
      <c r="R440" s="206">
        <v>0</v>
      </c>
      <c r="S440" s="207">
        <v>7598527</v>
      </c>
      <c r="T440" s="208">
        <v>0</v>
      </c>
      <c r="U440" s="208">
        <v>-503687</v>
      </c>
      <c r="V440" s="208">
        <v>0</v>
      </c>
      <c r="W440" s="208">
        <v>592952</v>
      </c>
      <c r="X440" s="378">
        <v>7687792</v>
      </c>
      <c r="Y440" s="215">
        <v>101</v>
      </c>
      <c r="Z440" s="204">
        <v>47.142140050731157</v>
      </c>
      <c r="AA440" s="202">
        <v>545804</v>
      </c>
      <c r="AB440" s="202">
        <v>0</v>
      </c>
      <c r="AC440" s="214">
        <v>0</v>
      </c>
      <c r="AE440" s="227">
        <f t="shared" si="18"/>
        <v>0</v>
      </c>
      <c r="AF440" s="228">
        <f t="shared" si="19"/>
        <v>0</v>
      </c>
      <c r="AG440" s="229">
        <f t="shared" si="20"/>
        <v>1</v>
      </c>
    </row>
    <row r="441" spans="1:33" s="209" customFormat="1" ht="13.8" x14ac:dyDescent="0.3">
      <c r="A441" s="210">
        <v>470</v>
      </c>
      <c r="B441" s="211">
        <v>470165176</v>
      </c>
      <c r="C441" s="212" t="s">
        <v>240</v>
      </c>
      <c r="D441" s="211">
        <v>165</v>
      </c>
      <c r="E441" s="212" t="s">
        <v>28</v>
      </c>
      <c r="F441" s="211">
        <v>176</v>
      </c>
      <c r="G441" s="213" t="s">
        <v>29</v>
      </c>
      <c r="H441" s="374">
        <v>234</v>
      </c>
      <c r="I441" s="201">
        <v>9925</v>
      </c>
      <c r="J441" s="202">
        <v>3278</v>
      </c>
      <c r="K441" s="202">
        <v>0</v>
      </c>
      <c r="L441" s="202">
        <v>893</v>
      </c>
      <c r="M441" s="375">
        <v>14096</v>
      </c>
      <c r="N441" s="203">
        <v>0</v>
      </c>
      <c r="O441" s="204">
        <v>0</v>
      </c>
      <c r="P441" s="205">
        <v>0.09</v>
      </c>
      <c r="Q441" s="205">
        <v>7.6091028554494497E-2</v>
      </c>
      <c r="R441" s="206">
        <v>0</v>
      </c>
      <c r="S441" s="207">
        <v>3089502</v>
      </c>
      <c r="T441" s="208">
        <v>0</v>
      </c>
      <c r="U441" s="208">
        <v>0</v>
      </c>
      <c r="V441" s="208">
        <v>0</v>
      </c>
      <c r="W441" s="208">
        <v>208962</v>
      </c>
      <c r="X441" s="378">
        <v>3298464</v>
      </c>
      <c r="Y441" s="215">
        <v>0</v>
      </c>
      <c r="Z441" s="204">
        <v>0</v>
      </c>
      <c r="AA441" s="202">
        <v>0</v>
      </c>
      <c r="AB441" s="202">
        <v>0</v>
      </c>
      <c r="AC441" s="214">
        <v>0</v>
      </c>
      <c r="AE441" s="227">
        <f t="shared" si="18"/>
        <v>0</v>
      </c>
      <c r="AF441" s="228">
        <f t="shared" si="19"/>
        <v>0</v>
      </c>
      <c r="AG441" s="229">
        <f t="shared" si="20"/>
        <v>0</v>
      </c>
    </row>
    <row r="442" spans="1:33" s="209" customFormat="1" ht="13.8" x14ac:dyDescent="0.3">
      <c r="A442" s="210">
        <v>470</v>
      </c>
      <c r="B442" s="211">
        <v>470165177</v>
      </c>
      <c r="C442" s="212" t="s">
        <v>240</v>
      </c>
      <c r="D442" s="211">
        <v>165</v>
      </c>
      <c r="E442" s="212" t="s">
        <v>28</v>
      </c>
      <c r="F442" s="211">
        <v>177</v>
      </c>
      <c r="G442" s="213" t="s">
        <v>127</v>
      </c>
      <c r="H442" s="374">
        <v>1</v>
      </c>
      <c r="I442" s="201">
        <v>10132.441074021839</v>
      </c>
      <c r="J442" s="202">
        <v>4249</v>
      </c>
      <c r="K442" s="202">
        <v>0</v>
      </c>
      <c r="L442" s="202">
        <v>893</v>
      </c>
      <c r="M442" s="375">
        <v>15274.441074021839</v>
      </c>
      <c r="N442" s="203">
        <v>0</v>
      </c>
      <c r="O442" s="204">
        <v>0</v>
      </c>
      <c r="P442" s="205">
        <v>0.09</v>
      </c>
      <c r="Q442" s="205">
        <v>6.1929634020245232E-3</v>
      </c>
      <c r="R442" s="206">
        <v>0</v>
      </c>
      <c r="S442" s="207">
        <v>14381</v>
      </c>
      <c r="T442" s="208">
        <v>0</v>
      </c>
      <c r="U442" s="208">
        <v>0</v>
      </c>
      <c r="V442" s="208">
        <v>0</v>
      </c>
      <c r="W442" s="208">
        <v>893</v>
      </c>
      <c r="X442" s="378">
        <v>15274</v>
      </c>
      <c r="Y442" s="215">
        <v>0</v>
      </c>
      <c r="Z442" s="204">
        <v>0</v>
      </c>
      <c r="AA442" s="202">
        <v>0</v>
      </c>
      <c r="AB442" s="202">
        <v>0</v>
      </c>
      <c r="AC442" s="214">
        <v>0</v>
      </c>
      <c r="AE442" s="227">
        <f t="shared" si="18"/>
        <v>0</v>
      </c>
      <c r="AF442" s="228">
        <f t="shared" si="19"/>
        <v>0</v>
      </c>
      <c r="AG442" s="229">
        <f t="shared" si="20"/>
        <v>0</v>
      </c>
    </row>
    <row r="443" spans="1:33" s="209" customFormat="1" ht="13.8" x14ac:dyDescent="0.3">
      <c r="A443" s="210">
        <v>470</v>
      </c>
      <c r="B443" s="211">
        <v>470165178</v>
      </c>
      <c r="C443" s="212" t="s">
        <v>240</v>
      </c>
      <c r="D443" s="211">
        <v>165</v>
      </c>
      <c r="E443" s="212" t="s">
        <v>28</v>
      </c>
      <c r="F443" s="211">
        <v>178</v>
      </c>
      <c r="G443" s="213" t="s">
        <v>241</v>
      </c>
      <c r="H443" s="374">
        <v>216</v>
      </c>
      <c r="I443" s="201">
        <v>9698</v>
      </c>
      <c r="J443" s="202">
        <v>1011</v>
      </c>
      <c r="K443" s="202">
        <v>0</v>
      </c>
      <c r="L443" s="202">
        <v>893</v>
      </c>
      <c r="M443" s="375">
        <v>11602</v>
      </c>
      <c r="N443" s="203">
        <v>0</v>
      </c>
      <c r="O443" s="204">
        <v>0</v>
      </c>
      <c r="P443" s="205">
        <v>0.09</v>
      </c>
      <c r="Q443" s="205">
        <v>5.6562206466308634E-2</v>
      </c>
      <c r="R443" s="206">
        <v>0</v>
      </c>
      <c r="S443" s="207">
        <v>2313144</v>
      </c>
      <c r="T443" s="208">
        <v>0</v>
      </c>
      <c r="U443" s="208">
        <v>0</v>
      </c>
      <c r="V443" s="208">
        <v>0</v>
      </c>
      <c r="W443" s="208">
        <v>192888</v>
      </c>
      <c r="X443" s="378">
        <v>2506032</v>
      </c>
      <c r="Y443" s="215">
        <v>0</v>
      </c>
      <c r="Z443" s="204">
        <v>0</v>
      </c>
      <c r="AA443" s="202">
        <v>0</v>
      </c>
      <c r="AB443" s="202">
        <v>0</v>
      </c>
      <c r="AC443" s="214">
        <v>0</v>
      </c>
      <c r="AE443" s="227">
        <f t="shared" si="18"/>
        <v>0</v>
      </c>
      <c r="AF443" s="228">
        <f t="shared" si="19"/>
        <v>0</v>
      </c>
      <c r="AG443" s="229">
        <f t="shared" si="20"/>
        <v>0</v>
      </c>
    </row>
    <row r="444" spans="1:33" s="209" customFormat="1" ht="13.8" x14ac:dyDescent="0.3">
      <c r="A444" s="210">
        <v>470</v>
      </c>
      <c r="B444" s="211">
        <v>470165229</v>
      </c>
      <c r="C444" s="212" t="s">
        <v>240</v>
      </c>
      <c r="D444" s="211">
        <v>165</v>
      </c>
      <c r="E444" s="212" t="s">
        <v>28</v>
      </c>
      <c r="F444" s="211">
        <v>229</v>
      </c>
      <c r="G444" s="213" t="s">
        <v>113</v>
      </c>
      <c r="H444" s="374">
        <v>8</v>
      </c>
      <c r="I444" s="201">
        <v>9914</v>
      </c>
      <c r="J444" s="202">
        <v>1709</v>
      </c>
      <c r="K444" s="202">
        <v>0</v>
      </c>
      <c r="L444" s="202">
        <v>893</v>
      </c>
      <c r="M444" s="375">
        <v>12516</v>
      </c>
      <c r="N444" s="203">
        <v>0</v>
      </c>
      <c r="O444" s="204">
        <v>0</v>
      </c>
      <c r="P444" s="205">
        <v>0.09</v>
      </c>
      <c r="Q444" s="205">
        <v>1.0365472796524909E-2</v>
      </c>
      <c r="R444" s="206">
        <v>0</v>
      </c>
      <c r="S444" s="207">
        <v>92984</v>
      </c>
      <c r="T444" s="208">
        <v>0</v>
      </c>
      <c r="U444" s="208">
        <v>0</v>
      </c>
      <c r="V444" s="208">
        <v>0</v>
      </c>
      <c r="W444" s="208">
        <v>7144</v>
      </c>
      <c r="X444" s="378">
        <v>100128</v>
      </c>
      <c r="Y444" s="215">
        <v>0</v>
      </c>
      <c r="Z444" s="204">
        <v>0</v>
      </c>
      <c r="AA444" s="202">
        <v>0</v>
      </c>
      <c r="AB444" s="202">
        <v>0</v>
      </c>
      <c r="AC444" s="214">
        <v>0</v>
      </c>
      <c r="AE444" s="227">
        <f t="shared" si="18"/>
        <v>0</v>
      </c>
      <c r="AF444" s="228">
        <f t="shared" si="19"/>
        <v>0</v>
      </c>
      <c r="AG444" s="229">
        <f t="shared" si="20"/>
        <v>0</v>
      </c>
    </row>
    <row r="445" spans="1:33" s="209" customFormat="1" ht="13.8" x14ac:dyDescent="0.3">
      <c r="A445" s="210">
        <v>470</v>
      </c>
      <c r="B445" s="211">
        <v>470165246</v>
      </c>
      <c r="C445" s="212" t="s">
        <v>240</v>
      </c>
      <c r="D445" s="211">
        <v>165</v>
      </c>
      <c r="E445" s="212" t="s">
        <v>28</v>
      </c>
      <c r="F445" s="211">
        <v>246</v>
      </c>
      <c r="G445" s="213" t="s">
        <v>242</v>
      </c>
      <c r="H445" s="374">
        <v>1</v>
      </c>
      <c r="I445" s="201">
        <v>10420</v>
      </c>
      <c r="J445" s="202">
        <v>3816</v>
      </c>
      <c r="K445" s="202">
        <v>0</v>
      </c>
      <c r="L445" s="202">
        <v>893</v>
      </c>
      <c r="M445" s="375">
        <v>15129</v>
      </c>
      <c r="N445" s="203">
        <v>0</v>
      </c>
      <c r="O445" s="204">
        <v>0</v>
      </c>
      <c r="P445" s="205">
        <v>0.09</v>
      </c>
      <c r="Q445" s="205">
        <v>5.6803336704002892E-4</v>
      </c>
      <c r="R445" s="206">
        <v>0</v>
      </c>
      <c r="S445" s="207">
        <v>14236</v>
      </c>
      <c r="T445" s="208">
        <v>0</v>
      </c>
      <c r="U445" s="208">
        <v>0</v>
      </c>
      <c r="V445" s="208">
        <v>0</v>
      </c>
      <c r="W445" s="208">
        <v>893</v>
      </c>
      <c r="X445" s="378">
        <v>15129</v>
      </c>
      <c r="Y445" s="215">
        <v>0</v>
      </c>
      <c r="Z445" s="204">
        <v>0</v>
      </c>
      <c r="AA445" s="202">
        <v>0</v>
      </c>
      <c r="AB445" s="202">
        <v>0</v>
      </c>
      <c r="AC445" s="214">
        <v>0</v>
      </c>
      <c r="AE445" s="227">
        <f t="shared" si="18"/>
        <v>0</v>
      </c>
      <c r="AF445" s="228">
        <f t="shared" si="19"/>
        <v>0</v>
      </c>
      <c r="AG445" s="229">
        <f t="shared" si="20"/>
        <v>0</v>
      </c>
    </row>
    <row r="446" spans="1:33" s="209" customFormat="1" ht="13.8" x14ac:dyDescent="0.3">
      <c r="A446" s="210">
        <v>470</v>
      </c>
      <c r="B446" s="211">
        <v>470165248</v>
      </c>
      <c r="C446" s="212" t="s">
        <v>240</v>
      </c>
      <c r="D446" s="211">
        <v>165</v>
      </c>
      <c r="E446" s="212" t="s">
        <v>28</v>
      </c>
      <c r="F446" s="211">
        <v>248</v>
      </c>
      <c r="G446" s="213" t="s">
        <v>30</v>
      </c>
      <c r="H446" s="374">
        <v>23</v>
      </c>
      <c r="I446" s="201">
        <v>10136</v>
      </c>
      <c r="J446" s="202">
        <v>808</v>
      </c>
      <c r="K446" s="202">
        <v>0</v>
      </c>
      <c r="L446" s="202">
        <v>893</v>
      </c>
      <c r="M446" s="375">
        <v>11837</v>
      </c>
      <c r="N446" s="203">
        <v>0</v>
      </c>
      <c r="O446" s="204">
        <v>0</v>
      </c>
      <c r="P446" s="205">
        <v>0.09</v>
      </c>
      <c r="Q446" s="205">
        <v>4.9600993687720175E-2</v>
      </c>
      <c r="R446" s="206">
        <v>0</v>
      </c>
      <c r="S446" s="207">
        <v>251712</v>
      </c>
      <c r="T446" s="208">
        <v>0</v>
      </c>
      <c r="U446" s="208">
        <v>0</v>
      </c>
      <c r="V446" s="208">
        <v>0</v>
      </c>
      <c r="W446" s="208">
        <v>20539</v>
      </c>
      <c r="X446" s="378">
        <v>272251</v>
      </c>
      <c r="Y446" s="215">
        <v>0</v>
      </c>
      <c r="Z446" s="204">
        <v>0</v>
      </c>
      <c r="AA446" s="202">
        <v>0</v>
      </c>
      <c r="AB446" s="202">
        <v>0</v>
      </c>
      <c r="AC446" s="214">
        <v>0</v>
      </c>
      <c r="AE446" s="227">
        <f t="shared" si="18"/>
        <v>0</v>
      </c>
      <c r="AF446" s="228">
        <f t="shared" si="19"/>
        <v>0</v>
      </c>
      <c r="AG446" s="229">
        <f t="shared" si="20"/>
        <v>0</v>
      </c>
    </row>
    <row r="447" spans="1:33" s="209" customFormat="1" ht="13.8" x14ac:dyDescent="0.3">
      <c r="A447" s="210">
        <v>470</v>
      </c>
      <c r="B447" s="211">
        <v>470165262</v>
      </c>
      <c r="C447" s="212" t="s">
        <v>240</v>
      </c>
      <c r="D447" s="211">
        <v>165</v>
      </c>
      <c r="E447" s="212" t="s">
        <v>28</v>
      </c>
      <c r="F447" s="211">
        <v>262</v>
      </c>
      <c r="G447" s="213" t="s">
        <v>31</v>
      </c>
      <c r="H447" s="374">
        <v>62</v>
      </c>
      <c r="I447" s="201">
        <v>10065</v>
      </c>
      <c r="J447" s="202">
        <v>4741</v>
      </c>
      <c r="K447" s="202">
        <v>0</v>
      </c>
      <c r="L447" s="202">
        <v>893</v>
      </c>
      <c r="M447" s="375">
        <v>15699</v>
      </c>
      <c r="N447" s="203">
        <v>0</v>
      </c>
      <c r="O447" s="204">
        <v>0</v>
      </c>
      <c r="P447" s="205">
        <v>0.09</v>
      </c>
      <c r="Q447" s="205">
        <v>6.2729250969370418E-2</v>
      </c>
      <c r="R447" s="206">
        <v>0</v>
      </c>
      <c r="S447" s="207">
        <v>917972</v>
      </c>
      <c r="T447" s="208">
        <v>0</v>
      </c>
      <c r="U447" s="208">
        <v>0</v>
      </c>
      <c r="V447" s="208">
        <v>0</v>
      </c>
      <c r="W447" s="208">
        <v>55366</v>
      </c>
      <c r="X447" s="378">
        <v>973338</v>
      </c>
      <c r="Y447" s="215">
        <v>0</v>
      </c>
      <c r="Z447" s="204">
        <v>0</v>
      </c>
      <c r="AA447" s="202">
        <v>0</v>
      </c>
      <c r="AB447" s="202">
        <v>0</v>
      </c>
      <c r="AC447" s="214">
        <v>0</v>
      </c>
      <c r="AE447" s="227">
        <f t="shared" si="18"/>
        <v>0</v>
      </c>
      <c r="AF447" s="228">
        <f t="shared" si="19"/>
        <v>0</v>
      </c>
      <c r="AG447" s="229">
        <f t="shared" si="20"/>
        <v>0</v>
      </c>
    </row>
    <row r="448" spans="1:33" s="209" customFormat="1" ht="13.8" x14ac:dyDescent="0.3">
      <c r="A448" s="210">
        <v>470</v>
      </c>
      <c r="B448" s="211">
        <v>470165284</v>
      </c>
      <c r="C448" s="212" t="s">
        <v>240</v>
      </c>
      <c r="D448" s="211">
        <v>165</v>
      </c>
      <c r="E448" s="212" t="s">
        <v>28</v>
      </c>
      <c r="F448" s="211">
        <v>284</v>
      </c>
      <c r="G448" s="213" t="s">
        <v>163</v>
      </c>
      <c r="H448" s="374">
        <v>79</v>
      </c>
      <c r="I448" s="201">
        <v>9459</v>
      </c>
      <c r="J448" s="202">
        <v>3220</v>
      </c>
      <c r="K448" s="202">
        <v>0</v>
      </c>
      <c r="L448" s="202">
        <v>893</v>
      </c>
      <c r="M448" s="375">
        <v>13572</v>
      </c>
      <c r="N448" s="203">
        <v>0</v>
      </c>
      <c r="O448" s="204">
        <v>0</v>
      </c>
      <c r="P448" s="205">
        <v>0.09</v>
      </c>
      <c r="Q448" s="205">
        <v>3.1817712769095334E-2</v>
      </c>
      <c r="R448" s="206">
        <v>0</v>
      </c>
      <c r="S448" s="207">
        <v>1001641</v>
      </c>
      <c r="T448" s="208">
        <v>0</v>
      </c>
      <c r="U448" s="208">
        <v>0</v>
      </c>
      <c r="V448" s="208">
        <v>0</v>
      </c>
      <c r="W448" s="208">
        <v>70547</v>
      </c>
      <c r="X448" s="378">
        <v>1072188</v>
      </c>
      <c r="Y448" s="215">
        <v>0</v>
      </c>
      <c r="Z448" s="204">
        <v>0</v>
      </c>
      <c r="AA448" s="202">
        <v>0</v>
      </c>
      <c r="AB448" s="202">
        <v>0</v>
      </c>
      <c r="AC448" s="214">
        <v>0</v>
      </c>
      <c r="AE448" s="227">
        <f t="shared" si="18"/>
        <v>0</v>
      </c>
      <c r="AF448" s="228">
        <f t="shared" si="19"/>
        <v>0</v>
      </c>
      <c r="AG448" s="229">
        <f t="shared" si="20"/>
        <v>0</v>
      </c>
    </row>
    <row r="449" spans="1:33" s="209" customFormat="1" ht="13.8" x14ac:dyDescent="0.3">
      <c r="A449" s="210">
        <v>470</v>
      </c>
      <c r="B449" s="211">
        <v>470165305</v>
      </c>
      <c r="C449" s="212" t="s">
        <v>240</v>
      </c>
      <c r="D449" s="211">
        <v>165</v>
      </c>
      <c r="E449" s="212" t="s">
        <v>28</v>
      </c>
      <c r="F449" s="211">
        <v>305</v>
      </c>
      <c r="G449" s="213" t="s">
        <v>75</v>
      </c>
      <c r="H449" s="374">
        <v>59</v>
      </c>
      <c r="I449" s="201">
        <v>9621</v>
      </c>
      <c r="J449" s="202">
        <v>3472</v>
      </c>
      <c r="K449" s="202">
        <v>0</v>
      </c>
      <c r="L449" s="202">
        <v>893</v>
      </c>
      <c r="M449" s="375">
        <v>13986</v>
      </c>
      <c r="N449" s="203">
        <v>0</v>
      </c>
      <c r="O449" s="204">
        <v>0</v>
      </c>
      <c r="P449" s="205">
        <v>0.09</v>
      </c>
      <c r="Q449" s="205">
        <v>1.6072951866055379E-2</v>
      </c>
      <c r="R449" s="206">
        <v>0</v>
      </c>
      <c r="S449" s="207">
        <v>772487</v>
      </c>
      <c r="T449" s="208">
        <v>0</v>
      </c>
      <c r="U449" s="208">
        <v>0</v>
      </c>
      <c r="V449" s="208">
        <v>0</v>
      </c>
      <c r="W449" s="208">
        <v>52687</v>
      </c>
      <c r="X449" s="378">
        <v>825174</v>
      </c>
      <c r="Y449" s="215">
        <v>0</v>
      </c>
      <c r="Z449" s="204">
        <v>0</v>
      </c>
      <c r="AA449" s="202">
        <v>0</v>
      </c>
      <c r="AB449" s="202">
        <v>0</v>
      </c>
      <c r="AC449" s="214">
        <v>0</v>
      </c>
      <c r="AE449" s="227">
        <f t="shared" si="18"/>
        <v>0</v>
      </c>
      <c r="AF449" s="228">
        <f t="shared" si="19"/>
        <v>0</v>
      </c>
      <c r="AG449" s="229">
        <f t="shared" si="20"/>
        <v>0</v>
      </c>
    </row>
    <row r="450" spans="1:33" s="209" customFormat="1" ht="13.8" x14ac:dyDescent="0.3">
      <c r="A450" s="210">
        <v>470</v>
      </c>
      <c r="B450" s="211">
        <v>470165314</v>
      </c>
      <c r="C450" s="212" t="s">
        <v>240</v>
      </c>
      <c r="D450" s="211">
        <v>165</v>
      </c>
      <c r="E450" s="212" t="s">
        <v>28</v>
      </c>
      <c r="F450" s="211">
        <v>314</v>
      </c>
      <c r="G450" s="213" t="s">
        <v>46</v>
      </c>
      <c r="H450" s="374">
        <v>1</v>
      </c>
      <c r="I450" s="201">
        <v>14528</v>
      </c>
      <c r="J450" s="202">
        <v>11271</v>
      </c>
      <c r="K450" s="202">
        <v>0</v>
      </c>
      <c r="L450" s="202">
        <v>893</v>
      </c>
      <c r="M450" s="375">
        <v>26692</v>
      </c>
      <c r="N450" s="203">
        <v>0</v>
      </c>
      <c r="O450" s="204">
        <v>0</v>
      </c>
      <c r="P450" s="205">
        <v>0.09</v>
      </c>
      <c r="Q450" s="205">
        <v>2.0807861007599376E-3</v>
      </c>
      <c r="R450" s="206">
        <v>0</v>
      </c>
      <c r="S450" s="207">
        <v>25799</v>
      </c>
      <c r="T450" s="208">
        <v>0</v>
      </c>
      <c r="U450" s="208">
        <v>0</v>
      </c>
      <c r="V450" s="208">
        <v>0</v>
      </c>
      <c r="W450" s="208">
        <v>893</v>
      </c>
      <c r="X450" s="378">
        <v>26692</v>
      </c>
      <c r="Y450" s="215">
        <v>0</v>
      </c>
      <c r="Z450" s="204">
        <v>0</v>
      </c>
      <c r="AA450" s="202">
        <v>0</v>
      </c>
      <c r="AB450" s="202">
        <v>0</v>
      </c>
      <c r="AC450" s="214">
        <v>0</v>
      </c>
      <c r="AE450" s="227">
        <f t="shared" si="18"/>
        <v>0</v>
      </c>
      <c r="AF450" s="228">
        <f t="shared" si="19"/>
        <v>0</v>
      </c>
      <c r="AG450" s="229">
        <f t="shared" si="20"/>
        <v>0</v>
      </c>
    </row>
    <row r="451" spans="1:33" s="209" customFormat="1" ht="13.8" x14ac:dyDescent="0.3">
      <c r="A451" s="210">
        <v>470</v>
      </c>
      <c r="B451" s="211">
        <v>470165342</v>
      </c>
      <c r="C451" s="212" t="s">
        <v>240</v>
      </c>
      <c r="D451" s="211">
        <v>165</v>
      </c>
      <c r="E451" s="212" t="s">
        <v>28</v>
      </c>
      <c r="F451" s="211">
        <v>342</v>
      </c>
      <c r="G451" s="213" t="s">
        <v>228</v>
      </c>
      <c r="H451" s="374">
        <v>5</v>
      </c>
      <c r="I451" s="201">
        <v>9256</v>
      </c>
      <c r="J451" s="202">
        <v>5212</v>
      </c>
      <c r="K451" s="202">
        <v>0</v>
      </c>
      <c r="L451" s="202">
        <v>893</v>
      </c>
      <c r="M451" s="375">
        <v>15361</v>
      </c>
      <c r="N451" s="203">
        <v>0</v>
      </c>
      <c r="O451" s="204">
        <v>0</v>
      </c>
      <c r="P451" s="205">
        <v>0.09</v>
      </c>
      <c r="Q451" s="205">
        <v>1.2898151581314018E-3</v>
      </c>
      <c r="R451" s="206">
        <v>0</v>
      </c>
      <c r="S451" s="207">
        <v>72340</v>
      </c>
      <c r="T451" s="208">
        <v>0</v>
      </c>
      <c r="U451" s="208">
        <v>0</v>
      </c>
      <c r="V451" s="208">
        <v>0</v>
      </c>
      <c r="W451" s="208">
        <v>4465</v>
      </c>
      <c r="X451" s="378">
        <v>76805</v>
      </c>
      <c r="Y451" s="215">
        <v>0</v>
      </c>
      <c r="Z451" s="204">
        <v>0</v>
      </c>
      <c r="AA451" s="202">
        <v>0</v>
      </c>
      <c r="AB451" s="202">
        <v>0</v>
      </c>
      <c r="AC451" s="214">
        <v>0</v>
      </c>
      <c r="AE451" s="227">
        <f t="shared" si="18"/>
        <v>0</v>
      </c>
      <c r="AF451" s="228">
        <f t="shared" si="19"/>
        <v>0</v>
      </c>
      <c r="AG451" s="229">
        <f t="shared" si="20"/>
        <v>0</v>
      </c>
    </row>
    <row r="452" spans="1:33" s="209" customFormat="1" ht="13.8" x14ac:dyDescent="0.3">
      <c r="A452" s="210">
        <v>470</v>
      </c>
      <c r="B452" s="211">
        <v>470165344</v>
      </c>
      <c r="C452" s="212" t="s">
        <v>240</v>
      </c>
      <c r="D452" s="211">
        <v>165</v>
      </c>
      <c r="E452" s="212" t="s">
        <v>28</v>
      </c>
      <c r="F452" s="211">
        <v>344</v>
      </c>
      <c r="G452" s="213" t="s">
        <v>243</v>
      </c>
      <c r="H452" s="374">
        <v>1</v>
      </c>
      <c r="I452" s="201">
        <v>9001</v>
      </c>
      <c r="J452" s="202">
        <v>2722</v>
      </c>
      <c r="K452" s="202">
        <v>0</v>
      </c>
      <c r="L452" s="202">
        <v>893</v>
      </c>
      <c r="M452" s="375">
        <v>12616</v>
      </c>
      <c r="N452" s="203">
        <v>0</v>
      </c>
      <c r="O452" s="204">
        <v>0</v>
      </c>
      <c r="P452" s="205">
        <v>0.09</v>
      </c>
      <c r="Q452" s="205">
        <v>1.9161870457612765E-4</v>
      </c>
      <c r="R452" s="206">
        <v>0</v>
      </c>
      <c r="S452" s="207">
        <v>11723</v>
      </c>
      <c r="T452" s="208">
        <v>0</v>
      </c>
      <c r="U452" s="208">
        <v>0</v>
      </c>
      <c r="V452" s="208">
        <v>0</v>
      </c>
      <c r="W452" s="208">
        <v>893</v>
      </c>
      <c r="X452" s="378">
        <v>12616</v>
      </c>
      <c r="Y452" s="215">
        <v>0</v>
      </c>
      <c r="Z452" s="204">
        <v>0</v>
      </c>
      <c r="AA452" s="202">
        <v>0</v>
      </c>
      <c r="AB452" s="202">
        <v>0</v>
      </c>
      <c r="AC452" s="214">
        <v>0</v>
      </c>
      <c r="AE452" s="227">
        <f t="shared" si="18"/>
        <v>0</v>
      </c>
      <c r="AF452" s="228">
        <f t="shared" si="19"/>
        <v>0</v>
      </c>
      <c r="AG452" s="229">
        <f t="shared" si="20"/>
        <v>0</v>
      </c>
    </row>
    <row r="453" spans="1:33" s="209" customFormat="1" ht="13.8" x14ac:dyDescent="0.3">
      <c r="A453" s="210">
        <v>470</v>
      </c>
      <c r="B453" s="211">
        <v>470165347</v>
      </c>
      <c r="C453" s="212" t="s">
        <v>240</v>
      </c>
      <c r="D453" s="211">
        <v>165</v>
      </c>
      <c r="E453" s="212" t="s">
        <v>28</v>
      </c>
      <c r="F453" s="211">
        <v>347</v>
      </c>
      <c r="G453" s="213" t="s">
        <v>106</v>
      </c>
      <c r="H453" s="374">
        <v>2</v>
      </c>
      <c r="I453" s="201">
        <v>12474</v>
      </c>
      <c r="J453" s="202">
        <v>5631</v>
      </c>
      <c r="K453" s="202">
        <v>0</v>
      </c>
      <c r="L453" s="202">
        <v>893</v>
      </c>
      <c r="M453" s="375">
        <v>18998</v>
      </c>
      <c r="N453" s="203">
        <v>0</v>
      </c>
      <c r="O453" s="204">
        <v>0</v>
      </c>
      <c r="P453" s="205">
        <v>0.09</v>
      </c>
      <c r="Q453" s="205">
        <v>4.4824013556886656E-3</v>
      </c>
      <c r="R453" s="206">
        <v>0</v>
      </c>
      <c r="S453" s="207">
        <v>36210</v>
      </c>
      <c r="T453" s="208">
        <v>0</v>
      </c>
      <c r="U453" s="208">
        <v>0</v>
      </c>
      <c r="V453" s="208">
        <v>0</v>
      </c>
      <c r="W453" s="208">
        <v>1786</v>
      </c>
      <c r="X453" s="378">
        <v>37996</v>
      </c>
      <c r="Y453" s="215">
        <v>0</v>
      </c>
      <c r="Z453" s="204">
        <v>0</v>
      </c>
      <c r="AA453" s="202">
        <v>0</v>
      </c>
      <c r="AB453" s="202">
        <v>0</v>
      </c>
      <c r="AC453" s="214">
        <v>0</v>
      </c>
      <c r="AE453" s="227">
        <f t="shared" si="18"/>
        <v>0</v>
      </c>
      <c r="AF453" s="228">
        <f t="shared" si="19"/>
        <v>0</v>
      </c>
      <c r="AG453" s="229">
        <f t="shared" si="20"/>
        <v>0</v>
      </c>
    </row>
    <row r="454" spans="1:33" s="209" customFormat="1" ht="13.8" x14ac:dyDescent="0.3">
      <c r="A454" s="210">
        <v>474</v>
      </c>
      <c r="B454" s="211">
        <v>474097057</v>
      </c>
      <c r="C454" s="212" t="s">
        <v>244</v>
      </c>
      <c r="D454" s="211">
        <v>97</v>
      </c>
      <c r="E454" s="212" t="s">
        <v>245</v>
      </c>
      <c r="F454" s="211">
        <v>57</v>
      </c>
      <c r="G454" s="213" t="s">
        <v>23</v>
      </c>
      <c r="H454" s="374">
        <v>1</v>
      </c>
      <c r="I454" s="201">
        <v>14107</v>
      </c>
      <c r="J454" s="202">
        <v>718</v>
      </c>
      <c r="K454" s="202">
        <v>0</v>
      </c>
      <c r="L454" s="202">
        <v>893</v>
      </c>
      <c r="M454" s="375">
        <v>15718</v>
      </c>
      <c r="N454" s="203">
        <v>0</v>
      </c>
      <c r="O454" s="204">
        <v>0</v>
      </c>
      <c r="P454" s="205">
        <v>0.18</v>
      </c>
      <c r="Q454" s="205">
        <v>0.13019288988377753</v>
      </c>
      <c r="R454" s="206">
        <v>0</v>
      </c>
      <c r="S454" s="207">
        <v>14825</v>
      </c>
      <c r="T454" s="208">
        <v>0</v>
      </c>
      <c r="U454" s="208">
        <v>0</v>
      </c>
      <c r="V454" s="208">
        <v>0</v>
      </c>
      <c r="W454" s="208">
        <v>893</v>
      </c>
      <c r="X454" s="378">
        <v>15718</v>
      </c>
      <c r="Y454" s="215">
        <v>0</v>
      </c>
      <c r="Z454" s="204">
        <v>0</v>
      </c>
      <c r="AA454" s="202">
        <v>0</v>
      </c>
      <c r="AB454" s="202">
        <v>0</v>
      </c>
      <c r="AC454" s="214">
        <v>0</v>
      </c>
      <c r="AE454" s="227">
        <f t="shared" si="18"/>
        <v>0</v>
      </c>
      <c r="AF454" s="228">
        <f t="shared" si="19"/>
        <v>0</v>
      </c>
      <c r="AG454" s="229">
        <f t="shared" si="20"/>
        <v>0</v>
      </c>
    </row>
    <row r="455" spans="1:33" s="209" customFormat="1" ht="13.8" x14ac:dyDescent="0.3">
      <c r="A455" s="210">
        <v>474</v>
      </c>
      <c r="B455" s="211">
        <v>474097097</v>
      </c>
      <c r="C455" s="212" t="s">
        <v>244</v>
      </c>
      <c r="D455" s="211">
        <v>97</v>
      </c>
      <c r="E455" s="212" t="s">
        <v>245</v>
      </c>
      <c r="F455" s="211">
        <v>97</v>
      </c>
      <c r="G455" s="213" t="s">
        <v>245</v>
      </c>
      <c r="H455" s="374">
        <v>211</v>
      </c>
      <c r="I455" s="201">
        <v>11575</v>
      </c>
      <c r="J455" s="202">
        <v>5</v>
      </c>
      <c r="K455" s="202">
        <v>0</v>
      </c>
      <c r="L455" s="202">
        <v>893</v>
      </c>
      <c r="M455" s="375">
        <v>12473</v>
      </c>
      <c r="N455" s="203">
        <v>0</v>
      </c>
      <c r="O455" s="204">
        <v>0</v>
      </c>
      <c r="P455" s="205">
        <v>0.18</v>
      </c>
      <c r="Q455" s="205">
        <v>3.5500118978407255E-2</v>
      </c>
      <c r="R455" s="206">
        <v>0</v>
      </c>
      <c r="S455" s="207">
        <v>2443380</v>
      </c>
      <c r="T455" s="208">
        <v>0</v>
      </c>
      <c r="U455" s="208">
        <v>0</v>
      </c>
      <c r="V455" s="208">
        <v>0</v>
      </c>
      <c r="W455" s="208">
        <v>188423</v>
      </c>
      <c r="X455" s="378">
        <v>2631803</v>
      </c>
      <c r="Y455" s="215">
        <v>0</v>
      </c>
      <c r="Z455" s="204">
        <v>0</v>
      </c>
      <c r="AA455" s="202">
        <v>0</v>
      </c>
      <c r="AB455" s="202">
        <v>0</v>
      </c>
      <c r="AC455" s="214">
        <v>0</v>
      </c>
      <c r="AE455" s="227">
        <f t="shared" si="18"/>
        <v>0</v>
      </c>
      <c r="AF455" s="228">
        <f t="shared" si="19"/>
        <v>0</v>
      </c>
      <c r="AG455" s="229">
        <f t="shared" si="20"/>
        <v>0</v>
      </c>
    </row>
    <row r="456" spans="1:33" s="209" customFormat="1" ht="13.8" x14ac:dyDescent="0.3">
      <c r="A456" s="210">
        <v>474</v>
      </c>
      <c r="B456" s="211">
        <v>474097103</v>
      </c>
      <c r="C456" s="212" t="s">
        <v>244</v>
      </c>
      <c r="D456" s="211">
        <v>97</v>
      </c>
      <c r="E456" s="212" t="s">
        <v>245</v>
      </c>
      <c r="F456" s="211">
        <v>103</v>
      </c>
      <c r="G456" s="213" t="s">
        <v>246</v>
      </c>
      <c r="H456" s="374">
        <v>21</v>
      </c>
      <c r="I456" s="201">
        <v>10634</v>
      </c>
      <c r="J456" s="202">
        <v>473</v>
      </c>
      <c r="K456" s="202">
        <v>0</v>
      </c>
      <c r="L456" s="202">
        <v>893</v>
      </c>
      <c r="M456" s="375">
        <v>12000</v>
      </c>
      <c r="N456" s="203">
        <v>0</v>
      </c>
      <c r="O456" s="204">
        <v>0</v>
      </c>
      <c r="P456" s="205">
        <v>0.18</v>
      </c>
      <c r="Q456" s="205">
        <v>7.7364019547939674E-3</v>
      </c>
      <c r="R456" s="206">
        <v>0</v>
      </c>
      <c r="S456" s="207">
        <v>233247</v>
      </c>
      <c r="T456" s="208">
        <v>0</v>
      </c>
      <c r="U456" s="208">
        <v>0</v>
      </c>
      <c r="V456" s="208">
        <v>0</v>
      </c>
      <c r="W456" s="208">
        <v>18753</v>
      </c>
      <c r="X456" s="378">
        <v>252000</v>
      </c>
      <c r="Y456" s="215">
        <v>0</v>
      </c>
      <c r="Z456" s="204">
        <v>0</v>
      </c>
      <c r="AA456" s="202">
        <v>0</v>
      </c>
      <c r="AB456" s="202">
        <v>0</v>
      </c>
      <c r="AC456" s="214">
        <v>0</v>
      </c>
      <c r="AE456" s="227">
        <f t="shared" si="18"/>
        <v>0</v>
      </c>
      <c r="AF456" s="228">
        <f t="shared" si="19"/>
        <v>0</v>
      </c>
      <c r="AG456" s="229">
        <f t="shared" si="20"/>
        <v>0</v>
      </c>
    </row>
    <row r="457" spans="1:33" s="209" customFormat="1" ht="13.8" x14ac:dyDescent="0.3">
      <c r="A457" s="210">
        <v>474</v>
      </c>
      <c r="B457" s="211">
        <v>474097153</v>
      </c>
      <c r="C457" s="212" t="s">
        <v>244</v>
      </c>
      <c r="D457" s="211">
        <v>97</v>
      </c>
      <c r="E457" s="212" t="s">
        <v>245</v>
      </c>
      <c r="F457" s="211">
        <v>153</v>
      </c>
      <c r="G457" s="213" t="s">
        <v>124</v>
      </c>
      <c r="H457" s="374">
        <v>36</v>
      </c>
      <c r="I457" s="201">
        <v>10664</v>
      </c>
      <c r="J457" s="202">
        <v>564</v>
      </c>
      <c r="K457" s="202">
        <v>0</v>
      </c>
      <c r="L457" s="202">
        <v>893</v>
      </c>
      <c r="M457" s="375">
        <v>12121</v>
      </c>
      <c r="N457" s="203">
        <v>0</v>
      </c>
      <c r="O457" s="204">
        <v>0</v>
      </c>
      <c r="P457" s="205">
        <v>0.09</v>
      </c>
      <c r="Q457" s="205">
        <v>1.2929724306354589E-2</v>
      </c>
      <c r="R457" s="206">
        <v>0</v>
      </c>
      <c r="S457" s="207">
        <v>404208</v>
      </c>
      <c r="T457" s="208">
        <v>0</v>
      </c>
      <c r="U457" s="208">
        <v>0</v>
      </c>
      <c r="V457" s="208">
        <v>0</v>
      </c>
      <c r="W457" s="208">
        <v>32148</v>
      </c>
      <c r="X457" s="378">
        <v>436356</v>
      </c>
      <c r="Y457" s="215">
        <v>0</v>
      </c>
      <c r="Z457" s="204">
        <v>0</v>
      </c>
      <c r="AA457" s="202">
        <v>0</v>
      </c>
      <c r="AB457" s="202">
        <v>0</v>
      </c>
      <c r="AC457" s="214">
        <v>0</v>
      </c>
      <c r="AE457" s="227">
        <f t="shared" si="18"/>
        <v>0</v>
      </c>
      <c r="AF457" s="228">
        <f t="shared" si="19"/>
        <v>0</v>
      </c>
      <c r="AG457" s="229">
        <f t="shared" si="20"/>
        <v>0</v>
      </c>
    </row>
    <row r="458" spans="1:33" s="209" customFormat="1" ht="13.8" x14ac:dyDescent="0.3">
      <c r="A458" s="210">
        <v>474</v>
      </c>
      <c r="B458" s="211">
        <v>474097162</v>
      </c>
      <c r="C458" s="212" t="s">
        <v>244</v>
      </c>
      <c r="D458" s="211">
        <v>97</v>
      </c>
      <c r="E458" s="212" t="s">
        <v>245</v>
      </c>
      <c r="F458" s="211">
        <v>162</v>
      </c>
      <c r="G458" s="213" t="s">
        <v>179</v>
      </c>
      <c r="H458" s="374">
        <v>15</v>
      </c>
      <c r="I458" s="201">
        <v>9819</v>
      </c>
      <c r="J458" s="202">
        <v>2494</v>
      </c>
      <c r="K458" s="202">
        <v>0</v>
      </c>
      <c r="L458" s="202">
        <v>893</v>
      </c>
      <c r="M458" s="375">
        <v>13206</v>
      </c>
      <c r="N458" s="203">
        <v>0</v>
      </c>
      <c r="O458" s="204">
        <v>0</v>
      </c>
      <c r="P458" s="205">
        <v>0.09</v>
      </c>
      <c r="Q458" s="205">
        <v>1.4610878276987881E-2</v>
      </c>
      <c r="R458" s="206">
        <v>0</v>
      </c>
      <c r="S458" s="207">
        <v>184695</v>
      </c>
      <c r="T458" s="208">
        <v>0</v>
      </c>
      <c r="U458" s="208">
        <v>0</v>
      </c>
      <c r="V458" s="208">
        <v>0</v>
      </c>
      <c r="W458" s="208">
        <v>13395</v>
      </c>
      <c r="X458" s="378">
        <v>198090</v>
      </c>
      <c r="Y458" s="215">
        <v>0</v>
      </c>
      <c r="Z458" s="204">
        <v>0</v>
      </c>
      <c r="AA458" s="202">
        <v>0</v>
      </c>
      <c r="AB458" s="202">
        <v>0</v>
      </c>
      <c r="AC458" s="214">
        <v>0</v>
      </c>
      <c r="AE458" s="227">
        <f t="shared" ref="AE458:AE521" si="21">IFERROR(VLOOKUP($B458,_18PJ,7,FALSE),0)</f>
        <v>0</v>
      </c>
      <c r="AF458" s="228">
        <f t="shared" ref="AF458:AF521" si="22">IFERROR(VLOOKUP($B458,_18PJ,8,FALSE),0)</f>
        <v>0</v>
      </c>
      <c r="AG458" s="229">
        <f t="shared" ref="AG458:AG521" si="23">IFERROR(VLOOKUP($B458,_18PJ,9,FALSE),0)</f>
        <v>0</v>
      </c>
    </row>
    <row r="459" spans="1:33" s="209" customFormat="1" ht="13.8" x14ac:dyDescent="0.3">
      <c r="A459" s="210">
        <v>474</v>
      </c>
      <c r="B459" s="211">
        <v>474097326</v>
      </c>
      <c r="C459" s="212" t="s">
        <v>244</v>
      </c>
      <c r="D459" s="211">
        <v>97</v>
      </c>
      <c r="E459" s="212" t="s">
        <v>245</v>
      </c>
      <c r="F459" s="211">
        <v>326</v>
      </c>
      <c r="G459" s="213" t="s">
        <v>156</v>
      </c>
      <c r="H459" s="374">
        <v>1</v>
      </c>
      <c r="I459" s="201">
        <v>9862.062967470627</v>
      </c>
      <c r="J459" s="202">
        <v>3732</v>
      </c>
      <c r="K459" s="202">
        <v>0</v>
      </c>
      <c r="L459" s="202">
        <v>893</v>
      </c>
      <c r="M459" s="375">
        <v>14487.062967470627</v>
      </c>
      <c r="N459" s="203">
        <v>0</v>
      </c>
      <c r="O459" s="204">
        <v>0</v>
      </c>
      <c r="P459" s="205">
        <v>0.09</v>
      </c>
      <c r="Q459" s="205">
        <v>2.8996308252753856E-3</v>
      </c>
      <c r="R459" s="206">
        <v>0</v>
      </c>
      <c r="S459" s="207">
        <v>13594</v>
      </c>
      <c r="T459" s="208">
        <v>0</v>
      </c>
      <c r="U459" s="208">
        <v>0</v>
      </c>
      <c r="V459" s="208">
        <v>0</v>
      </c>
      <c r="W459" s="208">
        <v>893</v>
      </c>
      <c r="X459" s="378">
        <v>14487</v>
      </c>
      <c r="Y459" s="215">
        <v>0</v>
      </c>
      <c r="Z459" s="204">
        <v>0</v>
      </c>
      <c r="AA459" s="202">
        <v>0</v>
      </c>
      <c r="AB459" s="202">
        <v>0</v>
      </c>
      <c r="AC459" s="214">
        <v>0</v>
      </c>
      <c r="AE459" s="227">
        <f t="shared" si="21"/>
        <v>0</v>
      </c>
      <c r="AF459" s="228">
        <f t="shared" si="22"/>
        <v>0</v>
      </c>
      <c r="AG459" s="229">
        <f t="shared" si="23"/>
        <v>0</v>
      </c>
    </row>
    <row r="460" spans="1:33" s="209" customFormat="1" ht="13.8" x14ac:dyDescent="0.3">
      <c r="A460" s="210">
        <v>474</v>
      </c>
      <c r="B460" s="211">
        <v>474097343</v>
      </c>
      <c r="C460" s="212" t="s">
        <v>244</v>
      </c>
      <c r="D460" s="211">
        <v>97</v>
      </c>
      <c r="E460" s="212" t="s">
        <v>245</v>
      </c>
      <c r="F460" s="211">
        <v>343</v>
      </c>
      <c r="G460" s="213" t="s">
        <v>247</v>
      </c>
      <c r="H460" s="374">
        <v>30</v>
      </c>
      <c r="I460" s="201">
        <v>10574</v>
      </c>
      <c r="J460" s="202">
        <v>1111</v>
      </c>
      <c r="K460" s="202">
        <v>0</v>
      </c>
      <c r="L460" s="202">
        <v>893</v>
      </c>
      <c r="M460" s="375">
        <v>12578</v>
      </c>
      <c r="N460" s="203">
        <v>0</v>
      </c>
      <c r="O460" s="204">
        <v>0</v>
      </c>
      <c r="P460" s="205">
        <v>0.18</v>
      </c>
      <c r="Q460" s="205">
        <v>1.6562064289229766E-2</v>
      </c>
      <c r="R460" s="206">
        <v>0</v>
      </c>
      <c r="S460" s="207">
        <v>350550</v>
      </c>
      <c r="T460" s="208">
        <v>0</v>
      </c>
      <c r="U460" s="208">
        <v>0</v>
      </c>
      <c r="V460" s="208">
        <v>0</v>
      </c>
      <c r="W460" s="208">
        <v>26790</v>
      </c>
      <c r="X460" s="378">
        <v>377340</v>
      </c>
      <c r="Y460" s="215">
        <v>0</v>
      </c>
      <c r="Z460" s="204">
        <v>0</v>
      </c>
      <c r="AA460" s="202">
        <v>0</v>
      </c>
      <c r="AB460" s="202">
        <v>0</v>
      </c>
      <c r="AC460" s="214">
        <v>0</v>
      </c>
      <c r="AE460" s="227">
        <f t="shared" si="21"/>
        <v>0</v>
      </c>
      <c r="AF460" s="228">
        <f t="shared" si="22"/>
        <v>0</v>
      </c>
      <c r="AG460" s="229">
        <f t="shared" si="23"/>
        <v>0</v>
      </c>
    </row>
    <row r="461" spans="1:33" s="209" customFormat="1" ht="13.8" x14ac:dyDescent="0.3">
      <c r="A461" s="210">
        <v>474</v>
      </c>
      <c r="B461" s="211">
        <v>474097600</v>
      </c>
      <c r="C461" s="212" t="s">
        <v>244</v>
      </c>
      <c r="D461" s="211">
        <v>97</v>
      </c>
      <c r="E461" s="212" t="s">
        <v>245</v>
      </c>
      <c r="F461" s="211">
        <v>600</v>
      </c>
      <c r="G461" s="213" t="s">
        <v>157</v>
      </c>
      <c r="H461" s="374">
        <v>1</v>
      </c>
      <c r="I461" s="201">
        <v>8410</v>
      </c>
      <c r="J461" s="202">
        <v>3381</v>
      </c>
      <c r="K461" s="202">
        <v>0</v>
      </c>
      <c r="L461" s="202">
        <v>893</v>
      </c>
      <c r="M461" s="375">
        <v>12684</v>
      </c>
      <c r="N461" s="203">
        <v>0</v>
      </c>
      <c r="O461" s="204">
        <v>0</v>
      </c>
      <c r="P461" s="205">
        <v>0.09</v>
      </c>
      <c r="Q461" s="205">
        <v>3.6949164332799466E-3</v>
      </c>
      <c r="R461" s="206">
        <v>0</v>
      </c>
      <c r="S461" s="207">
        <v>11791</v>
      </c>
      <c r="T461" s="208">
        <v>0</v>
      </c>
      <c r="U461" s="208">
        <v>0</v>
      </c>
      <c r="V461" s="208">
        <v>0</v>
      </c>
      <c r="W461" s="208">
        <v>893</v>
      </c>
      <c r="X461" s="378">
        <v>12684</v>
      </c>
      <c r="Y461" s="215">
        <v>0</v>
      </c>
      <c r="Z461" s="204">
        <v>0</v>
      </c>
      <c r="AA461" s="202">
        <v>0</v>
      </c>
      <c r="AB461" s="202">
        <v>0</v>
      </c>
      <c r="AC461" s="214">
        <v>0</v>
      </c>
      <c r="AE461" s="227">
        <f t="shared" si="21"/>
        <v>0</v>
      </c>
      <c r="AF461" s="228">
        <f t="shared" si="22"/>
        <v>0</v>
      </c>
      <c r="AG461" s="229">
        <f t="shared" si="23"/>
        <v>0</v>
      </c>
    </row>
    <row r="462" spans="1:33" s="209" customFormat="1" ht="13.8" x14ac:dyDescent="0.3">
      <c r="A462" s="210">
        <v>474</v>
      </c>
      <c r="B462" s="211">
        <v>474097610</v>
      </c>
      <c r="C462" s="212" t="s">
        <v>244</v>
      </c>
      <c r="D462" s="211">
        <v>97</v>
      </c>
      <c r="E462" s="212" t="s">
        <v>245</v>
      </c>
      <c r="F462" s="211">
        <v>610</v>
      </c>
      <c r="G462" s="213" t="s">
        <v>158</v>
      </c>
      <c r="H462" s="374">
        <v>6</v>
      </c>
      <c r="I462" s="201">
        <v>10744</v>
      </c>
      <c r="J462" s="202">
        <v>1912</v>
      </c>
      <c r="K462" s="202">
        <v>0</v>
      </c>
      <c r="L462" s="202">
        <v>893</v>
      </c>
      <c r="M462" s="375">
        <v>13549</v>
      </c>
      <c r="N462" s="203">
        <v>0</v>
      </c>
      <c r="O462" s="204">
        <v>0</v>
      </c>
      <c r="P462" s="205">
        <v>0.09</v>
      </c>
      <c r="Q462" s="205">
        <v>4.8403067008126899E-3</v>
      </c>
      <c r="R462" s="206">
        <v>0</v>
      </c>
      <c r="S462" s="207">
        <v>75936</v>
      </c>
      <c r="T462" s="208">
        <v>0</v>
      </c>
      <c r="U462" s="208">
        <v>0</v>
      </c>
      <c r="V462" s="208">
        <v>0</v>
      </c>
      <c r="W462" s="208">
        <v>5358</v>
      </c>
      <c r="X462" s="378">
        <v>81294</v>
      </c>
      <c r="Y462" s="215">
        <v>0</v>
      </c>
      <c r="Z462" s="204">
        <v>0</v>
      </c>
      <c r="AA462" s="202">
        <v>0</v>
      </c>
      <c r="AB462" s="202">
        <v>0</v>
      </c>
      <c r="AC462" s="214">
        <v>0</v>
      </c>
      <c r="AE462" s="227">
        <f t="shared" si="21"/>
        <v>0</v>
      </c>
      <c r="AF462" s="228">
        <f t="shared" si="22"/>
        <v>0</v>
      </c>
      <c r="AG462" s="229">
        <f t="shared" si="23"/>
        <v>0</v>
      </c>
    </row>
    <row r="463" spans="1:33" s="209" customFormat="1" ht="13.8" x14ac:dyDescent="0.3">
      <c r="A463" s="210">
        <v>474</v>
      </c>
      <c r="B463" s="211">
        <v>474097615</v>
      </c>
      <c r="C463" s="212" t="s">
        <v>244</v>
      </c>
      <c r="D463" s="211">
        <v>97</v>
      </c>
      <c r="E463" s="212" t="s">
        <v>245</v>
      </c>
      <c r="F463" s="211">
        <v>615</v>
      </c>
      <c r="G463" s="213" t="s">
        <v>257</v>
      </c>
      <c r="H463" s="374">
        <v>1</v>
      </c>
      <c r="I463" s="201">
        <v>11211.879177215191</v>
      </c>
      <c r="J463" s="202">
        <v>1104</v>
      </c>
      <c r="K463" s="202">
        <v>0</v>
      </c>
      <c r="L463" s="202">
        <v>893</v>
      </c>
      <c r="M463" s="375">
        <v>13208.879177215191</v>
      </c>
      <c r="N463" s="203">
        <v>0</v>
      </c>
      <c r="O463" s="204">
        <v>0</v>
      </c>
      <c r="P463" s="205">
        <v>0.18</v>
      </c>
      <c r="Q463" s="205">
        <v>5.6707224111470823E-4</v>
      </c>
      <c r="R463" s="206">
        <v>0</v>
      </c>
      <c r="S463" s="207">
        <v>12316</v>
      </c>
      <c r="T463" s="208">
        <v>0</v>
      </c>
      <c r="U463" s="208">
        <v>0</v>
      </c>
      <c r="V463" s="208">
        <v>0</v>
      </c>
      <c r="W463" s="208">
        <v>893</v>
      </c>
      <c r="X463" s="378">
        <v>13209</v>
      </c>
      <c r="Y463" s="215">
        <v>0</v>
      </c>
      <c r="Z463" s="204">
        <v>0</v>
      </c>
      <c r="AA463" s="202">
        <v>0</v>
      </c>
      <c r="AB463" s="202">
        <v>0</v>
      </c>
      <c r="AC463" s="214">
        <v>0</v>
      </c>
      <c r="AE463" s="227">
        <f t="shared" si="21"/>
        <v>0</v>
      </c>
      <c r="AF463" s="228">
        <f t="shared" si="22"/>
        <v>0</v>
      </c>
      <c r="AG463" s="229">
        <f t="shared" si="23"/>
        <v>0</v>
      </c>
    </row>
    <row r="464" spans="1:33" s="209" customFormat="1" ht="13.8" x14ac:dyDescent="0.3">
      <c r="A464" s="210">
        <v>474</v>
      </c>
      <c r="B464" s="211">
        <v>474097616</v>
      </c>
      <c r="C464" s="212" t="s">
        <v>244</v>
      </c>
      <c r="D464" s="211">
        <v>97</v>
      </c>
      <c r="E464" s="212" t="s">
        <v>245</v>
      </c>
      <c r="F464" s="211">
        <v>616</v>
      </c>
      <c r="G464" s="213" t="s">
        <v>133</v>
      </c>
      <c r="H464" s="374">
        <v>1</v>
      </c>
      <c r="I464" s="201">
        <v>10127</v>
      </c>
      <c r="J464" s="202">
        <v>3396</v>
      </c>
      <c r="K464" s="202">
        <v>0</v>
      </c>
      <c r="L464" s="202">
        <v>893</v>
      </c>
      <c r="M464" s="375">
        <v>14416</v>
      </c>
      <c r="N464" s="203">
        <v>0</v>
      </c>
      <c r="O464" s="204">
        <v>0</v>
      </c>
      <c r="P464" s="205">
        <v>0.09</v>
      </c>
      <c r="Q464" s="205">
        <v>3.4879428023482845E-2</v>
      </c>
      <c r="R464" s="206">
        <v>0</v>
      </c>
      <c r="S464" s="207">
        <v>13523</v>
      </c>
      <c r="T464" s="208">
        <v>0</v>
      </c>
      <c r="U464" s="208">
        <v>0</v>
      </c>
      <c r="V464" s="208">
        <v>0</v>
      </c>
      <c r="W464" s="208">
        <v>893</v>
      </c>
      <c r="X464" s="378">
        <v>14416</v>
      </c>
      <c r="Y464" s="215">
        <v>0</v>
      </c>
      <c r="Z464" s="204">
        <v>0</v>
      </c>
      <c r="AA464" s="202">
        <v>0</v>
      </c>
      <c r="AB464" s="202">
        <v>0</v>
      </c>
      <c r="AC464" s="214">
        <v>0</v>
      </c>
      <c r="AE464" s="227">
        <f t="shared" si="21"/>
        <v>0</v>
      </c>
      <c r="AF464" s="228">
        <f t="shared" si="22"/>
        <v>0</v>
      </c>
      <c r="AG464" s="229">
        <f t="shared" si="23"/>
        <v>0</v>
      </c>
    </row>
    <row r="465" spans="1:33" s="209" customFormat="1" ht="13.8" x14ac:dyDescent="0.3">
      <c r="A465" s="210">
        <v>474</v>
      </c>
      <c r="B465" s="211">
        <v>474097720</v>
      </c>
      <c r="C465" s="212" t="s">
        <v>244</v>
      </c>
      <c r="D465" s="211">
        <v>97</v>
      </c>
      <c r="E465" s="212" t="s">
        <v>245</v>
      </c>
      <c r="F465" s="211">
        <v>720</v>
      </c>
      <c r="G465" s="213" t="s">
        <v>60</v>
      </c>
      <c r="H465" s="374">
        <v>8</v>
      </c>
      <c r="I465" s="201">
        <v>9946</v>
      </c>
      <c r="J465" s="202">
        <v>2145</v>
      </c>
      <c r="K465" s="202">
        <v>0</v>
      </c>
      <c r="L465" s="202">
        <v>893</v>
      </c>
      <c r="M465" s="375">
        <v>12984</v>
      </c>
      <c r="N465" s="203">
        <v>0</v>
      </c>
      <c r="O465" s="204">
        <v>0</v>
      </c>
      <c r="P465" s="205">
        <v>0.09</v>
      </c>
      <c r="Q465" s="205">
        <v>9.9054735750318239E-3</v>
      </c>
      <c r="R465" s="206">
        <v>0</v>
      </c>
      <c r="S465" s="207">
        <v>96728</v>
      </c>
      <c r="T465" s="208">
        <v>0</v>
      </c>
      <c r="U465" s="208">
        <v>0</v>
      </c>
      <c r="V465" s="208">
        <v>0</v>
      </c>
      <c r="W465" s="208">
        <v>7144</v>
      </c>
      <c r="X465" s="378">
        <v>103872</v>
      </c>
      <c r="Y465" s="215">
        <v>0</v>
      </c>
      <c r="Z465" s="204">
        <v>0</v>
      </c>
      <c r="AA465" s="202">
        <v>0</v>
      </c>
      <c r="AB465" s="202">
        <v>0</v>
      </c>
      <c r="AC465" s="214">
        <v>0</v>
      </c>
      <c r="AE465" s="227">
        <f t="shared" si="21"/>
        <v>0</v>
      </c>
      <c r="AF465" s="228">
        <f t="shared" si="22"/>
        <v>0</v>
      </c>
      <c r="AG465" s="229">
        <f t="shared" si="23"/>
        <v>0</v>
      </c>
    </row>
    <row r="466" spans="1:33" s="209" customFormat="1" ht="13.8" x14ac:dyDescent="0.3">
      <c r="A466" s="210">
        <v>474</v>
      </c>
      <c r="B466" s="211">
        <v>474097735</v>
      </c>
      <c r="C466" s="212" t="s">
        <v>244</v>
      </c>
      <c r="D466" s="211">
        <v>97</v>
      </c>
      <c r="E466" s="212" t="s">
        <v>245</v>
      </c>
      <c r="F466" s="211">
        <v>735</v>
      </c>
      <c r="G466" s="213" t="s">
        <v>138</v>
      </c>
      <c r="H466" s="374">
        <v>19</v>
      </c>
      <c r="I466" s="201">
        <v>9871</v>
      </c>
      <c r="J466" s="202">
        <v>4137</v>
      </c>
      <c r="K466" s="202">
        <v>0</v>
      </c>
      <c r="L466" s="202">
        <v>893</v>
      </c>
      <c r="M466" s="375">
        <v>14901</v>
      </c>
      <c r="N466" s="203">
        <v>0</v>
      </c>
      <c r="O466" s="204">
        <v>0</v>
      </c>
      <c r="P466" s="205">
        <v>0.09</v>
      </c>
      <c r="Q466" s="205">
        <v>2.0793737622488116E-2</v>
      </c>
      <c r="R466" s="206">
        <v>0</v>
      </c>
      <c r="S466" s="207">
        <v>266152</v>
      </c>
      <c r="T466" s="208">
        <v>0</v>
      </c>
      <c r="U466" s="208">
        <v>0</v>
      </c>
      <c r="V466" s="208">
        <v>0</v>
      </c>
      <c r="W466" s="208">
        <v>16967</v>
      </c>
      <c r="X466" s="378">
        <v>283119</v>
      </c>
      <c r="Y466" s="215">
        <v>0</v>
      </c>
      <c r="Z466" s="204">
        <v>0</v>
      </c>
      <c r="AA466" s="202">
        <v>0</v>
      </c>
      <c r="AB466" s="202">
        <v>0</v>
      </c>
      <c r="AC466" s="214">
        <v>0</v>
      </c>
      <c r="AE466" s="227">
        <f t="shared" si="21"/>
        <v>0</v>
      </c>
      <c r="AF466" s="228">
        <f t="shared" si="22"/>
        <v>0</v>
      </c>
      <c r="AG466" s="229">
        <f t="shared" si="23"/>
        <v>0</v>
      </c>
    </row>
    <row r="467" spans="1:33" s="209" customFormat="1" ht="13.8" x14ac:dyDescent="0.3">
      <c r="A467" s="210">
        <v>474</v>
      </c>
      <c r="B467" s="211">
        <v>474097753</v>
      </c>
      <c r="C467" s="212" t="s">
        <v>244</v>
      </c>
      <c r="D467" s="211">
        <v>97</v>
      </c>
      <c r="E467" s="212" t="s">
        <v>245</v>
      </c>
      <c r="F467" s="211">
        <v>753</v>
      </c>
      <c r="G467" s="213" t="s">
        <v>248</v>
      </c>
      <c r="H467" s="374">
        <v>14</v>
      </c>
      <c r="I467" s="201">
        <v>9866</v>
      </c>
      <c r="J467" s="202">
        <v>3734</v>
      </c>
      <c r="K467" s="202">
        <v>0</v>
      </c>
      <c r="L467" s="202">
        <v>893</v>
      </c>
      <c r="M467" s="375">
        <v>14493</v>
      </c>
      <c r="N467" s="203">
        <v>0</v>
      </c>
      <c r="O467" s="204">
        <v>0</v>
      </c>
      <c r="P467" s="205">
        <v>0.09</v>
      </c>
      <c r="Q467" s="205">
        <v>8.9631121334326838E-3</v>
      </c>
      <c r="R467" s="206">
        <v>0</v>
      </c>
      <c r="S467" s="207">
        <v>190400</v>
      </c>
      <c r="T467" s="208">
        <v>0</v>
      </c>
      <c r="U467" s="208">
        <v>0</v>
      </c>
      <c r="V467" s="208">
        <v>0</v>
      </c>
      <c r="W467" s="208">
        <v>12502</v>
      </c>
      <c r="X467" s="378">
        <v>202902</v>
      </c>
      <c r="Y467" s="215">
        <v>0</v>
      </c>
      <c r="Z467" s="204">
        <v>0</v>
      </c>
      <c r="AA467" s="202">
        <v>0</v>
      </c>
      <c r="AB467" s="202">
        <v>0</v>
      </c>
      <c r="AC467" s="214">
        <v>0</v>
      </c>
      <c r="AE467" s="227">
        <f t="shared" si="21"/>
        <v>0</v>
      </c>
      <c r="AF467" s="228">
        <f t="shared" si="22"/>
        <v>0</v>
      </c>
      <c r="AG467" s="229">
        <f t="shared" si="23"/>
        <v>0</v>
      </c>
    </row>
    <row r="468" spans="1:33" s="209" customFormat="1" ht="13.8" x14ac:dyDescent="0.3">
      <c r="A468" s="210">
        <v>474</v>
      </c>
      <c r="B468" s="211">
        <v>474097775</v>
      </c>
      <c r="C468" s="212" t="s">
        <v>244</v>
      </c>
      <c r="D468" s="211">
        <v>97</v>
      </c>
      <c r="E468" s="212" t="s">
        <v>245</v>
      </c>
      <c r="F468" s="211">
        <v>775</v>
      </c>
      <c r="G468" s="213" t="s">
        <v>77</v>
      </c>
      <c r="H468" s="374">
        <v>4</v>
      </c>
      <c r="I468" s="201">
        <v>9784</v>
      </c>
      <c r="J468" s="202">
        <v>2090</v>
      </c>
      <c r="K468" s="202">
        <v>0</v>
      </c>
      <c r="L468" s="202">
        <v>893</v>
      </c>
      <c r="M468" s="375">
        <v>12767</v>
      </c>
      <c r="N468" s="203">
        <v>0</v>
      </c>
      <c r="O468" s="204">
        <v>0</v>
      </c>
      <c r="P468" s="205">
        <v>0.09</v>
      </c>
      <c r="Q468" s="205">
        <v>4.8430225678268643E-3</v>
      </c>
      <c r="R468" s="206">
        <v>0</v>
      </c>
      <c r="S468" s="207">
        <v>47496</v>
      </c>
      <c r="T468" s="208">
        <v>0</v>
      </c>
      <c r="U468" s="208">
        <v>0</v>
      </c>
      <c r="V468" s="208">
        <v>0</v>
      </c>
      <c r="W468" s="208">
        <v>3572</v>
      </c>
      <c r="X468" s="378">
        <v>51068</v>
      </c>
      <c r="Y468" s="215">
        <v>0</v>
      </c>
      <c r="Z468" s="204">
        <v>0</v>
      </c>
      <c r="AA468" s="202">
        <v>0</v>
      </c>
      <c r="AB468" s="202">
        <v>0</v>
      </c>
      <c r="AC468" s="214">
        <v>0</v>
      </c>
      <c r="AE468" s="227">
        <f t="shared" si="21"/>
        <v>0</v>
      </c>
      <c r="AF468" s="228">
        <f t="shared" si="22"/>
        <v>0</v>
      </c>
      <c r="AG468" s="229">
        <f t="shared" si="23"/>
        <v>0</v>
      </c>
    </row>
    <row r="469" spans="1:33" s="209" customFormat="1" ht="13.8" x14ac:dyDescent="0.3">
      <c r="A469" s="210">
        <v>478</v>
      </c>
      <c r="B469" s="211">
        <v>478352064</v>
      </c>
      <c r="C469" s="212" t="s">
        <v>249</v>
      </c>
      <c r="D469" s="211">
        <v>352</v>
      </c>
      <c r="E469" s="212" t="s">
        <v>198</v>
      </c>
      <c r="F469" s="211">
        <v>64</v>
      </c>
      <c r="G469" s="213" t="s">
        <v>121</v>
      </c>
      <c r="H469" s="374">
        <v>3</v>
      </c>
      <c r="I469" s="201">
        <v>8997</v>
      </c>
      <c r="J469" s="202">
        <v>1511</v>
      </c>
      <c r="K469" s="202">
        <v>0</v>
      </c>
      <c r="L469" s="202">
        <v>893</v>
      </c>
      <c r="M469" s="375">
        <v>11401</v>
      </c>
      <c r="N469" s="203">
        <v>0</v>
      </c>
      <c r="O469" s="204">
        <v>0</v>
      </c>
      <c r="P469" s="205">
        <v>0.18</v>
      </c>
      <c r="Q469" s="205">
        <v>3.127460392934913E-2</v>
      </c>
      <c r="R469" s="206">
        <v>0</v>
      </c>
      <c r="S469" s="207">
        <v>31524</v>
      </c>
      <c r="T469" s="208">
        <v>0</v>
      </c>
      <c r="U469" s="208">
        <v>0</v>
      </c>
      <c r="V469" s="208">
        <v>0</v>
      </c>
      <c r="W469" s="208">
        <v>2679</v>
      </c>
      <c r="X469" s="378">
        <v>34203</v>
      </c>
      <c r="Y469" s="215">
        <v>0</v>
      </c>
      <c r="Z469" s="204">
        <v>0</v>
      </c>
      <c r="AA469" s="202">
        <v>0</v>
      </c>
      <c r="AB469" s="202">
        <v>0</v>
      </c>
      <c r="AC469" s="214">
        <v>0</v>
      </c>
      <c r="AE469" s="227">
        <f t="shared" si="21"/>
        <v>0</v>
      </c>
      <c r="AF469" s="228">
        <f t="shared" si="22"/>
        <v>0</v>
      </c>
      <c r="AG469" s="229">
        <f t="shared" si="23"/>
        <v>0</v>
      </c>
    </row>
    <row r="470" spans="1:33" s="209" customFormat="1" ht="13.8" x14ac:dyDescent="0.3">
      <c r="A470" s="210">
        <v>478</v>
      </c>
      <c r="B470" s="211">
        <v>478352067</v>
      </c>
      <c r="C470" s="212" t="s">
        <v>249</v>
      </c>
      <c r="D470" s="211">
        <v>352</v>
      </c>
      <c r="E470" s="212" t="s">
        <v>198</v>
      </c>
      <c r="F470" s="211">
        <v>67</v>
      </c>
      <c r="G470" s="213" t="s">
        <v>102</v>
      </c>
      <c r="H470" s="374">
        <v>1</v>
      </c>
      <c r="I470" s="201">
        <v>9648.3015481634666</v>
      </c>
      <c r="J470" s="202">
        <v>9708</v>
      </c>
      <c r="K470" s="202">
        <v>0</v>
      </c>
      <c r="L470" s="202">
        <v>893</v>
      </c>
      <c r="M470" s="375">
        <v>20249.301548163465</v>
      </c>
      <c r="N470" s="203">
        <v>0</v>
      </c>
      <c r="O470" s="204">
        <v>0</v>
      </c>
      <c r="P470" s="205">
        <v>0.09</v>
      </c>
      <c r="Q470" s="205">
        <v>9.5495429265851162E-4</v>
      </c>
      <c r="R470" s="206">
        <v>0</v>
      </c>
      <c r="S470" s="207">
        <v>19356</v>
      </c>
      <c r="T470" s="208">
        <v>0</v>
      </c>
      <c r="U470" s="208">
        <v>0</v>
      </c>
      <c r="V470" s="208">
        <v>0</v>
      </c>
      <c r="W470" s="208">
        <v>893</v>
      </c>
      <c r="X470" s="378">
        <v>20249</v>
      </c>
      <c r="Y470" s="215">
        <v>0</v>
      </c>
      <c r="Z470" s="204">
        <v>0</v>
      </c>
      <c r="AA470" s="202">
        <v>0</v>
      </c>
      <c r="AB470" s="202">
        <v>0</v>
      </c>
      <c r="AC470" s="214">
        <v>0</v>
      </c>
      <c r="AE470" s="227">
        <f t="shared" si="21"/>
        <v>0</v>
      </c>
      <c r="AF470" s="228">
        <f t="shared" si="22"/>
        <v>0</v>
      </c>
      <c r="AG470" s="229">
        <f t="shared" si="23"/>
        <v>0</v>
      </c>
    </row>
    <row r="471" spans="1:33" s="209" customFormat="1" ht="13.8" x14ac:dyDescent="0.3">
      <c r="A471" s="210">
        <v>478</v>
      </c>
      <c r="B471" s="211">
        <v>478352097</v>
      </c>
      <c r="C471" s="212" t="s">
        <v>249</v>
      </c>
      <c r="D471" s="211">
        <v>352</v>
      </c>
      <c r="E471" s="212" t="s">
        <v>198</v>
      </c>
      <c r="F471" s="211">
        <v>97</v>
      </c>
      <c r="G471" s="213" t="s">
        <v>245</v>
      </c>
      <c r="H471" s="374">
        <v>3</v>
      </c>
      <c r="I471" s="201">
        <v>11278</v>
      </c>
      <c r="J471" s="202">
        <v>5</v>
      </c>
      <c r="K471" s="202">
        <v>0</v>
      </c>
      <c r="L471" s="202">
        <v>893</v>
      </c>
      <c r="M471" s="375">
        <v>12176</v>
      </c>
      <c r="N471" s="203">
        <v>0</v>
      </c>
      <c r="O471" s="204">
        <v>0</v>
      </c>
      <c r="P471" s="205">
        <v>0.18</v>
      </c>
      <c r="Q471" s="205">
        <v>3.5500118978407255E-2</v>
      </c>
      <c r="R471" s="206">
        <v>0</v>
      </c>
      <c r="S471" s="207">
        <v>33849</v>
      </c>
      <c r="T471" s="208">
        <v>0</v>
      </c>
      <c r="U471" s="208">
        <v>0</v>
      </c>
      <c r="V471" s="208">
        <v>0</v>
      </c>
      <c r="W471" s="208">
        <v>2679</v>
      </c>
      <c r="X471" s="378">
        <v>36528</v>
      </c>
      <c r="Y471" s="215">
        <v>0</v>
      </c>
      <c r="Z471" s="204">
        <v>0</v>
      </c>
      <c r="AA471" s="202">
        <v>0</v>
      </c>
      <c r="AB471" s="202">
        <v>0</v>
      </c>
      <c r="AC471" s="214">
        <v>0</v>
      </c>
      <c r="AE471" s="227">
        <f t="shared" si="21"/>
        <v>0</v>
      </c>
      <c r="AF471" s="228">
        <f t="shared" si="22"/>
        <v>0</v>
      </c>
      <c r="AG471" s="229">
        <f t="shared" si="23"/>
        <v>0</v>
      </c>
    </row>
    <row r="472" spans="1:33" s="209" customFormat="1" ht="13.8" x14ac:dyDescent="0.3">
      <c r="A472" s="210">
        <v>478</v>
      </c>
      <c r="B472" s="211">
        <v>478352125</v>
      </c>
      <c r="C472" s="212" t="s">
        <v>249</v>
      </c>
      <c r="D472" s="211">
        <v>352</v>
      </c>
      <c r="E472" s="212" t="s">
        <v>198</v>
      </c>
      <c r="F472" s="211">
        <v>125</v>
      </c>
      <c r="G472" s="213" t="s">
        <v>154</v>
      </c>
      <c r="H472" s="374">
        <v>17</v>
      </c>
      <c r="I472" s="201">
        <v>9537</v>
      </c>
      <c r="J472" s="202">
        <v>5214</v>
      </c>
      <c r="K472" s="202">
        <v>0</v>
      </c>
      <c r="L472" s="202">
        <v>893</v>
      </c>
      <c r="M472" s="375">
        <v>15644</v>
      </c>
      <c r="N472" s="203">
        <v>0</v>
      </c>
      <c r="O472" s="204">
        <v>0</v>
      </c>
      <c r="P472" s="205">
        <v>0.09</v>
      </c>
      <c r="Q472" s="205">
        <v>1.6918851860344909E-2</v>
      </c>
      <c r="R472" s="206">
        <v>0</v>
      </c>
      <c r="S472" s="207">
        <v>250767</v>
      </c>
      <c r="T472" s="208">
        <v>0</v>
      </c>
      <c r="U472" s="208">
        <v>0</v>
      </c>
      <c r="V472" s="208">
        <v>0</v>
      </c>
      <c r="W472" s="208">
        <v>15181</v>
      </c>
      <c r="X472" s="378">
        <v>265948</v>
      </c>
      <c r="Y472" s="215">
        <v>0</v>
      </c>
      <c r="Z472" s="204">
        <v>0</v>
      </c>
      <c r="AA472" s="202">
        <v>0</v>
      </c>
      <c r="AB472" s="202">
        <v>0</v>
      </c>
      <c r="AC472" s="214">
        <v>0</v>
      </c>
      <c r="AE472" s="227">
        <f t="shared" si="21"/>
        <v>0</v>
      </c>
      <c r="AF472" s="228">
        <f t="shared" si="22"/>
        <v>0</v>
      </c>
      <c r="AG472" s="229">
        <f t="shared" si="23"/>
        <v>0</v>
      </c>
    </row>
    <row r="473" spans="1:33" s="209" customFormat="1" ht="13.8" x14ac:dyDescent="0.3">
      <c r="A473" s="210">
        <v>478</v>
      </c>
      <c r="B473" s="211">
        <v>478352153</v>
      </c>
      <c r="C473" s="212" t="s">
        <v>249</v>
      </c>
      <c r="D473" s="211">
        <v>352</v>
      </c>
      <c r="E473" s="212" t="s">
        <v>198</v>
      </c>
      <c r="F473" s="211">
        <v>153</v>
      </c>
      <c r="G473" s="213" t="s">
        <v>124</v>
      </c>
      <c r="H473" s="374">
        <v>51</v>
      </c>
      <c r="I473" s="201">
        <v>9920</v>
      </c>
      <c r="J473" s="202">
        <v>525</v>
      </c>
      <c r="K473" s="202">
        <v>0</v>
      </c>
      <c r="L473" s="202">
        <v>893</v>
      </c>
      <c r="M473" s="375">
        <v>11338</v>
      </c>
      <c r="N473" s="203">
        <v>0</v>
      </c>
      <c r="O473" s="204">
        <v>0</v>
      </c>
      <c r="P473" s="205">
        <v>0.09</v>
      </c>
      <c r="Q473" s="205">
        <v>1.2929724306354589E-2</v>
      </c>
      <c r="R473" s="206">
        <v>0</v>
      </c>
      <c r="S473" s="207">
        <v>532695</v>
      </c>
      <c r="T473" s="208">
        <v>0</v>
      </c>
      <c r="U473" s="208">
        <v>0</v>
      </c>
      <c r="V473" s="208">
        <v>0</v>
      </c>
      <c r="W473" s="208">
        <v>45543</v>
      </c>
      <c r="X473" s="378">
        <v>578238</v>
      </c>
      <c r="Y473" s="215">
        <v>0</v>
      </c>
      <c r="Z473" s="204">
        <v>0</v>
      </c>
      <c r="AA473" s="202">
        <v>0</v>
      </c>
      <c r="AB473" s="202">
        <v>0</v>
      </c>
      <c r="AC473" s="214">
        <v>0</v>
      </c>
      <c r="AE473" s="227">
        <f t="shared" si="21"/>
        <v>0</v>
      </c>
      <c r="AF473" s="228">
        <f t="shared" si="22"/>
        <v>0</v>
      </c>
      <c r="AG473" s="229">
        <f t="shared" si="23"/>
        <v>0</v>
      </c>
    </row>
    <row r="474" spans="1:33" s="209" customFormat="1" ht="13.8" x14ac:dyDescent="0.3">
      <c r="A474" s="210">
        <v>478</v>
      </c>
      <c r="B474" s="211">
        <v>478352158</v>
      </c>
      <c r="C474" s="212" t="s">
        <v>249</v>
      </c>
      <c r="D474" s="211">
        <v>352</v>
      </c>
      <c r="E474" s="212" t="s">
        <v>198</v>
      </c>
      <c r="F474" s="211">
        <v>158</v>
      </c>
      <c r="G474" s="213" t="s">
        <v>125</v>
      </c>
      <c r="H474" s="374">
        <v>57</v>
      </c>
      <c r="I474" s="201">
        <v>9810</v>
      </c>
      <c r="J474" s="202">
        <v>4833</v>
      </c>
      <c r="K474" s="202">
        <v>0</v>
      </c>
      <c r="L474" s="202">
        <v>893</v>
      </c>
      <c r="M474" s="375">
        <v>15536</v>
      </c>
      <c r="N474" s="203">
        <v>0</v>
      </c>
      <c r="O474" s="204">
        <v>0</v>
      </c>
      <c r="P474" s="205">
        <v>0.09</v>
      </c>
      <c r="Q474" s="205">
        <v>3.5480498223544418E-2</v>
      </c>
      <c r="R474" s="206">
        <v>0</v>
      </c>
      <c r="S474" s="207">
        <v>834651</v>
      </c>
      <c r="T474" s="208">
        <v>0</v>
      </c>
      <c r="U474" s="208">
        <v>0</v>
      </c>
      <c r="V474" s="208">
        <v>0</v>
      </c>
      <c r="W474" s="208">
        <v>50901</v>
      </c>
      <c r="X474" s="378">
        <v>885552</v>
      </c>
      <c r="Y474" s="215">
        <v>0</v>
      </c>
      <c r="Z474" s="204">
        <v>0</v>
      </c>
      <c r="AA474" s="202">
        <v>0</v>
      </c>
      <c r="AB474" s="202">
        <v>0</v>
      </c>
      <c r="AC474" s="214">
        <v>0</v>
      </c>
      <c r="AE474" s="227">
        <f t="shared" si="21"/>
        <v>0</v>
      </c>
      <c r="AF474" s="228">
        <f t="shared" si="22"/>
        <v>0</v>
      </c>
      <c r="AG474" s="229">
        <f t="shared" si="23"/>
        <v>0</v>
      </c>
    </row>
    <row r="475" spans="1:33" s="209" customFormat="1" ht="13.8" x14ac:dyDescent="0.3">
      <c r="A475" s="210">
        <v>478</v>
      </c>
      <c r="B475" s="211">
        <v>478352162</v>
      </c>
      <c r="C475" s="212" t="s">
        <v>249</v>
      </c>
      <c r="D475" s="211">
        <v>352</v>
      </c>
      <c r="E475" s="212" t="s">
        <v>198</v>
      </c>
      <c r="F475" s="211">
        <v>162</v>
      </c>
      <c r="G475" s="213" t="s">
        <v>179</v>
      </c>
      <c r="H475" s="374">
        <v>11</v>
      </c>
      <c r="I475" s="201">
        <v>9898</v>
      </c>
      <c r="J475" s="202">
        <v>2514</v>
      </c>
      <c r="K475" s="202">
        <v>0</v>
      </c>
      <c r="L475" s="202">
        <v>893</v>
      </c>
      <c r="M475" s="375">
        <v>13305</v>
      </c>
      <c r="N475" s="203">
        <v>0</v>
      </c>
      <c r="O475" s="204">
        <v>0</v>
      </c>
      <c r="P475" s="205">
        <v>0.09</v>
      </c>
      <c r="Q475" s="205">
        <v>1.4610878276987881E-2</v>
      </c>
      <c r="R475" s="206">
        <v>0</v>
      </c>
      <c r="S475" s="207">
        <v>136532</v>
      </c>
      <c r="T475" s="208">
        <v>0</v>
      </c>
      <c r="U475" s="208">
        <v>0</v>
      </c>
      <c r="V475" s="208">
        <v>0</v>
      </c>
      <c r="W475" s="208">
        <v>9823</v>
      </c>
      <c r="X475" s="378">
        <v>146355</v>
      </c>
      <c r="Y475" s="215">
        <v>0</v>
      </c>
      <c r="Z475" s="204">
        <v>0</v>
      </c>
      <c r="AA475" s="202">
        <v>0</v>
      </c>
      <c r="AB475" s="202">
        <v>0</v>
      </c>
      <c r="AC475" s="214">
        <v>0</v>
      </c>
      <c r="AE475" s="227">
        <f t="shared" si="21"/>
        <v>0</v>
      </c>
      <c r="AF475" s="228">
        <f t="shared" si="22"/>
        <v>0</v>
      </c>
      <c r="AG475" s="229">
        <f t="shared" si="23"/>
        <v>0</v>
      </c>
    </row>
    <row r="476" spans="1:33" s="209" customFormat="1" ht="13.8" x14ac:dyDescent="0.3">
      <c r="A476" s="210">
        <v>478</v>
      </c>
      <c r="B476" s="211">
        <v>478352170</v>
      </c>
      <c r="C476" s="212" t="s">
        <v>249</v>
      </c>
      <c r="D476" s="211">
        <v>352</v>
      </c>
      <c r="E476" s="212" t="s">
        <v>198</v>
      </c>
      <c r="F476" s="211">
        <v>170</v>
      </c>
      <c r="G476" s="213" t="s">
        <v>87</v>
      </c>
      <c r="H476" s="374">
        <v>1</v>
      </c>
      <c r="I476" s="201">
        <v>8424</v>
      </c>
      <c r="J476" s="202">
        <v>3291</v>
      </c>
      <c r="K476" s="202">
        <v>0</v>
      </c>
      <c r="L476" s="202">
        <v>893</v>
      </c>
      <c r="M476" s="375">
        <v>12608</v>
      </c>
      <c r="N476" s="203">
        <v>0</v>
      </c>
      <c r="O476" s="204">
        <v>0</v>
      </c>
      <c r="P476" s="205">
        <v>0.09</v>
      </c>
      <c r="Q476" s="205">
        <v>9.2470067562039779E-2</v>
      </c>
      <c r="R476" s="206">
        <v>0</v>
      </c>
      <c r="S476" s="207">
        <v>11715</v>
      </c>
      <c r="T476" s="208">
        <v>0</v>
      </c>
      <c r="U476" s="208">
        <v>0</v>
      </c>
      <c r="V476" s="208">
        <v>0</v>
      </c>
      <c r="W476" s="208">
        <v>893</v>
      </c>
      <c r="X476" s="378">
        <v>12608</v>
      </c>
      <c r="Y476" s="215">
        <v>0</v>
      </c>
      <c r="Z476" s="204">
        <v>0</v>
      </c>
      <c r="AA476" s="202">
        <v>0</v>
      </c>
      <c r="AB476" s="202">
        <v>0</v>
      </c>
      <c r="AC476" s="214">
        <v>0</v>
      </c>
      <c r="AE476" s="227">
        <f t="shared" si="21"/>
        <v>0</v>
      </c>
      <c r="AF476" s="228">
        <f t="shared" si="22"/>
        <v>0</v>
      </c>
      <c r="AG476" s="229">
        <f t="shared" si="23"/>
        <v>0</v>
      </c>
    </row>
    <row r="477" spans="1:33" s="209" customFormat="1" ht="13.8" x14ac:dyDescent="0.3">
      <c r="A477" s="210">
        <v>478</v>
      </c>
      <c r="B477" s="211">
        <v>478352174</v>
      </c>
      <c r="C477" s="212" t="s">
        <v>249</v>
      </c>
      <c r="D477" s="211">
        <v>352</v>
      </c>
      <c r="E477" s="212" t="s">
        <v>198</v>
      </c>
      <c r="F477" s="211">
        <v>174</v>
      </c>
      <c r="G477" s="213" t="s">
        <v>126</v>
      </c>
      <c r="H477" s="374">
        <v>9</v>
      </c>
      <c r="I477" s="201">
        <v>9800</v>
      </c>
      <c r="J477" s="202">
        <v>3889</v>
      </c>
      <c r="K477" s="202">
        <v>0</v>
      </c>
      <c r="L477" s="202">
        <v>893</v>
      </c>
      <c r="M477" s="375">
        <v>14582</v>
      </c>
      <c r="N477" s="203">
        <v>0</v>
      </c>
      <c r="O477" s="204">
        <v>0</v>
      </c>
      <c r="P477" s="205">
        <v>0.09</v>
      </c>
      <c r="Q477" s="205">
        <v>3.6371237288185698E-2</v>
      </c>
      <c r="R477" s="206">
        <v>0</v>
      </c>
      <c r="S477" s="207">
        <v>123201</v>
      </c>
      <c r="T477" s="208">
        <v>0</v>
      </c>
      <c r="U477" s="208">
        <v>0</v>
      </c>
      <c r="V477" s="208">
        <v>0</v>
      </c>
      <c r="W477" s="208">
        <v>8037</v>
      </c>
      <c r="X477" s="378">
        <v>131238</v>
      </c>
      <c r="Y477" s="215">
        <v>0</v>
      </c>
      <c r="Z477" s="204">
        <v>0</v>
      </c>
      <c r="AA477" s="202">
        <v>0</v>
      </c>
      <c r="AB477" s="202">
        <v>0</v>
      </c>
      <c r="AC477" s="214">
        <v>0</v>
      </c>
      <c r="AE477" s="227">
        <f t="shared" si="21"/>
        <v>0</v>
      </c>
      <c r="AF477" s="228">
        <f t="shared" si="22"/>
        <v>0</v>
      </c>
      <c r="AG477" s="229">
        <f t="shared" si="23"/>
        <v>0</v>
      </c>
    </row>
    <row r="478" spans="1:33" s="209" customFormat="1" ht="13.8" x14ac:dyDescent="0.3">
      <c r="A478" s="210">
        <v>478</v>
      </c>
      <c r="B478" s="211">
        <v>478352288</v>
      </c>
      <c r="C478" s="212" t="s">
        <v>249</v>
      </c>
      <c r="D478" s="211">
        <v>352</v>
      </c>
      <c r="E478" s="212" t="s">
        <v>198</v>
      </c>
      <c r="F478" s="211">
        <v>288</v>
      </c>
      <c r="G478" s="213" t="s">
        <v>91</v>
      </c>
      <c r="H478" s="374">
        <v>1</v>
      </c>
      <c r="I478" s="201">
        <v>8424</v>
      </c>
      <c r="J478" s="202">
        <v>5145</v>
      </c>
      <c r="K478" s="202">
        <v>0</v>
      </c>
      <c r="L478" s="202">
        <v>893</v>
      </c>
      <c r="M478" s="375">
        <v>14462</v>
      </c>
      <c r="N478" s="203">
        <v>0</v>
      </c>
      <c r="O478" s="204">
        <v>0</v>
      </c>
      <c r="P478" s="205">
        <v>0.09</v>
      </c>
      <c r="Q478" s="205">
        <v>9.7666969793738399E-4</v>
      </c>
      <c r="R478" s="206">
        <v>0</v>
      </c>
      <c r="S478" s="207">
        <v>13569</v>
      </c>
      <c r="T478" s="208">
        <v>0</v>
      </c>
      <c r="U478" s="208">
        <v>0</v>
      </c>
      <c r="V478" s="208">
        <v>0</v>
      </c>
      <c r="W478" s="208">
        <v>893</v>
      </c>
      <c r="X478" s="378">
        <v>14462</v>
      </c>
      <c r="Y478" s="215">
        <v>0</v>
      </c>
      <c r="Z478" s="204">
        <v>0</v>
      </c>
      <c r="AA478" s="202">
        <v>0</v>
      </c>
      <c r="AB478" s="202">
        <v>0</v>
      </c>
      <c r="AC478" s="214">
        <v>0</v>
      </c>
      <c r="AE478" s="227">
        <f t="shared" si="21"/>
        <v>0</v>
      </c>
      <c r="AF478" s="228">
        <f t="shared" si="22"/>
        <v>0</v>
      </c>
      <c r="AG478" s="229">
        <f t="shared" si="23"/>
        <v>0</v>
      </c>
    </row>
    <row r="479" spans="1:33" s="209" customFormat="1" ht="13.8" x14ac:dyDescent="0.3">
      <c r="A479" s="210">
        <v>478</v>
      </c>
      <c r="B479" s="211">
        <v>478352326</v>
      </c>
      <c r="C479" s="212" t="s">
        <v>249</v>
      </c>
      <c r="D479" s="211">
        <v>352</v>
      </c>
      <c r="E479" s="212" t="s">
        <v>198</v>
      </c>
      <c r="F479" s="211">
        <v>326</v>
      </c>
      <c r="G479" s="213" t="s">
        <v>156</v>
      </c>
      <c r="H479" s="374">
        <v>5</v>
      </c>
      <c r="I479" s="201">
        <v>8768</v>
      </c>
      <c r="J479" s="202">
        <v>3318</v>
      </c>
      <c r="K479" s="202">
        <v>0</v>
      </c>
      <c r="L479" s="202">
        <v>893</v>
      </c>
      <c r="M479" s="375">
        <v>12979</v>
      </c>
      <c r="N479" s="203">
        <v>0</v>
      </c>
      <c r="O479" s="204">
        <v>0</v>
      </c>
      <c r="P479" s="205">
        <v>0.09</v>
      </c>
      <c r="Q479" s="205">
        <v>2.8996308252753856E-3</v>
      </c>
      <c r="R479" s="206">
        <v>0</v>
      </c>
      <c r="S479" s="207">
        <v>60430</v>
      </c>
      <c r="T479" s="208">
        <v>0</v>
      </c>
      <c r="U479" s="208">
        <v>0</v>
      </c>
      <c r="V479" s="208">
        <v>0</v>
      </c>
      <c r="W479" s="208">
        <v>4465</v>
      </c>
      <c r="X479" s="378">
        <v>64895</v>
      </c>
      <c r="Y479" s="215">
        <v>0</v>
      </c>
      <c r="Z479" s="204">
        <v>0</v>
      </c>
      <c r="AA479" s="202">
        <v>0</v>
      </c>
      <c r="AB479" s="202">
        <v>0</v>
      </c>
      <c r="AC479" s="214">
        <v>0</v>
      </c>
      <c r="AE479" s="227">
        <f t="shared" si="21"/>
        <v>0</v>
      </c>
      <c r="AF479" s="228">
        <f t="shared" si="22"/>
        <v>0</v>
      </c>
      <c r="AG479" s="229">
        <f t="shared" si="23"/>
        <v>0</v>
      </c>
    </row>
    <row r="480" spans="1:33" s="209" customFormat="1" ht="13.8" x14ac:dyDescent="0.3">
      <c r="A480" s="210">
        <v>478</v>
      </c>
      <c r="B480" s="211">
        <v>478352348</v>
      </c>
      <c r="C480" s="212" t="s">
        <v>249</v>
      </c>
      <c r="D480" s="211">
        <v>352</v>
      </c>
      <c r="E480" s="212" t="s">
        <v>198</v>
      </c>
      <c r="F480" s="211">
        <v>348</v>
      </c>
      <c r="G480" s="213" t="s">
        <v>132</v>
      </c>
      <c r="H480" s="374">
        <v>11</v>
      </c>
      <c r="I480" s="201">
        <v>10069</v>
      </c>
      <c r="J480" s="202">
        <v>84</v>
      </c>
      <c r="K480" s="202">
        <v>0</v>
      </c>
      <c r="L480" s="202">
        <v>893</v>
      </c>
      <c r="M480" s="375">
        <v>11046</v>
      </c>
      <c r="N480" s="203">
        <v>0</v>
      </c>
      <c r="O480" s="204">
        <v>0</v>
      </c>
      <c r="P480" s="205">
        <v>0.09</v>
      </c>
      <c r="Q480" s="205">
        <v>6.3287106966539594E-2</v>
      </c>
      <c r="R480" s="206">
        <v>0</v>
      </c>
      <c r="S480" s="207">
        <v>111683</v>
      </c>
      <c r="T480" s="208">
        <v>0</v>
      </c>
      <c r="U480" s="208">
        <v>0</v>
      </c>
      <c r="V480" s="208">
        <v>0</v>
      </c>
      <c r="W480" s="208">
        <v>9823</v>
      </c>
      <c r="X480" s="378">
        <v>121506</v>
      </c>
      <c r="Y480" s="215">
        <v>0</v>
      </c>
      <c r="Z480" s="204">
        <v>0</v>
      </c>
      <c r="AA480" s="202">
        <v>0</v>
      </c>
      <c r="AB480" s="202">
        <v>0</v>
      </c>
      <c r="AC480" s="214">
        <v>0</v>
      </c>
      <c r="AE480" s="227">
        <f t="shared" si="21"/>
        <v>0</v>
      </c>
      <c r="AF480" s="228">
        <f t="shared" si="22"/>
        <v>0</v>
      </c>
      <c r="AG480" s="229">
        <f t="shared" si="23"/>
        <v>0</v>
      </c>
    </row>
    <row r="481" spans="1:33" s="209" customFormat="1" ht="13.8" x14ac:dyDescent="0.3">
      <c r="A481" s="210">
        <v>478</v>
      </c>
      <c r="B481" s="211">
        <v>478352352</v>
      </c>
      <c r="C481" s="212" t="s">
        <v>249</v>
      </c>
      <c r="D481" s="211">
        <v>352</v>
      </c>
      <c r="E481" s="212" t="s">
        <v>198</v>
      </c>
      <c r="F481" s="211">
        <v>352</v>
      </c>
      <c r="G481" s="213" t="s">
        <v>198</v>
      </c>
      <c r="H481" s="374">
        <v>8</v>
      </c>
      <c r="I481" s="201">
        <v>9112</v>
      </c>
      <c r="J481" s="202">
        <v>4981</v>
      </c>
      <c r="K481" s="202">
        <v>0</v>
      </c>
      <c r="L481" s="202">
        <v>893</v>
      </c>
      <c r="M481" s="375">
        <v>14986</v>
      </c>
      <c r="N481" s="203">
        <v>0</v>
      </c>
      <c r="O481" s="204">
        <v>0</v>
      </c>
      <c r="P481" s="205">
        <v>0.09</v>
      </c>
      <c r="Q481" s="205">
        <v>1.4045800000000002E-2</v>
      </c>
      <c r="R481" s="206">
        <v>0</v>
      </c>
      <c r="S481" s="207">
        <v>112744</v>
      </c>
      <c r="T481" s="208">
        <v>0</v>
      </c>
      <c r="U481" s="208">
        <v>0</v>
      </c>
      <c r="V481" s="208">
        <v>0</v>
      </c>
      <c r="W481" s="208">
        <v>7144</v>
      </c>
      <c r="X481" s="378">
        <v>119888</v>
      </c>
      <c r="Y481" s="215">
        <v>0</v>
      </c>
      <c r="Z481" s="204">
        <v>0</v>
      </c>
      <c r="AA481" s="202">
        <v>0</v>
      </c>
      <c r="AB481" s="202">
        <v>0</v>
      </c>
      <c r="AC481" s="214">
        <v>0</v>
      </c>
      <c r="AE481" s="227">
        <f t="shared" si="21"/>
        <v>0</v>
      </c>
      <c r="AF481" s="228">
        <f t="shared" si="22"/>
        <v>0</v>
      </c>
      <c r="AG481" s="229">
        <f t="shared" si="23"/>
        <v>0</v>
      </c>
    </row>
    <row r="482" spans="1:33" s="209" customFormat="1" ht="13.8" x14ac:dyDescent="0.3">
      <c r="A482" s="210">
        <v>478</v>
      </c>
      <c r="B482" s="211">
        <v>478352600</v>
      </c>
      <c r="C482" s="212" t="s">
        <v>249</v>
      </c>
      <c r="D482" s="211">
        <v>352</v>
      </c>
      <c r="E482" s="212" t="s">
        <v>198</v>
      </c>
      <c r="F482" s="211">
        <v>600</v>
      </c>
      <c r="G482" s="213" t="s">
        <v>157</v>
      </c>
      <c r="H482" s="374">
        <v>20</v>
      </c>
      <c r="I482" s="201">
        <v>10018</v>
      </c>
      <c r="J482" s="202">
        <v>4027</v>
      </c>
      <c r="K482" s="202">
        <v>0</v>
      </c>
      <c r="L482" s="202">
        <v>893</v>
      </c>
      <c r="M482" s="375">
        <v>14938</v>
      </c>
      <c r="N482" s="203">
        <v>0</v>
      </c>
      <c r="O482" s="204">
        <v>0</v>
      </c>
      <c r="P482" s="205">
        <v>0.09</v>
      </c>
      <c r="Q482" s="205">
        <v>3.6949164332799466E-3</v>
      </c>
      <c r="R482" s="206">
        <v>0</v>
      </c>
      <c r="S482" s="207">
        <v>280900</v>
      </c>
      <c r="T482" s="208">
        <v>0</v>
      </c>
      <c r="U482" s="208">
        <v>0</v>
      </c>
      <c r="V482" s="208">
        <v>0</v>
      </c>
      <c r="W482" s="208">
        <v>17860</v>
      </c>
      <c r="X482" s="378">
        <v>298760</v>
      </c>
      <c r="Y482" s="215">
        <v>0</v>
      </c>
      <c r="Z482" s="204">
        <v>0</v>
      </c>
      <c r="AA482" s="202">
        <v>0</v>
      </c>
      <c r="AB482" s="202">
        <v>0</v>
      </c>
      <c r="AC482" s="214">
        <v>0</v>
      </c>
      <c r="AE482" s="227">
        <f t="shared" si="21"/>
        <v>0</v>
      </c>
      <c r="AF482" s="228">
        <f t="shared" si="22"/>
        <v>0</v>
      </c>
      <c r="AG482" s="229">
        <f t="shared" si="23"/>
        <v>0</v>
      </c>
    </row>
    <row r="483" spans="1:33" s="209" customFormat="1" ht="13.8" x14ac:dyDescent="0.3">
      <c r="A483" s="210">
        <v>478</v>
      </c>
      <c r="B483" s="211">
        <v>478352610</v>
      </c>
      <c r="C483" s="212" t="s">
        <v>249</v>
      </c>
      <c r="D483" s="211">
        <v>352</v>
      </c>
      <c r="E483" s="212" t="s">
        <v>198</v>
      </c>
      <c r="F483" s="211">
        <v>610</v>
      </c>
      <c r="G483" s="213" t="s">
        <v>158</v>
      </c>
      <c r="H483" s="374">
        <v>5</v>
      </c>
      <c r="I483" s="201">
        <v>9284</v>
      </c>
      <c r="J483" s="202">
        <v>1652</v>
      </c>
      <c r="K483" s="202">
        <v>0</v>
      </c>
      <c r="L483" s="202">
        <v>893</v>
      </c>
      <c r="M483" s="375">
        <v>11829</v>
      </c>
      <c r="N483" s="203">
        <v>0</v>
      </c>
      <c r="O483" s="204">
        <v>0</v>
      </c>
      <c r="P483" s="205">
        <v>0.09</v>
      </c>
      <c r="Q483" s="205">
        <v>4.8403067008126899E-3</v>
      </c>
      <c r="R483" s="206">
        <v>0</v>
      </c>
      <c r="S483" s="207">
        <v>54680</v>
      </c>
      <c r="T483" s="208">
        <v>0</v>
      </c>
      <c r="U483" s="208">
        <v>0</v>
      </c>
      <c r="V483" s="208">
        <v>0</v>
      </c>
      <c r="W483" s="208">
        <v>4465</v>
      </c>
      <c r="X483" s="378">
        <v>59145</v>
      </c>
      <c r="Y483" s="215">
        <v>0</v>
      </c>
      <c r="Z483" s="204">
        <v>0</v>
      </c>
      <c r="AA483" s="202">
        <v>0</v>
      </c>
      <c r="AB483" s="202">
        <v>0</v>
      </c>
      <c r="AC483" s="214">
        <v>0</v>
      </c>
      <c r="AE483" s="227">
        <f t="shared" si="21"/>
        <v>0</v>
      </c>
      <c r="AF483" s="228">
        <f t="shared" si="22"/>
        <v>0</v>
      </c>
      <c r="AG483" s="229">
        <f t="shared" si="23"/>
        <v>0</v>
      </c>
    </row>
    <row r="484" spans="1:33" s="209" customFormat="1" ht="13.8" x14ac:dyDescent="0.3">
      <c r="A484" s="210">
        <v>478</v>
      </c>
      <c r="B484" s="211">
        <v>478352616</v>
      </c>
      <c r="C484" s="212" t="s">
        <v>249</v>
      </c>
      <c r="D484" s="211">
        <v>352</v>
      </c>
      <c r="E484" s="212" t="s">
        <v>198</v>
      </c>
      <c r="F484" s="211">
        <v>616</v>
      </c>
      <c r="G484" s="213" t="s">
        <v>133</v>
      </c>
      <c r="H484" s="374">
        <v>62</v>
      </c>
      <c r="I484" s="201">
        <v>9885</v>
      </c>
      <c r="J484" s="202">
        <v>3315</v>
      </c>
      <c r="K484" s="202">
        <v>0</v>
      </c>
      <c r="L484" s="202">
        <v>893</v>
      </c>
      <c r="M484" s="375">
        <v>14093</v>
      </c>
      <c r="N484" s="203">
        <v>0</v>
      </c>
      <c r="O484" s="204">
        <v>0</v>
      </c>
      <c r="P484" s="205">
        <v>0.09</v>
      </c>
      <c r="Q484" s="205">
        <v>3.4879428023482845E-2</v>
      </c>
      <c r="R484" s="206">
        <v>0</v>
      </c>
      <c r="S484" s="207">
        <v>818400</v>
      </c>
      <c r="T484" s="208">
        <v>0</v>
      </c>
      <c r="U484" s="208">
        <v>0</v>
      </c>
      <c r="V484" s="208">
        <v>0</v>
      </c>
      <c r="W484" s="208">
        <v>55366</v>
      </c>
      <c r="X484" s="378">
        <v>873766</v>
      </c>
      <c r="Y484" s="215">
        <v>0</v>
      </c>
      <c r="Z484" s="204">
        <v>0</v>
      </c>
      <c r="AA484" s="202">
        <v>0</v>
      </c>
      <c r="AB484" s="202">
        <v>0</v>
      </c>
      <c r="AC484" s="214">
        <v>0</v>
      </c>
      <c r="AE484" s="227">
        <f t="shared" si="21"/>
        <v>0</v>
      </c>
      <c r="AF484" s="228">
        <f t="shared" si="22"/>
        <v>0</v>
      </c>
      <c r="AG484" s="229">
        <f t="shared" si="23"/>
        <v>0</v>
      </c>
    </row>
    <row r="485" spans="1:33" s="209" customFormat="1" ht="13.8" x14ac:dyDescent="0.3">
      <c r="A485" s="210">
        <v>478</v>
      </c>
      <c r="B485" s="211">
        <v>478352620</v>
      </c>
      <c r="C485" s="212" t="s">
        <v>249</v>
      </c>
      <c r="D485" s="211">
        <v>352</v>
      </c>
      <c r="E485" s="212" t="s">
        <v>198</v>
      </c>
      <c r="F485" s="211">
        <v>620</v>
      </c>
      <c r="G485" s="213" t="s">
        <v>134</v>
      </c>
      <c r="H485" s="374">
        <v>2</v>
      </c>
      <c r="I485" s="201">
        <v>9571</v>
      </c>
      <c r="J485" s="202">
        <v>3856</v>
      </c>
      <c r="K485" s="202">
        <v>0</v>
      </c>
      <c r="L485" s="202">
        <v>893</v>
      </c>
      <c r="M485" s="375">
        <v>14320</v>
      </c>
      <c r="N485" s="203">
        <v>0</v>
      </c>
      <c r="O485" s="204">
        <v>0</v>
      </c>
      <c r="P485" s="205">
        <v>0.09</v>
      </c>
      <c r="Q485" s="205">
        <v>2.2004954128394948E-2</v>
      </c>
      <c r="R485" s="206">
        <v>0</v>
      </c>
      <c r="S485" s="207">
        <v>26854</v>
      </c>
      <c r="T485" s="208">
        <v>0</v>
      </c>
      <c r="U485" s="208">
        <v>0</v>
      </c>
      <c r="V485" s="208">
        <v>0</v>
      </c>
      <c r="W485" s="208">
        <v>1786</v>
      </c>
      <c r="X485" s="378">
        <v>28640</v>
      </c>
      <c r="Y485" s="215">
        <v>0</v>
      </c>
      <c r="Z485" s="204">
        <v>0</v>
      </c>
      <c r="AA485" s="202">
        <v>0</v>
      </c>
      <c r="AB485" s="202">
        <v>0</v>
      </c>
      <c r="AC485" s="214">
        <v>0</v>
      </c>
      <c r="AE485" s="227">
        <f t="shared" si="21"/>
        <v>0</v>
      </c>
      <c r="AF485" s="228">
        <f t="shared" si="22"/>
        <v>0</v>
      </c>
      <c r="AG485" s="229">
        <f t="shared" si="23"/>
        <v>0</v>
      </c>
    </row>
    <row r="486" spans="1:33" s="209" customFormat="1" ht="13.8" x14ac:dyDescent="0.3">
      <c r="A486" s="210">
        <v>478</v>
      </c>
      <c r="B486" s="211">
        <v>478352640</v>
      </c>
      <c r="C486" s="212" t="s">
        <v>249</v>
      </c>
      <c r="D486" s="211">
        <v>352</v>
      </c>
      <c r="E486" s="212" t="s">
        <v>198</v>
      </c>
      <c r="F486" s="211">
        <v>640</v>
      </c>
      <c r="G486" s="213" t="s">
        <v>250</v>
      </c>
      <c r="H486" s="374">
        <v>4</v>
      </c>
      <c r="I486" s="201">
        <v>10144</v>
      </c>
      <c r="J486" s="202">
        <v>7154</v>
      </c>
      <c r="K486" s="202">
        <v>0</v>
      </c>
      <c r="L486" s="202">
        <v>893</v>
      </c>
      <c r="M486" s="375">
        <v>18191</v>
      </c>
      <c r="N486" s="203">
        <v>0</v>
      </c>
      <c r="O486" s="204">
        <v>0</v>
      </c>
      <c r="P486" s="205">
        <v>0.09</v>
      </c>
      <c r="Q486" s="205">
        <v>2.6501865767752158E-3</v>
      </c>
      <c r="R486" s="206">
        <v>0</v>
      </c>
      <c r="S486" s="207">
        <v>69192</v>
      </c>
      <c r="T486" s="208">
        <v>0</v>
      </c>
      <c r="U486" s="208">
        <v>0</v>
      </c>
      <c r="V486" s="208">
        <v>0</v>
      </c>
      <c r="W486" s="208">
        <v>3572</v>
      </c>
      <c r="X486" s="378">
        <v>72764</v>
      </c>
      <c r="Y486" s="215">
        <v>0</v>
      </c>
      <c r="Z486" s="204">
        <v>0</v>
      </c>
      <c r="AA486" s="202">
        <v>0</v>
      </c>
      <c r="AB486" s="202">
        <v>0</v>
      </c>
      <c r="AC486" s="214">
        <v>0</v>
      </c>
      <c r="AE486" s="227">
        <f t="shared" si="21"/>
        <v>0</v>
      </c>
      <c r="AF486" s="228">
        <f t="shared" si="22"/>
        <v>0</v>
      </c>
      <c r="AG486" s="229">
        <f t="shared" si="23"/>
        <v>0</v>
      </c>
    </row>
    <row r="487" spans="1:33" s="209" customFormat="1" ht="13.8" x14ac:dyDescent="0.3">
      <c r="A487" s="210">
        <v>478</v>
      </c>
      <c r="B487" s="211">
        <v>478352673</v>
      </c>
      <c r="C487" s="212" t="s">
        <v>249</v>
      </c>
      <c r="D487" s="211">
        <v>352</v>
      </c>
      <c r="E487" s="212" t="s">
        <v>198</v>
      </c>
      <c r="F487" s="211">
        <v>673</v>
      </c>
      <c r="G487" s="213" t="s">
        <v>159</v>
      </c>
      <c r="H487" s="374">
        <v>31</v>
      </c>
      <c r="I487" s="201">
        <v>9634</v>
      </c>
      <c r="J487" s="202">
        <v>4909</v>
      </c>
      <c r="K487" s="202">
        <v>0</v>
      </c>
      <c r="L487" s="202">
        <v>893</v>
      </c>
      <c r="M487" s="375">
        <v>15436</v>
      </c>
      <c r="N487" s="203">
        <v>0</v>
      </c>
      <c r="O487" s="204">
        <v>0</v>
      </c>
      <c r="P487" s="205">
        <v>0.09</v>
      </c>
      <c r="Q487" s="205">
        <v>1.9724762139388369E-2</v>
      </c>
      <c r="R487" s="206">
        <v>0</v>
      </c>
      <c r="S487" s="207">
        <v>450833</v>
      </c>
      <c r="T487" s="208">
        <v>0</v>
      </c>
      <c r="U487" s="208">
        <v>0</v>
      </c>
      <c r="V487" s="208">
        <v>0</v>
      </c>
      <c r="W487" s="208">
        <v>27683</v>
      </c>
      <c r="X487" s="378">
        <v>478516</v>
      </c>
      <c r="Y487" s="215">
        <v>0</v>
      </c>
      <c r="Z487" s="204">
        <v>0</v>
      </c>
      <c r="AA487" s="202">
        <v>0</v>
      </c>
      <c r="AB487" s="202">
        <v>0</v>
      </c>
      <c r="AC487" s="214">
        <v>0</v>
      </c>
      <c r="AE487" s="227">
        <f t="shared" si="21"/>
        <v>0</v>
      </c>
      <c r="AF487" s="228">
        <f t="shared" si="22"/>
        <v>0</v>
      </c>
      <c r="AG487" s="229">
        <f t="shared" si="23"/>
        <v>0</v>
      </c>
    </row>
    <row r="488" spans="1:33" s="209" customFormat="1" ht="13.8" x14ac:dyDescent="0.3">
      <c r="A488" s="210">
        <v>478</v>
      </c>
      <c r="B488" s="211">
        <v>478352695</v>
      </c>
      <c r="C488" s="212" t="s">
        <v>249</v>
      </c>
      <c r="D488" s="211">
        <v>352</v>
      </c>
      <c r="E488" s="212" t="s">
        <v>198</v>
      </c>
      <c r="F488" s="211">
        <v>695</v>
      </c>
      <c r="G488" s="213" t="s">
        <v>135</v>
      </c>
      <c r="H488" s="374">
        <v>1</v>
      </c>
      <c r="I488" s="201">
        <v>10981.62264493703</v>
      </c>
      <c r="J488" s="202">
        <v>6763</v>
      </c>
      <c r="K488" s="202">
        <v>0</v>
      </c>
      <c r="L488" s="202">
        <v>893</v>
      </c>
      <c r="M488" s="375">
        <v>18637.62264493703</v>
      </c>
      <c r="N488" s="203">
        <v>0</v>
      </c>
      <c r="O488" s="204">
        <v>0</v>
      </c>
      <c r="P488" s="205">
        <v>0.09</v>
      </c>
      <c r="Q488" s="205">
        <v>1.1495488435564465E-3</v>
      </c>
      <c r="R488" s="206">
        <v>0</v>
      </c>
      <c r="S488" s="207">
        <v>17745</v>
      </c>
      <c r="T488" s="208">
        <v>0</v>
      </c>
      <c r="U488" s="208">
        <v>0</v>
      </c>
      <c r="V488" s="208">
        <v>0</v>
      </c>
      <c r="W488" s="208">
        <v>893</v>
      </c>
      <c r="X488" s="378">
        <v>18638</v>
      </c>
      <c r="Y488" s="215">
        <v>0</v>
      </c>
      <c r="Z488" s="204">
        <v>0</v>
      </c>
      <c r="AA488" s="202">
        <v>0</v>
      </c>
      <c r="AB488" s="202">
        <v>0</v>
      </c>
      <c r="AC488" s="214">
        <v>0</v>
      </c>
      <c r="AE488" s="227">
        <f t="shared" si="21"/>
        <v>0</v>
      </c>
      <c r="AF488" s="228">
        <f t="shared" si="22"/>
        <v>0</v>
      </c>
      <c r="AG488" s="229">
        <f t="shared" si="23"/>
        <v>0</v>
      </c>
    </row>
    <row r="489" spans="1:33" s="209" customFormat="1" ht="13.8" x14ac:dyDescent="0.3">
      <c r="A489" s="210">
        <v>478</v>
      </c>
      <c r="B489" s="211">
        <v>478352720</v>
      </c>
      <c r="C489" s="212" t="s">
        <v>249</v>
      </c>
      <c r="D489" s="211">
        <v>352</v>
      </c>
      <c r="E489" s="212" t="s">
        <v>198</v>
      </c>
      <c r="F489" s="211">
        <v>720</v>
      </c>
      <c r="G489" s="213" t="s">
        <v>60</v>
      </c>
      <c r="H489" s="374">
        <v>5</v>
      </c>
      <c r="I489" s="201">
        <v>9714</v>
      </c>
      <c r="J489" s="202">
        <v>2095</v>
      </c>
      <c r="K489" s="202">
        <v>0</v>
      </c>
      <c r="L489" s="202">
        <v>893</v>
      </c>
      <c r="M489" s="375">
        <v>12702</v>
      </c>
      <c r="N489" s="203">
        <v>0</v>
      </c>
      <c r="O489" s="204">
        <v>0</v>
      </c>
      <c r="P489" s="205">
        <v>0.09</v>
      </c>
      <c r="Q489" s="205">
        <v>9.9054735750318239E-3</v>
      </c>
      <c r="R489" s="206">
        <v>0</v>
      </c>
      <c r="S489" s="207">
        <v>59045</v>
      </c>
      <c r="T489" s="208">
        <v>0</v>
      </c>
      <c r="U489" s="208">
        <v>0</v>
      </c>
      <c r="V489" s="208">
        <v>0</v>
      </c>
      <c r="W489" s="208">
        <v>4465</v>
      </c>
      <c r="X489" s="378">
        <v>63510</v>
      </c>
      <c r="Y489" s="215">
        <v>0</v>
      </c>
      <c r="Z489" s="204">
        <v>0</v>
      </c>
      <c r="AA489" s="202">
        <v>0</v>
      </c>
      <c r="AB489" s="202">
        <v>0</v>
      </c>
      <c r="AC489" s="214">
        <v>0</v>
      </c>
      <c r="AE489" s="227">
        <f t="shared" si="21"/>
        <v>0</v>
      </c>
      <c r="AF489" s="228">
        <f t="shared" si="22"/>
        <v>0</v>
      </c>
      <c r="AG489" s="229">
        <f t="shared" si="23"/>
        <v>0</v>
      </c>
    </row>
    <row r="490" spans="1:33" s="209" customFormat="1" ht="13.8" x14ac:dyDescent="0.3">
      <c r="A490" s="210">
        <v>478</v>
      </c>
      <c r="B490" s="211">
        <v>478352725</v>
      </c>
      <c r="C490" s="212" t="s">
        <v>249</v>
      </c>
      <c r="D490" s="211">
        <v>352</v>
      </c>
      <c r="E490" s="212" t="s">
        <v>198</v>
      </c>
      <c r="F490" s="211">
        <v>725</v>
      </c>
      <c r="G490" s="213" t="s">
        <v>136</v>
      </c>
      <c r="H490" s="374">
        <v>19</v>
      </c>
      <c r="I490" s="201">
        <v>9854</v>
      </c>
      <c r="J490" s="202">
        <v>3244</v>
      </c>
      <c r="K490" s="202">
        <v>0</v>
      </c>
      <c r="L490" s="202">
        <v>893</v>
      </c>
      <c r="M490" s="375">
        <v>13991</v>
      </c>
      <c r="N490" s="203">
        <v>0</v>
      </c>
      <c r="O490" s="204">
        <v>0</v>
      </c>
      <c r="P490" s="205">
        <v>0.09</v>
      </c>
      <c r="Q490" s="205">
        <v>9.6445903164946462E-3</v>
      </c>
      <c r="R490" s="206">
        <v>0</v>
      </c>
      <c r="S490" s="207">
        <v>248862</v>
      </c>
      <c r="T490" s="208">
        <v>0</v>
      </c>
      <c r="U490" s="208">
        <v>0</v>
      </c>
      <c r="V490" s="208">
        <v>0</v>
      </c>
      <c r="W490" s="208">
        <v>16967</v>
      </c>
      <c r="X490" s="378">
        <v>265829</v>
      </c>
      <c r="Y490" s="215">
        <v>0</v>
      </c>
      <c r="Z490" s="204">
        <v>0</v>
      </c>
      <c r="AA490" s="202">
        <v>0</v>
      </c>
      <c r="AB490" s="202">
        <v>0</v>
      </c>
      <c r="AC490" s="214">
        <v>0</v>
      </c>
      <c r="AE490" s="227">
        <f t="shared" si="21"/>
        <v>0</v>
      </c>
      <c r="AF490" s="228">
        <f t="shared" si="22"/>
        <v>0</v>
      </c>
      <c r="AG490" s="229">
        <f t="shared" si="23"/>
        <v>0</v>
      </c>
    </row>
    <row r="491" spans="1:33" s="209" customFormat="1" ht="13.8" x14ac:dyDescent="0.3">
      <c r="A491" s="210">
        <v>478</v>
      </c>
      <c r="B491" s="211">
        <v>478352730</v>
      </c>
      <c r="C491" s="212" t="s">
        <v>249</v>
      </c>
      <c r="D491" s="211">
        <v>352</v>
      </c>
      <c r="E491" s="212" t="s">
        <v>198</v>
      </c>
      <c r="F491" s="211">
        <v>730</v>
      </c>
      <c r="G491" s="213" t="s">
        <v>137</v>
      </c>
      <c r="H491" s="374">
        <v>1</v>
      </c>
      <c r="I491" s="201">
        <v>10144</v>
      </c>
      <c r="J491" s="202">
        <v>3176</v>
      </c>
      <c r="K491" s="202">
        <v>0</v>
      </c>
      <c r="L491" s="202">
        <v>893</v>
      </c>
      <c r="M491" s="375">
        <v>14213</v>
      </c>
      <c r="N491" s="203">
        <v>0</v>
      </c>
      <c r="O491" s="204">
        <v>0</v>
      </c>
      <c r="P491" s="205">
        <v>0.09</v>
      </c>
      <c r="Q491" s="205">
        <v>1.0217276667773416E-2</v>
      </c>
      <c r="R491" s="206">
        <v>0</v>
      </c>
      <c r="S491" s="207">
        <v>13320</v>
      </c>
      <c r="T491" s="208">
        <v>0</v>
      </c>
      <c r="U491" s="208">
        <v>0</v>
      </c>
      <c r="V491" s="208">
        <v>0</v>
      </c>
      <c r="W491" s="208">
        <v>893</v>
      </c>
      <c r="X491" s="378">
        <v>14213</v>
      </c>
      <c r="Y491" s="215">
        <v>0</v>
      </c>
      <c r="Z491" s="204">
        <v>0</v>
      </c>
      <c r="AA491" s="202">
        <v>0</v>
      </c>
      <c r="AB491" s="202">
        <v>0</v>
      </c>
      <c r="AC491" s="214">
        <v>0</v>
      </c>
      <c r="AE491" s="227">
        <f t="shared" si="21"/>
        <v>0</v>
      </c>
      <c r="AF491" s="228">
        <f t="shared" si="22"/>
        <v>0</v>
      </c>
      <c r="AG491" s="229">
        <f t="shared" si="23"/>
        <v>0</v>
      </c>
    </row>
    <row r="492" spans="1:33" s="209" customFormat="1" ht="13.8" x14ac:dyDescent="0.3">
      <c r="A492" s="210">
        <v>478</v>
      </c>
      <c r="B492" s="211">
        <v>478352735</v>
      </c>
      <c r="C492" s="212" t="s">
        <v>249</v>
      </c>
      <c r="D492" s="211">
        <v>352</v>
      </c>
      <c r="E492" s="212" t="s">
        <v>198</v>
      </c>
      <c r="F492" s="211">
        <v>735</v>
      </c>
      <c r="G492" s="213" t="s">
        <v>138</v>
      </c>
      <c r="H492" s="374">
        <v>42</v>
      </c>
      <c r="I492" s="201">
        <v>9820</v>
      </c>
      <c r="J492" s="202">
        <v>4116</v>
      </c>
      <c r="K492" s="202">
        <v>0</v>
      </c>
      <c r="L492" s="202">
        <v>893</v>
      </c>
      <c r="M492" s="375">
        <v>14829</v>
      </c>
      <c r="N492" s="203">
        <v>0</v>
      </c>
      <c r="O492" s="204">
        <v>0</v>
      </c>
      <c r="P492" s="205">
        <v>0.09</v>
      </c>
      <c r="Q492" s="205">
        <v>2.0793737622488116E-2</v>
      </c>
      <c r="R492" s="206">
        <v>0</v>
      </c>
      <c r="S492" s="207">
        <v>585312</v>
      </c>
      <c r="T492" s="208">
        <v>0</v>
      </c>
      <c r="U492" s="208">
        <v>0</v>
      </c>
      <c r="V492" s="208">
        <v>0</v>
      </c>
      <c r="W492" s="208">
        <v>37506</v>
      </c>
      <c r="X492" s="378">
        <v>622818</v>
      </c>
      <c r="Y492" s="215">
        <v>0</v>
      </c>
      <c r="Z492" s="204">
        <v>0</v>
      </c>
      <c r="AA492" s="202">
        <v>0</v>
      </c>
      <c r="AB492" s="202">
        <v>0</v>
      </c>
      <c r="AC492" s="214">
        <v>0</v>
      </c>
      <c r="AE492" s="227">
        <f t="shared" si="21"/>
        <v>0</v>
      </c>
      <c r="AF492" s="228">
        <f t="shared" si="22"/>
        <v>0</v>
      </c>
      <c r="AG492" s="229">
        <f t="shared" si="23"/>
        <v>0</v>
      </c>
    </row>
    <row r="493" spans="1:33" s="209" customFormat="1" ht="13.8" x14ac:dyDescent="0.3">
      <c r="A493" s="210">
        <v>478</v>
      </c>
      <c r="B493" s="211">
        <v>478352753</v>
      </c>
      <c r="C493" s="212" t="s">
        <v>249</v>
      </c>
      <c r="D493" s="211">
        <v>352</v>
      </c>
      <c r="E493" s="212" t="s">
        <v>198</v>
      </c>
      <c r="F493" s="211">
        <v>753</v>
      </c>
      <c r="G493" s="213" t="s">
        <v>248</v>
      </c>
      <c r="H493" s="374">
        <v>6</v>
      </c>
      <c r="I493" s="201">
        <v>10762</v>
      </c>
      <c r="J493" s="202">
        <v>4073</v>
      </c>
      <c r="K493" s="202">
        <v>0</v>
      </c>
      <c r="L493" s="202">
        <v>893</v>
      </c>
      <c r="M493" s="375">
        <v>15728</v>
      </c>
      <c r="N493" s="203">
        <v>0</v>
      </c>
      <c r="O493" s="204">
        <v>0</v>
      </c>
      <c r="P493" s="205">
        <v>0.09</v>
      </c>
      <c r="Q493" s="205">
        <v>8.9631121334326838E-3</v>
      </c>
      <c r="R493" s="206">
        <v>0</v>
      </c>
      <c r="S493" s="207">
        <v>89010</v>
      </c>
      <c r="T493" s="208">
        <v>0</v>
      </c>
      <c r="U493" s="208">
        <v>0</v>
      </c>
      <c r="V493" s="208">
        <v>0</v>
      </c>
      <c r="W493" s="208">
        <v>5358</v>
      </c>
      <c r="X493" s="378">
        <v>94368</v>
      </c>
      <c r="Y493" s="215">
        <v>0</v>
      </c>
      <c r="Z493" s="204">
        <v>0</v>
      </c>
      <c r="AA493" s="202">
        <v>0</v>
      </c>
      <c r="AB493" s="202">
        <v>0</v>
      </c>
      <c r="AC493" s="214">
        <v>0</v>
      </c>
      <c r="AE493" s="227">
        <f t="shared" si="21"/>
        <v>0</v>
      </c>
      <c r="AF493" s="228">
        <f t="shared" si="22"/>
        <v>0</v>
      </c>
      <c r="AG493" s="229">
        <f t="shared" si="23"/>
        <v>0</v>
      </c>
    </row>
    <row r="494" spans="1:33" s="209" customFormat="1" ht="13.8" x14ac:dyDescent="0.3">
      <c r="A494" s="210">
        <v>478</v>
      </c>
      <c r="B494" s="211">
        <v>478352755</v>
      </c>
      <c r="C494" s="212" t="s">
        <v>249</v>
      </c>
      <c r="D494" s="211">
        <v>352</v>
      </c>
      <c r="E494" s="212" t="s">
        <v>198</v>
      </c>
      <c r="F494" s="211">
        <v>755</v>
      </c>
      <c r="G494" s="213" t="s">
        <v>62</v>
      </c>
      <c r="H494" s="374">
        <v>1</v>
      </c>
      <c r="I494" s="201">
        <v>12094.913853503183</v>
      </c>
      <c r="J494" s="202">
        <v>5042</v>
      </c>
      <c r="K494" s="202">
        <v>0</v>
      </c>
      <c r="L494" s="202">
        <v>893</v>
      </c>
      <c r="M494" s="375">
        <v>18029.913853503182</v>
      </c>
      <c r="N494" s="203">
        <v>0</v>
      </c>
      <c r="O494" s="204">
        <v>0</v>
      </c>
      <c r="P494" s="205">
        <v>0.18</v>
      </c>
      <c r="Q494" s="205">
        <v>1.461950829431625E-2</v>
      </c>
      <c r="R494" s="206">
        <v>0</v>
      </c>
      <c r="S494" s="207">
        <v>17137</v>
      </c>
      <c r="T494" s="208">
        <v>0</v>
      </c>
      <c r="U494" s="208">
        <v>0</v>
      </c>
      <c r="V494" s="208">
        <v>0</v>
      </c>
      <c r="W494" s="208">
        <v>893</v>
      </c>
      <c r="X494" s="378">
        <v>18030</v>
      </c>
      <c r="Y494" s="215">
        <v>0</v>
      </c>
      <c r="Z494" s="204">
        <v>0</v>
      </c>
      <c r="AA494" s="202">
        <v>0</v>
      </c>
      <c r="AB494" s="202">
        <v>0</v>
      </c>
      <c r="AC494" s="214">
        <v>0</v>
      </c>
      <c r="AE494" s="227">
        <f t="shared" si="21"/>
        <v>0</v>
      </c>
      <c r="AF494" s="228">
        <f t="shared" si="22"/>
        <v>0</v>
      </c>
      <c r="AG494" s="229">
        <f t="shared" si="23"/>
        <v>0</v>
      </c>
    </row>
    <row r="495" spans="1:33" s="209" customFormat="1" ht="13.8" x14ac:dyDescent="0.3">
      <c r="A495" s="210">
        <v>478</v>
      </c>
      <c r="B495" s="211">
        <v>478352775</v>
      </c>
      <c r="C495" s="212" t="s">
        <v>249</v>
      </c>
      <c r="D495" s="211">
        <v>352</v>
      </c>
      <c r="E495" s="212" t="s">
        <v>198</v>
      </c>
      <c r="F495" s="211">
        <v>775</v>
      </c>
      <c r="G495" s="213" t="s">
        <v>77</v>
      </c>
      <c r="H495" s="374">
        <v>20</v>
      </c>
      <c r="I495" s="201">
        <v>9325</v>
      </c>
      <c r="J495" s="202">
        <v>1992</v>
      </c>
      <c r="K495" s="202">
        <v>0</v>
      </c>
      <c r="L495" s="202">
        <v>893</v>
      </c>
      <c r="M495" s="375">
        <v>12210</v>
      </c>
      <c r="N495" s="203">
        <v>0</v>
      </c>
      <c r="O495" s="204">
        <v>0</v>
      </c>
      <c r="P495" s="205">
        <v>0.09</v>
      </c>
      <c r="Q495" s="205">
        <v>4.8430225678268643E-3</v>
      </c>
      <c r="R495" s="206">
        <v>0</v>
      </c>
      <c r="S495" s="207">
        <v>226340</v>
      </c>
      <c r="T495" s="208">
        <v>0</v>
      </c>
      <c r="U495" s="208">
        <v>0</v>
      </c>
      <c r="V495" s="208">
        <v>0</v>
      </c>
      <c r="W495" s="208">
        <v>17860</v>
      </c>
      <c r="X495" s="378">
        <v>244200</v>
      </c>
      <c r="Y495" s="215">
        <v>0</v>
      </c>
      <c r="Z495" s="204">
        <v>0</v>
      </c>
      <c r="AA495" s="202">
        <v>0</v>
      </c>
      <c r="AB495" s="202">
        <v>0</v>
      </c>
      <c r="AC495" s="214">
        <v>0</v>
      </c>
      <c r="AE495" s="227">
        <f t="shared" si="21"/>
        <v>0</v>
      </c>
      <c r="AF495" s="228">
        <f t="shared" si="22"/>
        <v>0</v>
      </c>
      <c r="AG495" s="229">
        <f t="shared" si="23"/>
        <v>0</v>
      </c>
    </row>
    <row r="496" spans="1:33" s="209" customFormat="1" ht="13.8" x14ac:dyDescent="0.3">
      <c r="A496" s="210">
        <v>479</v>
      </c>
      <c r="B496" s="211">
        <v>479278005</v>
      </c>
      <c r="C496" s="212" t="s">
        <v>251</v>
      </c>
      <c r="D496" s="211">
        <v>278</v>
      </c>
      <c r="E496" s="212" t="s">
        <v>212</v>
      </c>
      <c r="F496" s="211">
        <v>5</v>
      </c>
      <c r="G496" s="213" t="s">
        <v>219</v>
      </c>
      <c r="H496" s="374">
        <v>5</v>
      </c>
      <c r="I496" s="201">
        <v>11044</v>
      </c>
      <c r="J496" s="202">
        <v>4754</v>
      </c>
      <c r="K496" s="202">
        <v>0</v>
      </c>
      <c r="L496" s="202">
        <v>893</v>
      </c>
      <c r="M496" s="375">
        <v>16691</v>
      </c>
      <c r="N496" s="203">
        <v>0</v>
      </c>
      <c r="O496" s="204">
        <v>0</v>
      </c>
      <c r="P496" s="205">
        <v>0.09</v>
      </c>
      <c r="Q496" s="205">
        <v>1.1495050746112661E-2</v>
      </c>
      <c r="R496" s="206">
        <v>0</v>
      </c>
      <c r="S496" s="207">
        <v>78990</v>
      </c>
      <c r="T496" s="208">
        <v>0</v>
      </c>
      <c r="U496" s="208">
        <v>0</v>
      </c>
      <c r="V496" s="208">
        <v>0</v>
      </c>
      <c r="W496" s="208">
        <v>4465</v>
      </c>
      <c r="X496" s="378">
        <v>83455</v>
      </c>
      <c r="Y496" s="215">
        <v>0</v>
      </c>
      <c r="Z496" s="204">
        <v>0</v>
      </c>
      <c r="AA496" s="202">
        <v>0</v>
      </c>
      <c r="AB496" s="202">
        <v>0</v>
      </c>
      <c r="AC496" s="214">
        <v>0</v>
      </c>
      <c r="AE496" s="227">
        <f t="shared" si="21"/>
        <v>0</v>
      </c>
      <c r="AF496" s="228">
        <f t="shared" si="22"/>
        <v>0</v>
      </c>
      <c r="AG496" s="229">
        <f t="shared" si="23"/>
        <v>0</v>
      </c>
    </row>
    <row r="497" spans="1:33" s="209" customFormat="1" ht="13.8" x14ac:dyDescent="0.3">
      <c r="A497" s="210">
        <v>479</v>
      </c>
      <c r="B497" s="211">
        <v>479278024</v>
      </c>
      <c r="C497" s="212" t="s">
        <v>251</v>
      </c>
      <c r="D497" s="211">
        <v>278</v>
      </c>
      <c r="E497" s="212" t="s">
        <v>212</v>
      </c>
      <c r="F497" s="211">
        <v>24</v>
      </c>
      <c r="G497" s="213" t="s">
        <v>252</v>
      </c>
      <c r="H497" s="374">
        <v>21</v>
      </c>
      <c r="I497" s="201">
        <v>10029</v>
      </c>
      <c r="J497" s="202">
        <v>2290</v>
      </c>
      <c r="K497" s="202">
        <v>0</v>
      </c>
      <c r="L497" s="202">
        <v>893</v>
      </c>
      <c r="M497" s="375">
        <v>13212</v>
      </c>
      <c r="N497" s="203">
        <v>0</v>
      </c>
      <c r="O497" s="204">
        <v>0</v>
      </c>
      <c r="P497" s="205">
        <v>0.09</v>
      </c>
      <c r="Q497" s="205">
        <v>1.6764233055189873E-2</v>
      </c>
      <c r="R497" s="206">
        <v>0</v>
      </c>
      <c r="S497" s="207">
        <v>258699</v>
      </c>
      <c r="T497" s="208">
        <v>0</v>
      </c>
      <c r="U497" s="208">
        <v>0</v>
      </c>
      <c r="V497" s="208">
        <v>0</v>
      </c>
      <c r="W497" s="208">
        <v>18753</v>
      </c>
      <c r="X497" s="378">
        <v>277452</v>
      </c>
      <c r="Y497" s="215">
        <v>0</v>
      </c>
      <c r="Z497" s="204">
        <v>0</v>
      </c>
      <c r="AA497" s="202">
        <v>0</v>
      </c>
      <c r="AB497" s="202">
        <v>0</v>
      </c>
      <c r="AC497" s="214">
        <v>0</v>
      </c>
      <c r="AE497" s="227">
        <f t="shared" si="21"/>
        <v>0</v>
      </c>
      <c r="AF497" s="228">
        <f t="shared" si="22"/>
        <v>0</v>
      </c>
      <c r="AG497" s="229">
        <f t="shared" si="23"/>
        <v>0</v>
      </c>
    </row>
    <row r="498" spans="1:33" s="209" customFormat="1" ht="13.8" x14ac:dyDescent="0.3">
      <c r="A498" s="210">
        <v>479</v>
      </c>
      <c r="B498" s="211">
        <v>479278061</v>
      </c>
      <c r="C498" s="212" t="s">
        <v>251</v>
      </c>
      <c r="D498" s="211">
        <v>278</v>
      </c>
      <c r="E498" s="212" t="s">
        <v>212</v>
      </c>
      <c r="F498" s="211">
        <v>61</v>
      </c>
      <c r="G498" s="213" t="s">
        <v>170</v>
      </c>
      <c r="H498" s="374">
        <v>34</v>
      </c>
      <c r="I498" s="201">
        <v>11627</v>
      </c>
      <c r="J498" s="202">
        <v>848</v>
      </c>
      <c r="K498" s="202">
        <v>0</v>
      </c>
      <c r="L498" s="202">
        <v>893</v>
      </c>
      <c r="M498" s="375">
        <v>13368</v>
      </c>
      <c r="N498" s="203">
        <v>0</v>
      </c>
      <c r="O498" s="204">
        <v>0</v>
      </c>
      <c r="P498" s="205">
        <v>0.09</v>
      </c>
      <c r="Q498" s="205">
        <v>3.4151233897683042E-2</v>
      </c>
      <c r="R498" s="206">
        <v>0</v>
      </c>
      <c r="S498" s="207">
        <v>424150</v>
      </c>
      <c r="T498" s="208">
        <v>0</v>
      </c>
      <c r="U498" s="208">
        <v>0</v>
      </c>
      <c r="V498" s="208">
        <v>0</v>
      </c>
      <c r="W498" s="208">
        <v>30362</v>
      </c>
      <c r="X498" s="378">
        <v>454512</v>
      </c>
      <c r="Y498" s="215">
        <v>0</v>
      </c>
      <c r="Z498" s="204">
        <v>0</v>
      </c>
      <c r="AA498" s="202">
        <v>0</v>
      </c>
      <c r="AB498" s="202">
        <v>0</v>
      </c>
      <c r="AC498" s="214">
        <v>0</v>
      </c>
      <c r="AE498" s="227">
        <f t="shared" si="21"/>
        <v>0</v>
      </c>
      <c r="AF498" s="228">
        <f t="shared" si="22"/>
        <v>0</v>
      </c>
      <c r="AG498" s="229">
        <f t="shared" si="23"/>
        <v>0</v>
      </c>
    </row>
    <row r="499" spans="1:33" s="209" customFormat="1" ht="13.8" x14ac:dyDescent="0.3">
      <c r="A499" s="210">
        <v>479</v>
      </c>
      <c r="B499" s="211">
        <v>479278086</v>
      </c>
      <c r="C499" s="212" t="s">
        <v>251</v>
      </c>
      <c r="D499" s="211">
        <v>278</v>
      </c>
      <c r="E499" s="212" t="s">
        <v>212</v>
      </c>
      <c r="F499" s="211">
        <v>86</v>
      </c>
      <c r="G499" s="213" t="s">
        <v>207</v>
      </c>
      <c r="H499" s="374">
        <v>10</v>
      </c>
      <c r="I499" s="201">
        <v>10360</v>
      </c>
      <c r="J499" s="202">
        <v>1606</v>
      </c>
      <c r="K499" s="202">
        <v>0</v>
      </c>
      <c r="L499" s="202">
        <v>893</v>
      </c>
      <c r="M499" s="375">
        <v>12859</v>
      </c>
      <c r="N499" s="203">
        <v>0</v>
      </c>
      <c r="O499" s="204">
        <v>0</v>
      </c>
      <c r="P499" s="205">
        <v>0.09</v>
      </c>
      <c r="Q499" s="205">
        <v>5.808590031897691E-2</v>
      </c>
      <c r="R499" s="206">
        <v>0</v>
      </c>
      <c r="S499" s="207">
        <v>119660</v>
      </c>
      <c r="T499" s="208">
        <v>0</v>
      </c>
      <c r="U499" s="208">
        <v>0</v>
      </c>
      <c r="V499" s="208">
        <v>0</v>
      </c>
      <c r="W499" s="208">
        <v>8930</v>
      </c>
      <c r="X499" s="378">
        <v>128590</v>
      </c>
      <c r="Y499" s="215">
        <v>0</v>
      </c>
      <c r="Z499" s="204">
        <v>0</v>
      </c>
      <c r="AA499" s="202">
        <v>0</v>
      </c>
      <c r="AB499" s="202">
        <v>0</v>
      </c>
      <c r="AC499" s="214">
        <v>0</v>
      </c>
      <c r="AE499" s="227">
        <f t="shared" si="21"/>
        <v>0</v>
      </c>
      <c r="AF499" s="228">
        <f t="shared" si="22"/>
        <v>0</v>
      </c>
      <c r="AG499" s="229">
        <f t="shared" si="23"/>
        <v>0</v>
      </c>
    </row>
    <row r="500" spans="1:33" s="209" customFormat="1" ht="13.8" x14ac:dyDescent="0.3">
      <c r="A500" s="210">
        <v>479</v>
      </c>
      <c r="B500" s="211">
        <v>479278087</v>
      </c>
      <c r="C500" s="212" t="s">
        <v>251</v>
      </c>
      <c r="D500" s="211">
        <v>278</v>
      </c>
      <c r="E500" s="212" t="s">
        <v>212</v>
      </c>
      <c r="F500" s="211">
        <v>87</v>
      </c>
      <c r="G500" s="213" t="s">
        <v>171</v>
      </c>
      <c r="H500" s="374">
        <v>5</v>
      </c>
      <c r="I500" s="201">
        <v>10214</v>
      </c>
      <c r="J500" s="202">
        <v>3591</v>
      </c>
      <c r="K500" s="202">
        <v>0</v>
      </c>
      <c r="L500" s="202">
        <v>893</v>
      </c>
      <c r="M500" s="375">
        <v>14698</v>
      </c>
      <c r="N500" s="203">
        <v>0</v>
      </c>
      <c r="O500" s="204">
        <v>0</v>
      </c>
      <c r="P500" s="205">
        <v>0.09</v>
      </c>
      <c r="Q500" s="205">
        <v>4.0666281460912555E-3</v>
      </c>
      <c r="R500" s="206">
        <v>0</v>
      </c>
      <c r="S500" s="207">
        <v>69025</v>
      </c>
      <c r="T500" s="208">
        <v>0</v>
      </c>
      <c r="U500" s="208">
        <v>0</v>
      </c>
      <c r="V500" s="208">
        <v>0</v>
      </c>
      <c r="W500" s="208">
        <v>4465</v>
      </c>
      <c r="X500" s="378">
        <v>73490</v>
      </c>
      <c r="Y500" s="215">
        <v>0</v>
      </c>
      <c r="Z500" s="204">
        <v>0</v>
      </c>
      <c r="AA500" s="202">
        <v>0</v>
      </c>
      <c r="AB500" s="202">
        <v>0</v>
      </c>
      <c r="AC500" s="214">
        <v>0</v>
      </c>
      <c r="AE500" s="227">
        <f t="shared" si="21"/>
        <v>0</v>
      </c>
      <c r="AF500" s="228">
        <f t="shared" si="22"/>
        <v>0</v>
      </c>
      <c r="AG500" s="229">
        <f t="shared" si="23"/>
        <v>0</v>
      </c>
    </row>
    <row r="501" spans="1:33" s="209" customFormat="1" ht="13.8" x14ac:dyDescent="0.3">
      <c r="A501" s="210">
        <v>479</v>
      </c>
      <c r="B501" s="211">
        <v>479278091</v>
      </c>
      <c r="C501" s="212" t="s">
        <v>251</v>
      </c>
      <c r="D501" s="211">
        <v>278</v>
      </c>
      <c r="E501" s="212" t="s">
        <v>212</v>
      </c>
      <c r="F501" s="211">
        <v>91</v>
      </c>
      <c r="G501" s="213" t="s">
        <v>52</v>
      </c>
      <c r="H501" s="374">
        <v>1</v>
      </c>
      <c r="I501" s="201">
        <v>9902.131025641027</v>
      </c>
      <c r="J501" s="202">
        <v>12858</v>
      </c>
      <c r="K501" s="202">
        <v>0</v>
      </c>
      <c r="L501" s="202">
        <v>893</v>
      </c>
      <c r="M501" s="375">
        <v>23653.131025641029</v>
      </c>
      <c r="N501" s="203">
        <v>0</v>
      </c>
      <c r="O501" s="204">
        <v>0</v>
      </c>
      <c r="P501" s="205">
        <v>0.09</v>
      </c>
      <c r="Q501" s="205">
        <v>2.7725044696370778E-2</v>
      </c>
      <c r="R501" s="206">
        <v>0</v>
      </c>
      <c r="S501" s="207">
        <v>22760</v>
      </c>
      <c r="T501" s="208">
        <v>0</v>
      </c>
      <c r="U501" s="208">
        <v>0</v>
      </c>
      <c r="V501" s="208">
        <v>0</v>
      </c>
      <c r="W501" s="208">
        <v>893</v>
      </c>
      <c r="X501" s="378">
        <v>23653</v>
      </c>
      <c r="Y501" s="215">
        <v>0</v>
      </c>
      <c r="Z501" s="204">
        <v>0</v>
      </c>
      <c r="AA501" s="202">
        <v>0</v>
      </c>
      <c r="AB501" s="202">
        <v>0</v>
      </c>
      <c r="AC501" s="214">
        <v>0</v>
      </c>
      <c r="AE501" s="227">
        <f t="shared" si="21"/>
        <v>0</v>
      </c>
      <c r="AF501" s="228">
        <f t="shared" si="22"/>
        <v>0</v>
      </c>
      <c r="AG501" s="229">
        <f t="shared" si="23"/>
        <v>0</v>
      </c>
    </row>
    <row r="502" spans="1:33" s="209" customFormat="1" ht="13.8" x14ac:dyDescent="0.3">
      <c r="A502" s="210">
        <v>479</v>
      </c>
      <c r="B502" s="211">
        <v>479278111</v>
      </c>
      <c r="C502" s="212" t="s">
        <v>251</v>
      </c>
      <c r="D502" s="211">
        <v>278</v>
      </c>
      <c r="E502" s="212" t="s">
        <v>212</v>
      </c>
      <c r="F502" s="211">
        <v>111</v>
      </c>
      <c r="G502" s="213" t="s">
        <v>253</v>
      </c>
      <c r="H502" s="374">
        <v>4</v>
      </c>
      <c r="I502" s="201">
        <v>10643</v>
      </c>
      <c r="J502" s="202">
        <v>3133</v>
      </c>
      <c r="K502" s="202">
        <v>0</v>
      </c>
      <c r="L502" s="202">
        <v>893</v>
      </c>
      <c r="M502" s="375">
        <v>14669</v>
      </c>
      <c r="N502" s="203">
        <v>0</v>
      </c>
      <c r="O502" s="204">
        <v>0</v>
      </c>
      <c r="P502" s="205">
        <v>0.09</v>
      </c>
      <c r="Q502" s="205">
        <v>1.9860301235776753E-2</v>
      </c>
      <c r="R502" s="206">
        <v>0</v>
      </c>
      <c r="S502" s="207">
        <v>55104</v>
      </c>
      <c r="T502" s="208">
        <v>0</v>
      </c>
      <c r="U502" s="208">
        <v>0</v>
      </c>
      <c r="V502" s="208">
        <v>0</v>
      </c>
      <c r="W502" s="208">
        <v>3572</v>
      </c>
      <c r="X502" s="378">
        <v>58676</v>
      </c>
      <c r="Y502" s="215">
        <v>0</v>
      </c>
      <c r="Z502" s="204">
        <v>0</v>
      </c>
      <c r="AA502" s="202">
        <v>0</v>
      </c>
      <c r="AB502" s="202">
        <v>0</v>
      </c>
      <c r="AC502" s="214">
        <v>0</v>
      </c>
      <c r="AE502" s="227">
        <f t="shared" si="21"/>
        <v>0</v>
      </c>
      <c r="AF502" s="228">
        <f t="shared" si="22"/>
        <v>0</v>
      </c>
      <c r="AG502" s="229">
        <f t="shared" si="23"/>
        <v>0</v>
      </c>
    </row>
    <row r="503" spans="1:33" s="209" customFormat="1" ht="13.8" x14ac:dyDescent="0.3">
      <c r="A503" s="210">
        <v>479</v>
      </c>
      <c r="B503" s="211">
        <v>479278114</v>
      </c>
      <c r="C503" s="212" t="s">
        <v>251</v>
      </c>
      <c r="D503" s="211">
        <v>278</v>
      </c>
      <c r="E503" s="212" t="s">
        <v>212</v>
      </c>
      <c r="F503" s="211">
        <v>114</v>
      </c>
      <c r="G503" s="213" t="s">
        <v>51</v>
      </c>
      <c r="H503" s="374">
        <v>10</v>
      </c>
      <c r="I503" s="201">
        <v>10701</v>
      </c>
      <c r="J503" s="202">
        <v>2943</v>
      </c>
      <c r="K503" s="202">
        <v>0</v>
      </c>
      <c r="L503" s="202">
        <v>893</v>
      </c>
      <c r="M503" s="375">
        <v>14537</v>
      </c>
      <c r="N503" s="203">
        <v>0</v>
      </c>
      <c r="O503" s="204">
        <v>0</v>
      </c>
      <c r="P503" s="205">
        <v>0.18</v>
      </c>
      <c r="Q503" s="205">
        <v>4.4071545160253092E-2</v>
      </c>
      <c r="R503" s="206">
        <v>0</v>
      </c>
      <c r="S503" s="207">
        <v>136440</v>
      </c>
      <c r="T503" s="208">
        <v>0</v>
      </c>
      <c r="U503" s="208">
        <v>0</v>
      </c>
      <c r="V503" s="208">
        <v>0</v>
      </c>
      <c r="W503" s="208">
        <v>8930</v>
      </c>
      <c r="X503" s="378">
        <v>145370</v>
      </c>
      <c r="Y503" s="215">
        <v>0</v>
      </c>
      <c r="Z503" s="204">
        <v>0</v>
      </c>
      <c r="AA503" s="202">
        <v>0</v>
      </c>
      <c r="AB503" s="202">
        <v>0</v>
      </c>
      <c r="AC503" s="214">
        <v>0</v>
      </c>
      <c r="AE503" s="227">
        <f t="shared" si="21"/>
        <v>0</v>
      </c>
      <c r="AF503" s="228">
        <f t="shared" si="22"/>
        <v>0</v>
      </c>
      <c r="AG503" s="229">
        <f t="shared" si="23"/>
        <v>0</v>
      </c>
    </row>
    <row r="504" spans="1:33" s="209" customFormat="1" ht="13.8" x14ac:dyDescent="0.3">
      <c r="A504" s="210">
        <v>479</v>
      </c>
      <c r="B504" s="211">
        <v>479278117</v>
      </c>
      <c r="C504" s="212" t="s">
        <v>251</v>
      </c>
      <c r="D504" s="211">
        <v>278</v>
      </c>
      <c r="E504" s="212" t="s">
        <v>212</v>
      </c>
      <c r="F504" s="211">
        <v>117</v>
      </c>
      <c r="G504" s="213" t="s">
        <v>53</v>
      </c>
      <c r="H504" s="374">
        <v>11</v>
      </c>
      <c r="I504" s="201">
        <v>9772</v>
      </c>
      <c r="J504" s="202">
        <v>4360</v>
      </c>
      <c r="K504" s="202">
        <v>0</v>
      </c>
      <c r="L504" s="202">
        <v>893</v>
      </c>
      <c r="M504" s="375">
        <v>15025</v>
      </c>
      <c r="N504" s="203">
        <v>0</v>
      </c>
      <c r="O504" s="204">
        <v>0</v>
      </c>
      <c r="P504" s="205">
        <v>0.09</v>
      </c>
      <c r="Q504" s="205">
        <v>6.6831140926756058E-2</v>
      </c>
      <c r="R504" s="206">
        <v>0</v>
      </c>
      <c r="S504" s="207">
        <v>155452</v>
      </c>
      <c r="T504" s="208">
        <v>0</v>
      </c>
      <c r="U504" s="208">
        <v>0</v>
      </c>
      <c r="V504" s="208">
        <v>0</v>
      </c>
      <c r="W504" s="208">
        <v>9823</v>
      </c>
      <c r="X504" s="378">
        <v>165275</v>
      </c>
      <c r="Y504" s="215">
        <v>0</v>
      </c>
      <c r="Z504" s="204">
        <v>0</v>
      </c>
      <c r="AA504" s="202">
        <v>0</v>
      </c>
      <c r="AB504" s="202">
        <v>0</v>
      </c>
      <c r="AC504" s="214">
        <v>0</v>
      </c>
      <c r="AE504" s="227">
        <f t="shared" si="21"/>
        <v>0</v>
      </c>
      <c r="AF504" s="228">
        <f t="shared" si="22"/>
        <v>0</v>
      </c>
      <c r="AG504" s="229">
        <f t="shared" si="23"/>
        <v>0</v>
      </c>
    </row>
    <row r="505" spans="1:33" s="209" customFormat="1" ht="13.8" x14ac:dyDescent="0.3">
      <c r="A505" s="210">
        <v>479</v>
      </c>
      <c r="B505" s="211">
        <v>479278127</v>
      </c>
      <c r="C505" s="212" t="s">
        <v>251</v>
      </c>
      <c r="D505" s="211">
        <v>278</v>
      </c>
      <c r="E505" s="212" t="s">
        <v>212</v>
      </c>
      <c r="F505" s="211">
        <v>127</v>
      </c>
      <c r="G505" s="213" t="s">
        <v>209</v>
      </c>
      <c r="H505" s="374">
        <v>4</v>
      </c>
      <c r="I505" s="201">
        <v>10431.160234604105</v>
      </c>
      <c r="J505" s="202">
        <v>4902</v>
      </c>
      <c r="K505" s="202">
        <v>0</v>
      </c>
      <c r="L505" s="202">
        <v>893</v>
      </c>
      <c r="M505" s="375">
        <v>16226.160234604105</v>
      </c>
      <c r="N505" s="203">
        <v>0</v>
      </c>
      <c r="O505" s="204">
        <v>0</v>
      </c>
      <c r="P505" s="205">
        <v>0.09</v>
      </c>
      <c r="Q505" s="205">
        <v>3.1988936393173073E-2</v>
      </c>
      <c r="R505" s="206">
        <v>0</v>
      </c>
      <c r="S505" s="207">
        <v>61332</v>
      </c>
      <c r="T505" s="208">
        <v>0</v>
      </c>
      <c r="U505" s="208">
        <v>0</v>
      </c>
      <c r="V505" s="208">
        <v>0</v>
      </c>
      <c r="W505" s="208">
        <v>3572</v>
      </c>
      <c r="X505" s="378">
        <v>64904</v>
      </c>
      <c r="Y505" s="215">
        <v>0</v>
      </c>
      <c r="Z505" s="204">
        <v>0</v>
      </c>
      <c r="AA505" s="202">
        <v>0</v>
      </c>
      <c r="AB505" s="202">
        <v>0</v>
      </c>
      <c r="AC505" s="214">
        <v>0</v>
      </c>
      <c r="AE505" s="227">
        <f t="shared" si="21"/>
        <v>0</v>
      </c>
      <c r="AF505" s="228">
        <f t="shared" si="22"/>
        <v>0</v>
      </c>
      <c r="AG505" s="229">
        <f t="shared" si="23"/>
        <v>0</v>
      </c>
    </row>
    <row r="506" spans="1:33" s="209" customFormat="1" ht="13.8" x14ac:dyDescent="0.3">
      <c r="A506" s="210">
        <v>479</v>
      </c>
      <c r="B506" s="211">
        <v>479278137</v>
      </c>
      <c r="C506" s="212" t="s">
        <v>251</v>
      </c>
      <c r="D506" s="211">
        <v>278</v>
      </c>
      <c r="E506" s="212" t="s">
        <v>212</v>
      </c>
      <c r="F506" s="211">
        <v>137</v>
      </c>
      <c r="G506" s="213" t="s">
        <v>210</v>
      </c>
      <c r="H506" s="374">
        <v>22</v>
      </c>
      <c r="I506" s="201">
        <v>11476</v>
      </c>
      <c r="J506" s="202">
        <v>19</v>
      </c>
      <c r="K506" s="202">
        <v>0</v>
      </c>
      <c r="L506" s="202">
        <v>893</v>
      </c>
      <c r="M506" s="375">
        <v>12388</v>
      </c>
      <c r="N506" s="203">
        <v>0</v>
      </c>
      <c r="O506" s="204">
        <v>0</v>
      </c>
      <c r="P506" s="205">
        <v>0.18</v>
      </c>
      <c r="Q506" s="205">
        <v>0.12502659225609097</v>
      </c>
      <c r="R506" s="206">
        <v>0</v>
      </c>
      <c r="S506" s="207">
        <v>252890</v>
      </c>
      <c r="T506" s="208">
        <v>0</v>
      </c>
      <c r="U506" s="208">
        <v>0</v>
      </c>
      <c r="V506" s="208">
        <v>0</v>
      </c>
      <c r="W506" s="208">
        <v>19646</v>
      </c>
      <c r="X506" s="378">
        <v>272536</v>
      </c>
      <c r="Y506" s="215">
        <v>0</v>
      </c>
      <c r="Z506" s="204">
        <v>0</v>
      </c>
      <c r="AA506" s="202">
        <v>0</v>
      </c>
      <c r="AB506" s="202">
        <v>0</v>
      </c>
      <c r="AC506" s="214">
        <v>0</v>
      </c>
      <c r="AE506" s="227">
        <f t="shared" si="21"/>
        <v>0</v>
      </c>
      <c r="AF506" s="228">
        <f t="shared" si="22"/>
        <v>0</v>
      </c>
      <c r="AG506" s="229">
        <f t="shared" si="23"/>
        <v>0</v>
      </c>
    </row>
    <row r="507" spans="1:33" s="209" customFormat="1" ht="13.8" x14ac:dyDescent="0.3">
      <c r="A507" s="210">
        <v>479</v>
      </c>
      <c r="B507" s="211">
        <v>479278159</v>
      </c>
      <c r="C507" s="212" t="s">
        <v>251</v>
      </c>
      <c r="D507" s="211">
        <v>278</v>
      </c>
      <c r="E507" s="212" t="s">
        <v>212</v>
      </c>
      <c r="F507" s="211">
        <v>159</v>
      </c>
      <c r="G507" s="213" t="s">
        <v>172</v>
      </c>
      <c r="H507" s="374">
        <v>3</v>
      </c>
      <c r="I507" s="201">
        <v>9269</v>
      </c>
      <c r="J507" s="202">
        <v>4233</v>
      </c>
      <c r="K507" s="202">
        <v>0</v>
      </c>
      <c r="L507" s="202">
        <v>893</v>
      </c>
      <c r="M507" s="375">
        <v>14395</v>
      </c>
      <c r="N507" s="203">
        <v>0</v>
      </c>
      <c r="O507" s="204">
        <v>0</v>
      </c>
      <c r="P507" s="205">
        <v>0.09</v>
      </c>
      <c r="Q507" s="205">
        <v>4.3907909580982772E-3</v>
      </c>
      <c r="R507" s="206">
        <v>0</v>
      </c>
      <c r="S507" s="207">
        <v>40506</v>
      </c>
      <c r="T507" s="208">
        <v>0</v>
      </c>
      <c r="U507" s="208">
        <v>0</v>
      </c>
      <c r="V507" s="208">
        <v>0</v>
      </c>
      <c r="W507" s="208">
        <v>2679</v>
      </c>
      <c r="X507" s="378">
        <v>43185</v>
      </c>
      <c r="Y507" s="215">
        <v>0</v>
      </c>
      <c r="Z507" s="204">
        <v>0</v>
      </c>
      <c r="AA507" s="202">
        <v>0</v>
      </c>
      <c r="AB507" s="202">
        <v>0</v>
      </c>
      <c r="AC507" s="214">
        <v>0</v>
      </c>
      <c r="AE507" s="227">
        <f t="shared" si="21"/>
        <v>0</v>
      </c>
      <c r="AF507" s="228">
        <f t="shared" si="22"/>
        <v>0</v>
      </c>
      <c r="AG507" s="229">
        <f t="shared" si="23"/>
        <v>0</v>
      </c>
    </row>
    <row r="508" spans="1:33" s="209" customFormat="1" ht="13.8" x14ac:dyDescent="0.3">
      <c r="A508" s="210">
        <v>479</v>
      </c>
      <c r="B508" s="211">
        <v>479278161</v>
      </c>
      <c r="C508" s="212" t="s">
        <v>251</v>
      </c>
      <c r="D508" s="211">
        <v>278</v>
      </c>
      <c r="E508" s="212" t="s">
        <v>212</v>
      </c>
      <c r="F508" s="211">
        <v>161</v>
      </c>
      <c r="G508" s="213" t="s">
        <v>173</v>
      </c>
      <c r="H508" s="374">
        <v>5</v>
      </c>
      <c r="I508" s="201">
        <v>9784</v>
      </c>
      <c r="J508" s="202">
        <v>4064</v>
      </c>
      <c r="K508" s="202">
        <v>0</v>
      </c>
      <c r="L508" s="202">
        <v>893</v>
      </c>
      <c r="M508" s="375">
        <v>14741</v>
      </c>
      <c r="N508" s="203">
        <v>0</v>
      </c>
      <c r="O508" s="204">
        <v>0</v>
      </c>
      <c r="P508" s="205">
        <v>0.09</v>
      </c>
      <c r="Q508" s="205">
        <v>7.2135314562177533E-3</v>
      </c>
      <c r="R508" s="206">
        <v>0</v>
      </c>
      <c r="S508" s="207">
        <v>69240</v>
      </c>
      <c r="T508" s="208">
        <v>0</v>
      </c>
      <c r="U508" s="208">
        <v>0</v>
      </c>
      <c r="V508" s="208">
        <v>0</v>
      </c>
      <c r="W508" s="208">
        <v>4465</v>
      </c>
      <c r="X508" s="378">
        <v>73705</v>
      </c>
      <c r="Y508" s="215">
        <v>0</v>
      </c>
      <c r="Z508" s="204">
        <v>0</v>
      </c>
      <c r="AA508" s="202">
        <v>0</v>
      </c>
      <c r="AB508" s="202">
        <v>0</v>
      </c>
      <c r="AC508" s="214">
        <v>0</v>
      </c>
      <c r="AE508" s="227">
        <f t="shared" si="21"/>
        <v>0</v>
      </c>
      <c r="AF508" s="228">
        <f t="shared" si="22"/>
        <v>0</v>
      </c>
      <c r="AG508" s="229">
        <f t="shared" si="23"/>
        <v>0</v>
      </c>
    </row>
    <row r="509" spans="1:33" s="209" customFormat="1" ht="13.8" x14ac:dyDescent="0.3">
      <c r="A509" s="210">
        <v>479</v>
      </c>
      <c r="B509" s="211">
        <v>479278191</v>
      </c>
      <c r="C509" s="212" t="s">
        <v>251</v>
      </c>
      <c r="D509" s="211">
        <v>278</v>
      </c>
      <c r="E509" s="212" t="s">
        <v>212</v>
      </c>
      <c r="F509" s="211">
        <v>191</v>
      </c>
      <c r="G509" s="213" t="s">
        <v>254</v>
      </c>
      <c r="H509" s="374">
        <v>4</v>
      </c>
      <c r="I509" s="201">
        <v>8983</v>
      </c>
      <c r="J509" s="202">
        <v>3159</v>
      </c>
      <c r="K509" s="202">
        <v>0</v>
      </c>
      <c r="L509" s="202">
        <v>893</v>
      </c>
      <c r="M509" s="375">
        <v>13035</v>
      </c>
      <c r="N509" s="203">
        <v>0</v>
      </c>
      <c r="O509" s="204">
        <v>0</v>
      </c>
      <c r="P509" s="205">
        <v>0.18</v>
      </c>
      <c r="Q509" s="205">
        <v>2.7298502619564253E-2</v>
      </c>
      <c r="R509" s="206">
        <v>0</v>
      </c>
      <c r="S509" s="207">
        <v>48568</v>
      </c>
      <c r="T509" s="208">
        <v>0</v>
      </c>
      <c r="U509" s="208">
        <v>0</v>
      </c>
      <c r="V509" s="208">
        <v>0</v>
      </c>
      <c r="W509" s="208">
        <v>3572</v>
      </c>
      <c r="X509" s="378">
        <v>52140</v>
      </c>
      <c r="Y509" s="215">
        <v>0</v>
      </c>
      <c r="Z509" s="204">
        <v>0</v>
      </c>
      <c r="AA509" s="202">
        <v>0</v>
      </c>
      <c r="AB509" s="202">
        <v>0</v>
      </c>
      <c r="AC509" s="214">
        <v>0</v>
      </c>
      <c r="AE509" s="227">
        <f t="shared" si="21"/>
        <v>0</v>
      </c>
      <c r="AF509" s="228">
        <f t="shared" si="22"/>
        <v>0</v>
      </c>
      <c r="AG509" s="229">
        <f t="shared" si="23"/>
        <v>0</v>
      </c>
    </row>
    <row r="510" spans="1:33" s="209" customFormat="1" ht="13.8" x14ac:dyDescent="0.3">
      <c r="A510" s="210">
        <v>479</v>
      </c>
      <c r="B510" s="211">
        <v>479278210</v>
      </c>
      <c r="C510" s="212" t="s">
        <v>251</v>
      </c>
      <c r="D510" s="211">
        <v>278</v>
      </c>
      <c r="E510" s="212" t="s">
        <v>212</v>
      </c>
      <c r="F510" s="211">
        <v>210</v>
      </c>
      <c r="G510" s="213" t="s">
        <v>54</v>
      </c>
      <c r="H510" s="374">
        <v>40</v>
      </c>
      <c r="I510" s="201">
        <v>10248</v>
      </c>
      <c r="J510" s="202">
        <v>3294</v>
      </c>
      <c r="K510" s="202">
        <v>0</v>
      </c>
      <c r="L510" s="202">
        <v>893</v>
      </c>
      <c r="M510" s="375">
        <v>14435</v>
      </c>
      <c r="N510" s="203">
        <v>0</v>
      </c>
      <c r="O510" s="204">
        <v>0</v>
      </c>
      <c r="P510" s="205">
        <v>0.09</v>
      </c>
      <c r="Q510" s="205">
        <v>6.4299725287241705E-2</v>
      </c>
      <c r="R510" s="206">
        <v>0</v>
      </c>
      <c r="S510" s="207">
        <v>541680</v>
      </c>
      <c r="T510" s="208">
        <v>0</v>
      </c>
      <c r="U510" s="208">
        <v>0</v>
      </c>
      <c r="V510" s="208">
        <v>0</v>
      </c>
      <c r="W510" s="208">
        <v>35720</v>
      </c>
      <c r="X510" s="378">
        <v>577400</v>
      </c>
      <c r="Y510" s="215">
        <v>0</v>
      </c>
      <c r="Z510" s="204">
        <v>0</v>
      </c>
      <c r="AA510" s="202">
        <v>0</v>
      </c>
      <c r="AB510" s="202">
        <v>0</v>
      </c>
      <c r="AC510" s="214">
        <v>0</v>
      </c>
      <c r="AE510" s="227">
        <f t="shared" si="21"/>
        <v>0</v>
      </c>
      <c r="AF510" s="228">
        <f t="shared" si="22"/>
        <v>0</v>
      </c>
      <c r="AG510" s="229">
        <f t="shared" si="23"/>
        <v>0</v>
      </c>
    </row>
    <row r="511" spans="1:33" s="209" customFormat="1" ht="13.8" x14ac:dyDescent="0.3">
      <c r="A511" s="210">
        <v>479</v>
      </c>
      <c r="B511" s="211">
        <v>479278227</v>
      </c>
      <c r="C511" s="212" t="s">
        <v>251</v>
      </c>
      <c r="D511" s="211">
        <v>278</v>
      </c>
      <c r="E511" s="212" t="s">
        <v>212</v>
      </c>
      <c r="F511" s="211">
        <v>227</v>
      </c>
      <c r="G511" s="213" t="s">
        <v>255</v>
      </c>
      <c r="H511" s="374">
        <v>3</v>
      </c>
      <c r="I511" s="201">
        <v>9841</v>
      </c>
      <c r="J511" s="202">
        <v>2202</v>
      </c>
      <c r="K511" s="202">
        <v>0</v>
      </c>
      <c r="L511" s="202">
        <v>893</v>
      </c>
      <c r="M511" s="375">
        <v>12936</v>
      </c>
      <c r="N511" s="203">
        <v>0</v>
      </c>
      <c r="O511" s="204">
        <v>0</v>
      </c>
      <c r="P511" s="205">
        <v>0.18</v>
      </c>
      <c r="Q511" s="205">
        <v>1.102104844517165E-2</v>
      </c>
      <c r="R511" s="206">
        <v>0</v>
      </c>
      <c r="S511" s="207">
        <v>36129</v>
      </c>
      <c r="T511" s="208">
        <v>0</v>
      </c>
      <c r="U511" s="208">
        <v>0</v>
      </c>
      <c r="V511" s="208">
        <v>0</v>
      </c>
      <c r="W511" s="208">
        <v>2679</v>
      </c>
      <c r="X511" s="378">
        <v>38808</v>
      </c>
      <c r="Y511" s="215">
        <v>0</v>
      </c>
      <c r="Z511" s="204">
        <v>0</v>
      </c>
      <c r="AA511" s="202">
        <v>0</v>
      </c>
      <c r="AB511" s="202">
        <v>0</v>
      </c>
      <c r="AC511" s="214">
        <v>0</v>
      </c>
      <c r="AE511" s="227">
        <f t="shared" si="21"/>
        <v>0</v>
      </c>
      <c r="AF511" s="228">
        <f t="shared" si="22"/>
        <v>0</v>
      </c>
      <c r="AG511" s="229">
        <f t="shared" si="23"/>
        <v>0</v>
      </c>
    </row>
    <row r="512" spans="1:33" s="209" customFormat="1" ht="13.8" x14ac:dyDescent="0.3">
      <c r="A512" s="210">
        <v>479</v>
      </c>
      <c r="B512" s="211">
        <v>479278278</v>
      </c>
      <c r="C512" s="212" t="s">
        <v>251</v>
      </c>
      <c r="D512" s="211">
        <v>278</v>
      </c>
      <c r="E512" s="212" t="s">
        <v>212</v>
      </c>
      <c r="F512" s="211">
        <v>278</v>
      </c>
      <c r="G512" s="213" t="s">
        <v>212</v>
      </c>
      <c r="H512" s="374">
        <v>51</v>
      </c>
      <c r="I512" s="201">
        <v>10427</v>
      </c>
      <c r="J512" s="202">
        <v>2827</v>
      </c>
      <c r="K512" s="202">
        <v>0</v>
      </c>
      <c r="L512" s="202">
        <v>893</v>
      </c>
      <c r="M512" s="375">
        <v>14147</v>
      </c>
      <c r="N512" s="203">
        <v>0</v>
      </c>
      <c r="O512" s="204">
        <v>0</v>
      </c>
      <c r="P512" s="205">
        <v>0.09</v>
      </c>
      <c r="Q512" s="205">
        <v>5.4729339500858079E-2</v>
      </c>
      <c r="R512" s="206">
        <v>0</v>
      </c>
      <c r="S512" s="207">
        <v>675954</v>
      </c>
      <c r="T512" s="208">
        <v>0</v>
      </c>
      <c r="U512" s="208">
        <v>0</v>
      </c>
      <c r="V512" s="208">
        <v>0</v>
      </c>
      <c r="W512" s="208">
        <v>45543</v>
      </c>
      <c r="X512" s="378">
        <v>721497</v>
      </c>
      <c r="Y512" s="215">
        <v>0</v>
      </c>
      <c r="Z512" s="204">
        <v>0</v>
      </c>
      <c r="AA512" s="202">
        <v>0</v>
      </c>
      <c r="AB512" s="202">
        <v>0</v>
      </c>
      <c r="AC512" s="214">
        <v>0</v>
      </c>
      <c r="AE512" s="227">
        <f t="shared" si="21"/>
        <v>0</v>
      </c>
      <c r="AF512" s="228">
        <f t="shared" si="22"/>
        <v>0</v>
      </c>
      <c r="AG512" s="229">
        <f t="shared" si="23"/>
        <v>0</v>
      </c>
    </row>
    <row r="513" spans="1:33" s="209" customFormat="1" ht="13.8" x14ac:dyDescent="0.3">
      <c r="A513" s="210">
        <v>479</v>
      </c>
      <c r="B513" s="211">
        <v>479278281</v>
      </c>
      <c r="C513" s="212" t="s">
        <v>251</v>
      </c>
      <c r="D513" s="211">
        <v>278</v>
      </c>
      <c r="E513" s="212" t="s">
        <v>212</v>
      </c>
      <c r="F513" s="211">
        <v>281</v>
      </c>
      <c r="G513" s="213" t="s">
        <v>169</v>
      </c>
      <c r="H513" s="374">
        <v>54</v>
      </c>
      <c r="I513" s="201">
        <v>11858</v>
      </c>
      <c r="J513" s="202">
        <v>18</v>
      </c>
      <c r="K513" s="202">
        <v>0</v>
      </c>
      <c r="L513" s="202">
        <v>893</v>
      </c>
      <c r="M513" s="375">
        <v>12769</v>
      </c>
      <c r="N513" s="203">
        <v>0</v>
      </c>
      <c r="O513" s="204">
        <v>0</v>
      </c>
      <c r="P513" s="205">
        <v>0.18</v>
      </c>
      <c r="Q513" s="205">
        <v>0.12319189346422224</v>
      </c>
      <c r="R513" s="206">
        <v>0</v>
      </c>
      <c r="S513" s="207">
        <v>641304</v>
      </c>
      <c r="T513" s="208">
        <v>0</v>
      </c>
      <c r="U513" s="208">
        <v>0</v>
      </c>
      <c r="V513" s="208">
        <v>0</v>
      </c>
      <c r="W513" s="208">
        <v>48222</v>
      </c>
      <c r="X513" s="378">
        <v>689526</v>
      </c>
      <c r="Y513" s="215">
        <v>0</v>
      </c>
      <c r="Z513" s="204">
        <v>0</v>
      </c>
      <c r="AA513" s="202">
        <v>0</v>
      </c>
      <c r="AB513" s="202">
        <v>0</v>
      </c>
      <c r="AC513" s="214">
        <v>0</v>
      </c>
      <c r="AE513" s="227">
        <f t="shared" si="21"/>
        <v>0</v>
      </c>
      <c r="AF513" s="228">
        <f t="shared" si="22"/>
        <v>0</v>
      </c>
      <c r="AG513" s="229">
        <f t="shared" si="23"/>
        <v>0</v>
      </c>
    </row>
    <row r="514" spans="1:33" s="209" customFormat="1" ht="13.8" x14ac:dyDescent="0.3">
      <c r="A514" s="210">
        <v>479</v>
      </c>
      <c r="B514" s="211">
        <v>479278309</v>
      </c>
      <c r="C514" s="212" t="s">
        <v>251</v>
      </c>
      <c r="D514" s="211">
        <v>278</v>
      </c>
      <c r="E514" s="212" t="s">
        <v>212</v>
      </c>
      <c r="F514" s="211">
        <v>309</v>
      </c>
      <c r="G514" s="213" t="s">
        <v>256</v>
      </c>
      <c r="H514" s="374">
        <v>1</v>
      </c>
      <c r="I514" s="201">
        <v>10269</v>
      </c>
      <c r="J514" s="202">
        <v>1398</v>
      </c>
      <c r="K514" s="202">
        <v>0</v>
      </c>
      <c r="L514" s="202">
        <v>893</v>
      </c>
      <c r="M514" s="375">
        <v>12560</v>
      </c>
      <c r="N514" s="203">
        <v>0</v>
      </c>
      <c r="O514" s="204">
        <v>0</v>
      </c>
      <c r="P514" s="205">
        <v>0.09</v>
      </c>
      <c r="Q514" s="205">
        <v>2.1995348597134514E-3</v>
      </c>
      <c r="R514" s="206">
        <v>0</v>
      </c>
      <c r="S514" s="207">
        <v>11667</v>
      </c>
      <c r="T514" s="208">
        <v>0</v>
      </c>
      <c r="U514" s="208">
        <v>0</v>
      </c>
      <c r="V514" s="208">
        <v>0</v>
      </c>
      <c r="W514" s="208">
        <v>893</v>
      </c>
      <c r="X514" s="378">
        <v>12560</v>
      </c>
      <c r="Y514" s="215">
        <v>0</v>
      </c>
      <c r="Z514" s="204">
        <v>0</v>
      </c>
      <c r="AA514" s="202">
        <v>0</v>
      </c>
      <c r="AB514" s="202">
        <v>0</v>
      </c>
      <c r="AC514" s="214">
        <v>0</v>
      </c>
      <c r="AE514" s="227">
        <f t="shared" si="21"/>
        <v>0</v>
      </c>
      <c r="AF514" s="228">
        <f t="shared" si="22"/>
        <v>0</v>
      </c>
      <c r="AG514" s="229">
        <f t="shared" si="23"/>
        <v>0</v>
      </c>
    </row>
    <row r="515" spans="1:33" s="209" customFormat="1" ht="13.8" x14ac:dyDescent="0.3">
      <c r="A515" s="210">
        <v>479</v>
      </c>
      <c r="B515" s="211">
        <v>479278325</v>
      </c>
      <c r="C515" s="212" t="s">
        <v>251</v>
      </c>
      <c r="D515" s="211">
        <v>278</v>
      </c>
      <c r="E515" s="212" t="s">
        <v>212</v>
      </c>
      <c r="F515" s="211">
        <v>325</v>
      </c>
      <c r="G515" s="213" t="s">
        <v>220</v>
      </c>
      <c r="H515" s="374">
        <v>8</v>
      </c>
      <c r="I515" s="201">
        <v>11128</v>
      </c>
      <c r="J515" s="202">
        <v>1391</v>
      </c>
      <c r="K515" s="202">
        <v>0</v>
      </c>
      <c r="L515" s="202">
        <v>893</v>
      </c>
      <c r="M515" s="375">
        <v>13412</v>
      </c>
      <c r="N515" s="203">
        <v>0</v>
      </c>
      <c r="O515" s="204">
        <v>0</v>
      </c>
      <c r="P515" s="205">
        <v>0.09</v>
      </c>
      <c r="Q515" s="205">
        <v>1.1318693884157795E-2</v>
      </c>
      <c r="R515" s="206">
        <v>0</v>
      </c>
      <c r="S515" s="207">
        <v>100152</v>
      </c>
      <c r="T515" s="208">
        <v>0</v>
      </c>
      <c r="U515" s="208">
        <v>0</v>
      </c>
      <c r="V515" s="208">
        <v>0</v>
      </c>
      <c r="W515" s="208">
        <v>7144</v>
      </c>
      <c r="X515" s="378">
        <v>107296</v>
      </c>
      <c r="Y515" s="215">
        <v>0</v>
      </c>
      <c r="Z515" s="204">
        <v>0</v>
      </c>
      <c r="AA515" s="202">
        <v>0</v>
      </c>
      <c r="AB515" s="202">
        <v>0</v>
      </c>
      <c r="AC515" s="214">
        <v>0</v>
      </c>
      <c r="AE515" s="227">
        <f t="shared" si="21"/>
        <v>0</v>
      </c>
      <c r="AF515" s="228">
        <f t="shared" si="22"/>
        <v>0</v>
      </c>
      <c r="AG515" s="229">
        <f t="shared" si="23"/>
        <v>0</v>
      </c>
    </row>
    <row r="516" spans="1:33" s="209" customFormat="1" ht="13.8" x14ac:dyDescent="0.3">
      <c r="A516" s="210">
        <v>479</v>
      </c>
      <c r="B516" s="211">
        <v>479278332</v>
      </c>
      <c r="C516" s="212" t="s">
        <v>251</v>
      </c>
      <c r="D516" s="211">
        <v>278</v>
      </c>
      <c r="E516" s="212" t="s">
        <v>212</v>
      </c>
      <c r="F516" s="211">
        <v>332</v>
      </c>
      <c r="G516" s="213" t="s">
        <v>221</v>
      </c>
      <c r="H516" s="374">
        <v>8</v>
      </c>
      <c r="I516" s="201">
        <v>9920</v>
      </c>
      <c r="J516" s="202">
        <v>925</v>
      </c>
      <c r="K516" s="202">
        <v>0</v>
      </c>
      <c r="L516" s="202">
        <v>893</v>
      </c>
      <c r="M516" s="375">
        <v>11738</v>
      </c>
      <c r="N516" s="203">
        <v>0</v>
      </c>
      <c r="O516" s="204">
        <v>0</v>
      </c>
      <c r="P516" s="205">
        <v>0.09</v>
      </c>
      <c r="Q516" s="205">
        <v>1.6648563963842521E-2</v>
      </c>
      <c r="R516" s="206">
        <v>0</v>
      </c>
      <c r="S516" s="207">
        <v>86760</v>
      </c>
      <c r="T516" s="208">
        <v>0</v>
      </c>
      <c r="U516" s="208">
        <v>0</v>
      </c>
      <c r="V516" s="208">
        <v>0</v>
      </c>
      <c r="W516" s="208">
        <v>7144</v>
      </c>
      <c r="X516" s="378">
        <v>93904</v>
      </c>
      <c r="Y516" s="215">
        <v>0</v>
      </c>
      <c r="Z516" s="204">
        <v>0</v>
      </c>
      <c r="AA516" s="202">
        <v>0</v>
      </c>
      <c r="AB516" s="202">
        <v>0</v>
      </c>
      <c r="AC516" s="214">
        <v>0</v>
      </c>
      <c r="AE516" s="227">
        <f t="shared" si="21"/>
        <v>0</v>
      </c>
      <c r="AF516" s="228">
        <f t="shared" si="22"/>
        <v>0</v>
      </c>
      <c r="AG516" s="229">
        <f t="shared" si="23"/>
        <v>0</v>
      </c>
    </row>
    <row r="517" spans="1:33" s="209" customFormat="1" ht="13.8" x14ac:dyDescent="0.3">
      <c r="A517" s="210">
        <v>479</v>
      </c>
      <c r="B517" s="211">
        <v>479278605</v>
      </c>
      <c r="C517" s="212" t="s">
        <v>251</v>
      </c>
      <c r="D517" s="211">
        <v>278</v>
      </c>
      <c r="E517" s="212" t="s">
        <v>212</v>
      </c>
      <c r="F517" s="211">
        <v>605</v>
      </c>
      <c r="G517" s="213" t="s">
        <v>216</v>
      </c>
      <c r="H517" s="374">
        <v>52</v>
      </c>
      <c r="I517" s="201">
        <v>10003</v>
      </c>
      <c r="J517" s="202">
        <v>7576</v>
      </c>
      <c r="K517" s="202">
        <v>0</v>
      </c>
      <c r="L517" s="202">
        <v>893</v>
      </c>
      <c r="M517" s="375">
        <v>18472</v>
      </c>
      <c r="N517" s="203">
        <v>0</v>
      </c>
      <c r="O517" s="204">
        <v>0</v>
      </c>
      <c r="P517" s="205">
        <v>0.09</v>
      </c>
      <c r="Q517" s="205">
        <v>5.4982757379932613E-2</v>
      </c>
      <c r="R517" s="206">
        <v>0</v>
      </c>
      <c r="S517" s="207">
        <v>914108</v>
      </c>
      <c r="T517" s="208">
        <v>0</v>
      </c>
      <c r="U517" s="208">
        <v>0</v>
      </c>
      <c r="V517" s="208">
        <v>0</v>
      </c>
      <c r="W517" s="208">
        <v>46436</v>
      </c>
      <c r="X517" s="378">
        <v>960544</v>
      </c>
      <c r="Y517" s="215">
        <v>0</v>
      </c>
      <c r="Z517" s="204">
        <v>0</v>
      </c>
      <c r="AA517" s="202">
        <v>0</v>
      </c>
      <c r="AB517" s="202">
        <v>0</v>
      </c>
      <c r="AC517" s="214">
        <v>0</v>
      </c>
      <c r="AE517" s="227">
        <f t="shared" si="21"/>
        <v>0</v>
      </c>
      <c r="AF517" s="228">
        <f t="shared" si="22"/>
        <v>0</v>
      </c>
      <c r="AG517" s="229">
        <f t="shared" si="23"/>
        <v>0</v>
      </c>
    </row>
    <row r="518" spans="1:33" s="209" customFormat="1" ht="13.8" x14ac:dyDescent="0.3">
      <c r="A518" s="210">
        <v>479</v>
      </c>
      <c r="B518" s="211">
        <v>479278635</v>
      </c>
      <c r="C518" s="212" t="s">
        <v>251</v>
      </c>
      <c r="D518" s="211">
        <v>278</v>
      </c>
      <c r="E518" s="212" t="s">
        <v>212</v>
      </c>
      <c r="F518" s="211">
        <v>635</v>
      </c>
      <c r="G518" s="213" t="s">
        <v>70</v>
      </c>
      <c r="H518" s="374">
        <v>3</v>
      </c>
      <c r="I518" s="201">
        <v>9269</v>
      </c>
      <c r="J518" s="202">
        <v>4391</v>
      </c>
      <c r="K518" s="202">
        <v>0</v>
      </c>
      <c r="L518" s="202">
        <v>893</v>
      </c>
      <c r="M518" s="375">
        <v>14553</v>
      </c>
      <c r="N518" s="203">
        <v>0</v>
      </c>
      <c r="O518" s="204">
        <v>0</v>
      </c>
      <c r="P518" s="205">
        <v>0.09</v>
      </c>
      <c r="Q518" s="205">
        <v>1.3686651150265971E-2</v>
      </c>
      <c r="R518" s="206">
        <v>0</v>
      </c>
      <c r="S518" s="207">
        <v>40980</v>
      </c>
      <c r="T518" s="208">
        <v>0</v>
      </c>
      <c r="U518" s="208">
        <v>0</v>
      </c>
      <c r="V518" s="208">
        <v>0</v>
      </c>
      <c r="W518" s="208">
        <v>2679</v>
      </c>
      <c r="X518" s="378">
        <v>43659</v>
      </c>
      <c r="Y518" s="215">
        <v>0</v>
      </c>
      <c r="Z518" s="204">
        <v>0</v>
      </c>
      <c r="AA518" s="202">
        <v>0</v>
      </c>
      <c r="AB518" s="202">
        <v>0</v>
      </c>
      <c r="AC518" s="214">
        <v>0</v>
      </c>
      <c r="AE518" s="227">
        <f t="shared" si="21"/>
        <v>0</v>
      </c>
      <c r="AF518" s="228">
        <f t="shared" si="22"/>
        <v>0</v>
      </c>
      <c r="AG518" s="229">
        <f t="shared" si="23"/>
        <v>0</v>
      </c>
    </row>
    <row r="519" spans="1:33" s="209" customFormat="1" ht="13.8" x14ac:dyDescent="0.3">
      <c r="A519" s="210">
        <v>479</v>
      </c>
      <c r="B519" s="211">
        <v>479278670</v>
      </c>
      <c r="C519" s="212" t="s">
        <v>251</v>
      </c>
      <c r="D519" s="211">
        <v>278</v>
      </c>
      <c r="E519" s="212" t="s">
        <v>212</v>
      </c>
      <c r="F519" s="211">
        <v>670</v>
      </c>
      <c r="G519" s="213" t="s">
        <v>56</v>
      </c>
      <c r="H519" s="374">
        <v>16</v>
      </c>
      <c r="I519" s="201">
        <v>9952</v>
      </c>
      <c r="J519" s="202">
        <v>8997</v>
      </c>
      <c r="K519" s="202">
        <v>0</v>
      </c>
      <c r="L519" s="202">
        <v>893</v>
      </c>
      <c r="M519" s="375">
        <v>19842</v>
      </c>
      <c r="N519" s="203">
        <v>0</v>
      </c>
      <c r="O519" s="204">
        <v>0</v>
      </c>
      <c r="P519" s="205">
        <v>0.09</v>
      </c>
      <c r="Q519" s="205">
        <v>8.1085897208531529E-2</v>
      </c>
      <c r="R519" s="206">
        <v>0</v>
      </c>
      <c r="S519" s="207">
        <v>303184</v>
      </c>
      <c r="T519" s="208">
        <v>0</v>
      </c>
      <c r="U519" s="208">
        <v>0</v>
      </c>
      <c r="V519" s="208">
        <v>0</v>
      </c>
      <c r="W519" s="208">
        <v>14288</v>
      </c>
      <c r="X519" s="378">
        <v>317472</v>
      </c>
      <c r="Y519" s="215">
        <v>0</v>
      </c>
      <c r="Z519" s="204">
        <v>0</v>
      </c>
      <c r="AA519" s="202">
        <v>0</v>
      </c>
      <c r="AB519" s="202">
        <v>0</v>
      </c>
      <c r="AC519" s="214">
        <v>0</v>
      </c>
      <c r="AE519" s="227">
        <f t="shared" si="21"/>
        <v>0</v>
      </c>
      <c r="AF519" s="228">
        <f t="shared" si="22"/>
        <v>0</v>
      </c>
      <c r="AG519" s="229">
        <f t="shared" si="23"/>
        <v>0</v>
      </c>
    </row>
    <row r="520" spans="1:33" s="209" customFormat="1" ht="13.8" x14ac:dyDescent="0.3">
      <c r="A520" s="210">
        <v>479</v>
      </c>
      <c r="B520" s="211">
        <v>479278672</v>
      </c>
      <c r="C520" s="212" t="s">
        <v>251</v>
      </c>
      <c r="D520" s="211">
        <v>278</v>
      </c>
      <c r="E520" s="212" t="s">
        <v>212</v>
      </c>
      <c r="F520" s="211">
        <v>672</v>
      </c>
      <c r="G520" s="213" t="s">
        <v>258</v>
      </c>
      <c r="H520" s="374">
        <v>3</v>
      </c>
      <c r="I520" s="201">
        <v>11824</v>
      </c>
      <c r="J520" s="202">
        <v>4507</v>
      </c>
      <c r="K520" s="202">
        <v>0</v>
      </c>
      <c r="L520" s="202">
        <v>893</v>
      </c>
      <c r="M520" s="375">
        <v>17224</v>
      </c>
      <c r="N520" s="203">
        <v>0</v>
      </c>
      <c r="O520" s="204">
        <v>0</v>
      </c>
      <c r="P520" s="205">
        <v>0.09</v>
      </c>
      <c r="Q520" s="205">
        <v>4.9184743657775809E-3</v>
      </c>
      <c r="R520" s="206">
        <v>0</v>
      </c>
      <c r="S520" s="207">
        <v>48993</v>
      </c>
      <c r="T520" s="208">
        <v>0</v>
      </c>
      <c r="U520" s="208">
        <v>0</v>
      </c>
      <c r="V520" s="208">
        <v>0</v>
      </c>
      <c r="W520" s="208">
        <v>2679</v>
      </c>
      <c r="X520" s="378">
        <v>51672</v>
      </c>
      <c r="Y520" s="215">
        <v>0</v>
      </c>
      <c r="Z520" s="204">
        <v>0</v>
      </c>
      <c r="AA520" s="202">
        <v>0</v>
      </c>
      <c r="AB520" s="202">
        <v>0</v>
      </c>
      <c r="AC520" s="214">
        <v>0</v>
      </c>
      <c r="AE520" s="227">
        <f t="shared" si="21"/>
        <v>0</v>
      </c>
      <c r="AF520" s="228">
        <f t="shared" si="22"/>
        <v>0</v>
      </c>
      <c r="AG520" s="229">
        <f t="shared" si="23"/>
        <v>0</v>
      </c>
    </row>
    <row r="521" spans="1:33" s="209" customFormat="1" ht="13.8" x14ac:dyDescent="0.3">
      <c r="A521" s="210">
        <v>479</v>
      </c>
      <c r="B521" s="211">
        <v>479278674</v>
      </c>
      <c r="C521" s="212" t="s">
        <v>251</v>
      </c>
      <c r="D521" s="211">
        <v>278</v>
      </c>
      <c r="E521" s="212" t="s">
        <v>212</v>
      </c>
      <c r="F521" s="211">
        <v>674</v>
      </c>
      <c r="G521" s="213" t="s">
        <v>57</v>
      </c>
      <c r="H521" s="374">
        <v>1</v>
      </c>
      <c r="I521" s="201">
        <v>12780</v>
      </c>
      <c r="J521" s="202">
        <v>4781</v>
      </c>
      <c r="K521" s="202">
        <v>0</v>
      </c>
      <c r="L521" s="202">
        <v>893</v>
      </c>
      <c r="M521" s="375">
        <v>18454</v>
      </c>
      <c r="N521" s="203">
        <v>0</v>
      </c>
      <c r="O521" s="204">
        <v>0</v>
      </c>
      <c r="P521" s="205">
        <v>0.18</v>
      </c>
      <c r="Q521" s="205">
        <v>4.952941453702054E-2</v>
      </c>
      <c r="R521" s="206">
        <v>0</v>
      </c>
      <c r="S521" s="207">
        <v>17561</v>
      </c>
      <c r="T521" s="208">
        <v>0</v>
      </c>
      <c r="U521" s="208">
        <v>0</v>
      </c>
      <c r="V521" s="208">
        <v>0</v>
      </c>
      <c r="W521" s="208">
        <v>893</v>
      </c>
      <c r="X521" s="378">
        <v>18454</v>
      </c>
      <c r="Y521" s="215">
        <v>0</v>
      </c>
      <c r="Z521" s="204">
        <v>0</v>
      </c>
      <c r="AA521" s="202">
        <v>0</v>
      </c>
      <c r="AB521" s="202">
        <v>0</v>
      </c>
      <c r="AC521" s="214">
        <v>0</v>
      </c>
      <c r="AE521" s="227">
        <f t="shared" si="21"/>
        <v>0</v>
      </c>
      <c r="AF521" s="228">
        <f t="shared" si="22"/>
        <v>0</v>
      </c>
      <c r="AG521" s="229">
        <f t="shared" si="23"/>
        <v>0</v>
      </c>
    </row>
    <row r="522" spans="1:33" s="209" customFormat="1" ht="13.8" x14ac:dyDescent="0.3">
      <c r="A522" s="210">
        <v>479</v>
      </c>
      <c r="B522" s="211">
        <v>479278680</v>
      </c>
      <c r="C522" s="212" t="s">
        <v>251</v>
      </c>
      <c r="D522" s="211">
        <v>278</v>
      </c>
      <c r="E522" s="212" t="s">
        <v>212</v>
      </c>
      <c r="F522" s="211">
        <v>680</v>
      </c>
      <c r="G522" s="213" t="s">
        <v>174</v>
      </c>
      <c r="H522" s="374">
        <v>4</v>
      </c>
      <c r="I522" s="201">
        <v>10842</v>
      </c>
      <c r="J522" s="202">
        <v>4082</v>
      </c>
      <c r="K522" s="202">
        <v>0</v>
      </c>
      <c r="L522" s="202">
        <v>893</v>
      </c>
      <c r="M522" s="375">
        <v>15817</v>
      </c>
      <c r="N522" s="203">
        <v>0</v>
      </c>
      <c r="O522" s="204">
        <v>0</v>
      </c>
      <c r="P522" s="205">
        <v>0.09</v>
      </c>
      <c r="Q522" s="205">
        <v>2.8853541546142386E-3</v>
      </c>
      <c r="R522" s="206">
        <v>0</v>
      </c>
      <c r="S522" s="207">
        <v>59696</v>
      </c>
      <c r="T522" s="208">
        <v>0</v>
      </c>
      <c r="U522" s="208">
        <v>0</v>
      </c>
      <c r="V522" s="208">
        <v>0</v>
      </c>
      <c r="W522" s="208">
        <v>3572</v>
      </c>
      <c r="X522" s="378">
        <v>63268</v>
      </c>
      <c r="Y522" s="215">
        <v>0</v>
      </c>
      <c r="Z522" s="204">
        <v>0</v>
      </c>
      <c r="AA522" s="202">
        <v>0</v>
      </c>
      <c r="AB522" s="202">
        <v>0</v>
      </c>
      <c r="AC522" s="214">
        <v>0</v>
      </c>
      <c r="AE522" s="227">
        <f t="shared" ref="AE522:AE585" si="24">IFERROR(VLOOKUP($B522,_18PJ,7,FALSE),0)</f>
        <v>0</v>
      </c>
      <c r="AF522" s="228">
        <f t="shared" ref="AF522:AF585" si="25">IFERROR(VLOOKUP($B522,_18PJ,8,FALSE),0)</f>
        <v>0</v>
      </c>
      <c r="AG522" s="229">
        <f t="shared" ref="AG522:AG585" si="26">IFERROR(VLOOKUP($B522,_18PJ,9,FALSE),0)</f>
        <v>0</v>
      </c>
    </row>
    <row r="523" spans="1:33" s="209" customFormat="1" ht="13.8" x14ac:dyDescent="0.3">
      <c r="A523" s="210">
        <v>479</v>
      </c>
      <c r="B523" s="211">
        <v>479278683</v>
      </c>
      <c r="C523" s="212" t="s">
        <v>251</v>
      </c>
      <c r="D523" s="211">
        <v>278</v>
      </c>
      <c r="E523" s="212" t="s">
        <v>212</v>
      </c>
      <c r="F523" s="211">
        <v>683</v>
      </c>
      <c r="G523" s="213" t="s">
        <v>58</v>
      </c>
      <c r="H523" s="374">
        <v>10</v>
      </c>
      <c r="I523" s="201">
        <v>9269</v>
      </c>
      <c r="J523" s="202">
        <v>7055</v>
      </c>
      <c r="K523" s="202">
        <v>0</v>
      </c>
      <c r="L523" s="202">
        <v>893</v>
      </c>
      <c r="M523" s="375">
        <v>17217</v>
      </c>
      <c r="N523" s="203">
        <v>0</v>
      </c>
      <c r="O523" s="204">
        <v>0</v>
      </c>
      <c r="P523" s="205">
        <v>0.09</v>
      </c>
      <c r="Q523" s="205">
        <v>2.9171521974354984E-2</v>
      </c>
      <c r="R523" s="206">
        <v>0</v>
      </c>
      <c r="S523" s="207">
        <v>163240</v>
      </c>
      <c r="T523" s="208">
        <v>0</v>
      </c>
      <c r="U523" s="208">
        <v>0</v>
      </c>
      <c r="V523" s="208">
        <v>0</v>
      </c>
      <c r="W523" s="208">
        <v>8930</v>
      </c>
      <c r="X523" s="378">
        <v>172170</v>
      </c>
      <c r="Y523" s="215">
        <v>0</v>
      </c>
      <c r="Z523" s="204">
        <v>0</v>
      </c>
      <c r="AA523" s="202">
        <v>0</v>
      </c>
      <c r="AB523" s="202">
        <v>0</v>
      </c>
      <c r="AC523" s="214">
        <v>0</v>
      </c>
      <c r="AE523" s="227">
        <f t="shared" si="24"/>
        <v>0</v>
      </c>
      <c r="AF523" s="228">
        <f t="shared" si="25"/>
        <v>0</v>
      </c>
      <c r="AG523" s="229">
        <f t="shared" si="26"/>
        <v>0</v>
      </c>
    </row>
    <row r="524" spans="1:33" s="209" customFormat="1" ht="13.8" x14ac:dyDescent="0.3">
      <c r="A524" s="210">
        <v>479</v>
      </c>
      <c r="B524" s="211">
        <v>479278717</v>
      </c>
      <c r="C524" s="212" t="s">
        <v>251</v>
      </c>
      <c r="D524" s="211">
        <v>278</v>
      </c>
      <c r="E524" s="212" t="s">
        <v>212</v>
      </c>
      <c r="F524" s="211">
        <v>717</v>
      </c>
      <c r="G524" s="213" t="s">
        <v>59</v>
      </c>
      <c r="H524" s="374">
        <v>2</v>
      </c>
      <c r="I524" s="201">
        <v>11259</v>
      </c>
      <c r="J524" s="202">
        <v>5947</v>
      </c>
      <c r="K524" s="202">
        <v>0</v>
      </c>
      <c r="L524" s="202">
        <v>893</v>
      </c>
      <c r="M524" s="375">
        <v>18099</v>
      </c>
      <c r="N524" s="203">
        <v>0</v>
      </c>
      <c r="O524" s="204">
        <v>0</v>
      </c>
      <c r="P524" s="205">
        <v>0.09</v>
      </c>
      <c r="Q524" s="205">
        <v>5.3533822370979041E-2</v>
      </c>
      <c r="R524" s="206">
        <v>0</v>
      </c>
      <c r="S524" s="207">
        <v>34412</v>
      </c>
      <c r="T524" s="208">
        <v>0</v>
      </c>
      <c r="U524" s="208">
        <v>0</v>
      </c>
      <c r="V524" s="208">
        <v>0</v>
      </c>
      <c r="W524" s="208">
        <v>1786</v>
      </c>
      <c r="X524" s="378">
        <v>36198</v>
      </c>
      <c r="Y524" s="215">
        <v>0</v>
      </c>
      <c r="Z524" s="204">
        <v>0</v>
      </c>
      <c r="AA524" s="202">
        <v>0</v>
      </c>
      <c r="AB524" s="202">
        <v>0</v>
      </c>
      <c r="AC524" s="214">
        <v>0</v>
      </c>
      <c r="AE524" s="227">
        <f t="shared" si="24"/>
        <v>0</v>
      </c>
      <c r="AF524" s="228">
        <f t="shared" si="25"/>
        <v>0</v>
      </c>
      <c r="AG524" s="229">
        <f t="shared" si="26"/>
        <v>0</v>
      </c>
    </row>
    <row r="525" spans="1:33" s="209" customFormat="1" ht="13.8" x14ac:dyDescent="0.3">
      <c r="A525" s="210">
        <v>479</v>
      </c>
      <c r="B525" s="211">
        <v>479278755</v>
      </c>
      <c r="C525" s="212" t="s">
        <v>251</v>
      </c>
      <c r="D525" s="211">
        <v>278</v>
      </c>
      <c r="E525" s="212" t="s">
        <v>212</v>
      </c>
      <c r="F525" s="211">
        <v>755</v>
      </c>
      <c r="G525" s="213" t="s">
        <v>62</v>
      </c>
      <c r="H525" s="374">
        <v>2</v>
      </c>
      <c r="I525" s="201">
        <v>10127</v>
      </c>
      <c r="J525" s="202">
        <v>4221</v>
      </c>
      <c r="K525" s="202">
        <v>0</v>
      </c>
      <c r="L525" s="202">
        <v>893</v>
      </c>
      <c r="M525" s="375">
        <v>15241</v>
      </c>
      <c r="N525" s="203">
        <v>0</v>
      </c>
      <c r="O525" s="204">
        <v>0</v>
      </c>
      <c r="P525" s="205">
        <v>0.18</v>
      </c>
      <c r="Q525" s="205">
        <v>1.461950829431625E-2</v>
      </c>
      <c r="R525" s="206">
        <v>0</v>
      </c>
      <c r="S525" s="207">
        <v>28696</v>
      </c>
      <c r="T525" s="208">
        <v>0</v>
      </c>
      <c r="U525" s="208">
        <v>0</v>
      </c>
      <c r="V525" s="208">
        <v>0</v>
      </c>
      <c r="W525" s="208">
        <v>1786</v>
      </c>
      <c r="X525" s="378">
        <v>30482</v>
      </c>
      <c r="Y525" s="215">
        <v>0</v>
      </c>
      <c r="Z525" s="204">
        <v>0</v>
      </c>
      <c r="AA525" s="202">
        <v>0</v>
      </c>
      <c r="AB525" s="202">
        <v>0</v>
      </c>
      <c r="AC525" s="214">
        <v>0</v>
      </c>
      <c r="AE525" s="227">
        <f t="shared" si="24"/>
        <v>0</v>
      </c>
      <c r="AF525" s="228">
        <f t="shared" si="25"/>
        <v>0</v>
      </c>
      <c r="AG525" s="229">
        <f t="shared" si="26"/>
        <v>0</v>
      </c>
    </row>
    <row r="526" spans="1:33" s="209" customFormat="1" ht="13.8" x14ac:dyDescent="0.3">
      <c r="A526" s="210">
        <v>479</v>
      </c>
      <c r="B526" s="211">
        <v>479278766</v>
      </c>
      <c r="C526" s="212" t="s">
        <v>251</v>
      </c>
      <c r="D526" s="211">
        <v>278</v>
      </c>
      <c r="E526" s="212" t="s">
        <v>212</v>
      </c>
      <c r="F526" s="211">
        <v>766</v>
      </c>
      <c r="G526" s="213" t="s">
        <v>259</v>
      </c>
      <c r="H526" s="374">
        <v>3</v>
      </c>
      <c r="I526" s="201">
        <v>10842</v>
      </c>
      <c r="J526" s="202">
        <v>3469</v>
      </c>
      <c r="K526" s="202">
        <v>0</v>
      </c>
      <c r="L526" s="202">
        <v>893</v>
      </c>
      <c r="M526" s="375">
        <v>15204</v>
      </c>
      <c r="N526" s="203">
        <v>0</v>
      </c>
      <c r="O526" s="204">
        <v>0</v>
      </c>
      <c r="P526" s="205">
        <v>0.09</v>
      </c>
      <c r="Q526" s="205">
        <v>3.3122020651208334E-3</v>
      </c>
      <c r="R526" s="206">
        <v>0</v>
      </c>
      <c r="S526" s="207">
        <v>42933</v>
      </c>
      <c r="T526" s="208">
        <v>0</v>
      </c>
      <c r="U526" s="208">
        <v>0</v>
      </c>
      <c r="V526" s="208">
        <v>0</v>
      </c>
      <c r="W526" s="208">
        <v>2679</v>
      </c>
      <c r="X526" s="378">
        <v>45612</v>
      </c>
      <c r="Y526" s="215">
        <v>0</v>
      </c>
      <c r="Z526" s="204">
        <v>0</v>
      </c>
      <c r="AA526" s="202">
        <v>0</v>
      </c>
      <c r="AB526" s="202">
        <v>0</v>
      </c>
      <c r="AC526" s="214">
        <v>0</v>
      </c>
      <c r="AE526" s="227">
        <f t="shared" si="24"/>
        <v>0</v>
      </c>
      <c r="AF526" s="228">
        <f t="shared" si="25"/>
        <v>0</v>
      </c>
      <c r="AG526" s="229">
        <f t="shared" si="26"/>
        <v>0</v>
      </c>
    </row>
    <row r="527" spans="1:33" s="209" customFormat="1" ht="13.8" x14ac:dyDescent="0.3">
      <c r="A527" s="210">
        <v>481</v>
      </c>
      <c r="B527" s="211">
        <v>481035035</v>
      </c>
      <c r="C527" s="212" t="s">
        <v>260</v>
      </c>
      <c r="D527" s="211">
        <v>35</v>
      </c>
      <c r="E527" s="212" t="s">
        <v>22</v>
      </c>
      <c r="F527" s="211">
        <v>35</v>
      </c>
      <c r="G527" s="213" t="s">
        <v>22</v>
      </c>
      <c r="H527" s="374">
        <v>901</v>
      </c>
      <c r="I527" s="201">
        <v>11944</v>
      </c>
      <c r="J527" s="202">
        <v>4191</v>
      </c>
      <c r="K527" s="202">
        <v>0</v>
      </c>
      <c r="L527" s="202">
        <v>893</v>
      </c>
      <c r="M527" s="375">
        <v>17028</v>
      </c>
      <c r="N527" s="203">
        <v>9.4444444444442919</v>
      </c>
      <c r="O527" s="204">
        <v>0</v>
      </c>
      <c r="P527" s="205">
        <v>0.18</v>
      </c>
      <c r="Q527" s="205">
        <v>0.15096254097872849</v>
      </c>
      <c r="R527" s="206">
        <v>0</v>
      </c>
      <c r="S527" s="207">
        <v>14385366</v>
      </c>
      <c r="T527" s="208">
        <v>0</v>
      </c>
      <c r="U527" s="208">
        <v>0</v>
      </c>
      <c r="V527" s="208">
        <v>0</v>
      </c>
      <c r="W527" s="208">
        <v>796484</v>
      </c>
      <c r="X527" s="378">
        <v>15181850</v>
      </c>
      <c r="Y527" s="215">
        <v>0</v>
      </c>
      <c r="Z527" s="204">
        <v>0</v>
      </c>
      <c r="AA527" s="202">
        <v>0</v>
      </c>
      <c r="AB527" s="202">
        <v>0</v>
      </c>
      <c r="AC527" s="214">
        <v>0</v>
      </c>
      <c r="AE527" s="227">
        <f t="shared" si="24"/>
        <v>0</v>
      </c>
      <c r="AF527" s="228">
        <f t="shared" si="25"/>
        <v>0</v>
      </c>
      <c r="AG527" s="229">
        <f t="shared" si="26"/>
        <v>0</v>
      </c>
    </row>
    <row r="528" spans="1:33" s="209" customFormat="1" ht="13.8" x14ac:dyDescent="0.3">
      <c r="A528" s="210">
        <v>481</v>
      </c>
      <c r="B528" s="211">
        <v>481035044</v>
      </c>
      <c r="C528" s="212" t="s">
        <v>260</v>
      </c>
      <c r="D528" s="211">
        <v>35</v>
      </c>
      <c r="E528" s="212" t="s">
        <v>22</v>
      </c>
      <c r="F528" s="211">
        <v>44</v>
      </c>
      <c r="G528" s="213" t="s">
        <v>35</v>
      </c>
      <c r="H528" s="374">
        <v>6</v>
      </c>
      <c r="I528" s="201">
        <v>11032</v>
      </c>
      <c r="J528" s="202">
        <v>253</v>
      </c>
      <c r="K528" s="202">
        <v>0</v>
      </c>
      <c r="L528" s="202">
        <v>893</v>
      </c>
      <c r="M528" s="375">
        <v>12178</v>
      </c>
      <c r="N528" s="203">
        <v>6.2893081761006289E-2</v>
      </c>
      <c r="O528" s="204">
        <v>0</v>
      </c>
      <c r="P528" s="205">
        <v>0.09</v>
      </c>
      <c r="Q528" s="205">
        <v>5.7376212232234096E-2</v>
      </c>
      <c r="R528" s="206">
        <v>0</v>
      </c>
      <c r="S528" s="207">
        <v>67002</v>
      </c>
      <c r="T528" s="208">
        <v>0</v>
      </c>
      <c r="U528" s="208">
        <v>0</v>
      </c>
      <c r="V528" s="208">
        <v>0</v>
      </c>
      <c r="W528" s="208">
        <v>5304</v>
      </c>
      <c r="X528" s="378">
        <v>72306</v>
      </c>
      <c r="Y528" s="215">
        <v>0</v>
      </c>
      <c r="Z528" s="204">
        <v>0</v>
      </c>
      <c r="AA528" s="202">
        <v>0</v>
      </c>
      <c r="AB528" s="202">
        <v>0</v>
      </c>
      <c r="AC528" s="214">
        <v>0</v>
      </c>
      <c r="AE528" s="227">
        <f t="shared" si="24"/>
        <v>0</v>
      </c>
      <c r="AF528" s="228">
        <f t="shared" si="25"/>
        <v>0</v>
      </c>
      <c r="AG528" s="229">
        <f t="shared" si="26"/>
        <v>0</v>
      </c>
    </row>
    <row r="529" spans="1:33" s="209" customFormat="1" ht="13.8" x14ac:dyDescent="0.3">
      <c r="A529" s="210">
        <v>481</v>
      </c>
      <c r="B529" s="211">
        <v>481035050</v>
      </c>
      <c r="C529" s="212" t="s">
        <v>260</v>
      </c>
      <c r="D529" s="211">
        <v>35</v>
      </c>
      <c r="E529" s="212" t="s">
        <v>22</v>
      </c>
      <c r="F529" s="211">
        <v>50</v>
      </c>
      <c r="G529" s="213" t="s">
        <v>112</v>
      </c>
      <c r="H529" s="374">
        <v>2</v>
      </c>
      <c r="I529" s="201">
        <v>11443</v>
      </c>
      <c r="J529" s="202">
        <v>4874</v>
      </c>
      <c r="K529" s="202">
        <v>0</v>
      </c>
      <c r="L529" s="202">
        <v>893</v>
      </c>
      <c r="M529" s="375">
        <v>17210</v>
      </c>
      <c r="N529" s="203">
        <v>2.0964360587002098E-2</v>
      </c>
      <c r="O529" s="204">
        <v>0</v>
      </c>
      <c r="P529" s="205">
        <v>0.09</v>
      </c>
      <c r="Q529" s="205">
        <v>4.1563955257377157E-3</v>
      </c>
      <c r="R529" s="206">
        <v>0</v>
      </c>
      <c r="S529" s="207">
        <v>32292</v>
      </c>
      <c r="T529" s="208">
        <v>0</v>
      </c>
      <c r="U529" s="208">
        <v>0</v>
      </c>
      <c r="V529" s="208">
        <v>0</v>
      </c>
      <c r="W529" s="208">
        <v>1768</v>
      </c>
      <c r="X529" s="378">
        <v>34060</v>
      </c>
      <c r="Y529" s="215">
        <v>0</v>
      </c>
      <c r="Z529" s="204">
        <v>0</v>
      </c>
      <c r="AA529" s="202">
        <v>0</v>
      </c>
      <c r="AB529" s="202">
        <v>0</v>
      </c>
      <c r="AC529" s="214">
        <v>0</v>
      </c>
      <c r="AE529" s="227">
        <f t="shared" si="24"/>
        <v>0</v>
      </c>
      <c r="AF529" s="228">
        <f t="shared" si="25"/>
        <v>0</v>
      </c>
      <c r="AG529" s="229">
        <f t="shared" si="26"/>
        <v>0</v>
      </c>
    </row>
    <row r="530" spans="1:33" s="209" customFormat="1" ht="13.8" x14ac:dyDescent="0.3">
      <c r="A530" s="210">
        <v>481</v>
      </c>
      <c r="B530" s="211">
        <v>481035073</v>
      </c>
      <c r="C530" s="212" t="s">
        <v>260</v>
      </c>
      <c r="D530" s="211">
        <v>35</v>
      </c>
      <c r="E530" s="212" t="s">
        <v>22</v>
      </c>
      <c r="F530" s="211">
        <v>73</v>
      </c>
      <c r="G530" s="213" t="s">
        <v>37</v>
      </c>
      <c r="H530" s="374">
        <v>3</v>
      </c>
      <c r="I530" s="201">
        <v>11443</v>
      </c>
      <c r="J530" s="202">
        <v>7965</v>
      </c>
      <c r="K530" s="202">
        <v>0</v>
      </c>
      <c r="L530" s="202">
        <v>893</v>
      </c>
      <c r="M530" s="375">
        <v>20301</v>
      </c>
      <c r="N530" s="203">
        <v>3.1446540880503145E-2</v>
      </c>
      <c r="O530" s="204">
        <v>0</v>
      </c>
      <c r="P530" s="205">
        <v>0.09</v>
      </c>
      <c r="Q530" s="205">
        <v>5.9568197800701573E-3</v>
      </c>
      <c r="R530" s="206">
        <v>0</v>
      </c>
      <c r="S530" s="207">
        <v>57615</v>
      </c>
      <c r="T530" s="208">
        <v>0</v>
      </c>
      <c r="U530" s="208">
        <v>0</v>
      </c>
      <c r="V530" s="208">
        <v>0</v>
      </c>
      <c r="W530" s="208">
        <v>2652</v>
      </c>
      <c r="X530" s="378">
        <v>60267</v>
      </c>
      <c r="Y530" s="215">
        <v>0</v>
      </c>
      <c r="Z530" s="204">
        <v>0</v>
      </c>
      <c r="AA530" s="202">
        <v>0</v>
      </c>
      <c r="AB530" s="202">
        <v>0</v>
      </c>
      <c r="AC530" s="214">
        <v>0</v>
      </c>
      <c r="AE530" s="227">
        <f t="shared" si="24"/>
        <v>0</v>
      </c>
      <c r="AF530" s="228">
        <f t="shared" si="25"/>
        <v>0</v>
      </c>
      <c r="AG530" s="229">
        <f t="shared" si="26"/>
        <v>0</v>
      </c>
    </row>
    <row r="531" spans="1:33" s="209" customFormat="1" ht="13.8" x14ac:dyDescent="0.3">
      <c r="A531" s="210">
        <v>481</v>
      </c>
      <c r="B531" s="211">
        <v>481035153</v>
      </c>
      <c r="C531" s="212" t="s">
        <v>260</v>
      </c>
      <c r="D531" s="211">
        <v>35</v>
      </c>
      <c r="E531" s="212" t="s">
        <v>22</v>
      </c>
      <c r="F531" s="211">
        <v>153</v>
      </c>
      <c r="G531" s="213" t="s">
        <v>124</v>
      </c>
      <c r="H531" s="374">
        <v>1</v>
      </c>
      <c r="I531" s="201">
        <v>11798.376975298543</v>
      </c>
      <c r="J531" s="202">
        <v>624</v>
      </c>
      <c r="K531" s="202">
        <v>0</v>
      </c>
      <c r="L531" s="202">
        <v>893</v>
      </c>
      <c r="M531" s="375">
        <v>13315.376975298543</v>
      </c>
      <c r="N531" s="203">
        <v>1.0482180293501049E-2</v>
      </c>
      <c r="O531" s="204">
        <v>0</v>
      </c>
      <c r="P531" s="205">
        <v>0.09</v>
      </c>
      <c r="Q531" s="205">
        <v>1.2929724306354589E-2</v>
      </c>
      <c r="R531" s="206">
        <v>0</v>
      </c>
      <c r="S531" s="207">
        <v>12292</v>
      </c>
      <c r="T531" s="208">
        <v>0</v>
      </c>
      <c r="U531" s="208">
        <v>0</v>
      </c>
      <c r="V531" s="208">
        <v>0</v>
      </c>
      <c r="W531" s="208">
        <v>884</v>
      </c>
      <c r="X531" s="378">
        <v>13176</v>
      </c>
      <c r="Y531" s="215">
        <v>0</v>
      </c>
      <c r="Z531" s="204">
        <v>0</v>
      </c>
      <c r="AA531" s="202">
        <v>0</v>
      </c>
      <c r="AB531" s="202">
        <v>0</v>
      </c>
      <c r="AC531" s="214">
        <v>0</v>
      </c>
      <c r="AE531" s="227">
        <f t="shared" si="24"/>
        <v>0</v>
      </c>
      <c r="AF531" s="228">
        <f t="shared" si="25"/>
        <v>0</v>
      </c>
      <c r="AG531" s="229">
        <f t="shared" si="26"/>
        <v>0</v>
      </c>
    </row>
    <row r="532" spans="1:33" s="209" customFormat="1" ht="13.8" x14ac:dyDescent="0.3">
      <c r="A532" s="210">
        <v>481</v>
      </c>
      <c r="B532" s="211">
        <v>481035189</v>
      </c>
      <c r="C532" s="212" t="s">
        <v>260</v>
      </c>
      <c r="D532" s="211">
        <v>35</v>
      </c>
      <c r="E532" s="212" t="s">
        <v>22</v>
      </c>
      <c r="F532" s="211">
        <v>189</v>
      </c>
      <c r="G532" s="213" t="s">
        <v>38</v>
      </c>
      <c r="H532" s="374">
        <v>2</v>
      </c>
      <c r="I532" s="201">
        <v>10067.496573415046</v>
      </c>
      <c r="J532" s="202">
        <v>4034</v>
      </c>
      <c r="K532" s="202">
        <v>0</v>
      </c>
      <c r="L532" s="202">
        <v>893</v>
      </c>
      <c r="M532" s="375">
        <v>14994.496573415046</v>
      </c>
      <c r="N532" s="203">
        <v>2.0964360587002098E-2</v>
      </c>
      <c r="O532" s="204">
        <v>0</v>
      </c>
      <c r="P532" s="205">
        <v>0.09</v>
      </c>
      <c r="Q532" s="205">
        <v>3.6888229018838688E-3</v>
      </c>
      <c r="R532" s="206">
        <v>0</v>
      </c>
      <c r="S532" s="207">
        <v>27908</v>
      </c>
      <c r="T532" s="208">
        <v>0</v>
      </c>
      <c r="U532" s="208">
        <v>0</v>
      </c>
      <c r="V532" s="208">
        <v>0</v>
      </c>
      <c r="W532" s="208">
        <v>1768</v>
      </c>
      <c r="X532" s="378">
        <v>29676</v>
      </c>
      <c r="Y532" s="215">
        <v>0</v>
      </c>
      <c r="Z532" s="204">
        <v>0</v>
      </c>
      <c r="AA532" s="202">
        <v>0</v>
      </c>
      <c r="AB532" s="202">
        <v>0</v>
      </c>
      <c r="AC532" s="214">
        <v>0</v>
      </c>
      <c r="AE532" s="227">
        <f t="shared" si="24"/>
        <v>0</v>
      </c>
      <c r="AF532" s="228">
        <f t="shared" si="25"/>
        <v>0</v>
      </c>
      <c r="AG532" s="229">
        <f t="shared" si="26"/>
        <v>0</v>
      </c>
    </row>
    <row r="533" spans="1:33" s="209" customFormat="1" ht="13.8" x14ac:dyDescent="0.3">
      <c r="A533" s="210">
        <v>481</v>
      </c>
      <c r="B533" s="211">
        <v>481035207</v>
      </c>
      <c r="C533" s="212" t="s">
        <v>260</v>
      </c>
      <c r="D533" s="211">
        <v>35</v>
      </c>
      <c r="E533" s="212" t="s">
        <v>22</v>
      </c>
      <c r="F533" s="211">
        <v>207</v>
      </c>
      <c r="G533" s="213" t="s">
        <v>40</v>
      </c>
      <c r="H533" s="374">
        <v>1</v>
      </c>
      <c r="I533" s="201">
        <v>10604.003495667283</v>
      </c>
      <c r="J533" s="202">
        <v>6742</v>
      </c>
      <c r="K533" s="202">
        <v>0</v>
      </c>
      <c r="L533" s="202">
        <v>893</v>
      </c>
      <c r="M533" s="375">
        <v>18239.003495667283</v>
      </c>
      <c r="N533" s="203">
        <v>1.0482180293501049E-2</v>
      </c>
      <c r="O533" s="204">
        <v>0</v>
      </c>
      <c r="P533" s="205">
        <v>0.09</v>
      </c>
      <c r="Q533" s="205">
        <v>3.3917114893619577E-4</v>
      </c>
      <c r="R533" s="206">
        <v>0</v>
      </c>
      <c r="S533" s="207">
        <v>17164</v>
      </c>
      <c r="T533" s="208">
        <v>0</v>
      </c>
      <c r="U533" s="208">
        <v>0</v>
      </c>
      <c r="V533" s="208">
        <v>0</v>
      </c>
      <c r="W533" s="208">
        <v>884</v>
      </c>
      <c r="X533" s="378">
        <v>18048</v>
      </c>
      <c r="Y533" s="215">
        <v>0</v>
      </c>
      <c r="Z533" s="204">
        <v>0</v>
      </c>
      <c r="AA533" s="202">
        <v>0</v>
      </c>
      <c r="AB533" s="202">
        <v>0</v>
      </c>
      <c r="AC533" s="214">
        <v>0</v>
      </c>
      <c r="AE533" s="227">
        <f t="shared" si="24"/>
        <v>0</v>
      </c>
      <c r="AF533" s="228">
        <f t="shared" si="25"/>
        <v>0</v>
      </c>
      <c r="AG533" s="229">
        <f t="shared" si="26"/>
        <v>0</v>
      </c>
    </row>
    <row r="534" spans="1:33" s="209" customFormat="1" ht="13.8" x14ac:dyDescent="0.3">
      <c r="A534" s="210">
        <v>481</v>
      </c>
      <c r="B534" s="211">
        <v>481035212</v>
      </c>
      <c r="C534" s="212" t="s">
        <v>260</v>
      </c>
      <c r="D534" s="211">
        <v>35</v>
      </c>
      <c r="E534" s="212" t="s">
        <v>22</v>
      </c>
      <c r="F534" s="211">
        <v>212</v>
      </c>
      <c r="G534" s="213" t="s">
        <v>41</v>
      </c>
      <c r="H534" s="374">
        <v>2</v>
      </c>
      <c r="I534" s="201">
        <v>11419</v>
      </c>
      <c r="J534" s="202">
        <v>1889</v>
      </c>
      <c r="K534" s="202">
        <v>0</v>
      </c>
      <c r="L534" s="202">
        <v>893</v>
      </c>
      <c r="M534" s="375">
        <v>14201</v>
      </c>
      <c r="N534" s="203">
        <v>2.0964360587002098E-2</v>
      </c>
      <c r="O534" s="204">
        <v>0</v>
      </c>
      <c r="P534" s="205">
        <v>0.09</v>
      </c>
      <c r="Q534" s="205">
        <v>3.3257809356156118E-2</v>
      </c>
      <c r="R534" s="206">
        <v>0</v>
      </c>
      <c r="S534" s="207">
        <v>26338</v>
      </c>
      <c r="T534" s="208">
        <v>0</v>
      </c>
      <c r="U534" s="208">
        <v>0</v>
      </c>
      <c r="V534" s="208">
        <v>0</v>
      </c>
      <c r="W534" s="208">
        <v>1768</v>
      </c>
      <c r="X534" s="378">
        <v>28106</v>
      </c>
      <c r="Y534" s="215">
        <v>0</v>
      </c>
      <c r="Z534" s="204">
        <v>0</v>
      </c>
      <c r="AA534" s="202">
        <v>0</v>
      </c>
      <c r="AB534" s="202">
        <v>0</v>
      </c>
      <c r="AC534" s="214">
        <v>0</v>
      </c>
      <c r="AE534" s="227">
        <f t="shared" si="24"/>
        <v>0</v>
      </c>
      <c r="AF534" s="228">
        <f t="shared" si="25"/>
        <v>0</v>
      </c>
      <c r="AG534" s="229">
        <f t="shared" si="26"/>
        <v>0</v>
      </c>
    </row>
    <row r="535" spans="1:33" s="209" customFormat="1" ht="13.8" x14ac:dyDescent="0.3">
      <c r="A535" s="210">
        <v>481</v>
      </c>
      <c r="B535" s="211">
        <v>481035220</v>
      </c>
      <c r="C535" s="212" t="s">
        <v>260</v>
      </c>
      <c r="D535" s="211">
        <v>35</v>
      </c>
      <c r="E535" s="212" t="s">
        <v>22</v>
      </c>
      <c r="F535" s="211">
        <v>220</v>
      </c>
      <c r="G535" s="213" t="s">
        <v>42</v>
      </c>
      <c r="H535" s="374">
        <v>5</v>
      </c>
      <c r="I535" s="201">
        <v>11374</v>
      </c>
      <c r="J535" s="202">
        <v>4552</v>
      </c>
      <c r="K535" s="202">
        <v>0</v>
      </c>
      <c r="L535" s="202">
        <v>893</v>
      </c>
      <c r="M535" s="375">
        <v>16819</v>
      </c>
      <c r="N535" s="203">
        <v>5.2410901467505246E-2</v>
      </c>
      <c r="O535" s="204">
        <v>0</v>
      </c>
      <c r="P535" s="205">
        <v>0.09</v>
      </c>
      <c r="Q535" s="205">
        <v>1.4823609411200473E-2</v>
      </c>
      <c r="R535" s="206">
        <v>0</v>
      </c>
      <c r="S535" s="207">
        <v>78795</v>
      </c>
      <c r="T535" s="208">
        <v>0</v>
      </c>
      <c r="U535" s="208">
        <v>0</v>
      </c>
      <c r="V535" s="208">
        <v>0</v>
      </c>
      <c r="W535" s="208">
        <v>4420</v>
      </c>
      <c r="X535" s="378">
        <v>83215</v>
      </c>
      <c r="Y535" s="215">
        <v>0</v>
      </c>
      <c r="Z535" s="204">
        <v>0</v>
      </c>
      <c r="AA535" s="202">
        <v>0</v>
      </c>
      <c r="AB535" s="202">
        <v>0</v>
      </c>
      <c r="AC535" s="214">
        <v>0</v>
      </c>
      <c r="AE535" s="227">
        <f t="shared" si="24"/>
        <v>0</v>
      </c>
      <c r="AF535" s="228">
        <f t="shared" si="25"/>
        <v>0</v>
      </c>
      <c r="AG535" s="229">
        <f t="shared" si="26"/>
        <v>0</v>
      </c>
    </row>
    <row r="536" spans="1:33" s="209" customFormat="1" ht="13.8" x14ac:dyDescent="0.3">
      <c r="A536" s="210">
        <v>481</v>
      </c>
      <c r="B536" s="211">
        <v>481035243</v>
      </c>
      <c r="C536" s="212" t="s">
        <v>260</v>
      </c>
      <c r="D536" s="211">
        <v>35</v>
      </c>
      <c r="E536" s="212" t="s">
        <v>22</v>
      </c>
      <c r="F536" s="211">
        <v>243</v>
      </c>
      <c r="G536" s="213" t="s">
        <v>74</v>
      </c>
      <c r="H536" s="374">
        <v>3</v>
      </c>
      <c r="I536" s="201">
        <v>13453</v>
      </c>
      <c r="J536" s="202">
        <v>2801</v>
      </c>
      <c r="K536" s="202">
        <v>0</v>
      </c>
      <c r="L536" s="202">
        <v>893</v>
      </c>
      <c r="M536" s="375">
        <v>17147</v>
      </c>
      <c r="N536" s="203">
        <v>3.1446540880503145E-2</v>
      </c>
      <c r="O536" s="204">
        <v>0</v>
      </c>
      <c r="P536" s="205">
        <v>0.09</v>
      </c>
      <c r="Q536" s="205">
        <v>4.9857181903632123E-3</v>
      </c>
      <c r="R536" s="206">
        <v>0</v>
      </c>
      <c r="S536" s="207">
        <v>48252</v>
      </c>
      <c r="T536" s="208">
        <v>0</v>
      </c>
      <c r="U536" s="208">
        <v>0</v>
      </c>
      <c r="V536" s="208">
        <v>0</v>
      </c>
      <c r="W536" s="208">
        <v>2652</v>
      </c>
      <c r="X536" s="378">
        <v>50904</v>
      </c>
      <c r="Y536" s="215">
        <v>0</v>
      </c>
      <c r="Z536" s="204">
        <v>0</v>
      </c>
      <c r="AA536" s="202">
        <v>0</v>
      </c>
      <c r="AB536" s="202">
        <v>0</v>
      </c>
      <c r="AC536" s="214">
        <v>0</v>
      </c>
      <c r="AE536" s="227">
        <f t="shared" si="24"/>
        <v>0</v>
      </c>
      <c r="AF536" s="228">
        <f t="shared" si="25"/>
        <v>0</v>
      </c>
      <c r="AG536" s="229">
        <f t="shared" si="26"/>
        <v>0</v>
      </c>
    </row>
    <row r="537" spans="1:33" s="209" customFormat="1" ht="13.8" x14ac:dyDescent="0.3">
      <c r="A537" s="210">
        <v>481</v>
      </c>
      <c r="B537" s="211">
        <v>481035244</v>
      </c>
      <c r="C537" s="212" t="s">
        <v>260</v>
      </c>
      <c r="D537" s="211">
        <v>35</v>
      </c>
      <c r="E537" s="212" t="s">
        <v>22</v>
      </c>
      <c r="F537" s="211">
        <v>244</v>
      </c>
      <c r="G537" s="213" t="s">
        <v>43</v>
      </c>
      <c r="H537" s="374">
        <v>19</v>
      </c>
      <c r="I537" s="201">
        <v>11661</v>
      </c>
      <c r="J537" s="202">
        <v>4616</v>
      </c>
      <c r="K537" s="202">
        <v>0</v>
      </c>
      <c r="L537" s="202">
        <v>893</v>
      </c>
      <c r="M537" s="375">
        <v>17170</v>
      </c>
      <c r="N537" s="203">
        <v>0.19916142557651983</v>
      </c>
      <c r="O537" s="204">
        <v>0</v>
      </c>
      <c r="P537" s="205">
        <v>0.18</v>
      </c>
      <c r="Q537" s="205">
        <v>0.11013649821134344</v>
      </c>
      <c r="R537" s="206">
        <v>0</v>
      </c>
      <c r="S537" s="207">
        <v>306014</v>
      </c>
      <c r="T537" s="208">
        <v>0</v>
      </c>
      <c r="U537" s="208">
        <v>0</v>
      </c>
      <c r="V537" s="208">
        <v>0</v>
      </c>
      <c r="W537" s="208">
        <v>16796</v>
      </c>
      <c r="X537" s="378">
        <v>322810</v>
      </c>
      <c r="Y537" s="215">
        <v>11</v>
      </c>
      <c r="Z537" s="204">
        <v>0</v>
      </c>
      <c r="AA537" s="202">
        <v>0</v>
      </c>
      <c r="AB537" s="202">
        <v>0</v>
      </c>
      <c r="AC537" s="214">
        <v>0</v>
      </c>
      <c r="AE537" s="227">
        <f t="shared" si="24"/>
        <v>0</v>
      </c>
      <c r="AF537" s="228">
        <f t="shared" si="25"/>
        <v>0</v>
      </c>
      <c r="AG537" s="229">
        <f t="shared" si="26"/>
        <v>0</v>
      </c>
    </row>
    <row r="538" spans="1:33" s="209" customFormat="1" ht="13.8" x14ac:dyDescent="0.3">
      <c r="A538" s="210">
        <v>481</v>
      </c>
      <c r="B538" s="211">
        <v>481035285</v>
      </c>
      <c r="C538" s="212" t="s">
        <v>260</v>
      </c>
      <c r="D538" s="211">
        <v>35</v>
      </c>
      <c r="E538" s="212" t="s">
        <v>22</v>
      </c>
      <c r="F538" s="211">
        <v>285</v>
      </c>
      <c r="G538" s="213" t="s">
        <v>44</v>
      </c>
      <c r="H538" s="374">
        <v>4</v>
      </c>
      <c r="I538" s="201">
        <v>12617</v>
      </c>
      <c r="J538" s="202">
        <v>3864</v>
      </c>
      <c r="K538" s="202">
        <v>0</v>
      </c>
      <c r="L538" s="202">
        <v>893</v>
      </c>
      <c r="M538" s="375">
        <v>17374</v>
      </c>
      <c r="N538" s="203">
        <v>4.1928721174004195E-2</v>
      </c>
      <c r="O538" s="204">
        <v>0</v>
      </c>
      <c r="P538" s="205">
        <v>0.09</v>
      </c>
      <c r="Q538" s="205">
        <v>3.5564245059522007E-2</v>
      </c>
      <c r="R538" s="206">
        <v>0</v>
      </c>
      <c r="S538" s="207">
        <v>65232</v>
      </c>
      <c r="T538" s="208">
        <v>0</v>
      </c>
      <c r="U538" s="208">
        <v>0</v>
      </c>
      <c r="V538" s="208">
        <v>0</v>
      </c>
      <c r="W538" s="208">
        <v>3536</v>
      </c>
      <c r="X538" s="378">
        <v>68768</v>
      </c>
      <c r="Y538" s="215">
        <v>0</v>
      </c>
      <c r="Z538" s="204">
        <v>0</v>
      </c>
      <c r="AA538" s="202">
        <v>0</v>
      </c>
      <c r="AB538" s="202">
        <v>0</v>
      </c>
      <c r="AC538" s="214">
        <v>0</v>
      </c>
      <c r="AE538" s="227">
        <f t="shared" si="24"/>
        <v>0</v>
      </c>
      <c r="AF538" s="228">
        <f t="shared" si="25"/>
        <v>0</v>
      </c>
      <c r="AG538" s="229">
        <f t="shared" si="26"/>
        <v>0</v>
      </c>
    </row>
    <row r="539" spans="1:33" s="209" customFormat="1" ht="13.8" x14ac:dyDescent="0.3">
      <c r="A539" s="210">
        <v>481</v>
      </c>
      <c r="B539" s="211">
        <v>481035307</v>
      </c>
      <c r="C539" s="212" t="s">
        <v>260</v>
      </c>
      <c r="D539" s="211">
        <v>35</v>
      </c>
      <c r="E539" s="212" t="s">
        <v>22</v>
      </c>
      <c r="F539" s="211">
        <v>307</v>
      </c>
      <c r="G539" s="213" t="s">
        <v>76</v>
      </c>
      <c r="H539" s="374">
        <v>1</v>
      </c>
      <c r="I539" s="201">
        <v>6708</v>
      </c>
      <c r="J539" s="202">
        <v>2643</v>
      </c>
      <c r="K539" s="202">
        <v>0</v>
      </c>
      <c r="L539" s="202">
        <v>893</v>
      </c>
      <c r="M539" s="375">
        <v>10244</v>
      </c>
      <c r="N539" s="203">
        <v>1.0482180293501049E-2</v>
      </c>
      <c r="O539" s="204">
        <v>0</v>
      </c>
      <c r="P539" s="205">
        <v>0.09</v>
      </c>
      <c r="Q539" s="205">
        <v>8.5177116063525592E-3</v>
      </c>
      <c r="R539" s="206">
        <v>0</v>
      </c>
      <c r="S539" s="207">
        <v>9253</v>
      </c>
      <c r="T539" s="208">
        <v>0</v>
      </c>
      <c r="U539" s="208">
        <v>0</v>
      </c>
      <c r="V539" s="208">
        <v>0</v>
      </c>
      <c r="W539" s="208">
        <v>884</v>
      </c>
      <c r="X539" s="378">
        <v>10137</v>
      </c>
      <c r="Y539" s="215">
        <v>0</v>
      </c>
      <c r="Z539" s="204">
        <v>0</v>
      </c>
      <c r="AA539" s="202">
        <v>0</v>
      </c>
      <c r="AB539" s="202">
        <v>0</v>
      </c>
      <c r="AC539" s="214">
        <v>0</v>
      </c>
      <c r="AE539" s="227">
        <f t="shared" si="24"/>
        <v>0</v>
      </c>
      <c r="AF539" s="228">
        <f t="shared" si="25"/>
        <v>0</v>
      </c>
      <c r="AG539" s="229">
        <f t="shared" si="26"/>
        <v>0</v>
      </c>
    </row>
    <row r="540" spans="1:33" s="209" customFormat="1" ht="13.8" x14ac:dyDescent="0.3">
      <c r="A540" s="210">
        <v>481</v>
      </c>
      <c r="B540" s="211">
        <v>481035350</v>
      </c>
      <c r="C540" s="212" t="s">
        <v>260</v>
      </c>
      <c r="D540" s="211">
        <v>35</v>
      </c>
      <c r="E540" s="212" t="s">
        <v>22</v>
      </c>
      <c r="F540" s="211">
        <v>350</v>
      </c>
      <c r="G540" s="213" t="s">
        <v>197</v>
      </c>
      <c r="H540" s="374">
        <v>3</v>
      </c>
      <c r="I540" s="201">
        <v>7575</v>
      </c>
      <c r="J540" s="202">
        <v>4375</v>
      </c>
      <c r="K540" s="202">
        <v>0</v>
      </c>
      <c r="L540" s="202">
        <v>893</v>
      </c>
      <c r="M540" s="375">
        <v>12843</v>
      </c>
      <c r="N540" s="203">
        <v>3.1446540880503145E-2</v>
      </c>
      <c r="O540" s="204">
        <v>0</v>
      </c>
      <c r="P540" s="205">
        <v>0.09</v>
      </c>
      <c r="Q540" s="205">
        <v>3.1317031424155525E-2</v>
      </c>
      <c r="R540" s="206">
        <v>0</v>
      </c>
      <c r="S540" s="207">
        <v>35475</v>
      </c>
      <c r="T540" s="208">
        <v>0</v>
      </c>
      <c r="U540" s="208">
        <v>0</v>
      </c>
      <c r="V540" s="208">
        <v>0</v>
      </c>
      <c r="W540" s="208">
        <v>2652</v>
      </c>
      <c r="X540" s="378">
        <v>38127</v>
      </c>
      <c r="Y540" s="215">
        <v>0</v>
      </c>
      <c r="Z540" s="204">
        <v>0</v>
      </c>
      <c r="AA540" s="202">
        <v>0</v>
      </c>
      <c r="AB540" s="202">
        <v>0</v>
      </c>
      <c r="AC540" s="214">
        <v>0</v>
      </c>
      <c r="AE540" s="227">
        <f t="shared" si="24"/>
        <v>0</v>
      </c>
      <c r="AF540" s="228">
        <f t="shared" si="25"/>
        <v>0</v>
      </c>
      <c r="AG540" s="229">
        <f t="shared" si="26"/>
        <v>0</v>
      </c>
    </row>
    <row r="541" spans="1:33" s="209" customFormat="1" ht="13.8" x14ac:dyDescent="0.3">
      <c r="A541" s="210">
        <v>481</v>
      </c>
      <c r="B541" s="211">
        <v>481035780</v>
      </c>
      <c r="C541" s="212" t="s">
        <v>260</v>
      </c>
      <c r="D541" s="211">
        <v>35</v>
      </c>
      <c r="E541" s="212" t="s">
        <v>22</v>
      </c>
      <c r="F541" s="211">
        <v>780</v>
      </c>
      <c r="G541" s="213" t="s">
        <v>261</v>
      </c>
      <c r="H541" s="374">
        <v>1</v>
      </c>
      <c r="I541" s="201">
        <v>9311</v>
      </c>
      <c r="J541" s="202">
        <v>1712</v>
      </c>
      <c r="K541" s="202">
        <v>0</v>
      </c>
      <c r="L541" s="202">
        <v>893</v>
      </c>
      <c r="M541" s="375">
        <v>11916</v>
      </c>
      <c r="N541" s="203">
        <v>1.0482180293501049E-2</v>
      </c>
      <c r="O541" s="204">
        <v>0</v>
      </c>
      <c r="P541" s="205">
        <v>0.09</v>
      </c>
      <c r="Q541" s="205">
        <v>1.3079383495692537E-2</v>
      </c>
      <c r="R541" s="206">
        <v>0</v>
      </c>
      <c r="S541" s="207">
        <v>10907</v>
      </c>
      <c r="T541" s="208">
        <v>0</v>
      </c>
      <c r="U541" s="208">
        <v>0</v>
      </c>
      <c r="V541" s="208">
        <v>0</v>
      </c>
      <c r="W541" s="208">
        <v>884</v>
      </c>
      <c r="X541" s="378">
        <v>11791</v>
      </c>
      <c r="Y541" s="215">
        <v>0</v>
      </c>
      <c r="Z541" s="204">
        <v>0</v>
      </c>
      <c r="AA541" s="202">
        <v>0</v>
      </c>
      <c r="AB541" s="202">
        <v>0</v>
      </c>
      <c r="AC541" s="214">
        <v>0</v>
      </c>
      <c r="AE541" s="227">
        <f t="shared" si="24"/>
        <v>0</v>
      </c>
      <c r="AF541" s="228">
        <f t="shared" si="25"/>
        <v>0</v>
      </c>
      <c r="AG541" s="229">
        <f t="shared" si="26"/>
        <v>0</v>
      </c>
    </row>
    <row r="542" spans="1:33" s="209" customFormat="1" ht="13.8" x14ac:dyDescent="0.3">
      <c r="A542" s="210">
        <v>482</v>
      </c>
      <c r="B542" s="211">
        <v>482204007</v>
      </c>
      <c r="C542" s="212" t="s">
        <v>262</v>
      </c>
      <c r="D542" s="211">
        <v>204</v>
      </c>
      <c r="E542" s="212" t="s">
        <v>263</v>
      </c>
      <c r="F542" s="211">
        <v>7</v>
      </c>
      <c r="G542" s="213" t="s">
        <v>224</v>
      </c>
      <c r="H542" s="374">
        <v>50</v>
      </c>
      <c r="I542" s="201">
        <v>8968</v>
      </c>
      <c r="J542" s="202">
        <v>3549</v>
      </c>
      <c r="K542" s="202">
        <v>0</v>
      </c>
      <c r="L542" s="202">
        <v>893</v>
      </c>
      <c r="M542" s="375">
        <v>13410</v>
      </c>
      <c r="N542" s="203">
        <v>0</v>
      </c>
      <c r="O542" s="204">
        <v>0</v>
      </c>
      <c r="P542" s="205">
        <v>0.09</v>
      </c>
      <c r="Q542" s="205">
        <v>1.9656091539081436E-2</v>
      </c>
      <c r="R542" s="206">
        <v>0</v>
      </c>
      <c r="S542" s="207">
        <v>625850</v>
      </c>
      <c r="T542" s="208">
        <v>0</v>
      </c>
      <c r="U542" s="208">
        <v>0</v>
      </c>
      <c r="V542" s="208">
        <v>0</v>
      </c>
      <c r="W542" s="208">
        <v>44650</v>
      </c>
      <c r="X542" s="378">
        <v>670500</v>
      </c>
      <c r="Y542" s="215">
        <v>0</v>
      </c>
      <c r="Z542" s="204">
        <v>0</v>
      </c>
      <c r="AA542" s="202">
        <v>0</v>
      </c>
      <c r="AB542" s="202">
        <v>0</v>
      </c>
      <c r="AC542" s="214">
        <v>0</v>
      </c>
      <c r="AE542" s="227">
        <f t="shared" si="24"/>
        <v>0</v>
      </c>
      <c r="AF542" s="228">
        <f t="shared" si="25"/>
        <v>0</v>
      </c>
      <c r="AG542" s="229">
        <f t="shared" si="26"/>
        <v>0</v>
      </c>
    </row>
    <row r="543" spans="1:33" s="209" customFormat="1" ht="13.8" x14ac:dyDescent="0.3">
      <c r="A543" s="210">
        <v>482</v>
      </c>
      <c r="B543" s="211">
        <v>482204038</v>
      </c>
      <c r="C543" s="212" t="s">
        <v>262</v>
      </c>
      <c r="D543" s="211">
        <v>204</v>
      </c>
      <c r="E543" s="212" t="s">
        <v>263</v>
      </c>
      <c r="F543" s="211">
        <v>38</v>
      </c>
      <c r="G543" s="213" t="s">
        <v>414</v>
      </c>
      <c r="H543" s="374">
        <v>1</v>
      </c>
      <c r="I543" s="201">
        <v>9453.43310840909</v>
      </c>
      <c r="J543" s="202">
        <v>8435</v>
      </c>
      <c r="K543" s="202">
        <v>0</v>
      </c>
      <c r="L543" s="202">
        <v>893</v>
      </c>
      <c r="M543" s="375">
        <v>18781.433108409088</v>
      </c>
      <c r="N543" s="203">
        <v>0</v>
      </c>
      <c r="O543" s="204">
        <v>0</v>
      </c>
      <c r="P543" s="205">
        <v>0.09</v>
      </c>
      <c r="Q543" s="205">
        <v>1.3798785200864585E-3</v>
      </c>
      <c r="R543" s="206">
        <v>0</v>
      </c>
      <c r="S543" s="207">
        <v>17888</v>
      </c>
      <c r="T543" s="208">
        <v>0</v>
      </c>
      <c r="U543" s="208">
        <v>0</v>
      </c>
      <c r="V543" s="208">
        <v>0</v>
      </c>
      <c r="W543" s="208">
        <v>893</v>
      </c>
      <c r="X543" s="378">
        <v>18781</v>
      </c>
      <c r="Y543" s="215">
        <v>0</v>
      </c>
      <c r="Z543" s="204">
        <v>0</v>
      </c>
      <c r="AA543" s="202">
        <v>0</v>
      </c>
      <c r="AB543" s="202">
        <v>0</v>
      </c>
      <c r="AC543" s="214">
        <v>0</v>
      </c>
      <c r="AE543" s="227">
        <f t="shared" si="24"/>
        <v>0</v>
      </c>
      <c r="AF543" s="228">
        <f t="shared" si="25"/>
        <v>0</v>
      </c>
      <c r="AG543" s="229">
        <f t="shared" si="26"/>
        <v>0</v>
      </c>
    </row>
    <row r="544" spans="1:33" s="209" customFormat="1" ht="13.8" x14ac:dyDescent="0.3">
      <c r="A544" s="210">
        <v>482</v>
      </c>
      <c r="B544" s="211">
        <v>482204105</v>
      </c>
      <c r="C544" s="212" t="s">
        <v>262</v>
      </c>
      <c r="D544" s="211">
        <v>204</v>
      </c>
      <c r="E544" s="212" t="s">
        <v>263</v>
      </c>
      <c r="F544" s="211">
        <v>105</v>
      </c>
      <c r="G544" s="213" t="s">
        <v>264</v>
      </c>
      <c r="H544" s="374">
        <v>2</v>
      </c>
      <c r="I544" s="201">
        <v>8580</v>
      </c>
      <c r="J544" s="202">
        <v>3210</v>
      </c>
      <c r="K544" s="202">
        <v>0</v>
      </c>
      <c r="L544" s="202">
        <v>893</v>
      </c>
      <c r="M544" s="375">
        <v>12683</v>
      </c>
      <c r="N544" s="203">
        <v>0</v>
      </c>
      <c r="O544" s="204">
        <v>0</v>
      </c>
      <c r="P544" s="205">
        <v>0.09</v>
      </c>
      <c r="Q544" s="205">
        <v>2.0481086622933641E-3</v>
      </c>
      <c r="R544" s="206">
        <v>0</v>
      </c>
      <c r="S544" s="207">
        <v>23580</v>
      </c>
      <c r="T544" s="208">
        <v>0</v>
      </c>
      <c r="U544" s="208">
        <v>0</v>
      </c>
      <c r="V544" s="208">
        <v>0</v>
      </c>
      <c r="W544" s="208">
        <v>1786</v>
      </c>
      <c r="X544" s="378">
        <v>25366</v>
      </c>
      <c r="Y544" s="215">
        <v>0</v>
      </c>
      <c r="Z544" s="204">
        <v>0</v>
      </c>
      <c r="AA544" s="202">
        <v>0</v>
      </c>
      <c r="AB544" s="202">
        <v>0</v>
      </c>
      <c r="AC544" s="214">
        <v>0</v>
      </c>
      <c r="AE544" s="227">
        <f t="shared" si="24"/>
        <v>0</v>
      </c>
      <c r="AF544" s="228">
        <f t="shared" si="25"/>
        <v>0</v>
      </c>
      <c r="AG544" s="229">
        <f t="shared" si="26"/>
        <v>0</v>
      </c>
    </row>
    <row r="545" spans="1:33" s="209" customFormat="1" ht="13.8" x14ac:dyDescent="0.3">
      <c r="A545" s="210">
        <v>482</v>
      </c>
      <c r="B545" s="211">
        <v>482204204</v>
      </c>
      <c r="C545" s="212" t="s">
        <v>262</v>
      </c>
      <c r="D545" s="211">
        <v>204</v>
      </c>
      <c r="E545" s="212" t="s">
        <v>263</v>
      </c>
      <c r="F545" s="211">
        <v>204</v>
      </c>
      <c r="G545" s="213" t="s">
        <v>263</v>
      </c>
      <c r="H545" s="374">
        <v>166</v>
      </c>
      <c r="I545" s="201">
        <v>8852</v>
      </c>
      <c r="J545" s="202">
        <v>5223</v>
      </c>
      <c r="K545" s="202">
        <v>0</v>
      </c>
      <c r="L545" s="202">
        <v>893</v>
      </c>
      <c r="M545" s="375">
        <v>14968</v>
      </c>
      <c r="N545" s="203">
        <v>0</v>
      </c>
      <c r="O545" s="204">
        <v>0</v>
      </c>
      <c r="P545" s="205">
        <v>0.09</v>
      </c>
      <c r="Q545" s="205">
        <v>6.1298024632541498E-2</v>
      </c>
      <c r="R545" s="206">
        <v>0</v>
      </c>
      <c r="S545" s="207">
        <v>2336450</v>
      </c>
      <c r="T545" s="208">
        <v>0</v>
      </c>
      <c r="U545" s="208">
        <v>0</v>
      </c>
      <c r="V545" s="208">
        <v>0</v>
      </c>
      <c r="W545" s="208">
        <v>148238</v>
      </c>
      <c r="X545" s="378">
        <v>2484688</v>
      </c>
      <c r="Y545" s="215">
        <v>0</v>
      </c>
      <c r="Z545" s="204">
        <v>0</v>
      </c>
      <c r="AA545" s="202">
        <v>0</v>
      </c>
      <c r="AB545" s="202">
        <v>0</v>
      </c>
      <c r="AC545" s="214">
        <v>0</v>
      </c>
      <c r="AE545" s="227">
        <f t="shared" si="24"/>
        <v>0</v>
      </c>
      <c r="AF545" s="228">
        <f t="shared" si="25"/>
        <v>0</v>
      </c>
      <c r="AG545" s="229">
        <f t="shared" si="26"/>
        <v>0</v>
      </c>
    </row>
    <row r="546" spans="1:33" s="209" customFormat="1" ht="13.8" x14ac:dyDescent="0.3">
      <c r="A546" s="210">
        <v>482</v>
      </c>
      <c r="B546" s="211">
        <v>482204705</v>
      </c>
      <c r="C546" s="212" t="s">
        <v>262</v>
      </c>
      <c r="D546" s="211">
        <v>204</v>
      </c>
      <c r="E546" s="212" t="s">
        <v>263</v>
      </c>
      <c r="F546" s="211">
        <v>705</v>
      </c>
      <c r="G546" s="213" t="s">
        <v>550</v>
      </c>
      <c r="H546" s="374">
        <v>1</v>
      </c>
      <c r="I546" s="201">
        <v>10391.859272806067</v>
      </c>
      <c r="J546" s="202">
        <v>5992</v>
      </c>
      <c r="K546" s="202">
        <v>0</v>
      </c>
      <c r="L546" s="202">
        <v>893</v>
      </c>
      <c r="M546" s="375">
        <v>17276.859272806068</v>
      </c>
      <c r="N546" s="203">
        <v>0</v>
      </c>
      <c r="O546" s="204">
        <v>0</v>
      </c>
      <c r="P546" s="205">
        <v>0.09</v>
      </c>
      <c r="Q546" s="205">
        <v>5.1960015054851121E-4</v>
      </c>
      <c r="R546" s="206">
        <v>0</v>
      </c>
      <c r="S546" s="207">
        <v>16384</v>
      </c>
      <c r="T546" s="208">
        <v>0</v>
      </c>
      <c r="U546" s="208">
        <v>0</v>
      </c>
      <c r="V546" s="208">
        <v>0</v>
      </c>
      <c r="W546" s="208">
        <v>893</v>
      </c>
      <c r="X546" s="378">
        <v>17277</v>
      </c>
      <c r="Y546" s="215">
        <v>0</v>
      </c>
      <c r="Z546" s="204">
        <v>0</v>
      </c>
      <c r="AA546" s="202">
        <v>0</v>
      </c>
      <c r="AB546" s="202">
        <v>0</v>
      </c>
      <c r="AC546" s="214">
        <v>0</v>
      </c>
      <c r="AE546" s="227">
        <f t="shared" si="24"/>
        <v>0</v>
      </c>
      <c r="AF546" s="228">
        <f t="shared" si="25"/>
        <v>0</v>
      </c>
      <c r="AG546" s="229">
        <f t="shared" si="26"/>
        <v>0</v>
      </c>
    </row>
    <row r="547" spans="1:33" s="209" customFormat="1" ht="13.8" x14ac:dyDescent="0.3">
      <c r="A547" s="210">
        <v>482</v>
      </c>
      <c r="B547" s="211">
        <v>482204745</v>
      </c>
      <c r="C547" s="212" t="s">
        <v>262</v>
      </c>
      <c r="D547" s="211">
        <v>204</v>
      </c>
      <c r="E547" s="212" t="s">
        <v>263</v>
      </c>
      <c r="F547" s="211">
        <v>745</v>
      </c>
      <c r="G547" s="213" t="s">
        <v>225</v>
      </c>
      <c r="H547" s="374">
        <v>21</v>
      </c>
      <c r="I547" s="201">
        <v>8884</v>
      </c>
      <c r="J547" s="202">
        <v>4040</v>
      </c>
      <c r="K547" s="202">
        <v>0</v>
      </c>
      <c r="L547" s="202">
        <v>893</v>
      </c>
      <c r="M547" s="375">
        <v>13817</v>
      </c>
      <c r="N547" s="203">
        <v>0</v>
      </c>
      <c r="O547" s="204">
        <v>0</v>
      </c>
      <c r="P547" s="205">
        <v>0.09</v>
      </c>
      <c r="Q547" s="205">
        <v>8.3270056026035662E-3</v>
      </c>
      <c r="R547" s="206">
        <v>0</v>
      </c>
      <c r="S547" s="207">
        <v>271404</v>
      </c>
      <c r="T547" s="208">
        <v>0</v>
      </c>
      <c r="U547" s="208">
        <v>0</v>
      </c>
      <c r="V547" s="208">
        <v>0</v>
      </c>
      <c r="W547" s="208">
        <v>18753</v>
      </c>
      <c r="X547" s="378">
        <v>290157</v>
      </c>
      <c r="Y547" s="215">
        <v>0</v>
      </c>
      <c r="Z547" s="204">
        <v>0</v>
      </c>
      <c r="AA547" s="202">
        <v>0</v>
      </c>
      <c r="AB547" s="202">
        <v>0</v>
      </c>
      <c r="AC547" s="214">
        <v>0</v>
      </c>
      <c r="AE547" s="227">
        <f t="shared" si="24"/>
        <v>0</v>
      </c>
      <c r="AF547" s="228">
        <f t="shared" si="25"/>
        <v>0</v>
      </c>
      <c r="AG547" s="229">
        <f t="shared" si="26"/>
        <v>0</v>
      </c>
    </row>
    <row r="548" spans="1:33" s="209" customFormat="1" ht="13.8" x14ac:dyDescent="0.3">
      <c r="A548" s="210">
        <v>482</v>
      </c>
      <c r="B548" s="211">
        <v>482204773</v>
      </c>
      <c r="C548" s="212" t="s">
        <v>262</v>
      </c>
      <c r="D548" s="211">
        <v>204</v>
      </c>
      <c r="E548" s="212" t="s">
        <v>263</v>
      </c>
      <c r="F548" s="211">
        <v>773</v>
      </c>
      <c r="G548" s="213" t="s">
        <v>265</v>
      </c>
      <c r="H548" s="374">
        <v>47</v>
      </c>
      <c r="I548" s="201">
        <v>9390</v>
      </c>
      <c r="J548" s="202">
        <v>4369</v>
      </c>
      <c r="K548" s="202">
        <v>0</v>
      </c>
      <c r="L548" s="202">
        <v>893</v>
      </c>
      <c r="M548" s="375">
        <v>14652</v>
      </c>
      <c r="N548" s="203">
        <v>0</v>
      </c>
      <c r="O548" s="204">
        <v>0</v>
      </c>
      <c r="P548" s="205">
        <v>0.09</v>
      </c>
      <c r="Q548" s="205">
        <v>1.7272379489406933E-2</v>
      </c>
      <c r="R548" s="206">
        <v>0</v>
      </c>
      <c r="S548" s="207">
        <v>646673</v>
      </c>
      <c r="T548" s="208">
        <v>0</v>
      </c>
      <c r="U548" s="208">
        <v>0</v>
      </c>
      <c r="V548" s="208">
        <v>0</v>
      </c>
      <c r="W548" s="208">
        <v>41971</v>
      </c>
      <c r="X548" s="378">
        <v>688644</v>
      </c>
      <c r="Y548" s="215">
        <v>0</v>
      </c>
      <c r="Z548" s="204">
        <v>0</v>
      </c>
      <c r="AA548" s="202">
        <v>0</v>
      </c>
      <c r="AB548" s="202">
        <v>0</v>
      </c>
      <c r="AC548" s="214">
        <v>0</v>
      </c>
      <c r="AE548" s="227">
        <f t="shared" si="24"/>
        <v>0</v>
      </c>
      <c r="AF548" s="228">
        <f t="shared" si="25"/>
        <v>0</v>
      </c>
      <c r="AG548" s="229">
        <f t="shared" si="26"/>
        <v>0</v>
      </c>
    </row>
    <row r="549" spans="1:33" s="209" customFormat="1" ht="13.8" x14ac:dyDescent="0.3">
      <c r="A549" s="210">
        <v>483</v>
      </c>
      <c r="B549" s="211">
        <v>483239020</v>
      </c>
      <c r="C549" s="212" t="s">
        <v>266</v>
      </c>
      <c r="D549" s="211">
        <v>239</v>
      </c>
      <c r="E549" s="212" t="s">
        <v>267</v>
      </c>
      <c r="F549" s="211">
        <v>20</v>
      </c>
      <c r="G549" s="213" t="s">
        <v>142</v>
      </c>
      <c r="H549" s="374">
        <v>6</v>
      </c>
      <c r="I549" s="201">
        <v>8811</v>
      </c>
      <c r="J549" s="202">
        <v>2548</v>
      </c>
      <c r="K549" s="202">
        <v>0</v>
      </c>
      <c r="L549" s="202">
        <v>893</v>
      </c>
      <c r="M549" s="375">
        <v>12252</v>
      </c>
      <c r="N549" s="203">
        <v>0</v>
      </c>
      <c r="O549" s="204">
        <v>0</v>
      </c>
      <c r="P549" s="205">
        <v>0.09</v>
      </c>
      <c r="Q549" s="205">
        <v>4.0775650769155417E-2</v>
      </c>
      <c r="R549" s="206">
        <v>0</v>
      </c>
      <c r="S549" s="207">
        <v>68154</v>
      </c>
      <c r="T549" s="208">
        <v>0</v>
      </c>
      <c r="U549" s="208">
        <v>0</v>
      </c>
      <c r="V549" s="208">
        <v>0</v>
      </c>
      <c r="W549" s="208">
        <v>5358</v>
      </c>
      <c r="X549" s="378">
        <v>73512</v>
      </c>
      <c r="Y549" s="215">
        <v>0</v>
      </c>
      <c r="Z549" s="204">
        <v>0</v>
      </c>
      <c r="AA549" s="202">
        <v>0</v>
      </c>
      <c r="AB549" s="202">
        <v>0</v>
      </c>
      <c r="AC549" s="214">
        <v>0</v>
      </c>
      <c r="AE549" s="227">
        <f t="shared" si="24"/>
        <v>0</v>
      </c>
      <c r="AF549" s="228">
        <f t="shared" si="25"/>
        <v>0</v>
      </c>
      <c r="AG549" s="229">
        <f t="shared" si="26"/>
        <v>0</v>
      </c>
    </row>
    <row r="550" spans="1:33" s="209" customFormat="1" ht="13.8" x14ac:dyDescent="0.3">
      <c r="A550" s="210">
        <v>483</v>
      </c>
      <c r="B550" s="211">
        <v>483239036</v>
      </c>
      <c r="C550" s="212" t="s">
        <v>266</v>
      </c>
      <c r="D550" s="211">
        <v>239</v>
      </c>
      <c r="E550" s="212" t="s">
        <v>267</v>
      </c>
      <c r="F550" s="211">
        <v>36</v>
      </c>
      <c r="G550" s="213" t="s">
        <v>143</v>
      </c>
      <c r="H550" s="374">
        <v>29</v>
      </c>
      <c r="I550" s="201">
        <v>10127</v>
      </c>
      <c r="J550" s="202">
        <v>4459</v>
      </c>
      <c r="K550" s="202">
        <v>0</v>
      </c>
      <c r="L550" s="202">
        <v>893</v>
      </c>
      <c r="M550" s="375">
        <v>15479</v>
      </c>
      <c r="N550" s="203">
        <v>0</v>
      </c>
      <c r="O550" s="204">
        <v>0</v>
      </c>
      <c r="P550" s="205">
        <v>0.09</v>
      </c>
      <c r="Q550" s="205">
        <v>7.4947476555807455E-2</v>
      </c>
      <c r="R550" s="206">
        <v>0</v>
      </c>
      <c r="S550" s="207">
        <v>422994</v>
      </c>
      <c r="T550" s="208">
        <v>0</v>
      </c>
      <c r="U550" s="208">
        <v>0</v>
      </c>
      <c r="V550" s="208">
        <v>0</v>
      </c>
      <c r="W550" s="208">
        <v>25897</v>
      </c>
      <c r="X550" s="378">
        <v>448891</v>
      </c>
      <c r="Y550" s="215">
        <v>0</v>
      </c>
      <c r="Z550" s="204">
        <v>0</v>
      </c>
      <c r="AA550" s="202">
        <v>0</v>
      </c>
      <c r="AB550" s="202">
        <v>0</v>
      </c>
      <c r="AC550" s="214">
        <v>0</v>
      </c>
      <c r="AE550" s="227">
        <f t="shared" si="24"/>
        <v>0</v>
      </c>
      <c r="AF550" s="228">
        <f t="shared" si="25"/>
        <v>0</v>
      </c>
      <c r="AG550" s="229">
        <f t="shared" si="26"/>
        <v>0</v>
      </c>
    </row>
    <row r="551" spans="1:33" s="209" customFormat="1" ht="13.8" x14ac:dyDescent="0.3">
      <c r="A551" s="210">
        <v>483</v>
      </c>
      <c r="B551" s="211">
        <v>483239052</v>
      </c>
      <c r="C551" s="212" t="s">
        <v>266</v>
      </c>
      <c r="D551" s="211">
        <v>239</v>
      </c>
      <c r="E551" s="212" t="s">
        <v>267</v>
      </c>
      <c r="F551" s="211">
        <v>52</v>
      </c>
      <c r="G551" s="213" t="s">
        <v>268</v>
      </c>
      <c r="H551" s="374">
        <v>27</v>
      </c>
      <c r="I551" s="201">
        <v>10167</v>
      </c>
      <c r="J551" s="202">
        <v>3322</v>
      </c>
      <c r="K551" s="202">
        <v>0</v>
      </c>
      <c r="L551" s="202">
        <v>893</v>
      </c>
      <c r="M551" s="375">
        <v>14382</v>
      </c>
      <c r="N551" s="203">
        <v>0</v>
      </c>
      <c r="O551" s="204">
        <v>0</v>
      </c>
      <c r="P551" s="205">
        <v>0.09</v>
      </c>
      <c r="Q551" s="205">
        <v>2.552410965586159E-2</v>
      </c>
      <c r="R551" s="206">
        <v>0</v>
      </c>
      <c r="S551" s="207">
        <v>364203</v>
      </c>
      <c r="T551" s="208">
        <v>0</v>
      </c>
      <c r="U551" s="208">
        <v>0</v>
      </c>
      <c r="V551" s="208">
        <v>0</v>
      </c>
      <c r="W551" s="208">
        <v>24111</v>
      </c>
      <c r="X551" s="378">
        <v>388314</v>
      </c>
      <c r="Y551" s="215">
        <v>0</v>
      </c>
      <c r="Z551" s="204">
        <v>0</v>
      </c>
      <c r="AA551" s="202">
        <v>0</v>
      </c>
      <c r="AB551" s="202">
        <v>0</v>
      </c>
      <c r="AC551" s="214">
        <v>0</v>
      </c>
      <c r="AE551" s="227">
        <f t="shared" si="24"/>
        <v>0</v>
      </c>
      <c r="AF551" s="228">
        <f t="shared" si="25"/>
        <v>0</v>
      </c>
      <c r="AG551" s="229">
        <f t="shared" si="26"/>
        <v>0</v>
      </c>
    </row>
    <row r="552" spans="1:33" s="209" customFormat="1" ht="13.8" x14ac:dyDescent="0.3">
      <c r="A552" s="210">
        <v>483</v>
      </c>
      <c r="B552" s="211">
        <v>483239082</v>
      </c>
      <c r="C552" s="212" t="s">
        <v>266</v>
      </c>
      <c r="D552" s="211">
        <v>239</v>
      </c>
      <c r="E552" s="212" t="s">
        <v>267</v>
      </c>
      <c r="F552" s="211">
        <v>82</v>
      </c>
      <c r="G552" s="213" t="s">
        <v>269</v>
      </c>
      <c r="H552" s="374">
        <v>6</v>
      </c>
      <c r="I552" s="201">
        <v>12665</v>
      </c>
      <c r="J552" s="202">
        <v>4636</v>
      </c>
      <c r="K552" s="202">
        <v>0</v>
      </c>
      <c r="L552" s="202">
        <v>893</v>
      </c>
      <c r="M552" s="375">
        <v>18194</v>
      </c>
      <c r="N552" s="203">
        <v>0</v>
      </c>
      <c r="O552" s="204">
        <v>0</v>
      </c>
      <c r="P552" s="205">
        <v>0.09</v>
      </c>
      <c r="Q552" s="205">
        <v>4.1501315388531969E-3</v>
      </c>
      <c r="R552" s="206">
        <v>0</v>
      </c>
      <c r="S552" s="207">
        <v>103806</v>
      </c>
      <c r="T552" s="208">
        <v>0</v>
      </c>
      <c r="U552" s="208">
        <v>0</v>
      </c>
      <c r="V552" s="208">
        <v>0</v>
      </c>
      <c r="W552" s="208">
        <v>5358</v>
      </c>
      <c r="X552" s="378">
        <v>109164</v>
      </c>
      <c r="Y552" s="215">
        <v>0</v>
      </c>
      <c r="Z552" s="204">
        <v>0</v>
      </c>
      <c r="AA552" s="202">
        <v>0</v>
      </c>
      <c r="AB552" s="202">
        <v>0</v>
      </c>
      <c r="AC552" s="214">
        <v>0</v>
      </c>
      <c r="AE552" s="227">
        <f t="shared" si="24"/>
        <v>0</v>
      </c>
      <c r="AF552" s="228">
        <f t="shared" si="25"/>
        <v>0</v>
      </c>
      <c r="AG552" s="229">
        <f t="shared" si="26"/>
        <v>0</v>
      </c>
    </row>
    <row r="553" spans="1:33" s="209" customFormat="1" ht="13.8" x14ac:dyDescent="0.3">
      <c r="A553" s="210">
        <v>483</v>
      </c>
      <c r="B553" s="211">
        <v>483239118</v>
      </c>
      <c r="C553" s="212" t="s">
        <v>266</v>
      </c>
      <c r="D553" s="211">
        <v>239</v>
      </c>
      <c r="E553" s="212" t="s">
        <v>267</v>
      </c>
      <c r="F553" s="211">
        <v>118</v>
      </c>
      <c r="G553" s="213" t="s">
        <v>270</v>
      </c>
      <c r="H553" s="374">
        <v>3</v>
      </c>
      <c r="I553" s="201">
        <v>8987</v>
      </c>
      <c r="J553" s="202">
        <v>2086</v>
      </c>
      <c r="K553" s="202">
        <v>0</v>
      </c>
      <c r="L553" s="202">
        <v>893</v>
      </c>
      <c r="M553" s="375">
        <v>11966</v>
      </c>
      <c r="N553" s="203">
        <v>0</v>
      </c>
      <c r="O553" s="204">
        <v>0</v>
      </c>
      <c r="P553" s="205">
        <v>0.09</v>
      </c>
      <c r="Q553" s="205">
        <v>5.4950646675032662E-3</v>
      </c>
      <c r="R553" s="206">
        <v>0</v>
      </c>
      <c r="S553" s="207">
        <v>33219</v>
      </c>
      <c r="T553" s="208">
        <v>0</v>
      </c>
      <c r="U553" s="208">
        <v>0</v>
      </c>
      <c r="V553" s="208">
        <v>0</v>
      </c>
      <c r="W553" s="208">
        <v>2679</v>
      </c>
      <c r="X553" s="378">
        <v>35898</v>
      </c>
      <c r="Y553" s="215">
        <v>0</v>
      </c>
      <c r="Z553" s="204">
        <v>0</v>
      </c>
      <c r="AA553" s="202">
        <v>0</v>
      </c>
      <c r="AB553" s="202">
        <v>0</v>
      </c>
      <c r="AC553" s="214">
        <v>0</v>
      </c>
      <c r="AE553" s="227">
        <f t="shared" si="24"/>
        <v>0</v>
      </c>
      <c r="AF553" s="228">
        <f t="shared" si="25"/>
        <v>0</v>
      </c>
      <c r="AG553" s="229">
        <f t="shared" si="26"/>
        <v>0</v>
      </c>
    </row>
    <row r="554" spans="1:33" s="209" customFormat="1" ht="13.8" x14ac:dyDescent="0.3">
      <c r="A554" s="210">
        <v>483</v>
      </c>
      <c r="B554" s="211">
        <v>483239145</v>
      </c>
      <c r="C554" s="212" t="s">
        <v>266</v>
      </c>
      <c r="D554" s="211">
        <v>239</v>
      </c>
      <c r="E554" s="212" t="s">
        <v>267</v>
      </c>
      <c r="F554" s="211">
        <v>145</v>
      </c>
      <c r="G554" s="213" t="s">
        <v>271</v>
      </c>
      <c r="H554" s="374">
        <v>10</v>
      </c>
      <c r="I554" s="201">
        <v>8870</v>
      </c>
      <c r="J554" s="202">
        <v>2731</v>
      </c>
      <c r="K554" s="202">
        <v>0</v>
      </c>
      <c r="L554" s="202">
        <v>893</v>
      </c>
      <c r="M554" s="375">
        <v>12494</v>
      </c>
      <c r="N554" s="203">
        <v>0</v>
      </c>
      <c r="O554" s="204">
        <v>0</v>
      </c>
      <c r="P554" s="205">
        <v>0.09</v>
      </c>
      <c r="Q554" s="205">
        <v>1.3861555518171854E-2</v>
      </c>
      <c r="R554" s="206">
        <v>0</v>
      </c>
      <c r="S554" s="207">
        <v>116010</v>
      </c>
      <c r="T554" s="208">
        <v>0</v>
      </c>
      <c r="U554" s="208">
        <v>0</v>
      </c>
      <c r="V554" s="208">
        <v>0</v>
      </c>
      <c r="W554" s="208">
        <v>8930</v>
      </c>
      <c r="X554" s="378">
        <v>124940</v>
      </c>
      <c r="Y554" s="215">
        <v>0</v>
      </c>
      <c r="Z554" s="204">
        <v>0</v>
      </c>
      <c r="AA554" s="202">
        <v>0</v>
      </c>
      <c r="AB554" s="202">
        <v>0</v>
      </c>
      <c r="AC554" s="214">
        <v>0</v>
      </c>
      <c r="AE554" s="227">
        <f t="shared" si="24"/>
        <v>0</v>
      </c>
      <c r="AF554" s="228">
        <f t="shared" si="25"/>
        <v>0</v>
      </c>
      <c r="AG554" s="229">
        <f t="shared" si="26"/>
        <v>0</v>
      </c>
    </row>
    <row r="555" spans="1:33" s="209" customFormat="1" ht="13.8" x14ac:dyDescent="0.3">
      <c r="A555" s="210">
        <v>483</v>
      </c>
      <c r="B555" s="211">
        <v>483239171</v>
      </c>
      <c r="C555" s="212" t="s">
        <v>266</v>
      </c>
      <c r="D555" s="211">
        <v>239</v>
      </c>
      <c r="E555" s="212" t="s">
        <v>267</v>
      </c>
      <c r="F555" s="211">
        <v>171</v>
      </c>
      <c r="G555" s="213" t="s">
        <v>272</v>
      </c>
      <c r="H555" s="374">
        <v>9</v>
      </c>
      <c r="I555" s="201">
        <v>10120</v>
      </c>
      <c r="J555" s="202">
        <v>2402</v>
      </c>
      <c r="K555" s="202">
        <v>0</v>
      </c>
      <c r="L555" s="202">
        <v>893</v>
      </c>
      <c r="M555" s="375">
        <v>13415</v>
      </c>
      <c r="N555" s="203">
        <v>0</v>
      </c>
      <c r="O555" s="204">
        <v>0</v>
      </c>
      <c r="P555" s="205">
        <v>0.09</v>
      </c>
      <c r="Q555" s="205">
        <v>5.9361294897205714E-3</v>
      </c>
      <c r="R555" s="206">
        <v>0</v>
      </c>
      <c r="S555" s="207">
        <v>112698</v>
      </c>
      <c r="T555" s="208">
        <v>0</v>
      </c>
      <c r="U555" s="208">
        <v>0</v>
      </c>
      <c r="V555" s="208">
        <v>0</v>
      </c>
      <c r="W555" s="208">
        <v>8037</v>
      </c>
      <c r="X555" s="378">
        <v>120735</v>
      </c>
      <c r="Y555" s="215">
        <v>0</v>
      </c>
      <c r="Z555" s="204">
        <v>0</v>
      </c>
      <c r="AA555" s="202">
        <v>0</v>
      </c>
      <c r="AB555" s="202">
        <v>0</v>
      </c>
      <c r="AC555" s="214">
        <v>0</v>
      </c>
      <c r="AE555" s="227">
        <f t="shared" si="24"/>
        <v>0</v>
      </c>
      <c r="AF555" s="228">
        <f t="shared" si="25"/>
        <v>0</v>
      </c>
      <c r="AG555" s="229">
        <f t="shared" si="26"/>
        <v>0</v>
      </c>
    </row>
    <row r="556" spans="1:33" s="209" customFormat="1" ht="13.8" x14ac:dyDescent="0.3">
      <c r="A556" s="210">
        <v>483</v>
      </c>
      <c r="B556" s="211">
        <v>483239172</v>
      </c>
      <c r="C556" s="212" t="s">
        <v>266</v>
      </c>
      <c r="D556" s="211">
        <v>239</v>
      </c>
      <c r="E556" s="212" t="s">
        <v>267</v>
      </c>
      <c r="F556" s="211">
        <v>172</v>
      </c>
      <c r="G556" s="213" t="s">
        <v>144</v>
      </c>
      <c r="H556" s="374">
        <v>1</v>
      </c>
      <c r="I556" s="201">
        <v>9225</v>
      </c>
      <c r="J556" s="202">
        <v>5349</v>
      </c>
      <c r="K556" s="202">
        <v>0</v>
      </c>
      <c r="L556" s="202">
        <v>893</v>
      </c>
      <c r="M556" s="375">
        <v>15467</v>
      </c>
      <c r="N556" s="203">
        <v>0</v>
      </c>
      <c r="O556" s="204">
        <v>0</v>
      </c>
      <c r="P556" s="205">
        <v>0.09</v>
      </c>
      <c r="Q556" s="205">
        <v>2.9801539438340085E-2</v>
      </c>
      <c r="R556" s="206">
        <v>0</v>
      </c>
      <c r="S556" s="207">
        <v>14574</v>
      </c>
      <c r="T556" s="208">
        <v>0</v>
      </c>
      <c r="U556" s="208">
        <v>0</v>
      </c>
      <c r="V556" s="208">
        <v>0</v>
      </c>
      <c r="W556" s="208">
        <v>893</v>
      </c>
      <c r="X556" s="378">
        <v>15467</v>
      </c>
      <c r="Y556" s="215">
        <v>0</v>
      </c>
      <c r="Z556" s="204">
        <v>0</v>
      </c>
      <c r="AA556" s="202">
        <v>0</v>
      </c>
      <c r="AB556" s="202">
        <v>0</v>
      </c>
      <c r="AC556" s="214">
        <v>0</v>
      </c>
      <c r="AE556" s="227">
        <f t="shared" si="24"/>
        <v>0</v>
      </c>
      <c r="AF556" s="228">
        <f t="shared" si="25"/>
        <v>0</v>
      </c>
      <c r="AG556" s="229">
        <f t="shared" si="26"/>
        <v>0</v>
      </c>
    </row>
    <row r="557" spans="1:33" s="209" customFormat="1" ht="13.8" x14ac:dyDescent="0.3">
      <c r="A557" s="210">
        <v>483</v>
      </c>
      <c r="B557" s="211">
        <v>483239173</v>
      </c>
      <c r="C557" s="212" t="s">
        <v>266</v>
      </c>
      <c r="D557" s="211">
        <v>239</v>
      </c>
      <c r="E557" s="212" t="s">
        <v>267</v>
      </c>
      <c r="F557" s="211">
        <v>173</v>
      </c>
      <c r="G557" s="213" t="s">
        <v>471</v>
      </c>
      <c r="H557" s="374">
        <v>1</v>
      </c>
      <c r="I557" s="201">
        <v>9725.9262192393762</v>
      </c>
      <c r="J557" s="202">
        <v>8284</v>
      </c>
      <c r="K557" s="202">
        <v>0</v>
      </c>
      <c r="L557" s="202">
        <v>893</v>
      </c>
      <c r="M557" s="375">
        <v>18902.926219239376</v>
      </c>
      <c r="N557" s="203">
        <v>0</v>
      </c>
      <c r="O557" s="204">
        <v>0</v>
      </c>
      <c r="P557" s="205">
        <v>0.09</v>
      </c>
      <c r="Q557" s="205">
        <v>2.1657350891261559E-3</v>
      </c>
      <c r="R557" s="206">
        <v>0</v>
      </c>
      <c r="S557" s="207">
        <v>18010</v>
      </c>
      <c r="T557" s="208">
        <v>0</v>
      </c>
      <c r="U557" s="208">
        <v>0</v>
      </c>
      <c r="V557" s="208">
        <v>0</v>
      </c>
      <c r="W557" s="208">
        <v>893</v>
      </c>
      <c r="X557" s="378">
        <v>18903</v>
      </c>
      <c r="Y557" s="215">
        <v>0</v>
      </c>
      <c r="Z557" s="204">
        <v>0</v>
      </c>
      <c r="AA557" s="202">
        <v>0</v>
      </c>
      <c r="AB557" s="202">
        <v>0</v>
      </c>
      <c r="AC557" s="214">
        <v>0</v>
      </c>
      <c r="AE557" s="227">
        <f t="shared" si="24"/>
        <v>0</v>
      </c>
      <c r="AF557" s="228">
        <f t="shared" si="25"/>
        <v>0</v>
      </c>
      <c r="AG557" s="229">
        <f t="shared" si="26"/>
        <v>0</v>
      </c>
    </row>
    <row r="558" spans="1:33" s="209" customFormat="1" ht="13.8" x14ac:dyDescent="0.3">
      <c r="A558" s="210">
        <v>483</v>
      </c>
      <c r="B558" s="211">
        <v>483239182</v>
      </c>
      <c r="C558" s="212" t="s">
        <v>266</v>
      </c>
      <c r="D558" s="211">
        <v>239</v>
      </c>
      <c r="E558" s="212" t="s">
        <v>267</v>
      </c>
      <c r="F558" s="211">
        <v>182</v>
      </c>
      <c r="G558" s="213" t="s">
        <v>273</v>
      </c>
      <c r="H558" s="374">
        <v>30</v>
      </c>
      <c r="I558" s="201">
        <v>10214</v>
      </c>
      <c r="J558" s="202">
        <v>2405</v>
      </c>
      <c r="K558" s="202">
        <v>0</v>
      </c>
      <c r="L558" s="202">
        <v>893</v>
      </c>
      <c r="M558" s="375">
        <v>13512</v>
      </c>
      <c r="N558" s="203">
        <v>0</v>
      </c>
      <c r="O558" s="204">
        <v>0</v>
      </c>
      <c r="P558" s="205">
        <v>0.09</v>
      </c>
      <c r="Q558" s="205">
        <v>1.2364620249127828E-2</v>
      </c>
      <c r="R558" s="206">
        <v>0</v>
      </c>
      <c r="S558" s="207">
        <v>378570</v>
      </c>
      <c r="T558" s="208">
        <v>0</v>
      </c>
      <c r="U558" s="208">
        <v>0</v>
      </c>
      <c r="V558" s="208">
        <v>0</v>
      </c>
      <c r="W558" s="208">
        <v>26790</v>
      </c>
      <c r="X558" s="378">
        <v>405360</v>
      </c>
      <c r="Y558" s="215">
        <v>0</v>
      </c>
      <c r="Z558" s="204">
        <v>0</v>
      </c>
      <c r="AA558" s="202">
        <v>0</v>
      </c>
      <c r="AB558" s="202">
        <v>0</v>
      </c>
      <c r="AC558" s="214">
        <v>0</v>
      </c>
      <c r="AE558" s="227">
        <f t="shared" si="24"/>
        <v>0</v>
      </c>
      <c r="AF558" s="228">
        <f t="shared" si="25"/>
        <v>0</v>
      </c>
      <c r="AG558" s="229">
        <f t="shared" si="26"/>
        <v>0</v>
      </c>
    </row>
    <row r="559" spans="1:33" s="209" customFormat="1" ht="13.8" x14ac:dyDescent="0.3">
      <c r="A559" s="210">
        <v>483</v>
      </c>
      <c r="B559" s="211">
        <v>483239201</v>
      </c>
      <c r="C559" s="212" t="s">
        <v>266</v>
      </c>
      <c r="D559" s="211">
        <v>239</v>
      </c>
      <c r="E559" s="212" t="s">
        <v>267</v>
      </c>
      <c r="F559" s="211">
        <v>201</v>
      </c>
      <c r="G559" s="213" t="s">
        <v>17</v>
      </c>
      <c r="H559" s="374">
        <v>1</v>
      </c>
      <c r="I559" s="201">
        <v>14504</v>
      </c>
      <c r="J559" s="202">
        <v>241</v>
      </c>
      <c r="K559" s="202">
        <v>0</v>
      </c>
      <c r="L559" s="202">
        <v>893</v>
      </c>
      <c r="M559" s="375">
        <v>15638</v>
      </c>
      <c r="N559" s="203">
        <v>0</v>
      </c>
      <c r="O559" s="204">
        <v>0</v>
      </c>
      <c r="P559" s="205">
        <v>0.18</v>
      </c>
      <c r="Q559" s="205">
        <v>7.9001576716071512E-2</v>
      </c>
      <c r="R559" s="206">
        <v>0</v>
      </c>
      <c r="S559" s="207">
        <v>14745</v>
      </c>
      <c r="T559" s="208">
        <v>0</v>
      </c>
      <c r="U559" s="208">
        <v>0</v>
      </c>
      <c r="V559" s="208">
        <v>0</v>
      </c>
      <c r="W559" s="208">
        <v>893</v>
      </c>
      <c r="X559" s="378">
        <v>15638</v>
      </c>
      <c r="Y559" s="215">
        <v>0</v>
      </c>
      <c r="Z559" s="204">
        <v>0</v>
      </c>
      <c r="AA559" s="202">
        <v>0</v>
      </c>
      <c r="AB559" s="202">
        <v>0</v>
      </c>
      <c r="AC559" s="214">
        <v>0</v>
      </c>
      <c r="AE559" s="227">
        <f t="shared" si="24"/>
        <v>0</v>
      </c>
      <c r="AF559" s="228">
        <f t="shared" si="25"/>
        <v>0</v>
      </c>
      <c r="AG559" s="229">
        <f t="shared" si="26"/>
        <v>0</v>
      </c>
    </row>
    <row r="560" spans="1:33" s="209" customFormat="1" ht="13.8" x14ac:dyDescent="0.3">
      <c r="A560" s="210">
        <v>483</v>
      </c>
      <c r="B560" s="211">
        <v>483239231</v>
      </c>
      <c r="C560" s="212" t="s">
        <v>266</v>
      </c>
      <c r="D560" s="211">
        <v>239</v>
      </c>
      <c r="E560" s="212" t="s">
        <v>267</v>
      </c>
      <c r="F560" s="211">
        <v>231</v>
      </c>
      <c r="G560" s="213" t="s">
        <v>274</v>
      </c>
      <c r="H560" s="374">
        <v>9</v>
      </c>
      <c r="I560" s="201">
        <v>9697</v>
      </c>
      <c r="J560" s="202">
        <v>2200</v>
      </c>
      <c r="K560" s="202">
        <v>0</v>
      </c>
      <c r="L560" s="202">
        <v>893</v>
      </c>
      <c r="M560" s="375">
        <v>12790</v>
      </c>
      <c r="N560" s="203">
        <v>0</v>
      </c>
      <c r="O560" s="204">
        <v>0</v>
      </c>
      <c r="P560" s="205">
        <v>0.09</v>
      </c>
      <c r="Q560" s="205">
        <v>1.4606133839357296E-2</v>
      </c>
      <c r="R560" s="206">
        <v>0</v>
      </c>
      <c r="S560" s="207">
        <v>107073</v>
      </c>
      <c r="T560" s="208">
        <v>0</v>
      </c>
      <c r="U560" s="208">
        <v>0</v>
      </c>
      <c r="V560" s="208">
        <v>0</v>
      </c>
      <c r="W560" s="208">
        <v>8037</v>
      </c>
      <c r="X560" s="378">
        <v>115110</v>
      </c>
      <c r="Y560" s="215">
        <v>0</v>
      </c>
      <c r="Z560" s="204">
        <v>0</v>
      </c>
      <c r="AA560" s="202">
        <v>0</v>
      </c>
      <c r="AB560" s="202">
        <v>0</v>
      </c>
      <c r="AC560" s="214">
        <v>0</v>
      </c>
      <c r="AE560" s="227">
        <f t="shared" si="24"/>
        <v>0</v>
      </c>
      <c r="AF560" s="228">
        <f t="shared" si="25"/>
        <v>0</v>
      </c>
      <c r="AG560" s="229">
        <f t="shared" si="26"/>
        <v>0</v>
      </c>
    </row>
    <row r="561" spans="1:33" s="209" customFormat="1" ht="13.8" x14ac:dyDescent="0.3">
      <c r="A561" s="210">
        <v>483</v>
      </c>
      <c r="B561" s="211">
        <v>483239239</v>
      </c>
      <c r="C561" s="212" t="s">
        <v>266</v>
      </c>
      <c r="D561" s="211">
        <v>239</v>
      </c>
      <c r="E561" s="212" t="s">
        <v>267</v>
      </c>
      <c r="F561" s="211">
        <v>239</v>
      </c>
      <c r="G561" s="213" t="s">
        <v>267</v>
      </c>
      <c r="H561" s="374">
        <v>404</v>
      </c>
      <c r="I561" s="201">
        <v>9804</v>
      </c>
      <c r="J561" s="202">
        <v>3393</v>
      </c>
      <c r="K561" s="202">
        <v>0</v>
      </c>
      <c r="L561" s="202">
        <v>893</v>
      </c>
      <c r="M561" s="375">
        <v>14090</v>
      </c>
      <c r="N561" s="203">
        <v>0</v>
      </c>
      <c r="O561" s="204">
        <v>0</v>
      </c>
      <c r="P561" s="205">
        <v>0.09</v>
      </c>
      <c r="Q561" s="205">
        <v>5.9409414359350966E-2</v>
      </c>
      <c r="R561" s="206">
        <v>0</v>
      </c>
      <c r="S561" s="207">
        <v>5331588</v>
      </c>
      <c r="T561" s="208">
        <v>0</v>
      </c>
      <c r="U561" s="208">
        <v>0</v>
      </c>
      <c r="V561" s="208">
        <v>0</v>
      </c>
      <c r="W561" s="208">
        <v>360772</v>
      </c>
      <c r="X561" s="378">
        <v>5692360</v>
      </c>
      <c r="Y561" s="215">
        <v>0</v>
      </c>
      <c r="Z561" s="204">
        <v>0</v>
      </c>
      <c r="AA561" s="202">
        <v>0</v>
      </c>
      <c r="AB561" s="202">
        <v>0</v>
      </c>
      <c r="AC561" s="214">
        <v>0</v>
      </c>
      <c r="AE561" s="227">
        <f t="shared" si="24"/>
        <v>0</v>
      </c>
      <c r="AF561" s="228">
        <f t="shared" si="25"/>
        <v>0</v>
      </c>
      <c r="AG561" s="229">
        <f t="shared" si="26"/>
        <v>0</v>
      </c>
    </row>
    <row r="562" spans="1:33" s="209" customFormat="1" ht="13.8" x14ac:dyDescent="0.3">
      <c r="A562" s="210">
        <v>483</v>
      </c>
      <c r="B562" s="211">
        <v>483239240</v>
      </c>
      <c r="C562" s="212" t="s">
        <v>266</v>
      </c>
      <c r="D562" s="211">
        <v>239</v>
      </c>
      <c r="E562" s="212" t="s">
        <v>267</v>
      </c>
      <c r="F562" s="211">
        <v>240</v>
      </c>
      <c r="G562" s="213" t="s">
        <v>275</v>
      </c>
      <c r="H562" s="374">
        <v>3</v>
      </c>
      <c r="I562" s="201">
        <v>8811</v>
      </c>
      <c r="J562" s="202">
        <v>5437</v>
      </c>
      <c r="K562" s="202">
        <v>0</v>
      </c>
      <c r="L562" s="202">
        <v>893</v>
      </c>
      <c r="M562" s="375">
        <v>15141</v>
      </c>
      <c r="N562" s="203">
        <v>0</v>
      </c>
      <c r="O562" s="204">
        <v>0</v>
      </c>
      <c r="P562" s="205">
        <v>0.09</v>
      </c>
      <c r="Q562" s="205">
        <v>1.1109854205643192E-2</v>
      </c>
      <c r="R562" s="206">
        <v>0</v>
      </c>
      <c r="S562" s="207">
        <v>42744</v>
      </c>
      <c r="T562" s="208">
        <v>0</v>
      </c>
      <c r="U562" s="208">
        <v>0</v>
      </c>
      <c r="V562" s="208">
        <v>0</v>
      </c>
      <c r="W562" s="208">
        <v>2679</v>
      </c>
      <c r="X562" s="378">
        <v>45423</v>
      </c>
      <c r="Y562" s="215">
        <v>0</v>
      </c>
      <c r="Z562" s="204">
        <v>0</v>
      </c>
      <c r="AA562" s="202">
        <v>0</v>
      </c>
      <c r="AB562" s="202">
        <v>0</v>
      </c>
      <c r="AC562" s="214">
        <v>0</v>
      </c>
      <c r="AE562" s="227">
        <f t="shared" si="24"/>
        <v>0</v>
      </c>
      <c r="AF562" s="228">
        <f t="shared" si="25"/>
        <v>0</v>
      </c>
      <c r="AG562" s="229">
        <f t="shared" si="26"/>
        <v>0</v>
      </c>
    </row>
    <row r="563" spans="1:33" s="209" customFormat="1" ht="13.8" x14ac:dyDescent="0.3">
      <c r="A563" s="210">
        <v>483</v>
      </c>
      <c r="B563" s="211">
        <v>483239250</v>
      </c>
      <c r="C563" s="212" t="s">
        <v>266</v>
      </c>
      <c r="D563" s="211">
        <v>239</v>
      </c>
      <c r="E563" s="212" t="s">
        <v>267</v>
      </c>
      <c r="F563" s="211">
        <v>250</v>
      </c>
      <c r="G563" s="213" t="s">
        <v>276</v>
      </c>
      <c r="H563" s="374">
        <v>1</v>
      </c>
      <c r="I563" s="201">
        <v>8987</v>
      </c>
      <c r="J563" s="202">
        <v>3642</v>
      </c>
      <c r="K563" s="202">
        <v>0</v>
      </c>
      <c r="L563" s="202">
        <v>893</v>
      </c>
      <c r="M563" s="375">
        <v>13522</v>
      </c>
      <c r="N563" s="203">
        <v>0</v>
      </c>
      <c r="O563" s="204">
        <v>0</v>
      </c>
      <c r="P563" s="205">
        <v>0.09</v>
      </c>
      <c r="Q563" s="205">
        <v>1.8487921562367463E-3</v>
      </c>
      <c r="R563" s="206">
        <v>0</v>
      </c>
      <c r="S563" s="207">
        <v>12629</v>
      </c>
      <c r="T563" s="208">
        <v>0</v>
      </c>
      <c r="U563" s="208">
        <v>0</v>
      </c>
      <c r="V563" s="208">
        <v>0</v>
      </c>
      <c r="W563" s="208">
        <v>893</v>
      </c>
      <c r="X563" s="378">
        <v>13522</v>
      </c>
      <c r="Y563" s="215">
        <v>0</v>
      </c>
      <c r="Z563" s="204">
        <v>0</v>
      </c>
      <c r="AA563" s="202">
        <v>0</v>
      </c>
      <c r="AB563" s="202">
        <v>0</v>
      </c>
      <c r="AC563" s="214">
        <v>0</v>
      </c>
      <c r="AE563" s="227">
        <f t="shared" si="24"/>
        <v>0</v>
      </c>
      <c r="AF563" s="228">
        <f t="shared" si="25"/>
        <v>0</v>
      </c>
      <c r="AG563" s="229">
        <f t="shared" si="26"/>
        <v>0</v>
      </c>
    </row>
    <row r="564" spans="1:33" s="209" customFormat="1" ht="13.8" x14ac:dyDescent="0.3">
      <c r="A564" s="210">
        <v>483</v>
      </c>
      <c r="B564" s="211">
        <v>483239261</v>
      </c>
      <c r="C564" s="212" t="s">
        <v>266</v>
      </c>
      <c r="D564" s="211">
        <v>239</v>
      </c>
      <c r="E564" s="212" t="s">
        <v>267</v>
      </c>
      <c r="F564" s="211">
        <v>261</v>
      </c>
      <c r="G564" s="213" t="s">
        <v>146</v>
      </c>
      <c r="H564" s="374">
        <v>6</v>
      </c>
      <c r="I564" s="201">
        <v>11091</v>
      </c>
      <c r="J564" s="202">
        <v>6810</v>
      </c>
      <c r="K564" s="202">
        <v>0</v>
      </c>
      <c r="L564" s="202">
        <v>893</v>
      </c>
      <c r="M564" s="375">
        <v>18794</v>
      </c>
      <c r="N564" s="203">
        <v>0</v>
      </c>
      <c r="O564" s="204">
        <v>0</v>
      </c>
      <c r="P564" s="205">
        <v>0.09</v>
      </c>
      <c r="Q564" s="205">
        <v>7.5971043963597079E-2</v>
      </c>
      <c r="R564" s="206">
        <v>0</v>
      </c>
      <c r="S564" s="207">
        <v>107406</v>
      </c>
      <c r="T564" s="208">
        <v>0</v>
      </c>
      <c r="U564" s="208">
        <v>0</v>
      </c>
      <c r="V564" s="208">
        <v>0</v>
      </c>
      <c r="W564" s="208">
        <v>5358</v>
      </c>
      <c r="X564" s="378">
        <v>112764</v>
      </c>
      <c r="Y564" s="215">
        <v>0</v>
      </c>
      <c r="Z564" s="204">
        <v>0</v>
      </c>
      <c r="AA564" s="202">
        <v>0</v>
      </c>
      <c r="AB564" s="202">
        <v>0</v>
      </c>
      <c r="AC564" s="214">
        <v>0</v>
      </c>
      <c r="AE564" s="227">
        <f t="shared" si="24"/>
        <v>0</v>
      </c>
      <c r="AF564" s="228">
        <f t="shared" si="25"/>
        <v>0</v>
      </c>
      <c r="AG564" s="229">
        <f t="shared" si="26"/>
        <v>0</v>
      </c>
    </row>
    <row r="565" spans="1:33" s="209" customFormat="1" ht="13.8" x14ac:dyDescent="0.3">
      <c r="A565" s="210">
        <v>483</v>
      </c>
      <c r="B565" s="211">
        <v>483239310</v>
      </c>
      <c r="C565" s="212" t="s">
        <v>266</v>
      </c>
      <c r="D565" s="211">
        <v>239</v>
      </c>
      <c r="E565" s="212" t="s">
        <v>267</v>
      </c>
      <c r="F565" s="211">
        <v>310</v>
      </c>
      <c r="G565" s="213" t="s">
        <v>277</v>
      </c>
      <c r="H565" s="374">
        <v>52</v>
      </c>
      <c r="I565" s="201">
        <v>10387</v>
      </c>
      <c r="J565" s="202">
        <v>2228</v>
      </c>
      <c r="K565" s="202">
        <v>0</v>
      </c>
      <c r="L565" s="202">
        <v>893</v>
      </c>
      <c r="M565" s="375">
        <v>13508</v>
      </c>
      <c r="N565" s="203">
        <v>0</v>
      </c>
      <c r="O565" s="204">
        <v>0</v>
      </c>
      <c r="P565" s="205">
        <v>0.18</v>
      </c>
      <c r="Q565" s="205">
        <v>2.9432654128133926E-2</v>
      </c>
      <c r="R565" s="206">
        <v>0</v>
      </c>
      <c r="S565" s="207">
        <v>655980</v>
      </c>
      <c r="T565" s="208">
        <v>0</v>
      </c>
      <c r="U565" s="208">
        <v>0</v>
      </c>
      <c r="V565" s="208">
        <v>0</v>
      </c>
      <c r="W565" s="208">
        <v>46436</v>
      </c>
      <c r="X565" s="378">
        <v>702416</v>
      </c>
      <c r="Y565" s="215">
        <v>0</v>
      </c>
      <c r="Z565" s="204">
        <v>0</v>
      </c>
      <c r="AA565" s="202">
        <v>0</v>
      </c>
      <c r="AB565" s="202">
        <v>0</v>
      </c>
      <c r="AC565" s="214">
        <v>0</v>
      </c>
      <c r="AE565" s="227">
        <f t="shared" si="24"/>
        <v>0</v>
      </c>
      <c r="AF565" s="228">
        <f t="shared" si="25"/>
        <v>0</v>
      </c>
      <c r="AG565" s="229">
        <f t="shared" si="26"/>
        <v>0</v>
      </c>
    </row>
    <row r="566" spans="1:33" s="209" customFormat="1" ht="13.8" x14ac:dyDescent="0.3">
      <c r="A566" s="210">
        <v>483</v>
      </c>
      <c r="B566" s="211">
        <v>483239625</v>
      </c>
      <c r="C566" s="212" t="s">
        <v>266</v>
      </c>
      <c r="D566" s="211">
        <v>239</v>
      </c>
      <c r="E566" s="212" t="s">
        <v>267</v>
      </c>
      <c r="F566" s="211">
        <v>625</v>
      </c>
      <c r="G566" s="213" t="s">
        <v>49</v>
      </c>
      <c r="H566" s="374">
        <v>2</v>
      </c>
      <c r="I566" s="201">
        <v>10404</v>
      </c>
      <c r="J566" s="202">
        <v>1784</v>
      </c>
      <c r="K566" s="202">
        <v>0</v>
      </c>
      <c r="L566" s="202">
        <v>893</v>
      </c>
      <c r="M566" s="375">
        <v>13081</v>
      </c>
      <c r="N566" s="203">
        <v>0</v>
      </c>
      <c r="O566" s="204">
        <v>0</v>
      </c>
      <c r="P566" s="205">
        <v>0.09</v>
      </c>
      <c r="Q566" s="205">
        <v>4.0604699045540807E-3</v>
      </c>
      <c r="R566" s="206">
        <v>0</v>
      </c>
      <c r="S566" s="207">
        <v>24376</v>
      </c>
      <c r="T566" s="208">
        <v>0</v>
      </c>
      <c r="U566" s="208">
        <v>0</v>
      </c>
      <c r="V566" s="208">
        <v>0</v>
      </c>
      <c r="W566" s="208">
        <v>1786</v>
      </c>
      <c r="X566" s="378">
        <v>26162</v>
      </c>
      <c r="Y566" s="215">
        <v>0</v>
      </c>
      <c r="Z566" s="204">
        <v>0</v>
      </c>
      <c r="AA566" s="202">
        <v>0</v>
      </c>
      <c r="AB566" s="202">
        <v>0</v>
      </c>
      <c r="AC566" s="214">
        <v>0</v>
      </c>
      <c r="AE566" s="227">
        <f t="shared" si="24"/>
        <v>0</v>
      </c>
      <c r="AF566" s="228">
        <f t="shared" si="25"/>
        <v>0</v>
      </c>
      <c r="AG566" s="229">
        <f t="shared" si="26"/>
        <v>0</v>
      </c>
    </row>
    <row r="567" spans="1:33" s="209" customFormat="1" ht="13.8" x14ac:dyDescent="0.3">
      <c r="A567" s="210">
        <v>483</v>
      </c>
      <c r="B567" s="211">
        <v>483239665</v>
      </c>
      <c r="C567" s="212" t="s">
        <v>266</v>
      </c>
      <c r="D567" s="211">
        <v>239</v>
      </c>
      <c r="E567" s="212" t="s">
        <v>267</v>
      </c>
      <c r="F567" s="211">
        <v>665</v>
      </c>
      <c r="G567" s="213" t="s">
        <v>278</v>
      </c>
      <c r="H567" s="374">
        <v>11</v>
      </c>
      <c r="I567" s="201">
        <v>11539</v>
      </c>
      <c r="J567" s="202">
        <v>2133</v>
      </c>
      <c r="K567" s="202">
        <v>0</v>
      </c>
      <c r="L567" s="202">
        <v>893</v>
      </c>
      <c r="M567" s="375">
        <v>14565</v>
      </c>
      <c r="N567" s="203">
        <v>0</v>
      </c>
      <c r="O567" s="204">
        <v>0</v>
      </c>
      <c r="P567" s="205">
        <v>0.09</v>
      </c>
      <c r="Q567" s="205">
        <v>5.2338439867601495E-3</v>
      </c>
      <c r="R567" s="206">
        <v>0</v>
      </c>
      <c r="S567" s="207">
        <v>150392</v>
      </c>
      <c r="T567" s="208">
        <v>0</v>
      </c>
      <c r="U567" s="208">
        <v>0</v>
      </c>
      <c r="V567" s="208">
        <v>0</v>
      </c>
      <c r="W567" s="208">
        <v>9823</v>
      </c>
      <c r="X567" s="378">
        <v>160215</v>
      </c>
      <c r="Y567" s="215">
        <v>0</v>
      </c>
      <c r="Z567" s="204">
        <v>0</v>
      </c>
      <c r="AA567" s="202">
        <v>0</v>
      </c>
      <c r="AB567" s="202">
        <v>0</v>
      </c>
      <c r="AC567" s="214">
        <v>0</v>
      </c>
      <c r="AE567" s="227">
        <f t="shared" si="24"/>
        <v>0</v>
      </c>
      <c r="AF567" s="228">
        <f t="shared" si="25"/>
        <v>0</v>
      </c>
      <c r="AG567" s="229">
        <f t="shared" si="26"/>
        <v>0</v>
      </c>
    </row>
    <row r="568" spans="1:33" s="209" customFormat="1" ht="13.8" x14ac:dyDescent="0.3">
      <c r="A568" s="210">
        <v>483</v>
      </c>
      <c r="B568" s="211">
        <v>483239760</v>
      </c>
      <c r="C568" s="212" t="s">
        <v>266</v>
      </c>
      <c r="D568" s="211">
        <v>239</v>
      </c>
      <c r="E568" s="212" t="s">
        <v>267</v>
      </c>
      <c r="F568" s="211">
        <v>760</v>
      </c>
      <c r="G568" s="213" t="s">
        <v>279</v>
      </c>
      <c r="H568" s="374">
        <v>45</v>
      </c>
      <c r="I568" s="201">
        <v>10332</v>
      </c>
      <c r="J568" s="202">
        <v>1996</v>
      </c>
      <c r="K568" s="202">
        <v>0</v>
      </c>
      <c r="L568" s="202">
        <v>893</v>
      </c>
      <c r="M568" s="375">
        <v>13221</v>
      </c>
      <c r="N568" s="203">
        <v>0</v>
      </c>
      <c r="O568" s="204">
        <v>0</v>
      </c>
      <c r="P568" s="205">
        <v>0.09</v>
      </c>
      <c r="Q568" s="205">
        <v>2.991758451848054E-2</v>
      </c>
      <c r="R568" s="206">
        <v>0</v>
      </c>
      <c r="S568" s="207">
        <v>554760</v>
      </c>
      <c r="T568" s="208">
        <v>0</v>
      </c>
      <c r="U568" s="208">
        <v>0</v>
      </c>
      <c r="V568" s="208">
        <v>0</v>
      </c>
      <c r="W568" s="208">
        <v>40185</v>
      </c>
      <c r="X568" s="378">
        <v>594945</v>
      </c>
      <c r="Y568" s="215">
        <v>0</v>
      </c>
      <c r="Z568" s="204">
        <v>0</v>
      </c>
      <c r="AA568" s="202">
        <v>0</v>
      </c>
      <c r="AB568" s="202">
        <v>0</v>
      </c>
      <c r="AC568" s="214">
        <v>0</v>
      </c>
      <c r="AE568" s="227">
        <f t="shared" si="24"/>
        <v>0</v>
      </c>
      <c r="AF568" s="228">
        <f t="shared" si="25"/>
        <v>0</v>
      </c>
      <c r="AG568" s="229">
        <f t="shared" si="26"/>
        <v>0</v>
      </c>
    </row>
    <row r="569" spans="1:33" s="209" customFormat="1" ht="13.8" x14ac:dyDescent="0.3">
      <c r="A569" s="210">
        <v>484</v>
      </c>
      <c r="B569" s="211">
        <v>484035018</v>
      </c>
      <c r="C569" s="212" t="s">
        <v>280</v>
      </c>
      <c r="D569" s="211">
        <v>35</v>
      </c>
      <c r="E569" s="212" t="s">
        <v>22</v>
      </c>
      <c r="F569" s="211">
        <v>18</v>
      </c>
      <c r="G569" s="213" t="s">
        <v>188</v>
      </c>
      <c r="H569" s="374">
        <v>1</v>
      </c>
      <c r="I569" s="201">
        <v>11040.81823529412</v>
      </c>
      <c r="J569" s="202">
        <v>7716</v>
      </c>
      <c r="K569" s="202">
        <v>0</v>
      </c>
      <c r="L569" s="202">
        <v>893</v>
      </c>
      <c r="M569" s="375">
        <v>19649.818235294122</v>
      </c>
      <c r="N569" s="203">
        <v>0</v>
      </c>
      <c r="O569" s="204">
        <v>0</v>
      </c>
      <c r="P569" s="205">
        <v>0.09</v>
      </c>
      <c r="Q569" s="205">
        <v>1.391707058974105E-2</v>
      </c>
      <c r="R569" s="206">
        <v>0</v>
      </c>
      <c r="S569" s="207">
        <v>18757</v>
      </c>
      <c r="T569" s="208">
        <v>0</v>
      </c>
      <c r="U569" s="208">
        <v>0</v>
      </c>
      <c r="V569" s="208">
        <v>0</v>
      </c>
      <c r="W569" s="208">
        <v>893</v>
      </c>
      <c r="X569" s="378">
        <v>19650</v>
      </c>
      <c r="Y569" s="215">
        <v>0</v>
      </c>
      <c r="Z569" s="204">
        <v>0</v>
      </c>
      <c r="AA569" s="202">
        <v>0</v>
      </c>
      <c r="AB569" s="202">
        <v>0</v>
      </c>
      <c r="AC569" s="214">
        <v>0</v>
      </c>
      <c r="AE569" s="227">
        <f t="shared" si="24"/>
        <v>0</v>
      </c>
      <c r="AF569" s="228">
        <f t="shared" si="25"/>
        <v>0</v>
      </c>
      <c r="AG569" s="229">
        <f t="shared" si="26"/>
        <v>0</v>
      </c>
    </row>
    <row r="570" spans="1:33" s="209" customFormat="1" ht="13.8" x14ac:dyDescent="0.3">
      <c r="A570" s="210">
        <v>484</v>
      </c>
      <c r="B570" s="211">
        <v>484035035</v>
      </c>
      <c r="C570" s="212" t="s">
        <v>280</v>
      </c>
      <c r="D570" s="211">
        <v>35</v>
      </c>
      <c r="E570" s="212" t="s">
        <v>22</v>
      </c>
      <c r="F570" s="211">
        <v>35</v>
      </c>
      <c r="G570" s="213" t="s">
        <v>22</v>
      </c>
      <c r="H570" s="374">
        <v>1499</v>
      </c>
      <c r="I570" s="201">
        <v>12832</v>
      </c>
      <c r="J570" s="202">
        <v>4503</v>
      </c>
      <c r="K570" s="202">
        <v>0</v>
      </c>
      <c r="L570" s="202">
        <v>893</v>
      </c>
      <c r="M570" s="375">
        <v>18228</v>
      </c>
      <c r="N570" s="203">
        <v>0</v>
      </c>
      <c r="O570" s="204">
        <v>0</v>
      </c>
      <c r="P570" s="205">
        <v>0.18</v>
      </c>
      <c r="Q570" s="205">
        <v>0.15096254097872849</v>
      </c>
      <c r="R570" s="206">
        <v>0</v>
      </c>
      <c r="S570" s="207">
        <v>25985165</v>
      </c>
      <c r="T570" s="208">
        <v>0</v>
      </c>
      <c r="U570" s="208">
        <v>0</v>
      </c>
      <c r="V570" s="208">
        <v>0</v>
      </c>
      <c r="W570" s="208">
        <v>1338607</v>
      </c>
      <c r="X570" s="378">
        <v>27323772</v>
      </c>
      <c r="Y570" s="215">
        <v>0</v>
      </c>
      <c r="Z570" s="204">
        <v>0</v>
      </c>
      <c r="AA570" s="202">
        <v>0</v>
      </c>
      <c r="AB570" s="202">
        <v>0</v>
      </c>
      <c r="AC570" s="214">
        <v>0</v>
      </c>
      <c r="AE570" s="227">
        <f t="shared" si="24"/>
        <v>0</v>
      </c>
      <c r="AF570" s="228">
        <f t="shared" si="25"/>
        <v>0</v>
      </c>
      <c r="AG570" s="229">
        <f t="shared" si="26"/>
        <v>0</v>
      </c>
    </row>
    <row r="571" spans="1:33" s="209" customFormat="1" ht="13.8" x14ac:dyDescent="0.3">
      <c r="A571" s="210">
        <v>484</v>
      </c>
      <c r="B571" s="211">
        <v>484035040</v>
      </c>
      <c r="C571" s="212" t="s">
        <v>280</v>
      </c>
      <c r="D571" s="211">
        <v>35</v>
      </c>
      <c r="E571" s="212" t="s">
        <v>22</v>
      </c>
      <c r="F571" s="211">
        <v>40</v>
      </c>
      <c r="G571" s="213" t="s">
        <v>95</v>
      </c>
      <c r="H571" s="374">
        <v>1</v>
      </c>
      <c r="I571" s="201">
        <v>15954</v>
      </c>
      <c r="J571" s="202">
        <v>4173</v>
      </c>
      <c r="K571" s="202">
        <v>0</v>
      </c>
      <c r="L571" s="202">
        <v>893</v>
      </c>
      <c r="M571" s="375">
        <v>21020</v>
      </c>
      <c r="N571" s="203">
        <v>0</v>
      </c>
      <c r="O571" s="204">
        <v>0</v>
      </c>
      <c r="P571" s="205">
        <v>0.09</v>
      </c>
      <c r="Q571" s="205">
        <v>3.1011652562898508E-3</v>
      </c>
      <c r="R571" s="206">
        <v>0</v>
      </c>
      <c r="S571" s="207">
        <v>20127</v>
      </c>
      <c r="T571" s="208">
        <v>0</v>
      </c>
      <c r="U571" s="208">
        <v>0</v>
      </c>
      <c r="V571" s="208">
        <v>0</v>
      </c>
      <c r="W571" s="208">
        <v>893</v>
      </c>
      <c r="X571" s="378">
        <v>21020</v>
      </c>
      <c r="Y571" s="215">
        <v>0</v>
      </c>
      <c r="Z571" s="204">
        <v>0</v>
      </c>
      <c r="AA571" s="202">
        <v>0</v>
      </c>
      <c r="AB571" s="202">
        <v>0</v>
      </c>
      <c r="AC571" s="214">
        <v>0</v>
      </c>
      <c r="AE571" s="227">
        <f t="shared" si="24"/>
        <v>0</v>
      </c>
      <c r="AF571" s="228">
        <f t="shared" si="25"/>
        <v>0</v>
      </c>
      <c r="AG571" s="229">
        <f t="shared" si="26"/>
        <v>0</v>
      </c>
    </row>
    <row r="572" spans="1:33" s="209" customFormat="1" ht="13.8" x14ac:dyDescent="0.3">
      <c r="A572" s="210">
        <v>484</v>
      </c>
      <c r="B572" s="211">
        <v>484035044</v>
      </c>
      <c r="C572" s="212" t="s">
        <v>280</v>
      </c>
      <c r="D572" s="211">
        <v>35</v>
      </c>
      <c r="E572" s="212" t="s">
        <v>22</v>
      </c>
      <c r="F572" s="211">
        <v>44</v>
      </c>
      <c r="G572" s="213" t="s">
        <v>35</v>
      </c>
      <c r="H572" s="374">
        <v>5</v>
      </c>
      <c r="I572" s="201">
        <v>11689</v>
      </c>
      <c r="J572" s="202">
        <v>268</v>
      </c>
      <c r="K572" s="202">
        <v>0</v>
      </c>
      <c r="L572" s="202">
        <v>893</v>
      </c>
      <c r="M572" s="375">
        <v>12850</v>
      </c>
      <c r="N572" s="203">
        <v>0</v>
      </c>
      <c r="O572" s="204">
        <v>0</v>
      </c>
      <c r="P572" s="205">
        <v>0.09</v>
      </c>
      <c r="Q572" s="205">
        <v>5.7376212232234096E-2</v>
      </c>
      <c r="R572" s="206">
        <v>0</v>
      </c>
      <c r="S572" s="207">
        <v>59785</v>
      </c>
      <c r="T572" s="208">
        <v>0</v>
      </c>
      <c r="U572" s="208">
        <v>0</v>
      </c>
      <c r="V572" s="208">
        <v>0</v>
      </c>
      <c r="W572" s="208">
        <v>4465</v>
      </c>
      <c r="X572" s="378">
        <v>64250</v>
      </c>
      <c r="Y572" s="215">
        <v>0</v>
      </c>
      <c r="Z572" s="204">
        <v>0</v>
      </c>
      <c r="AA572" s="202">
        <v>0</v>
      </c>
      <c r="AB572" s="202">
        <v>0</v>
      </c>
      <c r="AC572" s="214">
        <v>0</v>
      </c>
      <c r="AE572" s="227">
        <f t="shared" si="24"/>
        <v>0</v>
      </c>
      <c r="AF572" s="228">
        <f t="shared" si="25"/>
        <v>0</v>
      </c>
      <c r="AG572" s="229">
        <f t="shared" si="26"/>
        <v>0</v>
      </c>
    </row>
    <row r="573" spans="1:33" s="209" customFormat="1" ht="13.8" x14ac:dyDescent="0.3">
      <c r="A573" s="210">
        <v>484</v>
      </c>
      <c r="B573" s="211">
        <v>484035050</v>
      </c>
      <c r="C573" s="212" t="s">
        <v>280</v>
      </c>
      <c r="D573" s="211">
        <v>35</v>
      </c>
      <c r="E573" s="212" t="s">
        <v>22</v>
      </c>
      <c r="F573" s="211">
        <v>50</v>
      </c>
      <c r="G573" s="213" t="s">
        <v>112</v>
      </c>
      <c r="H573" s="374">
        <v>1</v>
      </c>
      <c r="I573" s="201">
        <v>10507.816296890631</v>
      </c>
      <c r="J573" s="202">
        <v>4475</v>
      </c>
      <c r="K573" s="202">
        <v>0</v>
      </c>
      <c r="L573" s="202">
        <v>893</v>
      </c>
      <c r="M573" s="375">
        <v>15875.816296890631</v>
      </c>
      <c r="N573" s="203">
        <v>0</v>
      </c>
      <c r="O573" s="204">
        <v>0</v>
      </c>
      <c r="P573" s="205">
        <v>0.09</v>
      </c>
      <c r="Q573" s="205">
        <v>4.1563955257377157E-3</v>
      </c>
      <c r="R573" s="206">
        <v>0</v>
      </c>
      <c r="S573" s="207">
        <v>14983</v>
      </c>
      <c r="T573" s="208">
        <v>0</v>
      </c>
      <c r="U573" s="208">
        <v>0</v>
      </c>
      <c r="V573" s="208">
        <v>0</v>
      </c>
      <c r="W573" s="208">
        <v>893</v>
      </c>
      <c r="X573" s="378">
        <v>15876</v>
      </c>
      <c r="Y573" s="215">
        <v>0</v>
      </c>
      <c r="Z573" s="204">
        <v>0</v>
      </c>
      <c r="AA573" s="202">
        <v>0</v>
      </c>
      <c r="AB573" s="202">
        <v>0</v>
      </c>
      <c r="AC573" s="214">
        <v>0</v>
      </c>
      <c r="AE573" s="227">
        <f t="shared" si="24"/>
        <v>0</v>
      </c>
      <c r="AF573" s="228">
        <f t="shared" si="25"/>
        <v>0</v>
      </c>
      <c r="AG573" s="229">
        <f t="shared" si="26"/>
        <v>0</v>
      </c>
    </row>
    <row r="574" spans="1:33" s="209" customFormat="1" ht="13.8" x14ac:dyDescent="0.3">
      <c r="A574" s="210">
        <v>484</v>
      </c>
      <c r="B574" s="211">
        <v>484035057</v>
      </c>
      <c r="C574" s="212" t="s">
        <v>280</v>
      </c>
      <c r="D574" s="211">
        <v>35</v>
      </c>
      <c r="E574" s="212" t="s">
        <v>22</v>
      </c>
      <c r="F574" s="211">
        <v>57</v>
      </c>
      <c r="G574" s="213" t="s">
        <v>23</v>
      </c>
      <c r="H574" s="374">
        <v>1</v>
      </c>
      <c r="I574" s="201">
        <v>13137.504749174874</v>
      </c>
      <c r="J574" s="202">
        <v>669</v>
      </c>
      <c r="K574" s="202">
        <v>0</v>
      </c>
      <c r="L574" s="202">
        <v>893</v>
      </c>
      <c r="M574" s="375">
        <v>14699.504749174874</v>
      </c>
      <c r="N574" s="203">
        <v>0</v>
      </c>
      <c r="O574" s="204">
        <v>0</v>
      </c>
      <c r="P574" s="205">
        <v>0.18</v>
      </c>
      <c r="Q574" s="205">
        <v>0.13019288988377753</v>
      </c>
      <c r="R574" s="206">
        <v>0</v>
      </c>
      <c r="S574" s="207">
        <v>13807</v>
      </c>
      <c r="T574" s="208">
        <v>0</v>
      </c>
      <c r="U574" s="208">
        <v>0</v>
      </c>
      <c r="V574" s="208">
        <v>0</v>
      </c>
      <c r="W574" s="208">
        <v>893</v>
      </c>
      <c r="X574" s="378">
        <v>14700</v>
      </c>
      <c r="Y574" s="215">
        <v>0</v>
      </c>
      <c r="Z574" s="204">
        <v>0</v>
      </c>
      <c r="AA574" s="202">
        <v>0</v>
      </c>
      <c r="AB574" s="202">
        <v>0</v>
      </c>
      <c r="AC574" s="214">
        <v>0</v>
      </c>
      <c r="AE574" s="227">
        <f t="shared" si="24"/>
        <v>0</v>
      </c>
      <c r="AF574" s="228">
        <f t="shared" si="25"/>
        <v>0</v>
      </c>
      <c r="AG574" s="229">
        <f t="shared" si="26"/>
        <v>0</v>
      </c>
    </row>
    <row r="575" spans="1:33" s="209" customFormat="1" ht="13.8" x14ac:dyDescent="0.3">
      <c r="A575" s="210">
        <v>484</v>
      </c>
      <c r="B575" s="211">
        <v>484035093</v>
      </c>
      <c r="C575" s="212" t="s">
        <v>280</v>
      </c>
      <c r="D575" s="211">
        <v>35</v>
      </c>
      <c r="E575" s="212" t="s">
        <v>22</v>
      </c>
      <c r="F575" s="211">
        <v>93</v>
      </c>
      <c r="G575" s="213" t="s">
        <v>25</v>
      </c>
      <c r="H575" s="374">
        <v>1</v>
      </c>
      <c r="I575" s="201">
        <v>12450.756626890934</v>
      </c>
      <c r="J575" s="202">
        <v>356</v>
      </c>
      <c r="K575" s="202">
        <v>0</v>
      </c>
      <c r="L575" s="202">
        <v>893</v>
      </c>
      <c r="M575" s="375">
        <v>13699.756626890934</v>
      </c>
      <c r="N575" s="203">
        <v>0</v>
      </c>
      <c r="O575" s="204">
        <v>0</v>
      </c>
      <c r="P575" s="205">
        <v>0.09</v>
      </c>
      <c r="Q575" s="205">
        <v>9.2476404965341666E-2</v>
      </c>
      <c r="R575" s="206">
        <v>0</v>
      </c>
      <c r="S575" s="207">
        <v>12807</v>
      </c>
      <c r="T575" s="208">
        <v>0</v>
      </c>
      <c r="U575" s="208">
        <v>0</v>
      </c>
      <c r="V575" s="208">
        <v>0</v>
      </c>
      <c r="W575" s="208">
        <v>893</v>
      </c>
      <c r="X575" s="378">
        <v>13700</v>
      </c>
      <c r="Y575" s="215">
        <v>0</v>
      </c>
      <c r="Z575" s="204">
        <v>0</v>
      </c>
      <c r="AA575" s="202">
        <v>0</v>
      </c>
      <c r="AB575" s="202">
        <v>0</v>
      </c>
      <c r="AC575" s="214">
        <v>0</v>
      </c>
      <c r="AE575" s="227">
        <f t="shared" si="24"/>
        <v>0</v>
      </c>
      <c r="AF575" s="228">
        <f t="shared" si="25"/>
        <v>0</v>
      </c>
      <c r="AG575" s="229">
        <f t="shared" si="26"/>
        <v>0</v>
      </c>
    </row>
    <row r="576" spans="1:33" s="209" customFormat="1" ht="13.8" x14ac:dyDescent="0.3">
      <c r="A576" s="210">
        <v>484</v>
      </c>
      <c r="B576" s="211">
        <v>484035133</v>
      </c>
      <c r="C576" s="212" t="s">
        <v>280</v>
      </c>
      <c r="D576" s="211">
        <v>35</v>
      </c>
      <c r="E576" s="212" t="s">
        <v>22</v>
      </c>
      <c r="F576" s="211">
        <v>133</v>
      </c>
      <c r="G576" s="213" t="s">
        <v>73</v>
      </c>
      <c r="H576" s="374">
        <v>2</v>
      </c>
      <c r="I576" s="201">
        <v>11175.497163151911</v>
      </c>
      <c r="J576" s="202">
        <v>2804</v>
      </c>
      <c r="K576" s="202">
        <v>0</v>
      </c>
      <c r="L576" s="202">
        <v>893</v>
      </c>
      <c r="M576" s="375">
        <v>14872.497163151911</v>
      </c>
      <c r="N576" s="203">
        <v>0</v>
      </c>
      <c r="O576" s="204">
        <v>0</v>
      </c>
      <c r="P576" s="205">
        <v>0.09</v>
      </c>
      <c r="Q576" s="205">
        <v>3.4369642442843969E-2</v>
      </c>
      <c r="R576" s="206">
        <v>0</v>
      </c>
      <c r="S576" s="207">
        <v>27958</v>
      </c>
      <c r="T576" s="208">
        <v>0</v>
      </c>
      <c r="U576" s="208">
        <v>0</v>
      </c>
      <c r="V576" s="208">
        <v>0</v>
      </c>
      <c r="W576" s="208">
        <v>1786</v>
      </c>
      <c r="X576" s="378">
        <v>29744</v>
      </c>
      <c r="Y576" s="215">
        <v>0</v>
      </c>
      <c r="Z576" s="204">
        <v>0</v>
      </c>
      <c r="AA576" s="202">
        <v>0</v>
      </c>
      <c r="AB576" s="202">
        <v>0</v>
      </c>
      <c r="AC576" s="214">
        <v>0</v>
      </c>
      <c r="AE576" s="227">
        <f t="shared" si="24"/>
        <v>0</v>
      </c>
      <c r="AF576" s="228">
        <f t="shared" si="25"/>
        <v>0</v>
      </c>
      <c r="AG576" s="229">
        <f t="shared" si="26"/>
        <v>0</v>
      </c>
    </row>
    <row r="577" spans="1:33" s="209" customFormat="1" ht="13.8" x14ac:dyDescent="0.3">
      <c r="A577" s="210">
        <v>484</v>
      </c>
      <c r="B577" s="211">
        <v>484035189</v>
      </c>
      <c r="C577" s="212" t="s">
        <v>280</v>
      </c>
      <c r="D577" s="211">
        <v>35</v>
      </c>
      <c r="E577" s="212" t="s">
        <v>22</v>
      </c>
      <c r="F577" s="211">
        <v>189</v>
      </c>
      <c r="G577" s="213" t="s">
        <v>38</v>
      </c>
      <c r="H577" s="374">
        <v>1</v>
      </c>
      <c r="I577" s="201">
        <v>10067.496573415046</v>
      </c>
      <c r="J577" s="202">
        <v>4034</v>
      </c>
      <c r="K577" s="202">
        <v>0</v>
      </c>
      <c r="L577" s="202">
        <v>893</v>
      </c>
      <c r="M577" s="375">
        <v>14994.496573415046</v>
      </c>
      <c r="N577" s="203">
        <v>0</v>
      </c>
      <c r="O577" s="204">
        <v>0</v>
      </c>
      <c r="P577" s="205">
        <v>0.09</v>
      </c>
      <c r="Q577" s="205">
        <v>3.6888229018838688E-3</v>
      </c>
      <c r="R577" s="206">
        <v>0</v>
      </c>
      <c r="S577" s="207">
        <v>14101</v>
      </c>
      <c r="T577" s="208">
        <v>0</v>
      </c>
      <c r="U577" s="208">
        <v>0</v>
      </c>
      <c r="V577" s="208">
        <v>0</v>
      </c>
      <c r="W577" s="208">
        <v>893</v>
      </c>
      <c r="X577" s="378">
        <v>14994</v>
      </c>
      <c r="Y577" s="215">
        <v>0</v>
      </c>
      <c r="Z577" s="204">
        <v>0</v>
      </c>
      <c r="AA577" s="202">
        <v>0</v>
      </c>
      <c r="AB577" s="202">
        <v>0</v>
      </c>
      <c r="AC577" s="214">
        <v>0</v>
      </c>
      <c r="AE577" s="227">
        <f t="shared" si="24"/>
        <v>0</v>
      </c>
      <c r="AF577" s="228">
        <f t="shared" si="25"/>
        <v>0</v>
      </c>
      <c r="AG577" s="229">
        <f t="shared" si="26"/>
        <v>0</v>
      </c>
    </row>
    <row r="578" spans="1:33" s="209" customFormat="1" ht="13.8" x14ac:dyDescent="0.3">
      <c r="A578" s="210">
        <v>484</v>
      </c>
      <c r="B578" s="211">
        <v>484035239</v>
      </c>
      <c r="C578" s="212" t="s">
        <v>280</v>
      </c>
      <c r="D578" s="211">
        <v>35</v>
      </c>
      <c r="E578" s="212" t="s">
        <v>22</v>
      </c>
      <c r="F578" s="211">
        <v>239</v>
      </c>
      <c r="G578" s="213" t="s">
        <v>267</v>
      </c>
      <c r="H578" s="374">
        <v>1</v>
      </c>
      <c r="I578" s="201">
        <v>11099.941851395088</v>
      </c>
      <c r="J578" s="202">
        <v>3841</v>
      </c>
      <c r="K578" s="202">
        <v>0</v>
      </c>
      <c r="L578" s="202">
        <v>893</v>
      </c>
      <c r="M578" s="375">
        <v>15833.941851395088</v>
      </c>
      <c r="N578" s="203">
        <v>0</v>
      </c>
      <c r="O578" s="204">
        <v>0</v>
      </c>
      <c r="P578" s="205">
        <v>0.09</v>
      </c>
      <c r="Q578" s="205">
        <v>5.9409414359350966E-2</v>
      </c>
      <c r="R578" s="206">
        <v>0</v>
      </c>
      <c r="S578" s="207">
        <v>14941</v>
      </c>
      <c r="T578" s="208">
        <v>0</v>
      </c>
      <c r="U578" s="208">
        <v>0</v>
      </c>
      <c r="V578" s="208">
        <v>0</v>
      </c>
      <c r="W578" s="208">
        <v>893</v>
      </c>
      <c r="X578" s="378">
        <v>15834</v>
      </c>
      <c r="Y578" s="215">
        <v>0</v>
      </c>
      <c r="Z578" s="204">
        <v>0</v>
      </c>
      <c r="AA578" s="202">
        <v>0</v>
      </c>
      <c r="AB578" s="202">
        <v>0</v>
      </c>
      <c r="AC578" s="214">
        <v>0</v>
      </c>
      <c r="AE578" s="227">
        <f t="shared" si="24"/>
        <v>0</v>
      </c>
      <c r="AF578" s="228">
        <f t="shared" si="25"/>
        <v>0</v>
      </c>
      <c r="AG578" s="229">
        <f t="shared" si="26"/>
        <v>0</v>
      </c>
    </row>
    <row r="579" spans="1:33" s="209" customFormat="1" ht="13.8" x14ac:dyDescent="0.3">
      <c r="A579" s="210">
        <v>484</v>
      </c>
      <c r="B579" s="211">
        <v>484035243</v>
      </c>
      <c r="C579" s="212" t="s">
        <v>280</v>
      </c>
      <c r="D579" s="211">
        <v>35</v>
      </c>
      <c r="E579" s="212" t="s">
        <v>22</v>
      </c>
      <c r="F579" s="211">
        <v>243</v>
      </c>
      <c r="G579" s="213" t="s">
        <v>74</v>
      </c>
      <c r="H579" s="374">
        <v>2</v>
      </c>
      <c r="I579" s="201">
        <v>12488.506008868042</v>
      </c>
      <c r="J579" s="202">
        <v>2600</v>
      </c>
      <c r="K579" s="202">
        <v>0</v>
      </c>
      <c r="L579" s="202">
        <v>893</v>
      </c>
      <c r="M579" s="375">
        <v>15981.506008868042</v>
      </c>
      <c r="N579" s="203">
        <v>0</v>
      </c>
      <c r="O579" s="204">
        <v>0</v>
      </c>
      <c r="P579" s="205">
        <v>0.09</v>
      </c>
      <c r="Q579" s="205">
        <v>4.9857181903632123E-3</v>
      </c>
      <c r="R579" s="206">
        <v>0</v>
      </c>
      <c r="S579" s="207">
        <v>30178</v>
      </c>
      <c r="T579" s="208">
        <v>0</v>
      </c>
      <c r="U579" s="208">
        <v>0</v>
      </c>
      <c r="V579" s="208">
        <v>0</v>
      </c>
      <c r="W579" s="208">
        <v>1786</v>
      </c>
      <c r="X579" s="378">
        <v>31964</v>
      </c>
      <c r="Y579" s="215">
        <v>0</v>
      </c>
      <c r="Z579" s="204">
        <v>0</v>
      </c>
      <c r="AA579" s="202">
        <v>0</v>
      </c>
      <c r="AB579" s="202">
        <v>0</v>
      </c>
      <c r="AC579" s="214">
        <v>0</v>
      </c>
      <c r="AE579" s="227">
        <f t="shared" si="24"/>
        <v>0</v>
      </c>
      <c r="AF579" s="228">
        <f t="shared" si="25"/>
        <v>0</v>
      </c>
      <c r="AG579" s="229">
        <f t="shared" si="26"/>
        <v>0</v>
      </c>
    </row>
    <row r="580" spans="1:33" s="209" customFormat="1" ht="13.8" x14ac:dyDescent="0.3">
      <c r="A580" s="210">
        <v>484</v>
      </c>
      <c r="B580" s="211">
        <v>484035244</v>
      </c>
      <c r="C580" s="212" t="s">
        <v>280</v>
      </c>
      <c r="D580" s="211">
        <v>35</v>
      </c>
      <c r="E580" s="212" t="s">
        <v>22</v>
      </c>
      <c r="F580" s="211">
        <v>244</v>
      </c>
      <c r="G580" s="213" t="s">
        <v>43</v>
      </c>
      <c r="H580" s="374">
        <v>3</v>
      </c>
      <c r="I580" s="201">
        <v>11844.935916589331</v>
      </c>
      <c r="J580" s="202">
        <v>4689</v>
      </c>
      <c r="K580" s="202">
        <v>0</v>
      </c>
      <c r="L580" s="202">
        <v>893</v>
      </c>
      <c r="M580" s="375">
        <v>17426.935916589333</v>
      </c>
      <c r="N580" s="203">
        <v>0</v>
      </c>
      <c r="O580" s="204">
        <v>0</v>
      </c>
      <c r="P580" s="205">
        <v>0.18</v>
      </c>
      <c r="Q580" s="205">
        <v>0.11013649821134344</v>
      </c>
      <c r="R580" s="206">
        <v>0</v>
      </c>
      <c r="S580" s="207">
        <v>49602</v>
      </c>
      <c r="T580" s="208">
        <v>0</v>
      </c>
      <c r="U580" s="208">
        <v>0</v>
      </c>
      <c r="V580" s="208">
        <v>0</v>
      </c>
      <c r="W580" s="208">
        <v>2679</v>
      </c>
      <c r="X580" s="378">
        <v>52281</v>
      </c>
      <c r="Y580" s="215">
        <v>0</v>
      </c>
      <c r="Z580" s="204">
        <v>0</v>
      </c>
      <c r="AA580" s="202">
        <v>0</v>
      </c>
      <c r="AB580" s="202">
        <v>0</v>
      </c>
      <c r="AC580" s="214">
        <v>0</v>
      </c>
      <c r="AE580" s="227">
        <f t="shared" si="24"/>
        <v>0</v>
      </c>
      <c r="AF580" s="228">
        <f t="shared" si="25"/>
        <v>0</v>
      </c>
      <c r="AG580" s="229">
        <f t="shared" si="26"/>
        <v>0</v>
      </c>
    </row>
    <row r="581" spans="1:33" s="209" customFormat="1" ht="13.8" x14ac:dyDescent="0.3">
      <c r="A581" s="210">
        <v>485</v>
      </c>
      <c r="B581" s="211">
        <v>485258030</v>
      </c>
      <c r="C581" s="212" t="s">
        <v>281</v>
      </c>
      <c r="D581" s="211">
        <v>258</v>
      </c>
      <c r="E581" s="212" t="s">
        <v>97</v>
      </c>
      <c r="F581" s="211">
        <v>30</v>
      </c>
      <c r="G581" s="213" t="s">
        <v>115</v>
      </c>
      <c r="H581" s="374">
        <v>1</v>
      </c>
      <c r="I581" s="201">
        <v>10127</v>
      </c>
      <c r="J581" s="202">
        <v>2778</v>
      </c>
      <c r="K581" s="202">
        <v>0</v>
      </c>
      <c r="L581" s="202">
        <v>893</v>
      </c>
      <c r="M581" s="375">
        <v>13798</v>
      </c>
      <c r="N581" s="203">
        <v>2.2403258655804479E-2</v>
      </c>
      <c r="O581" s="204">
        <v>0</v>
      </c>
      <c r="P581" s="205">
        <v>0.09</v>
      </c>
      <c r="Q581" s="205">
        <v>2.314709638880451E-3</v>
      </c>
      <c r="R581" s="206">
        <v>0</v>
      </c>
      <c r="S581" s="207">
        <v>12616</v>
      </c>
      <c r="T581" s="208">
        <v>0</v>
      </c>
      <c r="U581" s="208">
        <v>0</v>
      </c>
      <c r="V581" s="208">
        <v>0</v>
      </c>
      <c r="W581" s="208">
        <v>873</v>
      </c>
      <c r="X581" s="378">
        <v>13489</v>
      </c>
      <c r="Y581" s="215">
        <v>0</v>
      </c>
      <c r="Z581" s="204">
        <v>0</v>
      </c>
      <c r="AA581" s="202">
        <v>0</v>
      </c>
      <c r="AB581" s="202">
        <v>0</v>
      </c>
      <c r="AC581" s="214">
        <v>0</v>
      </c>
      <c r="AE581" s="227">
        <f t="shared" si="24"/>
        <v>0</v>
      </c>
      <c r="AF581" s="228">
        <f t="shared" si="25"/>
        <v>0</v>
      </c>
      <c r="AG581" s="229">
        <f t="shared" si="26"/>
        <v>0</v>
      </c>
    </row>
    <row r="582" spans="1:33" s="209" customFormat="1" ht="13.8" x14ac:dyDescent="0.3">
      <c r="A582" s="210">
        <v>485</v>
      </c>
      <c r="B582" s="211">
        <v>485258035</v>
      </c>
      <c r="C582" s="212" t="s">
        <v>281</v>
      </c>
      <c r="D582" s="211">
        <v>258</v>
      </c>
      <c r="E582" s="212" t="s">
        <v>97</v>
      </c>
      <c r="F582" s="211">
        <v>35</v>
      </c>
      <c r="G582" s="213" t="s">
        <v>22</v>
      </c>
      <c r="H582" s="374">
        <v>1</v>
      </c>
      <c r="I582" s="201">
        <v>10127</v>
      </c>
      <c r="J582" s="202">
        <v>3554</v>
      </c>
      <c r="K582" s="202">
        <v>0</v>
      </c>
      <c r="L582" s="202">
        <v>893</v>
      </c>
      <c r="M582" s="375">
        <v>14574</v>
      </c>
      <c r="N582" s="203">
        <v>2.2403258655804479E-2</v>
      </c>
      <c r="O582" s="204">
        <v>0</v>
      </c>
      <c r="P582" s="205">
        <v>0.18</v>
      </c>
      <c r="Q582" s="205">
        <v>0.15096254097872849</v>
      </c>
      <c r="R582" s="206">
        <v>0</v>
      </c>
      <c r="S582" s="207">
        <v>13375</v>
      </c>
      <c r="T582" s="208">
        <v>0</v>
      </c>
      <c r="U582" s="208">
        <v>0</v>
      </c>
      <c r="V582" s="208">
        <v>0</v>
      </c>
      <c r="W582" s="208">
        <v>873</v>
      </c>
      <c r="X582" s="378">
        <v>14248</v>
      </c>
      <c r="Y582" s="215">
        <v>1</v>
      </c>
      <c r="Z582" s="204">
        <v>0</v>
      </c>
      <c r="AA582" s="202">
        <v>0</v>
      </c>
      <c r="AB582" s="202">
        <v>0</v>
      </c>
      <c r="AC582" s="214">
        <v>0</v>
      </c>
      <c r="AE582" s="227">
        <f t="shared" si="24"/>
        <v>0</v>
      </c>
      <c r="AF582" s="228">
        <f t="shared" si="25"/>
        <v>0</v>
      </c>
      <c r="AG582" s="229">
        <f t="shared" si="26"/>
        <v>0</v>
      </c>
    </row>
    <row r="583" spans="1:33" s="209" customFormat="1" ht="13.8" x14ac:dyDescent="0.3">
      <c r="A583" s="210">
        <v>485</v>
      </c>
      <c r="B583" s="211">
        <v>485258071</v>
      </c>
      <c r="C583" s="212" t="s">
        <v>281</v>
      </c>
      <c r="D583" s="211">
        <v>258</v>
      </c>
      <c r="E583" s="212" t="s">
        <v>97</v>
      </c>
      <c r="F583" s="211">
        <v>71</v>
      </c>
      <c r="G583" s="213" t="s">
        <v>24</v>
      </c>
      <c r="H583" s="374">
        <v>2</v>
      </c>
      <c r="I583" s="201">
        <v>11259</v>
      </c>
      <c r="J583" s="202">
        <v>5314</v>
      </c>
      <c r="K583" s="202">
        <v>0</v>
      </c>
      <c r="L583" s="202">
        <v>893</v>
      </c>
      <c r="M583" s="375">
        <v>17466</v>
      </c>
      <c r="N583" s="203">
        <v>4.4806517311608958E-2</v>
      </c>
      <c r="O583" s="204">
        <v>0</v>
      </c>
      <c r="P583" s="205">
        <v>0.09</v>
      </c>
      <c r="Q583" s="205">
        <v>1.6235268786991242E-3</v>
      </c>
      <c r="R583" s="206">
        <v>0</v>
      </c>
      <c r="S583" s="207">
        <v>32404</v>
      </c>
      <c r="T583" s="208">
        <v>0</v>
      </c>
      <c r="U583" s="208">
        <v>0</v>
      </c>
      <c r="V583" s="208">
        <v>0</v>
      </c>
      <c r="W583" s="208">
        <v>1746</v>
      </c>
      <c r="X583" s="378">
        <v>34150</v>
      </c>
      <c r="Y583" s="215">
        <v>0</v>
      </c>
      <c r="Z583" s="204">
        <v>0</v>
      </c>
      <c r="AA583" s="202">
        <v>0</v>
      </c>
      <c r="AB583" s="202">
        <v>0</v>
      </c>
      <c r="AC583" s="214">
        <v>0</v>
      </c>
      <c r="AE583" s="227">
        <f t="shared" si="24"/>
        <v>0</v>
      </c>
      <c r="AF583" s="228">
        <f t="shared" si="25"/>
        <v>0</v>
      </c>
      <c r="AG583" s="229">
        <f t="shared" si="26"/>
        <v>0</v>
      </c>
    </row>
    <row r="584" spans="1:33" s="209" customFormat="1" ht="13.8" x14ac:dyDescent="0.3">
      <c r="A584" s="210">
        <v>485</v>
      </c>
      <c r="B584" s="211">
        <v>485258107</v>
      </c>
      <c r="C584" s="212" t="s">
        <v>281</v>
      </c>
      <c r="D584" s="211">
        <v>258</v>
      </c>
      <c r="E584" s="212" t="s">
        <v>97</v>
      </c>
      <c r="F584" s="211">
        <v>107</v>
      </c>
      <c r="G584" s="213" t="s">
        <v>443</v>
      </c>
      <c r="H584" s="374">
        <v>1</v>
      </c>
      <c r="I584" s="201">
        <v>11372.679910301034</v>
      </c>
      <c r="J584" s="202">
        <v>4169</v>
      </c>
      <c r="K584" s="202">
        <v>0</v>
      </c>
      <c r="L584" s="202">
        <v>893</v>
      </c>
      <c r="M584" s="375">
        <v>16434.679910301034</v>
      </c>
      <c r="N584" s="203">
        <v>2.2403258655804479E-2</v>
      </c>
      <c r="O584" s="204">
        <v>0</v>
      </c>
      <c r="P584" s="205">
        <v>0.09</v>
      </c>
      <c r="Q584" s="205">
        <v>2.9632013996499352E-4</v>
      </c>
      <c r="R584" s="206">
        <v>0</v>
      </c>
      <c r="S584" s="207">
        <v>15193</v>
      </c>
      <c r="T584" s="208">
        <v>0</v>
      </c>
      <c r="U584" s="208">
        <v>0</v>
      </c>
      <c r="V584" s="208">
        <v>0</v>
      </c>
      <c r="W584" s="208">
        <v>873</v>
      </c>
      <c r="X584" s="378">
        <v>16066</v>
      </c>
      <c r="Y584" s="215">
        <v>0</v>
      </c>
      <c r="Z584" s="204">
        <v>0</v>
      </c>
      <c r="AA584" s="202">
        <v>0</v>
      </c>
      <c r="AB584" s="202">
        <v>0</v>
      </c>
      <c r="AC584" s="214">
        <v>0</v>
      </c>
      <c r="AE584" s="227">
        <f t="shared" si="24"/>
        <v>0</v>
      </c>
      <c r="AF584" s="228">
        <f t="shared" si="25"/>
        <v>0</v>
      </c>
      <c r="AG584" s="229">
        <f t="shared" si="26"/>
        <v>0</v>
      </c>
    </row>
    <row r="585" spans="1:33" s="209" customFormat="1" ht="13.8" x14ac:dyDescent="0.3">
      <c r="A585" s="210">
        <v>485</v>
      </c>
      <c r="B585" s="211">
        <v>485258163</v>
      </c>
      <c r="C585" s="212" t="s">
        <v>281</v>
      </c>
      <c r="D585" s="211">
        <v>258</v>
      </c>
      <c r="E585" s="212" t="s">
        <v>97</v>
      </c>
      <c r="F585" s="211">
        <v>163</v>
      </c>
      <c r="G585" s="213" t="s">
        <v>27</v>
      </c>
      <c r="H585" s="374">
        <v>13</v>
      </c>
      <c r="I585" s="201">
        <v>11779</v>
      </c>
      <c r="J585" s="202">
        <v>498</v>
      </c>
      <c r="K585" s="202">
        <v>0</v>
      </c>
      <c r="L585" s="202">
        <v>893</v>
      </c>
      <c r="M585" s="375">
        <v>13170</v>
      </c>
      <c r="N585" s="203">
        <v>0.29124236252545826</v>
      </c>
      <c r="O585" s="204">
        <v>0</v>
      </c>
      <c r="P585" s="205">
        <v>0.18</v>
      </c>
      <c r="Q585" s="205">
        <v>9.3618846151728011E-2</v>
      </c>
      <c r="R585" s="206">
        <v>0</v>
      </c>
      <c r="S585" s="207">
        <v>156026</v>
      </c>
      <c r="T585" s="208">
        <v>0</v>
      </c>
      <c r="U585" s="208">
        <v>0</v>
      </c>
      <c r="V585" s="208">
        <v>0</v>
      </c>
      <c r="W585" s="208">
        <v>11349</v>
      </c>
      <c r="X585" s="378">
        <v>167375</v>
      </c>
      <c r="Y585" s="215">
        <v>3</v>
      </c>
      <c r="Z585" s="204">
        <v>0</v>
      </c>
      <c r="AA585" s="202">
        <v>0</v>
      </c>
      <c r="AB585" s="202">
        <v>0</v>
      </c>
      <c r="AC585" s="214">
        <v>0</v>
      </c>
      <c r="AE585" s="227">
        <f t="shared" si="24"/>
        <v>0</v>
      </c>
      <c r="AF585" s="228">
        <f t="shared" si="25"/>
        <v>0</v>
      </c>
      <c r="AG585" s="229">
        <f t="shared" si="26"/>
        <v>0</v>
      </c>
    </row>
    <row r="586" spans="1:33" s="209" customFormat="1" ht="13.8" x14ac:dyDescent="0.3">
      <c r="A586" s="210">
        <v>485</v>
      </c>
      <c r="B586" s="211">
        <v>485258168</v>
      </c>
      <c r="C586" s="212" t="s">
        <v>281</v>
      </c>
      <c r="D586" s="211">
        <v>258</v>
      </c>
      <c r="E586" s="212" t="s">
        <v>97</v>
      </c>
      <c r="F586" s="211">
        <v>168</v>
      </c>
      <c r="G586" s="213" t="s">
        <v>117</v>
      </c>
      <c r="H586" s="374">
        <v>1</v>
      </c>
      <c r="I586" s="201">
        <v>12390</v>
      </c>
      <c r="J586" s="202">
        <v>6710</v>
      </c>
      <c r="K586" s="202">
        <v>0</v>
      </c>
      <c r="L586" s="202">
        <v>893</v>
      </c>
      <c r="M586" s="375">
        <v>19993</v>
      </c>
      <c r="N586" s="203">
        <v>2.2403258655804479E-2</v>
      </c>
      <c r="O586" s="204">
        <v>0</v>
      </c>
      <c r="P586" s="205">
        <v>0.09</v>
      </c>
      <c r="Q586" s="205">
        <v>4.5874355163050121E-2</v>
      </c>
      <c r="R586" s="206">
        <v>0</v>
      </c>
      <c r="S586" s="207">
        <v>18672</v>
      </c>
      <c r="T586" s="208">
        <v>0</v>
      </c>
      <c r="U586" s="208">
        <v>0</v>
      </c>
      <c r="V586" s="208">
        <v>0</v>
      </c>
      <c r="W586" s="208">
        <v>873</v>
      </c>
      <c r="X586" s="378">
        <v>19545</v>
      </c>
      <c r="Y586" s="215">
        <v>0</v>
      </c>
      <c r="Z586" s="204">
        <v>0</v>
      </c>
      <c r="AA586" s="202">
        <v>0</v>
      </c>
      <c r="AB586" s="202">
        <v>0</v>
      </c>
      <c r="AC586" s="214">
        <v>0</v>
      </c>
      <c r="AE586" s="227">
        <f t="shared" ref="AE586:AE649" si="27">IFERROR(VLOOKUP($B586,_18PJ,7,FALSE),0)</f>
        <v>0</v>
      </c>
      <c r="AF586" s="228">
        <f t="shared" ref="AF586:AF649" si="28">IFERROR(VLOOKUP($B586,_18PJ,8,FALSE),0)</f>
        <v>0</v>
      </c>
      <c r="AG586" s="229">
        <f t="shared" ref="AG586:AG649" si="29">IFERROR(VLOOKUP($B586,_18PJ,9,FALSE),0)</f>
        <v>0</v>
      </c>
    </row>
    <row r="587" spans="1:33" s="209" customFormat="1" ht="13.8" x14ac:dyDescent="0.3">
      <c r="A587" s="210">
        <v>485</v>
      </c>
      <c r="B587" s="211">
        <v>485258229</v>
      </c>
      <c r="C587" s="212" t="s">
        <v>281</v>
      </c>
      <c r="D587" s="211">
        <v>258</v>
      </c>
      <c r="E587" s="212" t="s">
        <v>97</v>
      </c>
      <c r="F587" s="211">
        <v>229</v>
      </c>
      <c r="G587" s="213" t="s">
        <v>113</v>
      </c>
      <c r="H587" s="374">
        <v>14</v>
      </c>
      <c r="I587" s="201">
        <v>11906</v>
      </c>
      <c r="J587" s="202">
        <v>2053</v>
      </c>
      <c r="K587" s="202">
        <v>0</v>
      </c>
      <c r="L587" s="202">
        <v>893</v>
      </c>
      <c r="M587" s="375">
        <v>14852</v>
      </c>
      <c r="N587" s="203">
        <v>0.31364562118126277</v>
      </c>
      <c r="O587" s="204">
        <v>0</v>
      </c>
      <c r="P587" s="205">
        <v>0.09</v>
      </c>
      <c r="Q587" s="205">
        <v>1.0365472796524909E-2</v>
      </c>
      <c r="R587" s="206">
        <v>0</v>
      </c>
      <c r="S587" s="207">
        <v>191044</v>
      </c>
      <c r="T587" s="208">
        <v>0</v>
      </c>
      <c r="U587" s="208">
        <v>0</v>
      </c>
      <c r="V587" s="208">
        <v>0</v>
      </c>
      <c r="W587" s="208">
        <v>12222</v>
      </c>
      <c r="X587" s="378">
        <v>203266</v>
      </c>
      <c r="Y587" s="215">
        <v>5</v>
      </c>
      <c r="Z587" s="204">
        <v>0</v>
      </c>
      <c r="AA587" s="202">
        <v>0</v>
      </c>
      <c r="AB587" s="202">
        <v>0</v>
      </c>
      <c r="AC587" s="214">
        <v>0</v>
      </c>
      <c r="AE587" s="227">
        <f t="shared" si="27"/>
        <v>0</v>
      </c>
      <c r="AF587" s="228">
        <f t="shared" si="28"/>
        <v>0</v>
      </c>
      <c r="AG587" s="229">
        <f t="shared" si="29"/>
        <v>0</v>
      </c>
    </row>
    <row r="588" spans="1:33" s="209" customFormat="1" ht="13.8" x14ac:dyDescent="0.3">
      <c r="A588" s="210">
        <v>485</v>
      </c>
      <c r="B588" s="211">
        <v>485258248</v>
      </c>
      <c r="C588" s="212" t="s">
        <v>281</v>
      </c>
      <c r="D588" s="211">
        <v>258</v>
      </c>
      <c r="E588" s="212" t="s">
        <v>97</v>
      </c>
      <c r="F588" s="211">
        <v>248</v>
      </c>
      <c r="G588" s="213" t="s">
        <v>30</v>
      </c>
      <c r="H588" s="374">
        <v>2</v>
      </c>
      <c r="I588" s="201">
        <v>9269</v>
      </c>
      <c r="J588" s="202">
        <v>739</v>
      </c>
      <c r="K588" s="202">
        <v>0</v>
      </c>
      <c r="L588" s="202">
        <v>893</v>
      </c>
      <c r="M588" s="375">
        <v>10901</v>
      </c>
      <c r="N588" s="203">
        <v>4.4806517311608958E-2</v>
      </c>
      <c r="O588" s="204">
        <v>0</v>
      </c>
      <c r="P588" s="205">
        <v>0.09</v>
      </c>
      <c r="Q588" s="205">
        <v>4.9600993687720175E-2</v>
      </c>
      <c r="R588" s="206">
        <v>0</v>
      </c>
      <c r="S588" s="207">
        <v>19568</v>
      </c>
      <c r="T588" s="208">
        <v>0</v>
      </c>
      <c r="U588" s="208">
        <v>0</v>
      </c>
      <c r="V588" s="208">
        <v>0</v>
      </c>
      <c r="W588" s="208">
        <v>1746</v>
      </c>
      <c r="X588" s="378">
        <v>21314</v>
      </c>
      <c r="Y588" s="215">
        <v>2</v>
      </c>
      <c r="Z588" s="204">
        <v>0</v>
      </c>
      <c r="AA588" s="202">
        <v>0</v>
      </c>
      <c r="AB588" s="202">
        <v>0</v>
      </c>
      <c r="AC588" s="214">
        <v>0</v>
      </c>
      <c r="AE588" s="227">
        <f t="shared" si="27"/>
        <v>0</v>
      </c>
      <c r="AF588" s="228">
        <f t="shared" si="28"/>
        <v>0</v>
      </c>
      <c r="AG588" s="229">
        <f t="shared" si="29"/>
        <v>0</v>
      </c>
    </row>
    <row r="589" spans="1:33" s="209" customFormat="1" ht="13.8" x14ac:dyDescent="0.3">
      <c r="A589" s="210">
        <v>485</v>
      </c>
      <c r="B589" s="211">
        <v>485258258</v>
      </c>
      <c r="C589" s="212" t="s">
        <v>281</v>
      </c>
      <c r="D589" s="211">
        <v>258</v>
      </c>
      <c r="E589" s="212" t="s">
        <v>97</v>
      </c>
      <c r="F589" s="211">
        <v>258</v>
      </c>
      <c r="G589" s="213" t="s">
        <v>97</v>
      </c>
      <c r="H589" s="374">
        <v>453</v>
      </c>
      <c r="I589" s="201">
        <v>10825</v>
      </c>
      <c r="J589" s="202">
        <v>3456</v>
      </c>
      <c r="K589" s="202">
        <v>0</v>
      </c>
      <c r="L589" s="202">
        <v>893</v>
      </c>
      <c r="M589" s="375">
        <v>15174</v>
      </c>
      <c r="N589" s="203">
        <v>10.148676171079403</v>
      </c>
      <c r="O589" s="204">
        <v>0</v>
      </c>
      <c r="P589" s="205">
        <v>0.09</v>
      </c>
      <c r="Q589" s="205">
        <v>9.5256771441533661E-2</v>
      </c>
      <c r="R589" s="206">
        <v>0</v>
      </c>
      <c r="S589" s="207">
        <v>6660405</v>
      </c>
      <c r="T589" s="208">
        <v>0</v>
      </c>
      <c r="U589" s="208">
        <v>-336072</v>
      </c>
      <c r="V589" s="208">
        <v>0</v>
      </c>
      <c r="W589" s="208">
        <v>395469</v>
      </c>
      <c r="X589" s="378">
        <v>6719802</v>
      </c>
      <c r="Y589" s="215">
        <v>209</v>
      </c>
      <c r="Z589" s="204">
        <v>23.528311408171763</v>
      </c>
      <c r="AA589" s="202">
        <v>357181</v>
      </c>
      <c r="AB589" s="202">
        <v>0</v>
      </c>
      <c r="AC589" s="214">
        <v>0</v>
      </c>
      <c r="AE589" s="227">
        <f t="shared" si="27"/>
        <v>0</v>
      </c>
      <c r="AF589" s="228">
        <f t="shared" si="28"/>
        <v>0</v>
      </c>
      <c r="AG589" s="229">
        <f t="shared" si="29"/>
        <v>0</v>
      </c>
    </row>
    <row r="590" spans="1:33" s="209" customFormat="1" ht="13.8" x14ac:dyDescent="0.3">
      <c r="A590" s="210">
        <v>485</v>
      </c>
      <c r="B590" s="211">
        <v>485258291</v>
      </c>
      <c r="C590" s="212" t="s">
        <v>281</v>
      </c>
      <c r="D590" s="211">
        <v>258</v>
      </c>
      <c r="E590" s="212" t="s">
        <v>97</v>
      </c>
      <c r="F590" s="211">
        <v>291</v>
      </c>
      <c r="G590" s="213" t="s">
        <v>118</v>
      </c>
      <c r="H590" s="374">
        <v>2</v>
      </c>
      <c r="I590" s="201">
        <v>10127</v>
      </c>
      <c r="J590" s="202">
        <v>6184</v>
      </c>
      <c r="K590" s="202">
        <v>0</v>
      </c>
      <c r="L590" s="202">
        <v>893</v>
      </c>
      <c r="M590" s="375">
        <v>17204</v>
      </c>
      <c r="N590" s="203">
        <v>4.4806517311608958E-2</v>
      </c>
      <c r="O590" s="204">
        <v>0</v>
      </c>
      <c r="P590" s="205">
        <v>0.09</v>
      </c>
      <c r="Q590" s="205">
        <v>1.1294604160528455E-2</v>
      </c>
      <c r="R590" s="206">
        <v>0</v>
      </c>
      <c r="S590" s="207">
        <v>31892</v>
      </c>
      <c r="T590" s="208">
        <v>0</v>
      </c>
      <c r="U590" s="208">
        <v>0</v>
      </c>
      <c r="V590" s="208">
        <v>0</v>
      </c>
      <c r="W590" s="208">
        <v>1746</v>
      </c>
      <c r="X590" s="378">
        <v>33638</v>
      </c>
      <c r="Y590" s="215">
        <v>1</v>
      </c>
      <c r="Z590" s="204">
        <v>0</v>
      </c>
      <c r="AA590" s="202">
        <v>0</v>
      </c>
      <c r="AB590" s="202">
        <v>0</v>
      </c>
      <c r="AC590" s="214">
        <v>0</v>
      </c>
      <c r="AE590" s="227">
        <f t="shared" si="27"/>
        <v>0</v>
      </c>
      <c r="AF590" s="228">
        <f t="shared" si="28"/>
        <v>0</v>
      </c>
      <c r="AG590" s="229">
        <f t="shared" si="29"/>
        <v>0</v>
      </c>
    </row>
    <row r="591" spans="1:33" s="209" customFormat="1" ht="13.8" x14ac:dyDescent="0.3">
      <c r="A591" s="210">
        <v>485</v>
      </c>
      <c r="B591" s="211">
        <v>485258675</v>
      </c>
      <c r="C591" s="212" t="s">
        <v>281</v>
      </c>
      <c r="D591" s="211">
        <v>258</v>
      </c>
      <c r="E591" s="212" t="s">
        <v>97</v>
      </c>
      <c r="F591" s="211">
        <v>675</v>
      </c>
      <c r="G591" s="213" t="s">
        <v>282</v>
      </c>
      <c r="H591" s="374">
        <v>1</v>
      </c>
      <c r="I591" s="201">
        <v>14107</v>
      </c>
      <c r="J591" s="202">
        <v>10009</v>
      </c>
      <c r="K591" s="202">
        <v>0</v>
      </c>
      <c r="L591" s="202">
        <v>893</v>
      </c>
      <c r="M591" s="375">
        <v>25009</v>
      </c>
      <c r="N591" s="203">
        <v>2.2403258655804479E-2</v>
      </c>
      <c r="O591" s="204">
        <v>0</v>
      </c>
      <c r="P591" s="205">
        <v>0.09</v>
      </c>
      <c r="Q591" s="205">
        <v>7.434829060637188E-4</v>
      </c>
      <c r="R591" s="206">
        <v>0</v>
      </c>
      <c r="S591" s="207">
        <v>23576</v>
      </c>
      <c r="T591" s="208">
        <v>0</v>
      </c>
      <c r="U591" s="208">
        <v>0</v>
      </c>
      <c r="V591" s="208">
        <v>0</v>
      </c>
      <c r="W591" s="208">
        <v>873</v>
      </c>
      <c r="X591" s="378">
        <v>24449</v>
      </c>
      <c r="Y591" s="215">
        <v>0</v>
      </c>
      <c r="Z591" s="204">
        <v>0</v>
      </c>
      <c r="AA591" s="202">
        <v>0</v>
      </c>
      <c r="AB591" s="202">
        <v>0</v>
      </c>
      <c r="AC591" s="214">
        <v>0</v>
      </c>
      <c r="AE591" s="227">
        <f t="shared" si="27"/>
        <v>0</v>
      </c>
      <c r="AF591" s="228">
        <f t="shared" si="28"/>
        <v>0</v>
      </c>
      <c r="AG591" s="229">
        <f t="shared" si="29"/>
        <v>0</v>
      </c>
    </row>
    <row r="592" spans="1:33" s="209" customFormat="1" ht="13.8" x14ac:dyDescent="0.3">
      <c r="A592" s="210">
        <v>486</v>
      </c>
      <c r="B592" s="211">
        <v>486348151</v>
      </c>
      <c r="C592" s="212" t="s">
        <v>283</v>
      </c>
      <c r="D592" s="211">
        <v>348</v>
      </c>
      <c r="E592" s="212" t="s">
        <v>132</v>
      </c>
      <c r="F592" s="211">
        <v>151</v>
      </c>
      <c r="G592" s="213" t="s">
        <v>178</v>
      </c>
      <c r="H592" s="374">
        <v>2</v>
      </c>
      <c r="I592" s="201">
        <v>9866</v>
      </c>
      <c r="J592" s="202">
        <v>1577</v>
      </c>
      <c r="K592" s="202">
        <v>0</v>
      </c>
      <c r="L592" s="202">
        <v>893</v>
      </c>
      <c r="M592" s="375">
        <v>12336</v>
      </c>
      <c r="N592" s="203">
        <v>1.1940298507462687E-2</v>
      </c>
      <c r="O592" s="204">
        <v>0</v>
      </c>
      <c r="P592" s="205">
        <v>0.09</v>
      </c>
      <c r="Q592" s="205">
        <v>7.4302737945949968E-3</v>
      </c>
      <c r="R592" s="206">
        <v>0</v>
      </c>
      <c r="S592" s="207">
        <v>22750</v>
      </c>
      <c r="T592" s="208">
        <v>0</v>
      </c>
      <c r="U592" s="208">
        <v>0</v>
      </c>
      <c r="V592" s="208">
        <v>0</v>
      </c>
      <c r="W592" s="208">
        <v>1776</v>
      </c>
      <c r="X592" s="378">
        <v>24526</v>
      </c>
      <c r="Y592" s="215">
        <v>0</v>
      </c>
      <c r="Z592" s="204">
        <v>0</v>
      </c>
      <c r="AA592" s="202">
        <v>0</v>
      </c>
      <c r="AB592" s="202">
        <v>0</v>
      </c>
      <c r="AC592" s="214">
        <v>0</v>
      </c>
      <c r="AE592" s="227">
        <f t="shared" si="27"/>
        <v>0</v>
      </c>
      <c r="AF592" s="228">
        <f t="shared" si="28"/>
        <v>0</v>
      </c>
      <c r="AG592" s="229">
        <f t="shared" si="29"/>
        <v>0</v>
      </c>
    </row>
    <row r="593" spans="1:33" s="209" customFormat="1" ht="13.8" x14ac:dyDescent="0.3">
      <c r="A593" s="210">
        <v>486</v>
      </c>
      <c r="B593" s="211">
        <v>486348186</v>
      </c>
      <c r="C593" s="212" t="s">
        <v>283</v>
      </c>
      <c r="D593" s="211">
        <v>348</v>
      </c>
      <c r="E593" s="212" t="s">
        <v>132</v>
      </c>
      <c r="F593" s="211">
        <v>186</v>
      </c>
      <c r="G593" s="213" t="s">
        <v>180</v>
      </c>
      <c r="H593" s="374">
        <v>1</v>
      </c>
      <c r="I593" s="201">
        <v>14961</v>
      </c>
      <c r="J593" s="202">
        <v>6222</v>
      </c>
      <c r="K593" s="202">
        <v>0</v>
      </c>
      <c r="L593" s="202">
        <v>893</v>
      </c>
      <c r="M593" s="375">
        <v>22076</v>
      </c>
      <c r="N593" s="203">
        <v>5.9701492537313433E-3</v>
      </c>
      <c r="O593" s="204">
        <v>0</v>
      </c>
      <c r="P593" s="205">
        <v>0.09</v>
      </c>
      <c r="Q593" s="205">
        <v>3.4850578660176722E-3</v>
      </c>
      <c r="R593" s="206">
        <v>0</v>
      </c>
      <c r="S593" s="207">
        <v>21057</v>
      </c>
      <c r="T593" s="208">
        <v>0</v>
      </c>
      <c r="U593" s="208">
        <v>0</v>
      </c>
      <c r="V593" s="208">
        <v>0</v>
      </c>
      <c r="W593" s="208">
        <v>888</v>
      </c>
      <c r="X593" s="378">
        <v>21945</v>
      </c>
      <c r="Y593" s="215">
        <v>0</v>
      </c>
      <c r="Z593" s="204">
        <v>0</v>
      </c>
      <c r="AA593" s="202">
        <v>0</v>
      </c>
      <c r="AB593" s="202">
        <v>0</v>
      </c>
      <c r="AC593" s="214">
        <v>0</v>
      </c>
      <c r="AE593" s="227">
        <f t="shared" si="27"/>
        <v>0</v>
      </c>
      <c r="AF593" s="228">
        <f t="shared" si="28"/>
        <v>0</v>
      </c>
      <c r="AG593" s="229">
        <f t="shared" si="29"/>
        <v>0</v>
      </c>
    </row>
    <row r="594" spans="1:33" s="209" customFormat="1" ht="13.8" x14ac:dyDescent="0.3">
      <c r="A594" s="210">
        <v>486</v>
      </c>
      <c r="B594" s="211">
        <v>486348214</v>
      </c>
      <c r="C594" s="212" t="s">
        <v>283</v>
      </c>
      <c r="D594" s="211">
        <v>348</v>
      </c>
      <c r="E594" s="212" t="s">
        <v>132</v>
      </c>
      <c r="F594" s="211">
        <v>214</v>
      </c>
      <c r="G594" s="213" t="s">
        <v>203</v>
      </c>
      <c r="H594" s="374">
        <v>1</v>
      </c>
      <c r="I594" s="201">
        <v>8749</v>
      </c>
      <c r="J594" s="202">
        <v>1609</v>
      </c>
      <c r="K594" s="202">
        <v>0</v>
      </c>
      <c r="L594" s="202">
        <v>893</v>
      </c>
      <c r="M594" s="375">
        <v>11251</v>
      </c>
      <c r="N594" s="203">
        <v>5.9701492537313433E-3</v>
      </c>
      <c r="O594" s="204">
        <v>0</v>
      </c>
      <c r="P594" s="205">
        <v>0.09</v>
      </c>
      <c r="Q594" s="205">
        <v>7.1617815318937442E-4</v>
      </c>
      <c r="R594" s="206">
        <v>0</v>
      </c>
      <c r="S594" s="207">
        <v>10296</v>
      </c>
      <c r="T594" s="208">
        <v>0</v>
      </c>
      <c r="U594" s="208">
        <v>0</v>
      </c>
      <c r="V594" s="208">
        <v>0</v>
      </c>
      <c r="W594" s="208">
        <v>888</v>
      </c>
      <c r="X594" s="378">
        <v>11184</v>
      </c>
      <c r="Y594" s="215">
        <v>0</v>
      </c>
      <c r="Z594" s="204">
        <v>0</v>
      </c>
      <c r="AA594" s="202">
        <v>0</v>
      </c>
      <c r="AB594" s="202">
        <v>0</v>
      </c>
      <c r="AC594" s="214">
        <v>0</v>
      </c>
      <c r="AE594" s="227">
        <f t="shared" si="27"/>
        <v>0</v>
      </c>
      <c r="AF594" s="228">
        <f t="shared" si="28"/>
        <v>0</v>
      </c>
      <c r="AG594" s="229">
        <f t="shared" si="29"/>
        <v>0</v>
      </c>
    </row>
    <row r="595" spans="1:33" s="209" customFormat="1" ht="13.8" x14ac:dyDescent="0.3">
      <c r="A595" s="210">
        <v>486</v>
      </c>
      <c r="B595" s="211">
        <v>486348271</v>
      </c>
      <c r="C595" s="212" t="s">
        <v>283</v>
      </c>
      <c r="D595" s="211">
        <v>348</v>
      </c>
      <c r="E595" s="212" t="s">
        <v>132</v>
      </c>
      <c r="F595" s="211">
        <v>271</v>
      </c>
      <c r="G595" s="213" t="s">
        <v>129</v>
      </c>
      <c r="H595" s="374">
        <v>1</v>
      </c>
      <c r="I595" s="201">
        <v>10007.832304765054</v>
      </c>
      <c r="J595" s="202">
        <v>2821</v>
      </c>
      <c r="K595" s="202">
        <v>0</v>
      </c>
      <c r="L595" s="202">
        <v>893</v>
      </c>
      <c r="M595" s="375">
        <v>13721.832304765054</v>
      </c>
      <c r="N595" s="203">
        <v>5.9701492537313433E-3</v>
      </c>
      <c r="O595" s="204">
        <v>0</v>
      </c>
      <c r="P595" s="205">
        <v>0.09</v>
      </c>
      <c r="Q595" s="205">
        <v>4.8286132983035562E-3</v>
      </c>
      <c r="R595" s="206">
        <v>0</v>
      </c>
      <c r="S595" s="207">
        <v>12752</v>
      </c>
      <c r="T595" s="208">
        <v>0</v>
      </c>
      <c r="U595" s="208">
        <v>0</v>
      </c>
      <c r="V595" s="208">
        <v>0</v>
      </c>
      <c r="W595" s="208">
        <v>888</v>
      </c>
      <c r="X595" s="378">
        <v>13640</v>
      </c>
      <c r="Y595" s="215">
        <v>0</v>
      </c>
      <c r="Z595" s="204">
        <v>0</v>
      </c>
      <c r="AA595" s="202">
        <v>0</v>
      </c>
      <c r="AB595" s="202">
        <v>0</v>
      </c>
      <c r="AC595" s="214">
        <v>0</v>
      </c>
      <c r="AE595" s="227">
        <f t="shared" si="27"/>
        <v>0</v>
      </c>
      <c r="AF595" s="228">
        <f t="shared" si="28"/>
        <v>0</v>
      </c>
      <c r="AG595" s="229">
        <f t="shared" si="29"/>
        <v>0</v>
      </c>
    </row>
    <row r="596" spans="1:33" s="209" customFormat="1" ht="13.8" x14ac:dyDescent="0.3">
      <c r="A596" s="210">
        <v>486</v>
      </c>
      <c r="B596" s="211">
        <v>486348316</v>
      </c>
      <c r="C596" s="212" t="s">
        <v>283</v>
      </c>
      <c r="D596" s="211">
        <v>348</v>
      </c>
      <c r="E596" s="212" t="s">
        <v>132</v>
      </c>
      <c r="F596" s="211">
        <v>316</v>
      </c>
      <c r="G596" s="213" t="s">
        <v>182</v>
      </c>
      <c r="H596" s="374">
        <v>1</v>
      </c>
      <c r="I596" s="201">
        <v>8704</v>
      </c>
      <c r="J596" s="202">
        <v>1192</v>
      </c>
      <c r="K596" s="202">
        <v>0</v>
      </c>
      <c r="L596" s="202">
        <v>893</v>
      </c>
      <c r="M596" s="375">
        <v>10789</v>
      </c>
      <c r="N596" s="203">
        <v>5.9701492537313433E-3</v>
      </c>
      <c r="O596" s="204">
        <v>0</v>
      </c>
      <c r="P596" s="205">
        <v>0.18</v>
      </c>
      <c r="Q596" s="205">
        <v>5.6396991841274578E-3</v>
      </c>
      <c r="R596" s="206">
        <v>0</v>
      </c>
      <c r="S596" s="207">
        <v>9837</v>
      </c>
      <c r="T596" s="208">
        <v>0</v>
      </c>
      <c r="U596" s="208">
        <v>0</v>
      </c>
      <c r="V596" s="208">
        <v>0</v>
      </c>
      <c r="W596" s="208">
        <v>888</v>
      </c>
      <c r="X596" s="378">
        <v>10725</v>
      </c>
      <c r="Y596" s="215">
        <v>0</v>
      </c>
      <c r="Z596" s="204">
        <v>0</v>
      </c>
      <c r="AA596" s="202">
        <v>0</v>
      </c>
      <c r="AB596" s="202">
        <v>0</v>
      </c>
      <c r="AC596" s="214">
        <v>0</v>
      </c>
      <c r="AE596" s="227">
        <f t="shared" si="27"/>
        <v>0</v>
      </c>
      <c r="AF596" s="228">
        <f t="shared" si="28"/>
        <v>0</v>
      </c>
      <c r="AG596" s="229">
        <f t="shared" si="29"/>
        <v>0</v>
      </c>
    </row>
    <row r="597" spans="1:33" s="209" customFormat="1" ht="13.8" x14ac:dyDescent="0.3">
      <c r="A597" s="210">
        <v>486</v>
      </c>
      <c r="B597" s="211">
        <v>486348348</v>
      </c>
      <c r="C597" s="212" t="s">
        <v>283</v>
      </c>
      <c r="D597" s="211">
        <v>348</v>
      </c>
      <c r="E597" s="212" t="s">
        <v>132</v>
      </c>
      <c r="F597" s="211">
        <v>348</v>
      </c>
      <c r="G597" s="213" t="s">
        <v>132</v>
      </c>
      <c r="H597" s="374">
        <v>664</v>
      </c>
      <c r="I597" s="201">
        <v>12014</v>
      </c>
      <c r="J597" s="202">
        <v>100</v>
      </c>
      <c r="K597" s="202">
        <v>0</v>
      </c>
      <c r="L597" s="202">
        <v>893</v>
      </c>
      <c r="M597" s="375">
        <v>13007</v>
      </c>
      <c r="N597" s="203">
        <v>3.964179104477588</v>
      </c>
      <c r="O597" s="204">
        <v>0</v>
      </c>
      <c r="P597" s="205">
        <v>0.09</v>
      </c>
      <c r="Q597" s="205">
        <v>6.3287106966539594E-2</v>
      </c>
      <c r="R597" s="206">
        <v>0</v>
      </c>
      <c r="S597" s="207">
        <v>7995888</v>
      </c>
      <c r="T597" s="208">
        <v>0</v>
      </c>
      <c r="U597" s="208">
        <v>0</v>
      </c>
      <c r="V597" s="208">
        <v>0</v>
      </c>
      <c r="W597" s="208">
        <v>589632</v>
      </c>
      <c r="X597" s="378">
        <v>8585520</v>
      </c>
      <c r="Y597" s="215">
        <v>0</v>
      </c>
      <c r="Z597" s="204">
        <v>0</v>
      </c>
      <c r="AA597" s="202">
        <v>0</v>
      </c>
      <c r="AB597" s="202">
        <v>0</v>
      </c>
      <c r="AC597" s="214">
        <v>0</v>
      </c>
      <c r="AE597" s="227">
        <f t="shared" si="27"/>
        <v>0</v>
      </c>
      <c r="AF597" s="228">
        <f t="shared" si="28"/>
        <v>0</v>
      </c>
      <c r="AG597" s="229">
        <f t="shared" si="29"/>
        <v>0</v>
      </c>
    </row>
    <row r="598" spans="1:33" s="209" customFormat="1" ht="13.8" x14ac:dyDescent="0.3">
      <c r="A598" s="210">
        <v>487</v>
      </c>
      <c r="B598" s="211">
        <v>487049010</v>
      </c>
      <c r="C598" s="212" t="s">
        <v>284</v>
      </c>
      <c r="D598" s="211">
        <v>49</v>
      </c>
      <c r="E598" s="212" t="s">
        <v>96</v>
      </c>
      <c r="F598" s="211">
        <v>10</v>
      </c>
      <c r="G598" s="213" t="s">
        <v>99</v>
      </c>
      <c r="H598" s="374">
        <v>1</v>
      </c>
      <c r="I598" s="201">
        <v>15250</v>
      </c>
      <c r="J598" s="202">
        <v>5041</v>
      </c>
      <c r="K598" s="202">
        <v>0</v>
      </c>
      <c r="L598" s="202">
        <v>893</v>
      </c>
      <c r="M598" s="375">
        <v>21184</v>
      </c>
      <c r="N598" s="203">
        <v>0</v>
      </c>
      <c r="O598" s="204">
        <v>0</v>
      </c>
      <c r="P598" s="205">
        <v>0.09</v>
      </c>
      <c r="Q598" s="205">
        <v>1.5117767519426143E-3</v>
      </c>
      <c r="R598" s="206">
        <v>0</v>
      </c>
      <c r="S598" s="207">
        <v>20291</v>
      </c>
      <c r="T598" s="208">
        <v>0</v>
      </c>
      <c r="U598" s="208">
        <v>0</v>
      </c>
      <c r="V598" s="208">
        <v>0</v>
      </c>
      <c r="W598" s="208">
        <v>893</v>
      </c>
      <c r="X598" s="378">
        <v>21184</v>
      </c>
      <c r="Y598" s="215">
        <v>0</v>
      </c>
      <c r="Z598" s="204">
        <v>0</v>
      </c>
      <c r="AA598" s="202">
        <v>0</v>
      </c>
      <c r="AB598" s="202">
        <v>0</v>
      </c>
      <c r="AC598" s="214">
        <v>0</v>
      </c>
      <c r="AE598" s="227">
        <f t="shared" si="27"/>
        <v>0</v>
      </c>
      <c r="AF598" s="228">
        <f t="shared" si="28"/>
        <v>0</v>
      </c>
      <c r="AG598" s="229">
        <f t="shared" si="29"/>
        <v>0</v>
      </c>
    </row>
    <row r="599" spans="1:33" s="209" customFormat="1" ht="13.8" x14ac:dyDescent="0.3">
      <c r="A599" s="210">
        <v>487</v>
      </c>
      <c r="B599" s="211">
        <v>487049031</v>
      </c>
      <c r="C599" s="212" t="s">
        <v>284</v>
      </c>
      <c r="D599" s="211">
        <v>49</v>
      </c>
      <c r="E599" s="212" t="s">
        <v>96</v>
      </c>
      <c r="F599" s="211">
        <v>31</v>
      </c>
      <c r="G599" s="213" t="s">
        <v>101</v>
      </c>
      <c r="H599" s="374">
        <v>3</v>
      </c>
      <c r="I599" s="201">
        <v>11019</v>
      </c>
      <c r="J599" s="202">
        <v>5277</v>
      </c>
      <c r="K599" s="202">
        <v>0</v>
      </c>
      <c r="L599" s="202">
        <v>893</v>
      </c>
      <c r="M599" s="375">
        <v>17189</v>
      </c>
      <c r="N599" s="203">
        <v>0</v>
      </c>
      <c r="O599" s="204">
        <v>0</v>
      </c>
      <c r="P599" s="205">
        <v>0.09</v>
      </c>
      <c r="Q599" s="205">
        <v>2.6379471872042089E-2</v>
      </c>
      <c r="R599" s="206">
        <v>0</v>
      </c>
      <c r="S599" s="207">
        <v>48888</v>
      </c>
      <c r="T599" s="208">
        <v>0</v>
      </c>
      <c r="U599" s="208">
        <v>0</v>
      </c>
      <c r="V599" s="208">
        <v>0</v>
      </c>
      <c r="W599" s="208">
        <v>2679</v>
      </c>
      <c r="X599" s="378">
        <v>51567</v>
      </c>
      <c r="Y599" s="215">
        <v>0</v>
      </c>
      <c r="Z599" s="204">
        <v>0</v>
      </c>
      <c r="AA599" s="202">
        <v>0</v>
      </c>
      <c r="AB599" s="202">
        <v>0</v>
      </c>
      <c r="AC599" s="214">
        <v>0</v>
      </c>
      <c r="AE599" s="227">
        <f t="shared" si="27"/>
        <v>0</v>
      </c>
      <c r="AF599" s="228">
        <f t="shared" si="28"/>
        <v>0</v>
      </c>
      <c r="AG599" s="229">
        <f t="shared" si="29"/>
        <v>0</v>
      </c>
    </row>
    <row r="600" spans="1:33" s="209" customFormat="1" ht="13.8" x14ac:dyDescent="0.3">
      <c r="A600" s="210">
        <v>487</v>
      </c>
      <c r="B600" s="211">
        <v>487049035</v>
      </c>
      <c r="C600" s="212" t="s">
        <v>284</v>
      </c>
      <c r="D600" s="211">
        <v>49</v>
      </c>
      <c r="E600" s="212" t="s">
        <v>96</v>
      </c>
      <c r="F600" s="211">
        <v>35</v>
      </c>
      <c r="G600" s="213" t="s">
        <v>22</v>
      </c>
      <c r="H600" s="374">
        <v>41</v>
      </c>
      <c r="I600" s="201">
        <v>12738</v>
      </c>
      <c r="J600" s="202">
        <v>4470</v>
      </c>
      <c r="K600" s="202">
        <v>0</v>
      </c>
      <c r="L600" s="202">
        <v>893</v>
      </c>
      <c r="M600" s="375">
        <v>18101</v>
      </c>
      <c r="N600" s="203">
        <v>0</v>
      </c>
      <c r="O600" s="204">
        <v>0</v>
      </c>
      <c r="P600" s="205">
        <v>0.18</v>
      </c>
      <c r="Q600" s="205">
        <v>0.15096254097872849</v>
      </c>
      <c r="R600" s="206">
        <v>0</v>
      </c>
      <c r="S600" s="207">
        <v>705528</v>
      </c>
      <c r="T600" s="208">
        <v>0</v>
      </c>
      <c r="U600" s="208">
        <v>0</v>
      </c>
      <c r="V600" s="208">
        <v>0</v>
      </c>
      <c r="W600" s="208">
        <v>36613</v>
      </c>
      <c r="X600" s="378">
        <v>742141</v>
      </c>
      <c r="Y600" s="215">
        <v>0</v>
      </c>
      <c r="Z600" s="204">
        <v>0</v>
      </c>
      <c r="AA600" s="202">
        <v>0</v>
      </c>
      <c r="AB600" s="202">
        <v>0</v>
      </c>
      <c r="AC600" s="214">
        <v>0</v>
      </c>
      <c r="AE600" s="227">
        <f t="shared" si="27"/>
        <v>0</v>
      </c>
      <c r="AF600" s="228">
        <f t="shared" si="28"/>
        <v>0</v>
      </c>
      <c r="AG600" s="229">
        <f t="shared" si="29"/>
        <v>0</v>
      </c>
    </row>
    <row r="601" spans="1:33" s="209" customFormat="1" ht="13.8" x14ac:dyDescent="0.3">
      <c r="A601" s="210">
        <v>487</v>
      </c>
      <c r="B601" s="211">
        <v>487049044</v>
      </c>
      <c r="C601" s="212" t="s">
        <v>284</v>
      </c>
      <c r="D601" s="211">
        <v>49</v>
      </c>
      <c r="E601" s="212" t="s">
        <v>96</v>
      </c>
      <c r="F601" s="211">
        <v>44</v>
      </c>
      <c r="G601" s="213" t="s">
        <v>35</v>
      </c>
      <c r="H601" s="374">
        <v>2</v>
      </c>
      <c r="I601" s="201">
        <v>9991</v>
      </c>
      <c r="J601" s="202">
        <v>229</v>
      </c>
      <c r="K601" s="202">
        <v>0</v>
      </c>
      <c r="L601" s="202">
        <v>893</v>
      </c>
      <c r="M601" s="375">
        <v>11113</v>
      </c>
      <c r="N601" s="203">
        <v>0</v>
      </c>
      <c r="O601" s="204">
        <v>0</v>
      </c>
      <c r="P601" s="205">
        <v>0.09</v>
      </c>
      <c r="Q601" s="205">
        <v>5.7376212232234096E-2</v>
      </c>
      <c r="R601" s="206">
        <v>0</v>
      </c>
      <c r="S601" s="207">
        <v>20440</v>
      </c>
      <c r="T601" s="208">
        <v>0</v>
      </c>
      <c r="U601" s="208">
        <v>0</v>
      </c>
      <c r="V601" s="208">
        <v>0</v>
      </c>
      <c r="W601" s="208">
        <v>1786</v>
      </c>
      <c r="X601" s="378">
        <v>22226</v>
      </c>
      <c r="Y601" s="215">
        <v>0</v>
      </c>
      <c r="Z601" s="204">
        <v>0</v>
      </c>
      <c r="AA601" s="202">
        <v>0</v>
      </c>
      <c r="AB601" s="202">
        <v>0</v>
      </c>
      <c r="AC601" s="214">
        <v>0</v>
      </c>
      <c r="AE601" s="227">
        <f t="shared" si="27"/>
        <v>0</v>
      </c>
      <c r="AF601" s="228">
        <f t="shared" si="28"/>
        <v>0</v>
      </c>
      <c r="AG601" s="229">
        <f t="shared" si="29"/>
        <v>0</v>
      </c>
    </row>
    <row r="602" spans="1:33" s="209" customFormat="1" ht="13.8" x14ac:dyDescent="0.3">
      <c r="A602" s="210">
        <v>487</v>
      </c>
      <c r="B602" s="211">
        <v>487049046</v>
      </c>
      <c r="C602" s="212" t="s">
        <v>284</v>
      </c>
      <c r="D602" s="211">
        <v>49</v>
      </c>
      <c r="E602" s="212" t="s">
        <v>96</v>
      </c>
      <c r="F602" s="211">
        <v>46</v>
      </c>
      <c r="G602" s="213" t="s">
        <v>36</v>
      </c>
      <c r="H602" s="374">
        <v>1</v>
      </c>
      <c r="I602" s="201">
        <v>13387</v>
      </c>
      <c r="J602" s="202">
        <v>0</v>
      </c>
      <c r="K602" s="202">
        <v>0</v>
      </c>
      <c r="L602" s="202">
        <v>893</v>
      </c>
      <c r="M602" s="375">
        <v>14280</v>
      </c>
      <c r="N602" s="203">
        <v>0</v>
      </c>
      <c r="O602" s="204">
        <v>0</v>
      </c>
      <c r="P602" s="205">
        <v>0.09</v>
      </c>
      <c r="Q602" s="205">
        <v>0.27064942212788823</v>
      </c>
      <c r="R602" s="206">
        <v>-8935.3740163661259</v>
      </c>
      <c r="S602" s="207">
        <v>13387</v>
      </c>
      <c r="T602" s="208">
        <v>0</v>
      </c>
      <c r="U602" s="208">
        <v>0</v>
      </c>
      <c r="V602" s="208">
        <v>-8935.3740163661259</v>
      </c>
      <c r="W602" s="208">
        <v>893</v>
      </c>
      <c r="X602" s="378">
        <v>5344.6259836338741</v>
      </c>
      <c r="Y602" s="215">
        <v>0</v>
      </c>
      <c r="Z602" s="204">
        <v>0</v>
      </c>
      <c r="AA602" s="202">
        <v>0</v>
      </c>
      <c r="AB602" s="202">
        <v>0</v>
      </c>
      <c r="AC602" s="214">
        <v>0</v>
      </c>
      <c r="AE602" s="227">
        <f t="shared" si="27"/>
        <v>0</v>
      </c>
      <c r="AF602" s="228">
        <f t="shared" si="28"/>
        <v>0</v>
      </c>
      <c r="AG602" s="229">
        <f t="shared" si="29"/>
        <v>0</v>
      </c>
    </row>
    <row r="603" spans="1:33" s="209" customFormat="1" ht="13.8" x14ac:dyDescent="0.3">
      <c r="A603" s="210">
        <v>487</v>
      </c>
      <c r="B603" s="211">
        <v>487049049</v>
      </c>
      <c r="C603" s="212" t="s">
        <v>284</v>
      </c>
      <c r="D603" s="211">
        <v>49</v>
      </c>
      <c r="E603" s="212" t="s">
        <v>96</v>
      </c>
      <c r="F603" s="211">
        <v>49</v>
      </c>
      <c r="G603" s="213" t="s">
        <v>96</v>
      </c>
      <c r="H603" s="374">
        <v>58</v>
      </c>
      <c r="I603" s="201">
        <v>12587</v>
      </c>
      <c r="J603" s="202">
        <v>15993</v>
      </c>
      <c r="K603" s="202">
        <v>0</v>
      </c>
      <c r="L603" s="202">
        <v>893</v>
      </c>
      <c r="M603" s="375">
        <v>29473</v>
      </c>
      <c r="N603" s="203">
        <v>0</v>
      </c>
      <c r="O603" s="204">
        <v>0</v>
      </c>
      <c r="P603" s="205">
        <v>0.09</v>
      </c>
      <c r="Q603" s="205">
        <v>6.7737584027237549E-2</v>
      </c>
      <c r="R603" s="206">
        <v>0</v>
      </c>
      <c r="S603" s="207">
        <v>1657640</v>
      </c>
      <c r="T603" s="208">
        <v>0</v>
      </c>
      <c r="U603" s="208">
        <v>0</v>
      </c>
      <c r="V603" s="208">
        <v>0</v>
      </c>
      <c r="W603" s="208">
        <v>51794</v>
      </c>
      <c r="X603" s="378">
        <v>1709434</v>
      </c>
      <c r="Y603" s="215">
        <v>0</v>
      </c>
      <c r="Z603" s="204">
        <v>0</v>
      </c>
      <c r="AA603" s="202">
        <v>0</v>
      </c>
      <c r="AB603" s="202">
        <v>0</v>
      </c>
      <c r="AC603" s="214">
        <v>0</v>
      </c>
      <c r="AE603" s="227">
        <f t="shared" si="27"/>
        <v>0</v>
      </c>
      <c r="AF603" s="228">
        <f t="shared" si="28"/>
        <v>0</v>
      </c>
      <c r="AG603" s="229">
        <f t="shared" si="29"/>
        <v>0</v>
      </c>
    </row>
    <row r="604" spans="1:33" s="209" customFormat="1" ht="13.8" x14ac:dyDescent="0.3">
      <c r="A604" s="210">
        <v>487</v>
      </c>
      <c r="B604" s="211">
        <v>487049057</v>
      </c>
      <c r="C604" s="212" t="s">
        <v>284</v>
      </c>
      <c r="D604" s="211">
        <v>49</v>
      </c>
      <c r="E604" s="212" t="s">
        <v>96</v>
      </c>
      <c r="F604" s="211">
        <v>57</v>
      </c>
      <c r="G604" s="213" t="s">
        <v>23</v>
      </c>
      <c r="H604" s="374">
        <v>9</v>
      </c>
      <c r="I604" s="201">
        <v>10542</v>
      </c>
      <c r="J604" s="202">
        <v>537</v>
      </c>
      <c r="K604" s="202">
        <v>0</v>
      </c>
      <c r="L604" s="202">
        <v>893</v>
      </c>
      <c r="M604" s="375">
        <v>11972</v>
      </c>
      <c r="N604" s="203">
        <v>0</v>
      </c>
      <c r="O604" s="204">
        <v>0</v>
      </c>
      <c r="P604" s="205">
        <v>0.18</v>
      </c>
      <c r="Q604" s="205">
        <v>0.13019288988377753</v>
      </c>
      <c r="R604" s="206">
        <v>0</v>
      </c>
      <c r="S604" s="207">
        <v>99711</v>
      </c>
      <c r="T604" s="208">
        <v>0</v>
      </c>
      <c r="U604" s="208">
        <v>0</v>
      </c>
      <c r="V604" s="208">
        <v>0</v>
      </c>
      <c r="W604" s="208">
        <v>8037</v>
      </c>
      <c r="X604" s="378">
        <v>107748</v>
      </c>
      <c r="Y604" s="215">
        <v>0</v>
      </c>
      <c r="Z604" s="204">
        <v>0</v>
      </c>
      <c r="AA604" s="202">
        <v>0</v>
      </c>
      <c r="AB604" s="202">
        <v>0</v>
      </c>
      <c r="AC604" s="214">
        <v>0</v>
      </c>
      <c r="AE604" s="227">
        <f t="shared" si="27"/>
        <v>0</v>
      </c>
      <c r="AF604" s="228">
        <f t="shared" si="28"/>
        <v>0</v>
      </c>
      <c r="AG604" s="229">
        <f t="shared" si="29"/>
        <v>0</v>
      </c>
    </row>
    <row r="605" spans="1:33" s="209" customFormat="1" ht="13.8" x14ac:dyDescent="0.3">
      <c r="A605" s="210">
        <v>487</v>
      </c>
      <c r="B605" s="211">
        <v>487049093</v>
      </c>
      <c r="C605" s="212" t="s">
        <v>284</v>
      </c>
      <c r="D605" s="211">
        <v>49</v>
      </c>
      <c r="E605" s="212" t="s">
        <v>96</v>
      </c>
      <c r="F605" s="211">
        <v>93</v>
      </c>
      <c r="G605" s="213" t="s">
        <v>25</v>
      </c>
      <c r="H605" s="374">
        <v>63</v>
      </c>
      <c r="I605" s="201">
        <v>12089</v>
      </c>
      <c r="J605" s="202">
        <v>346</v>
      </c>
      <c r="K605" s="202">
        <v>0</v>
      </c>
      <c r="L605" s="202">
        <v>893</v>
      </c>
      <c r="M605" s="375">
        <v>13328</v>
      </c>
      <c r="N605" s="203">
        <v>0</v>
      </c>
      <c r="O605" s="204">
        <v>0</v>
      </c>
      <c r="P605" s="205">
        <v>0.09</v>
      </c>
      <c r="Q605" s="205">
        <v>9.2476404965341666E-2</v>
      </c>
      <c r="R605" s="206">
        <v>0</v>
      </c>
      <c r="S605" s="207">
        <v>827325</v>
      </c>
      <c r="T605" s="208">
        <v>0</v>
      </c>
      <c r="U605" s="208">
        <v>-43920</v>
      </c>
      <c r="V605" s="208">
        <v>0</v>
      </c>
      <c r="W605" s="208">
        <v>56259</v>
      </c>
      <c r="X605" s="378">
        <v>839664</v>
      </c>
      <c r="Y605" s="215">
        <v>45</v>
      </c>
      <c r="Z605" s="204">
        <v>3.5304606235577451</v>
      </c>
      <c r="AA605" s="202">
        <v>47070</v>
      </c>
      <c r="AB605" s="202">
        <v>0</v>
      </c>
      <c r="AC605" s="214">
        <v>0</v>
      </c>
      <c r="AE605" s="227">
        <f t="shared" si="27"/>
        <v>0</v>
      </c>
      <c r="AF605" s="228">
        <f t="shared" si="28"/>
        <v>0</v>
      </c>
      <c r="AG605" s="229">
        <f t="shared" si="29"/>
        <v>0</v>
      </c>
    </row>
    <row r="606" spans="1:33" s="209" customFormat="1" ht="13.8" x14ac:dyDescent="0.3">
      <c r="A606" s="210">
        <v>487</v>
      </c>
      <c r="B606" s="211">
        <v>487049128</v>
      </c>
      <c r="C606" s="212" t="s">
        <v>284</v>
      </c>
      <c r="D606" s="211">
        <v>49</v>
      </c>
      <c r="E606" s="212" t="s">
        <v>96</v>
      </c>
      <c r="F606" s="211">
        <v>128</v>
      </c>
      <c r="G606" s="213" t="s">
        <v>110</v>
      </c>
      <c r="H606" s="374">
        <v>1</v>
      </c>
      <c r="I606" s="201">
        <v>9060</v>
      </c>
      <c r="J606" s="202">
        <v>478</v>
      </c>
      <c r="K606" s="202">
        <v>0</v>
      </c>
      <c r="L606" s="202">
        <v>893</v>
      </c>
      <c r="M606" s="375">
        <v>10431</v>
      </c>
      <c r="N606" s="203">
        <v>0</v>
      </c>
      <c r="O606" s="204">
        <v>0</v>
      </c>
      <c r="P606" s="205">
        <v>0.18</v>
      </c>
      <c r="Q606" s="205">
        <v>3.3722750921058114E-2</v>
      </c>
      <c r="R606" s="206">
        <v>0</v>
      </c>
      <c r="S606" s="207">
        <v>9538</v>
      </c>
      <c r="T606" s="208">
        <v>0</v>
      </c>
      <c r="U606" s="208">
        <v>0</v>
      </c>
      <c r="V606" s="208">
        <v>0</v>
      </c>
      <c r="W606" s="208">
        <v>893</v>
      </c>
      <c r="X606" s="378">
        <v>10431</v>
      </c>
      <c r="Y606" s="215">
        <v>0</v>
      </c>
      <c r="Z606" s="204">
        <v>0</v>
      </c>
      <c r="AA606" s="202">
        <v>0</v>
      </c>
      <c r="AB606" s="202">
        <v>0</v>
      </c>
      <c r="AC606" s="214">
        <v>0</v>
      </c>
      <c r="AE606" s="227">
        <f t="shared" si="27"/>
        <v>0</v>
      </c>
      <c r="AF606" s="228">
        <f t="shared" si="28"/>
        <v>0</v>
      </c>
      <c r="AG606" s="229">
        <f t="shared" si="29"/>
        <v>0</v>
      </c>
    </row>
    <row r="607" spans="1:33" s="209" customFormat="1" ht="13.8" x14ac:dyDescent="0.3">
      <c r="A607" s="210">
        <v>487</v>
      </c>
      <c r="B607" s="211">
        <v>487049149</v>
      </c>
      <c r="C607" s="212" t="s">
        <v>284</v>
      </c>
      <c r="D607" s="211">
        <v>49</v>
      </c>
      <c r="E607" s="212" t="s">
        <v>96</v>
      </c>
      <c r="F607" s="211">
        <v>149</v>
      </c>
      <c r="G607" s="213" t="s">
        <v>103</v>
      </c>
      <c r="H607" s="374">
        <v>2</v>
      </c>
      <c r="I607" s="201">
        <v>9991</v>
      </c>
      <c r="J607" s="202">
        <v>101</v>
      </c>
      <c r="K607" s="202">
        <v>0</v>
      </c>
      <c r="L607" s="202">
        <v>893</v>
      </c>
      <c r="M607" s="375">
        <v>10985</v>
      </c>
      <c r="N607" s="203">
        <v>0</v>
      </c>
      <c r="O607" s="204">
        <v>0</v>
      </c>
      <c r="P607" s="205">
        <v>0.18</v>
      </c>
      <c r="Q607" s="205">
        <v>0.11365970423433619</v>
      </c>
      <c r="R607" s="206">
        <v>0</v>
      </c>
      <c r="S607" s="207">
        <v>20184</v>
      </c>
      <c r="T607" s="208">
        <v>0</v>
      </c>
      <c r="U607" s="208">
        <v>0</v>
      </c>
      <c r="V607" s="208">
        <v>0</v>
      </c>
      <c r="W607" s="208">
        <v>1786</v>
      </c>
      <c r="X607" s="378">
        <v>21970</v>
      </c>
      <c r="Y607" s="215">
        <v>0</v>
      </c>
      <c r="Z607" s="204">
        <v>0</v>
      </c>
      <c r="AA607" s="202">
        <v>0</v>
      </c>
      <c r="AB607" s="202">
        <v>0</v>
      </c>
      <c r="AC607" s="214">
        <v>0</v>
      </c>
      <c r="AE607" s="227">
        <f t="shared" si="27"/>
        <v>0</v>
      </c>
      <c r="AF607" s="228">
        <f t="shared" si="28"/>
        <v>0</v>
      </c>
      <c r="AG607" s="229">
        <f t="shared" si="29"/>
        <v>0</v>
      </c>
    </row>
    <row r="608" spans="1:33" s="209" customFormat="1" ht="13.8" x14ac:dyDescent="0.3">
      <c r="A608" s="210">
        <v>487</v>
      </c>
      <c r="B608" s="211">
        <v>487049153</v>
      </c>
      <c r="C608" s="212" t="s">
        <v>284</v>
      </c>
      <c r="D608" s="211">
        <v>49</v>
      </c>
      <c r="E608" s="212" t="s">
        <v>96</v>
      </c>
      <c r="F608" s="211">
        <v>153</v>
      </c>
      <c r="G608" s="213" t="s">
        <v>124</v>
      </c>
      <c r="H608" s="374">
        <v>1</v>
      </c>
      <c r="I608" s="201">
        <v>9991</v>
      </c>
      <c r="J608" s="202">
        <v>529</v>
      </c>
      <c r="K608" s="202">
        <v>0</v>
      </c>
      <c r="L608" s="202">
        <v>893</v>
      </c>
      <c r="M608" s="375">
        <v>11413</v>
      </c>
      <c r="N608" s="203">
        <v>0</v>
      </c>
      <c r="O608" s="204">
        <v>0</v>
      </c>
      <c r="P608" s="205">
        <v>0.09</v>
      </c>
      <c r="Q608" s="205">
        <v>1.2929724306354589E-2</v>
      </c>
      <c r="R608" s="206">
        <v>0</v>
      </c>
      <c r="S608" s="207">
        <v>10520</v>
      </c>
      <c r="T608" s="208">
        <v>0</v>
      </c>
      <c r="U608" s="208">
        <v>0</v>
      </c>
      <c r="V608" s="208">
        <v>0</v>
      </c>
      <c r="W608" s="208">
        <v>893</v>
      </c>
      <c r="X608" s="378">
        <v>11413</v>
      </c>
      <c r="Y608" s="215">
        <v>0</v>
      </c>
      <c r="Z608" s="204">
        <v>0</v>
      </c>
      <c r="AA608" s="202">
        <v>0</v>
      </c>
      <c r="AB608" s="202">
        <v>0</v>
      </c>
      <c r="AC608" s="214">
        <v>0</v>
      </c>
      <c r="AE608" s="227">
        <f t="shared" si="27"/>
        <v>0</v>
      </c>
      <c r="AF608" s="228">
        <f t="shared" si="28"/>
        <v>0</v>
      </c>
      <c r="AG608" s="229">
        <f t="shared" si="29"/>
        <v>0</v>
      </c>
    </row>
    <row r="609" spans="1:33" s="209" customFormat="1" ht="13.8" x14ac:dyDescent="0.3">
      <c r="A609" s="210">
        <v>487</v>
      </c>
      <c r="B609" s="211">
        <v>487049160</v>
      </c>
      <c r="C609" s="212" t="s">
        <v>284</v>
      </c>
      <c r="D609" s="211">
        <v>49</v>
      </c>
      <c r="E609" s="212" t="s">
        <v>96</v>
      </c>
      <c r="F609" s="211">
        <v>160</v>
      </c>
      <c r="G609" s="213" t="s">
        <v>104</v>
      </c>
      <c r="H609" s="374">
        <v>1</v>
      </c>
      <c r="I609" s="201">
        <v>12255.087011245676</v>
      </c>
      <c r="J609" s="202">
        <v>360</v>
      </c>
      <c r="K609" s="202">
        <v>0</v>
      </c>
      <c r="L609" s="202">
        <v>893</v>
      </c>
      <c r="M609" s="375">
        <v>13508.087011245676</v>
      </c>
      <c r="N609" s="203">
        <v>0</v>
      </c>
      <c r="O609" s="204">
        <v>0</v>
      </c>
      <c r="P609" s="205">
        <v>0.1273</v>
      </c>
      <c r="Q609" s="205">
        <v>0.10429118617141747</v>
      </c>
      <c r="R609" s="206">
        <v>0</v>
      </c>
      <c r="S609" s="207">
        <v>12615</v>
      </c>
      <c r="T609" s="208">
        <v>0</v>
      </c>
      <c r="U609" s="208">
        <v>0</v>
      </c>
      <c r="V609" s="208">
        <v>0</v>
      </c>
      <c r="W609" s="208">
        <v>893</v>
      </c>
      <c r="X609" s="378">
        <v>13508</v>
      </c>
      <c r="Y609" s="215">
        <v>0</v>
      </c>
      <c r="Z609" s="204">
        <v>0</v>
      </c>
      <c r="AA609" s="202">
        <v>0</v>
      </c>
      <c r="AB609" s="202">
        <v>0</v>
      </c>
      <c r="AC609" s="214">
        <v>0</v>
      </c>
      <c r="AE609" s="227">
        <f t="shared" si="27"/>
        <v>0</v>
      </c>
      <c r="AF609" s="228">
        <f t="shared" si="28"/>
        <v>0</v>
      </c>
      <c r="AG609" s="229">
        <f t="shared" si="29"/>
        <v>0</v>
      </c>
    </row>
    <row r="610" spans="1:33" s="209" customFormat="1" ht="13.8" x14ac:dyDescent="0.3">
      <c r="A610" s="210">
        <v>487</v>
      </c>
      <c r="B610" s="211">
        <v>487049163</v>
      </c>
      <c r="C610" s="212" t="s">
        <v>284</v>
      </c>
      <c r="D610" s="211">
        <v>49</v>
      </c>
      <c r="E610" s="212" t="s">
        <v>96</v>
      </c>
      <c r="F610" s="211">
        <v>163</v>
      </c>
      <c r="G610" s="213" t="s">
        <v>27</v>
      </c>
      <c r="H610" s="374">
        <v>12</v>
      </c>
      <c r="I610" s="201">
        <v>12786</v>
      </c>
      <c r="J610" s="202">
        <v>540</v>
      </c>
      <c r="K610" s="202">
        <v>0</v>
      </c>
      <c r="L610" s="202">
        <v>893</v>
      </c>
      <c r="M610" s="375">
        <v>14219</v>
      </c>
      <c r="N610" s="203">
        <v>0</v>
      </c>
      <c r="O610" s="204">
        <v>0</v>
      </c>
      <c r="P610" s="205">
        <v>0.18</v>
      </c>
      <c r="Q610" s="205">
        <v>9.3618846151728011E-2</v>
      </c>
      <c r="R610" s="206">
        <v>0</v>
      </c>
      <c r="S610" s="207">
        <v>159912</v>
      </c>
      <c r="T610" s="208">
        <v>0</v>
      </c>
      <c r="U610" s="208">
        <v>0</v>
      </c>
      <c r="V610" s="208">
        <v>0</v>
      </c>
      <c r="W610" s="208">
        <v>10716</v>
      </c>
      <c r="X610" s="378">
        <v>170628</v>
      </c>
      <c r="Y610" s="215">
        <v>8</v>
      </c>
      <c r="Z610" s="204">
        <v>0</v>
      </c>
      <c r="AA610" s="202">
        <v>0</v>
      </c>
      <c r="AB610" s="202">
        <v>0</v>
      </c>
      <c r="AC610" s="214">
        <v>0</v>
      </c>
      <c r="AE610" s="227">
        <f t="shared" si="27"/>
        <v>0</v>
      </c>
      <c r="AF610" s="228">
        <f t="shared" si="28"/>
        <v>0</v>
      </c>
      <c r="AG610" s="229">
        <f t="shared" si="29"/>
        <v>0</v>
      </c>
    </row>
    <row r="611" spans="1:33" s="209" customFormat="1" ht="13.8" x14ac:dyDescent="0.3">
      <c r="A611" s="210">
        <v>487</v>
      </c>
      <c r="B611" s="211">
        <v>487049165</v>
      </c>
      <c r="C611" s="212" t="s">
        <v>284</v>
      </c>
      <c r="D611" s="211">
        <v>49</v>
      </c>
      <c r="E611" s="212" t="s">
        <v>96</v>
      </c>
      <c r="F611" s="211">
        <v>165</v>
      </c>
      <c r="G611" s="213" t="s">
        <v>28</v>
      </c>
      <c r="H611" s="374">
        <v>47</v>
      </c>
      <c r="I611" s="201">
        <v>11810</v>
      </c>
      <c r="J611" s="202">
        <v>414</v>
      </c>
      <c r="K611" s="202">
        <v>0</v>
      </c>
      <c r="L611" s="202">
        <v>893</v>
      </c>
      <c r="M611" s="375">
        <v>13117</v>
      </c>
      <c r="N611" s="203">
        <v>0</v>
      </c>
      <c r="O611" s="204">
        <v>0</v>
      </c>
      <c r="P611" s="205">
        <v>9.8299999999999998E-2</v>
      </c>
      <c r="Q611" s="205">
        <v>0.11134395972074</v>
      </c>
      <c r="R611" s="206">
        <v>0</v>
      </c>
      <c r="S611" s="207">
        <v>711472</v>
      </c>
      <c r="T611" s="208">
        <v>0</v>
      </c>
      <c r="U611" s="208">
        <v>-136944</v>
      </c>
      <c r="V611" s="208">
        <v>0</v>
      </c>
      <c r="W611" s="208">
        <v>41971</v>
      </c>
      <c r="X611" s="378">
        <v>616499</v>
      </c>
      <c r="Y611" s="215">
        <v>24</v>
      </c>
      <c r="Z611" s="204">
        <v>11.202092685322228</v>
      </c>
      <c r="AA611" s="202">
        <v>146952</v>
      </c>
      <c r="AB611" s="202">
        <v>0</v>
      </c>
      <c r="AC611" s="214">
        <v>0</v>
      </c>
      <c r="AE611" s="227">
        <f t="shared" si="27"/>
        <v>0</v>
      </c>
      <c r="AF611" s="228">
        <f t="shared" si="28"/>
        <v>0</v>
      </c>
      <c r="AG611" s="229">
        <f t="shared" si="29"/>
        <v>0</v>
      </c>
    </row>
    <row r="612" spans="1:33" s="209" customFormat="1" ht="13.8" x14ac:dyDescent="0.3">
      <c r="A612" s="210">
        <v>487</v>
      </c>
      <c r="B612" s="211">
        <v>487049176</v>
      </c>
      <c r="C612" s="212" t="s">
        <v>284</v>
      </c>
      <c r="D612" s="211">
        <v>49</v>
      </c>
      <c r="E612" s="212" t="s">
        <v>96</v>
      </c>
      <c r="F612" s="211">
        <v>176</v>
      </c>
      <c r="G612" s="213" t="s">
        <v>29</v>
      </c>
      <c r="H612" s="374">
        <v>55</v>
      </c>
      <c r="I612" s="201">
        <v>11963</v>
      </c>
      <c r="J612" s="202">
        <v>3952</v>
      </c>
      <c r="K612" s="202">
        <v>0</v>
      </c>
      <c r="L612" s="202">
        <v>893</v>
      </c>
      <c r="M612" s="375">
        <v>16808</v>
      </c>
      <c r="N612" s="203">
        <v>0</v>
      </c>
      <c r="O612" s="204">
        <v>0</v>
      </c>
      <c r="P612" s="205">
        <v>0.09</v>
      </c>
      <c r="Q612" s="205">
        <v>7.6091028554494497E-2</v>
      </c>
      <c r="R612" s="206">
        <v>0</v>
      </c>
      <c r="S612" s="207">
        <v>875325</v>
      </c>
      <c r="T612" s="208">
        <v>0</v>
      </c>
      <c r="U612" s="208">
        <v>0</v>
      </c>
      <c r="V612" s="208">
        <v>0</v>
      </c>
      <c r="W612" s="208">
        <v>49115</v>
      </c>
      <c r="X612" s="378">
        <v>924440</v>
      </c>
      <c r="Y612" s="215">
        <v>0</v>
      </c>
      <c r="Z612" s="204">
        <v>0</v>
      </c>
      <c r="AA612" s="202">
        <v>0</v>
      </c>
      <c r="AB612" s="202">
        <v>0</v>
      </c>
      <c r="AC612" s="214">
        <v>0</v>
      </c>
      <c r="AE612" s="227">
        <f t="shared" si="27"/>
        <v>0</v>
      </c>
      <c r="AF612" s="228">
        <f t="shared" si="28"/>
        <v>0</v>
      </c>
      <c r="AG612" s="229">
        <f t="shared" si="29"/>
        <v>0</v>
      </c>
    </row>
    <row r="613" spans="1:33" s="209" customFormat="1" ht="13.8" x14ac:dyDescent="0.3">
      <c r="A613" s="210">
        <v>487</v>
      </c>
      <c r="B613" s="211">
        <v>487049178</v>
      </c>
      <c r="C613" s="212" t="s">
        <v>284</v>
      </c>
      <c r="D613" s="211">
        <v>49</v>
      </c>
      <c r="E613" s="212" t="s">
        <v>96</v>
      </c>
      <c r="F613" s="211">
        <v>178</v>
      </c>
      <c r="G613" s="213" t="s">
        <v>241</v>
      </c>
      <c r="H613" s="374">
        <v>1</v>
      </c>
      <c r="I613" s="201">
        <v>10256.723837520662</v>
      </c>
      <c r="J613" s="202">
        <v>1069</v>
      </c>
      <c r="K613" s="202">
        <v>0</v>
      </c>
      <c r="L613" s="202">
        <v>893</v>
      </c>
      <c r="M613" s="375">
        <v>12218.723837520662</v>
      </c>
      <c r="N613" s="203">
        <v>0</v>
      </c>
      <c r="O613" s="204">
        <v>0</v>
      </c>
      <c r="P613" s="205">
        <v>0.09</v>
      </c>
      <c r="Q613" s="205">
        <v>5.6562206466308634E-2</v>
      </c>
      <c r="R613" s="206">
        <v>0</v>
      </c>
      <c r="S613" s="207">
        <v>11326</v>
      </c>
      <c r="T613" s="208">
        <v>0</v>
      </c>
      <c r="U613" s="208">
        <v>0</v>
      </c>
      <c r="V613" s="208">
        <v>0</v>
      </c>
      <c r="W613" s="208">
        <v>893</v>
      </c>
      <c r="X613" s="378">
        <v>12219</v>
      </c>
      <c r="Y613" s="215">
        <v>0</v>
      </c>
      <c r="Z613" s="204">
        <v>0</v>
      </c>
      <c r="AA613" s="202">
        <v>0</v>
      </c>
      <c r="AB613" s="202">
        <v>0</v>
      </c>
      <c r="AC613" s="214">
        <v>0</v>
      </c>
      <c r="AE613" s="227">
        <f t="shared" si="27"/>
        <v>0</v>
      </c>
      <c r="AF613" s="228">
        <f t="shared" si="28"/>
        <v>0</v>
      </c>
      <c r="AG613" s="229">
        <f t="shared" si="29"/>
        <v>0</v>
      </c>
    </row>
    <row r="614" spans="1:33" s="209" customFormat="1" ht="13.8" x14ac:dyDescent="0.3">
      <c r="A614" s="210">
        <v>487</v>
      </c>
      <c r="B614" s="211">
        <v>487049181</v>
      </c>
      <c r="C614" s="212" t="s">
        <v>284</v>
      </c>
      <c r="D614" s="211">
        <v>49</v>
      </c>
      <c r="E614" s="212" t="s">
        <v>96</v>
      </c>
      <c r="F614" s="211">
        <v>181</v>
      </c>
      <c r="G614" s="213" t="s">
        <v>105</v>
      </c>
      <c r="H614" s="374">
        <v>1</v>
      </c>
      <c r="I614" s="201">
        <v>11377.02377179523</v>
      </c>
      <c r="J614" s="202">
        <v>767</v>
      </c>
      <c r="K614" s="202">
        <v>0</v>
      </c>
      <c r="L614" s="202">
        <v>893</v>
      </c>
      <c r="M614" s="375">
        <v>13037.02377179523</v>
      </c>
      <c r="N614" s="203">
        <v>0</v>
      </c>
      <c r="O614" s="204">
        <v>0</v>
      </c>
      <c r="P614" s="205">
        <v>0.09</v>
      </c>
      <c r="Q614" s="205">
        <v>1.2964053022983042E-2</v>
      </c>
      <c r="R614" s="206">
        <v>0</v>
      </c>
      <c r="S614" s="207">
        <v>12144</v>
      </c>
      <c r="T614" s="208">
        <v>0</v>
      </c>
      <c r="U614" s="208">
        <v>0</v>
      </c>
      <c r="V614" s="208">
        <v>0</v>
      </c>
      <c r="W614" s="208">
        <v>893</v>
      </c>
      <c r="X614" s="378">
        <v>13037</v>
      </c>
      <c r="Y614" s="215">
        <v>0</v>
      </c>
      <c r="Z614" s="204">
        <v>0</v>
      </c>
      <c r="AA614" s="202">
        <v>0</v>
      </c>
      <c r="AB614" s="202">
        <v>0</v>
      </c>
      <c r="AC614" s="214">
        <v>0</v>
      </c>
      <c r="AE614" s="227">
        <f t="shared" si="27"/>
        <v>0</v>
      </c>
      <c r="AF614" s="228">
        <f t="shared" si="28"/>
        <v>0</v>
      </c>
      <c r="AG614" s="229">
        <f t="shared" si="29"/>
        <v>0</v>
      </c>
    </row>
    <row r="615" spans="1:33" s="209" customFormat="1" ht="13.8" x14ac:dyDescent="0.3">
      <c r="A615" s="210">
        <v>487</v>
      </c>
      <c r="B615" s="211">
        <v>487049211</v>
      </c>
      <c r="C615" s="212" t="s">
        <v>284</v>
      </c>
      <c r="D615" s="211">
        <v>49</v>
      </c>
      <c r="E615" s="212" t="s">
        <v>96</v>
      </c>
      <c r="F615" s="211">
        <v>211</v>
      </c>
      <c r="G615" s="213" t="s">
        <v>80</v>
      </c>
      <c r="H615" s="374">
        <v>1</v>
      </c>
      <c r="I615" s="201">
        <v>10922</v>
      </c>
      <c r="J615" s="202">
        <v>1855</v>
      </c>
      <c r="K615" s="202">
        <v>0</v>
      </c>
      <c r="L615" s="202">
        <v>893</v>
      </c>
      <c r="M615" s="375">
        <v>13670</v>
      </c>
      <c r="N615" s="203">
        <v>0</v>
      </c>
      <c r="O615" s="204">
        <v>0</v>
      </c>
      <c r="P615" s="205">
        <v>0.09</v>
      </c>
      <c r="Q615" s="205">
        <v>1.7195122173668032E-3</v>
      </c>
      <c r="R615" s="206">
        <v>0</v>
      </c>
      <c r="S615" s="207">
        <v>12777</v>
      </c>
      <c r="T615" s="208">
        <v>0</v>
      </c>
      <c r="U615" s="208">
        <v>0</v>
      </c>
      <c r="V615" s="208">
        <v>0</v>
      </c>
      <c r="W615" s="208">
        <v>893</v>
      </c>
      <c r="X615" s="378">
        <v>13670</v>
      </c>
      <c r="Y615" s="215">
        <v>0</v>
      </c>
      <c r="Z615" s="204">
        <v>0</v>
      </c>
      <c r="AA615" s="202">
        <v>0</v>
      </c>
      <c r="AB615" s="202">
        <v>0</v>
      </c>
      <c r="AC615" s="214">
        <v>0</v>
      </c>
      <c r="AE615" s="227">
        <f t="shared" si="27"/>
        <v>0</v>
      </c>
      <c r="AF615" s="228">
        <f t="shared" si="28"/>
        <v>0</v>
      </c>
      <c r="AG615" s="229">
        <f t="shared" si="29"/>
        <v>0</v>
      </c>
    </row>
    <row r="616" spans="1:33" s="209" customFormat="1" ht="13.8" x14ac:dyDescent="0.3">
      <c r="A616" s="210">
        <v>487</v>
      </c>
      <c r="B616" s="211">
        <v>487049243</v>
      </c>
      <c r="C616" s="212" t="s">
        <v>284</v>
      </c>
      <c r="D616" s="211">
        <v>49</v>
      </c>
      <c r="E616" s="212" t="s">
        <v>96</v>
      </c>
      <c r="F616" s="211">
        <v>243</v>
      </c>
      <c r="G616" s="213" t="s">
        <v>74</v>
      </c>
      <c r="H616" s="374">
        <v>1</v>
      </c>
      <c r="I616" s="201">
        <v>15250</v>
      </c>
      <c r="J616" s="202">
        <v>3175</v>
      </c>
      <c r="K616" s="202">
        <v>0</v>
      </c>
      <c r="L616" s="202">
        <v>893</v>
      </c>
      <c r="M616" s="375">
        <v>19318</v>
      </c>
      <c r="N616" s="203">
        <v>0</v>
      </c>
      <c r="O616" s="204">
        <v>0</v>
      </c>
      <c r="P616" s="205">
        <v>0.09</v>
      </c>
      <c r="Q616" s="205">
        <v>4.9857181903632123E-3</v>
      </c>
      <c r="R616" s="206">
        <v>0</v>
      </c>
      <c r="S616" s="207">
        <v>18425</v>
      </c>
      <c r="T616" s="208">
        <v>0</v>
      </c>
      <c r="U616" s="208">
        <v>0</v>
      </c>
      <c r="V616" s="208">
        <v>0</v>
      </c>
      <c r="W616" s="208">
        <v>893</v>
      </c>
      <c r="X616" s="378">
        <v>19318</v>
      </c>
      <c r="Y616" s="215">
        <v>0</v>
      </c>
      <c r="Z616" s="204">
        <v>0</v>
      </c>
      <c r="AA616" s="202">
        <v>0</v>
      </c>
      <c r="AB616" s="202">
        <v>0</v>
      </c>
      <c r="AC616" s="214">
        <v>0</v>
      </c>
      <c r="AE616" s="227">
        <f t="shared" si="27"/>
        <v>0</v>
      </c>
      <c r="AF616" s="228">
        <f t="shared" si="28"/>
        <v>0</v>
      </c>
      <c r="AG616" s="229">
        <f t="shared" si="29"/>
        <v>0</v>
      </c>
    </row>
    <row r="617" spans="1:33" s="209" customFormat="1" ht="13.8" x14ac:dyDescent="0.3">
      <c r="A617" s="210">
        <v>487</v>
      </c>
      <c r="B617" s="211">
        <v>487049244</v>
      </c>
      <c r="C617" s="212" t="s">
        <v>284</v>
      </c>
      <c r="D617" s="211">
        <v>49</v>
      </c>
      <c r="E617" s="212" t="s">
        <v>96</v>
      </c>
      <c r="F617" s="211">
        <v>244</v>
      </c>
      <c r="G617" s="213" t="s">
        <v>43</v>
      </c>
      <c r="H617" s="374">
        <v>13</v>
      </c>
      <c r="I617" s="201">
        <v>11390</v>
      </c>
      <c r="J617" s="202">
        <v>4509</v>
      </c>
      <c r="K617" s="202">
        <v>0</v>
      </c>
      <c r="L617" s="202">
        <v>893</v>
      </c>
      <c r="M617" s="375">
        <v>16792</v>
      </c>
      <c r="N617" s="203">
        <v>0</v>
      </c>
      <c r="O617" s="204">
        <v>0</v>
      </c>
      <c r="P617" s="205">
        <v>0.18</v>
      </c>
      <c r="Q617" s="205">
        <v>0.11013649821134344</v>
      </c>
      <c r="R617" s="206">
        <v>0</v>
      </c>
      <c r="S617" s="207">
        <v>206687</v>
      </c>
      <c r="T617" s="208">
        <v>0</v>
      </c>
      <c r="U617" s="208">
        <v>0</v>
      </c>
      <c r="V617" s="208">
        <v>0</v>
      </c>
      <c r="W617" s="208">
        <v>11609</v>
      </c>
      <c r="X617" s="378">
        <v>218296</v>
      </c>
      <c r="Y617" s="215">
        <v>7</v>
      </c>
      <c r="Z617" s="204">
        <v>0</v>
      </c>
      <c r="AA617" s="202">
        <v>0</v>
      </c>
      <c r="AB617" s="202">
        <v>0</v>
      </c>
      <c r="AC617" s="214">
        <v>0</v>
      </c>
      <c r="AE617" s="227">
        <f t="shared" si="27"/>
        <v>0</v>
      </c>
      <c r="AF617" s="228">
        <f t="shared" si="28"/>
        <v>0</v>
      </c>
      <c r="AG617" s="229">
        <f t="shared" si="29"/>
        <v>0</v>
      </c>
    </row>
    <row r="618" spans="1:33" s="209" customFormat="1" ht="13.8" x14ac:dyDescent="0.3">
      <c r="A618" s="210">
        <v>487</v>
      </c>
      <c r="B618" s="211">
        <v>487049246</v>
      </c>
      <c r="C618" s="212" t="s">
        <v>284</v>
      </c>
      <c r="D618" s="211">
        <v>49</v>
      </c>
      <c r="E618" s="212" t="s">
        <v>96</v>
      </c>
      <c r="F618" s="211">
        <v>246</v>
      </c>
      <c r="G618" s="213" t="s">
        <v>242</v>
      </c>
      <c r="H618" s="374">
        <v>1</v>
      </c>
      <c r="I618" s="201">
        <v>13387</v>
      </c>
      <c r="J618" s="202">
        <v>4902</v>
      </c>
      <c r="K618" s="202">
        <v>0</v>
      </c>
      <c r="L618" s="202">
        <v>893</v>
      </c>
      <c r="M618" s="375">
        <v>19182</v>
      </c>
      <c r="N618" s="203">
        <v>0</v>
      </c>
      <c r="O618" s="204">
        <v>0</v>
      </c>
      <c r="P618" s="205">
        <v>0.09</v>
      </c>
      <c r="Q618" s="205">
        <v>5.6803336704002892E-4</v>
      </c>
      <c r="R618" s="206">
        <v>0</v>
      </c>
      <c r="S618" s="207">
        <v>18289</v>
      </c>
      <c r="T618" s="208">
        <v>0</v>
      </c>
      <c r="U618" s="208">
        <v>0</v>
      </c>
      <c r="V618" s="208">
        <v>0</v>
      </c>
      <c r="W618" s="208">
        <v>893</v>
      </c>
      <c r="X618" s="378">
        <v>19182</v>
      </c>
      <c r="Y618" s="215">
        <v>0</v>
      </c>
      <c r="Z618" s="204">
        <v>0</v>
      </c>
      <c r="AA618" s="202">
        <v>0</v>
      </c>
      <c r="AB618" s="202">
        <v>0</v>
      </c>
      <c r="AC618" s="214">
        <v>0</v>
      </c>
      <c r="AE618" s="227">
        <f t="shared" si="27"/>
        <v>0</v>
      </c>
      <c r="AF618" s="228">
        <f t="shared" si="28"/>
        <v>0</v>
      </c>
      <c r="AG618" s="229">
        <f t="shared" si="29"/>
        <v>0</v>
      </c>
    </row>
    <row r="619" spans="1:33" s="209" customFormat="1" ht="13.8" x14ac:dyDescent="0.3">
      <c r="A619" s="210">
        <v>487</v>
      </c>
      <c r="B619" s="211">
        <v>487049248</v>
      </c>
      <c r="C619" s="212" t="s">
        <v>284</v>
      </c>
      <c r="D619" s="211">
        <v>49</v>
      </c>
      <c r="E619" s="212" t="s">
        <v>96</v>
      </c>
      <c r="F619" s="211">
        <v>248</v>
      </c>
      <c r="G619" s="213" t="s">
        <v>30</v>
      </c>
      <c r="H619" s="374">
        <v>13</v>
      </c>
      <c r="I619" s="201">
        <v>12206</v>
      </c>
      <c r="J619" s="202">
        <v>973</v>
      </c>
      <c r="K619" s="202">
        <v>0</v>
      </c>
      <c r="L619" s="202">
        <v>893</v>
      </c>
      <c r="M619" s="375">
        <v>14072</v>
      </c>
      <c r="N619" s="203">
        <v>0</v>
      </c>
      <c r="O619" s="204">
        <v>0</v>
      </c>
      <c r="P619" s="205">
        <v>0.09</v>
      </c>
      <c r="Q619" s="205">
        <v>4.9600993687720175E-2</v>
      </c>
      <c r="R619" s="206">
        <v>0</v>
      </c>
      <c r="S619" s="207">
        <v>171327</v>
      </c>
      <c r="T619" s="208">
        <v>0</v>
      </c>
      <c r="U619" s="208">
        <v>0</v>
      </c>
      <c r="V619" s="208">
        <v>0</v>
      </c>
      <c r="W619" s="208">
        <v>11609</v>
      </c>
      <c r="X619" s="378">
        <v>182936</v>
      </c>
      <c r="Y619" s="215">
        <v>0</v>
      </c>
      <c r="Z619" s="204">
        <v>0</v>
      </c>
      <c r="AA619" s="202">
        <v>0</v>
      </c>
      <c r="AB619" s="202">
        <v>0</v>
      </c>
      <c r="AC619" s="214">
        <v>0</v>
      </c>
      <c r="AE619" s="227">
        <f t="shared" si="27"/>
        <v>0</v>
      </c>
      <c r="AF619" s="228">
        <f t="shared" si="28"/>
        <v>0</v>
      </c>
      <c r="AG619" s="229">
        <f t="shared" si="29"/>
        <v>0</v>
      </c>
    </row>
    <row r="620" spans="1:33" s="209" customFormat="1" ht="13.8" x14ac:dyDescent="0.3">
      <c r="A620" s="210">
        <v>487</v>
      </c>
      <c r="B620" s="211">
        <v>487049262</v>
      </c>
      <c r="C620" s="212" t="s">
        <v>284</v>
      </c>
      <c r="D620" s="211">
        <v>49</v>
      </c>
      <c r="E620" s="212" t="s">
        <v>96</v>
      </c>
      <c r="F620" s="211">
        <v>262</v>
      </c>
      <c r="G620" s="213" t="s">
        <v>31</v>
      </c>
      <c r="H620" s="374">
        <v>10</v>
      </c>
      <c r="I620" s="201">
        <v>12226</v>
      </c>
      <c r="J620" s="202">
        <v>5759</v>
      </c>
      <c r="K620" s="202">
        <v>0</v>
      </c>
      <c r="L620" s="202">
        <v>893</v>
      </c>
      <c r="M620" s="375">
        <v>18878</v>
      </c>
      <c r="N620" s="203">
        <v>0</v>
      </c>
      <c r="O620" s="204">
        <v>0</v>
      </c>
      <c r="P620" s="205">
        <v>0.09</v>
      </c>
      <c r="Q620" s="205">
        <v>6.2729250969370418E-2</v>
      </c>
      <c r="R620" s="206">
        <v>0</v>
      </c>
      <c r="S620" s="207">
        <v>179850</v>
      </c>
      <c r="T620" s="208">
        <v>0</v>
      </c>
      <c r="U620" s="208">
        <v>0</v>
      </c>
      <c r="V620" s="208">
        <v>0</v>
      </c>
      <c r="W620" s="208">
        <v>8930</v>
      </c>
      <c r="X620" s="378">
        <v>188780</v>
      </c>
      <c r="Y620" s="215">
        <v>0</v>
      </c>
      <c r="Z620" s="204">
        <v>0</v>
      </c>
      <c r="AA620" s="202">
        <v>0</v>
      </c>
      <c r="AB620" s="202">
        <v>0</v>
      </c>
      <c r="AC620" s="214">
        <v>0</v>
      </c>
      <c r="AE620" s="227">
        <f t="shared" si="27"/>
        <v>0</v>
      </c>
      <c r="AF620" s="228">
        <f t="shared" si="28"/>
        <v>0</v>
      </c>
      <c r="AG620" s="229">
        <f t="shared" si="29"/>
        <v>0</v>
      </c>
    </row>
    <row r="621" spans="1:33" s="209" customFormat="1" ht="13.8" x14ac:dyDescent="0.3">
      <c r="A621" s="210">
        <v>487</v>
      </c>
      <c r="B621" s="211">
        <v>487049274</v>
      </c>
      <c r="C621" s="212" t="s">
        <v>284</v>
      </c>
      <c r="D621" s="211">
        <v>49</v>
      </c>
      <c r="E621" s="212" t="s">
        <v>96</v>
      </c>
      <c r="F621" s="211">
        <v>274</v>
      </c>
      <c r="G621" s="213" t="s">
        <v>81</v>
      </c>
      <c r="H621" s="374">
        <v>148</v>
      </c>
      <c r="I621" s="201">
        <v>11862</v>
      </c>
      <c r="J621" s="202">
        <v>5735</v>
      </c>
      <c r="K621" s="202">
        <v>0</v>
      </c>
      <c r="L621" s="202">
        <v>893</v>
      </c>
      <c r="M621" s="375">
        <v>18490</v>
      </c>
      <c r="N621" s="203">
        <v>0</v>
      </c>
      <c r="O621" s="204">
        <v>0</v>
      </c>
      <c r="P621" s="205">
        <v>0.09</v>
      </c>
      <c r="Q621" s="205">
        <v>7.2667299060483651E-2</v>
      </c>
      <c r="R621" s="206">
        <v>0</v>
      </c>
      <c r="S621" s="207">
        <v>2604356</v>
      </c>
      <c r="T621" s="208">
        <v>0</v>
      </c>
      <c r="U621" s="208">
        <v>0</v>
      </c>
      <c r="V621" s="208">
        <v>0</v>
      </c>
      <c r="W621" s="208">
        <v>132164</v>
      </c>
      <c r="X621" s="378">
        <v>2736520</v>
      </c>
      <c r="Y621" s="215">
        <v>0</v>
      </c>
      <c r="Z621" s="204">
        <v>0</v>
      </c>
      <c r="AA621" s="202">
        <v>0</v>
      </c>
      <c r="AB621" s="202">
        <v>0</v>
      </c>
      <c r="AC621" s="214">
        <v>0</v>
      </c>
      <c r="AE621" s="227">
        <f t="shared" si="27"/>
        <v>0</v>
      </c>
      <c r="AF621" s="228">
        <f t="shared" si="28"/>
        <v>0</v>
      </c>
      <c r="AG621" s="229">
        <f t="shared" si="29"/>
        <v>0</v>
      </c>
    </row>
    <row r="622" spans="1:33" s="209" customFormat="1" ht="13.8" x14ac:dyDescent="0.3">
      <c r="A622" s="210">
        <v>487</v>
      </c>
      <c r="B622" s="211">
        <v>487049284</v>
      </c>
      <c r="C622" s="212" t="s">
        <v>284</v>
      </c>
      <c r="D622" s="211">
        <v>49</v>
      </c>
      <c r="E622" s="212" t="s">
        <v>96</v>
      </c>
      <c r="F622" s="211">
        <v>284</v>
      </c>
      <c r="G622" s="213" t="s">
        <v>163</v>
      </c>
      <c r="H622" s="374">
        <v>1</v>
      </c>
      <c r="I622" s="201">
        <v>10922</v>
      </c>
      <c r="J622" s="202">
        <v>3718</v>
      </c>
      <c r="K622" s="202">
        <v>0</v>
      </c>
      <c r="L622" s="202">
        <v>893</v>
      </c>
      <c r="M622" s="375">
        <v>15533</v>
      </c>
      <c r="N622" s="203">
        <v>0</v>
      </c>
      <c r="O622" s="204">
        <v>0</v>
      </c>
      <c r="P622" s="205">
        <v>0.09</v>
      </c>
      <c r="Q622" s="205">
        <v>3.1817712769095334E-2</v>
      </c>
      <c r="R622" s="206">
        <v>0</v>
      </c>
      <c r="S622" s="207">
        <v>14640</v>
      </c>
      <c r="T622" s="208">
        <v>0</v>
      </c>
      <c r="U622" s="208">
        <v>0</v>
      </c>
      <c r="V622" s="208">
        <v>0</v>
      </c>
      <c r="W622" s="208">
        <v>893</v>
      </c>
      <c r="X622" s="378">
        <v>15533</v>
      </c>
      <c r="Y622" s="215">
        <v>0</v>
      </c>
      <c r="Z622" s="204">
        <v>0</v>
      </c>
      <c r="AA622" s="202">
        <v>0</v>
      </c>
      <c r="AB622" s="202">
        <v>0</v>
      </c>
      <c r="AC622" s="214">
        <v>0</v>
      </c>
      <c r="AE622" s="227">
        <f t="shared" si="27"/>
        <v>0</v>
      </c>
      <c r="AF622" s="228">
        <f t="shared" si="28"/>
        <v>0</v>
      </c>
      <c r="AG622" s="229">
        <f t="shared" si="29"/>
        <v>0</v>
      </c>
    </row>
    <row r="623" spans="1:33" s="209" customFormat="1" ht="13.8" x14ac:dyDescent="0.3">
      <c r="A623" s="210">
        <v>487</v>
      </c>
      <c r="B623" s="211">
        <v>487049308</v>
      </c>
      <c r="C623" s="212" t="s">
        <v>284</v>
      </c>
      <c r="D623" s="211">
        <v>49</v>
      </c>
      <c r="E623" s="212" t="s">
        <v>96</v>
      </c>
      <c r="F623" s="211">
        <v>308</v>
      </c>
      <c r="G623" s="213" t="s">
        <v>32</v>
      </c>
      <c r="H623" s="374">
        <v>4</v>
      </c>
      <c r="I623" s="201">
        <v>12321</v>
      </c>
      <c r="J623" s="202">
        <v>7150</v>
      </c>
      <c r="K623" s="202">
        <v>0</v>
      </c>
      <c r="L623" s="202">
        <v>893</v>
      </c>
      <c r="M623" s="375">
        <v>20364</v>
      </c>
      <c r="N623" s="203">
        <v>0</v>
      </c>
      <c r="O623" s="204">
        <v>0</v>
      </c>
      <c r="P623" s="205">
        <v>0.09</v>
      </c>
      <c r="Q623" s="205">
        <v>2.3641882717250402E-3</v>
      </c>
      <c r="R623" s="206">
        <v>0</v>
      </c>
      <c r="S623" s="207">
        <v>77884</v>
      </c>
      <c r="T623" s="208">
        <v>0</v>
      </c>
      <c r="U623" s="208">
        <v>0</v>
      </c>
      <c r="V623" s="208">
        <v>0</v>
      </c>
      <c r="W623" s="208">
        <v>3572</v>
      </c>
      <c r="X623" s="378">
        <v>81456</v>
      </c>
      <c r="Y623" s="215">
        <v>0</v>
      </c>
      <c r="Z623" s="204">
        <v>0</v>
      </c>
      <c r="AA623" s="202">
        <v>0</v>
      </c>
      <c r="AB623" s="202">
        <v>0</v>
      </c>
      <c r="AC623" s="214">
        <v>0</v>
      </c>
      <c r="AE623" s="227">
        <f t="shared" si="27"/>
        <v>0</v>
      </c>
      <c r="AF623" s="228">
        <f t="shared" si="28"/>
        <v>0</v>
      </c>
      <c r="AG623" s="229">
        <f t="shared" si="29"/>
        <v>0</v>
      </c>
    </row>
    <row r="624" spans="1:33" s="209" customFormat="1" ht="13.8" x14ac:dyDescent="0.3">
      <c r="A624" s="210">
        <v>487</v>
      </c>
      <c r="B624" s="211">
        <v>487049314</v>
      </c>
      <c r="C624" s="212" t="s">
        <v>284</v>
      </c>
      <c r="D624" s="211">
        <v>49</v>
      </c>
      <c r="E624" s="212" t="s">
        <v>96</v>
      </c>
      <c r="F624" s="211">
        <v>314</v>
      </c>
      <c r="G624" s="213" t="s">
        <v>46</v>
      </c>
      <c r="H624" s="374">
        <v>2</v>
      </c>
      <c r="I624" s="201">
        <v>12011</v>
      </c>
      <c r="J624" s="202">
        <v>9318</v>
      </c>
      <c r="K624" s="202">
        <v>0</v>
      </c>
      <c r="L624" s="202">
        <v>893</v>
      </c>
      <c r="M624" s="375">
        <v>22222</v>
      </c>
      <c r="N624" s="203">
        <v>0</v>
      </c>
      <c r="O624" s="204">
        <v>0</v>
      </c>
      <c r="P624" s="205">
        <v>0.09</v>
      </c>
      <c r="Q624" s="205">
        <v>2.0807861007599376E-3</v>
      </c>
      <c r="R624" s="206">
        <v>0</v>
      </c>
      <c r="S624" s="207">
        <v>42658</v>
      </c>
      <c r="T624" s="208">
        <v>0</v>
      </c>
      <c r="U624" s="208">
        <v>0</v>
      </c>
      <c r="V624" s="208">
        <v>0</v>
      </c>
      <c r="W624" s="208">
        <v>1786</v>
      </c>
      <c r="X624" s="378">
        <v>44444</v>
      </c>
      <c r="Y624" s="215">
        <v>0</v>
      </c>
      <c r="Z624" s="204">
        <v>0</v>
      </c>
      <c r="AA624" s="202">
        <v>0</v>
      </c>
      <c r="AB624" s="202">
        <v>0</v>
      </c>
      <c r="AC624" s="214">
        <v>0</v>
      </c>
      <c r="AE624" s="227">
        <f t="shared" si="27"/>
        <v>0</v>
      </c>
      <c r="AF624" s="228">
        <f t="shared" si="28"/>
        <v>0</v>
      </c>
      <c r="AG624" s="229">
        <f t="shared" si="29"/>
        <v>0</v>
      </c>
    </row>
    <row r="625" spans="1:33" s="209" customFormat="1" ht="13.8" x14ac:dyDescent="0.3">
      <c r="A625" s="210">
        <v>487</v>
      </c>
      <c r="B625" s="211">
        <v>487049347</v>
      </c>
      <c r="C625" s="212" t="s">
        <v>284</v>
      </c>
      <c r="D625" s="211">
        <v>49</v>
      </c>
      <c r="E625" s="212" t="s">
        <v>96</v>
      </c>
      <c r="F625" s="211">
        <v>347</v>
      </c>
      <c r="G625" s="213" t="s">
        <v>106</v>
      </c>
      <c r="H625" s="374">
        <v>3</v>
      </c>
      <c r="I625" s="201">
        <v>12566</v>
      </c>
      <c r="J625" s="202">
        <v>5672</v>
      </c>
      <c r="K625" s="202">
        <v>0</v>
      </c>
      <c r="L625" s="202">
        <v>893</v>
      </c>
      <c r="M625" s="375">
        <v>19131</v>
      </c>
      <c r="N625" s="203">
        <v>0</v>
      </c>
      <c r="O625" s="204">
        <v>0</v>
      </c>
      <c r="P625" s="205">
        <v>0.09</v>
      </c>
      <c r="Q625" s="205">
        <v>4.4824013556886656E-3</v>
      </c>
      <c r="R625" s="206">
        <v>0</v>
      </c>
      <c r="S625" s="207">
        <v>54714</v>
      </c>
      <c r="T625" s="208">
        <v>0</v>
      </c>
      <c r="U625" s="208">
        <v>0</v>
      </c>
      <c r="V625" s="208">
        <v>0</v>
      </c>
      <c r="W625" s="208">
        <v>2679</v>
      </c>
      <c r="X625" s="378">
        <v>57393</v>
      </c>
      <c r="Y625" s="215">
        <v>0</v>
      </c>
      <c r="Z625" s="204">
        <v>0</v>
      </c>
      <c r="AA625" s="202">
        <v>0</v>
      </c>
      <c r="AB625" s="202">
        <v>0</v>
      </c>
      <c r="AC625" s="214">
        <v>0</v>
      </c>
      <c r="AE625" s="227">
        <f t="shared" si="27"/>
        <v>0</v>
      </c>
      <c r="AF625" s="228">
        <f t="shared" si="28"/>
        <v>0</v>
      </c>
      <c r="AG625" s="229">
        <f t="shared" si="29"/>
        <v>0</v>
      </c>
    </row>
    <row r="626" spans="1:33" s="209" customFormat="1" ht="13.8" x14ac:dyDescent="0.3">
      <c r="A626" s="210">
        <v>487</v>
      </c>
      <c r="B626" s="211">
        <v>487274010</v>
      </c>
      <c r="C626" s="212" t="s">
        <v>284</v>
      </c>
      <c r="D626" s="211">
        <v>274</v>
      </c>
      <c r="E626" s="212" t="s">
        <v>81</v>
      </c>
      <c r="F626" s="211">
        <v>10</v>
      </c>
      <c r="G626" s="213" t="s">
        <v>99</v>
      </c>
      <c r="H626" s="374">
        <v>3</v>
      </c>
      <c r="I626" s="201">
        <v>10026.437449628347</v>
      </c>
      <c r="J626" s="202">
        <v>3314</v>
      </c>
      <c r="K626" s="202">
        <v>0</v>
      </c>
      <c r="L626" s="202">
        <v>893</v>
      </c>
      <c r="M626" s="375">
        <v>14233.437449628347</v>
      </c>
      <c r="N626" s="203">
        <v>0</v>
      </c>
      <c r="O626" s="204">
        <v>0</v>
      </c>
      <c r="P626" s="205">
        <v>0.09</v>
      </c>
      <c r="Q626" s="205">
        <v>1.5117767519426143E-3</v>
      </c>
      <c r="R626" s="206">
        <v>0</v>
      </c>
      <c r="S626" s="207">
        <v>40020</v>
      </c>
      <c r="T626" s="208">
        <v>0</v>
      </c>
      <c r="U626" s="208">
        <v>0</v>
      </c>
      <c r="V626" s="208">
        <v>0</v>
      </c>
      <c r="W626" s="208">
        <v>2679</v>
      </c>
      <c r="X626" s="378">
        <v>42699</v>
      </c>
      <c r="Y626" s="215">
        <v>0</v>
      </c>
      <c r="Z626" s="204">
        <v>0</v>
      </c>
      <c r="AA626" s="202">
        <v>0</v>
      </c>
      <c r="AB626" s="202">
        <v>0</v>
      </c>
      <c r="AC626" s="214">
        <v>0</v>
      </c>
      <c r="AE626" s="227">
        <f t="shared" si="27"/>
        <v>0</v>
      </c>
      <c r="AF626" s="228">
        <f t="shared" si="28"/>
        <v>0</v>
      </c>
      <c r="AG626" s="229">
        <f t="shared" si="29"/>
        <v>0</v>
      </c>
    </row>
    <row r="627" spans="1:33" s="209" customFormat="1" ht="13.8" x14ac:dyDescent="0.3">
      <c r="A627" s="210">
        <v>487</v>
      </c>
      <c r="B627" s="211">
        <v>487274031</v>
      </c>
      <c r="C627" s="212" t="s">
        <v>284</v>
      </c>
      <c r="D627" s="211">
        <v>274</v>
      </c>
      <c r="E627" s="212" t="s">
        <v>81</v>
      </c>
      <c r="F627" s="211">
        <v>31</v>
      </c>
      <c r="G627" s="213" t="s">
        <v>101</v>
      </c>
      <c r="H627" s="374">
        <v>2</v>
      </c>
      <c r="I627" s="201">
        <v>11623</v>
      </c>
      <c r="J627" s="202">
        <v>5567</v>
      </c>
      <c r="K627" s="202">
        <v>0</v>
      </c>
      <c r="L627" s="202">
        <v>893</v>
      </c>
      <c r="M627" s="375">
        <v>18083</v>
      </c>
      <c r="N627" s="203">
        <v>0</v>
      </c>
      <c r="O627" s="204">
        <v>0</v>
      </c>
      <c r="P627" s="205">
        <v>0.09</v>
      </c>
      <c r="Q627" s="205">
        <v>2.6379471872042089E-2</v>
      </c>
      <c r="R627" s="206">
        <v>0</v>
      </c>
      <c r="S627" s="207">
        <v>34380</v>
      </c>
      <c r="T627" s="208">
        <v>0</v>
      </c>
      <c r="U627" s="208">
        <v>0</v>
      </c>
      <c r="V627" s="208">
        <v>0</v>
      </c>
      <c r="W627" s="208">
        <v>1786</v>
      </c>
      <c r="X627" s="378">
        <v>36166</v>
      </c>
      <c r="Y627" s="215">
        <v>0</v>
      </c>
      <c r="Z627" s="204">
        <v>0</v>
      </c>
      <c r="AA627" s="202">
        <v>0</v>
      </c>
      <c r="AB627" s="202">
        <v>0</v>
      </c>
      <c r="AC627" s="214">
        <v>0</v>
      </c>
      <c r="AE627" s="227">
        <f t="shared" si="27"/>
        <v>0</v>
      </c>
      <c r="AF627" s="228">
        <f t="shared" si="28"/>
        <v>0</v>
      </c>
      <c r="AG627" s="229">
        <f t="shared" si="29"/>
        <v>0</v>
      </c>
    </row>
    <row r="628" spans="1:33" s="209" customFormat="1" ht="13.8" x14ac:dyDescent="0.3">
      <c r="A628" s="210">
        <v>487</v>
      </c>
      <c r="B628" s="211">
        <v>487274035</v>
      </c>
      <c r="C628" s="212" t="s">
        <v>284</v>
      </c>
      <c r="D628" s="211">
        <v>274</v>
      </c>
      <c r="E628" s="212" t="s">
        <v>81</v>
      </c>
      <c r="F628" s="211">
        <v>35</v>
      </c>
      <c r="G628" s="213" t="s">
        <v>22</v>
      </c>
      <c r="H628" s="374">
        <v>22</v>
      </c>
      <c r="I628" s="201">
        <v>11728</v>
      </c>
      <c r="J628" s="202">
        <v>4115</v>
      </c>
      <c r="K628" s="202">
        <v>0</v>
      </c>
      <c r="L628" s="202">
        <v>893</v>
      </c>
      <c r="M628" s="375">
        <v>16736</v>
      </c>
      <c r="N628" s="203">
        <v>0</v>
      </c>
      <c r="O628" s="204">
        <v>0</v>
      </c>
      <c r="P628" s="205">
        <v>0.18</v>
      </c>
      <c r="Q628" s="205">
        <v>0.15096254097872849</v>
      </c>
      <c r="R628" s="206">
        <v>0</v>
      </c>
      <c r="S628" s="207">
        <v>348546</v>
      </c>
      <c r="T628" s="208">
        <v>0</v>
      </c>
      <c r="U628" s="208">
        <v>0</v>
      </c>
      <c r="V628" s="208">
        <v>0</v>
      </c>
      <c r="W628" s="208">
        <v>19646</v>
      </c>
      <c r="X628" s="378">
        <v>368192</v>
      </c>
      <c r="Y628" s="215">
        <v>0</v>
      </c>
      <c r="Z628" s="204">
        <v>0</v>
      </c>
      <c r="AA628" s="202">
        <v>0</v>
      </c>
      <c r="AB628" s="202">
        <v>0</v>
      </c>
      <c r="AC628" s="214">
        <v>0</v>
      </c>
      <c r="AE628" s="227">
        <f t="shared" si="27"/>
        <v>0</v>
      </c>
      <c r="AF628" s="228">
        <f t="shared" si="28"/>
        <v>0</v>
      </c>
      <c r="AG628" s="229">
        <f t="shared" si="29"/>
        <v>0</v>
      </c>
    </row>
    <row r="629" spans="1:33" s="209" customFormat="1" ht="13.8" x14ac:dyDescent="0.3">
      <c r="A629" s="210">
        <v>487</v>
      </c>
      <c r="B629" s="211">
        <v>487274040</v>
      </c>
      <c r="C629" s="212" t="s">
        <v>284</v>
      </c>
      <c r="D629" s="211">
        <v>274</v>
      </c>
      <c r="E629" s="212" t="s">
        <v>81</v>
      </c>
      <c r="F629" s="211">
        <v>40</v>
      </c>
      <c r="G629" s="213" t="s">
        <v>95</v>
      </c>
      <c r="H629" s="374">
        <v>1</v>
      </c>
      <c r="I629" s="201">
        <v>10631.419344501584</v>
      </c>
      <c r="J629" s="202">
        <v>2781</v>
      </c>
      <c r="K629" s="202">
        <v>0</v>
      </c>
      <c r="L629" s="202">
        <v>893</v>
      </c>
      <c r="M629" s="375">
        <v>14305.419344501584</v>
      </c>
      <c r="N629" s="203">
        <v>0</v>
      </c>
      <c r="O629" s="204">
        <v>0</v>
      </c>
      <c r="P629" s="205">
        <v>0.09</v>
      </c>
      <c r="Q629" s="205">
        <v>3.1011652562898508E-3</v>
      </c>
      <c r="R629" s="206">
        <v>0</v>
      </c>
      <c r="S629" s="207">
        <v>13412</v>
      </c>
      <c r="T629" s="208">
        <v>0</v>
      </c>
      <c r="U629" s="208">
        <v>0</v>
      </c>
      <c r="V629" s="208">
        <v>0</v>
      </c>
      <c r="W629" s="208">
        <v>893</v>
      </c>
      <c r="X629" s="378">
        <v>14305</v>
      </c>
      <c r="Y629" s="215">
        <v>0</v>
      </c>
      <c r="Z629" s="204">
        <v>0</v>
      </c>
      <c r="AA629" s="202">
        <v>0</v>
      </c>
      <c r="AB629" s="202">
        <v>0</v>
      </c>
      <c r="AC629" s="214">
        <v>0</v>
      </c>
      <c r="AE629" s="227">
        <f t="shared" si="27"/>
        <v>0</v>
      </c>
      <c r="AF629" s="228">
        <f t="shared" si="28"/>
        <v>0</v>
      </c>
      <c r="AG629" s="229">
        <f t="shared" si="29"/>
        <v>0</v>
      </c>
    </row>
    <row r="630" spans="1:33" s="209" customFormat="1" ht="13.8" x14ac:dyDescent="0.3">
      <c r="A630" s="210">
        <v>487</v>
      </c>
      <c r="B630" s="211">
        <v>487274044</v>
      </c>
      <c r="C630" s="212" t="s">
        <v>284</v>
      </c>
      <c r="D630" s="211">
        <v>274</v>
      </c>
      <c r="E630" s="212" t="s">
        <v>81</v>
      </c>
      <c r="F630" s="211">
        <v>44</v>
      </c>
      <c r="G630" s="213" t="s">
        <v>35</v>
      </c>
      <c r="H630" s="374">
        <v>1</v>
      </c>
      <c r="I630" s="201">
        <v>8825</v>
      </c>
      <c r="J630" s="202">
        <v>202</v>
      </c>
      <c r="K630" s="202">
        <v>0</v>
      </c>
      <c r="L630" s="202">
        <v>893</v>
      </c>
      <c r="M630" s="375">
        <v>9920</v>
      </c>
      <c r="N630" s="203">
        <v>0</v>
      </c>
      <c r="O630" s="204">
        <v>0</v>
      </c>
      <c r="P630" s="205">
        <v>0.09</v>
      </c>
      <c r="Q630" s="205">
        <v>5.7376212232234096E-2</v>
      </c>
      <c r="R630" s="206">
        <v>0</v>
      </c>
      <c r="S630" s="207">
        <v>9027</v>
      </c>
      <c r="T630" s="208">
        <v>0</v>
      </c>
      <c r="U630" s="208">
        <v>0</v>
      </c>
      <c r="V630" s="208">
        <v>0</v>
      </c>
      <c r="W630" s="208">
        <v>893</v>
      </c>
      <c r="X630" s="378">
        <v>9920</v>
      </c>
      <c r="Y630" s="215">
        <v>0</v>
      </c>
      <c r="Z630" s="204">
        <v>0</v>
      </c>
      <c r="AA630" s="202">
        <v>0</v>
      </c>
      <c r="AB630" s="202">
        <v>0</v>
      </c>
      <c r="AC630" s="214">
        <v>0</v>
      </c>
      <c r="AE630" s="227">
        <f t="shared" si="27"/>
        <v>0</v>
      </c>
      <c r="AF630" s="228">
        <f t="shared" si="28"/>
        <v>0</v>
      </c>
      <c r="AG630" s="229">
        <f t="shared" si="29"/>
        <v>0</v>
      </c>
    </row>
    <row r="631" spans="1:33" s="209" customFormat="1" ht="13.8" x14ac:dyDescent="0.3">
      <c r="A631" s="210">
        <v>487</v>
      </c>
      <c r="B631" s="211">
        <v>487274046</v>
      </c>
      <c r="C631" s="212" t="s">
        <v>284</v>
      </c>
      <c r="D631" s="211">
        <v>274</v>
      </c>
      <c r="E631" s="212" t="s">
        <v>81</v>
      </c>
      <c r="F631" s="211">
        <v>46</v>
      </c>
      <c r="G631" s="213" t="s">
        <v>36</v>
      </c>
      <c r="H631" s="374">
        <v>1</v>
      </c>
      <c r="I631" s="201">
        <v>13109</v>
      </c>
      <c r="J631" s="202">
        <v>0</v>
      </c>
      <c r="K631" s="202">
        <v>0</v>
      </c>
      <c r="L631" s="202">
        <v>893</v>
      </c>
      <c r="M631" s="375">
        <v>14002</v>
      </c>
      <c r="N631" s="203">
        <v>0</v>
      </c>
      <c r="O631" s="204">
        <v>0</v>
      </c>
      <c r="P631" s="205">
        <v>0.09</v>
      </c>
      <c r="Q631" s="205">
        <v>0.27064942212788823</v>
      </c>
      <c r="R631" s="206">
        <v>-8749.8183297634678</v>
      </c>
      <c r="S631" s="207">
        <v>13109</v>
      </c>
      <c r="T631" s="208">
        <v>0</v>
      </c>
      <c r="U631" s="208">
        <v>0</v>
      </c>
      <c r="V631" s="208">
        <v>-8749.8183297634678</v>
      </c>
      <c r="W631" s="208">
        <v>893</v>
      </c>
      <c r="X631" s="378">
        <v>5252.1816702365322</v>
      </c>
      <c r="Y631" s="215">
        <v>0</v>
      </c>
      <c r="Z631" s="204">
        <v>0</v>
      </c>
      <c r="AA631" s="202">
        <v>0</v>
      </c>
      <c r="AB631" s="202">
        <v>0</v>
      </c>
      <c r="AC631" s="214">
        <v>0</v>
      </c>
      <c r="AE631" s="227">
        <f t="shared" si="27"/>
        <v>0</v>
      </c>
      <c r="AF631" s="228">
        <f t="shared" si="28"/>
        <v>0</v>
      </c>
      <c r="AG631" s="229">
        <f t="shared" si="29"/>
        <v>0</v>
      </c>
    </row>
    <row r="632" spans="1:33" s="209" customFormat="1" ht="13.8" x14ac:dyDescent="0.3">
      <c r="A632" s="210">
        <v>487</v>
      </c>
      <c r="B632" s="211">
        <v>487274048</v>
      </c>
      <c r="C632" s="212" t="s">
        <v>284</v>
      </c>
      <c r="D632" s="211">
        <v>274</v>
      </c>
      <c r="E632" s="212" t="s">
        <v>81</v>
      </c>
      <c r="F632" s="211">
        <v>48</v>
      </c>
      <c r="G632" s="213" t="s">
        <v>152</v>
      </c>
      <c r="H632" s="374">
        <v>2</v>
      </c>
      <c r="I632" s="201">
        <v>9001</v>
      </c>
      <c r="J632" s="202">
        <v>7153</v>
      </c>
      <c r="K632" s="202">
        <v>0</v>
      </c>
      <c r="L632" s="202">
        <v>893</v>
      </c>
      <c r="M632" s="375">
        <v>17047</v>
      </c>
      <c r="N632" s="203">
        <v>0</v>
      </c>
      <c r="O632" s="204">
        <v>0</v>
      </c>
      <c r="P632" s="205">
        <v>0.09</v>
      </c>
      <c r="Q632" s="205">
        <v>1.2089259415344539E-3</v>
      </c>
      <c r="R632" s="206">
        <v>0</v>
      </c>
      <c r="S632" s="207">
        <v>32308</v>
      </c>
      <c r="T632" s="208">
        <v>0</v>
      </c>
      <c r="U632" s="208">
        <v>0</v>
      </c>
      <c r="V632" s="208">
        <v>0</v>
      </c>
      <c r="W632" s="208">
        <v>1786</v>
      </c>
      <c r="X632" s="378">
        <v>34094</v>
      </c>
      <c r="Y632" s="215">
        <v>0</v>
      </c>
      <c r="Z632" s="204">
        <v>0</v>
      </c>
      <c r="AA632" s="202">
        <v>0</v>
      </c>
      <c r="AB632" s="202">
        <v>0</v>
      </c>
      <c r="AC632" s="214">
        <v>0</v>
      </c>
      <c r="AE632" s="227">
        <f t="shared" si="27"/>
        <v>0</v>
      </c>
      <c r="AF632" s="228">
        <f t="shared" si="28"/>
        <v>0</v>
      </c>
      <c r="AG632" s="229">
        <f t="shared" si="29"/>
        <v>0</v>
      </c>
    </row>
    <row r="633" spans="1:33" s="209" customFormat="1" ht="13.8" x14ac:dyDescent="0.3">
      <c r="A633" s="210">
        <v>487</v>
      </c>
      <c r="B633" s="211">
        <v>487274049</v>
      </c>
      <c r="C633" s="212" t="s">
        <v>284</v>
      </c>
      <c r="D633" s="211">
        <v>274</v>
      </c>
      <c r="E633" s="212" t="s">
        <v>81</v>
      </c>
      <c r="F633" s="211">
        <v>49</v>
      </c>
      <c r="G633" s="213" t="s">
        <v>96</v>
      </c>
      <c r="H633" s="374">
        <v>88</v>
      </c>
      <c r="I633" s="201">
        <v>11866</v>
      </c>
      <c r="J633" s="202">
        <v>15077</v>
      </c>
      <c r="K633" s="202">
        <v>0</v>
      </c>
      <c r="L633" s="202">
        <v>893</v>
      </c>
      <c r="M633" s="375">
        <v>27836</v>
      </c>
      <c r="N633" s="203">
        <v>0</v>
      </c>
      <c r="O633" s="204">
        <v>0</v>
      </c>
      <c r="P633" s="205">
        <v>0.09</v>
      </c>
      <c r="Q633" s="205">
        <v>6.7737584027237549E-2</v>
      </c>
      <c r="R633" s="206">
        <v>0</v>
      </c>
      <c r="S633" s="207">
        <v>2370984</v>
      </c>
      <c r="T633" s="208">
        <v>0</v>
      </c>
      <c r="U633" s="208">
        <v>0</v>
      </c>
      <c r="V633" s="208">
        <v>0</v>
      </c>
      <c r="W633" s="208">
        <v>78584</v>
      </c>
      <c r="X633" s="378">
        <v>2449568</v>
      </c>
      <c r="Y633" s="215">
        <v>0</v>
      </c>
      <c r="Z633" s="204">
        <v>0</v>
      </c>
      <c r="AA633" s="202">
        <v>0</v>
      </c>
      <c r="AB633" s="202">
        <v>0</v>
      </c>
      <c r="AC633" s="214">
        <v>0</v>
      </c>
      <c r="AE633" s="227">
        <f t="shared" si="27"/>
        <v>0</v>
      </c>
      <c r="AF633" s="228">
        <f t="shared" si="28"/>
        <v>0</v>
      </c>
      <c r="AG633" s="229">
        <f t="shared" si="29"/>
        <v>0</v>
      </c>
    </row>
    <row r="634" spans="1:33" s="209" customFormat="1" ht="13.8" x14ac:dyDescent="0.3">
      <c r="A634" s="210">
        <v>487</v>
      </c>
      <c r="B634" s="211">
        <v>487274057</v>
      </c>
      <c r="C634" s="212" t="s">
        <v>284</v>
      </c>
      <c r="D634" s="211">
        <v>274</v>
      </c>
      <c r="E634" s="212" t="s">
        <v>81</v>
      </c>
      <c r="F634" s="211">
        <v>57</v>
      </c>
      <c r="G634" s="213" t="s">
        <v>23</v>
      </c>
      <c r="H634" s="374">
        <v>18</v>
      </c>
      <c r="I634" s="201">
        <v>11227</v>
      </c>
      <c r="J634" s="202">
        <v>571</v>
      </c>
      <c r="K634" s="202">
        <v>0</v>
      </c>
      <c r="L634" s="202">
        <v>893</v>
      </c>
      <c r="M634" s="375">
        <v>12691</v>
      </c>
      <c r="N634" s="203">
        <v>0</v>
      </c>
      <c r="O634" s="204">
        <v>0</v>
      </c>
      <c r="P634" s="205">
        <v>0.18</v>
      </c>
      <c r="Q634" s="205">
        <v>0.13019288988377753</v>
      </c>
      <c r="R634" s="206">
        <v>0</v>
      </c>
      <c r="S634" s="207">
        <v>212364</v>
      </c>
      <c r="T634" s="208">
        <v>0</v>
      </c>
      <c r="U634" s="208">
        <v>0</v>
      </c>
      <c r="V634" s="208">
        <v>0</v>
      </c>
      <c r="W634" s="208">
        <v>16074</v>
      </c>
      <c r="X634" s="378">
        <v>228438</v>
      </c>
      <c r="Y634" s="215">
        <v>0</v>
      </c>
      <c r="Z634" s="204">
        <v>0</v>
      </c>
      <c r="AA634" s="202">
        <v>0</v>
      </c>
      <c r="AB634" s="202">
        <v>0</v>
      </c>
      <c r="AC634" s="214">
        <v>0</v>
      </c>
      <c r="AE634" s="227">
        <f t="shared" si="27"/>
        <v>0</v>
      </c>
      <c r="AF634" s="228">
        <f t="shared" si="28"/>
        <v>0</v>
      </c>
      <c r="AG634" s="229">
        <f t="shared" si="29"/>
        <v>0</v>
      </c>
    </row>
    <row r="635" spans="1:33" s="209" customFormat="1" ht="13.8" x14ac:dyDescent="0.3">
      <c r="A635" s="210">
        <v>487</v>
      </c>
      <c r="B635" s="211">
        <v>487274093</v>
      </c>
      <c r="C635" s="212" t="s">
        <v>284</v>
      </c>
      <c r="D635" s="211">
        <v>274</v>
      </c>
      <c r="E635" s="212" t="s">
        <v>81</v>
      </c>
      <c r="F635" s="211">
        <v>93</v>
      </c>
      <c r="G635" s="213" t="s">
        <v>25</v>
      </c>
      <c r="H635" s="374">
        <v>44</v>
      </c>
      <c r="I635" s="201">
        <v>11615</v>
      </c>
      <c r="J635" s="202">
        <v>333</v>
      </c>
      <c r="K635" s="202">
        <v>0</v>
      </c>
      <c r="L635" s="202">
        <v>893</v>
      </c>
      <c r="M635" s="375">
        <v>12841</v>
      </c>
      <c r="N635" s="203">
        <v>0</v>
      </c>
      <c r="O635" s="204">
        <v>0</v>
      </c>
      <c r="P635" s="205">
        <v>0.09</v>
      </c>
      <c r="Q635" s="205">
        <v>9.2476404965341666E-2</v>
      </c>
      <c r="R635" s="206">
        <v>0</v>
      </c>
      <c r="S635" s="207">
        <v>551011</v>
      </c>
      <c r="T635" s="208">
        <v>0</v>
      </c>
      <c r="U635" s="208">
        <v>-25299</v>
      </c>
      <c r="V635" s="208">
        <v>0</v>
      </c>
      <c r="W635" s="208">
        <v>39292</v>
      </c>
      <c r="X635" s="378">
        <v>565004</v>
      </c>
      <c r="Y635" s="215">
        <v>27</v>
      </c>
      <c r="Z635" s="204">
        <v>2.1182763741346489</v>
      </c>
      <c r="AA635" s="202">
        <v>27189</v>
      </c>
      <c r="AB635" s="202">
        <v>0</v>
      </c>
      <c r="AC635" s="214">
        <v>0</v>
      </c>
      <c r="AE635" s="227">
        <f t="shared" si="27"/>
        <v>0</v>
      </c>
      <c r="AF635" s="228">
        <f t="shared" si="28"/>
        <v>0</v>
      </c>
      <c r="AG635" s="229">
        <f t="shared" si="29"/>
        <v>0</v>
      </c>
    </row>
    <row r="636" spans="1:33" s="209" customFormat="1" ht="13.8" x14ac:dyDescent="0.3">
      <c r="A636" s="210">
        <v>487</v>
      </c>
      <c r="B636" s="211">
        <v>487274095</v>
      </c>
      <c r="C636" s="212" t="s">
        <v>284</v>
      </c>
      <c r="D636" s="211">
        <v>274</v>
      </c>
      <c r="E636" s="212" t="s">
        <v>81</v>
      </c>
      <c r="F636" s="211">
        <v>95</v>
      </c>
      <c r="G636" s="213" t="s">
        <v>296</v>
      </c>
      <c r="H636" s="374">
        <v>1</v>
      </c>
      <c r="I636" s="201">
        <v>12631.596985026647</v>
      </c>
      <c r="J636" s="202">
        <v>9</v>
      </c>
      <c r="K636" s="202">
        <v>0</v>
      </c>
      <c r="L636" s="202">
        <v>893</v>
      </c>
      <c r="M636" s="375">
        <v>13533.596985026647</v>
      </c>
      <c r="N636" s="203">
        <v>0</v>
      </c>
      <c r="O636" s="204">
        <v>0</v>
      </c>
      <c r="P636" s="205">
        <v>0.15329999999999999</v>
      </c>
      <c r="Q636" s="205">
        <v>0.13100454306370804</v>
      </c>
      <c r="R636" s="206">
        <v>0</v>
      </c>
      <c r="S636" s="207">
        <v>12641</v>
      </c>
      <c r="T636" s="208">
        <v>0</v>
      </c>
      <c r="U636" s="208">
        <v>0</v>
      </c>
      <c r="V636" s="208">
        <v>0</v>
      </c>
      <c r="W636" s="208">
        <v>893</v>
      </c>
      <c r="X636" s="378">
        <v>13534</v>
      </c>
      <c r="Y636" s="215">
        <v>0</v>
      </c>
      <c r="Z636" s="204">
        <v>0</v>
      </c>
      <c r="AA636" s="202">
        <v>0</v>
      </c>
      <c r="AB636" s="202">
        <v>0</v>
      </c>
      <c r="AC636" s="214">
        <v>0</v>
      </c>
      <c r="AE636" s="227">
        <f t="shared" si="27"/>
        <v>0</v>
      </c>
      <c r="AF636" s="228">
        <f t="shared" si="28"/>
        <v>0</v>
      </c>
      <c r="AG636" s="229">
        <f t="shared" si="29"/>
        <v>0</v>
      </c>
    </row>
    <row r="637" spans="1:33" s="209" customFormat="1" ht="13.8" x14ac:dyDescent="0.3">
      <c r="A637" s="210">
        <v>487</v>
      </c>
      <c r="B637" s="211">
        <v>487274128</v>
      </c>
      <c r="C637" s="212" t="s">
        <v>284</v>
      </c>
      <c r="D637" s="211">
        <v>274</v>
      </c>
      <c r="E637" s="212" t="s">
        <v>81</v>
      </c>
      <c r="F637" s="211">
        <v>128</v>
      </c>
      <c r="G637" s="213" t="s">
        <v>110</v>
      </c>
      <c r="H637" s="374">
        <v>2</v>
      </c>
      <c r="I637" s="201">
        <v>9001</v>
      </c>
      <c r="J637" s="202">
        <v>475</v>
      </c>
      <c r="K637" s="202">
        <v>0</v>
      </c>
      <c r="L637" s="202">
        <v>893</v>
      </c>
      <c r="M637" s="375">
        <v>10369</v>
      </c>
      <c r="N637" s="203">
        <v>0</v>
      </c>
      <c r="O637" s="204">
        <v>0</v>
      </c>
      <c r="P637" s="205">
        <v>0.18</v>
      </c>
      <c r="Q637" s="205">
        <v>3.3722750921058114E-2</v>
      </c>
      <c r="R637" s="206">
        <v>0</v>
      </c>
      <c r="S637" s="207">
        <v>18952</v>
      </c>
      <c r="T637" s="208">
        <v>0</v>
      </c>
      <c r="U637" s="208">
        <v>0</v>
      </c>
      <c r="V637" s="208">
        <v>0</v>
      </c>
      <c r="W637" s="208">
        <v>1786</v>
      </c>
      <c r="X637" s="378">
        <v>20738</v>
      </c>
      <c r="Y637" s="215">
        <v>0</v>
      </c>
      <c r="Z637" s="204">
        <v>0</v>
      </c>
      <c r="AA637" s="202">
        <v>0</v>
      </c>
      <c r="AB637" s="202">
        <v>0</v>
      </c>
      <c r="AC637" s="214">
        <v>0</v>
      </c>
      <c r="AE637" s="227">
        <f t="shared" si="27"/>
        <v>0</v>
      </c>
      <c r="AF637" s="228">
        <f t="shared" si="28"/>
        <v>0</v>
      </c>
      <c r="AG637" s="229">
        <f t="shared" si="29"/>
        <v>0</v>
      </c>
    </row>
    <row r="638" spans="1:33" s="209" customFormat="1" ht="13.8" x14ac:dyDescent="0.3">
      <c r="A638" s="210">
        <v>487</v>
      </c>
      <c r="B638" s="211">
        <v>487274149</v>
      </c>
      <c r="C638" s="212" t="s">
        <v>284</v>
      </c>
      <c r="D638" s="211">
        <v>274</v>
      </c>
      <c r="E638" s="212" t="s">
        <v>81</v>
      </c>
      <c r="F638" s="211">
        <v>149</v>
      </c>
      <c r="G638" s="213" t="s">
        <v>103</v>
      </c>
      <c r="H638" s="374">
        <v>1</v>
      </c>
      <c r="I638" s="201">
        <v>9001</v>
      </c>
      <c r="J638" s="202">
        <v>91</v>
      </c>
      <c r="K638" s="202">
        <v>0</v>
      </c>
      <c r="L638" s="202">
        <v>893</v>
      </c>
      <c r="M638" s="375">
        <v>9985</v>
      </c>
      <c r="N638" s="203">
        <v>0</v>
      </c>
      <c r="O638" s="204">
        <v>0</v>
      </c>
      <c r="P638" s="205">
        <v>0.18</v>
      </c>
      <c r="Q638" s="205">
        <v>0.11365970423433619</v>
      </c>
      <c r="R638" s="206">
        <v>0</v>
      </c>
      <c r="S638" s="207">
        <v>9092</v>
      </c>
      <c r="T638" s="208">
        <v>0</v>
      </c>
      <c r="U638" s="208">
        <v>0</v>
      </c>
      <c r="V638" s="208">
        <v>0</v>
      </c>
      <c r="W638" s="208">
        <v>893</v>
      </c>
      <c r="X638" s="378">
        <v>9985</v>
      </c>
      <c r="Y638" s="215">
        <v>0</v>
      </c>
      <c r="Z638" s="204">
        <v>0</v>
      </c>
      <c r="AA638" s="202">
        <v>0</v>
      </c>
      <c r="AB638" s="202">
        <v>0</v>
      </c>
      <c r="AC638" s="214">
        <v>0</v>
      </c>
      <c r="AE638" s="227">
        <f t="shared" si="27"/>
        <v>0</v>
      </c>
      <c r="AF638" s="228">
        <f t="shared" si="28"/>
        <v>0</v>
      </c>
      <c r="AG638" s="229">
        <f t="shared" si="29"/>
        <v>0</v>
      </c>
    </row>
    <row r="639" spans="1:33" s="209" customFormat="1" ht="13.8" x14ac:dyDescent="0.3">
      <c r="A639" s="210">
        <v>487</v>
      </c>
      <c r="B639" s="211">
        <v>487274163</v>
      </c>
      <c r="C639" s="212" t="s">
        <v>284</v>
      </c>
      <c r="D639" s="211">
        <v>274</v>
      </c>
      <c r="E639" s="212" t="s">
        <v>81</v>
      </c>
      <c r="F639" s="211">
        <v>163</v>
      </c>
      <c r="G639" s="213" t="s">
        <v>27</v>
      </c>
      <c r="H639" s="374">
        <v>14</v>
      </c>
      <c r="I639" s="201">
        <v>11821</v>
      </c>
      <c r="J639" s="202">
        <v>499</v>
      </c>
      <c r="K639" s="202">
        <v>0</v>
      </c>
      <c r="L639" s="202">
        <v>893</v>
      </c>
      <c r="M639" s="375">
        <v>13213</v>
      </c>
      <c r="N639" s="203">
        <v>0</v>
      </c>
      <c r="O639" s="204">
        <v>0</v>
      </c>
      <c r="P639" s="205">
        <v>0.18</v>
      </c>
      <c r="Q639" s="205">
        <v>9.3618846151728011E-2</v>
      </c>
      <c r="R639" s="206">
        <v>0</v>
      </c>
      <c r="S639" s="207">
        <v>172480</v>
      </c>
      <c r="T639" s="208">
        <v>0</v>
      </c>
      <c r="U639" s="208">
        <v>0</v>
      </c>
      <c r="V639" s="208">
        <v>0</v>
      </c>
      <c r="W639" s="208">
        <v>12502</v>
      </c>
      <c r="X639" s="378">
        <v>184982</v>
      </c>
      <c r="Y639" s="215">
        <v>6</v>
      </c>
      <c r="Z639" s="204">
        <v>0</v>
      </c>
      <c r="AA639" s="202">
        <v>0</v>
      </c>
      <c r="AB639" s="202">
        <v>0</v>
      </c>
      <c r="AC639" s="214">
        <v>0</v>
      </c>
      <c r="AE639" s="227">
        <f t="shared" si="27"/>
        <v>0</v>
      </c>
      <c r="AF639" s="228">
        <f t="shared" si="28"/>
        <v>0</v>
      </c>
      <c r="AG639" s="229">
        <f t="shared" si="29"/>
        <v>0</v>
      </c>
    </row>
    <row r="640" spans="1:33" s="209" customFormat="1" ht="13.8" x14ac:dyDescent="0.3">
      <c r="A640" s="210">
        <v>487</v>
      </c>
      <c r="B640" s="211">
        <v>487274165</v>
      </c>
      <c r="C640" s="212" t="s">
        <v>284</v>
      </c>
      <c r="D640" s="211">
        <v>274</v>
      </c>
      <c r="E640" s="212" t="s">
        <v>81</v>
      </c>
      <c r="F640" s="211">
        <v>165</v>
      </c>
      <c r="G640" s="213" t="s">
        <v>28</v>
      </c>
      <c r="H640" s="374">
        <v>53</v>
      </c>
      <c r="I640" s="201">
        <v>11139</v>
      </c>
      <c r="J640" s="202">
        <v>390</v>
      </c>
      <c r="K640" s="202">
        <v>0</v>
      </c>
      <c r="L640" s="202">
        <v>893</v>
      </c>
      <c r="M640" s="375">
        <v>12422</v>
      </c>
      <c r="N640" s="203">
        <v>0</v>
      </c>
      <c r="O640" s="204">
        <v>0</v>
      </c>
      <c r="P640" s="205">
        <v>9.8299999999999998E-2</v>
      </c>
      <c r="Q640" s="205">
        <v>0.11134395972074</v>
      </c>
      <c r="R640" s="206">
        <v>0</v>
      </c>
      <c r="S640" s="207">
        <v>793991</v>
      </c>
      <c r="T640" s="208">
        <v>0</v>
      </c>
      <c r="U640" s="208">
        <v>-182954</v>
      </c>
      <c r="V640" s="208">
        <v>0</v>
      </c>
      <c r="W640" s="208">
        <v>47329</v>
      </c>
      <c r="X640" s="378">
        <v>658366</v>
      </c>
      <c r="Y640" s="215">
        <v>34</v>
      </c>
      <c r="Z640" s="204">
        <v>15.869631304206489</v>
      </c>
      <c r="AA640" s="202">
        <v>197132</v>
      </c>
      <c r="AB640" s="202">
        <v>0</v>
      </c>
      <c r="AC640" s="214">
        <v>0</v>
      </c>
      <c r="AE640" s="227">
        <f t="shared" si="27"/>
        <v>0</v>
      </c>
      <c r="AF640" s="228">
        <f t="shared" si="28"/>
        <v>0</v>
      </c>
      <c r="AG640" s="229">
        <f t="shared" si="29"/>
        <v>0</v>
      </c>
    </row>
    <row r="641" spans="1:33" s="209" customFormat="1" ht="13.8" x14ac:dyDescent="0.3">
      <c r="A641" s="210">
        <v>487</v>
      </c>
      <c r="B641" s="211">
        <v>487274176</v>
      </c>
      <c r="C641" s="212" t="s">
        <v>284</v>
      </c>
      <c r="D641" s="211">
        <v>274</v>
      </c>
      <c r="E641" s="212" t="s">
        <v>81</v>
      </c>
      <c r="F641" s="211">
        <v>176</v>
      </c>
      <c r="G641" s="213" t="s">
        <v>29</v>
      </c>
      <c r="H641" s="374">
        <v>67</v>
      </c>
      <c r="I641" s="201">
        <v>11312</v>
      </c>
      <c r="J641" s="202">
        <v>3737</v>
      </c>
      <c r="K641" s="202">
        <v>0</v>
      </c>
      <c r="L641" s="202">
        <v>893</v>
      </c>
      <c r="M641" s="375">
        <v>15942</v>
      </c>
      <c r="N641" s="203">
        <v>0</v>
      </c>
      <c r="O641" s="204">
        <v>0</v>
      </c>
      <c r="P641" s="205">
        <v>0.09</v>
      </c>
      <c r="Q641" s="205">
        <v>7.6091028554494497E-2</v>
      </c>
      <c r="R641" s="206">
        <v>0</v>
      </c>
      <c r="S641" s="207">
        <v>1008283</v>
      </c>
      <c r="T641" s="208">
        <v>0</v>
      </c>
      <c r="U641" s="208">
        <v>0</v>
      </c>
      <c r="V641" s="208">
        <v>0</v>
      </c>
      <c r="W641" s="208">
        <v>59831</v>
      </c>
      <c r="X641" s="378">
        <v>1068114</v>
      </c>
      <c r="Y641" s="215">
        <v>0</v>
      </c>
      <c r="Z641" s="204">
        <v>0</v>
      </c>
      <c r="AA641" s="202">
        <v>0</v>
      </c>
      <c r="AB641" s="202">
        <v>0</v>
      </c>
      <c r="AC641" s="214">
        <v>0</v>
      </c>
      <c r="AE641" s="227">
        <f t="shared" si="27"/>
        <v>0</v>
      </c>
      <c r="AF641" s="228">
        <f t="shared" si="28"/>
        <v>0</v>
      </c>
      <c r="AG641" s="229">
        <f t="shared" si="29"/>
        <v>0</v>
      </c>
    </row>
    <row r="642" spans="1:33" s="209" customFormat="1" ht="13.8" x14ac:dyDescent="0.3">
      <c r="A642" s="210">
        <v>487</v>
      </c>
      <c r="B642" s="211">
        <v>487274178</v>
      </c>
      <c r="C642" s="212" t="s">
        <v>284</v>
      </c>
      <c r="D642" s="211">
        <v>274</v>
      </c>
      <c r="E642" s="212" t="s">
        <v>81</v>
      </c>
      <c r="F642" s="211">
        <v>178</v>
      </c>
      <c r="G642" s="213" t="s">
        <v>241</v>
      </c>
      <c r="H642" s="374">
        <v>1</v>
      </c>
      <c r="I642" s="201">
        <v>13109</v>
      </c>
      <c r="J642" s="202">
        <v>1366</v>
      </c>
      <c r="K642" s="202">
        <v>0</v>
      </c>
      <c r="L642" s="202">
        <v>893</v>
      </c>
      <c r="M642" s="375">
        <v>15368</v>
      </c>
      <c r="N642" s="203">
        <v>0</v>
      </c>
      <c r="O642" s="204">
        <v>0</v>
      </c>
      <c r="P642" s="205">
        <v>0.09</v>
      </c>
      <c r="Q642" s="205">
        <v>5.6562206466308634E-2</v>
      </c>
      <c r="R642" s="206">
        <v>0</v>
      </c>
      <c r="S642" s="207">
        <v>14475</v>
      </c>
      <c r="T642" s="208">
        <v>0</v>
      </c>
      <c r="U642" s="208">
        <v>0</v>
      </c>
      <c r="V642" s="208">
        <v>0</v>
      </c>
      <c r="W642" s="208">
        <v>893</v>
      </c>
      <c r="X642" s="378">
        <v>15368</v>
      </c>
      <c r="Y642" s="215">
        <v>0</v>
      </c>
      <c r="Z642" s="204">
        <v>0</v>
      </c>
      <c r="AA642" s="202">
        <v>0</v>
      </c>
      <c r="AB642" s="202">
        <v>0</v>
      </c>
      <c r="AC642" s="214">
        <v>0</v>
      </c>
      <c r="AE642" s="227">
        <f t="shared" si="27"/>
        <v>0</v>
      </c>
      <c r="AF642" s="228">
        <f t="shared" si="28"/>
        <v>0</v>
      </c>
      <c r="AG642" s="229">
        <f t="shared" si="29"/>
        <v>0</v>
      </c>
    </row>
    <row r="643" spans="1:33" s="209" customFormat="1" ht="13.8" x14ac:dyDescent="0.3">
      <c r="A643" s="210">
        <v>487</v>
      </c>
      <c r="B643" s="211">
        <v>487274181</v>
      </c>
      <c r="C643" s="212" t="s">
        <v>284</v>
      </c>
      <c r="D643" s="211">
        <v>274</v>
      </c>
      <c r="E643" s="212" t="s">
        <v>81</v>
      </c>
      <c r="F643" s="211">
        <v>181</v>
      </c>
      <c r="G643" s="213" t="s">
        <v>105</v>
      </c>
      <c r="H643" s="374">
        <v>4</v>
      </c>
      <c r="I643" s="201">
        <v>13109</v>
      </c>
      <c r="J643" s="202">
        <v>884</v>
      </c>
      <c r="K643" s="202">
        <v>0</v>
      </c>
      <c r="L643" s="202">
        <v>893</v>
      </c>
      <c r="M643" s="375">
        <v>14886</v>
      </c>
      <c r="N643" s="203">
        <v>0</v>
      </c>
      <c r="O643" s="204">
        <v>0</v>
      </c>
      <c r="P643" s="205">
        <v>0.09</v>
      </c>
      <c r="Q643" s="205">
        <v>1.2964053022983042E-2</v>
      </c>
      <c r="R643" s="206">
        <v>0</v>
      </c>
      <c r="S643" s="207">
        <v>55972</v>
      </c>
      <c r="T643" s="208">
        <v>0</v>
      </c>
      <c r="U643" s="208">
        <v>0</v>
      </c>
      <c r="V643" s="208">
        <v>0</v>
      </c>
      <c r="W643" s="208">
        <v>3572</v>
      </c>
      <c r="X643" s="378">
        <v>59544</v>
      </c>
      <c r="Y643" s="215">
        <v>0</v>
      </c>
      <c r="Z643" s="204">
        <v>0</v>
      </c>
      <c r="AA643" s="202">
        <v>0</v>
      </c>
      <c r="AB643" s="202">
        <v>0</v>
      </c>
      <c r="AC643" s="214">
        <v>0</v>
      </c>
      <c r="AE643" s="227">
        <f t="shared" si="27"/>
        <v>0</v>
      </c>
      <c r="AF643" s="228">
        <f t="shared" si="28"/>
        <v>0</v>
      </c>
      <c r="AG643" s="229">
        <f t="shared" si="29"/>
        <v>0</v>
      </c>
    </row>
    <row r="644" spans="1:33" s="209" customFormat="1" ht="13.8" x14ac:dyDescent="0.3">
      <c r="A644" s="210">
        <v>487</v>
      </c>
      <c r="B644" s="211">
        <v>487274182</v>
      </c>
      <c r="C644" s="212" t="s">
        <v>284</v>
      </c>
      <c r="D644" s="211">
        <v>274</v>
      </c>
      <c r="E644" s="212" t="s">
        <v>81</v>
      </c>
      <c r="F644" s="211">
        <v>182</v>
      </c>
      <c r="G644" s="213" t="s">
        <v>273</v>
      </c>
      <c r="H644" s="374">
        <v>3</v>
      </c>
      <c r="I644" s="201">
        <v>10563.654929066313</v>
      </c>
      <c r="J644" s="202">
        <v>2488</v>
      </c>
      <c r="K644" s="202">
        <v>0</v>
      </c>
      <c r="L644" s="202">
        <v>893</v>
      </c>
      <c r="M644" s="375">
        <v>13944.654929066313</v>
      </c>
      <c r="N644" s="203">
        <v>0</v>
      </c>
      <c r="O644" s="204">
        <v>0</v>
      </c>
      <c r="P644" s="205">
        <v>0.09</v>
      </c>
      <c r="Q644" s="205">
        <v>1.2364620249127828E-2</v>
      </c>
      <c r="R644" s="206">
        <v>0</v>
      </c>
      <c r="S644" s="207">
        <v>39156</v>
      </c>
      <c r="T644" s="208">
        <v>0</v>
      </c>
      <c r="U644" s="208">
        <v>0</v>
      </c>
      <c r="V644" s="208">
        <v>0</v>
      </c>
      <c r="W644" s="208">
        <v>2679</v>
      </c>
      <c r="X644" s="378">
        <v>41835</v>
      </c>
      <c r="Y644" s="215">
        <v>0</v>
      </c>
      <c r="Z644" s="204">
        <v>0</v>
      </c>
      <c r="AA644" s="202">
        <v>0</v>
      </c>
      <c r="AB644" s="202">
        <v>0</v>
      </c>
      <c r="AC644" s="214">
        <v>0</v>
      </c>
      <c r="AE644" s="227">
        <f t="shared" si="27"/>
        <v>0</v>
      </c>
      <c r="AF644" s="228">
        <f t="shared" si="28"/>
        <v>0</v>
      </c>
      <c r="AG644" s="229">
        <f t="shared" si="29"/>
        <v>0</v>
      </c>
    </row>
    <row r="645" spans="1:33" s="209" customFormat="1" ht="13.8" x14ac:dyDescent="0.3">
      <c r="A645" s="210">
        <v>487</v>
      </c>
      <c r="B645" s="211">
        <v>487274198</v>
      </c>
      <c r="C645" s="212" t="s">
        <v>284</v>
      </c>
      <c r="D645" s="211">
        <v>274</v>
      </c>
      <c r="E645" s="212" t="s">
        <v>81</v>
      </c>
      <c r="F645" s="211">
        <v>198</v>
      </c>
      <c r="G645" s="213" t="s">
        <v>39</v>
      </c>
      <c r="H645" s="374">
        <v>1</v>
      </c>
      <c r="I645" s="201">
        <v>10156.281639000543</v>
      </c>
      <c r="J645" s="202">
        <v>4084</v>
      </c>
      <c r="K645" s="202">
        <v>0</v>
      </c>
      <c r="L645" s="202">
        <v>893</v>
      </c>
      <c r="M645" s="375">
        <v>15133.281639000543</v>
      </c>
      <c r="N645" s="203">
        <v>0</v>
      </c>
      <c r="O645" s="204">
        <v>0</v>
      </c>
      <c r="P645" s="205">
        <v>0.09</v>
      </c>
      <c r="Q645" s="205">
        <v>5.1979083513333272E-3</v>
      </c>
      <c r="R645" s="206">
        <v>0</v>
      </c>
      <c r="S645" s="207">
        <v>14240</v>
      </c>
      <c r="T645" s="208">
        <v>0</v>
      </c>
      <c r="U645" s="208">
        <v>0</v>
      </c>
      <c r="V645" s="208">
        <v>0</v>
      </c>
      <c r="W645" s="208">
        <v>893</v>
      </c>
      <c r="X645" s="378">
        <v>15133</v>
      </c>
      <c r="Y645" s="215">
        <v>0</v>
      </c>
      <c r="Z645" s="204">
        <v>0</v>
      </c>
      <c r="AA645" s="202">
        <v>0</v>
      </c>
      <c r="AB645" s="202">
        <v>0</v>
      </c>
      <c r="AC645" s="214">
        <v>0</v>
      </c>
      <c r="AE645" s="227">
        <f t="shared" si="27"/>
        <v>0</v>
      </c>
      <c r="AF645" s="228">
        <f t="shared" si="28"/>
        <v>0</v>
      </c>
      <c r="AG645" s="229">
        <f t="shared" si="29"/>
        <v>0</v>
      </c>
    </row>
    <row r="646" spans="1:33" s="209" customFormat="1" ht="13.8" x14ac:dyDescent="0.3">
      <c r="A646" s="210">
        <v>487</v>
      </c>
      <c r="B646" s="211">
        <v>487274229</v>
      </c>
      <c r="C646" s="212" t="s">
        <v>284</v>
      </c>
      <c r="D646" s="211">
        <v>274</v>
      </c>
      <c r="E646" s="212" t="s">
        <v>81</v>
      </c>
      <c r="F646" s="211">
        <v>229</v>
      </c>
      <c r="G646" s="213" t="s">
        <v>113</v>
      </c>
      <c r="H646" s="374">
        <v>4</v>
      </c>
      <c r="I646" s="201">
        <v>9001</v>
      </c>
      <c r="J646" s="202">
        <v>1552</v>
      </c>
      <c r="K646" s="202">
        <v>0</v>
      </c>
      <c r="L646" s="202">
        <v>893</v>
      </c>
      <c r="M646" s="375">
        <v>11446</v>
      </c>
      <c r="N646" s="203">
        <v>0</v>
      </c>
      <c r="O646" s="204">
        <v>0</v>
      </c>
      <c r="P646" s="205">
        <v>0.09</v>
      </c>
      <c r="Q646" s="205">
        <v>1.0365472796524909E-2</v>
      </c>
      <c r="R646" s="206">
        <v>0</v>
      </c>
      <c r="S646" s="207">
        <v>42212</v>
      </c>
      <c r="T646" s="208">
        <v>0</v>
      </c>
      <c r="U646" s="208">
        <v>0</v>
      </c>
      <c r="V646" s="208">
        <v>0</v>
      </c>
      <c r="W646" s="208">
        <v>3572</v>
      </c>
      <c r="X646" s="378">
        <v>45784</v>
      </c>
      <c r="Y646" s="215">
        <v>0</v>
      </c>
      <c r="Z646" s="204">
        <v>0</v>
      </c>
      <c r="AA646" s="202">
        <v>0</v>
      </c>
      <c r="AB646" s="202">
        <v>0</v>
      </c>
      <c r="AC646" s="214">
        <v>0</v>
      </c>
      <c r="AE646" s="227">
        <f t="shared" si="27"/>
        <v>0</v>
      </c>
      <c r="AF646" s="228">
        <f t="shared" si="28"/>
        <v>0</v>
      </c>
      <c r="AG646" s="229">
        <f t="shared" si="29"/>
        <v>0</v>
      </c>
    </row>
    <row r="647" spans="1:33" s="209" customFormat="1" ht="13.8" x14ac:dyDescent="0.3">
      <c r="A647" s="210">
        <v>487</v>
      </c>
      <c r="B647" s="211">
        <v>487274243</v>
      </c>
      <c r="C647" s="212" t="s">
        <v>284</v>
      </c>
      <c r="D647" s="211">
        <v>274</v>
      </c>
      <c r="E647" s="212" t="s">
        <v>81</v>
      </c>
      <c r="F647" s="211">
        <v>243</v>
      </c>
      <c r="G647" s="213" t="s">
        <v>74</v>
      </c>
      <c r="H647" s="374">
        <v>3</v>
      </c>
      <c r="I647" s="201">
        <v>13109</v>
      </c>
      <c r="J647" s="202">
        <v>2730</v>
      </c>
      <c r="K647" s="202">
        <v>0</v>
      </c>
      <c r="L647" s="202">
        <v>893</v>
      </c>
      <c r="M647" s="375">
        <v>16732</v>
      </c>
      <c r="N647" s="203">
        <v>0</v>
      </c>
      <c r="O647" s="204">
        <v>0</v>
      </c>
      <c r="P647" s="205">
        <v>0.09</v>
      </c>
      <c r="Q647" s="205">
        <v>4.9857181903632123E-3</v>
      </c>
      <c r="R647" s="206">
        <v>0</v>
      </c>
      <c r="S647" s="207">
        <v>47517</v>
      </c>
      <c r="T647" s="208">
        <v>0</v>
      </c>
      <c r="U647" s="208">
        <v>0</v>
      </c>
      <c r="V647" s="208">
        <v>0</v>
      </c>
      <c r="W647" s="208">
        <v>2679</v>
      </c>
      <c r="X647" s="378">
        <v>50196</v>
      </c>
      <c r="Y647" s="215">
        <v>0</v>
      </c>
      <c r="Z647" s="204">
        <v>0</v>
      </c>
      <c r="AA647" s="202">
        <v>0</v>
      </c>
      <c r="AB647" s="202">
        <v>0</v>
      </c>
      <c r="AC647" s="214">
        <v>0</v>
      </c>
      <c r="AE647" s="227">
        <f t="shared" si="27"/>
        <v>0</v>
      </c>
      <c r="AF647" s="228">
        <f t="shared" si="28"/>
        <v>0</v>
      </c>
      <c r="AG647" s="229">
        <f t="shared" si="29"/>
        <v>0</v>
      </c>
    </row>
    <row r="648" spans="1:33" s="209" customFormat="1" ht="13.8" x14ac:dyDescent="0.3">
      <c r="A648" s="210">
        <v>487</v>
      </c>
      <c r="B648" s="211">
        <v>487274244</v>
      </c>
      <c r="C648" s="212" t="s">
        <v>284</v>
      </c>
      <c r="D648" s="211">
        <v>274</v>
      </c>
      <c r="E648" s="212" t="s">
        <v>81</v>
      </c>
      <c r="F648" s="211">
        <v>244</v>
      </c>
      <c r="G648" s="213" t="s">
        <v>43</v>
      </c>
      <c r="H648" s="374">
        <v>3</v>
      </c>
      <c r="I648" s="201">
        <v>9562</v>
      </c>
      <c r="J648" s="202">
        <v>3785</v>
      </c>
      <c r="K648" s="202">
        <v>0</v>
      </c>
      <c r="L648" s="202">
        <v>893</v>
      </c>
      <c r="M648" s="375">
        <v>14240</v>
      </c>
      <c r="N648" s="203">
        <v>0</v>
      </c>
      <c r="O648" s="204">
        <v>0</v>
      </c>
      <c r="P648" s="205">
        <v>0.18</v>
      </c>
      <c r="Q648" s="205">
        <v>0.11013649821134344</v>
      </c>
      <c r="R648" s="206">
        <v>0</v>
      </c>
      <c r="S648" s="207">
        <v>40041</v>
      </c>
      <c r="T648" s="208">
        <v>0</v>
      </c>
      <c r="U648" s="208">
        <v>0</v>
      </c>
      <c r="V648" s="208">
        <v>0</v>
      </c>
      <c r="W648" s="208">
        <v>2679</v>
      </c>
      <c r="X648" s="378">
        <v>42720</v>
      </c>
      <c r="Y648" s="215">
        <v>2</v>
      </c>
      <c r="Z648" s="204">
        <v>0</v>
      </c>
      <c r="AA648" s="202">
        <v>0</v>
      </c>
      <c r="AB648" s="202">
        <v>0</v>
      </c>
      <c r="AC648" s="214">
        <v>0</v>
      </c>
      <c r="AE648" s="227">
        <f t="shared" si="27"/>
        <v>0</v>
      </c>
      <c r="AF648" s="228">
        <f t="shared" si="28"/>
        <v>0</v>
      </c>
      <c r="AG648" s="229">
        <f t="shared" si="29"/>
        <v>0</v>
      </c>
    </row>
    <row r="649" spans="1:33" s="209" customFormat="1" ht="13.8" x14ac:dyDescent="0.3">
      <c r="A649" s="210">
        <v>487</v>
      </c>
      <c r="B649" s="211">
        <v>487274248</v>
      </c>
      <c r="C649" s="212" t="s">
        <v>284</v>
      </c>
      <c r="D649" s="211">
        <v>274</v>
      </c>
      <c r="E649" s="212" t="s">
        <v>81</v>
      </c>
      <c r="F649" s="211">
        <v>248</v>
      </c>
      <c r="G649" s="213" t="s">
        <v>30</v>
      </c>
      <c r="H649" s="374">
        <v>15</v>
      </c>
      <c r="I649" s="201">
        <v>12223</v>
      </c>
      <c r="J649" s="202">
        <v>974</v>
      </c>
      <c r="K649" s="202">
        <v>0</v>
      </c>
      <c r="L649" s="202">
        <v>893</v>
      </c>
      <c r="M649" s="375">
        <v>14090</v>
      </c>
      <c r="N649" s="203">
        <v>0</v>
      </c>
      <c r="O649" s="204">
        <v>0</v>
      </c>
      <c r="P649" s="205">
        <v>0.09</v>
      </c>
      <c r="Q649" s="205">
        <v>4.9600993687720175E-2</v>
      </c>
      <c r="R649" s="206">
        <v>0</v>
      </c>
      <c r="S649" s="207">
        <v>197955</v>
      </c>
      <c r="T649" s="208">
        <v>0</v>
      </c>
      <c r="U649" s="208">
        <v>0</v>
      </c>
      <c r="V649" s="208">
        <v>0</v>
      </c>
      <c r="W649" s="208">
        <v>13395</v>
      </c>
      <c r="X649" s="378">
        <v>211350</v>
      </c>
      <c r="Y649" s="215">
        <v>0</v>
      </c>
      <c r="Z649" s="204">
        <v>0</v>
      </c>
      <c r="AA649" s="202">
        <v>0</v>
      </c>
      <c r="AB649" s="202">
        <v>0</v>
      </c>
      <c r="AC649" s="214">
        <v>0</v>
      </c>
      <c r="AE649" s="227">
        <f t="shared" si="27"/>
        <v>0</v>
      </c>
      <c r="AF649" s="228">
        <f t="shared" si="28"/>
        <v>0</v>
      </c>
      <c r="AG649" s="229">
        <f t="shared" si="29"/>
        <v>0</v>
      </c>
    </row>
    <row r="650" spans="1:33" s="209" customFormat="1" ht="13.8" x14ac:dyDescent="0.3">
      <c r="A650" s="210">
        <v>487</v>
      </c>
      <c r="B650" s="211">
        <v>487274262</v>
      </c>
      <c r="C650" s="212" t="s">
        <v>284</v>
      </c>
      <c r="D650" s="211">
        <v>274</v>
      </c>
      <c r="E650" s="212" t="s">
        <v>81</v>
      </c>
      <c r="F650" s="211">
        <v>262</v>
      </c>
      <c r="G650" s="213" t="s">
        <v>31</v>
      </c>
      <c r="H650" s="374">
        <v>6</v>
      </c>
      <c r="I650" s="201">
        <v>11576</v>
      </c>
      <c r="J650" s="202">
        <v>5452</v>
      </c>
      <c r="K650" s="202">
        <v>0</v>
      </c>
      <c r="L650" s="202">
        <v>893</v>
      </c>
      <c r="M650" s="375">
        <v>17921</v>
      </c>
      <c r="N650" s="203">
        <v>0</v>
      </c>
      <c r="O650" s="204">
        <v>0</v>
      </c>
      <c r="P650" s="205">
        <v>0.09</v>
      </c>
      <c r="Q650" s="205">
        <v>6.2729250969370418E-2</v>
      </c>
      <c r="R650" s="206">
        <v>0</v>
      </c>
      <c r="S650" s="207">
        <v>102168</v>
      </c>
      <c r="T650" s="208">
        <v>0</v>
      </c>
      <c r="U650" s="208">
        <v>0</v>
      </c>
      <c r="V650" s="208">
        <v>0</v>
      </c>
      <c r="W650" s="208">
        <v>5358</v>
      </c>
      <c r="X650" s="378">
        <v>107526</v>
      </c>
      <c r="Y650" s="215">
        <v>0</v>
      </c>
      <c r="Z650" s="204">
        <v>0</v>
      </c>
      <c r="AA650" s="202">
        <v>0</v>
      </c>
      <c r="AB650" s="202">
        <v>0</v>
      </c>
      <c r="AC650" s="214">
        <v>0</v>
      </c>
      <c r="AE650" s="227">
        <f t="shared" ref="AE650:AE713" si="30">IFERROR(VLOOKUP($B650,_18PJ,7,FALSE),0)</f>
        <v>0</v>
      </c>
      <c r="AF650" s="228">
        <f t="shared" ref="AF650:AF713" si="31">IFERROR(VLOOKUP($B650,_18PJ,8,FALSE),0)</f>
        <v>0</v>
      </c>
      <c r="AG650" s="229">
        <f t="shared" ref="AG650:AG713" si="32">IFERROR(VLOOKUP($B650,_18PJ,9,FALSE),0)</f>
        <v>0</v>
      </c>
    </row>
    <row r="651" spans="1:33" s="209" customFormat="1" ht="13.8" x14ac:dyDescent="0.3">
      <c r="A651" s="210">
        <v>487</v>
      </c>
      <c r="B651" s="211">
        <v>487274274</v>
      </c>
      <c r="C651" s="212" t="s">
        <v>284</v>
      </c>
      <c r="D651" s="211">
        <v>274</v>
      </c>
      <c r="E651" s="212" t="s">
        <v>81</v>
      </c>
      <c r="F651" s="211">
        <v>274</v>
      </c>
      <c r="G651" s="213" t="s">
        <v>81</v>
      </c>
      <c r="H651" s="374">
        <v>255</v>
      </c>
      <c r="I651" s="201">
        <v>11847</v>
      </c>
      <c r="J651" s="202">
        <v>5727</v>
      </c>
      <c r="K651" s="202">
        <v>0</v>
      </c>
      <c r="L651" s="202">
        <v>893</v>
      </c>
      <c r="M651" s="375">
        <v>18467</v>
      </c>
      <c r="N651" s="203">
        <v>0</v>
      </c>
      <c r="O651" s="204">
        <v>0</v>
      </c>
      <c r="P651" s="205">
        <v>0.09</v>
      </c>
      <c r="Q651" s="205">
        <v>7.2667299060483651E-2</v>
      </c>
      <c r="R651" s="206">
        <v>0</v>
      </c>
      <c r="S651" s="207">
        <v>4481370</v>
      </c>
      <c r="T651" s="208">
        <v>0</v>
      </c>
      <c r="U651" s="208">
        <v>0</v>
      </c>
      <c r="V651" s="208">
        <v>0</v>
      </c>
      <c r="W651" s="208">
        <v>227715</v>
      </c>
      <c r="X651" s="378">
        <v>4709085</v>
      </c>
      <c r="Y651" s="215">
        <v>0</v>
      </c>
      <c r="Z651" s="204">
        <v>0</v>
      </c>
      <c r="AA651" s="202">
        <v>0</v>
      </c>
      <c r="AB651" s="202">
        <v>0</v>
      </c>
      <c r="AC651" s="214">
        <v>0</v>
      </c>
      <c r="AE651" s="227">
        <f t="shared" si="30"/>
        <v>0</v>
      </c>
      <c r="AF651" s="228">
        <f t="shared" si="31"/>
        <v>0</v>
      </c>
      <c r="AG651" s="229">
        <f t="shared" si="32"/>
        <v>0</v>
      </c>
    </row>
    <row r="652" spans="1:33" s="209" customFormat="1" ht="13.8" x14ac:dyDescent="0.3">
      <c r="A652" s="210">
        <v>487</v>
      </c>
      <c r="B652" s="211">
        <v>487274284</v>
      </c>
      <c r="C652" s="212" t="s">
        <v>284</v>
      </c>
      <c r="D652" s="211">
        <v>274</v>
      </c>
      <c r="E652" s="212" t="s">
        <v>81</v>
      </c>
      <c r="F652" s="211">
        <v>284</v>
      </c>
      <c r="G652" s="213" t="s">
        <v>163</v>
      </c>
      <c r="H652" s="374">
        <v>1</v>
      </c>
      <c r="I652" s="201">
        <v>9001</v>
      </c>
      <c r="J652" s="202">
        <v>3064</v>
      </c>
      <c r="K652" s="202">
        <v>0</v>
      </c>
      <c r="L652" s="202">
        <v>893</v>
      </c>
      <c r="M652" s="375">
        <v>12958</v>
      </c>
      <c r="N652" s="203">
        <v>0</v>
      </c>
      <c r="O652" s="204">
        <v>0</v>
      </c>
      <c r="P652" s="205">
        <v>0.09</v>
      </c>
      <c r="Q652" s="205">
        <v>3.1817712769095334E-2</v>
      </c>
      <c r="R652" s="206">
        <v>0</v>
      </c>
      <c r="S652" s="207">
        <v>12065</v>
      </c>
      <c r="T652" s="208">
        <v>0</v>
      </c>
      <c r="U652" s="208">
        <v>0</v>
      </c>
      <c r="V652" s="208">
        <v>0</v>
      </c>
      <c r="W652" s="208">
        <v>893</v>
      </c>
      <c r="X652" s="378">
        <v>12958</v>
      </c>
      <c r="Y652" s="215">
        <v>0</v>
      </c>
      <c r="Z652" s="204">
        <v>0</v>
      </c>
      <c r="AA652" s="202">
        <v>0</v>
      </c>
      <c r="AB652" s="202">
        <v>0</v>
      </c>
      <c r="AC652" s="214">
        <v>0</v>
      </c>
      <c r="AE652" s="227">
        <f t="shared" si="30"/>
        <v>0</v>
      </c>
      <c r="AF652" s="228">
        <f t="shared" si="31"/>
        <v>0</v>
      </c>
      <c r="AG652" s="229">
        <f t="shared" si="32"/>
        <v>0</v>
      </c>
    </row>
    <row r="653" spans="1:33" s="209" customFormat="1" ht="13.8" x14ac:dyDescent="0.3">
      <c r="A653" s="210">
        <v>487</v>
      </c>
      <c r="B653" s="211">
        <v>487274285</v>
      </c>
      <c r="C653" s="212" t="s">
        <v>284</v>
      </c>
      <c r="D653" s="211">
        <v>274</v>
      </c>
      <c r="E653" s="212" t="s">
        <v>81</v>
      </c>
      <c r="F653" s="211">
        <v>285</v>
      </c>
      <c r="G653" s="213" t="s">
        <v>44</v>
      </c>
      <c r="H653" s="374">
        <v>2</v>
      </c>
      <c r="I653" s="201">
        <v>9001</v>
      </c>
      <c r="J653" s="202">
        <v>2757</v>
      </c>
      <c r="K653" s="202">
        <v>0</v>
      </c>
      <c r="L653" s="202">
        <v>893</v>
      </c>
      <c r="M653" s="375">
        <v>12651</v>
      </c>
      <c r="N653" s="203">
        <v>0</v>
      </c>
      <c r="O653" s="204">
        <v>0</v>
      </c>
      <c r="P653" s="205">
        <v>0.09</v>
      </c>
      <c r="Q653" s="205">
        <v>3.5564245059522007E-2</v>
      </c>
      <c r="R653" s="206">
        <v>0</v>
      </c>
      <c r="S653" s="207">
        <v>23516</v>
      </c>
      <c r="T653" s="208">
        <v>0</v>
      </c>
      <c r="U653" s="208">
        <v>0</v>
      </c>
      <c r="V653" s="208">
        <v>0</v>
      </c>
      <c r="W653" s="208">
        <v>1786</v>
      </c>
      <c r="X653" s="378">
        <v>25302</v>
      </c>
      <c r="Y653" s="215">
        <v>0</v>
      </c>
      <c r="Z653" s="204">
        <v>0</v>
      </c>
      <c r="AA653" s="202">
        <v>0</v>
      </c>
      <c r="AB653" s="202">
        <v>0</v>
      </c>
      <c r="AC653" s="214">
        <v>0</v>
      </c>
      <c r="AE653" s="227">
        <f t="shared" si="30"/>
        <v>0</v>
      </c>
      <c r="AF653" s="228">
        <f t="shared" si="31"/>
        <v>0</v>
      </c>
      <c r="AG653" s="229">
        <f t="shared" si="32"/>
        <v>0</v>
      </c>
    </row>
    <row r="654" spans="1:33" s="209" customFormat="1" ht="13.8" x14ac:dyDescent="0.3">
      <c r="A654" s="210">
        <v>487</v>
      </c>
      <c r="B654" s="211">
        <v>487274308</v>
      </c>
      <c r="C654" s="212" t="s">
        <v>284</v>
      </c>
      <c r="D654" s="211">
        <v>274</v>
      </c>
      <c r="E654" s="212" t="s">
        <v>81</v>
      </c>
      <c r="F654" s="211">
        <v>308</v>
      </c>
      <c r="G654" s="213" t="s">
        <v>32</v>
      </c>
      <c r="H654" s="374">
        <v>5</v>
      </c>
      <c r="I654" s="201">
        <v>9001</v>
      </c>
      <c r="J654" s="202">
        <v>5223</v>
      </c>
      <c r="K654" s="202">
        <v>0</v>
      </c>
      <c r="L654" s="202">
        <v>893</v>
      </c>
      <c r="M654" s="375">
        <v>15117</v>
      </c>
      <c r="N654" s="203">
        <v>0</v>
      </c>
      <c r="O654" s="204">
        <v>0</v>
      </c>
      <c r="P654" s="205">
        <v>0.09</v>
      </c>
      <c r="Q654" s="205">
        <v>2.3641882717250402E-3</v>
      </c>
      <c r="R654" s="206">
        <v>0</v>
      </c>
      <c r="S654" s="207">
        <v>71120</v>
      </c>
      <c r="T654" s="208">
        <v>0</v>
      </c>
      <c r="U654" s="208">
        <v>0</v>
      </c>
      <c r="V654" s="208">
        <v>0</v>
      </c>
      <c r="W654" s="208">
        <v>4465</v>
      </c>
      <c r="X654" s="378">
        <v>75585</v>
      </c>
      <c r="Y654" s="215">
        <v>0</v>
      </c>
      <c r="Z654" s="204">
        <v>0</v>
      </c>
      <c r="AA654" s="202">
        <v>0</v>
      </c>
      <c r="AB654" s="202">
        <v>0</v>
      </c>
      <c r="AC654" s="214">
        <v>0</v>
      </c>
      <c r="AE654" s="227">
        <f t="shared" si="30"/>
        <v>0</v>
      </c>
      <c r="AF654" s="228">
        <f t="shared" si="31"/>
        <v>0</v>
      </c>
      <c r="AG654" s="229">
        <f t="shared" si="32"/>
        <v>0</v>
      </c>
    </row>
    <row r="655" spans="1:33" s="209" customFormat="1" ht="13.8" x14ac:dyDescent="0.3">
      <c r="A655" s="210">
        <v>487</v>
      </c>
      <c r="B655" s="211">
        <v>487274347</v>
      </c>
      <c r="C655" s="212" t="s">
        <v>284</v>
      </c>
      <c r="D655" s="211">
        <v>274</v>
      </c>
      <c r="E655" s="212" t="s">
        <v>81</v>
      </c>
      <c r="F655" s="211">
        <v>347</v>
      </c>
      <c r="G655" s="213" t="s">
        <v>106</v>
      </c>
      <c r="H655" s="374">
        <v>6</v>
      </c>
      <c r="I655" s="201">
        <v>12082</v>
      </c>
      <c r="J655" s="202">
        <v>5454</v>
      </c>
      <c r="K655" s="202">
        <v>0</v>
      </c>
      <c r="L655" s="202">
        <v>893</v>
      </c>
      <c r="M655" s="375">
        <v>18429</v>
      </c>
      <c r="N655" s="203">
        <v>0</v>
      </c>
      <c r="O655" s="204">
        <v>0</v>
      </c>
      <c r="P655" s="205">
        <v>0.09</v>
      </c>
      <c r="Q655" s="205">
        <v>4.4824013556886656E-3</v>
      </c>
      <c r="R655" s="206">
        <v>0</v>
      </c>
      <c r="S655" s="207">
        <v>105216</v>
      </c>
      <c r="T655" s="208">
        <v>0</v>
      </c>
      <c r="U655" s="208">
        <v>0</v>
      </c>
      <c r="V655" s="208">
        <v>0</v>
      </c>
      <c r="W655" s="208">
        <v>5358</v>
      </c>
      <c r="X655" s="378">
        <v>110574</v>
      </c>
      <c r="Y655" s="215">
        <v>0</v>
      </c>
      <c r="Z655" s="204">
        <v>0</v>
      </c>
      <c r="AA655" s="202">
        <v>0</v>
      </c>
      <c r="AB655" s="202">
        <v>0</v>
      </c>
      <c r="AC655" s="214">
        <v>0</v>
      </c>
      <c r="AE655" s="227">
        <f t="shared" si="30"/>
        <v>0</v>
      </c>
      <c r="AF655" s="228">
        <f t="shared" si="31"/>
        <v>0</v>
      </c>
      <c r="AG655" s="229">
        <f t="shared" si="32"/>
        <v>0</v>
      </c>
    </row>
    <row r="656" spans="1:33" s="209" customFormat="1" ht="13.8" x14ac:dyDescent="0.3">
      <c r="A656" s="210">
        <v>488</v>
      </c>
      <c r="B656" s="211">
        <v>488219001</v>
      </c>
      <c r="C656" s="212" t="s">
        <v>286</v>
      </c>
      <c r="D656" s="211">
        <v>219</v>
      </c>
      <c r="E656" s="212" t="s">
        <v>287</v>
      </c>
      <c r="F656" s="211">
        <v>1</v>
      </c>
      <c r="G656" s="213" t="s">
        <v>161</v>
      </c>
      <c r="H656" s="374">
        <v>29</v>
      </c>
      <c r="I656" s="201">
        <v>9972</v>
      </c>
      <c r="J656" s="202">
        <v>2344</v>
      </c>
      <c r="K656" s="202">
        <v>0</v>
      </c>
      <c r="L656" s="202">
        <v>893</v>
      </c>
      <c r="M656" s="375">
        <v>13209</v>
      </c>
      <c r="N656" s="203">
        <v>0</v>
      </c>
      <c r="O656" s="204">
        <v>0</v>
      </c>
      <c r="P656" s="205">
        <v>0.09</v>
      </c>
      <c r="Q656" s="205">
        <v>1.3777681641450957E-2</v>
      </c>
      <c r="R656" s="206">
        <v>0</v>
      </c>
      <c r="S656" s="207">
        <v>357164</v>
      </c>
      <c r="T656" s="208">
        <v>0</v>
      </c>
      <c r="U656" s="208">
        <v>0</v>
      </c>
      <c r="V656" s="208">
        <v>0</v>
      </c>
      <c r="W656" s="208">
        <v>25897</v>
      </c>
      <c r="X656" s="378">
        <v>383061</v>
      </c>
      <c r="Y656" s="215">
        <v>0</v>
      </c>
      <c r="Z656" s="204">
        <v>0</v>
      </c>
      <c r="AA656" s="202">
        <v>0</v>
      </c>
      <c r="AB656" s="202">
        <v>0</v>
      </c>
      <c r="AC656" s="214">
        <v>0</v>
      </c>
      <c r="AE656" s="227">
        <f t="shared" si="30"/>
        <v>0</v>
      </c>
      <c r="AF656" s="228">
        <f t="shared" si="31"/>
        <v>0</v>
      </c>
      <c r="AG656" s="229">
        <f t="shared" si="32"/>
        <v>0</v>
      </c>
    </row>
    <row r="657" spans="1:33" s="209" customFormat="1" ht="13.8" x14ac:dyDescent="0.3">
      <c r="A657" s="210">
        <v>488</v>
      </c>
      <c r="B657" s="211">
        <v>488219018</v>
      </c>
      <c r="C657" s="212" t="s">
        <v>286</v>
      </c>
      <c r="D657" s="211">
        <v>219</v>
      </c>
      <c r="E657" s="212" t="s">
        <v>287</v>
      </c>
      <c r="F657" s="211">
        <v>18</v>
      </c>
      <c r="G657" s="213" t="s">
        <v>188</v>
      </c>
      <c r="H657" s="374">
        <v>1</v>
      </c>
      <c r="I657" s="201">
        <v>11040.81823529412</v>
      </c>
      <c r="J657" s="202">
        <v>7716</v>
      </c>
      <c r="K657" s="202">
        <v>0</v>
      </c>
      <c r="L657" s="202">
        <v>893</v>
      </c>
      <c r="M657" s="375">
        <v>19649.818235294122</v>
      </c>
      <c r="N657" s="203">
        <v>0</v>
      </c>
      <c r="O657" s="204">
        <v>0</v>
      </c>
      <c r="P657" s="205">
        <v>0.09</v>
      </c>
      <c r="Q657" s="205">
        <v>1.391707058974105E-2</v>
      </c>
      <c r="R657" s="206">
        <v>0</v>
      </c>
      <c r="S657" s="207">
        <v>18757</v>
      </c>
      <c r="T657" s="208">
        <v>0</v>
      </c>
      <c r="U657" s="208">
        <v>0</v>
      </c>
      <c r="V657" s="208">
        <v>0</v>
      </c>
      <c r="W657" s="208">
        <v>893</v>
      </c>
      <c r="X657" s="378">
        <v>19650</v>
      </c>
      <c r="Y657" s="215">
        <v>0</v>
      </c>
      <c r="Z657" s="204">
        <v>0</v>
      </c>
      <c r="AA657" s="202">
        <v>0</v>
      </c>
      <c r="AB657" s="202">
        <v>0</v>
      </c>
      <c r="AC657" s="214">
        <v>0</v>
      </c>
      <c r="AE657" s="227">
        <f t="shared" si="30"/>
        <v>0</v>
      </c>
      <c r="AF657" s="228">
        <f t="shared" si="31"/>
        <v>0</v>
      </c>
      <c r="AG657" s="229">
        <f t="shared" si="32"/>
        <v>0</v>
      </c>
    </row>
    <row r="658" spans="1:33" s="209" customFormat="1" ht="13.8" x14ac:dyDescent="0.3">
      <c r="A658" s="210">
        <v>488</v>
      </c>
      <c r="B658" s="211">
        <v>488219035</v>
      </c>
      <c r="C658" s="212" t="s">
        <v>286</v>
      </c>
      <c r="D658" s="211">
        <v>219</v>
      </c>
      <c r="E658" s="212" t="s">
        <v>287</v>
      </c>
      <c r="F658" s="211">
        <v>35</v>
      </c>
      <c r="G658" s="213" t="s">
        <v>22</v>
      </c>
      <c r="H658" s="374">
        <v>2</v>
      </c>
      <c r="I658" s="201">
        <v>11947</v>
      </c>
      <c r="J658" s="202">
        <v>4192</v>
      </c>
      <c r="K658" s="202">
        <v>0</v>
      </c>
      <c r="L658" s="202">
        <v>893</v>
      </c>
      <c r="M658" s="375">
        <v>17032</v>
      </c>
      <c r="N658" s="203">
        <v>0</v>
      </c>
      <c r="O658" s="204">
        <v>0</v>
      </c>
      <c r="P658" s="205">
        <v>0.18</v>
      </c>
      <c r="Q658" s="205">
        <v>0.15096254097872849</v>
      </c>
      <c r="R658" s="206">
        <v>0</v>
      </c>
      <c r="S658" s="207">
        <v>32278</v>
      </c>
      <c r="T658" s="208">
        <v>0</v>
      </c>
      <c r="U658" s="208">
        <v>0</v>
      </c>
      <c r="V658" s="208">
        <v>0</v>
      </c>
      <c r="W658" s="208">
        <v>1786</v>
      </c>
      <c r="X658" s="378">
        <v>34064</v>
      </c>
      <c r="Y658" s="215">
        <v>0</v>
      </c>
      <c r="Z658" s="204">
        <v>0</v>
      </c>
      <c r="AA658" s="202">
        <v>0</v>
      </c>
      <c r="AB658" s="202">
        <v>0</v>
      </c>
      <c r="AC658" s="214">
        <v>0</v>
      </c>
      <c r="AE658" s="227">
        <f t="shared" si="30"/>
        <v>0</v>
      </c>
      <c r="AF658" s="228">
        <f t="shared" si="31"/>
        <v>0</v>
      </c>
      <c r="AG658" s="229">
        <f t="shared" si="32"/>
        <v>0</v>
      </c>
    </row>
    <row r="659" spans="1:33" s="209" customFormat="1" ht="13.8" x14ac:dyDescent="0.3">
      <c r="A659" s="210">
        <v>488</v>
      </c>
      <c r="B659" s="211">
        <v>488219040</v>
      </c>
      <c r="C659" s="212" t="s">
        <v>286</v>
      </c>
      <c r="D659" s="211">
        <v>219</v>
      </c>
      <c r="E659" s="212" t="s">
        <v>287</v>
      </c>
      <c r="F659" s="211">
        <v>40</v>
      </c>
      <c r="G659" s="213" t="s">
        <v>95</v>
      </c>
      <c r="H659" s="374">
        <v>14</v>
      </c>
      <c r="I659" s="201">
        <v>11655</v>
      </c>
      <c r="J659" s="202">
        <v>3049</v>
      </c>
      <c r="K659" s="202">
        <v>0</v>
      </c>
      <c r="L659" s="202">
        <v>893</v>
      </c>
      <c r="M659" s="375">
        <v>15597</v>
      </c>
      <c r="N659" s="203">
        <v>0</v>
      </c>
      <c r="O659" s="204">
        <v>0</v>
      </c>
      <c r="P659" s="205">
        <v>0.09</v>
      </c>
      <c r="Q659" s="205">
        <v>3.1011652562898508E-3</v>
      </c>
      <c r="R659" s="206">
        <v>0</v>
      </c>
      <c r="S659" s="207">
        <v>205856</v>
      </c>
      <c r="T659" s="208">
        <v>0</v>
      </c>
      <c r="U659" s="208">
        <v>0</v>
      </c>
      <c r="V659" s="208">
        <v>0</v>
      </c>
      <c r="W659" s="208">
        <v>12502</v>
      </c>
      <c r="X659" s="378">
        <v>218358</v>
      </c>
      <c r="Y659" s="215">
        <v>0</v>
      </c>
      <c r="Z659" s="204">
        <v>0</v>
      </c>
      <c r="AA659" s="202">
        <v>0</v>
      </c>
      <c r="AB659" s="202">
        <v>0</v>
      </c>
      <c r="AC659" s="214">
        <v>0</v>
      </c>
      <c r="AE659" s="227">
        <f t="shared" si="30"/>
        <v>0</v>
      </c>
      <c r="AF659" s="228">
        <f t="shared" si="31"/>
        <v>0</v>
      </c>
      <c r="AG659" s="229">
        <f t="shared" si="32"/>
        <v>0</v>
      </c>
    </row>
    <row r="660" spans="1:33" s="209" customFormat="1" ht="13.8" x14ac:dyDescent="0.3">
      <c r="A660" s="210">
        <v>488</v>
      </c>
      <c r="B660" s="211">
        <v>488219044</v>
      </c>
      <c r="C660" s="212" t="s">
        <v>286</v>
      </c>
      <c r="D660" s="211">
        <v>219</v>
      </c>
      <c r="E660" s="212" t="s">
        <v>287</v>
      </c>
      <c r="F660" s="211">
        <v>44</v>
      </c>
      <c r="G660" s="213" t="s">
        <v>35</v>
      </c>
      <c r="H660" s="374">
        <v>93</v>
      </c>
      <c r="I660" s="201">
        <v>11916</v>
      </c>
      <c r="J660" s="202">
        <v>273</v>
      </c>
      <c r="K660" s="202">
        <v>0</v>
      </c>
      <c r="L660" s="202">
        <v>893</v>
      </c>
      <c r="M660" s="375">
        <v>13082</v>
      </c>
      <c r="N660" s="203">
        <v>0</v>
      </c>
      <c r="O660" s="204">
        <v>0</v>
      </c>
      <c r="P660" s="205">
        <v>0.09</v>
      </c>
      <c r="Q660" s="205">
        <v>5.7376212232234096E-2</v>
      </c>
      <c r="R660" s="206">
        <v>0</v>
      </c>
      <c r="S660" s="207">
        <v>1133577</v>
      </c>
      <c r="T660" s="208">
        <v>0</v>
      </c>
      <c r="U660" s="208">
        <v>0</v>
      </c>
      <c r="V660" s="208">
        <v>0</v>
      </c>
      <c r="W660" s="208">
        <v>83049</v>
      </c>
      <c r="X660" s="378">
        <v>1216626</v>
      </c>
      <c r="Y660" s="215">
        <v>0</v>
      </c>
      <c r="Z660" s="204">
        <v>0</v>
      </c>
      <c r="AA660" s="202">
        <v>0</v>
      </c>
      <c r="AB660" s="202">
        <v>0</v>
      </c>
      <c r="AC660" s="214">
        <v>0</v>
      </c>
      <c r="AE660" s="227">
        <f t="shared" si="30"/>
        <v>0</v>
      </c>
      <c r="AF660" s="228">
        <f t="shared" si="31"/>
        <v>0</v>
      </c>
      <c r="AG660" s="229">
        <f t="shared" si="32"/>
        <v>0</v>
      </c>
    </row>
    <row r="661" spans="1:33" s="209" customFormat="1" ht="13.8" x14ac:dyDescent="0.3">
      <c r="A661" s="210">
        <v>488</v>
      </c>
      <c r="B661" s="211">
        <v>488219052</v>
      </c>
      <c r="C661" s="212" t="s">
        <v>286</v>
      </c>
      <c r="D661" s="211">
        <v>219</v>
      </c>
      <c r="E661" s="212" t="s">
        <v>287</v>
      </c>
      <c r="F661" s="211">
        <v>52</v>
      </c>
      <c r="G661" s="213" t="s">
        <v>268</v>
      </c>
      <c r="H661" s="374">
        <v>2</v>
      </c>
      <c r="I661" s="201">
        <v>10594.477340436682</v>
      </c>
      <c r="J661" s="202">
        <v>3462</v>
      </c>
      <c r="K661" s="202">
        <v>0</v>
      </c>
      <c r="L661" s="202">
        <v>893</v>
      </c>
      <c r="M661" s="375">
        <v>14949.477340436682</v>
      </c>
      <c r="N661" s="203">
        <v>0</v>
      </c>
      <c r="O661" s="204">
        <v>0</v>
      </c>
      <c r="P661" s="205">
        <v>0.09</v>
      </c>
      <c r="Q661" s="205">
        <v>2.552410965586159E-2</v>
      </c>
      <c r="R661" s="206">
        <v>0</v>
      </c>
      <c r="S661" s="207">
        <v>28112</v>
      </c>
      <c r="T661" s="208">
        <v>0</v>
      </c>
      <c r="U661" s="208">
        <v>0</v>
      </c>
      <c r="V661" s="208">
        <v>0</v>
      </c>
      <c r="W661" s="208">
        <v>1786</v>
      </c>
      <c r="X661" s="378">
        <v>29898</v>
      </c>
      <c r="Y661" s="215">
        <v>0</v>
      </c>
      <c r="Z661" s="204">
        <v>0</v>
      </c>
      <c r="AA661" s="202">
        <v>0</v>
      </c>
      <c r="AB661" s="202">
        <v>0</v>
      </c>
      <c r="AC661" s="214">
        <v>0</v>
      </c>
      <c r="AE661" s="227">
        <f t="shared" si="30"/>
        <v>0</v>
      </c>
      <c r="AF661" s="228">
        <f t="shared" si="31"/>
        <v>0</v>
      </c>
      <c r="AG661" s="229">
        <f t="shared" si="32"/>
        <v>0</v>
      </c>
    </row>
    <row r="662" spans="1:33" s="209" customFormat="1" ht="13.8" x14ac:dyDescent="0.3">
      <c r="A662" s="210">
        <v>488</v>
      </c>
      <c r="B662" s="211">
        <v>488219065</v>
      </c>
      <c r="C662" s="212" t="s">
        <v>286</v>
      </c>
      <c r="D662" s="211">
        <v>219</v>
      </c>
      <c r="E662" s="212" t="s">
        <v>287</v>
      </c>
      <c r="F662" s="211">
        <v>65</v>
      </c>
      <c r="G662" s="213" t="s">
        <v>288</v>
      </c>
      <c r="H662" s="374">
        <v>5</v>
      </c>
      <c r="I662" s="201">
        <v>9618</v>
      </c>
      <c r="J662" s="202">
        <v>5706</v>
      </c>
      <c r="K662" s="202">
        <v>0</v>
      </c>
      <c r="L662" s="202">
        <v>893</v>
      </c>
      <c r="M662" s="375">
        <v>16217</v>
      </c>
      <c r="N662" s="203">
        <v>0</v>
      </c>
      <c r="O662" s="204">
        <v>0</v>
      </c>
      <c r="P662" s="205">
        <v>0.09</v>
      </c>
      <c r="Q662" s="205">
        <v>3.1138417190296887E-3</v>
      </c>
      <c r="R662" s="206">
        <v>0</v>
      </c>
      <c r="S662" s="207">
        <v>76620</v>
      </c>
      <c r="T662" s="208">
        <v>0</v>
      </c>
      <c r="U662" s="208">
        <v>0</v>
      </c>
      <c r="V662" s="208">
        <v>0</v>
      </c>
      <c r="W662" s="208">
        <v>4465</v>
      </c>
      <c r="X662" s="378">
        <v>81085</v>
      </c>
      <c r="Y662" s="215">
        <v>0</v>
      </c>
      <c r="Z662" s="204">
        <v>0</v>
      </c>
      <c r="AA662" s="202">
        <v>0</v>
      </c>
      <c r="AB662" s="202">
        <v>0</v>
      </c>
      <c r="AC662" s="214">
        <v>0</v>
      </c>
      <c r="AE662" s="227">
        <f t="shared" si="30"/>
        <v>0</v>
      </c>
      <c r="AF662" s="228">
        <f t="shared" si="31"/>
        <v>0</v>
      </c>
      <c r="AG662" s="229">
        <f t="shared" si="32"/>
        <v>0</v>
      </c>
    </row>
    <row r="663" spans="1:33" s="209" customFormat="1" ht="13.8" x14ac:dyDescent="0.3">
      <c r="A663" s="210">
        <v>488</v>
      </c>
      <c r="B663" s="211">
        <v>488219082</v>
      </c>
      <c r="C663" s="212" t="s">
        <v>286</v>
      </c>
      <c r="D663" s="211">
        <v>219</v>
      </c>
      <c r="E663" s="212" t="s">
        <v>287</v>
      </c>
      <c r="F663" s="211">
        <v>82</v>
      </c>
      <c r="G663" s="213" t="s">
        <v>269</v>
      </c>
      <c r="H663" s="374">
        <v>5</v>
      </c>
      <c r="I663" s="201">
        <v>9853</v>
      </c>
      <c r="J663" s="202">
        <v>3607</v>
      </c>
      <c r="K663" s="202">
        <v>0</v>
      </c>
      <c r="L663" s="202">
        <v>893</v>
      </c>
      <c r="M663" s="375">
        <v>14353</v>
      </c>
      <c r="N663" s="203">
        <v>0</v>
      </c>
      <c r="O663" s="204">
        <v>0</v>
      </c>
      <c r="P663" s="205">
        <v>0.09</v>
      </c>
      <c r="Q663" s="205">
        <v>4.1501315388531969E-3</v>
      </c>
      <c r="R663" s="206">
        <v>0</v>
      </c>
      <c r="S663" s="207">
        <v>67300</v>
      </c>
      <c r="T663" s="208">
        <v>0</v>
      </c>
      <c r="U663" s="208">
        <v>0</v>
      </c>
      <c r="V663" s="208">
        <v>0</v>
      </c>
      <c r="W663" s="208">
        <v>4465</v>
      </c>
      <c r="X663" s="378">
        <v>71765</v>
      </c>
      <c r="Y663" s="215">
        <v>0</v>
      </c>
      <c r="Z663" s="204">
        <v>0</v>
      </c>
      <c r="AA663" s="202">
        <v>0</v>
      </c>
      <c r="AB663" s="202">
        <v>0</v>
      </c>
      <c r="AC663" s="214">
        <v>0</v>
      </c>
      <c r="AE663" s="227">
        <f t="shared" si="30"/>
        <v>0</v>
      </c>
      <c r="AF663" s="228">
        <f t="shared" si="31"/>
        <v>0</v>
      </c>
      <c r="AG663" s="229">
        <f t="shared" si="32"/>
        <v>0</v>
      </c>
    </row>
    <row r="664" spans="1:33" s="209" customFormat="1" ht="13.8" x14ac:dyDescent="0.3">
      <c r="A664" s="210">
        <v>488</v>
      </c>
      <c r="B664" s="211">
        <v>488219083</v>
      </c>
      <c r="C664" s="212" t="s">
        <v>286</v>
      </c>
      <c r="D664" s="211">
        <v>219</v>
      </c>
      <c r="E664" s="212" t="s">
        <v>287</v>
      </c>
      <c r="F664" s="211">
        <v>83</v>
      </c>
      <c r="G664" s="213" t="s">
        <v>189</v>
      </c>
      <c r="H664" s="374">
        <v>4</v>
      </c>
      <c r="I664" s="201">
        <v>9130</v>
      </c>
      <c r="J664" s="202">
        <v>1549</v>
      </c>
      <c r="K664" s="202">
        <v>0</v>
      </c>
      <c r="L664" s="202">
        <v>893</v>
      </c>
      <c r="M664" s="375">
        <v>11572</v>
      </c>
      <c r="N664" s="203">
        <v>0</v>
      </c>
      <c r="O664" s="204">
        <v>0</v>
      </c>
      <c r="P664" s="205">
        <v>0.09</v>
      </c>
      <c r="Q664" s="205">
        <v>3.6124937111544743E-3</v>
      </c>
      <c r="R664" s="206">
        <v>0</v>
      </c>
      <c r="S664" s="207">
        <v>42716</v>
      </c>
      <c r="T664" s="208">
        <v>0</v>
      </c>
      <c r="U664" s="208">
        <v>0</v>
      </c>
      <c r="V664" s="208">
        <v>0</v>
      </c>
      <c r="W664" s="208">
        <v>3572</v>
      </c>
      <c r="X664" s="378">
        <v>46288</v>
      </c>
      <c r="Y664" s="215">
        <v>0</v>
      </c>
      <c r="Z664" s="204">
        <v>0</v>
      </c>
      <c r="AA664" s="202">
        <v>0</v>
      </c>
      <c r="AB664" s="202">
        <v>0</v>
      </c>
      <c r="AC664" s="214">
        <v>0</v>
      </c>
      <c r="AE664" s="227">
        <f t="shared" si="30"/>
        <v>0</v>
      </c>
      <c r="AF664" s="228">
        <f t="shared" si="31"/>
        <v>0</v>
      </c>
      <c r="AG664" s="229">
        <f t="shared" si="32"/>
        <v>0</v>
      </c>
    </row>
    <row r="665" spans="1:33" s="209" customFormat="1" ht="13.8" x14ac:dyDescent="0.3">
      <c r="A665" s="210">
        <v>488</v>
      </c>
      <c r="B665" s="211">
        <v>488219118</v>
      </c>
      <c r="C665" s="212" t="s">
        <v>286</v>
      </c>
      <c r="D665" s="211">
        <v>219</v>
      </c>
      <c r="E665" s="212" t="s">
        <v>287</v>
      </c>
      <c r="F665" s="211">
        <v>118</v>
      </c>
      <c r="G665" s="213" t="s">
        <v>270</v>
      </c>
      <c r="H665" s="374">
        <v>1</v>
      </c>
      <c r="I665" s="201">
        <v>9973.9677629199359</v>
      </c>
      <c r="J665" s="202">
        <v>2315</v>
      </c>
      <c r="K665" s="202">
        <v>0</v>
      </c>
      <c r="L665" s="202">
        <v>893</v>
      </c>
      <c r="M665" s="375">
        <v>13181.967762919936</v>
      </c>
      <c r="N665" s="203">
        <v>0</v>
      </c>
      <c r="O665" s="204">
        <v>0</v>
      </c>
      <c r="P665" s="205">
        <v>0.09</v>
      </c>
      <c r="Q665" s="205">
        <v>5.4950646675032662E-3</v>
      </c>
      <c r="R665" s="206">
        <v>0</v>
      </c>
      <c r="S665" s="207">
        <v>12289</v>
      </c>
      <c r="T665" s="208">
        <v>0</v>
      </c>
      <c r="U665" s="208">
        <v>0</v>
      </c>
      <c r="V665" s="208">
        <v>0</v>
      </c>
      <c r="W665" s="208">
        <v>893</v>
      </c>
      <c r="X665" s="378">
        <v>13182</v>
      </c>
      <c r="Y665" s="215">
        <v>0</v>
      </c>
      <c r="Z665" s="204">
        <v>0</v>
      </c>
      <c r="AA665" s="202">
        <v>0</v>
      </c>
      <c r="AB665" s="202">
        <v>0</v>
      </c>
      <c r="AC665" s="214">
        <v>0</v>
      </c>
      <c r="AE665" s="227">
        <f t="shared" si="30"/>
        <v>0</v>
      </c>
      <c r="AF665" s="228">
        <f t="shared" si="31"/>
        <v>0</v>
      </c>
      <c r="AG665" s="229">
        <f t="shared" si="32"/>
        <v>0</v>
      </c>
    </row>
    <row r="666" spans="1:33" s="209" customFormat="1" ht="13.8" x14ac:dyDescent="0.3">
      <c r="A666" s="210">
        <v>488</v>
      </c>
      <c r="B666" s="211">
        <v>488219122</v>
      </c>
      <c r="C666" s="212" t="s">
        <v>286</v>
      </c>
      <c r="D666" s="211">
        <v>219</v>
      </c>
      <c r="E666" s="212" t="s">
        <v>287</v>
      </c>
      <c r="F666" s="211">
        <v>122</v>
      </c>
      <c r="G666" s="213" t="s">
        <v>289</v>
      </c>
      <c r="H666" s="374">
        <v>23</v>
      </c>
      <c r="I666" s="201">
        <v>9976</v>
      </c>
      <c r="J666" s="202">
        <v>3162</v>
      </c>
      <c r="K666" s="202">
        <v>0</v>
      </c>
      <c r="L666" s="202">
        <v>893</v>
      </c>
      <c r="M666" s="375">
        <v>14031</v>
      </c>
      <c r="N666" s="203">
        <v>0</v>
      </c>
      <c r="O666" s="204">
        <v>0</v>
      </c>
      <c r="P666" s="205">
        <v>0.09</v>
      </c>
      <c r="Q666" s="205">
        <v>1.0222871556426448E-2</v>
      </c>
      <c r="R666" s="206">
        <v>0</v>
      </c>
      <c r="S666" s="207">
        <v>302174</v>
      </c>
      <c r="T666" s="208">
        <v>0</v>
      </c>
      <c r="U666" s="208">
        <v>0</v>
      </c>
      <c r="V666" s="208">
        <v>0</v>
      </c>
      <c r="W666" s="208">
        <v>20539</v>
      </c>
      <c r="X666" s="378">
        <v>322713</v>
      </c>
      <c r="Y666" s="215">
        <v>0</v>
      </c>
      <c r="Z666" s="204">
        <v>0</v>
      </c>
      <c r="AA666" s="202">
        <v>0</v>
      </c>
      <c r="AB666" s="202">
        <v>0</v>
      </c>
      <c r="AC666" s="214">
        <v>0</v>
      </c>
      <c r="AE666" s="227">
        <f t="shared" si="30"/>
        <v>0</v>
      </c>
      <c r="AF666" s="228">
        <f t="shared" si="31"/>
        <v>0</v>
      </c>
      <c r="AG666" s="229">
        <f t="shared" si="32"/>
        <v>0</v>
      </c>
    </row>
    <row r="667" spans="1:33" s="209" customFormat="1" ht="13.8" x14ac:dyDescent="0.3">
      <c r="A667" s="210">
        <v>488</v>
      </c>
      <c r="B667" s="211">
        <v>488219131</v>
      </c>
      <c r="C667" s="212" t="s">
        <v>286</v>
      </c>
      <c r="D667" s="211">
        <v>219</v>
      </c>
      <c r="E667" s="212" t="s">
        <v>287</v>
      </c>
      <c r="F667" s="211">
        <v>131</v>
      </c>
      <c r="G667" s="213" t="s">
        <v>290</v>
      </c>
      <c r="H667" s="374">
        <v>8</v>
      </c>
      <c r="I667" s="201">
        <v>9990</v>
      </c>
      <c r="J667" s="202">
        <v>2596</v>
      </c>
      <c r="K667" s="202">
        <v>0</v>
      </c>
      <c r="L667" s="202">
        <v>893</v>
      </c>
      <c r="M667" s="375">
        <v>13479</v>
      </c>
      <c r="N667" s="203">
        <v>0</v>
      </c>
      <c r="O667" s="204">
        <v>0</v>
      </c>
      <c r="P667" s="205">
        <v>0.09</v>
      </c>
      <c r="Q667" s="205">
        <v>1.8394376009481736E-3</v>
      </c>
      <c r="R667" s="206">
        <v>0</v>
      </c>
      <c r="S667" s="207">
        <v>100688</v>
      </c>
      <c r="T667" s="208">
        <v>0</v>
      </c>
      <c r="U667" s="208">
        <v>0</v>
      </c>
      <c r="V667" s="208">
        <v>0</v>
      </c>
      <c r="W667" s="208">
        <v>7144</v>
      </c>
      <c r="X667" s="378">
        <v>107832</v>
      </c>
      <c r="Y667" s="215">
        <v>0</v>
      </c>
      <c r="Z667" s="204">
        <v>0</v>
      </c>
      <c r="AA667" s="202">
        <v>0</v>
      </c>
      <c r="AB667" s="202">
        <v>0</v>
      </c>
      <c r="AC667" s="214">
        <v>0</v>
      </c>
      <c r="AE667" s="227">
        <f t="shared" si="30"/>
        <v>0</v>
      </c>
      <c r="AF667" s="228">
        <f t="shared" si="31"/>
        <v>0</v>
      </c>
      <c r="AG667" s="229">
        <f t="shared" si="32"/>
        <v>0</v>
      </c>
    </row>
    <row r="668" spans="1:33" s="209" customFormat="1" ht="13.8" x14ac:dyDescent="0.3">
      <c r="A668" s="210">
        <v>488</v>
      </c>
      <c r="B668" s="211">
        <v>488219133</v>
      </c>
      <c r="C668" s="212" t="s">
        <v>286</v>
      </c>
      <c r="D668" s="211">
        <v>219</v>
      </c>
      <c r="E668" s="212" t="s">
        <v>287</v>
      </c>
      <c r="F668" s="211">
        <v>133</v>
      </c>
      <c r="G668" s="213" t="s">
        <v>73</v>
      </c>
      <c r="H668" s="374">
        <v>28</v>
      </c>
      <c r="I668" s="201">
        <v>10416</v>
      </c>
      <c r="J668" s="202">
        <v>2614</v>
      </c>
      <c r="K668" s="202">
        <v>0</v>
      </c>
      <c r="L668" s="202">
        <v>893</v>
      </c>
      <c r="M668" s="375">
        <v>13923</v>
      </c>
      <c r="N668" s="203">
        <v>0</v>
      </c>
      <c r="O668" s="204">
        <v>0</v>
      </c>
      <c r="P668" s="205">
        <v>0.09</v>
      </c>
      <c r="Q668" s="205">
        <v>3.4369642442843969E-2</v>
      </c>
      <c r="R668" s="206">
        <v>0</v>
      </c>
      <c r="S668" s="207">
        <v>364840</v>
      </c>
      <c r="T668" s="208">
        <v>0</v>
      </c>
      <c r="U668" s="208">
        <v>0</v>
      </c>
      <c r="V668" s="208">
        <v>0</v>
      </c>
      <c r="W668" s="208">
        <v>25004</v>
      </c>
      <c r="X668" s="378">
        <v>389844</v>
      </c>
      <c r="Y668" s="215">
        <v>0</v>
      </c>
      <c r="Z668" s="204">
        <v>0</v>
      </c>
      <c r="AA668" s="202">
        <v>0</v>
      </c>
      <c r="AB668" s="202">
        <v>0</v>
      </c>
      <c r="AC668" s="214">
        <v>0</v>
      </c>
      <c r="AE668" s="227">
        <f t="shared" si="30"/>
        <v>0</v>
      </c>
      <c r="AF668" s="228">
        <f t="shared" si="31"/>
        <v>0</v>
      </c>
      <c r="AG668" s="229">
        <f t="shared" si="32"/>
        <v>0</v>
      </c>
    </row>
    <row r="669" spans="1:33" s="209" customFormat="1" ht="13.8" x14ac:dyDescent="0.3">
      <c r="A669" s="210">
        <v>488</v>
      </c>
      <c r="B669" s="211">
        <v>488219142</v>
      </c>
      <c r="C669" s="212" t="s">
        <v>286</v>
      </c>
      <c r="D669" s="211">
        <v>219</v>
      </c>
      <c r="E669" s="212" t="s">
        <v>287</v>
      </c>
      <c r="F669" s="211">
        <v>142</v>
      </c>
      <c r="G669" s="213" t="s">
        <v>291</v>
      </c>
      <c r="H669" s="374">
        <v>29</v>
      </c>
      <c r="I669" s="201">
        <v>10589</v>
      </c>
      <c r="J669" s="202">
        <v>8323</v>
      </c>
      <c r="K669" s="202">
        <v>0</v>
      </c>
      <c r="L669" s="202">
        <v>893</v>
      </c>
      <c r="M669" s="375">
        <v>19805</v>
      </c>
      <c r="N669" s="203">
        <v>0</v>
      </c>
      <c r="O669" s="204">
        <v>0</v>
      </c>
      <c r="P669" s="205">
        <v>0.09</v>
      </c>
      <c r="Q669" s="205">
        <v>2.8776871930992227E-2</v>
      </c>
      <c r="R669" s="206">
        <v>0</v>
      </c>
      <c r="S669" s="207">
        <v>548448</v>
      </c>
      <c r="T669" s="208">
        <v>0</v>
      </c>
      <c r="U669" s="208">
        <v>0</v>
      </c>
      <c r="V669" s="208">
        <v>0</v>
      </c>
      <c r="W669" s="208">
        <v>25897</v>
      </c>
      <c r="X669" s="378">
        <v>574345</v>
      </c>
      <c r="Y669" s="215">
        <v>0</v>
      </c>
      <c r="Z669" s="204">
        <v>0</v>
      </c>
      <c r="AA669" s="202">
        <v>0</v>
      </c>
      <c r="AB669" s="202">
        <v>0</v>
      </c>
      <c r="AC669" s="214">
        <v>0</v>
      </c>
      <c r="AE669" s="227">
        <f t="shared" si="30"/>
        <v>0</v>
      </c>
      <c r="AF669" s="228">
        <f t="shared" si="31"/>
        <v>0</v>
      </c>
      <c r="AG669" s="229">
        <f t="shared" si="32"/>
        <v>0</v>
      </c>
    </row>
    <row r="670" spans="1:33" s="209" customFormat="1" ht="13.8" x14ac:dyDescent="0.3">
      <c r="A670" s="210">
        <v>488</v>
      </c>
      <c r="B670" s="211">
        <v>488219145</v>
      </c>
      <c r="C670" s="212" t="s">
        <v>286</v>
      </c>
      <c r="D670" s="211">
        <v>219</v>
      </c>
      <c r="E670" s="212" t="s">
        <v>287</v>
      </c>
      <c r="F670" s="211">
        <v>145</v>
      </c>
      <c r="G670" s="213" t="s">
        <v>271</v>
      </c>
      <c r="H670" s="374">
        <v>7</v>
      </c>
      <c r="I670" s="201">
        <v>9923</v>
      </c>
      <c r="J670" s="202">
        <v>3055</v>
      </c>
      <c r="K670" s="202">
        <v>0</v>
      </c>
      <c r="L670" s="202">
        <v>893</v>
      </c>
      <c r="M670" s="375">
        <v>13871</v>
      </c>
      <c r="N670" s="203">
        <v>0</v>
      </c>
      <c r="O670" s="204">
        <v>0</v>
      </c>
      <c r="P670" s="205">
        <v>0.09</v>
      </c>
      <c r="Q670" s="205">
        <v>1.3861555518171854E-2</v>
      </c>
      <c r="R670" s="206">
        <v>0</v>
      </c>
      <c r="S670" s="207">
        <v>90846</v>
      </c>
      <c r="T670" s="208">
        <v>0</v>
      </c>
      <c r="U670" s="208">
        <v>0</v>
      </c>
      <c r="V670" s="208">
        <v>0</v>
      </c>
      <c r="W670" s="208">
        <v>6251</v>
      </c>
      <c r="X670" s="378">
        <v>97097</v>
      </c>
      <c r="Y670" s="215">
        <v>0</v>
      </c>
      <c r="Z670" s="204">
        <v>0</v>
      </c>
      <c r="AA670" s="202">
        <v>0</v>
      </c>
      <c r="AB670" s="202">
        <v>0</v>
      </c>
      <c r="AC670" s="214">
        <v>0</v>
      </c>
      <c r="AE670" s="227">
        <f t="shared" si="30"/>
        <v>0</v>
      </c>
      <c r="AF670" s="228">
        <f t="shared" si="31"/>
        <v>0</v>
      </c>
      <c r="AG670" s="229">
        <f t="shared" si="32"/>
        <v>0</v>
      </c>
    </row>
    <row r="671" spans="1:33" s="209" customFormat="1" ht="13.8" x14ac:dyDescent="0.3">
      <c r="A671" s="210">
        <v>488</v>
      </c>
      <c r="B671" s="211">
        <v>488219167</v>
      </c>
      <c r="C671" s="212" t="s">
        <v>286</v>
      </c>
      <c r="D671" s="211">
        <v>219</v>
      </c>
      <c r="E671" s="212" t="s">
        <v>287</v>
      </c>
      <c r="F671" s="211">
        <v>167</v>
      </c>
      <c r="G671" s="213" t="s">
        <v>191</v>
      </c>
      <c r="H671" s="374">
        <v>1</v>
      </c>
      <c r="I671" s="201">
        <v>10537.457515332319</v>
      </c>
      <c r="J671" s="202">
        <v>4098</v>
      </c>
      <c r="K671" s="202">
        <v>0</v>
      </c>
      <c r="L671" s="202">
        <v>893</v>
      </c>
      <c r="M671" s="375">
        <v>15528.457515332319</v>
      </c>
      <c r="N671" s="203">
        <v>0</v>
      </c>
      <c r="O671" s="204">
        <v>0</v>
      </c>
      <c r="P671" s="205">
        <v>0.09</v>
      </c>
      <c r="Q671" s="205">
        <v>1.9725626959860309E-2</v>
      </c>
      <c r="R671" s="206">
        <v>0</v>
      </c>
      <c r="S671" s="207">
        <v>14635</v>
      </c>
      <c r="T671" s="208">
        <v>0</v>
      </c>
      <c r="U671" s="208">
        <v>0</v>
      </c>
      <c r="V671" s="208">
        <v>0</v>
      </c>
      <c r="W671" s="208">
        <v>893</v>
      </c>
      <c r="X671" s="378">
        <v>15528</v>
      </c>
      <c r="Y671" s="215">
        <v>0</v>
      </c>
      <c r="Z671" s="204">
        <v>0</v>
      </c>
      <c r="AA671" s="202">
        <v>0</v>
      </c>
      <c r="AB671" s="202">
        <v>0</v>
      </c>
      <c r="AC671" s="214">
        <v>0</v>
      </c>
      <c r="AE671" s="227">
        <f t="shared" si="30"/>
        <v>0</v>
      </c>
      <c r="AF671" s="228">
        <f t="shared" si="31"/>
        <v>0</v>
      </c>
      <c r="AG671" s="229">
        <f t="shared" si="32"/>
        <v>0</v>
      </c>
    </row>
    <row r="672" spans="1:33" s="209" customFormat="1" ht="13.8" x14ac:dyDescent="0.3">
      <c r="A672" s="210">
        <v>488</v>
      </c>
      <c r="B672" s="211">
        <v>488219171</v>
      </c>
      <c r="C672" s="212" t="s">
        <v>286</v>
      </c>
      <c r="D672" s="211">
        <v>219</v>
      </c>
      <c r="E672" s="212" t="s">
        <v>287</v>
      </c>
      <c r="F672" s="211">
        <v>171</v>
      </c>
      <c r="G672" s="213" t="s">
        <v>272</v>
      </c>
      <c r="H672" s="374">
        <v>15</v>
      </c>
      <c r="I672" s="201">
        <v>10919</v>
      </c>
      <c r="J672" s="202">
        <v>2592</v>
      </c>
      <c r="K672" s="202">
        <v>0</v>
      </c>
      <c r="L672" s="202">
        <v>893</v>
      </c>
      <c r="M672" s="375">
        <v>14404</v>
      </c>
      <c r="N672" s="203">
        <v>0</v>
      </c>
      <c r="O672" s="204">
        <v>0</v>
      </c>
      <c r="P672" s="205">
        <v>0.09</v>
      </c>
      <c r="Q672" s="205">
        <v>5.9361294897205714E-3</v>
      </c>
      <c r="R672" s="206">
        <v>0</v>
      </c>
      <c r="S672" s="207">
        <v>202665</v>
      </c>
      <c r="T672" s="208">
        <v>0</v>
      </c>
      <c r="U672" s="208">
        <v>0</v>
      </c>
      <c r="V672" s="208">
        <v>0</v>
      </c>
      <c r="W672" s="208">
        <v>13395</v>
      </c>
      <c r="X672" s="378">
        <v>216060</v>
      </c>
      <c r="Y672" s="215">
        <v>0</v>
      </c>
      <c r="Z672" s="204">
        <v>0</v>
      </c>
      <c r="AA672" s="202">
        <v>0</v>
      </c>
      <c r="AB672" s="202">
        <v>0</v>
      </c>
      <c r="AC672" s="214">
        <v>0</v>
      </c>
      <c r="AE672" s="227">
        <f t="shared" si="30"/>
        <v>0</v>
      </c>
      <c r="AF672" s="228">
        <f t="shared" si="31"/>
        <v>0</v>
      </c>
      <c r="AG672" s="229">
        <f t="shared" si="32"/>
        <v>0</v>
      </c>
    </row>
    <row r="673" spans="1:33" s="209" customFormat="1" ht="13.8" x14ac:dyDescent="0.3">
      <c r="A673" s="210">
        <v>488</v>
      </c>
      <c r="B673" s="211">
        <v>488219189</v>
      </c>
      <c r="C673" s="212" t="s">
        <v>286</v>
      </c>
      <c r="D673" s="211">
        <v>219</v>
      </c>
      <c r="E673" s="212" t="s">
        <v>287</v>
      </c>
      <c r="F673" s="211">
        <v>189</v>
      </c>
      <c r="G673" s="213" t="s">
        <v>38</v>
      </c>
      <c r="H673" s="374">
        <v>4</v>
      </c>
      <c r="I673" s="201">
        <v>12404</v>
      </c>
      <c r="J673" s="202">
        <v>4970</v>
      </c>
      <c r="K673" s="202">
        <v>0</v>
      </c>
      <c r="L673" s="202">
        <v>893</v>
      </c>
      <c r="M673" s="375">
        <v>18267</v>
      </c>
      <c r="N673" s="203">
        <v>0</v>
      </c>
      <c r="O673" s="204">
        <v>0</v>
      </c>
      <c r="P673" s="205">
        <v>0.09</v>
      </c>
      <c r="Q673" s="205">
        <v>3.6888229018838688E-3</v>
      </c>
      <c r="R673" s="206">
        <v>0</v>
      </c>
      <c r="S673" s="207">
        <v>69496</v>
      </c>
      <c r="T673" s="208">
        <v>0</v>
      </c>
      <c r="U673" s="208">
        <v>0</v>
      </c>
      <c r="V673" s="208">
        <v>0</v>
      </c>
      <c r="W673" s="208">
        <v>3572</v>
      </c>
      <c r="X673" s="378">
        <v>73068</v>
      </c>
      <c r="Y673" s="215">
        <v>0</v>
      </c>
      <c r="Z673" s="204">
        <v>0</v>
      </c>
      <c r="AA673" s="202">
        <v>0</v>
      </c>
      <c r="AB673" s="202">
        <v>0</v>
      </c>
      <c r="AC673" s="214">
        <v>0</v>
      </c>
      <c r="AE673" s="227">
        <f t="shared" si="30"/>
        <v>0</v>
      </c>
      <c r="AF673" s="228">
        <f t="shared" si="31"/>
        <v>0</v>
      </c>
      <c r="AG673" s="229">
        <f t="shared" si="32"/>
        <v>0</v>
      </c>
    </row>
    <row r="674" spans="1:33" s="209" customFormat="1" ht="13.8" x14ac:dyDescent="0.3">
      <c r="A674" s="210">
        <v>488</v>
      </c>
      <c r="B674" s="211">
        <v>488219219</v>
      </c>
      <c r="C674" s="212" t="s">
        <v>286</v>
      </c>
      <c r="D674" s="211">
        <v>219</v>
      </c>
      <c r="E674" s="212" t="s">
        <v>287</v>
      </c>
      <c r="F674" s="211">
        <v>219</v>
      </c>
      <c r="G674" s="213" t="s">
        <v>287</v>
      </c>
      <c r="H674" s="374">
        <v>8</v>
      </c>
      <c r="I674" s="201">
        <v>10909</v>
      </c>
      <c r="J674" s="202">
        <v>5180</v>
      </c>
      <c r="K674" s="202">
        <v>0</v>
      </c>
      <c r="L674" s="202">
        <v>893</v>
      </c>
      <c r="M674" s="375">
        <v>16982</v>
      </c>
      <c r="N674" s="203">
        <v>0</v>
      </c>
      <c r="O674" s="204">
        <v>0</v>
      </c>
      <c r="P674" s="205">
        <v>0.09</v>
      </c>
      <c r="Q674" s="205">
        <v>4.0268468249429635E-3</v>
      </c>
      <c r="R674" s="206">
        <v>0</v>
      </c>
      <c r="S674" s="207">
        <v>128712</v>
      </c>
      <c r="T674" s="208">
        <v>0</v>
      </c>
      <c r="U674" s="208">
        <v>0</v>
      </c>
      <c r="V674" s="208">
        <v>0</v>
      </c>
      <c r="W674" s="208">
        <v>7144</v>
      </c>
      <c r="X674" s="378">
        <v>135856</v>
      </c>
      <c r="Y674" s="215">
        <v>0</v>
      </c>
      <c r="Z674" s="204">
        <v>0</v>
      </c>
      <c r="AA674" s="202">
        <v>0</v>
      </c>
      <c r="AB674" s="202">
        <v>0</v>
      </c>
      <c r="AC674" s="214">
        <v>0</v>
      </c>
      <c r="AE674" s="227">
        <f t="shared" si="30"/>
        <v>0</v>
      </c>
      <c r="AF674" s="228">
        <f t="shared" si="31"/>
        <v>0</v>
      </c>
      <c r="AG674" s="229">
        <f t="shared" si="32"/>
        <v>0</v>
      </c>
    </row>
    <row r="675" spans="1:33" s="209" customFormat="1" ht="13.8" x14ac:dyDescent="0.3">
      <c r="A675" s="210">
        <v>488</v>
      </c>
      <c r="B675" s="211">
        <v>488219231</v>
      </c>
      <c r="C675" s="212" t="s">
        <v>286</v>
      </c>
      <c r="D675" s="211">
        <v>219</v>
      </c>
      <c r="E675" s="212" t="s">
        <v>287</v>
      </c>
      <c r="F675" s="211">
        <v>231</v>
      </c>
      <c r="G675" s="213" t="s">
        <v>274</v>
      </c>
      <c r="H675" s="374">
        <v>29</v>
      </c>
      <c r="I675" s="201">
        <v>10116</v>
      </c>
      <c r="J675" s="202">
        <v>2295</v>
      </c>
      <c r="K675" s="202">
        <v>0</v>
      </c>
      <c r="L675" s="202">
        <v>893</v>
      </c>
      <c r="M675" s="375">
        <v>13304</v>
      </c>
      <c r="N675" s="203">
        <v>0</v>
      </c>
      <c r="O675" s="204">
        <v>0</v>
      </c>
      <c r="P675" s="205">
        <v>0.09</v>
      </c>
      <c r="Q675" s="205">
        <v>1.4606133839357296E-2</v>
      </c>
      <c r="R675" s="206">
        <v>0</v>
      </c>
      <c r="S675" s="207">
        <v>359919</v>
      </c>
      <c r="T675" s="208">
        <v>0</v>
      </c>
      <c r="U675" s="208">
        <v>0</v>
      </c>
      <c r="V675" s="208">
        <v>0</v>
      </c>
      <c r="W675" s="208">
        <v>25897</v>
      </c>
      <c r="X675" s="378">
        <v>385816</v>
      </c>
      <c r="Y675" s="215">
        <v>0</v>
      </c>
      <c r="Z675" s="204">
        <v>0</v>
      </c>
      <c r="AA675" s="202">
        <v>0</v>
      </c>
      <c r="AB675" s="202">
        <v>0</v>
      </c>
      <c r="AC675" s="214">
        <v>0</v>
      </c>
      <c r="AE675" s="227">
        <f t="shared" si="30"/>
        <v>0</v>
      </c>
      <c r="AF675" s="228">
        <f t="shared" si="31"/>
        <v>0</v>
      </c>
      <c r="AG675" s="229">
        <f t="shared" si="32"/>
        <v>0</v>
      </c>
    </row>
    <row r="676" spans="1:33" s="209" customFormat="1" ht="13.8" x14ac:dyDescent="0.3">
      <c r="A676" s="210">
        <v>488</v>
      </c>
      <c r="B676" s="211">
        <v>488219239</v>
      </c>
      <c r="C676" s="212" t="s">
        <v>286</v>
      </c>
      <c r="D676" s="211">
        <v>219</v>
      </c>
      <c r="E676" s="212" t="s">
        <v>287</v>
      </c>
      <c r="F676" s="211">
        <v>239</v>
      </c>
      <c r="G676" s="213" t="s">
        <v>267</v>
      </c>
      <c r="H676" s="374">
        <v>8</v>
      </c>
      <c r="I676" s="201">
        <v>9705</v>
      </c>
      <c r="J676" s="202">
        <v>3358</v>
      </c>
      <c r="K676" s="202">
        <v>0</v>
      </c>
      <c r="L676" s="202">
        <v>893</v>
      </c>
      <c r="M676" s="375">
        <v>13956</v>
      </c>
      <c r="N676" s="203">
        <v>0</v>
      </c>
      <c r="O676" s="204">
        <v>0</v>
      </c>
      <c r="P676" s="205">
        <v>0.09</v>
      </c>
      <c r="Q676" s="205">
        <v>5.9409414359350966E-2</v>
      </c>
      <c r="R676" s="206">
        <v>0</v>
      </c>
      <c r="S676" s="207">
        <v>104504</v>
      </c>
      <c r="T676" s="208">
        <v>0</v>
      </c>
      <c r="U676" s="208">
        <v>0</v>
      </c>
      <c r="V676" s="208">
        <v>0</v>
      </c>
      <c r="W676" s="208">
        <v>7144</v>
      </c>
      <c r="X676" s="378">
        <v>111648</v>
      </c>
      <c r="Y676" s="215">
        <v>0</v>
      </c>
      <c r="Z676" s="204">
        <v>0</v>
      </c>
      <c r="AA676" s="202">
        <v>0</v>
      </c>
      <c r="AB676" s="202">
        <v>0</v>
      </c>
      <c r="AC676" s="214">
        <v>0</v>
      </c>
      <c r="AE676" s="227">
        <f t="shared" si="30"/>
        <v>0</v>
      </c>
      <c r="AF676" s="228">
        <f t="shared" si="31"/>
        <v>0</v>
      </c>
      <c r="AG676" s="229">
        <f t="shared" si="32"/>
        <v>0</v>
      </c>
    </row>
    <row r="677" spans="1:33" s="209" customFormat="1" ht="13.8" x14ac:dyDescent="0.3">
      <c r="A677" s="210">
        <v>488</v>
      </c>
      <c r="B677" s="211">
        <v>488219243</v>
      </c>
      <c r="C677" s="212" t="s">
        <v>286</v>
      </c>
      <c r="D677" s="211">
        <v>219</v>
      </c>
      <c r="E677" s="212" t="s">
        <v>287</v>
      </c>
      <c r="F677" s="211">
        <v>243</v>
      </c>
      <c r="G677" s="213" t="s">
        <v>74</v>
      </c>
      <c r="H677" s="374">
        <v>22</v>
      </c>
      <c r="I677" s="201">
        <v>11245</v>
      </c>
      <c r="J677" s="202">
        <v>2341</v>
      </c>
      <c r="K677" s="202">
        <v>0</v>
      </c>
      <c r="L677" s="202">
        <v>893</v>
      </c>
      <c r="M677" s="375">
        <v>14479</v>
      </c>
      <c r="N677" s="203">
        <v>0</v>
      </c>
      <c r="O677" s="204">
        <v>0</v>
      </c>
      <c r="P677" s="205">
        <v>0.09</v>
      </c>
      <c r="Q677" s="205">
        <v>4.9857181903632123E-3</v>
      </c>
      <c r="R677" s="206">
        <v>0</v>
      </c>
      <c r="S677" s="207">
        <v>298892</v>
      </c>
      <c r="T677" s="208">
        <v>0</v>
      </c>
      <c r="U677" s="208">
        <v>0</v>
      </c>
      <c r="V677" s="208">
        <v>0</v>
      </c>
      <c r="W677" s="208">
        <v>19646</v>
      </c>
      <c r="X677" s="378">
        <v>318538</v>
      </c>
      <c r="Y677" s="215">
        <v>0</v>
      </c>
      <c r="Z677" s="204">
        <v>0</v>
      </c>
      <c r="AA677" s="202">
        <v>0</v>
      </c>
      <c r="AB677" s="202">
        <v>0</v>
      </c>
      <c r="AC677" s="214">
        <v>0</v>
      </c>
      <c r="AE677" s="227">
        <f t="shared" si="30"/>
        <v>0</v>
      </c>
      <c r="AF677" s="228">
        <f t="shared" si="31"/>
        <v>0</v>
      </c>
      <c r="AG677" s="229">
        <f t="shared" si="32"/>
        <v>0</v>
      </c>
    </row>
    <row r="678" spans="1:33" s="209" customFormat="1" ht="13.8" x14ac:dyDescent="0.3">
      <c r="A678" s="210">
        <v>488</v>
      </c>
      <c r="B678" s="211">
        <v>488219244</v>
      </c>
      <c r="C678" s="212" t="s">
        <v>286</v>
      </c>
      <c r="D678" s="211">
        <v>219</v>
      </c>
      <c r="E678" s="212" t="s">
        <v>287</v>
      </c>
      <c r="F678" s="211">
        <v>244</v>
      </c>
      <c r="G678" s="213" t="s">
        <v>43</v>
      </c>
      <c r="H678" s="374">
        <v>175</v>
      </c>
      <c r="I678" s="201">
        <v>11179</v>
      </c>
      <c r="J678" s="202">
        <v>4425</v>
      </c>
      <c r="K678" s="202">
        <v>0</v>
      </c>
      <c r="L678" s="202">
        <v>893</v>
      </c>
      <c r="M678" s="375">
        <v>16497</v>
      </c>
      <c r="N678" s="203">
        <v>0</v>
      </c>
      <c r="O678" s="204">
        <v>0</v>
      </c>
      <c r="P678" s="205">
        <v>0.18</v>
      </c>
      <c r="Q678" s="205">
        <v>0.11013649821134344</v>
      </c>
      <c r="R678" s="206">
        <v>0</v>
      </c>
      <c r="S678" s="207">
        <v>2730700</v>
      </c>
      <c r="T678" s="208">
        <v>0</v>
      </c>
      <c r="U678" s="208">
        <v>0</v>
      </c>
      <c r="V678" s="208">
        <v>0</v>
      </c>
      <c r="W678" s="208">
        <v>156275</v>
      </c>
      <c r="X678" s="378">
        <v>2886975</v>
      </c>
      <c r="Y678" s="215">
        <v>103</v>
      </c>
      <c r="Z678" s="204">
        <v>0</v>
      </c>
      <c r="AA678" s="202">
        <v>0</v>
      </c>
      <c r="AB678" s="202">
        <v>0</v>
      </c>
      <c r="AC678" s="214">
        <v>0</v>
      </c>
      <c r="AE678" s="227">
        <f t="shared" si="30"/>
        <v>0</v>
      </c>
      <c r="AF678" s="228">
        <f t="shared" si="31"/>
        <v>0</v>
      </c>
      <c r="AG678" s="229">
        <f t="shared" si="32"/>
        <v>0</v>
      </c>
    </row>
    <row r="679" spans="1:33" s="209" customFormat="1" ht="13.8" x14ac:dyDescent="0.3">
      <c r="A679" s="210">
        <v>488</v>
      </c>
      <c r="B679" s="211">
        <v>488219251</v>
      </c>
      <c r="C679" s="212" t="s">
        <v>286</v>
      </c>
      <c r="D679" s="211">
        <v>219</v>
      </c>
      <c r="E679" s="212" t="s">
        <v>287</v>
      </c>
      <c r="F679" s="211">
        <v>251</v>
      </c>
      <c r="G679" s="213" t="s">
        <v>292</v>
      </c>
      <c r="H679" s="374">
        <v>98</v>
      </c>
      <c r="I679" s="201">
        <v>10204</v>
      </c>
      <c r="J679" s="202">
        <v>2860</v>
      </c>
      <c r="K679" s="202">
        <v>0</v>
      </c>
      <c r="L679" s="202">
        <v>893</v>
      </c>
      <c r="M679" s="375">
        <v>13957</v>
      </c>
      <c r="N679" s="203">
        <v>0</v>
      </c>
      <c r="O679" s="204">
        <v>0</v>
      </c>
      <c r="P679" s="205">
        <v>0.18</v>
      </c>
      <c r="Q679" s="205">
        <v>3.8037711966281272E-2</v>
      </c>
      <c r="R679" s="206">
        <v>0</v>
      </c>
      <c r="S679" s="207">
        <v>1280272</v>
      </c>
      <c r="T679" s="208">
        <v>0</v>
      </c>
      <c r="U679" s="208">
        <v>0</v>
      </c>
      <c r="V679" s="208">
        <v>0</v>
      </c>
      <c r="W679" s="208">
        <v>87514</v>
      </c>
      <c r="X679" s="378">
        <v>1367786</v>
      </c>
      <c r="Y679" s="215">
        <v>0</v>
      </c>
      <c r="Z679" s="204">
        <v>0</v>
      </c>
      <c r="AA679" s="202">
        <v>0</v>
      </c>
      <c r="AB679" s="202">
        <v>0</v>
      </c>
      <c r="AC679" s="214">
        <v>0</v>
      </c>
      <c r="AE679" s="227">
        <f t="shared" si="30"/>
        <v>0</v>
      </c>
      <c r="AF679" s="228">
        <f t="shared" si="31"/>
        <v>0</v>
      </c>
      <c r="AG679" s="229">
        <f t="shared" si="32"/>
        <v>0</v>
      </c>
    </row>
    <row r="680" spans="1:33" s="209" customFormat="1" ht="13.8" x14ac:dyDescent="0.3">
      <c r="A680" s="210">
        <v>488</v>
      </c>
      <c r="B680" s="211">
        <v>488219264</v>
      </c>
      <c r="C680" s="212" t="s">
        <v>286</v>
      </c>
      <c r="D680" s="211">
        <v>219</v>
      </c>
      <c r="E680" s="212" t="s">
        <v>287</v>
      </c>
      <c r="F680" s="211">
        <v>264</v>
      </c>
      <c r="G680" s="213" t="s">
        <v>293</v>
      </c>
      <c r="H680" s="374">
        <v>23</v>
      </c>
      <c r="I680" s="201">
        <v>9716</v>
      </c>
      <c r="J680" s="202">
        <v>4345</v>
      </c>
      <c r="K680" s="202">
        <v>0</v>
      </c>
      <c r="L680" s="202">
        <v>893</v>
      </c>
      <c r="M680" s="375">
        <v>14954</v>
      </c>
      <c r="N680" s="203">
        <v>0</v>
      </c>
      <c r="O680" s="204">
        <v>0</v>
      </c>
      <c r="P680" s="205">
        <v>0.09</v>
      </c>
      <c r="Q680" s="205">
        <v>7.8582126395165281E-3</v>
      </c>
      <c r="R680" s="206">
        <v>0</v>
      </c>
      <c r="S680" s="207">
        <v>323403</v>
      </c>
      <c r="T680" s="208">
        <v>0</v>
      </c>
      <c r="U680" s="208">
        <v>0</v>
      </c>
      <c r="V680" s="208">
        <v>0</v>
      </c>
      <c r="W680" s="208">
        <v>20539</v>
      </c>
      <c r="X680" s="378">
        <v>343942</v>
      </c>
      <c r="Y680" s="215">
        <v>0</v>
      </c>
      <c r="Z680" s="204">
        <v>0</v>
      </c>
      <c r="AA680" s="202">
        <v>0</v>
      </c>
      <c r="AB680" s="202">
        <v>0</v>
      </c>
      <c r="AC680" s="214">
        <v>0</v>
      </c>
      <c r="AE680" s="227">
        <f t="shared" si="30"/>
        <v>0</v>
      </c>
      <c r="AF680" s="228">
        <f t="shared" si="31"/>
        <v>0</v>
      </c>
      <c r="AG680" s="229">
        <f t="shared" si="32"/>
        <v>0</v>
      </c>
    </row>
    <row r="681" spans="1:33" s="209" customFormat="1" ht="13.8" x14ac:dyDescent="0.3">
      <c r="A681" s="210">
        <v>488</v>
      </c>
      <c r="B681" s="211">
        <v>488219293</v>
      </c>
      <c r="C681" s="212" t="s">
        <v>286</v>
      </c>
      <c r="D681" s="211">
        <v>219</v>
      </c>
      <c r="E681" s="212" t="s">
        <v>287</v>
      </c>
      <c r="F681" s="211">
        <v>293</v>
      </c>
      <c r="G681" s="213" t="s">
        <v>45</v>
      </c>
      <c r="H681" s="374">
        <v>2</v>
      </c>
      <c r="I681" s="201">
        <v>11641.935415948807</v>
      </c>
      <c r="J681" s="202">
        <v>1000</v>
      </c>
      <c r="K681" s="202">
        <v>0</v>
      </c>
      <c r="L681" s="202">
        <v>893</v>
      </c>
      <c r="M681" s="375">
        <v>13534.935415948807</v>
      </c>
      <c r="N681" s="203">
        <v>0</v>
      </c>
      <c r="O681" s="204">
        <v>0</v>
      </c>
      <c r="P681" s="205">
        <v>0.18</v>
      </c>
      <c r="Q681" s="205">
        <v>6.2612029075594699E-3</v>
      </c>
      <c r="R681" s="206">
        <v>0</v>
      </c>
      <c r="S681" s="207">
        <v>25284</v>
      </c>
      <c r="T681" s="208">
        <v>0</v>
      </c>
      <c r="U681" s="208">
        <v>0</v>
      </c>
      <c r="V681" s="208">
        <v>0</v>
      </c>
      <c r="W681" s="208">
        <v>1786</v>
      </c>
      <c r="X681" s="378">
        <v>27070</v>
      </c>
      <c r="Y681" s="215">
        <v>0</v>
      </c>
      <c r="Z681" s="204">
        <v>0</v>
      </c>
      <c r="AA681" s="202">
        <v>0</v>
      </c>
      <c r="AB681" s="202">
        <v>0</v>
      </c>
      <c r="AC681" s="214">
        <v>0</v>
      </c>
      <c r="AE681" s="227">
        <f t="shared" si="30"/>
        <v>0</v>
      </c>
      <c r="AF681" s="228">
        <f t="shared" si="31"/>
        <v>0</v>
      </c>
      <c r="AG681" s="229">
        <f t="shared" si="32"/>
        <v>0</v>
      </c>
    </row>
    <row r="682" spans="1:33" s="209" customFormat="1" ht="13.8" x14ac:dyDescent="0.3">
      <c r="A682" s="210">
        <v>488</v>
      </c>
      <c r="B682" s="211">
        <v>488219336</v>
      </c>
      <c r="C682" s="212" t="s">
        <v>286</v>
      </c>
      <c r="D682" s="211">
        <v>219</v>
      </c>
      <c r="E682" s="212" t="s">
        <v>287</v>
      </c>
      <c r="F682" s="211">
        <v>336</v>
      </c>
      <c r="G682" s="213" t="s">
        <v>48</v>
      </c>
      <c r="H682" s="374">
        <v>250</v>
      </c>
      <c r="I682" s="201">
        <v>10313</v>
      </c>
      <c r="J682" s="202">
        <v>1947</v>
      </c>
      <c r="K682" s="202">
        <v>0</v>
      </c>
      <c r="L682" s="202">
        <v>893</v>
      </c>
      <c r="M682" s="375">
        <v>13153</v>
      </c>
      <c r="N682" s="203">
        <v>0</v>
      </c>
      <c r="O682" s="204">
        <v>0</v>
      </c>
      <c r="P682" s="205">
        <v>0.09</v>
      </c>
      <c r="Q682" s="205">
        <v>3.7803223698042246E-2</v>
      </c>
      <c r="R682" s="206">
        <v>0</v>
      </c>
      <c r="S682" s="207">
        <v>3065000</v>
      </c>
      <c r="T682" s="208">
        <v>0</v>
      </c>
      <c r="U682" s="208">
        <v>0</v>
      </c>
      <c r="V682" s="208">
        <v>0</v>
      </c>
      <c r="W682" s="208">
        <v>223250</v>
      </c>
      <c r="X682" s="378">
        <v>3288250</v>
      </c>
      <c r="Y682" s="215">
        <v>0</v>
      </c>
      <c r="Z682" s="204">
        <v>0</v>
      </c>
      <c r="AA682" s="202">
        <v>0</v>
      </c>
      <c r="AB682" s="202">
        <v>0</v>
      </c>
      <c r="AC682" s="214">
        <v>0</v>
      </c>
      <c r="AE682" s="227">
        <f t="shared" si="30"/>
        <v>0</v>
      </c>
      <c r="AF682" s="228">
        <f t="shared" si="31"/>
        <v>0</v>
      </c>
      <c r="AG682" s="229">
        <f t="shared" si="32"/>
        <v>0</v>
      </c>
    </row>
    <row r="683" spans="1:33" s="209" customFormat="1" ht="13.8" x14ac:dyDescent="0.3">
      <c r="A683" s="210">
        <v>488</v>
      </c>
      <c r="B683" s="211">
        <v>488219625</v>
      </c>
      <c r="C683" s="212" t="s">
        <v>286</v>
      </c>
      <c r="D683" s="211">
        <v>219</v>
      </c>
      <c r="E683" s="212" t="s">
        <v>287</v>
      </c>
      <c r="F683" s="211">
        <v>625</v>
      </c>
      <c r="G683" s="213" t="s">
        <v>49</v>
      </c>
      <c r="H683" s="374">
        <v>4</v>
      </c>
      <c r="I683" s="201">
        <v>8780</v>
      </c>
      <c r="J683" s="202">
        <v>1506</v>
      </c>
      <c r="K683" s="202">
        <v>0</v>
      </c>
      <c r="L683" s="202">
        <v>893</v>
      </c>
      <c r="M683" s="375">
        <v>11179</v>
      </c>
      <c r="N683" s="203">
        <v>0</v>
      </c>
      <c r="O683" s="204">
        <v>0</v>
      </c>
      <c r="P683" s="205">
        <v>0.09</v>
      </c>
      <c r="Q683" s="205">
        <v>4.0604699045540807E-3</v>
      </c>
      <c r="R683" s="206">
        <v>0</v>
      </c>
      <c r="S683" s="207">
        <v>41144</v>
      </c>
      <c r="T683" s="208">
        <v>0</v>
      </c>
      <c r="U683" s="208">
        <v>0</v>
      </c>
      <c r="V683" s="208">
        <v>0</v>
      </c>
      <c r="W683" s="208">
        <v>3572</v>
      </c>
      <c r="X683" s="378">
        <v>44716</v>
      </c>
      <c r="Y683" s="215">
        <v>0</v>
      </c>
      <c r="Z683" s="204">
        <v>0</v>
      </c>
      <c r="AA683" s="202">
        <v>0</v>
      </c>
      <c r="AB683" s="202">
        <v>0</v>
      </c>
      <c r="AC683" s="214">
        <v>0</v>
      </c>
      <c r="AE683" s="227">
        <f t="shared" si="30"/>
        <v>0</v>
      </c>
      <c r="AF683" s="228">
        <f t="shared" si="31"/>
        <v>0</v>
      </c>
      <c r="AG683" s="229">
        <f t="shared" si="32"/>
        <v>0</v>
      </c>
    </row>
    <row r="684" spans="1:33" s="209" customFormat="1" ht="13.8" x14ac:dyDescent="0.3">
      <c r="A684" s="210">
        <v>488</v>
      </c>
      <c r="B684" s="211">
        <v>488219760</v>
      </c>
      <c r="C684" s="212" t="s">
        <v>286</v>
      </c>
      <c r="D684" s="211">
        <v>219</v>
      </c>
      <c r="E684" s="212" t="s">
        <v>287</v>
      </c>
      <c r="F684" s="211">
        <v>760</v>
      </c>
      <c r="G684" s="213" t="s">
        <v>279</v>
      </c>
      <c r="H684" s="374">
        <v>6</v>
      </c>
      <c r="I684" s="201">
        <v>9679</v>
      </c>
      <c r="J684" s="202">
        <v>1870</v>
      </c>
      <c r="K684" s="202">
        <v>0</v>
      </c>
      <c r="L684" s="202">
        <v>893</v>
      </c>
      <c r="M684" s="375">
        <v>12442</v>
      </c>
      <c r="N684" s="203">
        <v>0</v>
      </c>
      <c r="O684" s="204">
        <v>0</v>
      </c>
      <c r="P684" s="205">
        <v>0.09</v>
      </c>
      <c r="Q684" s="205">
        <v>2.991758451848054E-2</v>
      </c>
      <c r="R684" s="206">
        <v>0</v>
      </c>
      <c r="S684" s="207">
        <v>69294</v>
      </c>
      <c r="T684" s="208">
        <v>0</v>
      </c>
      <c r="U684" s="208">
        <v>0</v>
      </c>
      <c r="V684" s="208">
        <v>0</v>
      </c>
      <c r="W684" s="208">
        <v>5358</v>
      </c>
      <c r="X684" s="378">
        <v>74652</v>
      </c>
      <c r="Y684" s="215">
        <v>0</v>
      </c>
      <c r="Z684" s="204">
        <v>0</v>
      </c>
      <c r="AA684" s="202">
        <v>0</v>
      </c>
      <c r="AB684" s="202">
        <v>0</v>
      </c>
      <c r="AC684" s="214">
        <v>0</v>
      </c>
      <c r="AE684" s="227">
        <f t="shared" si="30"/>
        <v>0</v>
      </c>
      <c r="AF684" s="228">
        <f t="shared" si="31"/>
        <v>0</v>
      </c>
      <c r="AG684" s="229">
        <f t="shared" si="32"/>
        <v>0</v>
      </c>
    </row>
    <row r="685" spans="1:33" s="209" customFormat="1" ht="13.8" x14ac:dyDescent="0.3">
      <c r="A685" s="210">
        <v>488</v>
      </c>
      <c r="B685" s="211">
        <v>488219780</v>
      </c>
      <c r="C685" s="212" t="s">
        <v>286</v>
      </c>
      <c r="D685" s="211">
        <v>219</v>
      </c>
      <c r="E685" s="212" t="s">
        <v>287</v>
      </c>
      <c r="F685" s="211">
        <v>780</v>
      </c>
      <c r="G685" s="213" t="s">
        <v>261</v>
      </c>
      <c r="H685" s="374">
        <v>44</v>
      </c>
      <c r="I685" s="201">
        <v>11327</v>
      </c>
      <c r="J685" s="202">
        <v>2082</v>
      </c>
      <c r="K685" s="202">
        <v>0</v>
      </c>
      <c r="L685" s="202">
        <v>893</v>
      </c>
      <c r="M685" s="375">
        <v>14302</v>
      </c>
      <c r="N685" s="203">
        <v>0</v>
      </c>
      <c r="O685" s="204">
        <v>0</v>
      </c>
      <c r="P685" s="205">
        <v>0.09</v>
      </c>
      <c r="Q685" s="205">
        <v>1.3079383495692537E-2</v>
      </c>
      <c r="R685" s="206">
        <v>0</v>
      </c>
      <c r="S685" s="207">
        <v>589996</v>
      </c>
      <c r="T685" s="208">
        <v>0</v>
      </c>
      <c r="U685" s="208">
        <v>0</v>
      </c>
      <c r="V685" s="208">
        <v>0</v>
      </c>
      <c r="W685" s="208">
        <v>39292</v>
      </c>
      <c r="X685" s="378">
        <v>629288</v>
      </c>
      <c r="Y685" s="215">
        <v>0</v>
      </c>
      <c r="Z685" s="204">
        <v>0</v>
      </c>
      <c r="AA685" s="202">
        <v>0</v>
      </c>
      <c r="AB685" s="202">
        <v>0</v>
      </c>
      <c r="AC685" s="214">
        <v>0</v>
      </c>
      <c r="AE685" s="227">
        <f t="shared" si="30"/>
        <v>0</v>
      </c>
      <c r="AF685" s="228">
        <f t="shared" si="31"/>
        <v>0</v>
      </c>
      <c r="AG685" s="229">
        <f t="shared" si="32"/>
        <v>0</v>
      </c>
    </row>
    <row r="686" spans="1:33" s="209" customFormat="1" ht="13.8" x14ac:dyDescent="0.3">
      <c r="A686" s="210">
        <v>489</v>
      </c>
      <c r="B686" s="211">
        <v>489020020</v>
      </c>
      <c r="C686" s="212" t="s">
        <v>294</v>
      </c>
      <c r="D686" s="211">
        <v>20</v>
      </c>
      <c r="E686" s="212" t="s">
        <v>142</v>
      </c>
      <c r="F686" s="211">
        <v>20</v>
      </c>
      <c r="G686" s="213" t="s">
        <v>142</v>
      </c>
      <c r="H686" s="374">
        <v>175</v>
      </c>
      <c r="I686" s="201">
        <v>10929</v>
      </c>
      <c r="J686" s="202">
        <v>3161</v>
      </c>
      <c r="K686" s="202">
        <v>0</v>
      </c>
      <c r="L686" s="202">
        <v>893</v>
      </c>
      <c r="M686" s="375">
        <v>14983</v>
      </c>
      <c r="N686" s="203">
        <v>0</v>
      </c>
      <c r="O686" s="204">
        <v>0</v>
      </c>
      <c r="P686" s="205">
        <v>0.09</v>
      </c>
      <c r="Q686" s="205">
        <v>4.0775650769155417E-2</v>
      </c>
      <c r="R686" s="206">
        <v>0</v>
      </c>
      <c r="S686" s="207">
        <v>2465750</v>
      </c>
      <c r="T686" s="208">
        <v>0</v>
      </c>
      <c r="U686" s="208">
        <v>0</v>
      </c>
      <c r="V686" s="208">
        <v>0</v>
      </c>
      <c r="W686" s="208">
        <v>156275</v>
      </c>
      <c r="X686" s="378">
        <v>2622025</v>
      </c>
      <c r="Y686" s="215">
        <v>0</v>
      </c>
      <c r="Z686" s="204">
        <v>0</v>
      </c>
      <c r="AA686" s="202">
        <v>0</v>
      </c>
      <c r="AB686" s="202">
        <v>0</v>
      </c>
      <c r="AC686" s="214">
        <v>0</v>
      </c>
      <c r="AE686" s="227">
        <f t="shared" si="30"/>
        <v>0</v>
      </c>
      <c r="AF686" s="228">
        <f t="shared" si="31"/>
        <v>0</v>
      </c>
      <c r="AG686" s="229">
        <f t="shared" si="32"/>
        <v>0</v>
      </c>
    </row>
    <row r="687" spans="1:33" s="209" customFormat="1" ht="13.8" x14ac:dyDescent="0.3">
      <c r="A687" s="210">
        <v>489</v>
      </c>
      <c r="B687" s="211">
        <v>489020036</v>
      </c>
      <c r="C687" s="212" t="s">
        <v>294</v>
      </c>
      <c r="D687" s="211">
        <v>20</v>
      </c>
      <c r="E687" s="212" t="s">
        <v>142</v>
      </c>
      <c r="F687" s="211">
        <v>36</v>
      </c>
      <c r="G687" s="213" t="s">
        <v>143</v>
      </c>
      <c r="H687" s="374">
        <v>113</v>
      </c>
      <c r="I687" s="201">
        <v>10807</v>
      </c>
      <c r="J687" s="202">
        <v>4759</v>
      </c>
      <c r="K687" s="202">
        <v>0</v>
      </c>
      <c r="L687" s="202">
        <v>893</v>
      </c>
      <c r="M687" s="375">
        <v>16459</v>
      </c>
      <c r="N687" s="203">
        <v>0</v>
      </c>
      <c r="O687" s="204">
        <v>0</v>
      </c>
      <c r="P687" s="205">
        <v>0.09</v>
      </c>
      <c r="Q687" s="205">
        <v>7.4947476555807455E-2</v>
      </c>
      <c r="R687" s="206">
        <v>0</v>
      </c>
      <c r="S687" s="207">
        <v>1758958</v>
      </c>
      <c r="T687" s="208">
        <v>0</v>
      </c>
      <c r="U687" s="208">
        <v>0</v>
      </c>
      <c r="V687" s="208">
        <v>0</v>
      </c>
      <c r="W687" s="208">
        <v>100909</v>
      </c>
      <c r="X687" s="378">
        <v>1859867</v>
      </c>
      <c r="Y687" s="215">
        <v>0</v>
      </c>
      <c r="Z687" s="204">
        <v>0</v>
      </c>
      <c r="AA687" s="202">
        <v>0</v>
      </c>
      <c r="AB687" s="202">
        <v>0</v>
      </c>
      <c r="AC687" s="214">
        <v>0</v>
      </c>
      <c r="AE687" s="227">
        <f t="shared" si="30"/>
        <v>0</v>
      </c>
      <c r="AF687" s="228">
        <f t="shared" si="31"/>
        <v>0</v>
      </c>
      <c r="AG687" s="229">
        <f t="shared" si="32"/>
        <v>0</v>
      </c>
    </row>
    <row r="688" spans="1:33" s="209" customFormat="1" ht="13.8" x14ac:dyDescent="0.3">
      <c r="A688" s="210">
        <v>489</v>
      </c>
      <c r="B688" s="211">
        <v>489020052</v>
      </c>
      <c r="C688" s="212" t="s">
        <v>294</v>
      </c>
      <c r="D688" s="211">
        <v>20</v>
      </c>
      <c r="E688" s="212" t="s">
        <v>142</v>
      </c>
      <c r="F688" s="211">
        <v>52</v>
      </c>
      <c r="G688" s="213" t="s">
        <v>268</v>
      </c>
      <c r="H688" s="374">
        <v>9</v>
      </c>
      <c r="I688" s="201">
        <v>10432</v>
      </c>
      <c r="J688" s="202">
        <v>3409</v>
      </c>
      <c r="K688" s="202">
        <v>0</v>
      </c>
      <c r="L688" s="202">
        <v>893</v>
      </c>
      <c r="M688" s="375">
        <v>14734</v>
      </c>
      <c r="N688" s="203">
        <v>0</v>
      </c>
      <c r="O688" s="204">
        <v>0</v>
      </c>
      <c r="P688" s="205">
        <v>0.09</v>
      </c>
      <c r="Q688" s="205">
        <v>2.552410965586159E-2</v>
      </c>
      <c r="R688" s="206">
        <v>0</v>
      </c>
      <c r="S688" s="207">
        <v>124569</v>
      </c>
      <c r="T688" s="208">
        <v>0</v>
      </c>
      <c r="U688" s="208">
        <v>0</v>
      </c>
      <c r="V688" s="208">
        <v>0</v>
      </c>
      <c r="W688" s="208">
        <v>8037</v>
      </c>
      <c r="X688" s="378">
        <v>132606</v>
      </c>
      <c r="Y688" s="215">
        <v>0</v>
      </c>
      <c r="Z688" s="204">
        <v>0</v>
      </c>
      <c r="AA688" s="202">
        <v>0</v>
      </c>
      <c r="AB688" s="202">
        <v>0</v>
      </c>
      <c r="AC688" s="214">
        <v>0</v>
      </c>
      <c r="AE688" s="227">
        <f t="shared" si="30"/>
        <v>0</v>
      </c>
      <c r="AF688" s="228">
        <f t="shared" si="31"/>
        <v>0</v>
      </c>
      <c r="AG688" s="229">
        <f t="shared" si="32"/>
        <v>0</v>
      </c>
    </row>
    <row r="689" spans="1:33" s="209" customFormat="1" ht="13.8" x14ac:dyDescent="0.3">
      <c r="A689" s="210">
        <v>489</v>
      </c>
      <c r="B689" s="211">
        <v>489020096</v>
      </c>
      <c r="C689" s="212" t="s">
        <v>294</v>
      </c>
      <c r="D689" s="211">
        <v>20</v>
      </c>
      <c r="E689" s="212" t="s">
        <v>142</v>
      </c>
      <c r="F689" s="211">
        <v>96</v>
      </c>
      <c r="G689" s="213" t="s">
        <v>234</v>
      </c>
      <c r="H689" s="374">
        <v>87</v>
      </c>
      <c r="I689" s="201">
        <v>11153</v>
      </c>
      <c r="J689" s="202">
        <v>6030</v>
      </c>
      <c r="K689" s="202">
        <v>0</v>
      </c>
      <c r="L689" s="202">
        <v>893</v>
      </c>
      <c r="M689" s="375">
        <v>18076</v>
      </c>
      <c r="N689" s="203">
        <v>0</v>
      </c>
      <c r="O689" s="204">
        <v>0</v>
      </c>
      <c r="P689" s="205">
        <v>0.09</v>
      </c>
      <c r="Q689" s="205">
        <v>2.7134142827901102E-2</v>
      </c>
      <c r="R689" s="206">
        <v>0</v>
      </c>
      <c r="S689" s="207">
        <v>1494921</v>
      </c>
      <c r="T689" s="208">
        <v>0</v>
      </c>
      <c r="U689" s="208">
        <v>0</v>
      </c>
      <c r="V689" s="208">
        <v>0</v>
      </c>
      <c r="W689" s="208">
        <v>77691</v>
      </c>
      <c r="X689" s="378">
        <v>1572612</v>
      </c>
      <c r="Y689" s="215">
        <v>0</v>
      </c>
      <c r="Z689" s="204">
        <v>0</v>
      </c>
      <c r="AA689" s="202">
        <v>0</v>
      </c>
      <c r="AB689" s="202">
        <v>0</v>
      </c>
      <c r="AC689" s="214">
        <v>0</v>
      </c>
      <c r="AE689" s="227">
        <f t="shared" si="30"/>
        <v>0</v>
      </c>
      <c r="AF689" s="228">
        <f t="shared" si="31"/>
        <v>0</v>
      </c>
      <c r="AG689" s="229">
        <f t="shared" si="32"/>
        <v>0</v>
      </c>
    </row>
    <row r="690" spans="1:33" s="209" customFormat="1" ht="13.8" x14ac:dyDescent="0.3">
      <c r="A690" s="210">
        <v>489</v>
      </c>
      <c r="B690" s="211">
        <v>489020172</v>
      </c>
      <c r="C690" s="212" t="s">
        <v>294</v>
      </c>
      <c r="D690" s="211">
        <v>20</v>
      </c>
      <c r="E690" s="212" t="s">
        <v>142</v>
      </c>
      <c r="F690" s="211">
        <v>172</v>
      </c>
      <c r="G690" s="213" t="s">
        <v>144</v>
      </c>
      <c r="H690" s="374">
        <v>49</v>
      </c>
      <c r="I690" s="201">
        <v>10645</v>
      </c>
      <c r="J690" s="202">
        <v>6173</v>
      </c>
      <c r="K690" s="202">
        <v>0</v>
      </c>
      <c r="L690" s="202">
        <v>893</v>
      </c>
      <c r="M690" s="375">
        <v>17711</v>
      </c>
      <c r="N690" s="203">
        <v>0</v>
      </c>
      <c r="O690" s="204">
        <v>0</v>
      </c>
      <c r="P690" s="205">
        <v>0.09</v>
      </c>
      <c r="Q690" s="205">
        <v>2.9801539438340085E-2</v>
      </c>
      <c r="R690" s="206">
        <v>0</v>
      </c>
      <c r="S690" s="207">
        <v>824082</v>
      </c>
      <c r="T690" s="208">
        <v>0</v>
      </c>
      <c r="U690" s="208">
        <v>0</v>
      </c>
      <c r="V690" s="208">
        <v>0</v>
      </c>
      <c r="W690" s="208">
        <v>43757</v>
      </c>
      <c r="X690" s="378">
        <v>867839</v>
      </c>
      <c r="Y690" s="215">
        <v>0</v>
      </c>
      <c r="Z690" s="204">
        <v>0</v>
      </c>
      <c r="AA690" s="202">
        <v>0</v>
      </c>
      <c r="AB690" s="202">
        <v>0</v>
      </c>
      <c r="AC690" s="214">
        <v>0</v>
      </c>
      <c r="AE690" s="227">
        <f t="shared" si="30"/>
        <v>0</v>
      </c>
      <c r="AF690" s="228">
        <f t="shared" si="31"/>
        <v>0</v>
      </c>
      <c r="AG690" s="229">
        <f t="shared" si="32"/>
        <v>0</v>
      </c>
    </row>
    <row r="691" spans="1:33" s="209" customFormat="1" ht="13.8" x14ac:dyDescent="0.3">
      <c r="A691" s="210">
        <v>489</v>
      </c>
      <c r="B691" s="211">
        <v>489020182</v>
      </c>
      <c r="C691" s="212" t="s">
        <v>294</v>
      </c>
      <c r="D691" s="211">
        <v>20</v>
      </c>
      <c r="E691" s="212" t="s">
        <v>142</v>
      </c>
      <c r="F691" s="211">
        <v>182</v>
      </c>
      <c r="G691" s="213" t="s">
        <v>273</v>
      </c>
      <c r="H691" s="374">
        <v>1</v>
      </c>
      <c r="I691" s="201">
        <v>10563.654929066313</v>
      </c>
      <c r="J691" s="202">
        <v>2488</v>
      </c>
      <c r="K691" s="202">
        <v>0</v>
      </c>
      <c r="L691" s="202">
        <v>893</v>
      </c>
      <c r="M691" s="375">
        <v>13944.654929066313</v>
      </c>
      <c r="N691" s="203">
        <v>0</v>
      </c>
      <c r="O691" s="204">
        <v>0</v>
      </c>
      <c r="P691" s="205">
        <v>0.09</v>
      </c>
      <c r="Q691" s="205">
        <v>1.2364620249127828E-2</v>
      </c>
      <c r="R691" s="206">
        <v>0</v>
      </c>
      <c r="S691" s="207">
        <v>13052</v>
      </c>
      <c r="T691" s="208">
        <v>0</v>
      </c>
      <c r="U691" s="208">
        <v>0</v>
      </c>
      <c r="V691" s="208">
        <v>0</v>
      </c>
      <c r="W691" s="208">
        <v>893</v>
      </c>
      <c r="X691" s="378">
        <v>13945</v>
      </c>
      <c r="Y691" s="215">
        <v>0</v>
      </c>
      <c r="Z691" s="204">
        <v>0</v>
      </c>
      <c r="AA691" s="202">
        <v>0</v>
      </c>
      <c r="AB691" s="202">
        <v>0</v>
      </c>
      <c r="AC691" s="214">
        <v>0</v>
      </c>
      <c r="AE691" s="227">
        <f t="shared" si="30"/>
        <v>0</v>
      </c>
      <c r="AF691" s="228">
        <f t="shared" si="31"/>
        <v>0</v>
      </c>
      <c r="AG691" s="229">
        <f t="shared" si="32"/>
        <v>0</v>
      </c>
    </row>
    <row r="692" spans="1:33" s="209" customFormat="1" ht="13.8" x14ac:dyDescent="0.3">
      <c r="A692" s="210">
        <v>489</v>
      </c>
      <c r="B692" s="211">
        <v>489020201</v>
      </c>
      <c r="C692" s="212" t="s">
        <v>294</v>
      </c>
      <c r="D692" s="211">
        <v>20</v>
      </c>
      <c r="E692" s="212" t="s">
        <v>142</v>
      </c>
      <c r="F692" s="211">
        <v>201</v>
      </c>
      <c r="G692" s="213" t="s">
        <v>17</v>
      </c>
      <c r="H692" s="374">
        <v>2</v>
      </c>
      <c r="I692" s="201">
        <v>12640.520228330424</v>
      </c>
      <c r="J692" s="202">
        <v>210</v>
      </c>
      <c r="K692" s="202">
        <v>0</v>
      </c>
      <c r="L692" s="202">
        <v>893</v>
      </c>
      <c r="M692" s="375">
        <v>13743.520228330424</v>
      </c>
      <c r="N692" s="203">
        <v>0</v>
      </c>
      <c r="O692" s="204">
        <v>0</v>
      </c>
      <c r="P692" s="205">
        <v>0.18</v>
      </c>
      <c r="Q692" s="205">
        <v>7.9001576716071512E-2</v>
      </c>
      <c r="R692" s="206">
        <v>0</v>
      </c>
      <c r="S692" s="207">
        <v>25702</v>
      </c>
      <c r="T692" s="208">
        <v>0</v>
      </c>
      <c r="U692" s="208">
        <v>0</v>
      </c>
      <c r="V692" s="208">
        <v>0</v>
      </c>
      <c r="W692" s="208">
        <v>1786</v>
      </c>
      <c r="X692" s="378">
        <v>27488</v>
      </c>
      <c r="Y692" s="215">
        <v>0</v>
      </c>
      <c r="Z692" s="204">
        <v>0</v>
      </c>
      <c r="AA692" s="202">
        <v>0</v>
      </c>
      <c r="AB692" s="202">
        <v>0</v>
      </c>
      <c r="AC692" s="214">
        <v>0</v>
      </c>
      <c r="AE692" s="227">
        <f t="shared" si="30"/>
        <v>0</v>
      </c>
      <c r="AF692" s="228">
        <f t="shared" si="31"/>
        <v>0</v>
      </c>
      <c r="AG692" s="229">
        <f t="shared" si="32"/>
        <v>0</v>
      </c>
    </row>
    <row r="693" spans="1:33" s="209" customFormat="1" ht="13.8" x14ac:dyDescent="0.3">
      <c r="A693" s="210">
        <v>489</v>
      </c>
      <c r="B693" s="211">
        <v>489020239</v>
      </c>
      <c r="C693" s="212" t="s">
        <v>294</v>
      </c>
      <c r="D693" s="211">
        <v>20</v>
      </c>
      <c r="E693" s="212" t="s">
        <v>142</v>
      </c>
      <c r="F693" s="211">
        <v>239</v>
      </c>
      <c r="G693" s="213" t="s">
        <v>267</v>
      </c>
      <c r="H693" s="374">
        <v>66</v>
      </c>
      <c r="I693" s="201">
        <v>10614</v>
      </c>
      <c r="J693" s="202">
        <v>3673</v>
      </c>
      <c r="K693" s="202">
        <v>0</v>
      </c>
      <c r="L693" s="202">
        <v>893</v>
      </c>
      <c r="M693" s="375">
        <v>15180</v>
      </c>
      <c r="N693" s="203">
        <v>0</v>
      </c>
      <c r="O693" s="204">
        <v>0</v>
      </c>
      <c r="P693" s="205">
        <v>0.09</v>
      </c>
      <c r="Q693" s="205">
        <v>5.9409414359350966E-2</v>
      </c>
      <c r="R693" s="206">
        <v>0</v>
      </c>
      <c r="S693" s="207">
        <v>942942</v>
      </c>
      <c r="T693" s="208">
        <v>0</v>
      </c>
      <c r="U693" s="208">
        <v>0</v>
      </c>
      <c r="V693" s="208">
        <v>0</v>
      </c>
      <c r="W693" s="208">
        <v>58938</v>
      </c>
      <c r="X693" s="378">
        <v>1001880</v>
      </c>
      <c r="Y693" s="215">
        <v>0</v>
      </c>
      <c r="Z693" s="204">
        <v>0</v>
      </c>
      <c r="AA693" s="202">
        <v>0</v>
      </c>
      <c r="AB693" s="202">
        <v>0</v>
      </c>
      <c r="AC693" s="214">
        <v>0</v>
      </c>
      <c r="AE693" s="227">
        <f t="shared" si="30"/>
        <v>0</v>
      </c>
      <c r="AF693" s="228">
        <f t="shared" si="31"/>
        <v>0</v>
      </c>
      <c r="AG693" s="229">
        <f t="shared" si="32"/>
        <v>0</v>
      </c>
    </row>
    <row r="694" spans="1:33" s="209" customFormat="1" ht="13.8" x14ac:dyDescent="0.3">
      <c r="A694" s="210">
        <v>489</v>
      </c>
      <c r="B694" s="211">
        <v>489020242</v>
      </c>
      <c r="C694" s="212" t="s">
        <v>294</v>
      </c>
      <c r="D694" s="211">
        <v>20</v>
      </c>
      <c r="E694" s="212" t="s">
        <v>142</v>
      </c>
      <c r="F694" s="211">
        <v>242</v>
      </c>
      <c r="G694" s="213" t="s">
        <v>145</v>
      </c>
      <c r="H694" s="374">
        <v>7</v>
      </c>
      <c r="I694" s="201">
        <v>12780</v>
      </c>
      <c r="J694" s="202">
        <v>34847</v>
      </c>
      <c r="K694" s="202">
        <v>0</v>
      </c>
      <c r="L694" s="202">
        <v>893</v>
      </c>
      <c r="M694" s="375">
        <v>48520</v>
      </c>
      <c r="N694" s="203">
        <v>0</v>
      </c>
      <c r="O694" s="204">
        <v>0</v>
      </c>
      <c r="P694" s="205">
        <v>0.09</v>
      </c>
      <c r="Q694" s="205">
        <v>7.0810292408748796E-2</v>
      </c>
      <c r="R694" s="206">
        <v>0</v>
      </c>
      <c r="S694" s="207">
        <v>333389</v>
      </c>
      <c r="T694" s="208">
        <v>0</v>
      </c>
      <c r="U694" s="208">
        <v>0</v>
      </c>
      <c r="V694" s="208">
        <v>0</v>
      </c>
      <c r="W694" s="208">
        <v>6251</v>
      </c>
      <c r="X694" s="378">
        <v>339640</v>
      </c>
      <c r="Y694" s="215">
        <v>0</v>
      </c>
      <c r="Z694" s="204">
        <v>0</v>
      </c>
      <c r="AA694" s="202">
        <v>0</v>
      </c>
      <c r="AB694" s="202">
        <v>0</v>
      </c>
      <c r="AC694" s="214">
        <v>0</v>
      </c>
      <c r="AE694" s="227">
        <f t="shared" si="30"/>
        <v>0</v>
      </c>
      <c r="AF694" s="228">
        <f t="shared" si="31"/>
        <v>0</v>
      </c>
      <c r="AG694" s="229">
        <f t="shared" si="32"/>
        <v>0</v>
      </c>
    </row>
    <row r="695" spans="1:33" s="209" customFormat="1" ht="13.8" x14ac:dyDescent="0.3">
      <c r="A695" s="210">
        <v>489</v>
      </c>
      <c r="B695" s="211">
        <v>489020261</v>
      </c>
      <c r="C695" s="212" t="s">
        <v>294</v>
      </c>
      <c r="D695" s="211">
        <v>20</v>
      </c>
      <c r="E695" s="212" t="s">
        <v>142</v>
      </c>
      <c r="F695" s="211">
        <v>261</v>
      </c>
      <c r="G695" s="213" t="s">
        <v>146</v>
      </c>
      <c r="H695" s="374">
        <v>187</v>
      </c>
      <c r="I695" s="201">
        <v>10650</v>
      </c>
      <c r="J695" s="202">
        <v>6540</v>
      </c>
      <c r="K695" s="202">
        <v>0</v>
      </c>
      <c r="L695" s="202">
        <v>893</v>
      </c>
      <c r="M695" s="375">
        <v>18083</v>
      </c>
      <c r="N695" s="203">
        <v>0</v>
      </c>
      <c r="O695" s="204">
        <v>0</v>
      </c>
      <c r="P695" s="205">
        <v>0.09</v>
      </c>
      <c r="Q695" s="205">
        <v>7.5971043963597079E-2</v>
      </c>
      <c r="R695" s="206">
        <v>0</v>
      </c>
      <c r="S695" s="207">
        <v>3214530</v>
      </c>
      <c r="T695" s="208">
        <v>0</v>
      </c>
      <c r="U695" s="208">
        <v>0</v>
      </c>
      <c r="V695" s="208">
        <v>0</v>
      </c>
      <c r="W695" s="208">
        <v>166991</v>
      </c>
      <c r="X695" s="378">
        <v>3381521</v>
      </c>
      <c r="Y695" s="215">
        <v>0</v>
      </c>
      <c r="Z695" s="204">
        <v>0</v>
      </c>
      <c r="AA695" s="202">
        <v>0</v>
      </c>
      <c r="AB695" s="202">
        <v>0</v>
      </c>
      <c r="AC695" s="214">
        <v>0</v>
      </c>
      <c r="AE695" s="227">
        <f t="shared" si="30"/>
        <v>0</v>
      </c>
      <c r="AF695" s="228">
        <f t="shared" si="31"/>
        <v>0</v>
      </c>
      <c r="AG695" s="229">
        <f t="shared" si="32"/>
        <v>0</v>
      </c>
    </row>
    <row r="696" spans="1:33" s="209" customFormat="1" ht="13.8" x14ac:dyDescent="0.3">
      <c r="A696" s="210">
        <v>489</v>
      </c>
      <c r="B696" s="211">
        <v>489020264</v>
      </c>
      <c r="C696" s="212" t="s">
        <v>294</v>
      </c>
      <c r="D696" s="211">
        <v>20</v>
      </c>
      <c r="E696" s="212" t="s">
        <v>142</v>
      </c>
      <c r="F696" s="211">
        <v>264</v>
      </c>
      <c r="G696" s="213" t="s">
        <v>293</v>
      </c>
      <c r="H696" s="374">
        <v>1</v>
      </c>
      <c r="I696" s="201">
        <v>10127</v>
      </c>
      <c r="J696" s="202">
        <v>4529</v>
      </c>
      <c r="K696" s="202">
        <v>0</v>
      </c>
      <c r="L696" s="202">
        <v>893</v>
      </c>
      <c r="M696" s="375">
        <v>15549</v>
      </c>
      <c r="N696" s="203">
        <v>0</v>
      </c>
      <c r="O696" s="204">
        <v>0</v>
      </c>
      <c r="P696" s="205">
        <v>0.09</v>
      </c>
      <c r="Q696" s="205">
        <v>7.8582126395165281E-3</v>
      </c>
      <c r="R696" s="206">
        <v>0</v>
      </c>
      <c r="S696" s="207">
        <v>14656</v>
      </c>
      <c r="T696" s="208">
        <v>0</v>
      </c>
      <c r="U696" s="208">
        <v>0</v>
      </c>
      <c r="V696" s="208">
        <v>0</v>
      </c>
      <c r="W696" s="208">
        <v>893</v>
      </c>
      <c r="X696" s="378">
        <v>15549</v>
      </c>
      <c r="Y696" s="215">
        <v>0</v>
      </c>
      <c r="Z696" s="204">
        <v>0</v>
      </c>
      <c r="AA696" s="202">
        <v>0</v>
      </c>
      <c r="AB696" s="202">
        <v>0</v>
      </c>
      <c r="AC696" s="214">
        <v>0</v>
      </c>
      <c r="AE696" s="227">
        <f t="shared" si="30"/>
        <v>0</v>
      </c>
      <c r="AF696" s="228">
        <f t="shared" si="31"/>
        <v>0</v>
      </c>
      <c r="AG696" s="229">
        <f t="shared" si="32"/>
        <v>0</v>
      </c>
    </row>
    <row r="697" spans="1:33" s="209" customFormat="1" ht="13.8" x14ac:dyDescent="0.3">
      <c r="A697" s="210">
        <v>489</v>
      </c>
      <c r="B697" s="211">
        <v>489020300</v>
      </c>
      <c r="C697" s="212" t="s">
        <v>294</v>
      </c>
      <c r="D697" s="211">
        <v>20</v>
      </c>
      <c r="E697" s="212" t="s">
        <v>142</v>
      </c>
      <c r="F697" s="211">
        <v>300</v>
      </c>
      <c r="G697" s="213" t="s">
        <v>147</v>
      </c>
      <c r="H697" s="374">
        <v>2</v>
      </c>
      <c r="I697" s="201">
        <v>10127</v>
      </c>
      <c r="J697" s="202">
        <v>22857</v>
      </c>
      <c r="K697" s="202">
        <v>0</v>
      </c>
      <c r="L697" s="202">
        <v>893</v>
      </c>
      <c r="M697" s="375">
        <v>33877</v>
      </c>
      <c r="N697" s="203">
        <v>0</v>
      </c>
      <c r="O697" s="204">
        <v>0</v>
      </c>
      <c r="P697" s="205">
        <v>0.09</v>
      </c>
      <c r="Q697" s="205">
        <v>2.1321133182136874E-2</v>
      </c>
      <c r="R697" s="206">
        <v>0</v>
      </c>
      <c r="S697" s="207">
        <v>65968</v>
      </c>
      <c r="T697" s="208">
        <v>0</v>
      </c>
      <c r="U697" s="208">
        <v>0</v>
      </c>
      <c r="V697" s="208">
        <v>0</v>
      </c>
      <c r="W697" s="208">
        <v>1786</v>
      </c>
      <c r="X697" s="378">
        <v>67754</v>
      </c>
      <c r="Y697" s="215">
        <v>0</v>
      </c>
      <c r="Z697" s="204">
        <v>0</v>
      </c>
      <c r="AA697" s="202">
        <v>0</v>
      </c>
      <c r="AB697" s="202">
        <v>0</v>
      </c>
      <c r="AC697" s="214">
        <v>0</v>
      </c>
      <c r="AE697" s="227">
        <f t="shared" si="30"/>
        <v>0</v>
      </c>
      <c r="AF697" s="228">
        <f t="shared" si="31"/>
        <v>0</v>
      </c>
      <c r="AG697" s="229">
        <f t="shared" si="32"/>
        <v>0</v>
      </c>
    </row>
    <row r="698" spans="1:33" s="209" customFormat="1" ht="13.8" x14ac:dyDescent="0.3">
      <c r="A698" s="210">
        <v>489</v>
      </c>
      <c r="B698" s="211">
        <v>489020310</v>
      </c>
      <c r="C698" s="212" t="s">
        <v>294</v>
      </c>
      <c r="D698" s="211">
        <v>20</v>
      </c>
      <c r="E698" s="212" t="s">
        <v>142</v>
      </c>
      <c r="F698" s="211">
        <v>310</v>
      </c>
      <c r="G698" s="213" t="s">
        <v>277</v>
      </c>
      <c r="H698" s="374">
        <v>23</v>
      </c>
      <c r="I698" s="201">
        <v>10550</v>
      </c>
      <c r="J698" s="202">
        <v>2263</v>
      </c>
      <c r="K698" s="202">
        <v>0</v>
      </c>
      <c r="L698" s="202">
        <v>893</v>
      </c>
      <c r="M698" s="375">
        <v>13706</v>
      </c>
      <c r="N698" s="203">
        <v>0</v>
      </c>
      <c r="O698" s="204">
        <v>0</v>
      </c>
      <c r="P698" s="205">
        <v>0.18</v>
      </c>
      <c r="Q698" s="205">
        <v>2.9432654128133926E-2</v>
      </c>
      <c r="R698" s="206">
        <v>0</v>
      </c>
      <c r="S698" s="207">
        <v>294699</v>
      </c>
      <c r="T698" s="208">
        <v>0</v>
      </c>
      <c r="U698" s="208">
        <v>0</v>
      </c>
      <c r="V698" s="208">
        <v>0</v>
      </c>
      <c r="W698" s="208">
        <v>20539</v>
      </c>
      <c r="X698" s="378">
        <v>315238</v>
      </c>
      <c r="Y698" s="215">
        <v>0</v>
      </c>
      <c r="Z698" s="204">
        <v>0</v>
      </c>
      <c r="AA698" s="202">
        <v>0</v>
      </c>
      <c r="AB698" s="202">
        <v>0</v>
      </c>
      <c r="AC698" s="214">
        <v>0</v>
      </c>
      <c r="AE698" s="227">
        <f t="shared" si="30"/>
        <v>0</v>
      </c>
      <c r="AF698" s="228">
        <f t="shared" si="31"/>
        <v>0</v>
      </c>
      <c r="AG698" s="229">
        <f t="shared" si="32"/>
        <v>0</v>
      </c>
    </row>
    <row r="699" spans="1:33" s="209" customFormat="1" ht="13.8" x14ac:dyDescent="0.3">
      <c r="A699" s="210">
        <v>489</v>
      </c>
      <c r="B699" s="211">
        <v>489020645</v>
      </c>
      <c r="C699" s="212" t="s">
        <v>294</v>
      </c>
      <c r="D699" s="211">
        <v>20</v>
      </c>
      <c r="E699" s="212" t="s">
        <v>142</v>
      </c>
      <c r="F699" s="211">
        <v>645</v>
      </c>
      <c r="G699" s="213" t="s">
        <v>148</v>
      </c>
      <c r="H699" s="374">
        <v>67</v>
      </c>
      <c r="I699" s="201">
        <v>10944</v>
      </c>
      <c r="J699" s="202">
        <v>4638</v>
      </c>
      <c r="K699" s="202">
        <v>0</v>
      </c>
      <c r="L699" s="202">
        <v>893</v>
      </c>
      <c r="M699" s="375">
        <v>16475</v>
      </c>
      <c r="N699" s="203">
        <v>0</v>
      </c>
      <c r="O699" s="204">
        <v>0</v>
      </c>
      <c r="P699" s="205">
        <v>0.09</v>
      </c>
      <c r="Q699" s="205">
        <v>3.3559544254592989E-2</v>
      </c>
      <c r="R699" s="206">
        <v>0</v>
      </c>
      <c r="S699" s="207">
        <v>1043994</v>
      </c>
      <c r="T699" s="208">
        <v>0</v>
      </c>
      <c r="U699" s="208">
        <v>0</v>
      </c>
      <c r="V699" s="208">
        <v>0</v>
      </c>
      <c r="W699" s="208">
        <v>59831</v>
      </c>
      <c r="X699" s="378">
        <v>1103825</v>
      </c>
      <c r="Y699" s="215">
        <v>0</v>
      </c>
      <c r="Z699" s="204">
        <v>0</v>
      </c>
      <c r="AA699" s="202">
        <v>0</v>
      </c>
      <c r="AB699" s="202">
        <v>0</v>
      </c>
      <c r="AC699" s="214">
        <v>0</v>
      </c>
      <c r="AE699" s="227">
        <f t="shared" si="30"/>
        <v>0</v>
      </c>
      <c r="AF699" s="228">
        <f t="shared" si="31"/>
        <v>0</v>
      </c>
      <c r="AG699" s="229">
        <f t="shared" si="32"/>
        <v>0</v>
      </c>
    </row>
    <row r="700" spans="1:33" s="209" customFormat="1" ht="13.8" x14ac:dyDescent="0.3">
      <c r="A700" s="210">
        <v>489</v>
      </c>
      <c r="B700" s="211">
        <v>489020660</v>
      </c>
      <c r="C700" s="212" t="s">
        <v>294</v>
      </c>
      <c r="D700" s="211">
        <v>20</v>
      </c>
      <c r="E700" s="212" t="s">
        <v>142</v>
      </c>
      <c r="F700" s="211">
        <v>660</v>
      </c>
      <c r="G700" s="213" t="s">
        <v>149</v>
      </c>
      <c r="H700" s="374">
        <v>15</v>
      </c>
      <c r="I700" s="201">
        <v>11072</v>
      </c>
      <c r="J700" s="202">
        <v>10345</v>
      </c>
      <c r="K700" s="202">
        <v>0</v>
      </c>
      <c r="L700" s="202">
        <v>893</v>
      </c>
      <c r="M700" s="375">
        <v>22310</v>
      </c>
      <c r="N700" s="203">
        <v>0</v>
      </c>
      <c r="O700" s="204">
        <v>0</v>
      </c>
      <c r="P700" s="205">
        <v>0.09</v>
      </c>
      <c r="Q700" s="205">
        <v>5.0277290468417987E-2</v>
      </c>
      <c r="R700" s="206">
        <v>0</v>
      </c>
      <c r="S700" s="207">
        <v>321255</v>
      </c>
      <c r="T700" s="208">
        <v>0</v>
      </c>
      <c r="U700" s="208">
        <v>0</v>
      </c>
      <c r="V700" s="208">
        <v>0</v>
      </c>
      <c r="W700" s="208">
        <v>13395</v>
      </c>
      <c r="X700" s="378">
        <v>334650</v>
      </c>
      <c r="Y700" s="215">
        <v>0</v>
      </c>
      <c r="Z700" s="204">
        <v>0</v>
      </c>
      <c r="AA700" s="202">
        <v>0</v>
      </c>
      <c r="AB700" s="202">
        <v>0</v>
      </c>
      <c r="AC700" s="214">
        <v>0</v>
      </c>
      <c r="AE700" s="227">
        <f t="shared" si="30"/>
        <v>0</v>
      </c>
      <c r="AF700" s="228">
        <f t="shared" si="31"/>
        <v>0</v>
      </c>
      <c r="AG700" s="229">
        <f t="shared" si="32"/>
        <v>0</v>
      </c>
    </row>
    <row r="701" spans="1:33" s="209" customFormat="1" ht="13.8" x14ac:dyDescent="0.3">
      <c r="A701" s="210">
        <v>489</v>
      </c>
      <c r="B701" s="211">
        <v>489020712</v>
      </c>
      <c r="C701" s="212" t="s">
        <v>294</v>
      </c>
      <c r="D701" s="211">
        <v>20</v>
      </c>
      <c r="E701" s="212" t="s">
        <v>142</v>
      </c>
      <c r="F701" s="211">
        <v>712</v>
      </c>
      <c r="G701" s="213" t="s">
        <v>141</v>
      </c>
      <c r="H701" s="374">
        <v>31</v>
      </c>
      <c r="I701" s="201">
        <v>10590</v>
      </c>
      <c r="J701" s="202">
        <v>7719</v>
      </c>
      <c r="K701" s="202">
        <v>0</v>
      </c>
      <c r="L701" s="202">
        <v>893</v>
      </c>
      <c r="M701" s="375">
        <v>19202</v>
      </c>
      <c r="N701" s="203">
        <v>0</v>
      </c>
      <c r="O701" s="204">
        <v>0</v>
      </c>
      <c r="P701" s="205">
        <v>0.09</v>
      </c>
      <c r="Q701" s="205">
        <v>3.5559358707375678E-2</v>
      </c>
      <c r="R701" s="206">
        <v>0</v>
      </c>
      <c r="S701" s="207">
        <v>567579</v>
      </c>
      <c r="T701" s="208">
        <v>0</v>
      </c>
      <c r="U701" s="208">
        <v>0</v>
      </c>
      <c r="V701" s="208">
        <v>0</v>
      </c>
      <c r="W701" s="208">
        <v>27683</v>
      </c>
      <c r="X701" s="378">
        <v>595262</v>
      </c>
      <c r="Y701" s="215">
        <v>0</v>
      </c>
      <c r="Z701" s="204">
        <v>0</v>
      </c>
      <c r="AA701" s="202">
        <v>0</v>
      </c>
      <c r="AB701" s="202">
        <v>0</v>
      </c>
      <c r="AC701" s="214">
        <v>0</v>
      </c>
      <c r="AE701" s="227">
        <f t="shared" si="30"/>
        <v>0</v>
      </c>
      <c r="AF701" s="228">
        <f t="shared" si="31"/>
        <v>0</v>
      </c>
      <c r="AG701" s="229">
        <f t="shared" si="32"/>
        <v>0</v>
      </c>
    </row>
    <row r="702" spans="1:33" s="209" customFormat="1" ht="13.8" x14ac:dyDescent="0.3">
      <c r="A702" s="210">
        <v>489</v>
      </c>
      <c r="B702" s="211">
        <v>489020740</v>
      </c>
      <c r="C702" s="212" t="s">
        <v>294</v>
      </c>
      <c r="D702" s="211">
        <v>20</v>
      </c>
      <c r="E702" s="212" t="s">
        <v>142</v>
      </c>
      <c r="F702" s="211">
        <v>740</v>
      </c>
      <c r="G702" s="213" t="s">
        <v>305</v>
      </c>
      <c r="H702" s="374">
        <v>1</v>
      </c>
      <c r="I702" s="201">
        <v>10320.256157849091</v>
      </c>
      <c r="J702" s="202">
        <v>4223</v>
      </c>
      <c r="K702" s="202">
        <v>0</v>
      </c>
      <c r="L702" s="202">
        <v>893</v>
      </c>
      <c r="M702" s="375">
        <v>15436.256157849091</v>
      </c>
      <c r="N702" s="203">
        <v>0</v>
      </c>
      <c r="O702" s="204">
        <v>0</v>
      </c>
      <c r="P702" s="205">
        <v>0.09</v>
      </c>
      <c r="Q702" s="205">
        <v>1.723383997987501E-3</v>
      </c>
      <c r="R702" s="206">
        <v>0</v>
      </c>
      <c r="S702" s="207">
        <v>14543</v>
      </c>
      <c r="T702" s="208">
        <v>0</v>
      </c>
      <c r="U702" s="208">
        <v>0</v>
      </c>
      <c r="V702" s="208">
        <v>0</v>
      </c>
      <c r="W702" s="208">
        <v>893</v>
      </c>
      <c r="X702" s="378">
        <v>15436</v>
      </c>
      <c r="Y702" s="215">
        <v>0</v>
      </c>
      <c r="Z702" s="204">
        <v>0</v>
      </c>
      <c r="AA702" s="202">
        <v>0</v>
      </c>
      <c r="AB702" s="202">
        <v>0</v>
      </c>
      <c r="AC702" s="214">
        <v>0</v>
      </c>
      <c r="AE702" s="227">
        <f t="shared" si="30"/>
        <v>0</v>
      </c>
      <c r="AF702" s="228">
        <f t="shared" si="31"/>
        <v>0</v>
      </c>
      <c r="AG702" s="229">
        <f t="shared" si="32"/>
        <v>0</v>
      </c>
    </row>
    <row r="703" spans="1:33" s="209" customFormat="1" ht="13.8" x14ac:dyDescent="0.3">
      <c r="A703" s="210">
        <v>491</v>
      </c>
      <c r="B703" s="211">
        <v>491095095</v>
      </c>
      <c r="C703" s="212" t="s">
        <v>295</v>
      </c>
      <c r="D703" s="211">
        <v>95</v>
      </c>
      <c r="E703" s="212" t="s">
        <v>296</v>
      </c>
      <c r="F703" s="211">
        <v>95</v>
      </c>
      <c r="G703" s="213" t="s">
        <v>296</v>
      </c>
      <c r="H703" s="374">
        <v>1270</v>
      </c>
      <c r="I703" s="201">
        <v>11082</v>
      </c>
      <c r="J703" s="202">
        <v>8</v>
      </c>
      <c r="K703" s="202">
        <v>0</v>
      </c>
      <c r="L703" s="202">
        <v>893</v>
      </c>
      <c r="M703" s="375">
        <v>11983</v>
      </c>
      <c r="N703" s="203">
        <v>0</v>
      </c>
      <c r="O703" s="204">
        <v>0</v>
      </c>
      <c r="P703" s="205">
        <v>0.15329999999999999</v>
      </c>
      <c r="Q703" s="205">
        <v>0.13100454306370804</v>
      </c>
      <c r="R703" s="206">
        <v>0</v>
      </c>
      <c r="S703" s="207">
        <v>14084300</v>
      </c>
      <c r="T703" s="208">
        <v>0</v>
      </c>
      <c r="U703" s="208">
        <v>0</v>
      </c>
      <c r="V703" s="208">
        <v>0</v>
      </c>
      <c r="W703" s="208">
        <v>1134110</v>
      </c>
      <c r="X703" s="378">
        <v>15218410</v>
      </c>
      <c r="Y703" s="215">
        <v>0</v>
      </c>
      <c r="Z703" s="204">
        <v>0</v>
      </c>
      <c r="AA703" s="202">
        <v>0</v>
      </c>
      <c r="AB703" s="202">
        <v>0</v>
      </c>
      <c r="AC703" s="214">
        <v>0</v>
      </c>
      <c r="AE703" s="227">
        <f t="shared" si="30"/>
        <v>0</v>
      </c>
      <c r="AF703" s="228">
        <f t="shared" si="31"/>
        <v>0</v>
      </c>
      <c r="AG703" s="229">
        <f t="shared" si="32"/>
        <v>0</v>
      </c>
    </row>
    <row r="704" spans="1:33" s="209" customFormat="1" ht="13.8" x14ac:dyDescent="0.3">
      <c r="A704" s="210">
        <v>491</v>
      </c>
      <c r="B704" s="211">
        <v>491095201</v>
      </c>
      <c r="C704" s="212" t="s">
        <v>295</v>
      </c>
      <c r="D704" s="211">
        <v>95</v>
      </c>
      <c r="E704" s="212" t="s">
        <v>296</v>
      </c>
      <c r="F704" s="211">
        <v>201</v>
      </c>
      <c r="G704" s="213" t="s">
        <v>17</v>
      </c>
      <c r="H704" s="374">
        <v>1</v>
      </c>
      <c r="I704" s="201">
        <v>12640.520228330424</v>
      </c>
      <c r="J704" s="202">
        <v>210</v>
      </c>
      <c r="K704" s="202">
        <v>0</v>
      </c>
      <c r="L704" s="202">
        <v>893</v>
      </c>
      <c r="M704" s="375">
        <v>13743.520228330424</v>
      </c>
      <c r="N704" s="203">
        <v>0</v>
      </c>
      <c r="O704" s="204">
        <v>0</v>
      </c>
      <c r="P704" s="205">
        <v>0.18</v>
      </c>
      <c r="Q704" s="205">
        <v>7.9001576716071512E-2</v>
      </c>
      <c r="R704" s="206">
        <v>0</v>
      </c>
      <c r="S704" s="207">
        <v>12851</v>
      </c>
      <c r="T704" s="208">
        <v>0</v>
      </c>
      <c r="U704" s="208">
        <v>0</v>
      </c>
      <c r="V704" s="208">
        <v>0</v>
      </c>
      <c r="W704" s="208">
        <v>893</v>
      </c>
      <c r="X704" s="378">
        <v>13744</v>
      </c>
      <c r="Y704" s="215">
        <v>0</v>
      </c>
      <c r="Z704" s="204">
        <v>0</v>
      </c>
      <c r="AA704" s="202">
        <v>0</v>
      </c>
      <c r="AB704" s="202">
        <v>0</v>
      </c>
      <c r="AC704" s="214">
        <v>0</v>
      </c>
      <c r="AE704" s="227">
        <f t="shared" si="30"/>
        <v>0</v>
      </c>
      <c r="AF704" s="228">
        <f t="shared" si="31"/>
        <v>0</v>
      </c>
      <c r="AG704" s="229">
        <f t="shared" si="32"/>
        <v>0</v>
      </c>
    </row>
    <row r="705" spans="1:33" s="209" customFormat="1" ht="13.8" x14ac:dyDescent="0.3">
      <c r="A705" s="210">
        <v>491</v>
      </c>
      <c r="B705" s="211">
        <v>491095218</v>
      </c>
      <c r="C705" s="212" t="s">
        <v>295</v>
      </c>
      <c r="D705" s="211">
        <v>95</v>
      </c>
      <c r="E705" s="212" t="s">
        <v>296</v>
      </c>
      <c r="F705" s="211">
        <v>218</v>
      </c>
      <c r="G705" s="213" t="s">
        <v>193</v>
      </c>
      <c r="H705" s="374">
        <v>2</v>
      </c>
      <c r="I705" s="201">
        <v>14107</v>
      </c>
      <c r="J705" s="202">
        <v>4537</v>
      </c>
      <c r="K705" s="202">
        <v>0</v>
      </c>
      <c r="L705" s="202">
        <v>893</v>
      </c>
      <c r="M705" s="375">
        <v>19537</v>
      </c>
      <c r="N705" s="203">
        <v>0</v>
      </c>
      <c r="O705" s="204">
        <v>0</v>
      </c>
      <c r="P705" s="205">
        <v>0.09</v>
      </c>
      <c r="Q705" s="205">
        <v>3.6012713994240129E-2</v>
      </c>
      <c r="R705" s="206">
        <v>0</v>
      </c>
      <c r="S705" s="207">
        <v>37288</v>
      </c>
      <c r="T705" s="208">
        <v>0</v>
      </c>
      <c r="U705" s="208">
        <v>0</v>
      </c>
      <c r="V705" s="208">
        <v>0</v>
      </c>
      <c r="W705" s="208">
        <v>1786</v>
      </c>
      <c r="X705" s="378">
        <v>39074</v>
      </c>
      <c r="Y705" s="215">
        <v>0</v>
      </c>
      <c r="Z705" s="204">
        <v>0</v>
      </c>
      <c r="AA705" s="202">
        <v>0</v>
      </c>
      <c r="AB705" s="202">
        <v>0</v>
      </c>
      <c r="AC705" s="214">
        <v>0</v>
      </c>
      <c r="AE705" s="227">
        <f t="shared" si="30"/>
        <v>0</v>
      </c>
      <c r="AF705" s="228">
        <f t="shared" si="31"/>
        <v>0</v>
      </c>
      <c r="AG705" s="229">
        <f t="shared" si="32"/>
        <v>0</v>
      </c>
    </row>
    <row r="706" spans="1:33" s="209" customFormat="1" ht="13.8" x14ac:dyDescent="0.3">
      <c r="A706" s="210">
        <v>491</v>
      </c>
      <c r="B706" s="211">
        <v>491095273</v>
      </c>
      <c r="C706" s="212" t="s">
        <v>295</v>
      </c>
      <c r="D706" s="211">
        <v>95</v>
      </c>
      <c r="E706" s="212" t="s">
        <v>296</v>
      </c>
      <c r="F706" s="211">
        <v>273</v>
      </c>
      <c r="G706" s="213" t="s">
        <v>297</v>
      </c>
      <c r="H706" s="374">
        <v>1</v>
      </c>
      <c r="I706" s="201">
        <v>10982</v>
      </c>
      <c r="J706" s="202">
        <v>2918</v>
      </c>
      <c r="K706" s="202">
        <v>0</v>
      </c>
      <c r="L706" s="202">
        <v>893</v>
      </c>
      <c r="M706" s="375">
        <v>14793</v>
      </c>
      <c r="N706" s="203">
        <v>0</v>
      </c>
      <c r="O706" s="204">
        <v>0</v>
      </c>
      <c r="P706" s="205">
        <v>0.09</v>
      </c>
      <c r="Q706" s="205">
        <v>5.9742414511541788E-4</v>
      </c>
      <c r="R706" s="206">
        <v>0</v>
      </c>
      <c r="S706" s="207">
        <v>13900</v>
      </c>
      <c r="T706" s="208">
        <v>0</v>
      </c>
      <c r="U706" s="208">
        <v>0</v>
      </c>
      <c r="V706" s="208">
        <v>0</v>
      </c>
      <c r="W706" s="208">
        <v>893</v>
      </c>
      <c r="X706" s="378">
        <v>14793</v>
      </c>
      <c r="Y706" s="215">
        <v>0</v>
      </c>
      <c r="Z706" s="204">
        <v>0</v>
      </c>
      <c r="AA706" s="202">
        <v>0</v>
      </c>
      <c r="AB706" s="202">
        <v>0</v>
      </c>
      <c r="AC706" s="214">
        <v>0</v>
      </c>
      <c r="AE706" s="227">
        <f t="shared" si="30"/>
        <v>0</v>
      </c>
      <c r="AF706" s="228">
        <f t="shared" si="31"/>
        <v>0</v>
      </c>
      <c r="AG706" s="229">
        <f t="shared" si="32"/>
        <v>0</v>
      </c>
    </row>
    <row r="707" spans="1:33" s="209" customFormat="1" ht="13.8" x14ac:dyDescent="0.3">
      <c r="A707" s="210">
        <v>491</v>
      </c>
      <c r="B707" s="211">
        <v>491095292</v>
      </c>
      <c r="C707" s="212" t="s">
        <v>295</v>
      </c>
      <c r="D707" s="211">
        <v>95</v>
      </c>
      <c r="E707" s="212" t="s">
        <v>296</v>
      </c>
      <c r="F707" s="211">
        <v>292</v>
      </c>
      <c r="G707" s="213" t="s">
        <v>298</v>
      </c>
      <c r="H707" s="374">
        <v>7</v>
      </c>
      <c r="I707" s="201">
        <v>10326</v>
      </c>
      <c r="J707" s="202">
        <v>1852</v>
      </c>
      <c r="K707" s="202">
        <v>0</v>
      </c>
      <c r="L707" s="202">
        <v>893</v>
      </c>
      <c r="M707" s="375">
        <v>13071</v>
      </c>
      <c r="N707" s="203">
        <v>0</v>
      </c>
      <c r="O707" s="204">
        <v>0</v>
      </c>
      <c r="P707" s="205">
        <v>0.09</v>
      </c>
      <c r="Q707" s="205">
        <v>3.3912252227735569E-3</v>
      </c>
      <c r="R707" s="206">
        <v>0</v>
      </c>
      <c r="S707" s="207">
        <v>85246</v>
      </c>
      <c r="T707" s="208">
        <v>0</v>
      </c>
      <c r="U707" s="208">
        <v>0</v>
      </c>
      <c r="V707" s="208">
        <v>0</v>
      </c>
      <c r="W707" s="208">
        <v>6251</v>
      </c>
      <c r="X707" s="378">
        <v>91497</v>
      </c>
      <c r="Y707" s="215">
        <v>0</v>
      </c>
      <c r="Z707" s="204">
        <v>0</v>
      </c>
      <c r="AA707" s="202">
        <v>0</v>
      </c>
      <c r="AB707" s="202">
        <v>0</v>
      </c>
      <c r="AC707" s="214">
        <v>0</v>
      </c>
      <c r="AE707" s="227">
        <f t="shared" si="30"/>
        <v>0</v>
      </c>
      <c r="AF707" s="228">
        <f t="shared" si="31"/>
        <v>0</v>
      </c>
      <c r="AG707" s="229">
        <f t="shared" si="32"/>
        <v>0</v>
      </c>
    </row>
    <row r="708" spans="1:33" s="209" customFormat="1" ht="13.8" x14ac:dyDescent="0.3">
      <c r="A708" s="210">
        <v>491</v>
      </c>
      <c r="B708" s="211">
        <v>491095331</v>
      </c>
      <c r="C708" s="212" t="s">
        <v>295</v>
      </c>
      <c r="D708" s="211">
        <v>95</v>
      </c>
      <c r="E708" s="212" t="s">
        <v>296</v>
      </c>
      <c r="F708" s="211">
        <v>331</v>
      </c>
      <c r="G708" s="213" t="s">
        <v>20</v>
      </c>
      <c r="H708" s="374">
        <v>9</v>
      </c>
      <c r="I708" s="201">
        <v>11896</v>
      </c>
      <c r="J708" s="202">
        <v>4199</v>
      </c>
      <c r="K708" s="202">
        <v>0</v>
      </c>
      <c r="L708" s="202">
        <v>893</v>
      </c>
      <c r="M708" s="375">
        <v>16988</v>
      </c>
      <c r="N708" s="203">
        <v>0</v>
      </c>
      <c r="O708" s="204">
        <v>0</v>
      </c>
      <c r="P708" s="205">
        <v>0.09</v>
      </c>
      <c r="Q708" s="205">
        <v>8.0208173861544586E-3</v>
      </c>
      <c r="R708" s="206">
        <v>0</v>
      </c>
      <c r="S708" s="207">
        <v>144855</v>
      </c>
      <c r="T708" s="208">
        <v>0</v>
      </c>
      <c r="U708" s="208">
        <v>0</v>
      </c>
      <c r="V708" s="208">
        <v>0</v>
      </c>
      <c r="W708" s="208">
        <v>8037</v>
      </c>
      <c r="X708" s="378">
        <v>152892</v>
      </c>
      <c r="Y708" s="215">
        <v>0</v>
      </c>
      <c r="Z708" s="204">
        <v>0</v>
      </c>
      <c r="AA708" s="202">
        <v>0</v>
      </c>
      <c r="AB708" s="202">
        <v>0</v>
      </c>
      <c r="AC708" s="214">
        <v>0</v>
      </c>
      <c r="AE708" s="227">
        <f t="shared" si="30"/>
        <v>0</v>
      </c>
      <c r="AF708" s="228">
        <f t="shared" si="31"/>
        <v>0</v>
      </c>
      <c r="AG708" s="229">
        <f t="shared" si="32"/>
        <v>0</v>
      </c>
    </row>
    <row r="709" spans="1:33" s="209" customFormat="1" ht="13.8" x14ac:dyDescent="0.3">
      <c r="A709" s="210">
        <v>491</v>
      </c>
      <c r="B709" s="211">
        <v>491095650</v>
      </c>
      <c r="C709" s="212" t="s">
        <v>295</v>
      </c>
      <c r="D709" s="211">
        <v>95</v>
      </c>
      <c r="E709" s="212" t="s">
        <v>296</v>
      </c>
      <c r="F709" s="211">
        <v>650</v>
      </c>
      <c r="G709" s="213" t="s">
        <v>199</v>
      </c>
      <c r="H709" s="374">
        <v>2</v>
      </c>
      <c r="I709" s="201">
        <v>10407.723108575381</v>
      </c>
      <c r="J709" s="202">
        <v>2939</v>
      </c>
      <c r="K709" s="202">
        <v>0</v>
      </c>
      <c r="L709" s="202">
        <v>893</v>
      </c>
      <c r="M709" s="375">
        <v>14239.723108575381</v>
      </c>
      <c r="N709" s="203">
        <v>0</v>
      </c>
      <c r="O709" s="204">
        <v>0</v>
      </c>
      <c r="P709" s="205">
        <v>0.09</v>
      </c>
      <c r="Q709" s="205">
        <v>1.5942242359552484E-3</v>
      </c>
      <c r="R709" s="206">
        <v>0</v>
      </c>
      <c r="S709" s="207">
        <v>26694</v>
      </c>
      <c r="T709" s="208">
        <v>0</v>
      </c>
      <c r="U709" s="208">
        <v>0</v>
      </c>
      <c r="V709" s="208">
        <v>0</v>
      </c>
      <c r="W709" s="208">
        <v>1786</v>
      </c>
      <c r="X709" s="378">
        <v>28480</v>
      </c>
      <c r="Y709" s="215">
        <v>0</v>
      </c>
      <c r="Z709" s="204">
        <v>0</v>
      </c>
      <c r="AA709" s="202">
        <v>0</v>
      </c>
      <c r="AB709" s="202">
        <v>0</v>
      </c>
      <c r="AC709" s="214">
        <v>0</v>
      </c>
      <c r="AE709" s="227">
        <f t="shared" si="30"/>
        <v>0</v>
      </c>
      <c r="AF709" s="228">
        <f t="shared" si="31"/>
        <v>0</v>
      </c>
      <c r="AG709" s="229">
        <f t="shared" si="32"/>
        <v>0</v>
      </c>
    </row>
    <row r="710" spans="1:33" s="209" customFormat="1" ht="13.8" x14ac:dyDescent="0.3">
      <c r="A710" s="210">
        <v>491</v>
      </c>
      <c r="B710" s="211">
        <v>491095763</v>
      </c>
      <c r="C710" s="212" t="s">
        <v>295</v>
      </c>
      <c r="D710" s="211">
        <v>95</v>
      </c>
      <c r="E710" s="212" t="s">
        <v>296</v>
      </c>
      <c r="F710" s="211">
        <v>763</v>
      </c>
      <c r="G710" s="213" t="s">
        <v>299</v>
      </c>
      <c r="H710" s="374">
        <v>2</v>
      </c>
      <c r="I710" s="201">
        <v>14107</v>
      </c>
      <c r="J710" s="202">
        <v>3303</v>
      </c>
      <c r="K710" s="202">
        <v>0</v>
      </c>
      <c r="L710" s="202">
        <v>893</v>
      </c>
      <c r="M710" s="375">
        <v>18303</v>
      </c>
      <c r="N710" s="203">
        <v>0</v>
      </c>
      <c r="O710" s="204">
        <v>0</v>
      </c>
      <c r="P710" s="205">
        <v>0.09</v>
      </c>
      <c r="Q710" s="205">
        <v>3.4875887637008268E-3</v>
      </c>
      <c r="R710" s="206">
        <v>0</v>
      </c>
      <c r="S710" s="207">
        <v>34820</v>
      </c>
      <c r="T710" s="208">
        <v>0</v>
      </c>
      <c r="U710" s="208">
        <v>0</v>
      </c>
      <c r="V710" s="208">
        <v>0</v>
      </c>
      <c r="W710" s="208">
        <v>1786</v>
      </c>
      <c r="X710" s="378">
        <v>36606</v>
      </c>
      <c r="Y710" s="215">
        <v>0</v>
      </c>
      <c r="Z710" s="204">
        <v>0</v>
      </c>
      <c r="AA710" s="202">
        <v>0</v>
      </c>
      <c r="AB710" s="202">
        <v>0</v>
      </c>
      <c r="AC710" s="214">
        <v>0</v>
      </c>
      <c r="AE710" s="227">
        <f t="shared" si="30"/>
        <v>0</v>
      </c>
      <c r="AF710" s="228">
        <f t="shared" si="31"/>
        <v>0</v>
      </c>
      <c r="AG710" s="229">
        <f t="shared" si="32"/>
        <v>0</v>
      </c>
    </row>
    <row r="711" spans="1:33" s="209" customFormat="1" ht="13.8" x14ac:dyDescent="0.3">
      <c r="A711" s="210">
        <v>492</v>
      </c>
      <c r="B711" s="211">
        <v>492281137</v>
      </c>
      <c r="C711" s="212" t="s">
        <v>300</v>
      </c>
      <c r="D711" s="211">
        <v>281</v>
      </c>
      <c r="E711" s="212" t="s">
        <v>169</v>
      </c>
      <c r="F711" s="211">
        <v>137</v>
      </c>
      <c r="G711" s="213" t="s">
        <v>210</v>
      </c>
      <c r="H711" s="374">
        <v>6</v>
      </c>
      <c r="I711" s="201">
        <v>12729</v>
      </c>
      <c r="J711" s="202">
        <v>21</v>
      </c>
      <c r="K711" s="202">
        <v>0</v>
      </c>
      <c r="L711" s="202">
        <v>893</v>
      </c>
      <c r="M711" s="375">
        <v>13643</v>
      </c>
      <c r="N711" s="203">
        <v>0.19354838709677419</v>
      </c>
      <c r="O711" s="204">
        <v>0</v>
      </c>
      <c r="P711" s="205">
        <v>0.18</v>
      </c>
      <c r="Q711" s="205">
        <v>0.12502659225609097</v>
      </c>
      <c r="R711" s="206">
        <v>0</v>
      </c>
      <c r="S711" s="207">
        <v>74034</v>
      </c>
      <c r="T711" s="208">
        <v>0</v>
      </c>
      <c r="U711" s="208">
        <v>0</v>
      </c>
      <c r="V711" s="208">
        <v>0</v>
      </c>
      <c r="W711" s="208">
        <v>5184</v>
      </c>
      <c r="X711" s="378">
        <v>79218</v>
      </c>
      <c r="Y711" s="215">
        <v>0</v>
      </c>
      <c r="Z711" s="204">
        <v>0</v>
      </c>
      <c r="AA711" s="202">
        <v>0</v>
      </c>
      <c r="AB711" s="202">
        <v>0</v>
      </c>
      <c r="AC711" s="214">
        <v>0</v>
      </c>
      <c r="AE711" s="227">
        <f t="shared" si="30"/>
        <v>0</v>
      </c>
      <c r="AF711" s="228">
        <f t="shared" si="31"/>
        <v>0</v>
      </c>
      <c r="AG711" s="229">
        <f t="shared" si="32"/>
        <v>0</v>
      </c>
    </row>
    <row r="712" spans="1:33" s="209" customFormat="1" ht="13.8" x14ac:dyDescent="0.3">
      <c r="A712" s="210">
        <v>492</v>
      </c>
      <c r="B712" s="211">
        <v>492281281</v>
      </c>
      <c r="C712" s="212" t="s">
        <v>300</v>
      </c>
      <c r="D712" s="211">
        <v>281</v>
      </c>
      <c r="E712" s="212" t="s">
        <v>169</v>
      </c>
      <c r="F712" s="211">
        <v>281</v>
      </c>
      <c r="G712" s="213" t="s">
        <v>169</v>
      </c>
      <c r="H712" s="374">
        <v>365</v>
      </c>
      <c r="I712" s="201">
        <v>12419</v>
      </c>
      <c r="J712" s="202">
        <v>19</v>
      </c>
      <c r="K712" s="202">
        <v>0</v>
      </c>
      <c r="L712" s="202">
        <v>893</v>
      </c>
      <c r="M712" s="375">
        <v>13331</v>
      </c>
      <c r="N712" s="203">
        <v>11.774193548387103</v>
      </c>
      <c r="O712" s="204">
        <v>0</v>
      </c>
      <c r="P712" s="205">
        <v>0.18</v>
      </c>
      <c r="Q712" s="205">
        <v>0.12319189346422224</v>
      </c>
      <c r="R712" s="206">
        <v>0</v>
      </c>
      <c r="S712" s="207">
        <v>4393505</v>
      </c>
      <c r="T712" s="208">
        <v>0</v>
      </c>
      <c r="U712" s="208">
        <v>0</v>
      </c>
      <c r="V712" s="208">
        <v>0</v>
      </c>
      <c r="W712" s="208">
        <v>315360</v>
      </c>
      <c r="X712" s="378">
        <v>4708865</v>
      </c>
      <c r="Y712" s="215">
        <v>0</v>
      </c>
      <c r="Z712" s="204">
        <v>0</v>
      </c>
      <c r="AA712" s="202">
        <v>0</v>
      </c>
      <c r="AB712" s="202">
        <v>0</v>
      </c>
      <c r="AC712" s="214">
        <v>0</v>
      </c>
      <c r="AE712" s="227">
        <f t="shared" si="30"/>
        <v>0</v>
      </c>
      <c r="AF712" s="228">
        <f t="shared" si="31"/>
        <v>0</v>
      </c>
      <c r="AG712" s="229">
        <f t="shared" si="32"/>
        <v>0</v>
      </c>
    </row>
    <row r="713" spans="1:33" s="209" customFormat="1" ht="13.8" x14ac:dyDescent="0.3">
      <c r="A713" s="210">
        <v>492</v>
      </c>
      <c r="B713" s="211">
        <v>492281325</v>
      </c>
      <c r="C713" s="212" t="s">
        <v>300</v>
      </c>
      <c r="D713" s="211">
        <v>281</v>
      </c>
      <c r="E713" s="212" t="s">
        <v>169</v>
      </c>
      <c r="F713" s="211">
        <v>325</v>
      </c>
      <c r="G713" s="213" t="s">
        <v>220</v>
      </c>
      <c r="H713" s="374">
        <v>1</v>
      </c>
      <c r="I713" s="201">
        <v>12729</v>
      </c>
      <c r="J713" s="202">
        <v>1591</v>
      </c>
      <c r="K713" s="202">
        <v>0</v>
      </c>
      <c r="L713" s="202">
        <v>893</v>
      </c>
      <c r="M713" s="375">
        <v>15213</v>
      </c>
      <c r="N713" s="203">
        <v>3.2258064516129031E-2</v>
      </c>
      <c r="O713" s="204">
        <v>0</v>
      </c>
      <c r="P713" s="205">
        <v>0.09</v>
      </c>
      <c r="Q713" s="205">
        <v>1.1318693884157795E-2</v>
      </c>
      <c r="R713" s="206">
        <v>0</v>
      </c>
      <c r="S713" s="207">
        <v>13858</v>
      </c>
      <c r="T713" s="208">
        <v>0</v>
      </c>
      <c r="U713" s="208">
        <v>0</v>
      </c>
      <c r="V713" s="208">
        <v>0</v>
      </c>
      <c r="W713" s="208">
        <v>864</v>
      </c>
      <c r="X713" s="378">
        <v>14722</v>
      </c>
      <c r="Y713" s="215">
        <v>0</v>
      </c>
      <c r="Z713" s="204">
        <v>0</v>
      </c>
      <c r="AA713" s="202">
        <v>0</v>
      </c>
      <c r="AB713" s="202">
        <v>0</v>
      </c>
      <c r="AC713" s="214">
        <v>0</v>
      </c>
      <c r="AE713" s="227">
        <f t="shared" si="30"/>
        <v>0</v>
      </c>
      <c r="AF713" s="228">
        <f t="shared" si="31"/>
        <v>0</v>
      </c>
      <c r="AG713" s="229">
        <f t="shared" si="32"/>
        <v>0</v>
      </c>
    </row>
    <row r="714" spans="1:33" s="209" customFormat="1" ht="13.8" x14ac:dyDescent="0.3">
      <c r="A714" s="210">
        <v>493</v>
      </c>
      <c r="B714" s="211">
        <v>493093035</v>
      </c>
      <c r="C714" s="212" t="s">
        <v>301</v>
      </c>
      <c r="D714" s="211">
        <v>93</v>
      </c>
      <c r="E714" s="212" t="s">
        <v>25</v>
      </c>
      <c r="F714" s="211">
        <v>35</v>
      </c>
      <c r="G714" s="213" t="s">
        <v>22</v>
      </c>
      <c r="H714" s="374">
        <v>31</v>
      </c>
      <c r="I714" s="201">
        <v>13487</v>
      </c>
      <c r="J714" s="202">
        <v>4733</v>
      </c>
      <c r="K714" s="202">
        <v>0</v>
      </c>
      <c r="L714" s="202">
        <v>893</v>
      </c>
      <c r="M714" s="375">
        <v>19113</v>
      </c>
      <c r="N714" s="203">
        <v>0</v>
      </c>
      <c r="O714" s="204">
        <v>0</v>
      </c>
      <c r="P714" s="205">
        <v>0.18</v>
      </c>
      <c r="Q714" s="205">
        <v>0.15096254097872849</v>
      </c>
      <c r="R714" s="206">
        <v>0</v>
      </c>
      <c r="S714" s="207">
        <v>564820</v>
      </c>
      <c r="T714" s="208">
        <v>0</v>
      </c>
      <c r="U714" s="208">
        <v>0</v>
      </c>
      <c r="V714" s="208">
        <v>0</v>
      </c>
      <c r="W714" s="208">
        <v>27683</v>
      </c>
      <c r="X714" s="378">
        <v>592503</v>
      </c>
      <c r="Y714" s="215">
        <v>0</v>
      </c>
      <c r="Z714" s="204">
        <v>0</v>
      </c>
      <c r="AA714" s="202">
        <v>0</v>
      </c>
      <c r="AB714" s="202">
        <v>0</v>
      </c>
      <c r="AC714" s="214">
        <v>0</v>
      </c>
      <c r="AE714" s="227">
        <f t="shared" ref="AE714:AE777" si="33">IFERROR(VLOOKUP($B714,_18PJ,7,FALSE),0)</f>
        <v>-2.4199999999999946</v>
      </c>
      <c r="AF714" s="228">
        <f t="shared" ref="AF714:AF777" si="34">IFERROR(VLOOKUP($B714,_18PJ,8,FALSE),0)</f>
        <v>0</v>
      </c>
      <c r="AG714" s="229">
        <f t="shared" ref="AG714:AG777" si="35">IFERROR(VLOOKUP($B714,_18PJ,9,FALSE),0)</f>
        <v>-15353</v>
      </c>
    </row>
    <row r="715" spans="1:33" s="209" customFormat="1" ht="13.8" x14ac:dyDescent="0.3">
      <c r="A715" s="210">
        <v>493</v>
      </c>
      <c r="B715" s="211">
        <v>493093057</v>
      </c>
      <c r="C715" s="212" t="s">
        <v>301</v>
      </c>
      <c r="D715" s="211">
        <v>93</v>
      </c>
      <c r="E715" s="212" t="s">
        <v>25</v>
      </c>
      <c r="F715" s="211">
        <v>57</v>
      </c>
      <c r="G715" s="213" t="s">
        <v>23</v>
      </c>
      <c r="H715" s="374">
        <v>99</v>
      </c>
      <c r="I715" s="201">
        <v>14047</v>
      </c>
      <c r="J715" s="202">
        <v>715</v>
      </c>
      <c r="K715" s="202">
        <v>0</v>
      </c>
      <c r="L715" s="202">
        <v>893</v>
      </c>
      <c r="M715" s="375">
        <v>15655</v>
      </c>
      <c r="N715" s="203">
        <v>0</v>
      </c>
      <c r="O715" s="204">
        <v>0</v>
      </c>
      <c r="P715" s="205">
        <v>0.18</v>
      </c>
      <c r="Q715" s="205">
        <v>0.13019288988377753</v>
      </c>
      <c r="R715" s="206">
        <v>0</v>
      </c>
      <c r="S715" s="207">
        <v>1461438</v>
      </c>
      <c r="T715" s="208">
        <v>0</v>
      </c>
      <c r="U715" s="208">
        <v>0</v>
      </c>
      <c r="V715" s="208">
        <v>0</v>
      </c>
      <c r="W715" s="208">
        <v>88407</v>
      </c>
      <c r="X715" s="378">
        <v>1549845</v>
      </c>
      <c r="Y715" s="215">
        <v>0</v>
      </c>
      <c r="Z715" s="204">
        <v>0</v>
      </c>
      <c r="AA715" s="202">
        <v>0</v>
      </c>
      <c r="AB715" s="202">
        <v>0</v>
      </c>
      <c r="AC715" s="214">
        <v>0</v>
      </c>
      <c r="AE715" s="227">
        <f t="shared" si="33"/>
        <v>-9.1299999999999528</v>
      </c>
      <c r="AF715" s="228">
        <f t="shared" si="34"/>
        <v>0</v>
      </c>
      <c r="AG715" s="229">
        <f t="shared" si="35"/>
        <v>-65521</v>
      </c>
    </row>
    <row r="716" spans="1:33" s="209" customFormat="1" ht="13.8" x14ac:dyDescent="0.3">
      <c r="A716" s="210">
        <v>493</v>
      </c>
      <c r="B716" s="211">
        <v>493093093</v>
      </c>
      <c r="C716" s="212" t="s">
        <v>301</v>
      </c>
      <c r="D716" s="211">
        <v>93</v>
      </c>
      <c r="E716" s="212" t="s">
        <v>25</v>
      </c>
      <c r="F716" s="211">
        <v>93</v>
      </c>
      <c r="G716" s="213" t="s">
        <v>25</v>
      </c>
      <c r="H716" s="374">
        <v>37</v>
      </c>
      <c r="I716" s="201">
        <v>13664</v>
      </c>
      <c r="J716" s="202">
        <v>391</v>
      </c>
      <c r="K716" s="202">
        <v>0</v>
      </c>
      <c r="L716" s="202">
        <v>893</v>
      </c>
      <c r="M716" s="375">
        <v>14948</v>
      </c>
      <c r="N716" s="203">
        <v>0</v>
      </c>
      <c r="O716" s="204">
        <v>0</v>
      </c>
      <c r="P716" s="205">
        <v>0.09</v>
      </c>
      <c r="Q716" s="205">
        <v>9.2476404965341666E-2</v>
      </c>
      <c r="R716" s="206">
        <v>0</v>
      </c>
      <c r="S716" s="207">
        <v>526653</v>
      </c>
      <c r="T716" s="208">
        <v>0</v>
      </c>
      <c r="U716" s="208">
        <v>-6618</v>
      </c>
      <c r="V716" s="208">
        <v>0</v>
      </c>
      <c r="W716" s="208">
        <v>33041</v>
      </c>
      <c r="X716" s="378">
        <v>553076</v>
      </c>
      <c r="Y716" s="215">
        <v>6</v>
      </c>
      <c r="Z716" s="204">
        <v>0.47072808314103282</v>
      </c>
      <c r="AA716" s="202">
        <v>7038</v>
      </c>
      <c r="AB716" s="202">
        <v>0</v>
      </c>
      <c r="AC716" s="214">
        <v>0</v>
      </c>
      <c r="AE716" s="227">
        <f t="shared" si="33"/>
        <v>-6.980000000000004</v>
      </c>
      <c r="AF716" s="228">
        <f t="shared" si="34"/>
        <v>0</v>
      </c>
      <c r="AG716" s="229">
        <f t="shared" si="35"/>
        <v>-57905</v>
      </c>
    </row>
    <row r="717" spans="1:33" s="209" customFormat="1" ht="13.8" x14ac:dyDescent="0.3">
      <c r="A717" s="210">
        <v>493</v>
      </c>
      <c r="B717" s="211">
        <v>493093163</v>
      </c>
      <c r="C717" s="212" t="s">
        <v>301</v>
      </c>
      <c r="D717" s="211">
        <v>93</v>
      </c>
      <c r="E717" s="212" t="s">
        <v>25</v>
      </c>
      <c r="F717" s="211">
        <v>163</v>
      </c>
      <c r="G717" s="213" t="s">
        <v>27</v>
      </c>
      <c r="H717" s="374">
        <v>5</v>
      </c>
      <c r="I717" s="201">
        <v>13712</v>
      </c>
      <c r="J717" s="202">
        <v>579</v>
      </c>
      <c r="K717" s="202">
        <v>0</v>
      </c>
      <c r="L717" s="202">
        <v>893</v>
      </c>
      <c r="M717" s="375">
        <v>15184</v>
      </c>
      <c r="N717" s="203">
        <v>0</v>
      </c>
      <c r="O717" s="204">
        <v>0</v>
      </c>
      <c r="P717" s="205">
        <v>0.18</v>
      </c>
      <c r="Q717" s="205">
        <v>9.3618846151728011E-2</v>
      </c>
      <c r="R717" s="206">
        <v>0</v>
      </c>
      <c r="S717" s="207">
        <v>71455</v>
      </c>
      <c r="T717" s="208">
        <v>0</v>
      </c>
      <c r="U717" s="208">
        <v>0</v>
      </c>
      <c r="V717" s="208">
        <v>0</v>
      </c>
      <c r="W717" s="208">
        <v>4465</v>
      </c>
      <c r="X717" s="378">
        <v>75920</v>
      </c>
      <c r="Y717" s="215">
        <v>0</v>
      </c>
      <c r="Z717" s="204">
        <v>0</v>
      </c>
      <c r="AA717" s="202">
        <v>0</v>
      </c>
      <c r="AB717" s="202">
        <v>0</v>
      </c>
      <c r="AC717" s="214">
        <v>0</v>
      </c>
      <c r="AE717" s="227">
        <f t="shared" si="33"/>
        <v>-0.67999999999999972</v>
      </c>
      <c r="AF717" s="228">
        <f t="shared" si="34"/>
        <v>0</v>
      </c>
      <c r="AG717" s="229">
        <f t="shared" si="35"/>
        <v>-5479</v>
      </c>
    </row>
    <row r="718" spans="1:33" s="209" customFormat="1" ht="13.8" x14ac:dyDescent="0.3">
      <c r="A718" s="210">
        <v>493</v>
      </c>
      <c r="B718" s="211">
        <v>493093165</v>
      </c>
      <c r="C718" s="212" t="s">
        <v>301</v>
      </c>
      <c r="D718" s="211">
        <v>93</v>
      </c>
      <c r="E718" s="212" t="s">
        <v>25</v>
      </c>
      <c r="F718" s="211">
        <v>165</v>
      </c>
      <c r="G718" s="213" t="s">
        <v>28</v>
      </c>
      <c r="H718" s="374">
        <v>6</v>
      </c>
      <c r="I718" s="201">
        <v>13536</v>
      </c>
      <c r="J718" s="202">
        <v>474</v>
      </c>
      <c r="K718" s="202">
        <v>0</v>
      </c>
      <c r="L718" s="202">
        <v>893</v>
      </c>
      <c r="M718" s="375">
        <v>14903</v>
      </c>
      <c r="N718" s="203">
        <v>0</v>
      </c>
      <c r="O718" s="204">
        <v>0</v>
      </c>
      <c r="P718" s="205">
        <v>9.8299999999999998E-2</v>
      </c>
      <c r="Q718" s="205">
        <v>0.11134395972074</v>
      </c>
      <c r="R718" s="206">
        <v>0</v>
      </c>
      <c r="S718" s="207">
        <v>84060</v>
      </c>
      <c r="T718" s="208">
        <v>0</v>
      </c>
      <c r="U718" s="208">
        <v>0</v>
      </c>
      <c r="V718" s="208">
        <v>0</v>
      </c>
      <c r="W718" s="208">
        <v>5358</v>
      </c>
      <c r="X718" s="378">
        <v>89418</v>
      </c>
      <c r="Y718" s="215">
        <v>0</v>
      </c>
      <c r="Z718" s="204">
        <v>0</v>
      </c>
      <c r="AA718" s="202">
        <v>0</v>
      </c>
      <c r="AB718" s="202">
        <v>0</v>
      </c>
      <c r="AC718" s="214">
        <v>0</v>
      </c>
      <c r="AE718" s="227">
        <f t="shared" si="33"/>
        <v>-2.9699999999999989</v>
      </c>
      <c r="AF718" s="228">
        <f t="shared" si="34"/>
        <v>0</v>
      </c>
      <c r="AG718" s="229">
        <f t="shared" si="35"/>
        <v>-33055</v>
      </c>
    </row>
    <row r="719" spans="1:33" s="209" customFormat="1" ht="13.8" x14ac:dyDescent="0.3">
      <c r="A719" s="210">
        <v>493</v>
      </c>
      <c r="B719" s="211">
        <v>493093176</v>
      </c>
      <c r="C719" s="212" t="s">
        <v>301</v>
      </c>
      <c r="D719" s="211">
        <v>93</v>
      </c>
      <c r="E719" s="212" t="s">
        <v>25</v>
      </c>
      <c r="F719" s="211">
        <v>176</v>
      </c>
      <c r="G719" s="213" t="s">
        <v>29</v>
      </c>
      <c r="H719" s="374">
        <v>1</v>
      </c>
      <c r="I719" s="201">
        <v>11400</v>
      </c>
      <c r="J719" s="202">
        <v>3766</v>
      </c>
      <c r="K719" s="202">
        <v>0</v>
      </c>
      <c r="L719" s="202">
        <v>893</v>
      </c>
      <c r="M719" s="375">
        <v>16059</v>
      </c>
      <c r="N719" s="203">
        <v>0</v>
      </c>
      <c r="O719" s="204">
        <v>0</v>
      </c>
      <c r="P719" s="205">
        <v>0.09</v>
      </c>
      <c r="Q719" s="205">
        <v>7.6091028554494497E-2</v>
      </c>
      <c r="R719" s="206">
        <v>0</v>
      </c>
      <c r="S719" s="207">
        <v>15166</v>
      </c>
      <c r="T719" s="208">
        <v>0</v>
      </c>
      <c r="U719" s="208">
        <v>0</v>
      </c>
      <c r="V719" s="208">
        <v>0</v>
      </c>
      <c r="W719" s="208">
        <v>893</v>
      </c>
      <c r="X719" s="378">
        <v>16059</v>
      </c>
      <c r="Y719" s="215">
        <v>0</v>
      </c>
      <c r="Z719" s="204">
        <v>0</v>
      </c>
      <c r="AA719" s="202">
        <v>0</v>
      </c>
      <c r="AB719" s="202">
        <v>0</v>
      </c>
      <c r="AC719" s="214">
        <v>0</v>
      </c>
      <c r="AE719" s="227">
        <f t="shared" si="33"/>
        <v>-0.81</v>
      </c>
      <c r="AF719" s="228">
        <f t="shared" si="34"/>
        <v>0</v>
      </c>
      <c r="AG719" s="229">
        <f t="shared" si="35"/>
        <v>-12153</v>
      </c>
    </row>
    <row r="720" spans="1:33" s="209" customFormat="1" ht="13.8" x14ac:dyDescent="0.3">
      <c r="A720" s="210">
        <v>493</v>
      </c>
      <c r="B720" s="211">
        <v>493093248</v>
      </c>
      <c r="C720" s="212" t="s">
        <v>301</v>
      </c>
      <c r="D720" s="211">
        <v>93</v>
      </c>
      <c r="E720" s="212" t="s">
        <v>25</v>
      </c>
      <c r="F720" s="211">
        <v>248</v>
      </c>
      <c r="G720" s="213" t="s">
        <v>30</v>
      </c>
      <c r="H720" s="374">
        <v>18</v>
      </c>
      <c r="I720" s="201">
        <v>13494</v>
      </c>
      <c r="J720" s="202">
        <v>1076</v>
      </c>
      <c r="K720" s="202">
        <v>0</v>
      </c>
      <c r="L720" s="202">
        <v>893</v>
      </c>
      <c r="M720" s="375">
        <v>15463</v>
      </c>
      <c r="N720" s="203">
        <v>0</v>
      </c>
      <c r="O720" s="204">
        <v>0</v>
      </c>
      <c r="P720" s="205">
        <v>0.09</v>
      </c>
      <c r="Q720" s="205">
        <v>4.9600993687720175E-2</v>
      </c>
      <c r="R720" s="206">
        <v>0</v>
      </c>
      <c r="S720" s="207">
        <v>262260</v>
      </c>
      <c r="T720" s="208">
        <v>0</v>
      </c>
      <c r="U720" s="208">
        <v>0</v>
      </c>
      <c r="V720" s="208">
        <v>0</v>
      </c>
      <c r="W720" s="208">
        <v>16074</v>
      </c>
      <c r="X720" s="378">
        <v>278334</v>
      </c>
      <c r="Y720" s="215">
        <v>0</v>
      </c>
      <c r="Z720" s="204">
        <v>0</v>
      </c>
      <c r="AA720" s="202">
        <v>0</v>
      </c>
      <c r="AB720" s="202">
        <v>0</v>
      </c>
      <c r="AC720" s="214">
        <v>0</v>
      </c>
      <c r="AE720" s="227">
        <f t="shared" si="33"/>
        <v>-4.2800000000000029</v>
      </c>
      <c r="AF720" s="228">
        <f t="shared" si="34"/>
        <v>0</v>
      </c>
      <c r="AG720" s="229">
        <f t="shared" si="35"/>
        <v>-47491</v>
      </c>
    </row>
    <row r="721" spans="1:33" s="209" customFormat="1" ht="13.8" x14ac:dyDescent="0.3">
      <c r="A721" s="210">
        <v>493</v>
      </c>
      <c r="B721" s="211">
        <v>493093262</v>
      </c>
      <c r="C721" s="212" t="s">
        <v>301</v>
      </c>
      <c r="D721" s="211">
        <v>93</v>
      </c>
      <c r="E721" s="212" t="s">
        <v>25</v>
      </c>
      <c r="F721" s="211">
        <v>262</v>
      </c>
      <c r="G721" s="213" t="s">
        <v>31</v>
      </c>
      <c r="H721" s="374">
        <v>1</v>
      </c>
      <c r="I721" s="201">
        <v>16446</v>
      </c>
      <c r="J721" s="202">
        <v>7746</v>
      </c>
      <c r="K721" s="202">
        <v>0</v>
      </c>
      <c r="L721" s="202">
        <v>893</v>
      </c>
      <c r="M721" s="375">
        <v>25085</v>
      </c>
      <c r="N721" s="203">
        <v>0</v>
      </c>
      <c r="O721" s="204">
        <v>0</v>
      </c>
      <c r="P721" s="205">
        <v>0.09</v>
      </c>
      <c r="Q721" s="205">
        <v>6.2729250969370418E-2</v>
      </c>
      <c r="R721" s="206">
        <v>0</v>
      </c>
      <c r="S721" s="207">
        <v>24192</v>
      </c>
      <c r="T721" s="208">
        <v>0</v>
      </c>
      <c r="U721" s="208">
        <v>0</v>
      </c>
      <c r="V721" s="208">
        <v>0</v>
      </c>
      <c r="W721" s="208">
        <v>893</v>
      </c>
      <c r="X721" s="378">
        <v>25085</v>
      </c>
      <c r="Y721" s="215">
        <v>0</v>
      </c>
      <c r="Z721" s="204">
        <v>0</v>
      </c>
      <c r="AA721" s="202">
        <v>0</v>
      </c>
      <c r="AB721" s="202">
        <v>0</v>
      </c>
      <c r="AC721" s="214">
        <v>0</v>
      </c>
      <c r="AE721" s="227">
        <f t="shared" si="33"/>
        <v>0</v>
      </c>
      <c r="AF721" s="228">
        <f t="shared" si="34"/>
        <v>0</v>
      </c>
      <c r="AG721" s="229">
        <f t="shared" si="35"/>
        <v>709</v>
      </c>
    </row>
    <row r="722" spans="1:33" s="209" customFormat="1" ht="13.8" x14ac:dyDescent="0.3">
      <c r="A722" s="210">
        <v>493</v>
      </c>
      <c r="B722" s="211">
        <v>493093274</v>
      </c>
      <c r="C722" s="212" t="s">
        <v>301</v>
      </c>
      <c r="D722" s="211">
        <v>93</v>
      </c>
      <c r="E722" s="212" t="s">
        <v>25</v>
      </c>
      <c r="F722" s="211">
        <v>274</v>
      </c>
      <c r="G722" s="213" t="s">
        <v>81</v>
      </c>
      <c r="H722" s="374">
        <v>2</v>
      </c>
      <c r="I722" s="201">
        <v>12504.465731763923</v>
      </c>
      <c r="J722" s="202">
        <v>6045</v>
      </c>
      <c r="K722" s="202">
        <v>0</v>
      </c>
      <c r="L722" s="202">
        <v>893</v>
      </c>
      <c r="M722" s="375">
        <v>19442.465731763921</v>
      </c>
      <c r="N722" s="203">
        <v>0</v>
      </c>
      <c r="O722" s="204">
        <v>0</v>
      </c>
      <c r="P722" s="205">
        <v>0.09</v>
      </c>
      <c r="Q722" s="205">
        <v>7.2667299060483651E-2</v>
      </c>
      <c r="R722" s="206">
        <v>0</v>
      </c>
      <c r="S722" s="207">
        <v>37098</v>
      </c>
      <c r="T722" s="208">
        <v>0</v>
      </c>
      <c r="U722" s="208">
        <v>0</v>
      </c>
      <c r="V722" s="208">
        <v>0</v>
      </c>
      <c r="W722" s="208">
        <v>1786</v>
      </c>
      <c r="X722" s="378">
        <v>38884</v>
      </c>
      <c r="Y722" s="215">
        <v>0</v>
      </c>
      <c r="Z722" s="204">
        <v>0</v>
      </c>
      <c r="AA722" s="202">
        <v>0</v>
      </c>
      <c r="AB722" s="202">
        <v>0</v>
      </c>
      <c r="AC722" s="214">
        <v>0</v>
      </c>
      <c r="AE722" s="227">
        <f t="shared" si="33"/>
        <v>0</v>
      </c>
      <c r="AF722" s="228">
        <f t="shared" si="34"/>
        <v>0</v>
      </c>
      <c r="AG722" s="229">
        <f t="shared" si="35"/>
        <v>706</v>
      </c>
    </row>
    <row r="723" spans="1:33" s="209" customFormat="1" ht="13.8" x14ac:dyDescent="0.3">
      <c r="A723" s="210">
        <v>493</v>
      </c>
      <c r="B723" s="211">
        <v>493093346</v>
      </c>
      <c r="C723" s="212" t="s">
        <v>301</v>
      </c>
      <c r="D723" s="211">
        <v>93</v>
      </c>
      <c r="E723" s="212" t="s">
        <v>25</v>
      </c>
      <c r="F723" s="211">
        <v>346</v>
      </c>
      <c r="G723" s="213" t="s">
        <v>33</v>
      </c>
      <c r="H723" s="374">
        <v>1</v>
      </c>
      <c r="I723" s="201">
        <v>11031.87601420819</v>
      </c>
      <c r="J723" s="202">
        <v>1227</v>
      </c>
      <c r="K723" s="202">
        <v>0</v>
      </c>
      <c r="L723" s="202">
        <v>893</v>
      </c>
      <c r="M723" s="375">
        <v>13151.87601420819</v>
      </c>
      <c r="N723" s="203">
        <v>0</v>
      </c>
      <c r="O723" s="204">
        <v>0</v>
      </c>
      <c r="P723" s="205">
        <v>0.09</v>
      </c>
      <c r="Q723" s="205">
        <v>1.430200094851561E-2</v>
      </c>
      <c r="R723" s="206">
        <v>0</v>
      </c>
      <c r="S723" s="207">
        <v>12259</v>
      </c>
      <c r="T723" s="208">
        <v>0</v>
      </c>
      <c r="U723" s="208">
        <v>0</v>
      </c>
      <c r="V723" s="208">
        <v>0</v>
      </c>
      <c r="W723" s="208">
        <v>893</v>
      </c>
      <c r="X723" s="378">
        <v>13152</v>
      </c>
      <c r="Y723" s="215">
        <v>0</v>
      </c>
      <c r="Z723" s="204">
        <v>0</v>
      </c>
      <c r="AA723" s="202">
        <v>0</v>
      </c>
      <c r="AB723" s="202">
        <v>0</v>
      </c>
      <c r="AC723" s="214">
        <v>0</v>
      </c>
      <c r="AE723" s="227">
        <f t="shared" si="33"/>
        <v>0</v>
      </c>
      <c r="AF723" s="228">
        <f t="shared" si="34"/>
        <v>0</v>
      </c>
      <c r="AG723" s="229">
        <f t="shared" si="35"/>
        <v>0</v>
      </c>
    </row>
    <row r="724" spans="1:33" s="209" customFormat="1" ht="13.8" x14ac:dyDescent="0.3">
      <c r="A724" s="210">
        <v>494</v>
      </c>
      <c r="B724" s="211">
        <v>494093035</v>
      </c>
      <c r="C724" s="212" t="s">
        <v>302</v>
      </c>
      <c r="D724" s="211">
        <v>93</v>
      </c>
      <c r="E724" s="212" t="s">
        <v>25</v>
      </c>
      <c r="F724" s="211">
        <v>35</v>
      </c>
      <c r="G724" s="213" t="s">
        <v>22</v>
      </c>
      <c r="H724" s="374">
        <v>2</v>
      </c>
      <c r="I724" s="201">
        <v>11254</v>
      </c>
      <c r="J724" s="202">
        <v>3949</v>
      </c>
      <c r="K724" s="202">
        <v>0</v>
      </c>
      <c r="L724" s="202">
        <v>893</v>
      </c>
      <c r="M724" s="375">
        <v>16096</v>
      </c>
      <c r="N724" s="203">
        <v>2.2813688212927757E-2</v>
      </c>
      <c r="O724" s="204">
        <v>0</v>
      </c>
      <c r="P724" s="205">
        <v>0.18</v>
      </c>
      <c r="Q724" s="205">
        <v>0.15096254097872849</v>
      </c>
      <c r="R724" s="206">
        <v>0</v>
      </c>
      <c r="S724" s="207">
        <v>30060</v>
      </c>
      <c r="T724" s="208">
        <v>0</v>
      </c>
      <c r="U724" s="208">
        <v>0</v>
      </c>
      <c r="V724" s="208">
        <v>0</v>
      </c>
      <c r="W724" s="208">
        <v>1766</v>
      </c>
      <c r="X724" s="378">
        <v>31826</v>
      </c>
      <c r="Y724" s="215">
        <v>0</v>
      </c>
      <c r="Z724" s="204">
        <v>0</v>
      </c>
      <c r="AA724" s="202">
        <v>0</v>
      </c>
      <c r="AB724" s="202">
        <v>0</v>
      </c>
      <c r="AC724" s="214">
        <v>0</v>
      </c>
      <c r="AE724" s="227">
        <f t="shared" si="33"/>
        <v>0</v>
      </c>
      <c r="AF724" s="228">
        <f t="shared" si="34"/>
        <v>0</v>
      </c>
      <c r="AG724" s="229">
        <f t="shared" si="35"/>
        <v>0</v>
      </c>
    </row>
    <row r="725" spans="1:33" s="209" customFormat="1" ht="13.8" x14ac:dyDescent="0.3">
      <c r="A725" s="210">
        <v>494</v>
      </c>
      <c r="B725" s="211">
        <v>494093056</v>
      </c>
      <c r="C725" s="212" t="s">
        <v>302</v>
      </c>
      <c r="D725" s="211">
        <v>93</v>
      </c>
      <c r="E725" s="212" t="s">
        <v>25</v>
      </c>
      <c r="F725" s="211">
        <v>56</v>
      </c>
      <c r="G725" s="213" t="s">
        <v>153</v>
      </c>
      <c r="H725" s="374">
        <v>2</v>
      </c>
      <c r="I725" s="201">
        <v>10791</v>
      </c>
      <c r="J725" s="202">
        <v>3698</v>
      </c>
      <c r="K725" s="202">
        <v>0</v>
      </c>
      <c r="L725" s="202">
        <v>893</v>
      </c>
      <c r="M725" s="375">
        <v>15382</v>
      </c>
      <c r="N725" s="203">
        <v>2.2813688212927757E-2</v>
      </c>
      <c r="O725" s="204">
        <v>0</v>
      </c>
      <c r="P725" s="205">
        <v>0.09</v>
      </c>
      <c r="Q725" s="205">
        <v>2.0967747793561305E-2</v>
      </c>
      <c r="R725" s="206">
        <v>0</v>
      </c>
      <c r="S725" s="207">
        <v>28648</v>
      </c>
      <c r="T725" s="208">
        <v>0</v>
      </c>
      <c r="U725" s="208">
        <v>0</v>
      </c>
      <c r="V725" s="208">
        <v>0</v>
      </c>
      <c r="W725" s="208">
        <v>1766</v>
      </c>
      <c r="X725" s="378">
        <v>30414</v>
      </c>
      <c r="Y725" s="215">
        <v>2</v>
      </c>
      <c r="Z725" s="204">
        <v>0</v>
      </c>
      <c r="AA725" s="202">
        <v>0</v>
      </c>
      <c r="AB725" s="202">
        <v>0</v>
      </c>
      <c r="AC725" s="214">
        <v>0</v>
      </c>
      <c r="AE725" s="227">
        <f t="shared" si="33"/>
        <v>0</v>
      </c>
      <c r="AF725" s="228">
        <f t="shared" si="34"/>
        <v>0</v>
      </c>
      <c r="AG725" s="229">
        <f t="shared" si="35"/>
        <v>0</v>
      </c>
    </row>
    <row r="726" spans="1:33" s="209" customFormat="1" ht="13.8" x14ac:dyDescent="0.3">
      <c r="A726" s="210">
        <v>494</v>
      </c>
      <c r="B726" s="211">
        <v>494093057</v>
      </c>
      <c r="C726" s="212" t="s">
        <v>302</v>
      </c>
      <c r="D726" s="211">
        <v>93</v>
      </c>
      <c r="E726" s="212" t="s">
        <v>25</v>
      </c>
      <c r="F726" s="211">
        <v>57</v>
      </c>
      <c r="G726" s="213" t="s">
        <v>23</v>
      </c>
      <c r="H726" s="374">
        <v>79</v>
      </c>
      <c r="I726" s="201">
        <v>12282</v>
      </c>
      <c r="J726" s="202">
        <v>625</v>
      </c>
      <c r="K726" s="202">
        <v>0</v>
      </c>
      <c r="L726" s="202">
        <v>893</v>
      </c>
      <c r="M726" s="375">
        <v>13800</v>
      </c>
      <c r="N726" s="203">
        <v>0.90114068441064554</v>
      </c>
      <c r="O726" s="204">
        <v>0</v>
      </c>
      <c r="P726" s="205">
        <v>0.18</v>
      </c>
      <c r="Q726" s="205">
        <v>0.13019288988377753</v>
      </c>
      <c r="R726" s="206">
        <v>0</v>
      </c>
      <c r="S726" s="207">
        <v>1008040</v>
      </c>
      <c r="T726" s="208">
        <v>0</v>
      </c>
      <c r="U726" s="208">
        <v>0</v>
      </c>
      <c r="V726" s="208">
        <v>0</v>
      </c>
      <c r="W726" s="208">
        <v>69757</v>
      </c>
      <c r="X726" s="378">
        <v>1077797</v>
      </c>
      <c r="Y726" s="215">
        <v>26</v>
      </c>
      <c r="Z726" s="204">
        <v>0</v>
      </c>
      <c r="AA726" s="202">
        <v>0</v>
      </c>
      <c r="AB726" s="202">
        <v>0</v>
      </c>
      <c r="AC726" s="214">
        <v>0</v>
      </c>
      <c r="AE726" s="227">
        <f t="shared" si="33"/>
        <v>0</v>
      </c>
      <c r="AF726" s="228">
        <f t="shared" si="34"/>
        <v>0</v>
      </c>
      <c r="AG726" s="229">
        <f t="shared" si="35"/>
        <v>0</v>
      </c>
    </row>
    <row r="727" spans="1:33" s="209" customFormat="1" ht="13.8" x14ac:dyDescent="0.3">
      <c r="A727" s="210">
        <v>494</v>
      </c>
      <c r="B727" s="211">
        <v>494093093</v>
      </c>
      <c r="C727" s="212" t="s">
        <v>302</v>
      </c>
      <c r="D727" s="211">
        <v>93</v>
      </c>
      <c r="E727" s="212" t="s">
        <v>25</v>
      </c>
      <c r="F727" s="211">
        <v>93</v>
      </c>
      <c r="G727" s="213" t="s">
        <v>25</v>
      </c>
      <c r="H727" s="374">
        <v>362</v>
      </c>
      <c r="I727" s="201">
        <v>11961</v>
      </c>
      <c r="J727" s="202">
        <v>342</v>
      </c>
      <c r="K727" s="202">
        <v>0</v>
      </c>
      <c r="L727" s="202">
        <v>893</v>
      </c>
      <c r="M727" s="375">
        <v>13196</v>
      </c>
      <c r="N727" s="203">
        <v>4.12927756653992</v>
      </c>
      <c r="O727" s="204">
        <v>0</v>
      </c>
      <c r="P727" s="205">
        <v>0.09</v>
      </c>
      <c r="Q727" s="205">
        <v>9.2476404965341666E-2</v>
      </c>
      <c r="R727" s="206">
        <v>0</v>
      </c>
      <c r="S727" s="207">
        <v>4554692</v>
      </c>
      <c r="T727" s="208">
        <v>0</v>
      </c>
      <c r="U727" s="208">
        <v>-151686</v>
      </c>
      <c r="V727" s="208">
        <v>0</v>
      </c>
      <c r="W727" s="208">
        <v>319646</v>
      </c>
      <c r="X727" s="378">
        <v>4722652</v>
      </c>
      <c r="Y727" s="215">
        <v>159</v>
      </c>
      <c r="Z727" s="204">
        <v>12.332001873922859</v>
      </c>
      <c r="AA727" s="202">
        <v>162657</v>
      </c>
      <c r="AB727" s="202">
        <v>0</v>
      </c>
      <c r="AC727" s="214">
        <v>0</v>
      </c>
      <c r="AE727" s="227">
        <f t="shared" si="33"/>
        <v>0</v>
      </c>
      <c r="AF727" s="228">
        <f t="shared" si="34"/>
        <v>0</v>
      </c>
      <c r="AG727" s="229">
        <f t="shared" si="35"/>
        <v>0</v>
      </c>
    </row>
    <row r="728" spans="1:33" s="209" customFormat="1" ht="13.8" x14ac:dyDescent="0.3">
      <c r="A728" s="210">
        <v>494</v>
      </c>
      <c r="B728" s="211">
        <v>494093097</v>
      </c>
      <c r="C728" s="212" t="s">
        <v>302</v>
      </c>
      <c r="D728" s="211">
        <v>93</v>
      </c>
      <c r="E728" s="212" t="s">
        <v>25</v>
      </c>
      <c r="F728" s="211">
        <v>97</v>
      </c>
      <c r="G728" s="213" t="s">
        <v>245</v>
      </c>
      <c r="H728" s="374">
        <v>1</v>
      </c>
      <c r="I728" s="201">
        <v>12093.439898240773</v>
      </c>
      <c r="J728" s="202">
        <v>5</v>
      </c>
      <c r="K728" s="202">
        <v>0</v>
      </c>
      <c r="L728" s="202">
        <v>893</v>
      </c>
      <c r="M728" s="375">
        <v>12991.439898240773</v>
      </c>
      <c r="N728" s="203">
        <v>1.1406844106463879E-2</v>
      </c>
      <c r="O728" s="204">
        <v>0</v>
      </c>
      <c r="P728" s="205">
        <v>0.18</v>
      </c>
      <c r="Q728" s="205">
        <v>3.5500118978407255E-2</v>
      </c>
      <c r="R728" s="206">
        <v>0</v>
      </c>
      <c r="S728" s="207">
        <v>11960</v>
      </c>
      <c r="T728" s="208">
        <v>0</v>
      </c>
      <c r="U728" s="208">
        <v>0</v>
      </c>
      <c r="V728" s="208">
        <v>0</v>
      </c>
      <c r="W728" s="208">
        <v>883</v>
      </c>
      <c r="X728" s="378">
        <v>12843</v>
      </c>
      <c r="Y728" s="215">
        <v>0</v>
      </c>
      <c r="Z728" s="204">
        <v>0</v>
      </c>
      <c r="AA728" s="202">
        <v>0</v>
      </c>
      <c r="AB728" s="202">
        <v>0</v>
      </c>
      <c r="AC728" s="214">
        <v>0</v>
      </c>
      <c r="AE728" s="227">
        <f t="shared" si="33"/>
        <v>0</v>
      </c>
      <c r="AF728" s="228">
        <f t="shared" si="34"/>
        <v>0</v>
      </c>
      <c r="AG728" s="229">
        <f t="shared" si="35"/>
        <v>0</v>
      </c>
    </row>
    <row r="729" spans="1:33" s="209" customFormat="1" ht="13.8" x14ac:dyDescent="0.3">
      <c r="A729" s="210">
        <v>494</v>
      </c>
      <c r="B729" s="211">
        <v>494093128</v>
      </c>
      <c r="C729" s="212" t="s">
        <v>302</v>
      </c>
      <c r="D729" s="211">
        <v>93</v>
      </c>
      <c r="E729" s="212" t="s">
        <v>25</v>
      </c>
      <c r="F729" s="211">
        <v>128</v>
      </c>
      <c r="G729" s="213" t="s">
        <v>110</v>
      </c>
      <c r="H729" s="374">
        <v>1</v>
      </c>
      <c r="I729" s="201">
        <v>9066</v>
      </c>
      <c r="J729" s="202">
        <v>479</v>
      </c>
      <c r="K729" s="202">
        <v>0</v>
      </c>
      <c r="L729" s="202">
        <v>893</v>
      </c>
      <c r="M729" s="375">
        <v>10438</v>
      </c>
      <c r="N729" s="203">
        <v>1.1406844106463879E-2</v>
      </c>
      <c r="O729" s="204">
        <v>0</v>
      </c>
      <c r="P729" s="205">
        <v>0.18</v>
      </c>
      <c r="Q729" s="205">
        <v>3.3722750921058114E-2</v>
      </c>
      <c r="R729" s="206">
        <v>0</v>
      </c>
      <c r="S729" s="207">
        <v>9436</v>
      </c>
      <c r="T729" s="208">
        <v>0</v>
      </c>
      <c r="U729" s="208">
        <v>0</v>
      </c>
      <c r="V729" s="208">
        <v>0</v>
      </c>
      <c r="W729" s="208">
        <v>883</v>
      </c>
      <c r="X729" s="378">
        <v>10319</v>
      </c>
      <c r="Y729" s="215">
        <v>0</v>
      </c>
      <c r="Z729" s="204">
        <v>0</v>
      </c>
      <c r="AA729" s="202">
        <v>0</v>
      </c>
      <c r="AB729" s="202">
        <v>0</v>
      </c>
      <c r="AC729" s="214">
        <v>0</v>
      </c>
      <c r="AE729" s="227">
        <f t="shared" si="33"/>
        <v>0</v>
      </c>
      <c r="AF729" s="228">
        <f t="shared" si="34"/>
        <v>0</v>
      </c>
      <c r="AG729" s="229">
        <f t="shared" si="35"/>
        <v>0</v>
      </c>
    </row>
    <row r="730" spans="1:33" s="209" customFormat="1" ht="13.8" x14ac:dyDescent="0.3">
      <c r="A730" s="210">
        <v>494</v>
      </c>
      <c r="B730" s="211">
        <v>494093149</v>
      </c>
      <c r="C730" s="212" t="s">
        <v>302</v>
      </c>
      <c r="D730" s="211">
        <v>93</v>
      </c>
      <c r="E730" s="212" t="s">
        <v>25</v>
      </c>
      <c r="F730" s="211">
        <v>149</v>
      </c>
      <c r="G730" s="213" t="s">
        <v>103</v>
      </c>
      <c r="H730" s="374">
        <v>2</v>
      </c>
      <c r="I730" s="201">
        <v>9042</v>
      </c>
      <c r="J730" s="202">
        <v>91</v>
      </c>
      <c r="K730" s="202">
        <v>0</v>
      </c>
      <c r="L730" s="202">
        <v>893</v>
      </c>
      <c r="M730" s="375">
        <v>10026</v>
      </c>
      <c r="N730" s="203">
        <v>2.2813688212927757E-2</v>
      </c>
      <c r="O730" s="204">
        <v>0</v>
      </c>
      <c r="P730" s="205">
        <v>0.18</v>
      </c>
      <c r="Q730" s="205">
        <v>0.11365970423433619</v>
      </c>
      <c r="R730" s="206">
        <v>0</v>
      </c>
      <c r="S730" s="207">
        <v>18058</v>
      </c>
      <c r="T730" s="208">
        <v>0</v>
      </c>
      <c r="U730" s="208">
        <v>0</v>
      </c>
      <c r="V730" s="208">
        <v>0</v>
      </c>
      <c r="W730" s="208">
        <v>1766</v>
      </c>
      <c r="X730" s="378">
        <v>19824</v>
      </c>
      <c r="Y730" s="215">
        <v>2</v>
      </c>
      <c r="Z730" s="204">
        <v>0</v>
      </c>
      <c r="AA730" s="202">
        <v>0</v>
      </c>
      <c r="AB730" s="202">
        <v>0</v>
      </c>
      <c r="AC730" s="214">
        <v>0</v>
      </c>
      <c r="AE730" s="227">
        <f t="shared" si="33"/>
        <v>0</v>
      </c>
      <c r="AF730" s="228">
        <f t="shared" si="34"/>
        <v>0</v>
      </c>
      <c r="AG730" s="229">
        <f t="shared" si="35"/>
        <v>0</v>
      </c>
    </row>
    <row r="731" spans="1:33" s="209" customFormat="1" ht="13.8" x14ac:dyDescent="0.3">
      <c r="A731" s="210">
        <v>494</v>
      </c>
      <c r="B731" s="211">
        <v>494093163</v>
      </c>
      <c r="C731" s="212" t="s">
        <v>302</v>
      </c>
      <c r="D731" s="211">
        <v>93</v>
      </c>
      <c r="E731" s="212" t="s">
        <v>25</v>
      </c>
      <c r="F731" s="211">
        <v>163</v>
      </c>
      <c r="G731" s="213" t="s">
        <v>27</v>
      </c>
      <c r="H731" s="374">
        <v>2</v>
      </c>
      <c r="I731" s="201">
        <v>12886</v>
      </c>
      <c r="J731" s="202">
        <v>544</v>
      </c>
      <c r="K731" s="202">
        <v>0</v>
      </c>
      <c r="L731" s="202">
        <v>893</v>
      </c>
      <c r="M731" s="375">
        <v>14323</v>
      </c>
      <c r="N731" s="203">
        <v>2.2813688212927757E-2</v>
      </c>
      <c r="O731" s="204">
        <v>0</v>
      </c>
      <c r="P731" s="205">
        <v>0.18</v>
      </c>
      <c r="Q731" s="205">
        <v>9.3618846151728011E-2</v>
      </c>
      <c r="R731" s="206">
        <v>0</v>
      </c>
      <c r="S731" s="207">
        <v>26554</v>
      </c>
      <c r="T731" s="208">
        <v>0</v>
      </c>
      <c r="U731" s="208">
        <v>0</v>
      </c>
      <c r="V731" s="208">
        <v>0</v>
      </c>
      <c r="W731" s="208">
        <v>1766</v>
      </c>
      <c r="X731" s="378">
        <v>28320</v>
      </c>
      <c r="Y731" s="215">
        <v>0</v>
      </c>
      <c r="Z731" s="204">
        <v>0</v>
      </c>
      <c r="AA731" s="202">
        <v>0</v>
      </c>
      <c r="AB731" s="202">
        <v>0</v>
      </c>
      <c r="AC731" s="214">
        <v>0</v>
      </c>
      <c r="AE731" s="227">
        <f t="shared" si="33"/>
        <v>0</v>
      </c>
      <c r="AF731" s="228">
        <f t="shared" si="34"/>
        <v>0</v>
      </c>
      <c r="AG731" s="229">
        <f t="shared" si="35"/>
        <v>0</v>
      </c>
    </row>
    <row r="732" spans="1:33" s="209" customFormat="1" ht="13.8" x14ac:dyDescent="0.3">
      <c r="A732" s="210">
        <v>494</v>
      </c>
      <c r="B732" s="211">
        <v>494093165</v>
      </c>
      <c r="C732" s="212" t="s">
        <v>302</v>
      </c>
      <c r="D732" s="211">
        <v>93</v>
      </c>
      <c r="E732" s="212" t="s">
        <v>25</v>
      </c>
      <c r="F732" s="211">
        <v>165</v>
      </c>
      <c r="G732" s="213" t="s">
        <v>28</v>
      </c>
      <c r="H732" s="374">
        <v>67</v>
      </c>
      <c r="I732" s="201">
        <v>12345</v>
      </c>
      <c r="J732" s="202">
        <v>432</v>
      </c>
      <c r="K732" s="202">
        <v>0</v>
      </c>
      <c r="L732" s="202">
        <v>893</v>
      </c>
      <c r="M732" s="375">
        <v>13670</v>
      </c>
      <c r="N732" s="203">
        <v>0.76425855513307916</v>
      </c>
      <c r="O732" s="204">
        <v>0</v>
      </c>
      <c r="P732" s="205">
        <v>9.8299999999999998E-2</v>
      </c>
      <c r="Q732" s="205">
        <v>0.11134395972074</v>
      </c>
      <c r="R732" s="206">
        <v>0</v>
      </c>
      <c r="S732" s="207">
        <v>1034949</v>
      </c>
      <c r="T732" s="208">
        <v>0</v>
      </c>
      <c r="U732" s="208">
        <v>-188672</v>
      </c>
      <c r="V732" s="208">
        <v>0</v>
      </c>
      <c r="W732" s="208">
        <v>59161</v>
      </c>
      <c r="X732" s="378">
        <v>905438</v>
      </c>
      <c r="Y732" s="215">
        <v>32</v>
      </c>
      <c r="Z732" s="204">
        <v>14.765749547192797</v>
      </c>
      <c r="AA732" s="202">
        <v>201856</v>
      </c>
      <c r="AB732" s="202">
        <v>0</v>
      </c>
      <c r="AC732" s="214">
        <v>0</v>
      </c>
      <c r="AE732" s="227">
        <f t="shared" si="33"/>
        <v>0</v>
      </c>
      <c r="AF732" s="228">
        <f t="shared" si="34"/>
        <v>0</v>
      </c>
      <c r="AG732" s="229">
        <f t="shared" si="35"/>
        <v>-2</v>
      </c>
    </row>
    <row r="733" spans="1:33" s="209" customFormat="1" ht="13.8" x14ac:dyDescent="0.3">
      <c r="A733" s="210">
        <v>494</v>
      </c>
      <c r="B733" s="211">
        <v>494093176</v>
      </c>
      <c r="C733" s="212" t="s">
        <v>302</v>
      </c>
      <c r="D733" s="211">
        <v>93</v>
      </c>
      <c r="E733" s="212" t="s">
        <v>25</v>
      </c>
      <c r="F733" s="211">
        <v>176</v>
      </c>
      <c r="G733" s="213" t="s">
        <v>29</v>
      </c>
      <c r="H733" s="374">
        <v>11</v>
      </c>
      <c r="I733" s="201">
        <v>12778</v>
      </c>
      <c r="J733" s="202">
        <v>4221</v>
      </c>
      <c r="K733" s="202">
        <v>0</v>
      </c>
      <c r="L733" s="202">
        <v>893</v>
      </c>
      <c r="M733" s="375">
        <v>17892</v>
      </c>
      <c r="N733" s="203">
        <v>0.12547528517110268</v>
      </c>
      <c r="O733" s="204">
        <v>0</v>
      </c>
      <c r="P733" s="205">
        <v>0.09</v>
      </c>
      <c r="Q733" s="205">
        <v>7.6091028554494497E-2</v>
      </c>
      <c r="R733" s="206">
        <v>0</v>
      </c>
      <c r="S733" s="207">
        <v>184855</v>
      </c>
      <c r="T733" s="208">
        <v>0</v>
      </c>
      <c r="U733" s="208">
        <v>0</v>
      </c>
      <c r="V733" s="208">
        <v>0</v>
      </c>
      <c r="W733" s="208">
        <v>9713</v>
      </c>
      <c r="X733" s="378">
        <v>194568</v>
      </c>
      <c r="Y733" s="215">
        <v>4</v>
      </c>
      <c r="Z733" s="204">
        <v>0</v>
      </c>
      <c r="AA733" s="202">
        <v>0</v>
      </c>
      <c r="AB733" s="202">
        <v>0</v>
      </c>
      <c r="AC733" s="214">
        <v>0</v>
      </c>
      <c r="AE733" s="227">
        <f t="shared" si="33"/>
        <v>0</v>
      </c>
      <c r="AF733" s="228">
        <f t="shared" si="34"/>
        <v>0</v>
      </c>
      <c r="AG733" s="229">
        <f t="shared" si="35"/>
        <v>0</v>
      </c>
    </row>
    <row r="734" spans="1:33" s="209" customFormat="1" ht="13.8" x14ac:dyDescent="0.3">
      <c r="A734" s="210">
        <v>494</v>
      </c>
      <c r="B734" s="211">
        <v>494093178</v>
      </c>
      <c r="C734" s="212" t="s">
        <v>302</v>
      </c>
      <c r="D734" s="211">
        <v>93</v>
      </c>
      <c r="E734" s="212" t="s">
        <v>25</v>
      </c>
      <c r="F734" s="211">
        <v>178</v>
      </c>
      <c r="G734" s="213" t="s">
        <v>241</v>
      </c>
      <c r="H734" s="374">
        <v>1</v>
      </c>
      <c r="I734" s="201">
        <v>10938</v>
      </c>
      <c r="J734" s="202">
        <v>1140</v>
      </c>
      <c r="K734" s="202">
        <v>0</v>
      </c>
      <c r="L734" s="202">
        <v>893</v>
      </c>
      <c r="M734" s="375">
        <v>12971</v>
      </c>
      <c r="N734" s="203">
        <v>1.1406844106463879E-2</v>
      </c>
      <c r="O734" s="204">
        <v>0</v>
      </c>
      <c r="P734" s="205">
        <v>0.09</v>
      </c>
      <c r="Q734" s="205">
        <v>5.6562206466308634E-2</v>
      </c>
      <c r="R734" s="206">
        <v>0</v>
      </c>
      <c r="S734" s="207">
        <v>11940</v>
      </c>
      <c r="T734" s="208">
        <v>0</v>
      </c>
      <c r="U734" s="208">
        <v>0</v>
      </c>
      <c r="V734" s="208">
        <v>0</v>
      </c>
      <c r="W734" s="208">
        <v>883</v>
      </c>
      <c r="X734" s="378">
        <v>12823</v>
      </c>
      <c r="Y734" s="215">
        <v>0</v>
      </c>
      <c r="Z734" s="204">
        <v>0</v>
      </c>
      <c r="AA734" s="202">
        <v>0</v>
      </c>
      <c r="AB734" s="202">
        <v>0</v>
      </c>
      <c r="AC734" s="214">
        <v>0</v>
      </c>
      <c r="AE734" s="227">
        <f t="shared" si="33"/>
        <v>0</v>
      </c>
      <c r="AF734" s="228">
        <f t="shared" si="34"/>
        <v>0</v>
      </c>
      <c r="AG734" s="229">
        <f t="shared" si="35"/>
        <v>0</v>
      </c>
    </row>
    <row r="735" spans="1:33" s="209" customFormat="1" ht="13.8" x14ac:dyDescent="0.3">
      <c r="A735" s="210">
        <v>494</v>
      </c>
      <c r="B735" s="211">
        <v>494093248</v>
      </c>
      <c r="C735" s="212" t="s">
        <v>302</v>
      </c>
      <c r="D735" s="211">
        <v>93</v>
      </c>
      <c r="E735" s="212" t="s">
        <v>25</v>
      </c>
      <c r="F735" s="211">
        <v>248</v>
      </c>
      <c r="G735" s="213" t="s">
        <v>30</v>
      </c>
      <c r="H735" s="374">
        <v>247</v>
      </c>
      <c r="I735" s="201">
        <v>12032</v>
      </c>
      <c r="J735" s="202">
        <v>959</v>
      </c>
      <c r="K735" s="202">
        <v>0</v>
      </c>
      <c r="L735" s="202">
        <v>893</v>
      </c>
      <c r="M735" s="375">
        <v>13884</v>
      </c>
      <c r="N735" s="203">
        <v>2.8174904942965751</v>
      </c>
      <c r="O735" s="204">
        <v>0</v>
      </c>
      <c r="P735" s="205">
        <v>0.09</v>
      </c>
      <c r="Q735" s="205">
        <v>4.9600993687720175E-2</v>
      </c>
      <c r="R735" s="206">
        <v>0</v>
      </c>
      <c r="S735" s="207">
        <v>3172221</v>
      </c>
      <c r="T735" s="208">
        <v>0</v>
      </c>
      <c r="U735" s="208">
        <v>0</v>
      </c>
      <c r="V735" s="208">
        <v>0</v>
      </c>
      <c r="W735" s="208">
        <v>218101</v>
      </c>
      <c r="X735" s="378">
        <v>3390322</v>
      </c>
      <c r="Y735" s="215">
        <v>82</v>
      </c>
      <c r="Z735" s="204">
        <v>0</v>
      </c>
      <c r="AA735" s="202">
        <v>0</v>
      </c>
      <c r="AB735" s="202">
        <v>0</v>
      </c>
      <c r="AC735" s="214">
        <v>0</v>
      </c>
      <c r="AE735" s="227">
        <f t="shared" si="33"/>
        <v>0</v>
      </c>
      <c r="AF735" s="228">
        <f t="shared" si="34"/>
        <v>0</v>
      </c>
      <c r="AG735" s="229">
        <f t="shared" si="35"/>
        <v>0</v>
      </c>
    </row>
    <row r="736" spans="1:33" s="209" customFormat="1" ht="13.8" x14ac:dyDescent="0.3">
      <c r="A736" s="210">
        <v>494</v>
      </c>
      <c r="B736" s="211">
        <v>494093262</v>
      </c>
      <c r="C736" s="212" t="s">
        <v>302</v>
      </c>
      <c r="D736" s="211">
        <v>93</v>
      </c>
      <c r="E736" s="212" t="s">
        <v>25</v>
      </c>
      <c r="F736" s="211">
        <v>262</v>
      </c>
      <c r="G736" s="213" t="s">
        <v>31</v>
      </c>
      <c r="H736" s="374">
        <v>3</v>
      </c>
      <c r="I736" s="201">
        <v>12551</v>
      </c>
      <c r="J736" s="202">
        <v>5912</v>
      </c>
      <c r="K736" s="202">
        <v>0</v>
      </c>
      <c r="L736" s="202">
        <v>893</v>
      </c>
      <c r="M736" s="375">
        <v>19356</v>
      </c>
      <c r="N736" s="203">
        <v>3.4220532319391636E-2</v>
      </c>
      <c r="O736" s="204">
        <v>0</v>
      </c>
      <c r="P736" s="205">
        <v>0.09</v>
      </c>
      <c r="Q736" s="205">
        <v>6.2729250969370418E-2</v>
      </c>
      <c r="R736" s="206">
        <v>0</v>
      </c>
      <c r="S736" s="207">
        <v>54756</v>
      </c>
      <c r="T736" s="208">
        <v>0</v>
      </c>
      <c r="U736" s="208">
        <v>0</v>
      </c>
      <c r="V736" s="208">
        <v>0</v>
      </c>
      <c r="W736" s="208">
        <v>2649</v>
      </c>
      <c r="X736" s="378">
        <v>57405</v>
      </c>
      <c r="Y736" s="215">
        <v>0</v>
      </c>
      <c r="Z736" s="204">
        <v>0</v>
      </c>
      <c r="AA736" s="202">
        <v>0</v>
      </c>
      <c r="AB736" s="202">
        <v>0</v>
      </c>
      <c r="AC736" s="214">
        <v>0</v>
      </c>
      <c r="AE736" s="227">
        <f t="shared" si="33"/>
        <v>0</v>
      </c>
      <c r="AF736" s="228">
        <f t="shared" si="34"/>
        <v>0</v>
      </c>
      <c r="AG736" s="229">
        <f t="shared" si="35"/>
        <v>0</v>
      </c>
    </row>
    <row r="737" spans="1:33" s="209" customFormat="1" ht="13.8" x14ac:dyDescent="0.3">
      <c r="A737" s="210">
        <v>494</v>
      </c>
      <c r="B737" s="211">
        <v>494093284</v>
      </c>
      <c r="C737" s="212" t="s">
        <v>302</v>
      </c>
      <c r="D737" s="211">
        <v>93</v>
      </c>
      <c r="E737" s="212" t="s">
        <v>25</v>
      </c>
      <c r="F737" s="211">
        <v>284</v>
      </c>
      <c r="G737" s="213" t="s">
        <v>163</v>
      </c>
      <c r="H737" s="374">
        <v>1</v>
      </c>
      <c r="I737" s="201">
        <v>10223</v>
      </c>
      <c r="J737" s="202">
        <v>3480</v>
      </c>
      <c r="K737" s="202">
        <v>0</v>
      </c>
      <c r="L737" s="202">
        <v>893</v>
      </c>
      <c r="M737" s="375">
        <v>14596</v>
      </c>
      <c r="N737" s="203">
        <v>1.1406844106463879E-2</v>
      </c>
      <c r="O737" s="204">
        <v>0</v>
      </c>
      <c r="P737" s="205">
        <v>0.09</v>
      </c>
      <c r="Q737" s="205">
        <v>3.1817712769095334E-2</v>
      </c>
      <c r="R737" s="206">
        <v>0</v>
      </c>
      <c r="S737" s="207">
        <v>13547</v>
      </c>
      <c r="T737" s="208">
        <v>0</v>
      </c>
      <c r="U737" s="208">
        <v>0</v>
      </c>
      <c r="V737" s="208">
        <v>0</v>
      </c>
      <c r="W737" s="208">
        <v>883</v>
      </c>
      <c r="X737" s="378">
        <v>14430</v>
      </c>
      <c r="Y737" s="215">
        <v>0</v>
      </c>
      <c r="Z737" s="204">
        <v>0</v>
      </c>
      <c r="AA737" s="202">
        <v>0</v>
      </c>
      <c r="AB737" s="202">
        <v>0</v>
      </c>
      <c r="AC737" s="214">
        <v>0</v>
      </c>
      <c r="AE737" s="227">
        <f t="shared" si="33"/>
        <v>0</v>
      </c>
      <c r="AF737" s="228">
        <f t="shared" si="34"/>
        <v>0</v>
      </c>
      <c r="AG737" s="229">
        <f t="shared" si="35"/>
        <v>0</v>
      </c>
    </row>
    <row r="738" spans="1:33" s="209" customFormat="1" ht="13.8" x14ac:dyDescent="0.3">
      <c r="A738" s="210">
        <v>494</v>
      </c>
      <c r="B738" s="211">
        <v>494093291</v>
      </c>
      <c r="C738" s="212" t="s">
        <v>302</v>
      </c>
      <c r="D738" s="211">
        <v>93</v>
      </c>
      <c r="E738" s="212" t="s">
        <v>25</v>
      </c>
      <c r="F738" s="211">
        <v>291</v>
      </c>
      <c r="G738" s="213" t="s">
        <v>118</v>
      </c>
      <c r="H738" s="374">
        <v>1</v>
      </c>
      <c r="I738" s="201">
        <v>10057.962441204139</v>
      </c>
      <c r="J738" s="202">
        <v>6142</v>
      </c>
      <c r="K738" s="202">
        <v>0</v>
      </c>
      <c r="L738" s="202">
        <v>893</v>
      </c>
      <c r="M738" s="375">
        <v>17092.962441204138</v>
      </c>
      <c r="N738" s="203">
        <v>1.1406844106463879E-2</v>
      </c>
      <c r="O738" s="204">
        <v>0</v>
      </c>
      <c r="P738" s="205">
        <v>0.09</v>
      </c>
      <c r="Q738" s="205">
        <v>1.1294604160528455E-2</v>
      </c>
      <c r="R738" s="206">
        <v>0</v>
      </c>
      <c r="S738" s="207">
        <v>16015</v>
      </c>
      <c r="T738" s="208">
        <v>0</v>
      </c>
      <c r="U738" s="208">
        <v>0</v>
      </c>
      <c r="V738" s="208">
        <v>0</v>
      </c>
      <c r="W738" s="208">
        <v>883</v>
      </c>
      <c r="X738" s="378">
        <v>16898</v>
      </c>
      <c r="Y738" s="215">
        <v>1</v>
      </c>
      <c r="Z738" s="204">
        <v>0</v>
      </c>
      <c r="AA738" s="202">
        <v>0</v>
      </c>
      <c r="AB738" s="202">
        <v>0</v>
      </c>
      <c r="AC738" s="214">
        <v>0</v>
      </c>
      <c r="AE738" s="227">
        <f t="shared" si="33"/>
        <v>0</v>
      </c>
      <c r="AF738" s="228">
        <f t="shared" si="34"/>
        <v>0</v>
      </c>
      <c r="AG738" s="229">
        <f t="shared" si="35"/>
        <v>0</v>
      </c>
    </row>
    <row r="739" spans="1:33" s="209" customFormat="1" ht="13.8" x14ac:dyDescent="0.3">
      <c r="A739" s="210">
        <v>494</v>
      </c>
      <c r="B739" s="211">
        <v>494093293</v>
      </c>
      <c r="C739" s="212" t="s">
        <v>302</v>
      </c>
      <c r="D739" s="211">
        <v>93</v>
      </c>
      <c r="E739" s="212" t="s">
        <v>25</v>
      </c>
      <c r="F739" s="211">
        <v>293</v>
      </c>
      <c r="G739" s="213" t="s">
        <v>45</v>
      </c>
      <c r="H739" s="374">
        <v>3</v>
      </c>
      <c r="I739" s="201">
        <v>13549</v>
      </c>
      <c r="J739" s="202">
        <v>1164</v>
      </c>
      <c r="K739" s="202">
        <v>0</v>
      </c>
      <c r="L739" s="202">
        <v>893</v>
      </c>
      <c r="M739" s="375">
        <v>15606</v>
      </c>
      <c r="N739" s="203">
        <v>3.4220532319391636E-2</v>
      </c>
      <c r="O739" s="204">
        <v>0</v>
      </c>
      <c r="P739" s="205">
        <v>0.18</v>
      </c>
      <c r="Q739" s="205">
        <v>6.2612029075594699E-3</v>
      </c>
      <c r="R739" s="206">
        <v>0</v>
      </c>
      <c r="S739" s="207">
        <v>43635</v>
      </c>
      <c r="T739" s="208">
        <v>0</v>
      </c>
      <c r="U739" s="208">
        <v>0</v>
      </c>
      <c r="V739" s="208">
        <v>0</v>
      </c>
      <c r="W739" s="208">
        <v>2649</v>
      </c>
      <c r="X739" s="378">
        <v>46284</v>
      </c>
      <c r="Y739" s="215">
        <v>3</v>
      </c>
      <c r="Z739" s="204">
        <v>0</v>
      </c>
      <c r="AA739" s="202">
        <v>0</v>
      </c>
      <c r="AB739" s="202">
        <v>0</v>
      </c>
      <c r="AC739" s="214">
        <v>0</v>
      </c>
      <c r="AE739" s="227">
        <f t="shared" si="33"/>
        <v>0</v>
      </c>
      <c r="AF739" s="228">
        <f t="shared" si="34"/>
        <v>0</v>
      </c>
      <c r="AG739" s="229">
        <f t="shared" si="35"/>
        <v>0</v>
      </c>
    </row>
    <row r="740" spans="1:33" s="209" customFormat="1" ht="13.8" x14ac:dyDescent="0.3">
      <c r="A740" s="210">
        <v>494</v>
      </c>
      <c r="B740" s="211">
        <v>494093346</v>
      </c>
      <c r="C740" s="212" t="s">
        <v>302</v>
      </c>
      <c r="D740" s="211">
        <v>93</v>
      </c>
      <c r="E740" s="212" t="s">
        <v>25</v>
      </c>
      <c r="F740" s="211">
        <v>346</v>
      </c>
      <c r="G740" s="213" t="s">
        <v>33</v>
      </c>
      <c r="H740" s="374">
        <v>3</v>
      </c>
      <c r="I740" s="201">
        <v>11031.87601420819</v>
      </c>
      <c r="J740" s="202">
        <v>1227</v>
      </c>
      <c r="K740" s="202">
        <v>0</v>
      </c>
      <c r="L740" s="202">
        <v>893</v>
      </c>
      <c r="M740" s="375">
        <v>13151.87601420819</v>
      </c>
      <c r="N740" s="203">
        <v>3.4220532319391636E-2</v>
      </c>
      <c r="O740" s="204">
        <v>0</v>
      </c>
      <c r="P740" s="205">
        <v>0.09</v>
      </c>
      <c r="Q740" s="205">
        <v>1.430200094851561E-2</v>
      </c>
      <c r="R740" s="206">
        <v>0</v>
      </c>
      <c r="S740" s="207">
        <v>36357</v>
      </c>
      <c r="T740" s="208">
        <v>0</v>
      </c>
      <c r="U740" s="208">
        <v>0</v>
      </c>
      <c r="V740" s="208">
        <v>0</v>
      </c>
      <c r="W740" s="208">
        <v>2649</v>
      </c>
      <c r="X740" s="378">
        <v>39006</v>
      </c>
      <c r="Y740" s="215">
        <v>0</v>
      </c>
      <c r="Z740" s="204">
        <v>0</v>
      </c>
      <c r="AA740" s="202">
        <v>0</v>
      </c>
      <c r="AB740" s="202">
        <v>0</v>
      </c>
      <c r="AC740" s="214">
        <v>0</v>
      </c>
      <c r="AE740" s="227">
        <f t="shared" si="33"/>
        <v>0</v>
      </c>
      <c r="AF740" s="228">
        <f t="shared" si="34"/>
        <v>0</v>
      </c>
      <c r="AG740" s="229">
        <f t="shared" si="35"/>
        <v>0</v>
      </c>
    </row>
    <row r="741" spans="1:33" s="209" customFormat="1" ht="13.8" x14ac:dyDescent="0.3">
      <c r="A741" s="210">
        <v>494</v>
      </c>
      <c r="B741" s="211">
        <v>494093698</v>
      </c>
      <c r="C741" s="212" t="s">
        <v>302</v>
      </c>
      <c r="D741" s="211">
        <v>93</v>
      </c>
      <c r="E741" s="212" t="s">
        <v>25</v>
      </c>
      <c r="F741" s="211">
        <v>698</v>
      </c>
      <c r="G741" s="213" t="s">
        <v>303</v>
      </c>
      <c r="H741" s="374">
        <v>1</v>
      </c>
      <c r="I741" s="201">
        <v>9603</v>
      </c>
      <c r="J741" s="202">
        <v>7303</v>
      </c>
      <c r="K741" s="202">
        <v>0</v>
      </c>
      <c r="L741" s="202">
        <v>893</v>
      </c>
      <c r="M741" s="375">
        <v>17799</v>
      </c>
      <c r="N741" s="203">
        <v>1.1406844106463879E-2</v>
      </c>
      <c r="O741" s="204">
        <v>0</v>
      </c>
      <c r="P741" s="205">
        <v>0.09</v>
      </c>
      <c r="Q741" s="205">
        <v>6.8011284998211309E-4</v>
      </c>
      <c r="R741" s="206">
        <v>0</v>
      </c>
      <c r="S741" s="207">
        <v>16713</v>
      </c>
      <c r="T741" s="208">
        <v>0</v>
      </c>
      <c r="U741" s="208">
        <v>0</v>
      </c>
      <c r="V741" s="208">
        <v>0</v>
      </c>
      <c r="W741" s="208">
        <v>883</v>
      </c>
      <c r="X741" s="378">
        <v>17596</v>
      </c>
      <c r="Y741" s="215">
        <v>0</v>
      </c>
      <c r="Z741" s="204">
        <v>0</v>
      </c>
      <c r="AA741" s="202">
        <v>0</v>
      </c>
      <c r="AB741" s="202">
        <v>0</v>
      </c>
      <c r="AC741" s="214">
        <v>0</v>
      </c>
      <c r="AE741" s="227">
        <f t="shared" si="33"/>
        <v>0</v>
      </c>
      <c r="AF741" s="228">
        <f t="shared" si="34"/>
        <v>0</v>
      </c>
      <c r="AG741" s="229">
        <f t="shared" si="35"/>
        <v>0</v>
      </c>
    </row>
    <row r="742" spans="1:33" s="209" customFormat="1" ht="13.8" x14ac:dyDescent="0.3">
      <c r="A742" s="210">
        <v>496</v>
      </c>
      <c r="B742" s="211">
        <v>496201003</v>
      </c>
      <c r="C742" s="212" t="s">
        <v>304</v>
      </c>
      <c r="D742" s="211">
        <v>201</v>
      </c>
      <c r="E742" s="212" t="s">
        <v>17</v>
      </c>
      <c r="F742" s="211">
        <v>3</v>
      </c>
      <c r="G742" s="213" t="s">
        <v>367</v>
      </c>
      <c r="H742" s="374">
        <v>2</v>
      </c>
      <c r="I742" s="201">
        <v>10102.677131214345</v>
      </c>
      <c r="J742" s="202">
        <v>2048</v>
      </c>
      <c r="K742" s="202">
        <v>0</v>
      </c>
      <c r="L742" s="202">
        <v>893</v>
      </c>
      <c r="M742" s="375">
        <v>13043.677131214345</v>
      </c>
      <c r="N742" s="203">
        <v>1.9801980198019802E-2</v>
      </c>
      <c r="O742" s="204">
        <v>0</v>
      </c>
      <c r="P742" s="205">
        <v>0.09</v>
      </c>
      <c r="Q742" s="205">
        <v>1.6445683645918766E-3</v>
      </c>
      <c r="R742" s="206">
        <v>0</v>
      </c>
      <c r="S742" s="207">
        <v>24060</v>
      </c>
      <c r="T742" s="208">
        <v>0</v>
      </c>
      <c r="U742" s="208">
        <v>0</v>
      </c>
      <c r="V742" s="208">
        <v>0</v>
      </c>
      <c r="W742" s="208">
        <v>1768</v>
      </c>
      <c r="X742" s="378">
        <v>25828</v>
      </c>
      <c r="Y742" s="215">
        <v>0</v>
      </c>
      <c r="Z742" s="204">
        <v>0</v>
      </c>
      <c r="AA742" s="202">
        <v>0</v>
      </c>
      <c r="AB742" s="202">
        <v>0</v>
      </c>
      <c r="AC742" s="214">
        <v>0</v>
      </c>
      <c r="AE742" s="227">
        <f t="shared" si="33"/>
        <v>0</v>
      </c>
      <c r="AF742" s="228">
        <f t="shared" si="34"/>
        <v>0</v>
      </c>
      <c r="AG742" s="229">
        <f t="shared" si="35"/>
        <v>0</v>
      </c>
    </row>
    <row r="743" spans="1:33" s="209" customFormat="1" ht="13.8" x14ac:dyDescent="0.3">
      <c r="A743" s="210">
        <v>496</v>
      </c>
      <c r="B743" s="211">
        <v>496201072</v>
      </c>
      <c r="C743" s="212" t="s">
        <v>304</v>
      </c>
      <c r="D743" s="211">
        <v>201</v>
      </c>
      <c r="E743" s="212" t="s">
        <v>17</v>
      </c>
      <c r="F743" s="211">
        <v>72</v>
      </c>
      <c r="G743" s="213" t="s">
        <v>18</v>
      </c>
      <c r="H743" s="374">
        <v>4</v>
      </c>
      <c r="I743" s="201">
        <v>9784</v>
      </c>
      <c r="J743" s="202">
        <v>2186</v>
      </c>
      <c r="K743" s="202">
        <v>0</v>
      </c>
      <c r="L743" s="202">
        <v>893</v>
      </c>
      <c r="M743" s="375">
        <v>12863</v>
      </c>
      <c r="N743" s="203">
        <v>3.9603960396039604E-2</v>
      </c>
      <c r="O743" s="204">
        <v>0</v>
      </c>
      <c r="P743" s="205">
        <v>0.09</v>
      </c>
      <c r="Q743" s="205">
        <v>1.8524236519082214E-3</v>
      </c>
      <c r="R743" s="206">
        <v>0</v>
      </c>
      <c r="S743" s="207">
        <v>47404</v>
      </c>
      <c r="T743" s="208">
        <v>0</v>
      </c>
      <c r="U743" s="208">
        <v>0</v>
      </c>
      <c r="V743" s="208">
        <v>0</v>
      </c>
      <c r="W743" s="208">
        <v>3536</v>
      </c>
      <c r="X743" s="378">
        <v>50940</v>
      </c>
      <c r="Y743" s="215">
        <v>0</v>
      </c>
      <c r="Z743" s="204">
        <v>0</v>
      </c>
      <c r="AA743" s="202">
        <v>0</v>
      </c>
      <c r="AB743" s="202">
        <v>0</v>
      </c>
      <c r="AC743" s="214">
        <v>0</v>
      </c>
      <c r="AE743" s="227">
        <f t="shared" si="33"/>
        <v>0</v>
      </c>
      <c r="AF743" s="228">
        <f t="shared" si="34"/>
        <v>0</v>
      </c>
      <c r="AG743" s="229">
        <f t="shared" si="35"/>
        <v>0</v>
      </c>
    </row>
    <row r="744" spans="1:33" s="209" customFormat="1" ht="13.8" x14ac:dyDescent="0.3">
      <c r="A744" s="210">
        <v>496</v>
      </c>
      <c r="B744" s="211">
        <v>496201095</v>
      </c>
      <c r="C744" s="212" t="s">
        <v>304</v>
      </c>
      <c r="D744" s="211">
        <v>201</v>
      </c>
      <c r="E744" s="212" t="s">
        <v>17</v>
      </c>
      <c r="F744" s="211">
        <v>95</v>
      </c>
      <c r="G744" s="213" t="s">
        <v>296</v>
      </c>
      <c r="H744" s="374">
        <v>1</v>
      </c>
      <c r="I744" s="201">
        <v>12390</v>
      </c>
      <c r="J744" s="202">
        <v>9</v>
      </c>
      <c r="K744" s="202">
        <v>0</v>
      </c>
      <c r="L744" s="202">
        <v>893</v>
      </c>
      <c r="M744" s="375">
        <v>13292</v>
      </c>
      <c r="N744" s="203">
        <v>9.9009900990099011E-3</v>
      </c>
      <c r="O744" s="204">
        <v>0</v>
      </c>
      <c r="P744" s="205">
        <v>0.15329999999999999</v>
      </c>
      <c r="Q744" s="205">
        <v>0.13100454306370804</v>
      </c>
      <c r="R744" s="206">
        <v>0</v>
      </c>
      <c r="S744" s="207">
        <v>12276</v>
      </c>
      <c r="T744" s="208">
        <v>0</v>
      </c>
      <c r="U744" s="208">
        <v>0</v>
      </c>
      <c r="V744" s="208">
        <v>0</v>
      </c>
      <c r="W744" s="208">
        <v>884</v>
      </c>
      <c r="X744" s="378">
        <v>13160</v>
      </c>
      <c r="Y744" s="215">
        <v>0</v>
      </c>
      <c r="Z744" s="204">
        <v>0</v>
      </c>
      <c r="AA744" s="202">
        <v>0</v>
      </c>
      <c r="AB744" s="202">
        <v>0</v>
      </c>
      <c r="AC744" s="214">
        <v>0</v>
      </c>
      <c r="AE744" s="227">
        <f t="shared" si="33"/>
        <v>0</v>
      </c>
      <c r="AF744" s="228">
        <f t="shared" si="34"/>
        <v>0</v>
      </c>
      <c r="AG744" s="229">
        <f t="shared" si="35"/>
        <v>0</v>
      </c>
    </row>
    <row r="745" spans="1:33" s="209" customFormat="1" ht="13.8" x14ac:dyDescent="0.3">
      <c r="A745" s="210">
        <v>496</v>
      </c>
      <c r="B745" s="211">
        <v>496201201</v>
      </c>
      <c r="C745" s="212" t="s">
        <v>304</v>
      </c>
      <c r="D745" s="211">
        <v>201</v>
      </c>
      <c r="E745" s="212" t="s">
        <v>17</v>
      </c>
      <c r="F745" s="211">
        <v>201</v>
      </c>
      <c r="G745" s="213" t="s">
        <v>17</v>
      </c>
      <c r="H745" s="374">
        <v>497</v>
      </c>
      <c r="I745" s="201">
        <v>11599</v>
      </c>
      <c r="J745" s="202">
        <v>193</v>
      </c>
      <c r="K745" s="202">
        <v>0</v>
      </c>
      <c r="L745" s="202">
        <v>893</v>
      </c>
      <c r="M745" s="375">
        <v>12685</v>
      </c>
      <c r="N745" s="203">
        <v>4.9207920792079216</v>
      </c>
      <c r="O745" s="204">
        <v>0</v>
      </c>
      <c r="P745" s="205">
        <v>0.18</v>
      </c>
      <c r="Q745" s="205">
        <v>7.9001576716071512E-2</v>
      </c>
      <c r="R745" s="206">
        <v>0</v>
      </c>
      <c r="S745" s="207">
        <v>5802475</v>
      </c>
      <c r="T745" s="208">
        <v>0</v>
      </c>
      <c r="U745" s="208">
        <v>0</v>
      </c>
      <c r="V745" s="208">
        <v>0</v>
      </c>
      <c r="W745" s="208">
        <v>439348</v>
      </c>
      <c r="X745" s="378">
        <v>6241823</v>
      </c>
      <c r="Y745" s="215">
        <v>0</v>
      </c>
      <c r="Z745" s="204">
        <v>0</v>
      </c>
      <c r="AA745" s="202">
        <v>0</v>
      </c>
      <c r="AB745" s="202">
        <v>0</v>
      </c>
      <c r="AC745" s="214">
        <v>0</v>
      </c>
      <c r="AE745" s="227">
        <f t="shared" si="33"/>
        <v>0</v>
      </c>
      <c r="AF745" s="228">
        <f t="shared" si="34"/>
        <v>-2096</v>
      </c>
      <c r="AG745" s="229">
        <f t="shared" si="35"/>
        <v>-2096</v>
      </c>
    </row>
    <row r="746" spans="1:33" s="209" customFormat="1" ht="13.8" x14ac:dyDescent="0.3">
      <c r="A746" s="210">
        <v>496</v>
      </c>
      <c r="B746" s="211">
        <v>496201310</v>
      </c>
      <c r="C746" s="212" t="s">
        <v>304</v>
      </c>
      <c r="D746" s="211">
        <v>201</v>
      </c>
      <c r="E746" s="212" t="s">
        <v>17</v>
      </c>
      <c r="F746" s="211">
        <v>310</v>
      </c>
      <c r="G746" s="213" t="s">
        <v>277</v>
      </c>
      <c r="H746" s="374">
        <v>1</v>
      </c>
      <c r="I746" s="201">
        <v>10127</v>
      </c>
      <c r="J746" s="202">
        <v>2172</v>
      </c>
      <c r="K746" s="202">
        <v>0</v>
      </c>
      <c r="L746" s="202">
        <v>893</v>
      </c>
      <c r="M746" s="375">
        <v>13192</v>
      </c>
      <c r="N746" s="203">
        <v>9.9009900990099011E-3</v>
      </c>
      <c r="O746" s="204">
        <v>0</v>
      </c>
      <c r="P746" s="205">
        <v>0.18</v>
      </c>
      <c r="Q746" s="205">
        <v>2.9432654128133926E-2</v>
      </c>
      <c r="R746" s="206">
        <v>0</v>
      </c>
      <c r="S746" s="207">
        <v>12177</v>
      </c>
      <c r="T746" s="208">
        <v>0</v>
      </c>
      <c r="U746" s="208">
        <v>0</v>
      </c>
      <c r="V746" s="208">
        <v>0</v>
      </c>
      <c r="W746" s="208">
        <v>884</v>
      </c>
      <c r="X746" s="378">
        <v>13061</v>
      </c>
      <c r="Y746" s="215">
        <v>0</v>
      </c>
      <c r="Z746" s="204">
        <v>0</v>
      </c>
      <c r="AA746" s="202">
        <v>0</v>
      </c>
      <c r="AB746" s="202">
        <v>0</v>
      </c>
      <c r="AC746" s="214">
        <v>0</v>
      </c>
      <c r="AE746" s="227">
        <f t="shared" si="33"/>
        <v>0</v>
      </c>
      <c r="AF746" s="228">
        <f t="shared" si="34"/>
        <v>0</v>
      </c>
      <c r="AG746" s="229">
        <f t="shared" si="35"/>
        <v>0</v>
      </c>
    </row>
    <row r="747" spans="1:33" s="209" customFormat="1" ht="13.8" x14ac:dyDescent="0.3">
      <c r="A747" s="210">
        <v>497</v>
      </c>
      <c r="B747" s="211">
        <v>497117005</v>
      </c>
      <c r="C747" s="212" t="s">
        <v>306</v>
      </c>
      <c r="D747" s="211">
        <v>117</v>
      </c>
      <c r="E747" s="212" t="s">
        <v>53</v>
      </c>
      <c r="F747" s="211">
        <v>5</v>
      </c>
      <c r="G747" s="213" t="s">
        <v>219</v>
      </c>
      <c r="H747" s="374">
        <v>6</v>
      </c>
      <c r="I747" s="201">
        <v>8740</v>
      </c>
      <c r="J747" s="202">
        <v>3762</v>
      </c>
      <c r="K747" s="202">
        <v>0</v>
      </c>
      <c r="L747" s="202">
        <v>893</v>
      </c>
      <c r="M747" s="375">
        <v>13395</v>
      </c>
      <c r="N747" s="203">
        <v>0</v>
      </c>
      <c r="O747" s="204">
        <v>0</v>
      </c>
      <c r="P747" s="205">
        <v>0.09</v>
      </c>
      <c r="Q747" s="205">
        <v>1.1495050746112661E-2</v>
      </c>
      <c r="R747" s="206">
        <v>0</v>
      </c>
      <c r="S747" s="207">
        <v>75012</v>
      </c>
      <c r="T747" s="208">
        <v>0</v>
      </c>
      <c r="U747" s="208">
        <v>0</v>
      </c>
      <c r="V747" s="208">
        <v>0</v>
      </c>
      <c r="W747" s="208">
        <v>5358</v>
      </c>
      <c r="X747" s="378">
        <v>80370</v>
      </c>
      <c r="Y747" s="215">
        <v>0</v>
      </c>
      <c r="Z747" s="204">
        <v>0</v>
      </c>
      <c r="AA747" s="202">
        <v>0</v>
      </c>
      <c r="AB747" s="202">
        <v>0</v>
      </c>
      <c r="AC747" s="214">
        <v>0</v>
      </c>
      <c r="AE747" s="227">
        <f t="shared" si="33"/>
        <v>0</v>
      </c>
      <c r="AF747" s="228">
        <f t="shared" si="34"/>
        <v>0</v>
      </c>
      <c r="AG747" s="229">
        <f t="shared" si="35"/>
        <v>0</v>
      </c>
    </row>
    <row r="748" spans="1:33" s="209" customFormat="1" ht="13.8" x14ac:dyDescent="0.3">
      <c r="A748" s="210">
        <v>497</v>
      </c>
      <c r="B748" s="211">
        <v>497117008</v>
      </c>
      <c r="C748" s="212" t="s">
        <v>306</v>
      </c>
      <c r="D748" s="211">
        <v>117</v>
      </c>
      <c r="E748" s="212" t="s">
        <v>53</v>
      </c>
      <c r="F748" s="211">
        <v>8</v>
      </c>
      <c r="G748" s="213" t="s">
        <v>208</v>
      </c>
      <c r="H748" s="374">
        <v>83</v>
      </c>
      <c r="I748" s="201">
        <v>9429</v>
      </c>
      <c r="J748" s="202">
        <v>9942</v>
      </c>
      <c r="K748" s="202">
        <v>0</v>
      </c>
      <c r="L748" s="202">
        <v>893</v>
      </c>
      <c r="M748" s="375">
        <v>20264</v>
      </c>
      <c r="N748" s="203">
        <v>0</v>
      </c>
      <c r="O748" s="204">
        <v>0</v>
      </c>
      <c r="P748" s="205">
        <v>0.09</v>
      </c>
      <c r="Q748" s="205">
        <v>6.7007454368897407E-2</v>
      </c>
      <c r="R748" s="206">
        <v>0</v>
      </c>
      <c r="S748" s="207">
        <v>1607793</v>
      </c>
      <c r="T748" s="208">
        <v>0</v>
      </c>
      <c r="U748" s="208">
        <v>0</v>
      </c>
      <c r="V748" s="208">
        <v>0</v>
      </c>
      <c r="W748" s="208">
        <v>74119</v>
      </c>
      <c r="X748" s="378">
        <v>1681912</v>
      </c>
      <c r="Y748" s="215">
        <v>0</v>
      </c>
      <c r="Z748" s="204">
        <v>0</v>
      </c>
      <c r="AA748" s="202">
        <v>0</v>
      </c>
      <c r="AB748" s="202">
        <v>0</v>
      </c>
      <c r="AC748" s="214">
        <v>0</v>
      </c>
      <c r="AE748" s="227">
        <f t="shared" si="33"/>
        <v>0.78000000000000114</v>
      </c>
      <c r="AF748" s="228">
        <f t="shared" si="34"/>
        <v>0</v>
      </c>
      <c r="AG748" s="229">
        <f t="shared" si="35"/>
        <v>15888</v>
      </c>
    </row>
    <row r="749" spans="1:33" s="209" customFormat="1" ht="13.8" x14ac:dyDescent="0.3">
      <c r="A749" s="210">
        <v>497</v>
      </c>
      <c r="B749" s="211">
        <v>497117024</v>
      </c>
      <c r="C749" s="212" t="s">
        <v>306</v>
      </c>
      <c r="D749" s="211">
        <v>117</v>
      </c>
      <c r="E749" s="212" t="s">
        <v>53</v>
      </c>
      <c r="F749" s="211">
        <v>24</v>
      </c>
      <c r="G749" s="213" t="s">
        <v>252</v>
      </c>
      <c r="H749" s="374">
        <v>20</v>
      </c>
      <c r="I749" s="201">
        <v>9663</v>
      </c>
      <c r="J749" s="202">
        <v>2206</v>
      </c>
      <c r="K749" s="202">
        <v>0</v>
      </c>
      <c r="L749" s="202">
        <v>893</v>
      </c>
      <c r="M749" s="375">
        <v>12762</v>
      </c>
      <c r="N749" s="203">
        <v>0</v>
      </c>
      <c r="O749" s="204">
        <v>0</v>
      </c>
      <c r="P749" s="205">
        <v>0.09</v>
      </c>
      <c r="Q749" s="205">
        <v>1.6764233055189873E-2</v>
      </c>
      <c r="R749" s="206">
        <v>0</v>
      </c>
      <c r="S749" s="207">
        <v>237380</v>
      </c>
      <c r="T749" s="208">
        <v>0</v>
      </c>
      <c r="U749" s="208">
        <v>0</v>
      </c>
      <c r="V749" s="208">
        <v>0</v>
      </c>
      <c r="W749" s="208">
        <v>17860</v>
      </c>
      <c r="X749" s="378">
        <v>255240</v>
      </c>
      <c r="Y749" s="215">
        <v>0</v>
      </c>
      <c r="Z749" s="204">
        <v>0</v>
      </c>
      <c r="AA749" s="202">
        <v>0</v>
      </c>
      <c r="AB749" s="202">
        <v>0</v>
      </c>
      <c r="AC749" s="214">
        <v>0</v>
      </c>
      <c r="AE749" s="227">
        <f t="shared" si="33"/>
        <v>0</v>
      </c>
      <c r="AF749" s="228">
        <f t="shared" si="34"/>
        <v>0</v>
      </c>
      <c r="AG749" s="229">
        <f t="shared" si="35"/>
        <v>0</v>
      </c>
    </row>
    <row r="750" spans="1:33" s="209" customFormat="1" ht="13.8" x14ac:dyDescent="0.3">
      <c r="A750" s="210">
        <v>497</v>
      </c>
      <c r="B750" s="211">
        <v>497117061</v>
      </c>
      <c r="C750" s="212" t="s">
        <v>306</v>
      </c>
      <c r="D750" s="211">
        <v>117</v>
      </c>
      <c r="E750" s="212" t="s">
        <v>53</v>
      </c>
      <c r="F750" s="211">
        <v>61</v>
      </c>
      <c r="G750" s="213" t="s">
        <v>170</v>
      </c>
      <c r="H750" s="374">
        <v>20</v>
      </c>
      <c r="I750" s="201">
        <v>10194</v>
      </c>
      <c r="J750" s="202">
        <v>744</v>
      </c>
      <c r="K750" s="202">
        <v>0</v>
      </c>
      <c r="L750" s="202">
        <v>893</v>
      </c>
      <c r="M750" s="375">
        <v>11831</v>
      </c>
      <c r="N750" s="203">
        <v>0</v>
      </c>
      <c r="O750" s="204">
        <v>0</v>
      </c>
      <c r="P750" s="205">
        <v>0.09</v>
      </c>
      <c r="Q750" s="205">
        <v>3.4151233897683042E-2</v>
      </c>
      <c r="R750" s="206">
        <v>0</v>
      </c>
      <c r="S750" s="207">
        <v>218760</v>
      </c>
      <c r="T750" s="208">
        <v>0</v>
      </c>
      <c r="U750" s="208">
        <v>0</v>
      </c>
      <c r="V750" s="208">
        <v>0</v>
      </c>
      <c r="W750" s="208">
        <v>17860</v>
      </c>
      <c r="X750" s="378">
        <v>236620</v>
      </c>
      <c r="Y750" s="215">
        <v>0</v>
      </c>
      <c r="Z750" s="204">
        <v>0</v>
      </c>
      <c r="AA750" s="202">
        <v>0</v>
      </c>
      <c r="AB750" s="202">
        <v>0</v>
      </c>
      <c r="AC750" s="214">
        <v>0</v>
      </c>
      <c r="AE750" s="227">
        <f t="shared" si="33"/>
        <v>0</v>
      </c>
      <c r="AF750" s="228">
        <f t="shared" si="34"/>
        <v>0</v>
      </c>
      <c r="AG750" s="229">
        <f t="shared" si="35"/>
        <v>0</v>
      </c>
    </row>
    <row r="751" spans="1:33" s="209" customFormat="1" ht="13.8" x14ac:dyDescent="0.3">
      <c r="A751" s="210">
        <v>497</v>
      </c>
      <c r="B751" s="211">
        <v>497117074</v>
      </c>
      <c r="C751" s="212" t="s">
        <v>306</v>
      </c>
      <c r="D751" s="211">
        <v>117</v>
      </c>
      <c r="E751" s="212" t="s">
        <v>53</v>
      </c>
      <c r="F751" s="211">
        <v>74</v>
      </c>
      <c r="G751" s="213" t="s">
        <v>308</v>
      </c>
      <c r="H751" s="374">
        <v>5</v>
      </c>
      <c r="I751" s="201">
        <v>9230</v>
      </c>
      <c r="J751" s="202">
        <v>5996</v>
      </c>
      <c r="K751" s="202">
        <v>0</v>
      </c>
      <c r="L751" s="202">
        <v>893</v>
      </c>
      <c r="M751" s="375">
        <v>16119</v>
      </c>
      <c r="N751" s="203">
        <v>0</v>
      </c>
      <c r="O751" s="204">
        <v>0</v>
      </c>
      <c r="P751" s="205">
        <v>0.09</v>
      </c>
      <c r="Q751" s="205">
        <v>1.3999557352684162E-2</v>
      </c>
      <c r="R751" s="206">
        <v>0</v>
      </c>
      <c r="S751" s="207">
        <v>76130</v>
      </c>
      <c r="T751" s="208">
        <v>0</v>
      </c>
      <c r="U751" s="208">
        <v>0</v>
      </c>
      <c r="V751" s="208">
        <v>0</v>
      </c>
      <c r="W751" s="208">
        <v>4465</v>
      </c>
      <c r="X751" s="378">
        <v>80595</v>
      </c>
      <c r="Y751" s="215">
        <v>0</v>
      </c>
      <c r="Z751" s="204">
        <v>0</v>
      </c>
      <c r="AA751" s="202">
        <v>0</v>
      </c>
      <c r="AB751" s="202">
        <v>0</v>
      </c>
      <c r="AC751" s="214">
        <v>0</v>
      </c>
      <c r="AE751" s="227">
        <f t="shared" si="33"/>
        <v>0</v>
      </c>
      <c r="AF751" s="228">
        <f t="shared" si="34"/>
        <v>0</v>
      </c>
      <c r="AG751" s="229">
        <f t="shared" si="35"/>
        <v>0</v>
      </c>
    </row>
    <row r="752" spans="1:33" s="209" customFormat="1" ht="13.8" x14ac:dyDescent="0.3">
      <c r="A752" s="210">
        <v>497</v>
      </c>
      <c r="B752" s="211">
        <v>497117086</v>
      </c>
      <c r="C752" s="212" t="s">
        <v>306</v>
      </c>
      <c r="D752" s="211">
        <v>117</v>
      </c>
      <c r="E752" s="212" t="s">
        <v>53</v>
      </c>
      <c r="F752" s="211">
        <v>86</v>
      </c>
      <c r="G752" s="213" t="s">
        <v>207</v>
      </c>
      <c r="H752" s="374">
        <v>32</v>
      </c>
      <c r="I752" s="201">
        <v>9127</v>
      </c>
      <c r="J752" s="202">
        <v>1415</v>
      </c>
      <c r="K752" s="202">
        <v>0</v>
      </c>
      <c r="L752" s="202">
        <v>893</v>
      </c>
      <c r="M752" s="375">
        <v>11435</v>
      </c>
      <c r="N752" s="203">
        <v>0</v>
      </c>
      <c r="O752" s="204">
        <v>0</v>
      </c>
      <c r="P752" s="205">
        <v>0.09</v>
      </c>
      <c r="Q752" s="205">
        <v>5.808590031897691E-2</v>
      </c>
      <c r="R752" s="206">
        <v>0</v>
      </c>
      <c r="S752" s="207">
        <v>337344</v>
      </c>
      <c r="T752" s="208">
        <v>0</v>
      </c>
      <c r="U752" s="208">
        <v>0</v>
      </c>
      <c r="V752" s="208">
        <v>0</v>
      </c>
      <c r="W752" s="208">
        <v>28576</v>
      </c>
      <c r="X752" s="378">
        <v>365920</v>
      </c>
      <c r="Y752" s="215">
        <v>0</v>
      </c>
      <c r="Z752" s="204">
        <v>0</v>
      </c>
      <c r="AA752" s="202">
        <v>0</v>
      </c>
      <c r="AB752" s="202">
        <v>0</v>
      </c>
      <c r="AC752" s="214">
        <v>0</v>
      </c>
      <c r="AE752" s="227">
        <f t="shared" si="33"/>
        <v>0</v>
      </c>
      <c r="AF752" s="228">
        <f t="shared" si="34"/>
        <v>0</v>
      </c>
      <c r="AG752" s="229">
        <f t="shared" si="35"/>
        <v>0</v>
      </c>
    </row>
    <row r="753" spans="1:33" s="209" customFormat="1" ht="13.8" x14ac:dyDescent="0.3">
      <c r="A753" s="210">
        <v>497</v>
      </c>
      <c r="B753" s="211">
        <v>497117087</v>
      </c>
      <c r="C753" s="212" t="s">
        <v>306</v>
      </c>
      <c r="D753" s="211">
        <v>117</v>
      </c>
      <c r="E753" s="212" t="s">
        <v>53</v>
      </c>
      <c r="F753" s="211">
        <v>87</v>
      </c>
      <c r="G753" s="213" t="s">
        <v>171</v>
      </c>
      <c r="H753" s="374">
        <v>1</v>
      </c>
      <c r="I753" s="201">
        <v>9438</v>
      </c>
      <c r="J753" s="202">
        <v>3318</v>
      </c>
      <c r="K753" s="202">
        <v>0</v>
      </c>
      <c r="L753" s="202">
        <v>893</v>
      </c>
      <c r="M753" s="375">
        <v>13649</v>
      </c>
      <c r="N753" s="203">
        <v>0</v>
      </c>
      <c r="O753" s="204">
        <v>0</v>
      </c>
      <c r="P753" s="205">
        <v>0.09</v>
      </c>
      <c r="Q753" s="205">
        <v>4.0666281460912555E-3</v>
      </c>
      <c r="R753" s="206">
        <v>0</v>
      </c>
      <c r="S753" s="207">
        <v>12756</v>
      </c>
      <c r="T753" s="208">
        <v>0</v>
      </c>
      <c r="U753" s="208">
        <v>0</v>
      </c>
      <c r="V753" s="208">
        <v>0</v>
      </c>
      <c r="W753" s="208">
        <v>893</v>
      </c>
      <c r="X753" s="378">
        <v>13649</v>
      </c>
      <c r="Y753" s="215">
        <v>0</v>
      </c>
      <c r="Z753" s="204">
        <v>0</v>
      </c>
      <c r="AA753" s="202">
        <v>0</v>
      </c>
      <c r="AB753" s="202">
        <v>0</v>
      </c>
      <c r="AC753" s="214">
        <v>0</v>
      </c>
      <c r="AE753" s="227">
        <f t="shared" si="33"/>
        <v>0</v>
      </c>
      <c r="AF753" s="228">
        <f t="shared" si="34"/>
        <v>0</v>
      </c>
      <c r="AG753" s="229">
        <f t="shared" si="35"/>
        <v>0</v>
      </c>
    </row>
    <row r="754" spans="1:33" s="209" customFormat="1" ht="13.8" x14ac:dyDescent="0.3">
      <c r="A754" s="210">
        <v>497</v>
      </c>
      <c r="B754" s="211">
        <v>497117091</v>
      </c>
      <c r="C754" s="212" t="s">
        <v>306</v>
      </c>
      <c r="D754" s="211">
        <v>117</v>
      </c>
      <c r="E754" s="212" t="s">
        <v>53</v>
      </c>
      <c r="F754" s="211">
        <v>91</v>
      </c>
      <c r="G754" s="213" t="s">
        <v>52</v>
      </c>
      <c r="H754" s="374">
        <v>1</v>
      </c>
      <c r="I754" s="201">
        <v>9902.131025641027</v>
      </c>
      <c r="J754" s="202">
        <v>12858</v>
      </c>
      <c r="K754" s="202">
        <v>0</v>
      </c>
      <c r="L754" s="202">
        <v>893</v>
      </c>
      <c r="M754" s="375">
        <v>23653.131025641029</v>
      </c>
      <c r="N754" s="203">
        <v>0</v>
      </c>
      <c r="O754" s="204">
        <v>0</v>
      </c>
      <c r="P754" s="205">
        <v>0.09</v>
      </c>
      <c r="Q754" s="205">
        <v>2.7725044696370778E-2</v>
      </c>
      <c r="R754" s="206">
        <v>0</v>
      </c>
      <c r="S754" s="207">
        <v>22760</v>
      </c>
      <c r="T754" s="208">
        <v>0</v>
      </c>
      <c r="U754" s="208">
        <v>0</v>
      </c>
      <c r="V754" s="208">
        <v>0</v>
      </c>
      <c r="W754" s="208">
        <v>893</v>
      </c>
      <c r="X754" s="378">
        <v>23653</v>
      </c>
      <c r="Y754" s="215">
        <v>0</v>
      </c>
      <c r="Z754" s="204">
        <v>0</v>
      </c>
      <c r="AA754" s="202">
        <v>0</v>
      </c>
      <c r="AB754" s="202">
        <v>0</v>
      </c>
      <c r="AC754" s="214">
        <v>0</v>
      </c>
      <c r="AE754" s="227">
        <f t="shared" si="33"/>
        <v>0</v>
      </c>
      <c r="AF754" s="228">
        <f t="shared" si="34"/>
        <v>0</v>
      </c>
      <c r="AG754" s="229">
        <f t="shared" si="35"/>
        <v>0</v>
      </c>
    </row>
    <row r="755" spans="1:33" s="209" customFormat="1" ht="13.8" x14ac:dyDescent="0.3">
      <c r="A755" s="210">
        <v>497</v>
      </c>
      <c r="B755" s="211">
        <v>497117111</v>
      </c>
      <c r="C755" s="212" t="s">
        <v>306</v>
      </c>
      <c r="D755" s="211">
        <v>117</v>
      </c>
      <c r="E755" s="212" t="s">
        <v>53</v>
      </c>
      <c r="F755" s="211">
        <v>111</v>
      </c>
      <c r="G755" s="213" t="s">
        <v>253</v>
      </c>
      <c r="H755" s="374">
        <v>12</v>
      </c>
      <c r="I755" s="201">
        <v>9234</v>
      </c>
      <c r="J755" s="202">
        <v>2718</v>
      </c>
      <c r="K755" s="202">
        <v>0</v>
      </c>
      <c r="L755" s="202">
        <v>893</v>
      </c>
      <c r="M755" s="375">
        <v>12845</v>
      </c>
      <c r="N755" s="203">
        <v>0</v>
      </c>
      <c r="O755" s="204">
        <v>0</v>
      </c>
      <c r="P755" s="205">
        <v>0.09</v>
      </c>
      <c r="Q755" s="205">
        <v>1.9860301235776753E-2</v>
      </c>
      <c r="R755" s="206">
        <v>0</v>
      </c>
      <c r="S755" s="207">
        <v>143424</v>
      </c>
      <c r="T755" s="208">
        <v>0</v>
      </c>
      <c r="U755" s="208">
        <v>0</v>
      </c>
      <c r="V755" s="208">
        <v>0</v>
      </c>
      <c r="W755" s="208">
        <v>10716</v>
      </c>
      <c r="X755" s="378">
        <v>154140</v>
      </c>
      <c r="Y755" s="215">
        <v>0</v>
      </c>
      <c r="Z755" s="204">
        <v>0</v>
      </c>
      <c r="AA755" s="202">
        <v>0</v>
      </c>
      <c r="AB755" s="202">
        <v>0</v>
      </c>
      <c r="AC755" s="214">
        <v>0</v>
      </c>
      <c r="AE755" s="227">
        <f t="shared" si="33"/>
        <v>0</v>
      </c>
      <c r="AF755" s="228">
        <f t="shared" si="34"/>
        <v>0</v>
      </c>
      <c r="AG755" s="229">
        <f t="shared" si="35"/>
        <v>0</v>
      </c>
    </row>
    <row r="756" spans="1:33" s="209" customFormat="1" ht="13.8" x14ac:dyDescent="0.3">
      <c r="A756" s="210">
        <v>497</v>
      </c>
      <c r="B756" s="211">
        <v>497117114</v>
      </c>
      <c r="C756" s="212" t="s">
        <v>306</v>
      </c>
      <c r="D756" s="211">
        <v>117</v>
      </c>
      <c r="E756" s="212" t="s">
        <v>53</v>
      </c>
      <c r="F756" s="211">
        <v>114</v>
      </c>
      <c r="G756" s="213" t="s">
        <v>51</v>
      </c>
      <c r="H756" s="374">
        <v>12</v>
      </c>
      <c r="I756" s="201">
        <v>9766</v>
      </c>
      <c r="J756" s="202">
        <v>2686</v>
      </c>
      <c r="K756" s="202">
        <v>0</v>
      </c>
      <c r="L756" s="202">
        <v>893</v>
      </c>
      <c r="M756" s="375">
        <v>13345</v>
      </c>
      <c r="N756" s="203">
        <v>0</v>
      </c>
      <c r="O756" s="204">
        <v>0</v>
      </c>
      <c r="P756" s="205">
        <v>0.18</v>
      </c>
      <c r="Q756" s="205">
        <v>4.4071545160253092E-2</v>
      </c>
      <c r="R756" s="206">
        <v>0</v>
      </c>
      <c r="S756" s="207">
        <v>149424</v>
      </c>
      <c r="T756" s="208">
        <v>0</v>
      </c>
      <c r="U756" s="208">
        <v>0</v>
      </c>
      <c r="V756" s="208">
        <v>0</v>
      </c>
      <c r="W756" s="208">
        <v>10716</v>
      </c>
      <c r="X756" s="378">
        <v>160140</v>
      </c>
      <c r="Y756" s="215">
        <v>0</v>
      </c>
      <c r="Z756" s="204">
        <v>0</v>
      </c>
      <c r="AA756" s="202">
        <v>0</v>
      </c>
      <c r="AB756" s="202">
        <v>0</v>
      </c>
      <c r="AC756" s="214">
        <v>0</v>
      </c>
      <c r="AE756" s="227">
        <f t="shared" si="33"/>
        <v>0</v>
      </c>
      <c r="AF756" s="228">
        <f t="shared" si="34"/>
        <v>0</v>
      </c>
      <c r="AG756" s="229">
        <f t="shared" si="35"/>
        <v>0</v>
      </c>
    </row>
    <row r="757" spans="1:33" s="209" customFormat="1" ht="13.8" x14ac:dyDescent="0.3">
      <c r="A757" s="210">
        <v>497</v>
      </c>
      <c r="B757" s="211">
        <v>497117117</v>
      </c>
      <c r="C757" s="212" t="s">
        <v>306</v>
      </c>
      <c r="D757" s="211">
        <v>117</v>
      </c>
      <c r="E757" s="212" t="s">
        <v>53</v>
      </c>
      <c r="F757" s="211">
        <v>117</v>
      </c>
      <c r="G757" s="213" t="s">
        <v>53</v>
      </c>
      <c r="H757" s="374">
        <v>31</v>
      </c>
      <c r="I757" s="201">
        <v>9119</v>
      </c>
      <c r="J757" s="202">
        <v>4068</v>
      </c>
      <c r="K757" s="202">
        <v>0</v>
      </c>
      <c r="L757" s="202">
        <v>893</v>
      </c>
      <c r="M757" s="375">
        <v>14080</v>
      </c>
      <c r="N757" s="203">
        <v>0</v>
      </c>
      <c r="O757" s="204">
        <v>0</v>
      </c>
      <c r="P757" s="205">
        <v>0.09</v>
      </c>
      <c r="Q757" s="205">
        <v>6.6831140926756058E-2</v>
      </c>
      <c r="R757" s="206">
        <v>0</v>
      </c>
      <c r="S757" s="207">
        <v>408797</v>
      </c>
      <c r="T757" s="208">
        <v>0</v>
      </c>
      <c r="U757" s="208">
        <v>0</v>
      </c>
      <c r="V757" s="208">
        <v>0</v>
      </c>
      <c r="W757" s="208">
        <v>27683</v>
      </c>
      <c r="X757" s="378">
        <v>436480</v>
      </c>
      <c r="Y757" s="215">
        <v>0</v>
      </c>
      <c r="Z757" s="204">
        <v>0</v>
      </c>
      <c r="AA757" s="202">
        <v>0</v>
      </c>
      <c r="AB757" s="202">
        <v>0</v>
      </c>
      <c r="AC757" s="214">
        <v>0</v>
      </c>
      <c r="AE757" s="227">
        <f t="shared" si="33"/>
        <v>0</v>
      </c>
      <c r="AF757" s="228">
        <f t="shared" si="34"/>
        <v>0</v>
      </c>
      <c r="AG757" s="229">
        <f t="shared" si="35"/>
        <v>0</v>
      </c>
    </row>
    <row r="758" spans="1:33" s="209" customFormat="1" ht="13.8" x14ac:dyDescent="0.3">
      <c r="A758" s="210">
        <v>497</v>
      </c>
      <c r="B758" s="211">
        <v>497117137</v>
      </c>
      <c r="C758" s="212" t="s">
        <v>306</v>
      </c>
      <c r="D758" s="211">
        <v>117</v>
      </c>
      <c r="E758" s="212" t="s">
        <v>53</v>
      </c>
      <c r="F758" s="211">
        <v>137</v>
      </c>
      <c r="G758" s="213" t="s">
        <v>210</v>
      </c>
      <c r="H758" s="374">
        <v>34.5</v>
      </c>
      <c r="I758" s="201">
        <v>9768</v>
      </c>
      <c r="J758" s="202">
        <v>16</v>
      </c>
      <c r="K758" s="202">
        <v>0</v>
      </c>
      <c r="L758" s="202">
        <v>893</v>
      </c>
      <c r="M758" s="375">
        <v>10677</v>
      </c>
      <c r="N758" s="203">
        <v>0</v>
      </c>
      <c r="O758" s="204">
        <v>0</v>
      </c>
      <c r="P758" s="205">
        <v>0.18</v>
      </c>
      <c r="Q758" s="205">
        <v>0.12502659225609097</v>
      </c>
      <c r="R758" s="206">
        <v>0</v>
      </c>
      <c r="S758" s="207">
        <v>337548</v>
      </c>
      <c r="T758" s="208">
        <v>0</v>
      </c>
      <c r="U758" s="208">
        <v>0</v>
      </c>
      <c r="V758" s="208">
        <v>0</v>
      </c>
      <c r="W758" s="208">
        <v>30811</v>
      </c>
      <c r="X758" s="378">
        <v>368359</v>
      </c>
      <c r="Y758" s="215">
        <v>0</v>
      </c>
      <c r="Z758" s="204">
        <v>0</v>
      </c>
      <c r="AA758" s="202">
        <v>0</v>
      </c>
      <c r="AB758" s="202">
        <v>0</v>
      </c>
      <c r="AC758" s="214">
        <v>0</v>
      </c>
      <c r="AE758" s="227">
        <f t="shared" si="33"/>
        <v>0</v>
      </c>
      <c r="AF758" s="228">
        <f t="shared" si="34"/>
        <v>0</v>
      </c>
      <c r="AG758" s="229">
        <f t="shared" si="35"/>
        <v>0</v>
      </c>
    </row>
    <row r="759" spans="1:33" s="209" customFormat="1" ht="13.8" x14ac:dyDescent="0.3">
      <c r="A759" s="210">
        <v>497</v>
      </c>
      <c r="B759" s="211">
        <v>497117154</v>
      </c>
      <c r="C759" s="212" t="s">
        <v>306</v>
      </c>
      <c r="D759" s="211">
        <v>117</v>
      </c>
      <c r="E759" s="212" t="s">
        <v>53</v>
      </c>
      <c r="F759" s="211">
        <v>154</v>
      </c>
      <c r="G759" s="213" t="s">
        <v>309</v>
      </c>
      <c r="H759" s="374">
        <v>5</v>
      </c>
      <c r="I759" s="201">
        <v>8749</v>
      </c>
      <c r="J759" s="202">
        <v>10939</v>
      </c>
      <c r="K759" s="202">
        <v>0</v>
      </c>
      <c r="L759" s="202">
        <v>893</v>
      </c>
      <c r="M759" s="375">
        <v>20581</v>
      </c>
      <c r="N759" s="203">
        <v>0</v>
      </c>
      <c r="O759" s="204">
        <v>0</v>
      </c>
      <c r="P759" s="205">
        <v>0.09</v>
      </c>
      <c r="Q759" s="205">
        <v>4.1666409339866511E-2</v>
      </c>
      <c r="R759" s="206">
        <v>0</v>
      </c>
      <c r="S759" s="207">
        <v>98440</v>
      </c>
      <c r="T759" s="208">
        <v>0</v>
      </c>
      <c r="U759" s="208">
        <v>0</v>
      </c>
      <c r="V759" s="208">
        <v>0</v>
      </c>
      <c r="W759" s="208">
        <v>4465</v>
      </c>
      <c r="X759" s="378">
        <v>102905</v>
      </c>
      <c r="Y759" s="215">
        <v>0</v>
      </c>
      <c r="Z759" s="204">
        <v>0</v>
      </c>
      <c r="AA759" s="202">
        <v>0</v>
      </c>
      <c r="AB759" s="202">
        <v>0</v>
      </c>
      <c r="AC759" s="214">
        <v>0</v>
      </c>
      <c r="AE759" s="227">
        <f t="shared" si="33"/>
        <v>0</v>
      </c>
      <c r="AF759" s="228">
        <f t="shared" si="34"/>
        <v>0</v>
      </c>
      <c r="AG759" s="229">
        <f t="shared" si="35"/>
        <v>0</v>
      </c>
    </row>
    <row r="760" spans="1:33" s="209" customFormat="1" ht="13.8" x14ac:dyDescent="0.3">
      <c r="A760" s="210">
        <v>497</v>
      </c>
      <c r="B760" s="211">
        <v>497117159</v>
      </c>
      <c r="C760" s="212" t="s">
        <v>306</v>
      </c>
      <c r="D760" s="211">
        <v>117</v>
      </c>
      <c r="E760" s="212" t="s">
        <v>53</v>
      </c>
      <c r="F760" s="211">
        <v>159</v>
      </c>
      <c r="G760" s="213" t="s">
        <v>172</v>
      </c>
      <c r="H760" s="374">
        <v>6</v>
      </c>
      <c r="I760" s="201">
        <v>10532</v>
      </c>
      <c r="J760" s="202">
        <v>4810</v>
      </c>
      <c r="K760" s="202">
        <v>0</v>
      </c>
      <c r="L760" s="202">
        <v>893</v>
      </c>
      <c r="M760" s="375">
        <v>16235</v>
      </c>
      <c r="N760" s="203">
        <v>0</v>
      </c>
      <c r="O760" s="204">
        <v>0</v>
      </c>
      <c r="P760" s="205">
        <v>0.09</v>
      </c>
      <c r="Q760" s="205">
        <v>4.3907909580982772E-3</v>
      </c>
      <c r="R760" s="206">
        <v>0</v>
      </c>
      <c r="S760" s="207">
        <v>92052</v>
      </c>
      <c r="T760" s="208">
        <v>0</v>
      </c>
      <c r="U760" s="208">
        <v>0</v>
      </c>
      <c r="V760" s="208">
        <v>0</v>
      </c>
      <c r="W760" s="208">
        <v>5358</v>
      </c>
      <c r="X760" s="378">
        <v>97410</v>
      </c>
      <c r="Y760" s="215">
        <v>0</v>
      </c>
      <c r="Z760" s="204">
        <v>0</v>
      </c>
      <c r="AA760" s="202">
        <v>0</v>
      </c>
      <c r="AB760" s="202">
        <v>0</v>
      </c>
      <c r="AC760" s="214">
        <v>0</v>
      </c>
      <c r="AE760" s="227">
        <f t="shared" si="33"/>
        <v>0</v>
      </c>
      <c r="AF760" s="228">
        <f t="shared" si="34"/>
        <v>0</v>
      </c>
      <c r="AG760" s="229">
        <f t="shared" si="35"/>
        <v>0</v>
      </c>
    </row>
    <row r="761" spans="1:33" s="209" customFormat="1" ht="13.8" x14ac:dyDescent="0.3">
      <c r="A761" s="210">
        <v>497</v>
      </c>
      <c r="B761" s="211">
        <v>497117210</v>
      </c>
      <c r="C761" s="212" t="s">
        <v>306</v>
      </c>
      <c r="D761" s="211">
        <v>117</v>
      </c>
      <c r="E761" s="212" t="s">
        <v>53</v>
      </c>
      <c r="F761" s="211">
        <v>210</v>
      </c>
      <c r="G761" s="213" t="s">
        <v>54</v>
      </c>
      <c r="H761" s="374">
        <v>59</v>
      </c>
      <c r="I761" s="201">
        <v>8909</v>
      </c>
      <c r="J761" s="202">
        <v>2864</v>
      </c>
      <c r="K761" s="202">
        <v>0</v>
      </c>
      <c r="L761" s="202">
        <v>893</v>
      </c>
      <c r="M761" s="375">
        <v>12666</v>
      </c>
      <c r="N761" s="203">
        <v>0</v>
      </c>
      <c r="O761" s="204">
        <v>0</v>
      </c>
      <c r="P761" s="205">
        <v>0.09</v>
      </c>
      <c r="Q761" s="205">
        <v>6.4299725287241705E-2</v>
      </c>
      <c r="R761" s="206">
        <v>0</v>
      </c>
      <c r="S761" s="207">
        <v>694607</v>
      </c>
      <c r="T761" s="208">
        <v>0</v>
      </c>
      <c r="U761" s="208">
        <v>0</v>
      </c>
      <c r="V761" s="208">
        <v>0</v>
      </c>
      <c r="W761" s="208">
        <v>52687</v>
      </c>
      <c r="X761" s="378">
        <v>747294</v>
      </c>
      <c r="Y761" s="215">
        <v>0</v>
      </c>
      <c r="Z761" s="204">
        <v>0</v>
      </c>
      <c r="AA761" s="202">
        <v>0</v>
      </c>
      <c r="AB761" s="202">
        <v>0</v>
      </c>
      <c r="AC761" s="214">
        <v>0</v>
      </c>
      <c r="AE761" s="227">
        <f t="shared" si="33"/>
        <v>0</v>
      </c>
      <c r="AF761" s="228">
        <f t="shared" si="34"/>
        <v>0</v>
      </c>
      <c r="AG761" s="229">
        <f t="shared" si="35"/>
        <v>0</v>
      </c>
    </row>
    <row r="762" spans="1:33" s="209" customFormat="1" ht="13.8" x14ac:dyDescent="0.3">
      <c r="A762" s="210">
        <v>497</v>
      </c>
      <c r="B762" s="211">
        <v>497117223</v>
      </c>
      <c r="C762" s="212" t="s">
        <v>306</v>
      </c>
      <c r="D762" s="211">
        <v>117</v>
      </c>
      <c r="E762" s="212" t="s">
        <v>53</v>
      </c>
      <c r="F762" s="211">
        <v>223</v>
      </c>
      <c r="G762" s="213" t="s">
        <v>310</v>
      </c>
      <c r="H762" s="374">
        <v>4</v>
      </c>
      <c r="I762" s="201">
        <v>8749</v>
      </c>
      <c r="J762" s="202">
        <v>1194</v>
      </c>
      <c r="K762" s="202">
        <v>0</v>
      </c>
      <c r="L762" s="202">
        <v>893</v>
      </c>
      <c r="M762" s="375">
        <v>10836</v>
      </c>
      <c r="N762" s="203">
        <v>0</v>
      </c>
      <c r="O762" s="204">
        <v>0</v>
      </c>
      <c r="P762" s="205">
        <v>0.18</v>
      </c>
      <c r="Q762" s="205">
        <v>4.9892984320748643E-3</v>
      </c>
      <c r="R762" s="206">
        <v>0</v>
      </c>
      <c r="S762" s="207">
        <v>39772</v>
      </c>
      <c r="T762" s="208">
        <v>0</v>
      </c>
      <c r="U762" s="208">
        <v>0</v>
      </c>
      <c r="V762" s="208">
        <v>0</v>
      </c>
      <c r="W762" s="208">
        <v>3572</v>
      </c>
      <c r="X762" s="378">
        <v>43344</v>
      </c>
      <c r="Y762" s="215">
        <v>0</v>
      </c>
      <c r="Z762" s="204">
        <v>0</v>
      </c>
      <c r="AA762" s="202">
        <v>0</v>
      </c>
      <c r="AB762" s="202">
        <v>0</v>
      </c>
      <c r="AC762" s="214">
        <v>0</v>
      </c>
      <c r="AE762" s="227">
        <f t="shared" si="33"/>
        <v>0</v>
      </c>
      <c r="AF762" s="228">
        <f t="shared" si="34"/>
        <v>0</v>
      </c>
      <c r="AG762" s="229">
        <f t="shared" si="35"/>
        <v>0</v>
      </c>
    </row>
    <row r="763" spans="1:33" s="209" customFormat="1" ht="13.8" x14ac:dyDescent="0.3">
      <c r="A763" s="210">
        <v>497</v>
      </c>
      <c r="B763" s="211">
        <v>497117272</v>
      </c>
      <c r="C763" s="212" t="s">
        <v>306</v>
      </c>
      <c r="D763" s="211">
        <v>117</v>
      </c>
      <c r="E763" s="212" t="s">
        <v>53</v>
      </c>
      <c r="F763" s="211">
        <v>272</v>
      </c>
      <c r="G763" s="213" t="s">
        <v>312</v>
      </c>
      <c r="H763" s="374">
        <v>3</v>
      </c>
      <c r="I763" s="201">
        <v>8749</v>
      </c>
      <c r="J763" s="202">
        <v>11124</v>
      </c>
      <c r="K763" s="202">
        <v>0</v>
      </c>
      <c r="L763" s="202">
        <v>893</v>
      </c>
      <c r="M763" s="375">
        <v>20766</v>
      </c>
      <c r="N763" s="203">
        <v>0</v>
      </c>
      <c r="O763" s="204">
        <v>0</v>
      </c>
      <c r="P763" s="205">
        <v>0.09</v>
      </c>
      <c r="Q763" s="205">
        <v>2.2198508754774634E-2</v>
      </c>
      <c r="R763" s="206">
        <v>0</v>
      </c>
      <c r="S763" s="207">
        <v>59619</v>
      </c>
      <c r="T763" s="208">
        <v>0</v>
      </c>
      <c r="U763" s="208">
        <v>0</v>
      </c>
      <c r="V763" s="208">
        <v>0</v>
      </c>
      <c r="W763" s="208">
        <v>2679</v>
      </c>
      <c r="X763" s="378">
        <v>62298</v>
      </c>
      <c r="Y763" s="215">
        <v>0</v>
      </c>
      <c r="Z763" s="204">
        <v>0</v>
      </c>
      <c r="AA763" s="202">
        <v>0</v>
      </c>
      <c r="AB763" s="202">
        <v>0</v>
      </c>
      <c r="AC763" s="214">
        <v>0</v>
      </c>
      <c r="AE763" s="227">
        <f t="shared" si="33"/>
        <v>0</v>
      </c>
      <c r="AF763" s="228">
        <f t="shared" si="34"/>
        <v>0</v>
      </c>
      <c r="AG763" s="229">
        <f t="shared" si="35"/>
        <v>0</v>
      </c>
    </row>
    <row r="764" spans="1:33" s="209" customFormat="1" ht="13.8" x14ac:dyDescent="0.3">
      <c r="A764" s="210">
        <v>497</v>
      </c>
      <c r="B764" s="211">
        <v>497117278</v>
      </c>
      <c r="C764" s="212" t="s">
        <v>306</v>
      </c>
      <c r="D764" s="211">
        <v>117</v>
      </c>
      <c r="E764" s="212" t="s">
        <v>53</v>
      </c>
      <c r="F764" s="211">
        <v>278</v>
      </c>
      <c r="G764" s="213" t="s">
        <v>212</v>
      </c>
      <c r="H764" s="374">
        <v>40</v>
      </c>
      <c r="I764" s="201">
        <v>9424</v>
      </c>
      <c r="J764" s="202">
        <v>2555</v>
      </c>
      <c r="K764" s="202">
        <v>0</v>
      </c>
      <c r="L764" s="202">
        <v>893</v>
      </c>
      <c r="M764" s="375">
        <v>12872</v>
      </c>
      <c r="N764" s="203">
        <v>0</v>
      </c>
      <c r="O764" s="204">
        <v>0</v>
      </c>
      <c r="P764" s="205">
        <v>0.09</v>
      </c>
      <c r="Q764" s="205">
        <v>5.4729339500858079E-2</v>
      </c>
      <c r="R764" s="206">
        <v>0</v>
      </c>
      <c r="S764" s="207">
        <v>479160</v>
      </c>
      <c r="T764" s="208">
        <v>0</v>
      </c>
      <c r="U764" s="208">
        <v>0</v>
      </c>
      <c r="V764" s="208">
        <v>0</v>
      </c>
      <c r="W764" s="208">
        <v>35720</v>
      </c>
      <c r="X764" s="378">
        <v>514880</v>
      </c>
      <c r="Y764" s="215">
        <v>0</v>
      </c>
      <c r="Z764" s="204">
        <v>0</v>
      </c>
      <c r="AA764" s="202">
        <v>0</v>
      </c>
      <c r="AB764" s="202">
        <v>0</v>
      </c>
      <c r="AC764" s="214">
        <v>0</v>
      </c>
      <c r="AE764" s="227">
        <f t="shared" si="33"/>
        <v>0</v>
      </c>
      <c r="AF764" s="228">
        <f t="shared" si="34"/>
        <v>0</v>
      </c>
      <c r="AG764" s="229">
        <f t="shared" si="35"/>
        <v>0</v>
      </c>
    </row>
    <row r="765" spans="1:33" s="209" customFormat="1" ht="13.8" x14ac:dyDescent="0.3">
      <c r="A765" s="210">
        <v>497</v>
      </c>
      <c r="B765" s="211">
        <v>497117281</v>
      </c>
      <c r="C765" s="212" t="s">
        <v>306</v>
      </c>
      <c r="D765" s="211">
        <v>117</v>
      </c>
      <c r="E765" s="212" t="s">
        <v>53</v>
      </c>
      <c r="F765" s="211">
        <v>281</v>
      </c>
      <c r="G765" s="213" t="s">
        <v>169</v>
      </c>
      <c r="H765" s="374">
        <v>66</v>
      </c>
      <c r="I765" s="201">
        <v>11456</v>
      </c>
      <c r="J765" s="202">
        <v>18</v>
      </c>
      <c r="K765" s="202">
        <v>0</v>
      </c>
      <c r="L765" s="202">
        <v>893</v>
      </c>
      <c r="M765" s="375">
        <v>12367</v>
      </c>
      <c r="N765" s="203">
        <v>0</v>
      </c>
      <c r="O765" s="204">
        <v>0</v>
      </c>
      <c r="P765" s="205">
        <v>0.18</v>
      </c>
      <c r="Q765" s="205">
        <v>0.12319189346422224</v>
      </c>
      <c r="R765" s="206">
        <v>0</v>
      </c>
      <c r="S765" s="207">
        <v>757284</v>
      </c>
      <c r="T765" s="208">
        <v>0</v>
      </c>
      <c r="U765" s="208">
        <v>0</v>
      </c>
      <c r="V765" s="208">
        <v>0</v>
      </c>
      <c r="W765" s="208">
        <v>58938</v>
      </c>
      <c r="X765" s="378">
        <v>816222</v>
      </c>
      <c r="Y765" s="215">
        <v>0</v>
      </c>
      <c r="Z765" s="204">
        <v>0</v>
      </c>
      <c r="AA765" s="202">
        <v>0</v>
      </c>
      <c r="AB765" s="202">
        <v>0</v>
      </c>
      <c r="AC765" s="214">
        <v>0</v>
      </c>
      <c r="AE765" s="227">
        <f t="shared" si="33"/>
        <v>0</v>
      </c>
      <c r="AF765" s="228">
        <f t="shared" si="34"/>
        <v>0</v>
      </c>
      <c r="AG765" s="229">
        <f t="shared" si="35"/>
        <v>0</v>
      </c>
    </row>
    <row r="766" spans="1:33" s="209" customFormat="1" ht="13.8" x14ac:dyDescent="0.3">
      <c r="A766" s="210">
        <v>497</v>
      </c>
      <c r="B766" s="211">
        <v>497117325</v>
      </c>
      <c r="C766" s="212" t="s">
        <v>306</v>
      </c>
      <c r="D766" s="211">
        <v>117</v>
      </c>
      <c r="E766" s="212" t="s">
        <v>53</v>
      </c>
      <c r="F766" s="211">
        <v>325</v>
      </c>
      <c r="G766" s="213" t="s">
        <v>220</v>
      </c>
      <c r="H766" s="374">
        <v>7</v>
      </c>
      <c r="I766" s="201">
        <v>10300</v>
      </c>
      <c r="J766" s="202">
        <v>1288</v>
      </c>
      <c r="K766" s="202">
        <v>0</v>
      </c>
      <c r="L766" s="202">
        <v>893</v>
      </c>
      <c r="M766" s="375">
        <v>12481</v>
      </c>
      <c r="N766" s="203">
        <v>0</v>
      </c>
      <c r="O766" s="204">
        <v>0</v>
      </c>
      <c r="P766" s="205">
        <v>0.09</v>
      </c>
      <c r="Q766" s="205">
        <v>1.1318693884157795E-2</v>
      </c>
      <c r="R766" s="206">
        <v>0</v>
      </c>
      <c r="S766" s="207">
        <v>81116</v>
      </c>
      <c r="T766" s="208">
        <v>0</v>
      </c>
      <c r="U766" s="208">
        <v>0</v>
      </c>
      <c r="V766" s="208">
        <v>0</v>
      </c>
      <c r="W766" s="208">
        <v>6251</v>
      </c>
      <c r="X766" s="378">
        <v>87367</v>
      </c>
      <c r="Y766" s="215">
        <v>0</v>
      </c>
      <c r="Z766" s="204">
        <v>0</v>
      </c>
      <c r="AA766" s="202">
        <v>0</v>
      </c>
      <c r="AB766" s="202">
        <v>0</v>
      </c>
      <c r="AC766" s="214">
        <v>0</v>
      </c>
      <c r="AE766" s="227">
        <f t="shared" si="33"/>
        <v>0</v>
      </c>
      <c r="AF766" s="228">
        <f t="shared" si="34"/>
        <v>0</v>
      </c>
      <c r="AG766" s="229">
        <f t="shared" si="35"/>
        <v>0</v>
      </c>
    </row>
    <row r="767" spans="1:33" s="209" customFormat="1" ht="13.8" x14ac:dyDescent="0.3">
      <c r="A767" s="210">
        <v>497</v>
      </c>
      <c r="B767" s="211">
        <v>497117327</v>
      </c>
      <c r="C767" s="212" t="s">
        <v>306</v>
      </c>
      <c r="D767" s="211">
        <v>117</v>
      </c>
      <c r="E767" s="212" t="s">
        <v>53</v>
      </c>
      <c r="F767" s="211">
        <v>327</v>
      </c>
      <c r="G767" s="213" t="s">
        <v>213</v>
      </c>
      <c r="H767" s="374">
        <v>2</v>
      </c>
      <c r="I767" s="201">
        <v>8636</v>
      </c>
      <c r="J767" s="202">
        <v>7216</v>
      </c>
      <c r="K767" s="202">
        <v>0</v>
      </c>
      <c r="L767" s="202">
        <v>893</v>
      </c>
      <c r="M767" s="375">
        <v>16745</v>
      </c>
      <c r="N767" s="203">
        <v>0</v>
      </c>
      <c r="O767" s="204">
        <v>0</v>
      </c>
      <c r="P767" s="205">
        <v>0.09</v>
      </c>
      <c r="Q767" s="205">
        <v>2.5081781063744098E-2</v>
      </c>
      <c r="R767" s="206">
        <v>0</v>
      </c>
      <c r="S767" s="207">
        <v>31704</v>
      </c>
      <c r="T767" s="208">
        <v>0</v>
      </c>
      <c r="U767" s="208">
        <v>0</v>
      </c>
      <c r="V767" s="208">
        <v>0</v>
      </c>
      <c r="W767" s="208">
        <v>1786</v>
      </c>
      <c r="X767" s="378">
        <v>33490</v>
      </c>
      <c r="Y767" s="215">
        <v>0</v>
      </c>
      <c r="Z767" s="204">
        <v>0</v>
      </c>
      <c r="AA767" s="202">
        <v>0</v>
      </c>
      <c r="AB767" s="202">
        <v>0</v>
      </c>
      <c r="AC767" s="214">
        <v>0</v>
      </c>
      <c r="AE767" s="227">
        <f t="shared" si="33"/>
        <v>0</v>
      </c>
      <c r="AF767" s="228">
        <f t="shared" si="34"/>
        <v>0</v>
      </c>
      <c r="AG767" s="229">
        <f t="shared" si="35"/>
        <v>0</v>
      </c>
    </row>
    <row r="768" spans="1:33" s="209" customFormat="1" ht="13.8" x14ac:dyDescent="0.3">
      <c r="A768" s="210">
        <v>497</v>
      </c>
      <c r="B768" s="211">
        <v>497117332</v>
      </c>
      <c r="C768" s="212" t="s">
        <v>306</v>
      </c>
      <c r="D768" s="211">
        <v>117</v>
      </c>
      <c r="E768" s="212" t="s">
        <v>53</v>
      </c>
      <c r="F768" s="211">
        <v>332</v>
      </c>
      <c r="G768" s="213" t="s">
        <v>221</v>
      </c>
      <c r="H768" s="374">
        <v>2</v>
      </c>
      <c r="I768" s="201">
        <v>8749</v>
      </c>
      <c r="J768" s="202">
        <v>816</v>
      </c>
      <c r="K768" s="202">
        <v>0</v>
      </c>
      <c r="L768" s="202">
        <v>893</v>
      </c>
      <c r="M768" s="375">
        <v>10458</v>
      </c>
      <c r="N768" s="203">
        <v>0</v>
      </c>
      <c r="O768" s="204">
        <v>0</v>
      </c>
      <c r="P768" s="205">
        <v>0.09</v>
      </c>
      <c r="Q768" s="205">
        <v>1.6648563963842521E-2</v>
      </c>
      <c r="R768" s="206">
        <v>0</v>
      </c>
      <c r="S768" s="207">
        <v>19130</v>
      </c>
      <c r="T768" s="208">
        <v>0</v>
      </c>
      <c r="U768" s="208">
        <v>0</v>
      </c>
      <c r="V768" s="208">
        <v>0</v>
      </c>
      <c r="W768" s="208">
        <v>1786</v>
      </c>
      <c r="X768" s="378">
        <v>20916</v>
      </c>
      <c r="Y768" s="215">
        <v>0</v>
      </c>
      <c r="Z768" s="204">
        <v>0</v>
      </c>
      <c r="AA768" s="202">
        <v>0</v>
      </c>
      <c r="AB768" s="202">
        <v>0</v>
      </c>
      <c r="AC768" s="214">
        <v>0</v>
      </c>
      <c r="AE768" s="227">
        <f t="shared" si="33"/>
        <v>0</v>
      </c>
      <c r="AF768" s="228">
        <f t="shared" si="34"/>
        <v>0</v>
      </c>
      <c r="AG768" s="229">
        <f t="shared" si="35"/>
        <v>0</v>
      </c>
    </row>
    <row r="769" spans="1:33" s="209" customFormat="1" ht="13.8" x14ac:dyDescent="0.3">
      <c r="A769" s="210">
        <v>497</v>
      </c>
      <c r="B769" s="211">
        <v>497117340</v>
      </c>
      <c r="C769" s="212" t="s">
        <v>306</v>
      </c>
      <c r="D769" s="211">
        <v>117</v>
      </c>
      <c r="E769" s="212" t="s">
        <v>53</v>
      </c>
      <c r="F769" s="211">
        <v>340</v>
      </c>
      <c r="G769" s="213" t="s">
        <v>215</v>
      </c>
      <c r="H769" s="374">
        <v>3.5</v>
      </c>
      <c r="I769" s="201">
        <v>8749</v>
      </c>
      <c r="J769" s="202">
        <v>4460</v>
      </c>
      <c r="K769" s="202">
        <v>0</v>
      </c>
      <c r="L769" s="202">
        <v>893</v>
      </c>
      <c r="M769" s="375">
        <v>14102</v>
      </c>
      <c r="N769" s="203">
        <v>0</v>
      </c>
      <c r="O769" s="204">
        <v>0</v>
      </c>
      <c r="P769" s="205">
        <v>0.09</v>
      </c>
      <c r="Q769" s="205">
        <v>6.6566433026460897E-2</v>
      </c>
      <c r="R769" s="206">
        <v>0</v>
      </c>
      <c r="S769" s="207">
        <v>46233</v>
      </c>
      <c r="T769" s="208">
        <v>0</v>
      </c>
      <c r="U769" s="208">
        <v>0</v>
      </c>
      <c r="V769" s="208">
        <v>0</v>
      </c>
      <c r="W769" s="208">
        <v>3127</v>
      </c>
      <c r="X769" s="378">
        <v>49360</v>
      </c>
      <c r="Y769" s="215">
        <v>0</v>
      </c>
      <c r="Z769" s="204">
        <v>0</v>
      </c>
      <c r="AA769" s="202">
        <v>0</v>
      </c>
      <c r="AB769" s="202">
        <v>0</v>
      </c>
      <c r="AC769" s="214">
        <v>0</v>
      </c>
      <c r="AE769" s="227">
        <f t="shared" si="33"/>
        <v>0</v>
      </c>
      <c r="AF769" s="228">
        <f t="shared" si="34"/>
        <v>0</v>
      </c>
      <c r="AG769" s="229">
        <f t="shared" si="35"/>
        <v>0</v>
      </c>
    </row>
    <row r="770" spans="1:33" s="209" customFormat="1" ht="13.8" x14ac:dyDescent="0.3">
      <c r="A770" s="210">
        <v>497</v>
      </c>
      <c r="B770" s="211">
        <v>497117605</v>
      </c>
      <c r="C770" s="212" t="s">
        <v>306</v>
      </c>
      <c r="D770" s="211">
        <v>117</v>
      </c>
      <c r="E770" s="212" t="s">
        <v>53</v>
      </c>
      <c r="F770" s="211">
        <v>605</v>
      </c>
      <c r="G770" s="213" t="s">
        <v>216</v>
      </c>
      <c r="H770" s="374">
        <v>42</v>
      </c>
      <c r="I770" s="201">
        <v>9464</v>
      </c>
      <c r="J770" s="202">
        <v>7167</v>
      </c>
      <c r="K770" s="202">
        <v>0</v>
      </c>
      <c r="L770" s="202">
        <v>893</v>
      </c>
      <c r="M770" s="375">
        <v>17524</v>
      </c>
      <c r="N770" s="203">
        <v>0</v>
      </c>
      <c r="O770" s="204">
        <v>0</v>
      </c>
      <c r="P770" s="205">
        <v>0.09</v>
      </c>
      <c r="Q770" s="205">
        <v>5.4982757379932613E-2</v>
      </c>
      <c r="R770" s="206">
        <v>0</v>
      </c>
      <c r="S770" s="207">
        <v>698502</v>
      </c>
      <c r="T770" s="208">
        <v>0</v>
      </c>
      <c r="U770" s="208">
        <v>0</v>
      </c>
      <c r="V770" s="208">
        <v>0</v>
      </c>
      <c r="W770" s="208">
        <v>37506</v>
      </c>
      <c r="X770" s="378">
        <v>736008</v>
      </c>
      <c r="Y770" s="215">
        <v>0</v>
      </c>
      <c r="Z770" s="204">
        <v>0</v>
      </c>
      <c r="AA770" s="202">
        <v>0</v>
      </c>
      <c r="AB770" s="202">
        <v>0</v>
      </c>
      <c r="AC770" s="214">
        <v>0</v>
      </c>
      <c r="AE770" s="227">
        <f t="shared" si="33"/>
        <v>0</v>
      </c>
      <c r="AF770" s="228">
        <f t="shared" si="34"/>
        <v>0</v>
      </c>
      <c r="AG770" s="229">
        <f t="shared" si="35"/>
        <v>0</v>
      </c>
    </row>
    <row r="771" spans="1:33" s="209" customFormat="1" ht="13.8" x14ac:dyDescent="0.3">
      <c r="A771" s="210">
        <v>497</v>
      </c>
      <c r="B771" s="211">
        <v>497117670</v>
      </c>
      <c r="C771" s="212" t="s">
        <v>306</v>
      </c>
      <c r="D771" s="211">
        <v>117</v>
      </c>
      <c r="E771" s="212" t="s">
        <v>53</v>
      </c>
      <c r="F771" s="211">
        <v>670</v>
      </c>
      <c r="G771" s="213" t="s">
        <v>56</v>
      </c>
      <c r="H771" s="374">
        <v>8</v>
      </c>
      <c r="I771" s="201">
        <v>9429</v>
      </c>
      <c r="J771" s="202">
        <v>8524</v>
      </c>
      <c r="K771" s="202">
        <v>0</v>
      </c>
      <c r="L771" s="202">
        <v>893</v>
      </c>
      <c r="M771" s="375">
        <v>18846</v>
      </c>
      <c r="N771" s="203">
        <v>0</v>
      </c>
      <c r="O771" s="204">
        <v>0</v>
      </c>
      <c r="P771" s="205">
        <v>0.09</v>
      </c>
      <c r="Q771" s="205">
        <v>8.1085897208531529E-2</v>
      </c>
      <c r="R771" s="206">
        <v>0</v>
      </c>
      <c r="S771" s="207">
        <v>143624</v>
      </c>
      <c r="T771" s="208">
        <v>0</v>
      </c>
      <c r="U771" s="208">
        <v>0</v>
      </c>
      <c r="V771" s="208">
        <v>0</v>
      </c>
      <c r="W771" s="208">
        <v>7144</v>
      </c>
      <c r="X771" s="378">
        <v>150768</v>
      </c>
      <c r="Y771" s="215">
        <v>0</v>
      </c>
      <c r="Z771" s="204">
        <v>0</v>
      </c>
      <c r="AA771" s="202">
        <v>0</v>
      </c>
      <c r="AB771" s="202">
        <v>0</v>
      </c>
      <c r="AC771" s="214">
        <v>0</v>
      </c>
      <c r="AE771" s="227">
        <f t="shared" si="33"/>
        <v>0</v>
      </c>
      <c r="AF771" s="228">
        <f t="shared" si="34"/>
        <v>0</v>
      </c>
      <c r="AG771" s="229">
        <f t="shared" si="35"/>
        <v>0</v>
      </c>
    </row>
    <row r="772" spans="1:33" s="209" customFormat="1" ht="13.8" x14ac:dyDescent="0.3">
      <c r="A772" s="210">
        <v>497</v>
      </c>
      <c r="B772" s="211">
        <v>497117674</v>
      </c>
      <c r="C772" s="212" t="s">
        <v>306</v>
      </c>
      <c r="D772" s="211">
        <v>117</v>
      </c>
      <c r="E772" s="212" t="s">
        <v>53</v>
      </c>
      <c r="F772" s="211">
        <v>674</v>
      </c>
      <c r="G772" s="213" t="s">
        <v>57</v>
      </c>
      <c r="H772" s="374">
        <v>15</v>
      </c>
      <c r="I772" s="201">
        <v>10899</v>
      </c>
      <c r="J772" s="202">
        <v>4077</v>
      </c>
      <c r="K772" s="202">
        <v>0</v>
      </c>
      <c r="L772" s="202">
        <v>893</v>
      </c>
      <c r="M772" s="375">
        <v>15869</v>
      </c>
      <c r="N772" s="203">
        <v>0</v>
      </c>
      <c r="O772" s="204">
        <v>0</v>
      </c>
      <c r="P772" s="205">
        <v>0.18</v>
      </c>
      <c r="Q772" s="205">
        <v>4.952941453702054E-2</v>
      </c>
      <c r="R772" s="206">
        <v>0</v>
      </c>
      <c r="S772" s="207">
        <v>224640</v>
      </c>
      <c r="T772" s="208">
        <v>0</v>
      </c>
      <c r="U772" s="208">
        <v>0</v>
      </c>
      <c r="V772" s="208">
        <v>0</v>
      </c>
      <c r="W772" s="208">
        <v>13395</v>
      </c>
      <c r="X772" s="378">
        <v>238035</v>
      </c>
      <c r="Y772" s="215">
        <v>0</v>
      </c>
      <c r="Z772" s="204">
        <v>0</v>
      </c>
      <c r="AA772" s="202">
        <v>0</v>
      </c>
      <c r="AB772" s="202">
        <v>0</v>
      </c>
      <c r="AC772" s="214">
        <v>0</v>
      </c>
      <c r="AE772" s="227">
        <f t="shared" si="33"/>
        <v>0</v>
      </c>
      <c r="AF772" s="228">
        <f t="shared" si="34"/>
        <v>0</v>
      </c>
      <c r="AG772" s="229">
        <f t="shared" si="35"/>
        <v>0</v>
      </c>
    </row>
    <row r="773" spans="1:33" s="209" customFormat="1" ht="13.8" x14ac:dyDescent="0.3">
      <c r="A773" s="210">
        <v>497</v>
      </c>
      <c r="B773" s="211">
        <v>497117680</v>
      </c>
      <c r="C773" s="212" t="s">
        <v>306</v>
      </c>
      <c r="D773" s="211">
        <v>117</v>
      </c>
      <c r="E773" s="212" t="s">
        <v>53</v>
      </c>
      <c r="F773" s="211">
        <v>680</v>
      </c>
      <c r="G773" s="213" t="s">
        <v>174</v>
      </c>
      <c r="H773" s="374">
        <v>1</v>
      </c>
      <c r="I773" s="201">
        <v>10144.938800134816</v>
      </c>
      <c r="J773" s="202">
        <v>3820</v>
      </c>
      <c r="K773" s="202">
        <v>0</v>
      </c>
      <c r="L773" s="202">
        <v>893</v>
      </c>
      <c r="M773" s="375">
        <v>14857.938800134816</v>
      </c>
      <c r="N773" s="203">
        <v>0</v>
      </c>
      <c r="O773" s="204">
        <v>0</v>
      </c>
      <c r="P773" s="205">
        <v>0.09</v>
      </c>
      <c r="Q773" s="205">
        <v>2.8853541546142386E-3</v>
      </c>
      <c r="R773" s="206">
        <v>0</v>
      </c>
      <c r="S773" s="207">
        <v>13965</v>
      </c>
      <c r="T773" s="208">
        <v>0</v>
      </c>
      <c r="U773" s="208">
        <v>0</v>
      </c>
      <c r="V773" s="208">
        <v>0</v>
      </c>
      <c r="W773" s="208">
        <v>893</v>
      </c>
      <c r="X773" s="378">
        <v>14858</v>
      </c>
      <c r="Y773" s="215">
        <v>0</v>
      </c>
      <c r="Z773" s="204">
        <v>0</v>
      </c>
      <c r="AA773" s="202">
        <v>0</v>
      </c>
      <c r="AB773" s="202">
        <v>0</v>
      </c>
      <c r="AC773" s="214">
        <v>0</v>
      </c>
      <c r="AE773" s="227">
        <f t="shared" si="33"/>
        <v>0</v>
      </c>
      <c r="AF773" s="228">
        <f t="shared" si="34"/>
        <v>0</v>
      </c>
      <c r="AG773" s="229">
        <f t="shared" si="35"/>
        <v>0</v>
      </c>
    </row>
    <row r="774" spans="1:33" s="209" customFormat="1" ht="13.8" x14ac:dyDescent="0.3">
      <c r="A774" s="210">
        <v>497</v>
      </c>
      <c r="B774" s="211">
        <v>497117683</v>
      </c>
      <c r="C774" s="212" t="s">
        <v>306</v>
      </c>
      <c r="D774" s="211">
        <v>117</v>
      </c>
      <c r="E774" s="212" t="s">
        <v>53</v>
      </c>
      <c r="F774" s="211">
        <v>683</v>
      </c>
      <c r="G774" s="213" t="s">
        <v>58</v>
      </c>
      <c r="H774" s="374">
        <v>3</v>
      </c>
      <c r="I774" s="201">
        <v>8983</v>
      </c>
      <c r="J774" s="202">
        <v>6837</v>
      </c>
      <c r="K774" s="202">
        <v>0</v>
      </c>
      <c r="L774" s="202">
        <v>893</v>
      </c>
      <c r="M774" s="375">
        <v>16713</v>
      </c>
      <c r="N774" s="203">
        <v>0</v>
      </c>
      <c r="O774" s="204">
        <v>0</v>
      </c>
      <c r="P774" s="205">
        <v>0.09</v>
      </c>
      <c r="Q774" s="205">
        <v>2.9171521974354984E-2</v>
      </c>
      <c r="R774" s="206">
        <v>0</v>
      </c>
      <c r="S774" s="207">
        <v>47460</v>
      </c>
      <c r="T774" s="208">
        <v>0</v>
      </c>
      <c r="U774" s="208">
        <v>0</v>
      </c>
      <c r="V774" s="208">
        <v>0</v>
      </c>
      <c r="W774" s="208">
        <v>2680</v>
      </c>
      <c r="X774" s="378">
        <v>50140</v>
      </c>
      <c r="Y774" s="215">
        <v>0</v>
      </c>
      <c r="Z774" s="204">
        <v>0</v>
      </c>
      <c r="AA774" s="202">
        <v>0</v>
      </c>
      <c r="AB774" s="202">
        <v>0</v>
      </c>
      <c r="AC774" s="214">
        <v>0</v>
      </c>
      <c r="AE774" s="227">
        <f t="shared" si="33"/>
        <v>0</v>
      </c>
      <c r="AF774" s="228">
        <f t="shared" si="34"/>
        <v>0</v>
      </c>
      <c r="AG774" s="229">
        <f t="shared" si="35"/>
        <v>0</v>
      </c>
    </row>
    <row r="775" spans="1:33" s="209" customFormat="1" ht="13.8" x14ac:dyDescent="0.3">
      <c r="A775" s="210">
        <v>497</v>
      </c>
      <c r="B775" s="211">
        <v>497117750</v>
      </c>
      <c r="C775" s="212" t="s">
        <v>306</v>
      </c>
      <c r="D775" s="211">
        <v>117</v>
      </c>
      <c r="E775" s="212" t="s">
        <v>53</v>
      </c>
      <c r="F775" s="211">
        <v>750</v>
      </c>
      <c r="G775" s="213" t="s">
        <v>61</v>
      </c>
      <c r="H775" s="374">
        <v>1</v>
      </c>
      <c r="I775" s="201">
        <v>10476.143233618233</v>
      </c>
      <c r="J775" s="202">
        <v>7620</v>
      </c>
      <c r="K775" s="202">
        <v>0</v>
      </c>
      <c r="L775" s="202">
        <v>893</v>
      </c>
      <c r="M775" s="375">
        <v>18989.143233618233</v>
      </c>
      <c r="N775" s="203">
        <v>0</v>
      </c>
      <c r="O775" s="204">
        <v>0</v>
      </c>
      <c r="P775" s="205">
        <v>0.09</v>
      </c>
      <c r="Q775" s="205">
        <v>2.8457421018540204E-2</v>
      </c>
      <c r="R775" s="206">
        <v>0</v>
      </c>
      <c r="S775" s="207">
        <v>18096</v>
      </c>
      <c r="T775" s="208">
        <v>0</v>
      </c>
      <c r="U775" s="208">
        <v>0</v>
      </c>
      <c r="V775" s="208">
        <v>0</v>
      </c>
      <c r="W775" s="208">
        <v>893</v>
      </c>
      <c r="X775" s="378">
        <v>18989</v>
      </c>
      <c r="Y775" s="215">
        <v>0</v>
      </c>
      <c r="Z775" s="204">
        <v>0</v>
      </c>
      <c r="AA775" s="202">
        <v>0</v>
      </c>
      <c r="AB775" s="202">
        <v>0</v>
      </c>
      <c r="AC775" s="214">
        <v>0</v>
      </c>
      <c r="AE775" s="227">
        <f t="shared" si="33"/>
        <v>0</v>
      </c>
      <c r="AF775" s="228">
        <f t="shared" si="34"/>
        <v>0</v>
      </c>
      <c r="AG775" s="229">
        <f t="shared" si="35"/>
        <v>0</v>
      </c>
    </row>
    <row r="776" spans="1:33" s="209" customFormat="1" ht="13.8" x14ac:dyDescent="0.3">
      <c r="A776" s="210">
        <v>497</v>
      </c>
      <c r="B776" s="211">
        <v>497117755</v>
      </c>
      <c r="C776" s="212" t="s">
        <v>306</v>
      </c>
      <c r="D776" s="211">
        <v>117</v>
      </c>
      <c r="E776" s="212" t="s">
        <v>53</v>
      </c>
      <c r="F776" s="211">
        <v>755</v>
      </c>
      <c r="G776" s="213" t="s">
        <v>62</v>
      </c>
      <c r="H776" s="374">
        <v>2</v>
      </c>
      <c r="I776" s="201">
        <v>8410</v>
      </c>
      <c r="J776" s="202">
        <v>3506</v>
      </c>
      <c r="K776" s="202">
        <v>0</v>
      </c>
      <c r="L776" s="202">
        <v>893</v>
      </c>
      <c r="M776" s="375">
        <v>12809</v>
      </c>
      <c r="N776" s="203">
        <v>0</v>
      </c>
      <c r="O776" s="204">
        <v>0</v>
      </c>
      <c r="P776" s="205">
        <v>0.18</v>
      </c>
      <c r="Q776" s="205">
        <v>1.461950829431625E-2</v>
      </c>
      <c r="R776" s="206">
        <v>0</v>
      </c>
      <c r="S776" s="207">
        <v>23832</v>
      </c>
      <c r="T776" s="208">
        <v>0</v>
      </c>
      <c r="U776" s="208">
        <v>0</v>
      </c>
      <c r="V776" s="208">
        <v>0</v>
      </c>
      <c r="W776" s="208">
        <v>1786</v>
      </c>
      <c r="X776" s="378">
        <v>25618</v>
      </c>
      <c r="Y776" s="215">
        <v>0</v>
      </c>
      <c r="Z776" s="204">
        <v>0</v>
      </c>
      <c r="AA776" s="202">
        <v>0</v>
      </c>
      <c r="AB776" s="202">
        <v>0</v>
      </c>
      <c r="AC776" s="214">
        <v>0</v>
      </c>
      <c r="AE776" s="227">
        <f t="shared" si="33"/>
        <v>0</v>
      </c>
      <c r="AF776" s="228">
        <f t="shared" si="34"/>
        <v>0</v>
      </c>
      <c r="AG776" s="229">
        <f t="shared" si="35"/>
        <v>0</v>
      </c>
    </row>
    <row r="777" spans="1:33" s="209" customFormat="1" ht="13.8" x14ac:dyDescent="0.3">
      <c r="A777" s="210">
        <v>497</v>
      </c>
      <c r="B777" s="211">
        <v>497117766</v>
      </c>
      <c r="C777" s="212" t="s">
        <v>306</v>
      </c>
      <c r="D777" s="211">
        <v>117</v>
      </c>
      <c r="E777" s="212" t="s">
        <v>53</v>
      </c>
      <c r="F777" s="211">
        <v>766</v>
      </c>
      <c r="G777" s="213" t="s">
        <v>259</v>
      </c>
      <c r="H777" s="374">
        <v>2</v>
      </c>
      <c r="I777" s="201">
        <v>10127</v>
      </c>
      <c r="J777" s="202">
        <v>3241</v>
      </c>
      <c r="K777" s="202">
        <v>0</v>
      </c>
      <c r="L777" s="202">
        <v>893</v>
      </c>
      <c r="M777" s="375">
        <v>14261</v>
      </c>
      <c r="N777" s="203">
        <v>0</v>
      </c>
      <c r="O777" s="204">
        <v>0</v>
      </c>
      <c r="P777" s="205">
        <v>0.09</v>
      </c>
      <c r="Q777" s="205">
        <v>3.3122020651208334E-3</v>
      </c>
      <c r="R777" s="206">
        <v>0</v>
      </c>
      <c r="S777" s="207">
        <v>26736</v>
      </c>
      <c r="T777" s="208">
        <v>0</v>
      </c>
      <c r="U777" s="208">
        <v>0</v>
      </c>
      <c r="V777" s="208">
        <v>0</v>
      </c>
      <c r="W777" s="208">
        <v>1786</v>
      </c>
      <c r="X777" s="378">
        <v>28522</v>
      </c>
      <c r="Y777" s="215">
        <v>0</v>
      </c>
      <c r="Z777" s="204">
        <v>0</v>
      </c>
      <c r="AA777" s="202">
        <v>0</v>
      </c>
      <c r="AB777" s="202">
        <v>0</v>
      </c>
      <c r="AC777" s="214">
        <v>0</v>
      </c>
      <c r="AE777" s="227">
        <f t="shared" si="33"/>
        <v>0</v>
      </c>
      <c r="AF777" s="228">
        <f t="shared" si="34"/>
        <v>0</v>
      </c>
      <c r="AG777" s="229">
        <f t="shared" si="35"/>
        <v>0</v>
      </c>
    </row>
    <row r="778" spans="1:33" s="209" customFormat="1" ht="13.8" x14ac:dyDescent="0.3">
      <c r="A778" s="210">
        <v>498</v>
      </c>
      <c r="B778" s="211">
        <v>498281061</v>
      </c>
      <c r="C778" s="212" t="s">
        <v>315</v>
      </c>
      <c r="D778" s="211">
        <v>281</v>
      </c>
      <c r="E778" s="212" t="s">
        <v>169</v>
      </c>
      <c r="F778" s="211">
        <v>61</v>
      </c>
      <c r="G778" s="213" t="s">
        <v>170</v>
      </c>
      <c r="H778" s="374">
        <v>1</v>
      </c>
      <c r="I778" s="201">
        <v>12191.459040508957</v>
      </c>
      <c r="J778" s="202">
        <v>889</v>
      </c>
      <c r="K778" s="202">
        <v>0</v>
      </c>
      <c r="L778" s="202">
        <v>893</v>
      </c>
      <c r="M778" s="375">
        <v>13973.459040508957</v>
      </c>
      <c r="N778" s="203">
        <v>0</v>
      </c>
      <c r="O778" s="204">
        <v>0</v>
      </c>
      <c r="P778" s="205">
        <v>0.09</v>
      </c>
      <c r="Q778" s="205">
        <v>3.4151233897683042E-2</v>
      </c>
      <c r="R778" s="206">
        <v>0</v>
      </c>
      <c r="S778" s="207">
        <v>13080</v>
      </c>
      <c r="T778" s="208">
        <v>0</v>
      </c>
      <c r="U778" s="208">
        <v>0</v>
      </c>
      <c r="V778" s="208">
        <v>0</v>
      </c>
      <c r="W778" s="208">
        <v>893</v>
      </c>
      <c r="X778" s="378">
        <v>13973</v>
      </c>
      <c r="Y778" s="215">
        <v>0</v>
      </c>
      <c r="Z778" s="204">
        <v>0</v>
      </c>
      <c r="AA778" s="202">
        <v>0</v>
      </c>
      <c r="AB778" s="202">
        <v>0</v>
      </c>
      <c r="AC778" s="214">
        <v>0</v>
      </c>
      <c r="AE778" s="227">
        <f t="shared" ref="AE778:AE841" si="36">IFERROR(VLOOKUP($B778,_18PJ,7,FALSE),0)</f>
        <v>0</v>
      </c>
      <c r="AF778" s="228">
        <f t="shared" ref="AF778:AF841" si="37">IFERROR(VLOOKUP($B778,_18PJ,8,FALSE),0)</f>
        <v>0</v>
      </c>
      <c r="AG778" s="229">
        <f t="shared" ref="AG778:AG841" si="38">IFERROR(VLOOKUP($B778,_18PJ,9,FALSE),0)</f>
        <v>0</v>
      </c>
    </row>
    <row r="779" spans="1:33" s="209" customFormat="1" ht="13.8" x14ac:dyDescent="0.3">
      <c r="A779" s="210">
        <v>498</v>
      </c>
      <c r="B779" s="211">
        <v>498281281</v>
      </c>
      <c r="C779" s="212" t="s">
        <v>315</v>
      </c>
      <c r="D779" s="211">
        <v>281</v>
      </c>
      <c r="E779" s="212" t="s">
        <v>169</v>
      </c>
      <c r="F779" s="211">
        <v>281</v>
      </c>
      <c r="G779" s="213" t="s">
        <v>169</v>
      </c>
      <c r="H779" s="374">
        <v>346</v>
      </c>
      <c r="I779" s="201">
        <v>11930</v>
      </c>
      <c r="J779" s="202">
        <v>19</v>
      </c>
      <c r="K779" s="202">
        <v>0</v>
      </c>
      <c r="L779" s="202">
        <v>893</v>
      </c>
      <c r="M779" s="375">
        <v>12842</v>
      </c>
      <c r="N779" s="203">
        <v>0</v>
      </c>
      <c r="O779" s="204">
        <v>0</v>
      </c>
      <c r="P779" s="205">
        <v>0.18</v>
      </c>
      <c r="Q779" s="205">
        <v>0.12319189346422224</v>
      </c>
      <c r="R779" s="206">
        <v>0</v>
      </c>
      <c r="S779" s="207">
        <v>4134354</v>
      </c>
      <c r="T779" s="208">
        <v>0</v>
      </c>
      <c r="U779" s="208">
        <v>0</v>
      </c>
      <c r="V779" s="208">
        <v>0</v>
      </c>
      <c r="W779" s="208">
        <v>308978</v>
      </c>
      <c r="X779" s="378">
        <v>4443332</v>
      </c>
      <c r="Y779" s="215">
        <v>0</v>
      </c>
      <c r="Z779" s="204">
        <v>0</v>
      </c>
      <c r="AA779" s="202">
        <v>0</v>
      </c>
      <c r="AB779" s="202">
        <v>0</v>
      </c>
      <c r="AC779" s="214">
        <v>0</v>
      </c>
      <c r="AE779" s="227">
        <f t="shared" si="36"/>
        <v>0</v>
      </c>
      <c r="AF779" s="228">
        <f t="shared" si="37"/>
        <v>0</v>
      </c>
      <c r="AG779" s="229">
        <f t="shared" si="38"/>
        <v>0</v>
      </c>
    </row>
    <row r="780" spans="1:33" s="209" customFormat="1" ht="13.8" x14ac:dyDescent="0.3">
      <c r="A780" s="210">
        <v>499</v>
      </c>
      <c r="B780" s="211">
        <v>499061061</v>
      </c>
      <c r="C780" s="212" t="s">
        <v>316</v>
      </c>
      <c r="D780" s="211">
        <v>61</v>
      </c>
      <c r="E780" s="212" t="s">
        <v>170</v>
      </c>
      <c r="F780" s="211">
        <v>61</v>
      </c>
      <c r="G780" s="213" t="s">
        <v>170</v>
      </c>
      <c r="H780" s="374">
        <v>124</v>
      </c>
      <c r="I780" s="201">
        <v>10803</v>
      </c>
      <c r="J780" s="202">
        <v>788</v>
      </c>
      <c r="K780" s="202">
        <v>0</v>
      </c>
      <c r="L780" s="202">
        <v>893</v>
      </c>
      <c r="M780" s="375">
        <v>12484</v>
      </c>
      <c r="N780" s="203">
        <v>0</v>
      </c>
      <c r="O780" s="204">
        <v>0</v>
      </c>
      <c r="P780" s="205">
        <v>0.09</v>
      </c>
      <c r="Q780" s="205">
        <v>3.4151233897683042E-2</v>
      </c>
      <c r="R780" s="206">
        <v>0</v>
      </c>
      <c r="S780" s="207">
        <v>1437284</v>
      </c>
      <c r="T780" s="208">
        <v>0</v>
      </c>
      <c r="U780" s="208">
        <v>0</v>
      </c>
      <c r="V780" s="208">
        <v>0</v>
      </c>
      <c r="W780" s="208">
        <v>110732</v>
      </c>
      <c r="X780" s="378">
        <v>1548016</v>
      </c>
      <c r="Y780" s="215">
        <v>0</v>
      </c>
      <c r="Z780" s="204">
        <v>0</v>
      </c>
      <c r="AA780" s="202">
        <v>0</v>
      </c>
      <c r="AB780" s="202">
        <v>0</v>
      </c>
      <c r="AC780" s="214">
        <v>0</v>
      </c>
      <c r="AE780" s="227">
        <f t="shared" si="36"/>
        <v>0</v>
      </c>
      <c r="AF780" s="228">
        <f t="shared" si="37"/>
        <v>0</v>
      </c>
      <c r="AG780" s="229">
        <f t="shared" si="38"/>
        <v>0</v>
      </c>
    </row>
    <row r="781" spans="1:33" s="209" customFormat="1" ht="13.8" x14ac:dyDescent="0.3">
      <c r="A781" s="210">
        <v>499</v>
      </c>
      <c r="B781" s="211">
        <v>499061137</v>
      </c>
      <c r="C781" s="212" t="s">
        <v>316</v>
      </c>
      <c r="D781" s="211">
        <v>61</v>
      </c>
      <c r="E781" s="212" t="s">
        <v>170</v>
      </c>
      <c r="F781" s="211">
        <v>137</v>
      </c>
      <c r="G781" s="213" t="s">
        <v>210</v>
      </c>
      <c r="H781" s="374">
        <v>5</v>
      </c>
      <c r="I781" s="201">
        <v>14107</v>
      </c>
      <c r="J781" s="202">
        <v>23</v>
      </c>
      <c r="K781" s="202">
        <v>0</v>
      </c>
      <c r="L781" s="202">
        <v>893</v>
      </c>
      <c r="M781" s="375">
        <v>15023</v>
      </c>
      <c r="N781" s="203">
        <v>0</v>
      </c>
      <c r="O781" s="204">
        <v>0</v>
      </c>
      <c r="P781" s="205">
        <v>0.18</v>
      </c>
      <c r="Q781" s="205">
        <v>0.12502659225609097</v>
      </c>
      <c r="R781" s="206">
        <v>0</v>
      </c>
      <c r="S781" s="207">
        <v>70650</v>
      </c>
      <c r="T781" s="208">
        <v>0</v>
      </c>
      <c r="U781" s="208">
        <v>0</v>
      </c>
      <c r="V781" s="208">
        <v>0</v>
      </c>
      <c r="W781" s="208">
        <v>4465</v>
      </c>
      <c r="X781" s="378">
        <v>75115</v>
      </c>
      <c r="Y781" s="215">
        <v>0</v>
      </c>
      <c r="Z781" s="204">
        <v>0</v>
      </c>
      <c r="AA781" s="202">
        <v>0</v>
      </c>
      <c r="AB781" s="202">
        <v>0</v>
      </c>
      <c r="AC781" s="214">
        <v>0</v>
      </c>
      <c r="AE781" s="227">
        <f t="shared" si="36"/>
        <v>0</v>
      </c>
      <c r="AF781" s="228">
        <f t="shared" si="37"/>
        <v>0</v>
      </c>
      <c r="AG781" s="229">
        <f t="shared" si="38"/>
        <v>0</v>
      </c>
    </row>
    <row r="782" spans="1:33" s="209" customFormat="1" ht="13.8" x14ac:dyDescent="0.3">
      <c r="A782" s="210">
        <v>499</v>
      </c>
      <c r="B782" s="211">
        <v>499061161</v>
      </c>
      <c r="C782" s="212" t="s">
        <v>316</v>
      </c>
      <c r="D782" s="211">
        <v>61</v>
      </c>
      <c r="E782" s="212" t="s">
        <v>170</v>
      </c>
      <c r="F782" s="211">
        <v>161</v>
      </c>
      <c r="G782" s="213" t="s">
        <v>173</v>
      </c>
      <c r="H782" s="374">
        <v>10</v>
      </c>
      <c r="I782" s="201">
        <v>10389</v>
      </c>
      <c r="J782" s="202">
        <v>4316</v>
      </c>
      <c r="K782" s="202">
        <v>0</v>
      </c>
      <c r="L782" s="202">
        <v>893</v>
      </c>
      <c r="M782" s="375">
        <v>15598</v>
      </c>
      <c r="N782" s="203">
        <v>0</v>
      </c>
      <c r="O782" s="204">
        <v>0</v>
      </c>
      <c r="P782" s="205">
        <v>0.09</v>
      </c>
      <c r="Q782" s="205">
        <v>7.2135314562177533E-3</v>
      </c>
      <c r="R782" s="206">
        <v>0</v>
      </c>
      <c r="S782" s="207">
        <v>147050</v>
      </c>
      <c r="T782" s="208">
        <v>0</v>
      </c>
      <c r="U782" s="208">
        <v>0</v>
      </c>
      <c r="V782" s="208">
        <v>0</v>
      </c>
      <c r="W782" s="208">
        <v>8930</v>
      </c>
      <c r="X782" s="378">
        <v>155980</v>
      </c>
      <c r="Y782" s="215">
        <v>0</v>
      </c>
      <c r="Z782" s="204">
        <v>0</v>
      </c>
      <c r="AA782" s="202">
        <v>0</v>
      </c>
      <c r="AB782" s="202">
        <v>0</v>
      </c>
      <c r="AC782" s="214">
        <v>0</v>
      </c>
      <c r="AE782" s="227">
        <f t="shared" si="36"/>
        <v>0</v>
      </c>
      <c r="AF782" s="228">
        <f t="shared" si="37"/>
        <v>0</v>
      </c>
      <c r="AG782" s="229">
        <f t="shared" si="38"/>
        <v>0</v>
      </c>
    </row>
    <row r="783" spans="1:33" s="209" customFormat="1" ht="13.8" x14ac:dyDescent="0.3">
      <c r="A783" s="210">
        <v>499</v>
      </c>
      <c r="B783" s="211">
        <v>499061227</v>
      </c>
      <c r="C783" s="212" t="s">
        <v>316</v>
      </c>
      <c r="D783" s="211">
        <v>61</v>
      </c>
      <c r="E783" s="212" t="s">
        <v>170</v>
      </c>
      <c r="F783" s="211">
        <v>227</v>
      </c>
      <c r="G783" s="213" t="s">
        <v>255</v>
      </c>
      <c r="H783" s="374">
        <v>1</v>
      </c>
      <c r="I783" s="201">
        <v>10127</v>
      </c>
      <c r="J783" s="202">
        <v>2266</v>
      </c>
      <c r="K783" s="202">
        <v>0</v>
      </c>
      <c r="L783" s="202">
        <v>893</v>
      </c>
      <c r="M783" s="375">
        <v>13286</v>
      </c>
      <c r="N783" s="203">
        <v>0</v>
      </c>
      <c r="O783" s="204">
        <v>0</v>
      </c>
      <c r="P783" s="205">
        <v>0.18</v>
      </c>
      <c r="Q783" s="205">
        <v>1.102104844517165E-2</v>
      </c>
      <c r="R783" s="206">
        <v>0</v>
      </c>
      <c r="S783" s="207">
        <v>12393</v>
      </c>
      <c r="T783" s="208">
        <v>0</v>
      </c>
      <c r="U783" s="208">
        <v>0</v>
      </c>
      <c r="V783" s="208">
        <v>0</v>
      </c>
      <c r="W783" s="208">
        <v>893</v>
      </c>
      <c r="X783" s="378">
        <v>13286</v>
      </c>
      <c r="Y783" s="215">
        <v>0</v>
      </c>
      <c r="Z783" s="204">
        <v>0</v>
      </c>
      <c r="AA783" s="202">
        <v>0</v>
      </c>
      <c r="AB783" s="202">
        <v>0</v>
      </c>
      <c r="AC783" s="214">
        <v>0</v>
      </c>
      <c r="AE783" s="227">
        <f t="shared" si="36"/>
        <v>0</v>
      </c>
      <c r="AF783" s="228">
        <f t="shared" si="37"/>
        <v>0</v>
      </c>
      <c r="AG783" s="229">
        <f t="shared" si="38"/>
        <v>0</v>
      </c>
    </row>
    <row r="784" spans="1:33" s="209" customFormat="1" ht="13.8" x14ac:dyDescent="0.3">
      <c r="A784" s="210">
        <v>499</v>
      </c>
      <c r="B784" s="211">
        <v>499061278</v>
      </c>
      <c r="C784" s="212" t="s">
        <v>316</v>
      </c>
      <c r="D784" s="211">
        <v>61</v>
      </c>
      <c r="E784" s="212" t="s">
        <v>170</v>
      </c>
      <c r="F784" s="211">
        <v>278</v>
      </c>
      <c r="G784" s="213" t="s">
        <v>212</v>
      </c>
      <c r="H784" s="374">
        <v>1</v>
      </c>
      <c r="I784" s="201">
        <v>10713.120469483569</v>
      </c>
      <c r="J784" s="202">
        <v>2905</v>
      </c>
      <c r="K784" s="202">
        <v>0</v>
      </c>
      <c r="L784" s="202">
        <v>893</v>
      </c>
      <c r="M784" s="375">
        <v>14511.120469483569</v>
      </c>
      <c r="N784" s="203">
        <v>0</v>
      </c>
      <c r="O784" s="204">
        <v>0</v>
      </c>
      <c r="P784" s="205">
        <v>0.09</v>
      </c>
      <c r="Q784" s="205">
        <v>5.4729339500858079E-2</v>
      </c>
      <c r="R784" s="206">
        <v>0</v>
      </c>
      <c r="S784" s="207">
        <v>13618</v>
      </c>
      <c r="T784" s="208">
        <v>0</v>
      </c>
      <c r="U784" s="208">
        <v>0</v>
      </c>
      <c r="V784" s="208">
        <v>0</v>
      </c>
      <c r="W784" s="208">
        <v>893</v>
      </c>
      <c r="X784" s="378">
        <v>14511</v>
      </c>
      <c r="Y784" s="215">
        <v>0</v>
      </c>
      <c r="Z784" s="204">
        <v>0</v>
      </c>
      <c r="AA784" s="202">
        <v>0</v>
      </c>
      <c r="AB784" s="202">
        <v>0</v>
      </c>
      <c r="AC784" s="214">
        <v>0</v>
      </c>
      <c r="AE784" s="227">
        <f t="shared" si="36"/>
        <v>0</v>
      </c>
      <c r="AF784" s="228">
        <f t="shared" si="37"/>
        <v>0</v>
      </c>
      <c r="AG784" s="229">
        <f t="shared" si="38"/>
        <v>0</v>
      </c>
    </row>
    <row r="785" spans="1:33" s="209" customFormat="1" ht="13.8" x14ac:dyDescent="0.3">
      <c r="A785" s="210">
        <v>499</v>
      </c>
      <c r="B785" s="211">
        <v>499061281</v>
      </c>
      <c r="C785" s="212" t="s">
        <v>316</v>
      </c>
      <c r="D785" s="211">
        <v>61</v>
      </c>
      <c r="E785" s="212" t="s">
        <v>170</v>
      </c>
      <c r="F785" s="211">
        <v>281</v>
      </c>
      <c r="G785" s="213" t="s">
        <v>169</v>
      </c>
      <c r="H785" s="374">
        <v>348</v>
      </c>
      <c r="I785" s="201">
        <v>11220</v>
      </c>
      <c r="J785" s="202">
        <v>17</v>
      </c>
      <c r="K785" s="202">
        <v>0</v>
      </c>
      <c r="L785" s="202">
        <v>893</v>
      </c>
      <c r="M785" s="375">
        <v>12130</v>
      </c>
      <c r="N785" s="203">
        <v>0</v>
      </c>
      <c r="O785" s="204">
        <v>0</v>
      </c>
      <c r="P785" s="205">
        <v>0.18</v>
      </c>
      <c r="Q785" s="205">
        <v>0.12319189346422224</v>
      </c>
      <c r="R785" s="206">
        <v>0</v>
      </c>
      <c r="S785" s="207">
        <v>3910476</v>
      </c>
      <c r="T785" s="208">
        <v>0</v>
      </c>
      <c r="U785" s="208">
        <v>0</v>
      </c>
      <c r="V785" s="208">
        <v>0</v>
      </c>
      <c r="W785" s="208">
        <v>310764</v>
      </c>
      <c r="X785" s="378">
        <v>4221240</v>
      </c>
      <c r="Y785" s="215">
        <v>0</v>
      </c>
      <c r="Z785" s="204">
        <v>0</v>
      </c>
      <c r="AA785" s="202">
        <v>0</v>
      </c>
      <c r="AB785" s="202">
        <v>0</v>
      </c>
      <c r="AC785" s="214">
        <v>0</v>
      </c>
      <c r="AE785" s="227">
        <f t="shared" si="36"/>
        <v>0</v>
      </c>
      <c r="AF785" s="228">
        <f t="shared" si="37"/>
        <v>0</v>
      </c>
      <c r="AG785" s="229">
        <f t="shared" si="38"/>
        <v>0</v>
      </c>
    </row>
    <row r="786" spans="1:33" s="209" customFormat="1" ht="13.8" x14ac:dyDescent="0.3">
      <c r="A786" s="210">
        <v>499</v>
      </c>
      <c r="B786" s="211">
        <v>499061332</v>
      </c>
      <c r="C786" s="212" t="s">
        <v>316</v>
      </c>
      <c r="D786" s="211">
        <v>61</v>
      </c>
      <c r="E786" s="212" t="s">
        <v>170</v>
      </c>
      <c r="F786" s="211">
        <v>332</v>
      </c>
      <c r="G786" s="213" t="s">
        <v>221</v>
      </c>
      <c r="H786" s="374">
        <v>19</v>
      </c>
      <c r="I786" s="201">
        <v>12072</v>
      </c>
      <c r="J786" s="202">
        <v>1126</v>
      </c>
      <c r="K786" s="202">
        <v>0</v>
      </c>
      <c r="L786" s="202">
        <v>893</v>
      </c>
      <c r="M786" s="375">
        <v>14091</v>
      </c>
      <c r="N786" s="203">
        <v>0</v>
      </c>
      <c r="O786" s="204">
        <v>0</v>
      </c>
      <c r="P786" s="205">
        <v>0.09</v>
      </c>
      <c r="Q786" s="205">
        <v>1.6648563963842521E-2</v>
      </c>
      <c r="R786" s="206">
        <v>0</v>
      </c>
      <c r="S786" s="207">
        <v>250762</v>
      </c>
      <c r="T786" s="208">
        <v>0</v>
      </c>
      <c r="U786" s="208">
        <v>0</v>
      </c>
      <c r="V786" s="208">
        <v>0</v>
      </c>
      <c r="W786" s="208">
        <v>16967</v>
      </c>
      <c r="X786" s="378">
        <v>267729</v>
      </c>
      <c r="Y786" s="215">
        <v>0</v>
      </c>
      <c r="Z786" s="204">
        <v>0</v>
      </c>
      <c r="AA786" s="202">
        <v>0</v>
      </c>
      <c r="AB786" s="202">
        <v>0</v>
      </c>
      <c r="AC786" s="214">
        <v>0</v>
      </c>
      <c r="AE786" s="227">
        <f t="shared" si="36"/>
        <v>0</v>
      </c>
      <c r="AF786" s="228">
        <f t="shared" si="37"/>
        <v>0</v>
      </c>
      <c r="AG786" s="229">
        <f t="shared" si="38"/>
        <v>0</v>
      </c>
    </row>
    <row r="787" spans="1:33" s="209" customFormat="1" ht="13.8" x14ac:dyDescent="0.3">
      <c r="A787" s="210">
        <v>3501</v>
      </c>
      <c r="B787" s="211">
        <v>3501137061</v>
      </c>
      <c r="C787" s="212" t="s">
        <v>317</v>
      </c>
      <c r="D787" s="211">
        <v>137</v>
      </c>
      <c r="E787" s="212" t="s">
        <v>210</v>
      </c>
      <c r="F787" s="211">
        <v>61</v>
      </c>
      <c r="G787" s="213" t="s">
        <v>170</v>
      </c>
      <c r="H787" s="374">
        <v>18</v>
      </c>
      <c r="I787" s="201">
        <v>13754</v>
      </c>
      <c r="J787" s="202">
        <v>1003</v>
      </c>
      <c r="K787" s="202">
        <v>0</v>
      </c>
      <c r="L787" s="202">
        <v>893</v>
      </c>
      <c r="M787" s="375">
        <v>15650</v>
      </c>
      <c r="N787" s="203">
        <v>0</v>
      </c>
      <c r="O787" s="204">
        <v>0</v>
      </c>
      <c r="P787" s="205">
        <v>0.09</v>
      </c>
      <c r="Q787" s="205">
        <v>3.4151233897683042E-2</v>
      </c>
      <c r="R787" s="206">
        <v>0</v>
      </c>
      <c r="S787" s="207">
        <v>265626</v>
      </c>
      <c r="T787" s="208">
        <v>0</v>
      </c>
      <c r="U787" s="208">
        <v>0</v>
      </c>
      <c r="V787" s="208">
        <v>0</v>
      </c>
      <c r="W787" s="208">
        <v>16074</v>
      </c>
      <c r="X787" s="378">
        <v>281700</v>
      </c>
      <c r="Y787" s="215">
        <v>0</v>
      </c>
      <c r="Z787" s="204">
        <v>0</v>
      </c>
      <c r="AA787" s="202">
        <v>0</v>
      </c>
      <c r="AB787" s="202">
        <v>0</v>
      </c>
      <c r="AC787" s="214">
        <v>0</v>
      </c>
      <c r="AE787" s="227">
        <f t="shared" si="36"/>
        <v>0</v>
      </c>
      <c r="AF787" s="228">
        <f t="shared" si="37"/>
        <v>0</v>
      </c>
      <c r="AG787" s="229">
        <f t="shared" si="38"/>
        <v>0</v>
      </c>
    </row>
    <row r="788" spans="1:33" s="209" customFormat="1" ht="13.8" x14ac:dyDescent="0.3">
      <c r="A788" s="210">
        <v>3501</v>
      </c>
      <c r="B788" s="211">
        <v>3501137137</v>
      </c>
      <c r="C788" s="212" t="s">
        <v>317</v>
      </c>
      <c r="D788" s="211">
        <v>137</v>
      </c>
      <c r="E788" s="212" t="s">
        <v>210</v>
      </c>
      <c r="F788" s="211">
        <v>137</v>
      </c>
      <c r="G788" s="213" t="s">
        <v>210</v>
      </c>
      <c r="H788" s="374">
        <v>183</v>
      </c>
      <c r="I788" s="201">
        <v>13613</v>
      </c>
      <c r="J788" s="202">
        <v>23</v>
      </c>
      <c r="K788" s="202">
        <v>0</v>
      </c>
      <c r="L788" s="202">
        <v>893</v>
      </c>
      <c r="M788" s="375">
        <v>14529</v>
      </c>
      <c r="N788" s="203">
        <v>0</v>
      </c>
      <c r="O788" s="204">
        <v>0</v>
      </c>
      <c r="P788" s="205">
        <v>0.18</v>
      </c>
      <c r="Q788" s="205">
        <v>0.12502659225609097</v>
      </c>
      <c r="R788" s="206">
        <v>0</v>
      </c>
      <c r="S788" s="207">
        <v>2495388</v>
      </c>
      <c r="T788" s="208">
        <v>0</v>
      </c>
      <c r="U788" s="208">
        <v>0</v>
      </c>
      <c r="V788" s="208">
        <v>0</v>
      </c>
      <c r="W788" s="208">
        <v>163419</v>
      </c>
      <c r="X788" s="378">
        <v>2658807</v>
      </c>
      <c r="Y788" s="215">
        <v>0</v>
      </c>
      <c r="Z788" s="204">
        <v>0</v>
      </c>
      <c r="AA788" s="202">
        <v>0</v>
      </c>
      <c r="AB788" s="202">
        <v>0</v>
      </c>
      <c r="AC788" s="214">
        <v>0</v>
      </c>
      <c r="AE788" s="227">
        <f t="shared" si="36"/>
        <v>0</v>
      </c>
      <c r="AF788" s="228">
        <f t="shared" si="37"/>
        <v>0</v>
      </c>
      <c r="AG788" s="229">
        <f t="shared" si="38"/>
        <v>0</v>
      </c>
    </row>
    <row r="789" spans="1:33" s="209" customFormat="1" ht="13.8" x14ac:dyDescent="0.3">
      <c r="A789" s="210">
        <v>3501</v>
      </c>
      <c r="B789" s="211">
        <v>3501137161</v>
      </c>
      <c r="C789" s="212" t="s">
        <v>317</v>
      </c>
      <c r="D789" s="211">
        <v>137</v>
      </c>
      <c r="E789" s="212" t="s">
        <v>210</v>
      </c>
      <c r="F789" s="211">
        <v>161</v>
      </c>
      <c r="G789" s="213" t="s">
        <v>173</v>
      </c>
      <c r="H789" s="374">
        <v>1</v>
      </c>
      <c r="I789" s="201">
        <v>10127</v>
      </c>
      <c r="J789" s="202">
        <v>4207</v>
      </c>
      <c r="K789" s="202">
        <v>0</v>
      </c>
      <c r="L789" s="202">
        <v>893</v>
      </c>
      <c r="M789" s="375">
        <v>15227</v>
      </c>
      <c r="N789" s="203">
        <v>0</v>
      </c>
      <c r="O789" s="204">
        <v>0</v>
      </c>
      <c r="P789" s="205">
        <v>0.09</v>
      </c>
      <c r="Q789" s="205">
        <v>7.2135314562177533E-3</v>
      </c>
      <c r="R789" s="206">
        <v>0</v>
      </c>
      <c r="S789" s="207">
        <v>14334</v>
      </c>
      <c r="T789" s="208">
        <v>0</v>
      </c>
      <c r="U789" s="208">
        <v>0</v>
      </c>
      <c r="V789" s="208">
        <v>0</v>
      </c>
      <c r="W789" s="208">
        <v>893</v>
      </c>
      <c r="X789" s="378">
        <v>15227</v>
      </c>
      <c r="Y789" s="215">
        <v>0</v>
      </c>
      <c r="Z789" s="204">
        <v>0</v>
      </c>
      <c r="AA789" s="202">
        <v>0</v>
      </c>
      <c r="AB789" s="202">
        <v>0</v>
      </c>
      <c r="AC789" s="214">
        <v>0</v>
      </c>
      <c r="AE789" s="227">
        <f t="shared" si="36"/>
        <v>0</v>
      </c>
      <c r="AF789" s="228">
        <f t="shared" si="37"/>
        <v>0</v>
      </c>
      <c r="AG789" s="229">
        <f t="shared" si="38"/>
        <v>0</v>
      </c>
    </row>
    <row r="790" spans="1:33" s="209" customFormat="1" ht="13.8" x14ac:dyDescent="0.3">
      <c r="A790" s="210">
        <v>3501</v>
      </c>
      <c r="B790" s="211">
        <v>3501137210</v>
      </c>
      <c r="C790" s="212" t="s">
        <v>317</v>
      </c>
      <c r="D790" s="211">
        <v>137</v>
      </c>
      <c r="E790" s="212" t="s">
        <v>210</v>
      </c>
      <c r="F790" s="211">
        <v>210</v>
      </c>
      <c r="G790" s="213" t="s">
        <v>54</v>
      </c>
      <c r="H790" s="374">
        <v>1</v>
      </c>
      <c r="I790" s="201">
        <v>10127</v>
      </c>
      <c r="J790" s="202">
        <v>3256</v>
      </c>
      <c r="K790" s="202">
        <v>0</v>
      </c>
      <c r="L790" s="202">
        <v>893</v>
      </c>
      <c r="M790" s="375">
        <v>14276</v>
      </c>
      <c r="N790" s="203">
        <v>0</v>
      </c>
      <c r="O790" s="204">
        <v>0</v>
      </c>
      <c r="P790" s="205">
        <v>0.09</v>
      </c>
      <c r="Q790" s="205">
        <v>6.4299725287241705E-2</v>
      </c>
      <c r="R790" s="206">
        <v>0</v>
      </c>
      <c r="S790" s="207">
        <v>13383</v>
      </c>
      <c r="T790" s="208">
        <v>0</v>
      </c>
      <c r="U790" s="208">
        <v>0</v>
      </c>
      <c r="V790" s="208">
        <v>0</v>
      </c>
      <c r="W790" s="208">
        <v>893</v>
      </c>
      <c r="X790" s="378">
        <v>14276</v>
      </c>
      <c r="Y790" s="215">
        <v>0</v>
      </c>
      <c r="Z790" s="204">
        <v>0</v>
      </c>
      <c r="AA790" s="202">
        <v>0</v>
      </c>
      <c r="AB790" s="202">
        <v>0</v>
      </c>
      <c r="AC790" s="214">
        <v>0</v>
      </c>
      <c r="AE790" s="227">
        <f t="shared" si="36"/>
        <v>0</v>
      </c>
      <c r="AF790" s="228">
        <f t="shared" si="37"/>
        <v>0</v>
      </c>
      <c r="AG790" s="229">
        <f t="shared" si="38"/>
        <v>0</v>
      </c>
    </row>
    <row r="791" spans="1:33" s="209" customFormat="1" ht="13.8" x14ac:dyDescent="0.3">
      <c r="A791" s="210">
        <v>3501</v>
      </c>
      <c r="B791" s="211">
        <v>3501137278</v>
      </c>
      <c r="C791" s="212" t="s">
        <v>317</v>
      </c>
      <c r="D791" s="211">
        <v>137</v>
      </c>
      <c r="E791" s="212" t="s">
        <v>210</v>
      </c>
      <c r="F791" s="211">
        <v>278</v>
      </c>
      <c r="G791" s="213" t="s">
        <v>212</v>
      </c>
      <c r="H791" s="374">
        <v>2</v>
      </c>
      <c r="I791" s="201">
        <v>12117</v>
      </c>
      <c r="J791" s="202">
        <v>3285</v>
      </c>
      <c r="K791" s="202">
        <v>0</v>
      </c>
      <c r="L791" s="202">
        <v>893</v>
      </c>
      <c r="M791" s="375">
        <v>16295</v>
      </c>
      <c r="N791" s="203">
        <v>0</v>
      </c>
      <c r="O791" s="204">
        <v>0</v>
      </c>
      <c r="P791" s="205">
        <v>0.09</v>
      </c>
      <c r="Q791" s="205">
        <v>5.4729339500858079E-2</v>
      </c>
      <c r="R791" s="206">
        <v>0</v>
      </c>
      <c r="S791" s="207">
        <v>30804</v>
      </c>
      <c r="T791" s="208">
        <v>0</v>
      </c>
      <c r="U791" s="208">
        <v>0</v>
      </c>
      <c r="V791" s="208">
        <v>0</v>
      </c>
      <c r="W791" s="208">
        <v>1786</v>
      </c>
      <c r="X791" s="378">
        <v>32590</v>
      </c>
      <c r="Y791" s="215">
        <v>0</v>
      </c>
      <c r="Z791" s="204">
        <v>0</v>
      </c>
      <c r="AA791" s="202">
        <v>0</v>
      </c>
      <c r="AB791" s="202">
        <v>0</v>
      </c>
      <c r="AC791" s="214">
        <v>0</v>
      </c>
      <c r="AE791" s="227">
        <f t="shared" si="36"/>
        <v>0</v>
      </c>
      <c r="AF791" s="228">
        <f t="shared" si="37"/>
        <v>0</v>
      </c>
      <c r="AG791" s="229">
        <f t="shared" si="38"/>
        <v>0</v>
      </c>
    </row>
    <row r="792" spans="1:33" s="209" customFormat="1" ht="13.8" x14ac:dyDescent="0.3">
      <c r="A792" s="210">
        <v>3501</v>
      </c>
      <c r="B792" s="211">
        <v>3501137281</v>
      </c>
      <c r="C792" s="212" t="s">
        <v>317</v>
      </c>
      <c r="D792" s="211">
        <v>137</v>
      </c>
      <c r="E792" s="212" t="s">
        <v>210</v>
      </c>
      <c r="F792" s="211">
        <v>281</v>
      </c>
      <c r="G792" s="213" t="s">
        <v>169</v>
      </c>
      <c r="H792" s="374">
        <v>65</v>
      </c>
      <c r="I792" s="201">
        <v>13741</v>
      </c>
      <c r="J792" s="202">
        <v>21</v>
      </c>
      <c r="K792" s="202">
        <v>0</v>
      </c>
      <c r="L792" s="202">
        <v>893</v>
      </c>
      <c r="M792" s="375">
        <v>14655</v>
      </c>
      <c r="N792" s="203">
        <v>0</v>
      </c>
      <c r="O792" s="204">
        <v>0</v>
      </c>
      <c r="P792" s="205">
        <v>0.18</v>
      </c>
      <c r="Q792" s="205">
        <v>0.12319189346422224</v>
      </c>
      <c r="R792" s="206">
        <v>0</v>
      </c>
      <c r="S792" s="207">
        <v>894530</v>
      </c>
      <c r="T792" s="208">
        <v>0</v>
      </c>
      <c r="U792" s="208">
        <v>0</v>
      </c>
      <c r="V792" s="208">
        <v>0</v>
      </c>
      <c r="W792" s="208">
        <v>58045</v>
      </c>
      <c r="X792" s="378">
        <v>952575</v>
      </c>
      <c r="Y792" s="215">
        <v>0</v>
      </c>
      <c r="Z792" s="204">
        <v>0</v>
      </c>
      <c r="AA792" s="202">
        <v>0</v>
      </c>
      <c r="AB792" s="202">
        <v>0</v>
      </c>
      <c r="AC792" s="214">
        <v>0</v>
      </c>
      <c r="AE792" s="227">
        <f t="shared" si="36"/>
        <v>0</v>
      </c>
      <c r="AF792" s="228">
        <f t="shared" si="37"/>
        <v>0</v>
      </c>
      <c r="AG792" s="229">
        <f t="shared" si="38"/>
        <v>0</v>
      </c>
    </row>
    <row r="793" spans="1:33" s="209" customFormat="1" ht="13.8" x14ac:dyDescent="0.3">
      <c r="A793" s="210">
        <v>3501</v>
      </c>
      <c r="B793" s="211">
        <v>3501137309</v>
      </c>
      <c r="C793" s="212" t="s">
        <v>317</v>
      </c>
      <c r="D793" s="211">
        <v>137</v>
      </c>
      <c r="E793" s="212" t="s">
        <v>210</v>
      </c>
      <c r="F793" s="211">
        <v>309</v>
      </c>
      <c r="G793" s="213" t="s">
        <v>256</v>
      </c>
      <c r="H793" s="374">
        <v>1</v>
      </c>
      <c r="I793" s="201">
        <v>11310.051521406729</v>
      </c>
      <c r="J793" s="202">
        <v>1540</v>
      </c>
      <c r="K793" s="202">
        <v>0</v>
      </c>
      <c r="L793" s="202">
        <v>893</v>
      </c>
      <c r="M793" s="375">
        <v>13743.051521406729</v>
      </c>
      <c r="N793" s="203">
        <v>0</v>
      </c>
      <c r="O793" s="204">
        <v>0</v>
      </c>
      <c r="P793" s="205">
        <v>0.09</v>
      </c>
      <c r="Q793" s="205">
        <v>2.1995348597134514E-3</v>
      </c>
      <c r="R793" s="206">
        <v>0</v>
      </c>
      <c r="S793" s="207">
        <v>12850</v>
      </c>
      <c r="T793" s="208">
        <v>0</v>
      </c>
      <c r="U793" s="208">
        <v>0</v>
      </c>
      <c r="V793" s="208">
        <v>0</v>
      </c>
      <c r="W793" s="208">
        <v>893</v>
      </c>
      <c r="X793" s="378">
        <v>13743</v>
      </c>
      <c r="Y793" s="215">
        <v>0</v>
      </c>
      <c r="Z793" s="204">
        <v>0</v>
      </c>
      <c r="AA793" s="202">
        <v>0</v>
      </c>
      <c r="AB793" s="202">
        <v>0</v>
      </c>
      <c r="AC793" s="214">
        <v>0</v>
      </c>
      <c r="AE793" s="227">
        <f t="shared" si="36"/>
        <v>0</v>
      </c>
      <c r="AF793" s="228">
        <f t="shared" si="37"/>
        <v>0</v>
      </c>
      <c r="AG793" s="229">
        <f t="shared" si="38"/>
        <v>0</v>
      </c>
    </row>
    <row r="794" spans="1:33" s="209" customFormat="1" ht="13.8" x14ac:dyDescent="0.3">
      <c r="A794" s="210">
        <v>3501</v>
      </c>
      <c r="B794" s="211">
        <v>3501137325</v>
      </c>
      <c r="C794" s="212" t="s">
        <v>317</v>
      </c>
      <c r="D794" s="211">
        <v>137</v>
      </c>
      <c r="E794" s="212" t="s">
        <v>210</v>
      </c>
      <c r="F794" s="211">
        <v>325</v>
      </c>
      <c r="G794" s="213" t="s">
        <v>220</v>
      </c>
      <c r="H794" s="374">
        <v>1</v>
      </c>
      <c r="I794" s="201">
        <v>12117</v>
      </c>
      <c r="J794" s="202">
        <v>1515</v>
      </c>
      <c r="K794" s="202">
        <v>0</v>
      </c>
      <c r="L794" s="202">
        <v>893</v>
      </c>
      <c r="M794" s="375">
        <v>14525</v>
      </c>
      <c r="N794" s="203">
        <v>0</v>
      </c>
      <c r="O794" s="204">
        <v>0</v>
      </c>
      <c r="P794" s="205">
        <v>0.09</v>
      </c>
      <c r="Q794" s="205">
        <v>1.1318693884157795E-2</v>
      </c>
      <c r="R794" s="206">
        <v>0</v>
      </c>
      <c r="S794" s="207">
        <v>13632</v>
      </c>
      <c r="T794" s="208">
        <v>0</v>
      </c>
      <c r="U794" s="208">
        <v>0</v>
      </c>
      <c r="V794" s="208">
        <v>0</v>
      </c>
      <c r="W794" s="208">
        <v>893</v>
      </c>
      <c r="X794" s="378">
        <v>14525</v>
      </c>
      <c r="Y794" s="215">
        <v>0</v>
      </c>
      <c r="Z794" s="204">
        <v>0</v>
      </c>
      <c r="AA794" s="202">
        <v>0</v>
      </c>
      <c r="AB794" s="202">
        <v>0</v>
      </c>
      <c r="AC794" s="214">
        <v>0</v>
      </c>
      <c r="AE794" s="227">
        <f t="shared" si="36"/>
        <v>0</v>
      </c>
      <c r="AF794" s="228">
        <f t="shared" si="37"/>
        <v>0</v>
      </c>
      <c r="AG794" s="229">
        <f t="shared" si="38"/>
        <v>0</v>
      </c>
    </row>
    <row r="795" spans="1:33" s="209" customFormat="1" ht="13.8" x14ac:dyDescent="0.3">
      <c r="A795" s="210">
        <v>3501</v>
      </c>
      <c r="B795" s="211">
        <v>3501137332</v>
      </c>
      <c r="C795" s="212" t="s">
        <v>317</v>
      </c>
      <c r="D795" s="211">
        <v>137</v>
      </c>
      <c r="E795" s="212" t="s">
        <v>210</v>
      </c>
      <c r="F795" s="211">
        <v>332</v>
      </c>
      <c r="G795" s="213" t="s">
        <v>221</v>
      </c>
      <c r="H795" s="374">
        <v>3</v>
      </c>
      <c r="I795" s="201">
        <v>10127</v>
      </c>
      <c r="J795" s="202">
        <v>945</v>
      </c>
      <c r="K795" s="202">
        <v>0</v>
      </c>
      <c r="L795" s="202">
        <v>893</v>
      </c>
      <c r="M795" s="375">
        <v>11965</v>
      </c>
      <c r="N795" s="203">
        <v>0</v>
      </c>
      <c r="O795" s="204">
        <v>0</v>
      </c>
      <c r="P795" s="205">
        <v>0.09</v>
      </c>
      <c r="Q795" s="205">
        <v>1.6648563963842521E-2</v>
      </c>
      <c r="R795" s="206">
        <v>0</v>
      </c>
      <c r="S795" s="207">
        <v>33216</v>
      </c>
      <c r="T795" s="208">
        <v>0</v>
      </c>
      <c r="U795" s="208">
        <v>0</v>
      </c>
      <c r="V795" s="208">
        <v>0</v>
      </c>
      <c r="W795" s="208">
        <v>2679</v>
      </c>
      <c r="X795" s="378">
        <v>35895</v>
      </c>
      <c r="Y795" s="215">
        <v>0</v>
      </c>
      <c r="Z795" s="204">
        <v>0</v>
      </c>
      <c r="AA795" s="202">
        <v>0</v>
      </c>
      <c r="AB795" s="202">
        <v>0</v>
      </c>
      <c r="AC795" s="214">
        <v>0</v>
      </c>
      <c r="AE795" s="227">
        <f t="shared" si="36"/>
        <v>0</v>
      </c>
      <c r="AF795" s="228">
        <f t="shared" si="37"/>
        <v>0</v>
      </c>
      <c r="AG795" s="229">
        <f t="shared" si="38"/>
        <v>0</v>
      </c>
    </row>
    <row r="796" spans="1:33" s="209" customFormat="1" ht="13.8" x14ac:dyDescent="0.3">
      <c r="A796" s="210">
        <v>3502</v>
      </c>
      <c r="B796" s="211">
        <v>3502281061</v>
      </c>
      <c r="C796" s="212" t="s">
        <v>318</v>
      </c>
      <c r="D796" s="211">
        <v>281</v>
      </c>
      <c r="E796" s="212" t="s">
        <v>169</v>
      </c>
      <c r="F796" s="211">
        <v>61</v>
      </c>
      <c r="G796" s="213" t="s">
        <v>170</v>
      </c>
      <c r="H796" s="374">
        <v>1</v>
      </c>
      <c r="I796" s="201">
        <v>12390</v>
      </c>
      <c r="J796" s="202">
        <v>904</v>
      </c>
      <c r="K796" s="202">
        <v>0</v>
      </c>
      <c r="L796" s="202">
        <v>893</v>
      </c>
      <c r="M796" s="375">
        <v>14187</v>
      </c>
      <c r="N796" s="203">
        <v>0</v>
      </c>
      <c r="O796" s="204">
        <v>0</v>
      </c>
      <c r="P796" s="205">
        <v>0.09</v>
      </c>
      <c r="Q796" s="205">
        <v>3.4151233897683042E-2</v>
      </c>
      <c r="R796" s="206">
        <v>0</v>
      </c>
      <c r="S796" s="207">
        <v>13294</v>
      </c>
      <c r="T796" s="208">
        <v>0</v>
      </c>
      <c r="U796" s="208">
        <v>0</v>
      </c>
      <c r="V796" s="208">
        <v>0</v>
      </c>
      <c r="W796" s="208">
        <v>893</v>
      </c>
      <c r="X796" s="378">
        <v>14187</v>
      </c>
      <c r="Y796" s="215">
        <v>0</v>
      </c>
      <c r="Z796" s="204">
        <v>0</v>
      </c>
      <c r="AA796" s="202">
        <v>0</v>
      </c>
      <c r="AB796" s="202">
        <v>0</v>
      </c>
      <c r="AC796" s="214">
        <v>0</v>
      </c>
      <c r="AE796" s="227">
        <f t="shared" si="36"/>
        <v>0</v>
      </c>
      <c r="AF796" s="228">
        <f t="shared" si="37"/>
        <v>0</v>
      </c>
      <c r="AG796" s="229">
        <f t="shared" si="38"/>
        <v>0</v>
      </c>
    </row>
    <row r="797" spans="1:33" s="209" customFormat="1" ht="13.8" x14ac:dyDescent="0.3">
      <c r="A797" s="210">
        <v>3502</v>
      </c>
      <c r="B797" s="211">
        <v>3502281137</v>
      </c>
      <c r="C797" s="212" t="s">
        <v>318</v>
      </c>
      <c r="D797" s="211">
        <v>281</v>
      </c>
      <c r="E797" s="212" t="s">
        <v>169</v>
      </c>
      <c r="F797" s="211">
        <v>137</v>
      </c>
      <c r="G797" s="213" t="s">
        <v>210</v>
      </c>
      <c r="H797" s="374">
        <v>1</v>
      </c>
      <c r="I797" s="201">
        <v>14107</v>
      </c>
      <c r="J797" s="202">
        <v>23</v>
      </c>
      <c r="K797" s="202">
        <v>0</v>
      </c>
      <c r="L797" s="202">
        <v>893</v>
      </c>
      <c r="M797" s="375">
        <v>15023</v>
      </c>
      <c r="N797" s="203">
        <v>0</v>
      </c>
      <c r="O797" s="204">
        <v>0</v>
      </c>
      <c r="P797" s="205">
        <v>0.18</v>
      </c>
      <c r="Q797" s="205">
        <v>0.12502659225609097</v>
      </c>
      <c r="R797" s="206">
        <v>0</v>
      </c>
      <c r="S797" s="207">
        <v>14130</v>
      </c>
      <c r="T797" s="208">
        <v>0</v>
      </c>
      <c r="U797" s="208">
        <v>0</v>
      </c>
      <c r="V797" s="208">
        <v>0</v>
      </c>
      <c r="W797" s="208">
        <v>893</v>
      </c>
      <c r="X797" s="378">
        <v>15023</v>
      </c>
      <c r="Y797" s="215">
        <v>0</v>
      </c>
      <c r="Z797" s="204">
        <v>0</v>
      </c>
      <c r="AA797" s="202">
        <v>0</v>
      </c>
      <c r="AB797" s="202">
        <v>0</v>
      </c>
      <c r="AC797" s="214">
        <v>0</v>
      </c>
      <c r="AE797" s="227">
        <f t="shared" si="36"/>
        <v>0</v>
      </c>
      <c r="AF797" s="228">
        <f t="shared" si="37"/>
        <v>0</v>
      </c>
      <c r="AG797" s="229">
        <f t="shared" si="38"/>
        <v>0</v>
      </c>
    </row>
    <row r="798" spans="1:33" s="209" customFormat="1" ht="13.8" x14ac:dyDescent="0.3">
      <c r="A798" s="210">
        <v>3502</v>
      </c>
      <c r="B798" s="211">
        <v>3502281281</v>
      </c>
      <c r="C798" s="212" t="s">
        <v>318</v>
      </c>
      <c r="D798" s="211">
        <v>281</v>
      </c>
      <c r="E798" s="212" t="s">
        <v>169</v>
      </c>
      <c r="F798" s="211">
        <v>281</v>
      </c>
      <c r="G798" s="213" t="s">
        <v>169</v>
      </c>
      <c r="H798" s="374">
        <v>498</v>
      </c>
      <c r="I798" s="201">
        <v>12619</v>
      </c>
      <c r="J798" s="202">
        <v>20</v>
      </c>
      <c r="K798" s="202">
        <v>0</v>
      </c>
      <c r="L798" s="202">
        <v>893</v>
      </c>
      <c r="M798" s="375">
        <v>13532</v>
      </c>
      <c r="N798" s="203">
        <v>0</v>
      </c>
      <c r="O798" s="204">
        <v>0</v>
      </c>
      <c r="P798" s="205">
        <v>0.18</v>
      </c>
      <c r="Q798" s="205">
        <v>0.12319189346422224</v>
      </c>
      <c r="R798" s="206">
        <v>0</v>
      </c>
      <c r="S798" s="207">
        <v>6294222</v>
      </c>
      <c r="T798" s="208">
        <v>0</v>
      </c>
      <c r="U798" s="208">
        <v>0</v>
      </c>
      <c r="V798" s="208">
        <v>0</v>
      </c>
      <c r="W798" s="208">
        <v>444714</v>
      </c>
      <c r="X798" s="378">
        <v>6738936</v>
      </c>
      <c r="Y798" s="215">
        <v>0</v>
      </c>
      <c r="Z798" s="204">
        <v>0</v>
      </c>
      <c r="AA798" s="202">
        <v>0</v>
      </c>
      <c r="AB798" s="202">
        <v>0</v>
      </c>
      <c r="AC798" s="214">
        <v>0</v>
      </c>
      <c r="AE798" s="227">
        <f t="shared" si="36"/>
        <v>0</v>
      </c>
      <c r="AF798" s="228">
        <f t="shared" si="37"/>
        <v>0</v>
      </c>
      <c r="AG798" s="229">
        <f t="shared" si="38"/>
        <v>0</v>
      </c>
    </row>
    <row r="799" spans="1:33" s="209" customFormat="1" ht="13.8" x14ac:dyDescent="0.3">
      <c r="A799" s="210">
        <v>3503</v>
      </c>
      <c r="B799" s="211">
        <v>3503160031</v>
      </c>
      <c r="C799" s="212" t="s">
        <v>319</v>
      </c>
      <c r="D799" s="211">
        <v>160</v>
      </c>
      <c r="E799" s="212" t="s">
        <v>104</v>
      </c>
      <c r="F799" s="211">
        <v>31</v>
      </c>
      <c r="G799" s="213" t="s">
        <v>101</v>
      </c>
      <c r="H799" s="374">
        <v>5</v>
      </c>
      <c r="I799" s="201">
        <v>9118</v>
      </c>
      <c r="J799" s="202">
        <v>4367</v>
      </c>
      <c r="K799" s="202">
        <v>0</v>
      </c>
      <c r="L799" s="202">
        <v>893</v>
      </c>
      <c r="M799" s="375">
        <v>14378</v>
      </c>
      <c r="N799" s="203">
        <v>1.7730496453900707E-2</v>
      </c>
      <c r="O799" s="204">
        <v>0</v>
      </c>
      <c r="P799" s="205">
        <v>0.09</v>
      </c>
      <c r="Q799" s="205">
        <v>2.6379471872042089E-2</v>
      </c>
      <c r="R799" s="206">
        <v>0</v>
      </c>
      <c r="S799" s="207">
        <v>67185</v>
      </c>
      <c r="T799" s="208">
        <v>0</v>
      </c>
      <c r="U799" s="208">
        <v>0</v>
      </c>
      <c r="V799" s="208">
        <v>0</v>
      </c>
      <c r="W799" s="208">
        <v>4450</v>
      </c>
      <c r="X799" s="378">
        <v>71635</v>
      </c>
      <c r="Y799" s="215">
        <v>1</v>
      </c>
      <c r="Z799" s="204">
        <v>0</v>
      </c>
      <c r="AA799" s="202">
        <v>0</v>
      </c>
      <c r="AB799" s="202">
        <v>0</v>
      </c>
      <c r="AC799" s="214">
        <v>0</v>
      </c>
      <c r="AE799" s="227">
        <f t="shared" si="36"/>
        <v>0</v>
      </c>
      <c r="AF799" s="228">
        <f t="shared" si="37"/>
        <v>0</v>
      </c>
      <c r="AG799" s="229">
        <f t="shared" si="38"/>
        <v>0</v>
      </c>
    </row>
    <row r="800" spans="1:33" s="209" customFormat="1" ht="13.8" x14ac:dyDescent="0.3">
      <c r="A800" s="210">
        <v>3503</v>
      </c>
      <c r="B800" s="211">
        <v>3503160044</v>
      </c>
      <c r="C800" s="212" t="s">
        <v>319</v>
      </c>
      <c r="D800" s="211">
        <v>160</v>
      </c>
      <c r="E800" s="212" t="s">
        <v>104</v>
      </c>
      <c r="F800" s="211">
        <v>44</v>
      </c>
      <c r="G800" s="213" t="s">
        <v>35</v>
      </c>
      <c r="H800" s="374">
        <v>2</v>
      </c>
      <c r="I800" s="201">
        <v>8749</v>
      </c>
      <c r="J800" s="202">
        <v>200</v>
      </c>
      <c r="K800" s="202">
        <v>0</v>
      </c>
      <c r="L800" s="202">
        <v>893</v>
      </c>
      <c r="M800" s="375">
        <v>9842</v>
      </c>
      <c r="N800" s="203">
        <v>7.0921985815602835E-3</v>
      </c>
      <c r="O800" s="204">
        <v>0</v>
      </c>
      <c r="P800" s="205">
        <v>0.09</v>
      </c>
      <c r="Q800" s="205">
        <v>5.7376212232234096E-2</v>
      </c>
      <c r="R800" s="206">
        <v>0</v>
      </c>
      <c r="S800" s="207">
        <v>17834</v>
      </c>
      <c r="T800" s="208">
        <v>0</v>
      </c>
      <c r="U800" s="208">
        <v>0</v>
      </c>
      <c r="V800" s="208">
        <v>0</v>
      </c>
      <c r="W800" s="208">
        <v>1780</v>
      </c>
      <c r="X800" s="378">
        <v>19614</v>
      </c>
      <c r="Y800" s="215">
        <v>1</v>
      </c>
      <c r="Z800" s="204">
        <v>0</v>
      </c>
      <c r="AA800" s="202">
        <v>0</v>
      </c>
      <c r="AB800" s="202">
        <v>0</v>
      </c>
      <c r="AC800" s="214">
        <v>0</v>
      </c>
      <c r="AE800" s="227">
        <f t="shared" si="36"/>
        <v>0</v>
      </c>
      <c r="AF800" s="228">
        <f t="shared" si="37"/>
        <v>0</v>
      </c>
      <c r="AG800" s="229">
        <f t="shared" si="38"/>
        <v>0</v>
      </c>
    </row>
    <row r="801" spans="1:33" s="209" customFormat="1" ht="13.8" x14ac:dyDescent="0.3">
      <c r="A801" s="210">
        <v>3503</v>
      </c>
      <c r="B801" s="211">
        <v>3503160048</v>
      </c>
      <c r="C801" s="212" t="s">
        <v>319</v>
      </c>
      <c r="D801" s="211">
        <v>160</v>
      </c>
      <c r="E801" s="212" t="s">
        <v>104</v>
      </c>
      <c r="F801" s="211">
        <v>48</v>
      </c>
      <c r="G801" s="213" t="s">
        <v>152</v>
      </c>
      <c r="H801" s="374">
        <v>1</v>
      </c>
      <c r="I801" s="201">
        <v>8749</v>
      </c>
      <c r="J801" s="202">
        <v>6953</v>
      </c>
      <c r="K801" s="202">
        <v>0</v>
      </c>
      <c r="L801" s="202">
        <v>893</v>
      </c>
      <c r="M801" s="375">
        <v>16595</v>
      </c>
      <c r="N801" s="203">
        <v>3.5460992907801418E-3</v>
      </c>
      <c r="O801" s="204">
        <v>0</v>
      </c>
      <c r="P801" s="205">
        <v>0.09</v>
      </c>
      <c r="Q801" s="205">
        <v>1.2089259415344539E-3</v>
      </c>
      <c r="R801" s="206">
        <v>0</v>
      </c>
      <c r="S801" s="207">
        <v>15646</v>
      </c>
      <c r="T801" s="208">
        <v>0</v>
      </c>
      <c r="U801" s="208">
        <v>0</v>
      </c>
      <c r="V801" s="208">
        <v>0</v>
      </c>
      <c r="W801" s="208">
        <v>890</v>
      </c>
      <c r="X801" s="378">
        <v>16536</v>
      </c>
      <c r="Y801" s="215">
        <v>0</v>
      </c>
      <c r="Z801" s="204">
        <v>0</v>
      </c>
      <c r="AA801" s="202">
        <v>0</v>
      </c>
      <c r="AB801" s="202">
        <v>0</v>
      </c>
      <c r="AC801" s="214">
        <v>0</v>
      </c>
      <c r="AE801" s="227">
        <f t="shared" si="36"/>
        <v>0</v>
      </c>
      <c r="AF801" s="228">
        <f t="shared" si="37"/>
        <v>0</v>
      </c>
      <c r="AG801" s="229">
        <f t="shared" si="38"/>
        <v>0</v>
      </c>
    </row>
    <row r="802" spans="1:33" s="209" customFormat="1" ht="13.8" x14ac:dyDescent="0.3">
      <c r="A802" s="210">
        <v>3503</v>
      </c>
      <c r="B802" s="211">
        <v>3503160056</v>
      </c>
      <c r="C802" s="212" t="s">
        <v>319</v>
      </c>
      <c r="D802" s="211">
        <v>160</v>
      </c>
      <c r="E802" s="212" t="s">
        <v>104</v>
      </c>
      <c r="F802" s="211">
        <v>56</v>
      </c>
      <c r="G802" s="213" t="s">
        <v>153</v>
      </c>
      <c r="H802" s="374">
        <v>4</v>
      </c>
      <c r="I802" s="201">
        <v>8749</v>
      </c>
      <c r="J802" s="202">
        <v>2998</v>
      </c>
      <c r="K802" s="202">
        <v>0</v>
      </c>
      <c r="L802" s="202">
        <v>893</v>
      </c>
      <c r="M802" s="375">
        <v>12640</v>
      </c>
      <c r="N802" s="203">
        <v>1.4184397163120567E-2</v>
      </c>
      <c r="O802" s="204">
        <v>0</v>
      </c>
      <c r="P802" s="205">
        <v>0.09</v>
      </c>
      <c r="Q802" s="205">
        <v>2.0967747793561305E-2</v>
      </c>
      <c r="R802" s="206">
        <v>0</v>
      </c>
      <c r="S802" s="207">
        <v>46820</v>
      </c>
      <c r="T802" s="208">
        <v>0</v>
      </c>
      <c r="U802" s="208">
        <v>0</v>
      </c>
      <c r="V802" s="208">
        <v>0</v>
      </c>
      <c r="W802" s="208">
        <v>3560</v>
      </c>
      <c r="X802" s="378">
        <v>50380</v>
      </c>
      <c r="Y802" s="215">
        <v>0</v>
      </c>
      <c r="Z802" s="204">
        <v>0</v>
      </c>
      <c r="AA802" s="202">
        <v>0</v>
      </c>
      <c r="AB802" s="202">
        <v>0</v>
      </c>
      <c r="AC802" s="214">
        <v>0</v>
      </c>
      <c r="AE802" s="227">
        <f t="shared" si="36"/>
        <v>0</v>
      </c>
      <c r="AF802" s="228">
        <f t="shared" si="37"/>
        <v>0</v>
      </c>
      <c r="AG802" s="229">
        <f t="shared" si="38"/>
        <v>0</v>
      </c>
    </row>
    <row r="803" spans="1:33" s="209" customFormat="1" ht="13.8" x14ac:dyDescent="0.3">
      <c r="A803" s="210">
        <v>3503</v>
      </c>
      <c r="B803" s="211">
        <v>3503160079</v>
      </c>
      <c r="C803" s="212" t="s">
        <v>319</v>
      </c>
      <c r="D803" s="211">
        <v>160</v>
      </c>
      <c r="E803" s="212" t="s">
        <v>104</v>
      </c>
      <c r="F803" s="211">
        <v>79</v>
      </c>
      <c r="G803" s="213" t="s">
        <v>109</v>
      </c>
      <c r="H803" s="374">
        <v>57</v>
      </c>
      <c r="I803" s="201">
        <v>9972</v>
      </c>
      <c r="J803" s="202">
        <v>624</v>
      </c>
      <c r="K803" s="202">
        <v>0</v>
      </c>
      <c r="L803" s="202">
        <v>893</v>
      </c>
      <c r="M803" s="375">
        <v>11489</v>
      </c>
      <c r="N803" s="203">
        <v>0.20212765957446827</v>
      </c>
      <c r="O803" s="204">
        <v>0</v>
      </c>
      <c r="P803" s="205">
        <v>0.09</v>
      </c>
      <c r="Q803" s="205">
        <v>6.3390672715199353E-2</v>
      </c>
      <c r="R803" s="206">
        <v>0</v>
      </c>
      <c r="S803" s="207">
        <v>601806</v>
      </c>
      <c r="T803" s="208">
        <v>0</v>
      </c>
      <c r="U803" s="208">
        <v>0</v>
      </c>
      <c r="V803" s="208">
        <v>0</v>
      </c>
      <c r="W803" s="208">
        <v>50730</v>
      </c>
      <c r="X803" s="378">
        <v>652536</v>
      </c>
      <c r="Y803" s="215">
        <v>1</v>
      </c>
      <c r="Z803" s="204">
        <v>0</v>
      </c>
      <c r="AA803" s="202">
        <v>0</v>
      </c>
      <c r="AB803" s="202">
        <v>0</v>
      </c>
      <c r="AC803" s="214">
        <v>0</v>
      </c>
      <c r="AE803" s="227">
        <f t="shared" si="36"/>
        <v>0</v>
      </c>
      <c r="AF803" s="228">
        <f t="shared" si="37"/>
        <v>0</v>
      </c>
      <c r="AG803" s="229">
        <f t="shared" si="38"/>
        <v>0</v>
      </c>
    </row>
    <row r="804" spans="1:33" s="209" customFormat="1" ht="13.8" x14ac:dyDescent="0.3">
      <c r="A804" s="210">
        <v>3503</v>
      </c>
      <c r="B804" s="211">
        <v>3503160149</v>
      </c>
      <c r="C804" s="212" t="s">
        <v>319</v>
      </c>
      <c r="D804" s="211">
        <v>160</v>
      </c>
      <c r="E804" s="212" t="s">
        <v>104</v>
      </c>
      <c r="F804" s="211">
        <v>149</v>
      </c>
      <c r="G804" s="213" t="s">
        <v>103</v>
      </c>
      <c r="H804" s="374">
        <v>2</v>
      </c>
      <c r="I804" s="201">
        <v>12729</v>
      </c>
      <c r="J804" s="202">
        <v>128</v>
      </c>
      <c r="K804" s="202">
        <v>0</v>
      </c>
      <c r="L804" s="202">
        <v>893</v>
      </c>
      <c r="M804" s="375">
        <v>13750</v>
      </c>
      <c r="N804" s="203">
        <v>7.0921985815602835E-3</v>
      </c>
      <c r="O804" s="204">
        <v>0</v>
      </c>
      <c r="P804" s="205">
        <v>0.18</v>
      </c>
      <c r="Q804" s="205">
        <v>0.11365970423433619</v>
      </c>
      <c r="R804" s="206">
        <v>0</v>
      </c>
      <c r="S804" s="207">
        <v>25622</v>
      </c>
      <c r="T804" s="208">
        <v>0</v>
      </c>
      <c r="U804" s="208">
        <v>0</v>
      </c>
      <c r="V804" s="208">
        <v>0</v>
      </c>
      <c r="W804" s="208">
        <v>1780</v>
      </c>
      <c r="X804" s="378">
        <v>27402</v>
      </c>
      <c r="Y804" s="215">
        <v>1</v>
      </c>
      <c r="Z804" s="204">
        <v>0</v>
      </c>
      <c r="AA804" s="202">
        <v>0</v>
      </c>
      <c r="AB804" s="202">
        <v>0</v>
      </c>
      <c r="AC804" s="214">
        <v>0</v>
      </c>
      <c r="AE804" s="227">
        <f t="shared" si="36"/>
        <v>0</v>
      </c>
      <c r="AF804" s="228">
        <f t="shared" si="37"/>
        <v>0</v>
      </c>
      <c r="AG804" s="229">
        <f t="shared" si="38"/>
        <v>0</v>
      </c>
    </row>
    <row r="805" spans="1:33" s="209" customFormat="1" ht="13.8" x14ac:dyDescent="0.3">
      <c r="A805" s="210">
        <v>3503</v>
      </c>
      <c r="B805" s="211">
        <v>3503160160</v>
      </c>
      <c r="C805" s="212" t="s">
        <v>319</v>
      </c>
      <c r="D805" s="211">
        <v>160</v>
      </c>
      <c r="E805" s="212" t="s">
        <v>104</v>
      </c>
      <c r="F805" s="211">
        <v>160</v>
      </c>
      <c r="G805" s="213" t="s">
        <v>104</v>
      </c>
      <c r="H805" s="374">
        <v>762</v>
      </c>
      <c r="I805" s="201">
        <v>11225</v>
      </c>
      <c r="J805" s="202">
        <v>330</v>
      </c>
      <c r="K805" s="202">
        <v>0</v>
      </c>
      <c r="L805" s="202">
        <v>893</v>
      </c>
      <c r="M805" s="375">
        <v>12448</v>
      </c>
      <c r="N805" s="203">
        <v>2.7021276595744417</v>
      </c>
      <c r="O805" s="204">
        <v>0</v>
      </c>
      <c r="P805" s="205">
        <v>0.1273</v>
      </c>
      <c r="Q805" s="205">
        <v>0.10429118617141747</v>
      </c>
      <c r="R805" s="206">
        <v>0</v>
      </c>
      <c r="S805" s="207">
        <v>8773668</v>
      </c>
      <c r="T805" s="208">
        <v>0</v>
      </c>
      <c r="U805" s="208">
        <v>0</v>
      </c>
      <c r="V805" s="208">
        <v>0</v>
      </c>
      <c r="W805" s="208">
        <v>678180</v>
      </c>
      <c r="X805" s="378">
        <v>9451848</v>
      </c>
      <c r="Y805" s="215">
        <v>27</v>
      </c>
      <c r="Z805" s="204">
        <v>0</v>
      </c>
      <c r="AA805" s="202">
        <v>0</v>
      </c>
      <c r="AB805" s="202">
        <v>0</v>
      </c>
      <c r="AC805" s="214">
        <v>0</v>
      </c>
      <c r="AE805" s="227">
        <f t="shared" si="36"/>
        <v>0</v>
      </c>
      <c r="AF805" s="228">
        <f t="shared" si="37"/>
        <v>0</v>
      </c>
      <c r="AG805" s="229">
        <f t="shared" si="38"/>
        <v>0</v>
      </c>
    </row>
    <row r="806" spans="1:33" s="209" customFormat="1" ht="13.8" x14ac:dyDescent="0.3">
      <c r="A806" s="210">
        <v>3503</v>
      </c>
      <c r="B806" s="211">
        <v>3503160295</v>
      </c>
      <c r="C806" s="212" t="s">
        <v>319</v>
      </c>
      <c r="D806" s="211">
        <v>160</v>
      </c>
      <c r="E806" s="212" t="s">
        <v>104</v>
      </c>
      <c r="F806" s="211">
        <v>295</v>
      </c>
      <c r="G806" s="213" t="s">
        <v>155</v>
      </c>
      <c r="H806" s="374">
        <v>2</v>
      </c>
      <c r="I806" s="201">
        <v>8727</v>
      </c>
      <c r="J806" s="202">
        <v>4738</v>
      </c>
      <c r="K806" s="202">
        <v>0</v>
      </c>
      <c r="L806" s="202">
        <v>893</v>
      </c>
      <c r="M806" s="375">
        <v>14358</v>
      </c>
      <c r="N806" s="203">
        <v>7.0921985815602835E-3</v>
      </c>
      <c r="O806" s="204">
        <v>0</v>
      </c>
      <c r="P806" s="205">
        <v>0.09</v>
      </c>
      <c r="Q806" s="205">
        <v>2.0294482002087645E-2</v>
      </c>
      <c r="R806" s="206">
        <v>0</v>
      </c>
      <c r="S806" s="207">
        <v>26834</v>
      </c>
      <c r="T806" s="208">
        <v>0</v>
      </c>
      <c r="U806" s="208">
        <v>0</v>
      </c>
      <c r="V806" s="208">
        <v>0</v>
      </c>
      <c r="W806" s="208">
        <v>1780</v>
      </c>
      <c r="X806" s="378">
        <v>28614</v>
      </c>
      <c r="Y806" s="215">
        <v>0</v>
      </c>
      <c r="Z806" s="204">
        <v>0</v>
      </c>
      <c r="AA806" s="202">
        <v>0</v>
      </c>
      <c r="AB806" s="202">
        <v>0</v>
      </c>
      <c r="AC806" s="214">
        <v>0</v>
      </c>
      <c r="AE806" s="227">
        <f t="shared" si="36"/>
        <v>0</v>
      </c>
      <c r="AF806" s="228">
        <f t="shared" si="37"/>
        <v>0</v>
      </c>
      <c r="AG806" s="229">
        <f t="shared" si="38"/>
        <v>0</v>
      </c>
    </row>
    <row r="807" spans="1:33" s="209" customFormat="1" ht="13.8" x14ac:dyDescent="0.3">
      <c r="A807" s="210">
        <v>3503</v>
      </c>
      <c r="B807" s="211">
        <v>3503160301</v>
      </c>
      <c r="C807" s="212" t="s">
        <v>319</v>
      </c>
      <c r="D807" s="211">
        <v>160</v>
      </c>
      <c r="E807" s="212" t="s">
        <v>104</v>
      </c>
      <c r="F807" s="211">
        <v>301</v>
      </c>
      <c r="G807" s="213" t="s">
        <v>151</v>
      </c>
      <c r="H807" s="374">
        <v>6</v>
      </c>
      <c r="I807" s="201">
        <v>10028.147804726368</v>
      </c>
      <c r="J807" s="202">
        <v>4347</v>
      </c>
      <c r="K807" s="202">
        <v>0</v>
      </c>
      <c r="L807" s="202">
        <v>893</v>
      </c>
      <c r="M807" s="375">
        <v>15268.147804726368</v>
      </c>
      <c r="N807" s="203">
        <v>2.1276595744680847E-2</v>
      </c>
      <c r="O807" s="204">
        <v>0</v>
      </c>
      <c r="P807" s="205">
        <v>0.09</v>
      </c>
      <c r="Q807" s="205">
        <v>5.0458678367959371E-2</v>
      </c>
      <c r="R807" s="206">
        <v>0</v>
      </c>
      <c r="S807" s="207">
        <v>85944</v>
      </c>
      <c r="T807" s="208">
        <v>0</v>
      </c>
      <c r="U807" s="208">
        <v>0</v>
      </c>
      <c r="V807" s="208">
        <v>0</v>
      </c>
      <c r="W807" s="208">
        <v>5340</v>
      </c>
      <c r="X807" s="378">
        <v>91284</v>
      </c>
      <c r="Y807" s="215">
        <v>1</v>
      </c>
      <c r="Z807" s="204">
        <v>0</v>
      </c>
      <c r="AA807" s="202">
        <v>0</v>
      </c>
      <c r="AB807" s="202">
        <v>0</v>
      </c>
      <c r="AC807" s="214">
        <v>0</v>
      </c>
      <c r="AE807" s="227">
        <f t="shared" si="36"/>
        <v>0</v>
      </c>
      <c r="AF807" s="228">
        <f t="shared" si="37"/>
        <v>0</v>
      </c>
      <c r="AG807" s="229">
        <f t="shared" si="38"/>
        <v>0</v>
      </c>
    </row>
    <row r="808" spans="1:33" s="209" customFormat="1" ht="13.8" x14ac:dyDescent="0.3">
      <c r="A808" s="210">
        <v>3503</v>
      </c>
      <c r="B808" s="211">
        <v>3503160673</v>
      </c>
      <c r="C808" s="212" t="s">
        <v>319</v>
      </c>
      <c r="D808" s="211">
        <v>160</v>
      </c>
      <c r="E808" s="212" t="s">
        <v>104</v>
      </c>
      <c r="F808" s="211">
        <v>673</v>
      </c>
      <c r="G808" s="213" t="s">
        <v>159</v>
      </c>
      <c r="H808" s="374">
        <v>1</v>
      </c>
      <c r="I808" s="201">
        <v>9711.8824778761082</v>
      </c>
      <c r="J808" s="202">
        <v>4949</v>
      </c>
      <c r="K808" s="202">
        <v>0</v>
      </c>
      <c r="L808" s="202">
        <v>893</v>
      </c>
      <c r="M808" s="375">
        <v>15553.882477876108</v>
      </c>
      <c r="N808" s="203">
        <v>3.5460992907801418E-3</v>
      </c>
      <c r="O808" s="204">
        <v>0</v>
      </c>
      <c r="P808" s="205">
        <v>0.09</v>
      </c>
      <c r="Q808" s="205">
        <v>1.9724762139388369E-2</v>
      </c>
      <c r="R808" s="206">
        <v>0</v>
      </c>
      <c r="S808" s="207">
        <v>14609</v>
      </c>
      <c r="T808" s="208">
        <v>0</v>
      </c>
      <c r="U808" s="208">
        <v>0</v>
      </c>
      <c r="V808" s="208">
        <v>0</v>
      </c>
      <c r="W808" s="208">
        <v>890</v>
      </c>
      <c r="X808" s="378">
        <v>15499</v>
      </c>
      <c r="Y808" s="215">
        <v>0</v>
      </c>
      <c r="Z808" s="204">
        <v>0</v>
      </c>
      <c r="AA808" s="202">
        <v>0</v>
      </c>
      <c r="AB808" s="202">
        <v>0</v>
      </c>
      <c r="AC808" s="214">
        <v>0</v>
      </c>
      <c r="AE808" s="227">
        <f t="shared" si="36"/>
        <v>0</v>
      </c>
      <c r="AF808" s="228">
        <f t="shared" si="37"/>
        <v>0</v>
      </c>
      <c r="AG808" s="229">
        <f t="shared" si="38"/>
        <v>0</v>
      </c>
    </row>
    <row r="809" spans="1:33" s="209" customFormat="1" ht="13.8" x14ac:dyDescent="0.3">
      <c r="A809" s="210">
        <v>3503</v>
      </c>
      <c r="B809" s="211">
        <v>3503160735</v>
      </c>
      <c r="C809" s="212" t="s">
        <v>319</v>
      </c>
      <c r="D809" s="211">
        <v>160</v>
      </c>
      <c r="E809" s="212" t="s">
        <v>104</v>
      </c>
      <c r="F809" s="211">
        <v>735</v>
      </c>
      <c r="G809" s="213" t="s">
        <v>138</v>
      </c>
      <c r="H809" s="374">
        <v>4</v>
      </c>
      <c r="I809" s="201">
        <v>12729</v>
      </c>
      <c r="J809" s="202">
        <v>5335</v>
      </c>
      <c r="K809" s="202">
        <v>0</v>
      </c>
      <c r="L809" s="202">
        <v>893</v>
      </c>
      <c r="M809" s="375">
        <v>18957</v>
      </c>
      <c r="N809" s="203">
        <v>1.4184397163120567E-2</v>
      </c>
      <c r="O809" s="204">
        <v>0</v>
      </c>
      <c r="P809" s="205">
        <v>0.09</v>
      </c>
      <c r="Q809" s="205">
        <v>2.0793737622488116E-2</v>
      </c>
      <c r="R809" s="206">
        <v>0</v>
      </c>
      <c r="S809" s="207">
        <v>72000</v>
      </c>
      <c r="T809" s="208">
        <v>0</v>
      </c>
      <c r="U809" s="208">
        <v>0</v>
      </c>
      <c r="V809" s="208">
        <v>0</v>
      </c>
      <c r="W809" s="208">
        <v>3560</v>
      </c>
      <c r="X809" s="378">
        <v>75560</v>
      </c>
      <c r="Y809" s="215">
        <v>0</v>
      </c>
      <c r="Z809" s="204">
        <v>0</v>
      </c>
      <c r="AA809" s="202">
        <v>0</v>
      </c>
      <c r="AB809" s="202">
        <v>0</v>
      </c>
      <c r="AC809" s="214">
        <v>0</v>
      </c>
      <c r="AE809" s="227">
        <f t="shared" si="36"/>
        <v>0</v>
      </c>
      <c r="AF809" s="228">
        <f t="shared" si="37"/>
        <v>0</v>
      </c>
      <c r="AG809" s="229">
        <f t="shared" si="38"/>
        <v>0</v>
      </c>
    </row>
    <row r="810" spans="1:33" s="209" customFormat="1" ht="13.8" x14ac:dyDescent="0.3">
      <c r="A810" s="210">
        <v>3504</v>
      </c>
      <c r="B810" s="211">
        <v>3504035035</v>
      </c>
      <c r="C810" s="212" t="s">
        <v>320</v>
      </c>
      <c r="D810" s="211">
        <v>35</v>
      </c>
      <c r="E810" s="212" t="s">
        <v>22</v>
      </c>
      <c r="F810" s="211">
        <v>35</v>
      </c>
      <c r="G810" s="213" t="s">
        <v>22</v>
      </c>
      <c r="H810" s="374">
        <v>235</v>
      </c>
      <c r="I810" s="201">
        <v>13893</v>
      </c>
      <c r="J810" s="202">
        <v>4875</v>
      </c>
      <c r="K810" s="202">
        <v>0</v>
      </c>
      <c r="L810" s="202">
        <v>893</v>
      </c>
      <c r="M810" s="375">
        <v>19661</v>
      </c>
      <c r="N810" s="203">
        <v>0</v>
      </c>
      <c r="O810" s="204">
        <v>0</v>
      </c>
      <c r="P810" s="205">
        <v>0.18</v>
      </c>
      <c r="Q810" s="205">
        <v>0.15096254097872849</v>
      </c>
      <c r="R810" s="206">
        <v>0</v>
      </c>
      <c r="S810" s="207">
        <v>4410480</v>
      </c>
      <c r="T810" s="208">
        <v>0</v>
      </c>
      <c r="U810" s="208">
        <v>0</v>
      </c>
      <c r="V810" s="208">
        <v>0</v>
      </c>
      <c r="W810" s="208">
        <v>209855</v>
      </c>
      <c r="X810" s="378">
        <v>4620335</v>
      </c>
      <c r="Y810" s="215">
        <v>0</v>
      </c>
      <c r="Z810" s="204">
        <v>0</v>
      </c>
      <c r="AA810" s="202">
        <v>0</v>
      </c>
      <c r="AB810" s="202">
        <v>0</v>
      </c>
      <c r="AC810" s="214">
        <v>0</v>
      </c>
      <c r="AE810" s="227">
        <f t="shared" si="36"/>
        <v>0</v>
      </c>
      <c r="AF810" s="228">
        <f t="shared" si="37"/>
        <v>0</v>
      </c>
      <c r="AG810" s="229">
        <f t="shared" si="38"/>
        <v>0</v>
      </c>
    </row>
    <row r="811" spans="1:33" s="209" customFormat="1" ht="13.8" x14ac:dyDescent="0.3">
      <c r="A811" s="210">
        <v>3504</v>
      </c>
      <c r="B811" s="211">
        <v>3504035044</v>
      </c>
      <c r="C811" s="212" t="s">
        <v>320</v>
      </c>
      <c r="D811" s="211">
        <v>35</v>
      </c>
      <c r="E811" s="212" t="s">
        <v>22</v>
      </c>
      <c r="F811" s="211">
        <v>44</v>
      </c>
      <c r="G811" s="213" t="s">
        <v>35</v>
      </c>
      <c r="H811" s="374">
        <v>2</v>
      </c>
      <c r="I811" s="201">
        <v>15045</v>
      </c>
      <c r="J811" s="202">
        <v>345</v>
      </c>
      <c r="K811" s="202">
        <v>0</v>
      </c>
      <c r="L811" s="202">
        <v>893</v>
      </c>
      <c r="M811" s="375">
        <v>16283</v>
      </c>
      <c r="N811" s="203">
        <v>0</v>
      </c>
      <c r="O811" s="204">
        <v>0</v>
      </c>
      <c r="P811" s="205">
        <v>0.09</v>
      </c>
      <c r="Q811" s="205">
        <v>5.7376212232234096E-2</v>
      </c>
      <c r="R811" s="206">
        <v>0</v>
      </c>
      <c r="S811" s="207">
        <v>30780</v>
      </c>
      <c r="T811" s="208">
        <v>0</v>
      </c>
      <c r="U811" s="208">
        <v>0</v>
      </c>
      <c r="V811" s="208">
        <v>0</v>
      </c>
      <c r="W811" s="208">
        <v>1786</v>
      </c>
      <c r="X811" s="378">
        <v>32566</v>
      </c>
      <c r="Y811" s="215">
        <v>0</v>
      </c>
      <c r="Z811" s="204">
        <v>0</v>
      </c>
      <c r="AA811" s="202">
        <v>0</v>
      </c>
      <c r="AB811" s="202">
        <v>0</v>
      </c>
      <c r="AC811" s="214">
        <v>0</v>
      </c>
      <c r="AE811" s="227">
        <f t="shared" si="36"/>
        <v>0</v>
      </c>
      <c r="AF811" s="228">
        <f t="shared" si="37"/>
        <v>0</v>
      </c>
      <c r="AG811" s="229">
        <f t="shared" si="38"/>
        <v>0</v>
      </c>
    </row>
    <row r="812" spans="1:33" s="209" customFormat="1" ht="13.8" x14ac:dyDescent="0.3">
      <c r="A812" s="210">
        <v>3504</v>
      </c>
      <c r="B812" s="211">
        <v>3504035088</v>
      </c>
      <c r="C812" s="212" t="s">
        <v>320</v>
      </c>
      <c r="D812" s="211">
        <v>35</v>
      </c>
      <c r="E812" s="212" t="s">
        <v>22</v>
      </c>
      <c r="F812" s="211">
        <v>88</v>
      </c>
      <c r="G812" s="213" t="s">
        <v>190</v>
      </c>
      <c r="H812" s="374">
        <v>1</v>
      </c>
      <c r="I812" s="201">
        <v>10780</v>
      </c>
      <c r="J812" s="202">
        <v>3214</v>
      </c>
      <c r="K812" s="202">
        <v>0</v>
      </c>
      <c r="L812" s="202">
        <v>893</v>
      </c>
      <c r="M812" s="375">
        <v>14887</v>
      </c>
      <c r="N812" s="203">
        <v>0</v>
      </c>
      <c r="O812" s="204">
        <v>0</v>
      </c>
      <c r="P812" s="205">
        <v>0.09</v>
      </c>
      <c r="Q812" s="205">
        <v>6.7689410373442029E-3</v>
      </c>
      <c r="R812" s="206">
        <v>0</v>
      </c>
      <c r="S812" s="207">
        <v>13994</v>
      </c>
      <c r="T812" s="208">
        <v>0</v>
      </c>
      <c r="U812" s="208">
        <v>0</v>
      </c>
      <c r="V812" s="208">
        <v>0</v>
      </c>
      <c r="W812" s="208">
        <v>893</v>
      </c>
      <c r="X812" s="378">
        <v>14887</v>
      </c>
      <c r="Y812" s="215">
        <v>0</v>
      </c>
      <c r="Z812" s="204">
        <v>0</v>
      </c>
      <c r="AA812" s="202">
        <v>0</v>
      </c>
      <c r="AB812" s="202">
        <v>0</v>
      </c>
      <c r="AC812" s="214">
        <v>0</v>
      </c>
      <c r="AE812" s="227">
        <f t="shared" si="36"/>
        <v>0</v>
      </c>
      <c r="AF812" s="228">
        <f t="shared" si="37"/>
        <v>0</v>
      </c>
      <c r="AG812" s="229">
        <f t="shared" si="38"/>
        <v>0</v>
      </c>
    </row>
    <row r="813" spans="1:33" s="209" customFormat="1" ht="13.8" x14ac:dyDescent="0.3">
      <c r="A813" s="210">
        <v>3504</v>
      </c>
      <c r="B813" s="211">
        <v>3504035163</v>
      </c>
      <c r="C813" s="212" t="s">
        <v>320</v>
      </c>
      <c r="D813" s="211">
        <v>35</v>
      </c>
      <c r="E813" s="212" t="s">
        <v>22</v>
      </c>
      <c r="F813" s="211">
        <v>163</v>
      </c>
      <c r="G813" s="213" t="s">
        <v>27</v>
      </c>
      <c r="H813" s="374">
        <v>1</v>
      </c>
      <c r="I813" s="201">
        <v>12625.091753212768</v>
      </c>
      <c r="J813" s="202">
        <v>533</v>
      </c>
      <c r="K813" s="202">
        <v>0</v>
      </c>
      <c r="L813" s="202">
        <v>893</v>
      </c>
      <c r="M813" s="375">
        <v>14051.091753212768</v>
      </c>
      <c r="N813" s="203">
        <v>0</v>
      </c>
      <c r="O813" s="204">
        <v>0</v>
      </c>
      <c r="P813" s="205">
        <v>0.18</v>
      </c>
      <c r="Q813" s="205">
        <v>9.3618846151728011E-2</v>
      </c>
      <c r="R813" s="206">
        <v>0</v>
      </c>
      <c r="S813" s="207">
        <v>13158</v>
      </c>
      <c r="T813" s="208">
        <v>0</v>
      </c>
      <c r="U813" s="208">
        <v>0</v>
      </c>
      <c r="V813" s="208">
        <v>0</v>
      </c>
      <c r="W813" s="208">
        <v>893</v>
      </c>
      <c r="X813" s="378">
        <v>14051</v>
      </c>
      <c r="Y813" s="215">
        <v>0</v>
      </c>
      <c r="Z813" s="204">
        <v>0</v>
      </c>
      <c r="AA813" s="202">
        <v>0</v>
      </c>
      <c r="AB813" s="202">
        <v>0</v>
      </c>
      <c r="AC813" s="214">
        <v>0</v>
      </c>
      <c r="AE813" s="227">
        <f t="shared" si="36"/>
        <v>0</v>
      </c>
      <c r="AF813" s="228">
        <f t="shared" si="37"/>
        <v>0</v>
      </c>
      <c r="AG813" s="229">
        <f t="shared" si="38"/>
        <v>0</v>
      </c>
    </row>
    <row r="814" spans="1:33" s="209" customFormat="1" ht="13.8" x14ac:dyDescent="0.3">
      <c r="A814" s="210">
        <v>3504</v>
      </c>
      <c r="B814" s="211">
        <v>3504035189</v>
      </c>
      <c r="C814" s="212" t="s">
        <v>320</v>
      </c>
      <c r="D814" s="211">
        <v>35</v>
      </c>
      <c r="E814" s="212" t="s">
        <v>22</v>
      </c>
      <c r="F814" s="211">
        <v>189</v>
      </c>
      <c r="G814" s="213" t="s">
        <v>38</v>
      </c>
      <c r="H814" s="374">
        <v>2</v>
      </c>
      <c r="I814" s="201">
        <v>13624</v>
      </c>
      <c r="J814" s="202">
        <v>5459</v>
      </c>
      <c r="K814" s="202">
        <v>0</v>
      </c>
      <c r="L814" s="202">
        <v>893</v>
      </c>
      <c r="M814" s="375">
        <v>19976</v>
      </c>
      <c r="N814" s="203">
        <v>0</v>
      </c>
      <c r="O814" s="204">
        <v>0</v>
      </c>
      <c r="P814" s="205">
        <v>0.09</v>
      </c>
      <c r="Q814" s="205">
        <v>3.6888229018838688E-3</v>
      </c>
      <c r="R814" s="206">
        <v>0</v>
      </c>
      <c r="S814" s="207">
        <v>38166</v>
      </c>
      <c r="T814" s="208">
        <v>0</v>
      </c>
      <c r="U814" s="208">
        <v>0</v>
      </c>
      <c r="V814" s="208">
        <v>0</v>
      </c>
      <c r="W814" s="208">
        <v>1786</v>
      </c>
      <c r="X814" s="378">
        <v>39952</v>
      </c>
      <c r="Y814" s="215">
        <v>0</v>
      </c>
      <c r="Z814" s="204">
        <v>0</v>
      </c>
      <c r="AA814" s="202">
        <v>0</v>
      </c>
      <c r="AB814" s="202">
        <v>0</v>
      </c>
      <c r="AC814" s="214">
        <v>0</v>
      </c>
      <c r="AE814" s="227">
        <f t="shared" si="36"/>
        <v>0</v>
      </c>
      <c r="AF814" s="228">
        <f t="shared" si="37"/>
        <v>0</v>
      </c>
      <c r="AG814" s="229">
        <f t="shared" si="38"/>
        <v>0</v>
      </c>
    </row>
    <row r="815" spans="1:33" s="209" customFormat="1" ht="13.8" x14ac:dyDescent="0.3">
      <c r="A815" s="210">
        <v>3504</v>
      </c>
      <c r="B815" s="211">
        <v>3504035220</v>
      </c>
      <c r="C815" s="212" t="s">
        <v>320</v>
      </c>
      <c r="D815" s="211">
        <v>35</v>
      </c>
      <c r="E815" s="212" t="s">
        <v>22</v>
      </c>
      <c r="F815" s="211">
        <v>220</v>
      </c>
      <c r="G815" s="213" t="s">
        <v>42</v>
      </c>
      <c r="H815" s="374">
        <v>1</v>
      </c>
      <c r="I815" s="201">
        <v>11093.762837015447</v>
      </c>
      <c r="J815" s="202">
        <v>4440</v>
      </c>
      <c r="K815" s="202">
        <v>0</v>
      </c>
      <c r="L815" s="202">
        <v>893</v>
      </c>
      <c r="M815" s="375">
        <v>16426.762837015449</v>
      </c>
      <c r="N815" s="203">
        <v>0</v>
      </c>
      <c r="O815" s="204">
        <v>0</v>
      </c>
      <c r="P815" s="205">
        <v>0.09</v>
      </c>
      <c r="Q815" s="205">
        <v>1.4823609411200473E-2</v>
      </c>
      <c r="R815" s="206">
        <v>0</v>
      </c>
      <c r="S815" s="207">
        <v>15534</v>
      </c>
      <c r="T815" s="208">
        <v>0</v>
      </c>
      <c r="U815" s="208">
        <v>0</v>
      </c>
      <c r="V815" s="208">
        <v>0</v>
      </c>
      <c r="W815" s="208">
        <v>893</v>
      </c>
      <c r="X815" s="378">
        <v>16427</v>
      </c>
      <c r="Y815" s="215">
        <v>0</v>
      </c>
      <c r="Z815" s="204">
        <v>0</v>
      </c>
      <c r="AA815" s="202">
        <v>0</v>
      </c>
      <c r="AB815" s="202">
        <v>0</v>
      </c>
      <c r="AC815" s="214">
        <v>0</v>
      </c>
      <c r="AE815" s="227">
        <f t="shared" si="36"/>
        <v>0</v>
      </c>
      <c r="AF815" s="228">
        <f t="shared" si="37"/>
        <v>0</v>
      </c>
      <c r="AG815" s="229">
        <f t="shared" si="38"/>
        <v>0</v>
      </c>
    </row>
    <row r="816" spans="1:33" s="209" customFormat="1" ht="13.8" x14ac:dyDescent="0.3">
      <c r="A816" s="210">
        <v>3504</v>
      </c>
      <c r="B816" s="211">
        <v>3504035244</v>
      </c>
      <c r="C816" s="212" t="s">
        <v>320</v>
      </c>
      <c r="D816" s="211">
        <v>35</v>
      </c>
      <c r="E816" s="212" t="s">
        <v>22</v>
      </c>
      <c r="F816" s="211">
        <v>244</v>
      </c>
      <c r="G816" s="213" t="s">
        <v>43</v>
      </c>
      <c r="H816" s="374">
        <v>2</v>
      </c>
      <c r="I816" s="201">
        <v>11844.935916589331</v>
      </c>
      <c r="J816" s="202">
        <v>4689</v>
      </c>
      <c r="K816" s="202">
        <v>0</v>
      </c>
      <c r="L816" s="202">
        <v>893</v>
      </c>
      <c r="M816" s="375">
        <v>17426.935916589333</v>
      </c>
      <c r="N816" s="203">
        <v>0</v>
      </c>
      <c r="O816" s="204">
        <v>0</v>
      </c>
      <c r="P816" s="205">
        <v>0.18</v>
      </c>
      <c r="Q816" s="205">
        <v>0.11013649821134344</v>
      </c>
      <c r="R816" s="206">
        <v>0</v>
      </c>
      <c r="S816" s="207">
        <v>33068</v>
      </c>
      <c r="T816" s="208">
        <v>0</v>
      </c>
      <c r="U816" s="208">
        <v>0</v>
      </c>
      <c r="V816" s="208">
        <v>0</v>
      </c>
      <c r="W816" s="208">
        <v>1786</v>
      </c>
      <c r="X816" s="378">
        <v>34854</v>
      </c>
      <c r="Y816" s="215">
        <v>0</v>
      </c>
      <c r="Z816" s="204">
        <v>0</v>
      </c>
      <c r="AA816" s="202">
        <v>0</v>
      </c>
      <c r="AB816" s="202">
        <v>0</v>
      </c>
      <c r="AC816" s="214">
        <v>0</v>
      </c>
      <c r="AE816" s="227">
        <f t="shared" si="36"/>
        <v>0</v>
      </c>
      <c r="AF816" s="228">
        <f t="shared" si="37"/>
        <v>0</v>
      </c>
      <c r="AG816" s="229">
        <f t="shared" si="38"/>
        <v>0</v>
      </c>
    </row>
    <row r="817" spans="1:33" s="209" customFormat="1" ht="13.8" x14ac:dyDescent="0.3">
      <c r="A817" s="210">
        <v>3504</v>
      </c>
      <c r="B817" s="211">
        <v>3504035308</v>
      </c>
      <c r="C817" s="212" t="s">
        <v>320</v>
      </c>
      <c r="D817" s="211">
        <v>35</v>
      </c>
      <c r="E817" s="212" t="s">
        <v>22</v>
      </c>
      <c r="F817" s="211">
        <v>308</v>
      </c>
      <c r="G817" s="213" t="s">
        <v>32</v>
      </c>
      <c r="H817" s="374">
        <v>1</v>
      </c>
      <c r="I817" s="201">
        <v>15045</v>
      </c>
      <c r="J817" s="202">
        <v>8730</v>
      </c>
      <c r="K817" s="202">
        <v>0</v>
      </c>
      <c r="L817" s="202">
        <v>893</v>
      </c>
      <c r="M817" s="375">
        <v>24668</v>
      </c>
      <c r="N817" s="203">
        <v>0</v>
      </c>
      <c r="O817" s="204">
        <v>0</v>
      </c>
      <c r="P817" s="205">
        <v>0.09</v>
      </c>
      <c r="Q817" s="205">
        <v>2.3641882717250402E-3</v>
      </c>
      <c r="R817" s="206">
        <v>0</v>
      </c>
      <c r="S817" s="207">
        <v>23775</v>
      </c>
      <c r="T817" s="208">
        <v>0</v>
      </c>
      <c r="U817" s="208">
        <v>0</v>
      </c>
      <c r="V817" s="208">
        <v>0</v>
      </c>
      <c r="W817" s="208">
        <v>893</v>
      </c>
      <c r="X817" s="378">
        <v>24668</v>
      </c>
      <c r="Y817" s="215">
        <v>0</v>
      </c>
      <c r="Z817" s="204">
        <v>0</v>
      </c>
      <c r="AA817" s="202">
        <v>0</v>
      </c>
      <c r="AB817" s="202">
        <v>0</v>
      </c>
      <c r="AC817" s="214">
        <v>0</v>
      </c>
      <c r="AE817" s="227">
        <f t="shared" si="36"/>
        <v>0</v>
      </c>
      <c r="AF817" s="228">
        <f t="shared" si="37"/>
        <v>0</v>
      </c>
      <c r="AG817" s="229">
        <f t="shared" si="38"/>
        <v>0</v>
      </c>
    </row>
    <row r="818" spans="1:33" s="209" customFormat="1" ht="13.8" x14ac:dyDescent="0.3">
      <c r="A818" s="210">
        <v>3506</v>
      </c>
      <c r="B818" s="211">
        <v>3506262035</v>
      </c>
      <c r="C818" s="212" t="s">
        <v>321</v>
      </c>
      <c r="D818" s="211">
        <v>262</v>
      </c>
      <c r="E818" s="212" t="s">
        <v>31</v>
      </c>
      <c r="F818" s="211">
        <v>35</v>
      </c>
      <c r="G818" s="213" t="s">
        <v>22</v>
      </c>
      <c r="H818" s="374">
        <v>2</v>
      </c>
      <c r="I818" s="201">
        <v>14426</v>
      </c>
      <c r="J818" s="202">
        <v>5062</v>
      </c>
      <c r="K818" s="202">
        <v>0</v>
      </c>
      <c r="L818" s="202">
        <v>893</v>
      </c>
      <c r="M818" s="375">
        <v>20381</v>
      </c>
      <c r="N818" s="203">
        <v>1.1049723756906077E-2</v>
      </c>
      <c r="O818" s="204">
        <v>0</v>
      </c>
      <c r="P818" s="205">
        <v>0.18</v>
      </c>
      <c r="Q818" s="205">
        <v>0.15096254097872849</v>
      </c>
      <c r="R818" s="206">
        <v>0</v>
      </c>
      <c r="S818" s="207">
        <v>38760</v>
      </c>
      <c r="T818" s="208">
        <v>0</v>
      </c>
      <c r="U818" s="208">
        <v>0</v>
      </c>
      <c r="V818" s="208">
        <v>0</v>
      </c>
      <c r="W818" s="208">
        <v>1776</v>
      </c>
      <c r="X818" s="378">
        <v>40536</v>
      </c>
      <c r="Y818" s="215">
        <v>0</v>
      </c>
      <c r="Z818" s="204">
        <v>0</v>
      </c>
      <c r="AA818" s="202">
        <v>0</v>
      </c>
      <c r="AB818" s="202">
        <v>0</v>
      </c>
      <c r="AC818" s="214">
        <v>0</v>
      </c>
      <c r="AE818" s="227">
        <f t="shared" si="36"/>
        <v>0</v>
      </c>
      <c r="AF818" s="228">
        <f t="shared" si="37"/>
        <v>0</v>
      </c>
      <c r="AG818" s="229">
        <f t="shared" si="38"/>
        <v>0</v>
      </c>
    </row>
    <row r="819" spans="1:33" s="209" customFormat="1" ht="13.8" x14ac:dyDescent="0.3">
      <c r="A819" s="210">
        <v>3506</v>
      </c>
      <c r="B819" s="211">
        <v>3506262049</v>
      </c>
      <c r="C819" s="212" t="s">
        <v>321</v>
      </c>
      <c r="D819" s="211">
        <v>262</v>
      </c>
      <c r="E819" s="212" t="s">
        <v>31</v>
      </c>
      <c r="F819" s="211">
        <v>49</v>
      </c>
      <c r="G819" s="213" t="s">
        <v>96</v>
      </c>
      <c r="H819" s="374">
        <v>2</v>
      </c>
      <c r="I819" s="201">
        <v>12117</v>
      </c>
      <c r="J819" s="202">
        <v>15396</v>
      </c>
      <c r="K819" s="202">
        <v>0</v>
      </c>
      <c r="L819" s="202">
        <v>893</v>
      </c>
      <c r="M819" s="375">
        <v>28406</v>
      </c>
      <c r="N819" s="203">
        <v>1.1049723756906077E-2</v>
      </c>
      <c r="O819" s="204">
        <v>0</v>
      </c>
      <c r="P819" s="205">
        <v>0.09</v>
      </c>
      <c r="Q819" s="205">
        <v>6.7737584027237549E-2</v>
      </c>
      <c r="R819" s="206">
        <v>0</v>
      </c>
      <c r="S819" s="207">
        <v>54722</v>
      </c>
      <c r="T819" s="208">
        <v>0</v>
      </c>
      <c r="U819" s="208">
        <v>0</v>
      </c>
      <c r="V819" s="208">
        <v>0</v>
      </c>
      <c r="W819" s="208">
        <v>1776</v>
      </c>
      <c r="X819" s="378">
        <v>56498</v>
      </c>
      <c r="Y819" s="215">
        <v>0</v>
      </c>
      <c r="Z819" s="204">
        <v>0</v>
      </c>
      <c r="AA819" s="202">
        <v>0</v>
      </c>
      <c r="AB819" s="202">
        <v>0</v>
      </c>
      <c r="AC819" s="214">
        <v>0</v>
      </c>
      <c r="AE819" s="227">
        <f t="shared" si="36"/>
        <v>0</v>
      </c>
      <c r="AF819" s="228">
        <f t="shared" si="37"/>
        <v>0</v>
      </c>
      <c r="AG819" s="229">
        <f t="shared" si="38"/>
        <v>0</v>
      </c>
    </row>
    <row r="820" spans="1:33" s="209" customFormat="1" ht="13.8" x14ac:dyDescent="0.3">
      <c r="A820" s="210">
        <v>3506</v>
      </c>
      <c r="B820" s="211">
        <v>3506262057</v>
      </c>
      <c r="C820" s="212" t="s">
        <v>321</v>
      </c>
      <c r="D820" s="211">
        <v>262</v>
      </c>
      <c r="E820" s="212" t="s">
        <v>31</v>
      </c>
      <c r="F820" s="211">
        <v>57</v>
      </c>
      <c r="G820" s="213" t="s">
        <v>23</v>
      </c>
      <c r="H820" s="374">
        <v>1</v>
      </c>
      <c r="I820" s="201">
        <v>14107</v>
      </c>
      <c r="J820" s="202">
        <v>718</v>
      </c>
      <c r="K820" s="202">
        <v>0</v>
      </c>
      <c r="L820" s="202">
        <v>893</v>
      </c>
      <c r="M820" s="375">
        <v>15718</v>
      </c>
      <c r="N820" s="203">
        <v>5.5248618784530384E-3</v>
      </c>
      <c r="O820" s="204">
        <v>0</v>
      </c>
      <c r="P820" s="205">
        <v>0.18</v>
      </c>
      <c r="Q820" s="205">
        <v>0.13019288988377753</v>
      </c>
      <c r="R820" s="206">
        <v>0</v>
      </c>
      <c r="S820" s="207">
        <v>14743</v>
      </c>
      <c r="T820" s="208">
        <v>0</v>
      </c>
      <c r="U820" s="208">
        <v>0</v>
      </c>
      <c r="V820" s="208">
        <v>0</v>
      </c>
      <c r="W820" s="208">
        <v>888</v>
      </c>
      <c r="X820" s="378">
        <v>15631</v>
      </c>
      <c r="Y820" s="215">
        <v>0</v>
      </c>
      <c r="Z820" s="204">
        <v>0</v>
      </c>
      <c r="AA820" s="202">
        <v>0</v>
      </c>
      <c r="AB820" s="202">
        <v>0</v>
      </c>
      <c r="AC820" s="214">
        <v>0</v>
      </c>
      <c r="AE820" s="227">
        <f t="shared" si="36"/>
        <v>0</v>
      </c>
      <c r="AF820" s="228">
        <f t="shared" si="37"/>
        <v>0</v>
      </c>
      <c r="AG820" s="229">
        <f t="shared" si="38"/>
        <v>0</v>
      </c>
    </row>
    <row r="821" spans="1:33" s="209" customFormat="1" ht="13.8" x14ac:dyDescent="0.3">
      <c r="A821" s="210">
        <v>3506</v>
      </c>
      <c r="B821" s="211">
        <v>3506262071</v>
      </c>
      <c r="C821" s="212" t="s">
        <v>321</v>
      </c>
      <c r="D821" s="211">
        <v>262</v>
      </c>
      <c r="E821" s="212" t="s">
        <v>31</v>
      </c>
      <c r="F821" s="211">
        <v>71</v>
      </c>
      <c r="G821" s="213" t="s">
        <v>24</v>
      </c>
      <c r="H821" s="374">
        <v>1</v>
      </c>
      <c r="I821" s="201">
        <v>14107</v>
      </c>
      <c r="J821" s="202">
        <v>6658</v>
      </c>
      <c r="K821" s="202">
        <v>0</v>
      </c>
      <c r="L821" s="202">
        <v>893</v>
      </c>
      <c r="M821" s="375">
        <v>21658</v>
      </c>
      <c r="N821" s="203">
        <v>5.5248618784530384E-3</v>
      </c>
      <c r="O821" s="204">
        <v>0</v>
      </c>
      <c r="P821" s="205">
        <v>0.09</v>
      </c>
      <c r="Q821" s="205">
        <v>1.6235268786991242E-3</v>
      </c>
      <c r="R821" s="206">
        <v>0</v>
      </c>
      <c r="S821" s="207">
        <v>20650</v>
      </c>
      <c r="T821" s="208">
        <v>0</v>
      </c>
      <c r="U821" s="208">
        <v>0</v>
      </c>
      <c r="V821" s="208">
        <v>0</v>
      </c>
      <c r="W821" s="208">
        <v>888</v>
      </c>
      <c r="X821" s="378">
        <v>21538</v>
      </c>
      <c r="Y821" s="215">
        <v>0</v>
      </c>
      <c r="Z821" s="204">
        <v>0</v>
      </c>
      <c r="AA821" s="202">
        <v>0</v>
      </c>
      <c r="AB821" s="202">
        <v>0</v>
      </c>
      <c r="AC821" s="214">
        <v>0</v>
      </c>
      <c r="AE821" s="227">
        <f t="shared" si="36"/>
        <v>0</v>
      </c>
      <c r="AF821" s="228">
        <f t="shared" si="37"/>
        <v>0</v>
      </c>
      <c r="AG821" s="229">
        <f t="shared" si="38"/>
        <v>0</v>
      </c>
    </row>
    <row r="822" spans="1:33" s="209" customFormat="1" ht="13.8" x14ac:dyDescent="0.3">
      <c r="A822" s="210">
        <v>3506</v>
      </c>
      <c r="B822" s="211">
        <v>3506262093</v>
      </c>
      <c r="C822" s="212" t="s">
        <v>321</v>
      </c>
      <c r="D822" s="211">
        <v>262</v>
      </c>
      <c r="E822" s="212" t="s">
        <v>31</v>
      </c>
      <c r="F822" s="211">
        <v>93</v>
      </c>
      <c r="G822" s="213" t="s">
        <v>25</v>
      </c>
      <c r="H822" s="374">
        <v>5</v>
      </c>
      <c r="I822" s="201">
        <v>11721</v>
      </c>
      <c r="J822" s="202">
        <v>336</v>
      </c>
      <c r="K822" s="202">
        <v>0</v>
      </c>
      <c r="L822" s="202">
        <v>893</v>
      </c>
      <c r="M822" s="375">
        <v>12950</v>
      </c>
      <c r="N822" s="203">
        <v>2.7624309392265192E-2</v>
      </c>
      <c r="O822" s="204">
        <v>0</v>
      </c>
      <c r="P822" s="205">
        <v>0.09</v>
      </c>
      <c r="Q822" s="205">
        <v>9.2476404965341666E-2</v>
      </c>
      <c r="R822" s="206">
        <v>0</v>
      </c>
      <c r="S822" s="207">
        <v>59950</v>
      </c>
      <c r="T822" s="208">
        <v>0</v>
      </c>
      <c r="U822" s="208">
        <v>0</v>
      </c>
      <c r="V822" s="208">
        <v>0</v>
      </c>
      <c r="W822" s="208">
        <v>4440</v>
      </c>
      <c r="X822" s="378">
        <v>64390</v>
      </c>
      <c r="Y822" s="215">
        <v>0</v>
      </c>
      <c r="Z822" s="204">
        <v>0</v>
      </c>
      <c r="AA822" s="202">
        <v>0</v>
      </c>
      <c r="AB822" s="202">
        <v>0</v>
      </c>
      <c r="AC822" s="214">
        <v>0</v>
      </c>
      <c r="AE822" s="227">
        <f t="shared" si="36"/>
        <v>0</v>
      </c>
      <c r="AF822" s="228">
        <f t="shared" si="37"/>
        <v>0</v>
      </c>
      <c r="AG822" s="229">
        <f t="shared" si="38"/>
        <v>0</v>
      </c>
    </row>
    <row r="823" spans="1:33" s="209" customFormat="1" ht="13.8" x14ac:dyDescent="0.3">
      <c r="A823" s="210">
        <v>3506</v>
      </c>
      <c r="B823" s="211">
        <v>3506262105</v>
      </c>
      <c r="C823" s="212" t="s">
        <v>321</v>
      </c>
      <c r="D823" s="211">
        <v>262</v>
      </c>
      <c r="E823" s="212" t="s">
        <v>31</v>
      </c>
      <c r="F823" s="211">
        <v>105</v>
      </c>
      <c r="G823" s="213" t="s">
        <v>264</v>
      </c>
      <c r="H823" s="374">
        <v>1</v>
      </c>
      <c r="I823" s="201">
        <v>10127</v>
      </c>
      <c r="J823" s="202">
        <v>3789</v>
      </c>
      <c r="K823" s="202">
        <v>0</v>
      </c>
      <c r="L823" s="202">
        <v>893</v>
      </c>
      <c r="M823" s="375">
        <v>14809</v>
      </c>
      <c r="N823" s="203">
        <v>5.5248618784530384E-3</v>
      </c>
      <c r="O823" s="204">
        <v>0</v>
      </c>
      <c r="P823" s="205">
        <v>0.09</v>
      </c>
      <c r="Q823" s="205">
        <v>2.0481086622933641E-3</v>
      </c>
      <c r="R823" s="206">
        <v>0</v>
      </c>
      <c r="S823" s="207">
        <v>13839</v>
      </c>
      <c r="T823" s="208">
        <v>0</v>
      </c>
      <c r="U823" s="208">
        <v>0</v>
      </c>
      <c r="V823" s="208">
        <v>0</v>
      </c>
      <c r="W823" s="208">
        <v>888</v>
      </c>
      <c r="X823" s="378">
        <v>14727</v>
      </c>
      <c r="Y823" s="215">
        <v>0</v>
      </c>
      <c r="Z823" s="204">
        <v>0</v>
      </c>
      <c r="AA823" s="202">
        <v>0</v>
      </c>
      <c r="AB823" s="202">
        <v>0</v>
      </c>
      <c r="AC823" s="214">
        <v>0</v>
      </c>
      <c r="AE823" s="227">
        <f t="shared" si="36"/>
        <v>0</v>
      </c>
      <c r="AF823" s="228">
        <f t="shared" si="37"/>
        <v>0</v>
      </c>
      <c r="AG823" s="229">
        <f t="shared" si="38"/>
        <v>0</v>
      </c>
    </row>
    <row r="824" spans="1:33" s="209" customFormat="1" ht="13.8" x14ac:dyDescent="0.3">
      <c r="A824" s="210">
        <v>3506</v>
      </c>
      <c r="B824" s="211">
        <v>3506262128</v>
      </c>
      <c r="C824" s="212" t="s">
        <v>321</v>
      </c>
      <c r="D824" s="211">
        <v>262</v>
      </c>
      <c r="E824" s="212" t="s">
        <v>31</v>
      </c>
      <c r="F824" s="211">
        <v>128</v>
      </c>
      <c r="G824" s="213" t="s">
        <v>110</v>
      </c>
      <c r="H824" s="374">
        <v>1</v>
      </c>
      <c r="I824" s="201">
        <v>8410</v>
      </c>
      <c r="J824" s="202">
        <v>444</v>
      </c>
      <c r="K824" s="202">
        <v>0</v>
      </c>
      <c r="L824" s="202">
        <v>893</v>
      </c>
      <c r="M824" s="375">
        <v>9747</v>
      </c>
      <c r="N824" s="203">
        <v>5.5248618784530384E-3</v>
      </c>
      <c r="O824" s="204">
        <v>0</v>
      </c>
      <c r="P824" s="205">
        <v>0.18</v>
      </c>
      <c r="Q824" s="205">
        <v>3.3722750921058114E-2</v>
      </c>
      <c r="R824" s="206">
        <v>0</v>
      </c>
      <c r="S824" s="207">
        <v>8805</v>
      </c>
      <c r="T824" s="208">
        <v>0</v>
      </c>
      <c r="U824" s="208">
        <v>0</v>
      </c>
      <c r="V824" s="208">
        <v>0</v>
      </c>
      <c r="W824" s="208">
        <v>888</v>
      </c>
      <c r="X824" s="378">
        <v>9693</v>
      </c>
      <c r="Y824" s="215">
        <v>0</v>
      </c>
      <c r="Z824" s="204">
        <v>0</v>
      </c>
      <c r="AA824" s="202">
        <v>0</v>
      </c>
      <c r="AB824" s="202">
        <v>0</v>
      </c>
      <c r="AC824" s="214">
        <v>0</v>
      </c>
      <c r="AE824" s="227">
        <f t="shared" si="36"/>
        <v>0</v>
      </c>
      <c r="AF824" s="228">
        <f t="shared" si="37"/>
        <v>0</v>
      </c>
      <c r="AG824" s="229">
        <f t="shared" si="38"/>
        <v>0</v>
      </c>
    </row>
    <row r="825" spans="1:33" s="209" customFormat="1" ht="13.8" x14ac:dyDescent="0.3">
      <c r="A825" s="210">
        <v>3506</v>
      </c>
      <c r="B825" s="211">
        <v>3506262149</v>
      </c>
      <c r="C825" s="212" t="s">
        <v>321</v>
      </c>
      <c r="D825" s="211">
        <v>262</v>
      </c>
      <c r="E825" s="212" t="s">
        <v>31</v>
      </c>
      <c r="F825" s="211">
        <v>149</v>
      </c>
      <c r="G825" s="213" t="s">
        <v>103</v>
      </c>
      <c r="H825" s="374">
        <v>3</v>
      </c>
      <c r="I825" s="201">
        <v>11636</v>
      </c>
      <c r="J825" s="202">
        <v>117</v>
      </c>
      <c r="K825" s="202">
        <v>0</v>
      </c>
      <c r="L825" s="202">
        <v>893</v>
      </c>
      <c r="M825" s="375">
        <v>12646</v>
      </c>
      <c r="N825" s="203">
        <v>1.6574585635359115E-2</v>
      </c>
      <c r="O825" s="204">
        <v>0</v>
      </c>
      <c r="P825" s="205">
        <v>0.18</v>
      </c>
      <c r="Q825" s="205">
        <v>0.11365970423433619</v>
      </c>
      <c r="R825" s="206">
        <v>0</v>
      </c>
      <c r="S825" s="207">
        <v>35064</v>
      </c>
      <c r="T825" s="208">
        <v>0</v>
      </c>
      <c r="U825" s="208">
        <v>0</v>
      </c>
      <c r="V825" s="208">
        <v>0</v>
      </c>
      <c r="W825" s="208">
        <v>2664</v>
      </c>
      <c r="X825" s="378">
        <v>37728</v>
      </c>
      <c r="Y825" s="215">
        <v>0</v>
      </c>
      <c r="Z825" s="204">
        <v>0</v>
      </c>
      <c r="AA825" s="202">
        <v>0</v>
      </c>
      <c r="AB825" s="202">
        <v>0</v>
      </c>
      <c r="AC825" s="214">
        <v>0</v>
      </c>
      <c r="AE825" s="227">
        <f t="shared" si="36"/>
        <v>0</v>
      </c>
      <c r="AF825" s="228">
        <f t="shared" si="37"/>
        <v>0</v>
      </c>
      <c r="AG825" s="229">
        <f t="shared" si="38"/>
        <v>0</v>
      </c>
    </row>
    <row r="826" spans="1:33" s="209" customFormat="1" ht="13.8" x14ac:dyDescent="0.3">
      <c r="A826" s="210">
        <v>3506</v>
      </c>
      <c r="B826" s="211">
        <v>3506262163</v>
      </c>
      <c r="C826" s="212" t="s">
        <v>321</v>
      </c>
      <c r="D826" s="211">
        <v>262</v>
      </c>
      <c r="E826" s="212" t="s">
        <v>31</v>
      </c>
      <c r="F826" s="211">
        <v>163</v>
      </c>
      <c r="G826" s="213" t="s">
        <v>27</v>
      </c>
      <c r="H826" s="374">
        <v>148</v>
      </c>
      <c r="I826" s="201">
        <v>11621</v>
      </c>
      <c r="J826" s="202">
        <v>491</v>
      </c>
      <c r="K826" s="202">
        <v>0</v>
      </c>
      <c r="L826" s="202">
        <v>893</v>
      </c>
      <c r="M826" s="375">
        <v>13005</v>
      </c>
      <c r="N826" s="203">
        <v>0.81767955801104797</v>
      </c>
      <c r="O826" s="204">
        <v>0</v>
      </c>
      <c r="P826" s="205">
        <v>0.18</v>
      </c>
      <c r="Q826" s="205">
        <v>9.3618846151728011E-2</v>
      </c>
      <c r="R826" s="206">
        <v>0</v>
      </c>
      <c r="S826" s="207">
        <v>1782660</v>
      </c>
      <c r="T826" s="208">
        <v>0</v>
      </c>
      <c r="U826" s="208">
        <v>0</v>
      </c>
      <c r="V826" s="208">
        <v>0</v>
      </c>
      <c r="W826" s="208">
        <v>131424</v>
      </c>
      <c r="X826" s="378">
        <v>1914084</v>
      </c>
      <c r="Y826" s="215">
        <v>46</v>
      </c>
      <c r="Z826" s="204">
        <v>0</v>
      </c>
      <c r="AA826" s="202">
        <v>0</v>
      </c>
      <c r="AB826" s="202">
        <v>0</v>
      </c>
      <c r="AC826" s="214">
        <v>0</v>
      </c>
      <c r="AE826" s="227">
        <f t="shared" si="36"/>
        <v>0</v>
      </c>
      <c r="AF826" s="228">
        <f t="shared" si="37"/>
        <v>0</v>
      </c>
      <c r="AG826" s="229">
        <f t="shared" si="38"/>
        <v>0</v>
      </c>
    </row>
    <row r="827" spans="1:33" s="209" customFormat="1" ht="13.8" x14ac:dyDescent="0.3">
      <c r="A827" s="210">
        <v>3506</v>
      </c>
      <c r="B827" s="211">
        <v>3506262164</v>
      </c>
      <c r="C827" s="212" t="s">
        <v>321</v>
      </c>
      <c r="D827" s="211">
        <v>262</v>
      </c>
      <c r="E827" s="212" t="s">
        <v>31</v>
      </c>
      <c r="F827" s="211">
        <v>164</v>
      </c>
      <c r="G827" s="213" t="s">
        <v>116</v>
      </c>
      <c r="H827" s="374">
        <v>1</v>
      </c>
      <c r="I827" s="201">
        <v>10127</v>
      </c>
      <c r="J827" s="202">
        <v>4654</v>
      </c>
      <c r="K827" s="202">
        <v>0</v>
      </c>
      <c r="L827" s="202">
        <v>893</v>
      </c>
      <c r="M827" s="375">
        <v>15674</v>
      </c>
      <c r="N827" s="203">
        <v>5.5248618784530384E-3</v>
      </c>
      <c r="O827" s="204">
        <v>0</v>
      </c>
      <c r="P827" s="205">
        <v>0.09</v>
      </c>
      <c r="Q827" s="205">
        <v>2.3257733329536115E-3</v>
      </c>
      <c r="R827" s="206">
        <v>0</v>
      </c>
      <c r="S827" s="207">
        <v>14699</v>
      </c>
      <c r="T827" s="208">
        <v>0</v>
      </c>
      <c r="U827" s="208">
        <v>0</v>
      </c>
      <c r="V827" s="208">
        <v>0</v>
      </c>
      <c r="W827" s="208">
        <v>888</v>
      </c>
      <c r="X827" s="378">
        <v>15587</v>
      </c>
      <c r="Y827" s="215">
        <v>0</v>
      </c>
      <c r="Z827" s="204">
        <v>0</v>
      </c>
      <c r="AA827" s="202">
        <v>0</v>
      </c>
      <c r="AB827" s="202">
        <v>0</v>
      </c>
      <c r="AC827" s="214">
        <v>0</v>
      </c>
      <c r="AE827" s="227">
        <f t="shared" si="36"/>
        <v>0</v>
      </c>
      <c r="AF827" s="228">
        <f t="shared" si="37"/>
        <v>0</v>
      </c>
      <c r="AG827" s="229">
        <f t="shared" si="38"/>
        <v>0</v>
      </c>
    </row>
    <row r="828" spans="1:33" s="209" customFormat="1" ht="13.8" x14ac:dyDescent="0.3">
      <c r="A828" s="210">
        <v>3506</v>
      </c>
      <c r="B828" s="211">
        <v>3506262165</v>
      </c>
      <c r="C828" s="212" t="s">
        <v>321</v>
      </c>
      <c r="D828" s="211">
        <v>262</v>
      </c>
      <c r="E828" s="212" t="s">
        <v>31</v>
      </c>
      <c r="F828" s="211">
        <v>165</v>
      </c>
      <c r="G828" s="213" t="s">
        <v>28</v>
      </c>
      <c r="H828" s="374">
        <v>56</v>
      </c>
      <c r="I828" s="201">
        <v>11369</v>
      </c>
      <c r="J828" s="202">
        <v>398</v>
      </c>
      <c r="K828" s="202">
        <v>0</v>
      </c>
      <c r="L828" s="202">
        <v>893</v>
      </c>
      <c r="M828" s="375">
        <v>12660</v>
      </c>
      <c r="N828" s="203">
        <v>0.30939226519336971</v>
      </c>
      <c r="O828" s="204">
        <v>0</v>
      </c>
      <c r="P828" s="205">
        <v>9.8299999999999998E-2</v>
      </c>
      <c r="Q828" s="205">
        <v>0.11134395972074</v>
      </c>
      <c r="R828" s="206">
        <v>0</v>
      </c>
      <c r="S828" s="207">
        <v>764552</v>
      </c>
      <c r="T828" s="208">
        <v>0</v>
      </c>
      <c r="U828" s="208">
        <v>-109240</v>
      </c>
      <c r="V828" s="208">
        <v>0</v>
      </c>
      <c r="W828" s="208">
        <v>49748</v>
      </c>
      <c r="X828" s="378">
        <v>705060</v>
      </c>
      <c r="Y828" s="215">
        <v>20</v>
      </c>
      <c r="Z828" s="204">
        <v>9.2835022254051598</v>
      </c>
      <c r="AA828" s="202">
        <v>117540</v>
      </c>
      <c r="AB828" s="202">
        <v>0</v>
      </c>
      <c r="AC828" s="214">
        <v>0</v>
      </c>
      <c r="AE828" s="227">
        <f t="shared" si="36"/>
        <v>0</v>
      </c>
      <c r="AF828" s="228">
        <f t="shared" si="37"/>
        <v>0</v>
      </c>
      <c r="AG828" s="229">
        <f t="shared" si="38"/>
        <v>0</v>
      </c>
    </row>
    <row r="829" spans="1:33" s="209" customFormat="1" ht="13.8" x14ac:dyDescent="0.3">
      <c r="A829" s="210">
        <v>3506</v>
      </c>
      <c r="B829" s="211">
        <v>3506262176</v>
      </c>
      <c r="C829" s="212" t="s">
        <v>321</v>
      </c>
      <c r="D829" s="211">
        <v>262</v>
      </c>
      <c r="E829" s="212" t="s">
        <v>31</v>
      </c>
      <c r="F829" s="211">
        <v>176</v>
      </c>
      <c r="G829" s="213" t="s">
        <v>29</v>
      </c>
      <c r="H829" s="374">
        <v>10</v>
      </c>
      <c r="I829" s="201">
        <v>10490</v>
      </c>
      <c r="J829" s="202">
        <v>3465</v>
      </c>
      <c r="K829" s="202">
        <v>0</v>
      </c>
      <c r="L829" s="202">
        <v>893</v>
      </c>
      <c r="M829" s="375">
        <v>14848</v>
      </c>
      <c r="N829" s="203">
        <v>5.5248618784530384E-2</v>
      </c>
      <c r="O829" s="204">
        <v>0</v>
      </c>
      <c r="P829" s="205">
        <v>0.09</v>
      </c>
      <c r="Q829" s="205">
        <v>7.6091028554494497E-2</v>
      </c>
      <c r="R829" s="206">
        <v>0</v>
      </c>
      <c r="S829" s="207">
        <v>138780</v>
      </c>
      <c r="T829" s="208">
        <v>0</v>
      </c>
      <c r="U829" s="208">
        <v>0</v>
      </c>
      <c r="V829" s="208">
        <v>0</v>
      </c>
      <c r="W829" s="208">
        <v>8880</v>
      </c>
      <c r="X829" s="378">
        <v>147660</v>
      </c>
      <c r="Y829" s="215">
        <v>0</v>
      </c>
      <c r="Z829" s="204">
        <v>0</v>
      </c>
      <c r="AA829" s="202">
        <v>0</v>
      </c>
      <c r="AB829" s="202">
        <v>0</v>
      </c>
      <c r="AC829" s="214">
        <v>0</v>
      </c>
      <c r="AE829" s="227">
        <f t="shared" si="36"/>
        <v>0</v>
      </c>
      <c r="AF829" s="228">
        <f t="shared" si="37"/>
        <v>0</v>
      </c>
      <c r="AG829" s="229">
        <f t="shared" si="38"/>
        <v>0</v>
      </c>
    </row>
    <row r="830" spans="1:33" s="209" customFormat="1" ht="13.8" x14ac:dyDescent="0.3">
      <c r="A830" s="210">
        <v>3506</v>
      </c>
      <c r="B830" s="211">
        <v>3506262178</v>
      </c>
      <c r="C830" s="212" t="s">
        <v>321</v>
      </c>
      <c r="D830" s="211">
        <v>262</v>
      </c>
      <c r="E830" s="212" t="s">
        <v>31</v>
      </c>
      <c r="F830" s="211">
        <v>178</v>
      </c>
      <c r="G830" s="213" t="s">
        <v>241</v>
      </c>
      <c r="H830" s="374">
        <v>6</v>
      </c>
      <c r="I830" s="201">
        <v>12093</v>
      </c>
      <c r="J830" s="202">
        <v>1260</v>
      </c>
      <c r="K830" s="202">
        <v>0</v>
      </c>
      <c r="L830" s="202">
        <v>893</v>
      </c>
      <c r="M830" s="375">
        <v>14246</v>
      </c>
      <c r="N830" s="203">
        <v>3.3149171270718231E-2</v>
      </c>
      <c r="O830" s="204">
        <v>0</v>
      </c>
      <c r="P830" s="205">
        <v>0.09</v>
      </c>
      <c r="Q830" s="205">
        <v>5.6562206466308634E-2</v>
      </c>
      <c r="R830" s="206">
        <v>0</v>
      </c>
      <c r="S830" s="207">
        <v>79674</v>
      </c>
      <c r="T830" s="208">
        <v>0</v>
      </c>
      <c r="U830" s="208">
        <v>0</v>
      </c>
      <c r="V830" s="208">
        <v>0</v>
      </c>
      <c r="W830" s="208">
        <v>5328</v>
      </c>
      <c r="X830" s="378">
        <v>85002</v>
      </c>
      <c r="Y830" s="215">
        <v>0</v>
      </c>
      <c r="Z830" s="204">
        <v>0</v>
      </c>
      <c r="AA830" s="202">
        <v>0</v>
      </c>
      <c r="AB830" s="202">
        <v>0</v>
      </c>
      <c r="AC830" s="214">
        <v>0</v>
      </c>
      <c r="AE830" s="227">
        <f t="shared" si="36"/>
        <v>0</v>
      </c>
      <c r="AF830" s="228">
        <f t="shared" si="37"/>
        <v>0</v>
      </c>
      <c r="AG830" s="229">
        <f t="shared" si="38"/>
        <v>0</v>
      </c>
    </row>
    <row r="831" spans="1:33" s="209" customFormat="1" ht="13.8" x14ac:dyDescent="0.3">
      <c r="A831" s="210">
        <v>3506</v>
      </c>
      <c r="B831" s="211">
        <v>3506262229</v>
      </c>
      <c r="C831" s="212" t="s">
        <v>321</v>
      </c>
      <c r="D831" s="211">
        <v>262</v>
      </c>
      <c r="E831" s="212" t="s">
        <v>31</v>
      </c>
      <c r="F831" s="211">
        <v>229</v>
      </c>
      <c r="G831" s="213" t="s">
        <v>113</v>
      </c>
      <c r="H831" s="374">
        <v>16</v>
      </c>
      <c r="I831" s="201">
        <v>10575</v>
      </c>
      <c r="J831" s="202">
        <v>1823</v>
      </c>
      <c r="K831" s="202">
        <v>0</v>
      </c>
      <c r="L831" s="202">
        <v>893</v>
      </c>
      <c r="M831" s="375">
        <v>13291</v>
      </c>
      <c r="N831" s="203">
        <v>8.8397790055248615E-2</v>
      </c>
      <c r="O831" s="204">
        <v>0</v>
      </c>
      <c r="P831" s="205">
        <v>0.09</v>
      </c>
      <c r="Q831" s="205">
        <v>1.0365472796524909E-2</v>
      </c>
      <c r="R831" s="206">
        <v>0</v>
      </c>
      <c r="S831" s="207">
        <v>197280</v>
      </c>
      <c r="T831" s="208">
        <v>0</v>
      </c>
      <c r="U831" s="208">
        <v>0</v>
      </c>
      <c r="V831" s="208">
        <v>0</v>
      </c>
      <c r="W831" s="208">
        <v>14208</v>
      </c>
      <c r="X831" s="378">
        <v>211488</v>
      </c>
      <c r="Y831" s="215">
        <v>0</v>
      </c>
      <c r="Z831" s="204">
        <v>0</v>
      </c>
      <c r="AA831" s="202">
        <v>0</v>
      </c>
      <c r="AB831" s="202">
        <v>0</v>
      </c>
      <c r="AC831" s="214">
        <v>0</v>
      </c>
      <c r="AE831" s="227">
        <f t="shared" si="36"/>
        <v>0</v>
      </c>
      <c r="AF831" s="228">
        <f t="shared" si="37"/>
        <v>0</v>
      </c>
      <c r="AG831" s="229">
        <f t="shared" si="38"/>
        <v>0</v>
      </c>
    </row>
    <row r="832" spans="1:33" s="209" customFormat="1" ht="13.8" x14ac:dyDescent="0.3">
      <c r="A832" s="210">
        <v>3506</v>
      </c>
      <c r="B832" s="211">
        <v>3506262248</v>
      </c>
      <c r="C832" s="212" t="s">
        <v>321</v>
      </c>
      <c r="D832" s="211">
        <v>262</v>
      </c>
      <c r="E832" s="212" t="s">
        <v>31</v>
      </c>
      <c r="F832" s="211">
        <v>248</v>
      </c>
      <c r="G832" s="213" t="s">
        <v>30</v>
      </c>
      <c r="H832" s="374">
        <v>12</v>
      </c>
      <c r="I832" s="201">
        <v>11549</v>
      </c>
      <c r="J832" s="202">
        <v>921</v>
      </c>
      <c r="K832" s="202">
        <v>0</v>
      </c>
      <c r="L832" s="202">
        <v>893</v>
      </c>
      <c r="M832" s="375">
        <v>13363</v>
      </c>
      <c r="N832" s="203">
        <v>6.6298342541436461E-2</v>
      </c>
      <c r="O832" s="204">
        <v>0</v>
      </c>
      <c r="P832" s="205">
        <v>0.09</v>
      </c>
      <c r="Q832" s="205">
        <v>4.9600993687720175E-2</v>
      </c>
      <c r="R832" s="206">
        <v>0</v>
      </c>
      <c r="S832" s="207">
        <v>148812</v>
      </c>
      <c r="T832" s="208">
        <v>0</v>
      </c>
      <c r="U832" s="208">
        <v>0</v>
      </c>
      <c r="V832" s="208">
        <v>0</v>
      </c>
      <c r="W832" s="208">
        <v>10656</v>
      </c>
      <c r="X832" s="378">
        <v>159468</v>
      </c>
      <c r="Y832" s="215">
        <v>0</v>
      </c>
      <c r="Z832" s="204">
        <v>0</v>
      </c>
      <c r="AA832" s="202">
        <v>0</v>
      </c>
      <c r="AB832" s="202">
        <v>0</v>
      </c>
      <c r="AC832" s="214">
        <v>0</v>
      </c>
      <c r="AE832" s="227">
        <f t="shared" si="36"/>
        <v>0</v>
      </c>
      <c r="AF832" s="228">
        <f t="shared" si="37"/>
        <v>0</v>
      </c>
      <c r="AG832" s="229">
        <f t="shared" si="38"/>
        <v>0</v>
      </c>
    </row>
    <row r="833" spans="1:33" s="209" customFormat="1" ht="13.8" x14ac:dyDescent="0.3">
      <c r="A833" s="210">
        <v>3506</v>
      </c>
      <c r="B833" s="211">
        <v>3506262258</v>
      </c>
      <c r="C833" s="212" t="s">
        <v>321</v>
      </c>
      <c r="D833" s="211">
        <v>262</v>
      </c>
      <c r="E833" s="212" t="s">
        <v>31</v>
      </c>
      <c r="F833" s="211">
        <v>258</v>
      </c>
      <c r="G833" s="213" t="s">
        <v>97</v>
      </c>
      <c r="H833" s="374">
        <v>7</v>
      </c>
      <c r="I833" s="201">
        <v>11753</v>
      </c>
      <c r="J833" s="202">
        <v>3752</v>
      </c>
      <c r="K833" s="202">
        <v>0</v>
      </c>
      <c r="L833" s="202">
        <v>893</v>
      </c>
      <c r="M833" s="375">
        <v>16398</v>
      </c>
      <c r="N833" s="203">
        <v>3.8674033149171269E-2</v>
      </c>
      <c r="O833" s="204">
        <v>0</v>
      </c>
      <c r="P833" s="205">
        <v>0.09</v>
      </c>
      <c r="Q833" s="205">
        <v>9.5256771441533661E-2</v>
      </c>
      <c r="R833" s="206">
        <v>0</v>
      </c>
      <c r="S833" s="207">
        <v>107933</v>
      </c>
      <c r="T833" s="208">
        <v>0</v>
      </c>
      <c r="U833" s="208">
        <v>0</v>
      </c>
      <c r="V833" s="208">
        <v>0</v>
      </c>
      <c r="W833" s="208">
        <v>6216</v>
      </c>
      <c r="X833" s="378">
        <v>114149</v>
      </c>
      <c r="Y833" s="215">
        <v>0</v>
      </c>
      <c r="Z833" s="204">
        <v>0</v>
      </c>
      <c r="AA833" s="202">
        <v>0</v>
      </c>
      <c r="AB833" s="202">
        <v>0</v>
      </c>
      <c r="AC833" s="214">
        <v>0</v>
      </c>
      <c r="AE833" s="227">
        <f t="shared" si="36"/>
        <v>0</v>
      </c>
      <c r="AF833" s="228">
        <f t="shared" si="37"/>
        <v>0</v>
      </c>
      <c r="AG833" s="229">
        <f t="shared" si="38"/>
        <v>0</v>
      </c>
    </row>
    <row r="834" spans="1:33" s="209" customFormat="1" ht="13.8" x14ac:dyDescent="0.3">
      <c r="A834" s="210">
        <v>3506</v>
      </c>
      <c r="B834" s="211">
        <v>3506262262</v>
      </c>
      <c r="C834" s="212" t="s">
        <v>321</v>
      </c>
      <c r="D834" s="211">
        <v>262</v>
      </c>
      <c r="E834" s="212" t="s">
        <v>31</v>
      </c>
      <c r="F834" s="211">
        <v>262</v>
      </c>
      <c r="G834" s="213" t="s">
        <v>31</v>
      </c>
      <c r="H834" s="374">
        <v>74</v>
      </c>
      <c r="I834" s="201">
        <v>10810</v>
      </c>
      <c r="J834" s="202">
        <v>5092</v>
      </c>
      <c r="K834" s="202">
        <v>0</v>
      </c>
      <c r="L834" s="202">
        <v>893</v>
      </c>
      <c r="M834" s="375">
        <v>16795</v>
      </c>
      <c r="N834" s="203">
        <v>0.40883977900552415</v>
      </c>
      <c r="O834" s="204">
        <v>0</v>
      </c>
      <c r="P834" s="205">
        <v>0.09</v>
      </c>
      <c r="Q834" s="205">
        <v>6.2729250969370418E-2</v>
      </c>
      <c r="R834" s="206">
        <v>0</v>
      </c>
      <c r="S834" s="207">
        <v>1170236</v>
      </c>
      <c r="T834" s="208">
        <v>0</v>
      </c>
      <c r="U834" s="208">
        <v>0</v>
      </c>
      <c r="V834" s="208">
        <v>0</v>
      </c>
      <c r="W834" s="208">
        <v>65712</v>
      </c>
      <c r="X834" s="378">
        <v>1235948</v>
      </c>
      <c r="Y834" s="215">
        <v>0</v>
      </c>
      <c r="Z834" s="204">
        <v>0</v>
      </c>
      <c r="AA834" s="202">
        <v>0</v>
      </c>
      <c r="AB834" s="202">
        <v>0</v>
      </c>
      <c r="AC834" s="214">
        <v>0</v>
      </c>
      <c r="AE834" s="227">
        <f t="shared" si="36"/>
        <v>0</v>
      </c>
      <c r="AF834" s="228">
        <f t="shared" si="37"/>
        <v>0</v>
      </c>
      <c r="AG834" s="229">
        <f t="shared" si="38"/>
        <v>0</v>
      </c>
    </row>
    <row r="835" spans="1:33" s="209" customFormat="1" ht="13.8" x14ac:dyDescent="0.3">
      <c r="A835" s="210">
        <v>3506</v>
      </c>
      <c r="B835" s="211">
        <v>3506262274</v>
      </c>
      <c r="C835" s="212" t="s">
        <v>321</v>
      </c>
      <c r="D835" s="211">
        <v>262</v>
      </c>
      <c r="E835" s="212" t="s">
        <v>31</v>
      </c>
      <c r="F835" s="211">
        <v>274</v>
      </c>
      <c r="G835" s="213" t="s">
        <v>81</v>
      </c>
      <c r="H835" s="374">
        <v>3</v>
      </c>
      <c r="I835" s="201">
        <v>8983</v>
      </c>
      <c r="J835" s="202">
        <v>4343</v>
      </c>
      <c r="K835" s="202">
        <v>0</v>
      </c>
      <c r="L835" s="202">
        <v>893</v>
      </c>
      <c r="M835" s="375">
        <v>14219</v>
      </c>
      <c r="N835" s="203">
        <v>1.6574585635359115E-2</v>
      </c>
      <c r="O835" s="204">
        <v>0</v>
      </c>
      <c r="P835" s="205">
        <v>0.09</v>
      </c>
      <c r="Q835" s="205">
        <v>7.2667299060483651E-2</v>
      </c>
      <c r="R835" s="206">
        <v>0</v>
      </c>
      <c r="S835" s="207">
        <v>39756</v>
      </c>
      <c r="T835" s="208">
        <v>0</v>
      </c>
      <c r="U835" s="208">
        <v>0</v>
      </c>
      <c r="V835" s="208">
        <v>0</v>
      </c>
      <c r="W835" s="208">
        <v>2664</v>
      </c>
      <c r="X835" s="378">
        <v>42420</v>
      </c>
      <c r="Y835" s="215">
        <v>0</v>
      </c>
      <c r="Z835" s="204">
        <v>0</v>
      </c>
      <c r="AA835" s="202">
        <v>0</v>
      </c>
      <c r="AB835" s="202">
        <v>0</v>
      </c>
      <c r="AC835" s="214">
        <v>0</v>
      </c>
      <c r="AE835" s="227">
        <f t="shared" si="36"/>
        <v>0</v>
      </c>
      <c r="AF835" s="228">
        <f t="shared" si="37"/>
        <v>0</v>
      </c>
      <c r="AG835" s="229">
        <f t="shared" si="38"/>
        <v>0</v>
      </c>
    </row>
    <row r="836" spans="1:33" s="209" customFormat="1" ht="13.8" x14ac:dyDescent="0.3">
      <c r="A836" s="210">
        <v>3506</v>
      </c>
      <c r="B836" s="211">
        <v>3506262284</v>
      </c>
      <c r="C836" s="212" t="s">
        <v>321</v>
      </c>
      <c r="D836" s="211">
        <v>262</v>
      </c>
      <c r="E836" s="212" t="s">
        <v>31</v>
      </c>
      <c r="F836" s="211">
        <v>284</v>
      </c>
      <c r="G836" s="213" t="s">
        <v>163</v>
      </c>
      <c r="H836" s="374">
        <v>3</v>
      </c>
      <c r="I836" s="201">
        <v>9767</v>
      </c>
      <c r="J836" s="202">
        <v>3325</v>
      </c>
      <c r="K836" s="202">
        <v>0</v>
      </c>
      <c r="L836" s="202">
        <v>893</v>
      </c>
      <c r="M836" s="375">
        <v>13985</v>
      </c>
      <c r="N836" s="203">
        <v>1.6574585635359115E-2</v>
      </c>
      <c r="O836" s="204">
        <v>0</v>
      </c>
      <c r="P836" s="205">
        <v>0.09</v>
      </c>
      <c r="Q836" s="205">
        <v>3.1817712769095334E-2</v>
      </c>
      <c r="R836" s="206">
        <v>0</v>
      </c>
      <c r="S836" s="207">
        <v>39060</v>
      </c>
      <c r="T836" s="208">
        <v>0</v>
      </c>
      <c r="U836" s="208">
        <v>0</v>
      </c>
      <c r="V836" s="208">
        <v>0</v>
      </c>
      <c r="W836" s="208">
        <v>2664</v>
      </c>
      <c r="X836" s="378">
        <v>41724</v>
      </c>
      <c r="Y836" s="215">
        <v>0</v>
      </c>
      <c r="Z836" s="204">
        <v>0</v>
      </c>
      <c r="AA836" s="202">
        <v>0</v>
      </c>
      <c r="AB836" s="202">
        <v>0</v>
      </c>
      <c r="AC836" s="214">
        <v>0</v>
      </c>
      <c r="AE836" s="227">
        <f t="shared" si="36"/>
        <v>0</v>
      </c>
      <c r="AF836" s="228">
        <f t="shared" si="37"/>
        <v>0</v>
      </c>
      <c r="AG836" s="229">
        <f t="shared" si="38"/>
        <v>0</v>
      </c>
    </row>
    <row r="837" spans="1:33" s="209" customFormat="1" ht="13.8" x14ac:dyDescent="0.3">
      <c r="A837" s="210">
        <v>3506</v>
      </c>
      <c r="B837" s="211">
        <v>3506262295</v>
      </c>
      <c r="C837" s="212" t="s">
        <v>321</v>
      </c>
      <c r="D837" s="211">
        <v>262</v>
      </c>
      <c r="E837" s="212" t="s">
        <v>31</v>
      </c>
      <c r="F837" s="211">
        <v>295</v>
      </c>
      <c r="G837" s="213" t="s">
        <v>155</v>
      </c>
      <c r="H837" s="374">
        <v>2</v>
      </c>
      <c r="I837" s="201">
        <v>9269</v>
      </c>
      <c r="J837" s="202">
        <v>5032</v>
      </c>
      <c r="K837" s="202">
        <v>0</v>
      </c>
      <c r="L837" s="202">
        <v>893</v>
      </c>
      <c r="M837" s="375">
        <v>15194</v>
      </c>
      <c r="N837" s="203">
        <v>1.1049723756906077E-2</v>
      </c>
      <c r="O837" s="204">
        <v>0</v>
      </c>
      <c r="P837" s="205">
        <v>0.09</v>
      </c>
      <c r="Q837" s="205">
        <v>2.0294482002087645E-2</v>
      </c>
      <c r="R837" s="206">
        <v>0</v>
      </c>
      <c r="S837" s="207">
        <v>28444</v>
      </c>
      <c r="T837" s="208">
        <v>0</v>
      </c>
      <c r="U837" s="208">
        <v>0</v>
      </c>
      <c r="V837" s="208">
        <v>0</v>
      </c>
      <c r="W837" s="208">
        <v>1776</v>
      </c>
      <c r="X837" s="378">
        <v>30220</v>
      </c>
      <c r="Y837" s="215">
        <v>0</v>
      </c>
      <c r="Z837" s="204">
        <v>0</v>
      </c>
      <c r="AA837" s="202">
        <v>0</v>
      </c>
      <c r="AB837" s="202">
        <v>0</v>
      </c>
      <c r="AC837" s="214">
        <v>0</v>
      </c>
      <c r="AE837" s="227">
        <f t="shared" si="36"/>
        <v>0</v>
      </c>
      <c r="AF837" s="228">
        <f t="shared" si="37"/>
        <v>0</v>
      </c>
      <c r="AG837" s="229">
        <f t="shared" si="38"/>
        <v>0</v>
      </c>
    </row>
    <row r="838" spans="1:33" s="209" customFormat="1" ht="13.8" x14ac:dyDescent="0.3">
      <c r="A838" s="210">
        <v>3506</v>
      </c>
      <c r="B838" s="211">
        <v>3506262305</v>
      </c>
      <c r="C838" s="212" t="s">
        <v>321</v>
      </c>
      <c r="D838" s="211">
        <v>262</v>
      </c>
      <c r="E838" s="212" t="s">
        <v>31</v>
      </c>
      <c r="F838" s="211">
        <v>305</v>
      </c>
      <c r="G838" s="213" t="s">
        <v>75</v>
      </c>
      <c r="H838" s="374">
        <v>1</v>
      </c>
      <c r="I838" s="201">
        <v>10127</v>
      </c>
      <c r="J838" s="202">
        <v>3655</v>
      </c>
      <c r="K838" s="202">
        <v>0</v>
      </c>
      <c r="L838" s="202">
        <v>893</v>
      </c>
      <c r="M838" s="375">
        <v>14675</v>
      </c>
      <c r="N838" s="203">
        <v>5.5248618784530384E-3</v>
      </c>
      <c r="O838" s="204">
        <v>0</v>
      </c>
      <c r="P838" s="205">
        <v>0.09</v>
      </c>
      <c r="Q838" s="205">
        <v>1.6072951866055379E-2</v>
      </c>
      <c r="R838" s="206">
        <v>0</v>
      </c>
      <c r="S838" s="207">
        <v>13706</v>
      </c>
      <c r="T838" s="208">
        <v>0</v>
      </c>
      <c r="U838" s="208">
        <v>0</v>
      </c>
      <c r="V838" s="208">
        <v>0</v>
      </c>
      <c r="W838" s="208">
        <v>888</v>
      </c>
      <c r="X838" s="378">
        <v>14594</v>
      </c>
      <c r="Y838" s="215">
        <v>0</v>
      </c>
      <c r="Z838" s="204">
        <v>0</v>
      </c>
      <c r="AA838" s="202">
        <v>0</v>
      </c>
      <c r="AB838" s="202">
        <v>0</v>
      </c>
      <c r="AC838" s="214">
        <v>0</v>
      </c>
      <c r="AE838" s="227">
        <f t="shared" si="36"/>
        <v>0</v>
      </c>
      <c r="AF838" s="228">
        <f t="shared" si="37"/>
        <v>0</v>
      </c>
      <c r="AG838" s="229">
        <f t="shared" si="38"/>
        <v>0</v>
      </c>
    </row>
    <row r="839" spans="1:33" s="209" customFormat="1" ht="13.8" x14ac:dyDescent="0.3">
      <c r="A839" s="210">
        <v>3506</v>
      </c>
      <c r="B839" s="211">
        <v>3506262346</v>
      </c>
      <c r="C839" s="212" t="s">
        <v>321</v>
      </c>
      <c r="D839" s="211">
        <v>262</v>
      </c>
      <c r="E839" s="212" t="s">
        <v>31</v>
      </c>
      <c r="F839" s="211">
        <v>346</v>
      </c>
      <c r="G839" s="213" t="s">
        <v>33</v>
      </c>
      <c r="H839" s="374">
        <v>2</v>
      </c>
      <c r="I839" s="201">
        <v>14107</v>
      </c>
      <c r="J839" s="202">
        <v>1569</v>
      </c>
      <c r="K839" s="202">
        <v>0</v>
      </c>
      <c r="L839" s="202">
        <v>893</v>
      </c>
      <c r="M839" s="375">
        <v>16569</v>
      </c>
      <c r="N839" s="203">
        <v>1.1049723756906077E-2</v>
      </c>
      <c r="O839" s="204">
        <v>0</v>
      </c>
      <c r="P839" s="205">
        <v>0.09</v>
      </c>
      <c r="Q839" s="205">
        <v>1.430200094851561E-2</v>
      </c>
      <c r="R839" s="206">
        <v>0</v>
      </c>
      <c r="S839" s="207">
        <v>31178</v>
      </c>
      <c r="T839" s="208">
        <v>0</v>
      </c>
      <c r="U839" s="208">
        <v>0</v>
      </c>
      <c r="V839" s="208">
        <v>0</v>
      </c>
      <c r="W839" s="208">
        <v>1776</v>
      </c>
      <c r="X839" s="378">
        <v>32954</v>
      </c>
      <c r="Y839" s="215">
        <v>0</v>
      </c>
      <c r="Z839" s="204">
        <v>0</v>
      </c>
      <c r="AA839" s="202">
        <v>0</v>
      </c>
      <c r="AB839" s="202">
        <v>0</v>
      </c>
      <c r="AC839" s="214">
        <v>0</v>
      </c>
      <c r="AE839" s="227">
        <f t="shared" si="36"/>
        <v>0</v>
      </c>
      <c r="AF839" s="228">
        <f t="shared" si="37"/>
        <v>0</v>
      </c>
      <c r="AG839" s="229">
        <f t="shared" si="38"/>
        <v>0</v>
      </c>
    </row>
    <row r="840" spans="1:33" s="209" customFormat="1" ht="13.8" x14ac:dyDescent="0.3">
      <c r="A840" s="210">
        <v>3506</v>
      </c>
      <c r="B840" s="211">
        <v>3506262347</v>
      </c>
      <c r="C840" s="212" t="s">
        <v>321</v>
      </c>
      <c r="D840" s="211">
        <v>262</v>
      </c>
      <c r="E840" s="212" t="s">
        <v>31</v>
      </c>
      <c r="F840" s="211">
        <v>347</v>
      </c>
      <c r="G840" s="213" t="s">
        <v>106</v>
      </c>
      <c r="H840" s="374">
        <v>5</v>
      </c>
      <c r="I840" s="201">
        <v>9428</v>
      </c>
      <c r="J840" s="202">
        <v>4256</v>
      </c>
      <c r="K840" s="202">
        <v>0</v>
      </c>
      <c r="L840" s="202">
        <v>893</v>
      </c>
      <c r="M840" s="375">
        <v>14577</v>
      </c>
      <c r="N840" s="203">
        <v>2.7624309392265192E-2</v>
      </c>
      <c r="O840" s="204">
        <v>0</v>
      </c>
      <c r="P840" s="205">
        <v>0.09</v>
      </c>
      <c r="Q840" s="205">
        <v>4.4824013556886656E-3</v>
      </c>
      <c r="R840" s="206">
        <v>0</v>
      </c>
      <c r="S840" s="207">
        <v>68040</v>
      </c>
      <c r="T840" s="208">
        <v>0</v>
      </c>
      <c r="U840" s="208">
        <v>0</v>
      </c>
      <c r="V840" s="208">
        <v>0</v>
      </c>
      <c r="W840" s="208">
        <v>4440</v>
      </c>
      <c r="X840" s="378">
        <v>72480</v>
      </c>
      <c r="Y840" s="215">
        <v>0</v>
      </c>
      <c r="Z840" s="204">
        <v>0</v>
      </c>
      <c r="AA840" s="202">
        <v>0</v>
      </c>
      <c r="AB840" s="202">
        <v>0</v>
      </c>
      <c r="AC840" s="214">
        <v>0</v>
      </c>
      <c r="AE840" s="227">
        <f t="shared" si="36"/>
        <v>0</v>
      </c>
      <c r="AF840" s="228">
        <f t="shared" si="37"/>
        <v>0</v>
      </c>
      <c r="AG840" s="229">
        <f t="shared" si="38"/>
        <v>0</v>
      </c>
    </row>
    <row r="841" spans="1:33" s="209" customFormat="1" ht="13.8" x14ac:dyDescent="0.3">
      <c r="A841" s="210">
        <v>3507</v>
      </c>
      <c r="B841" s="211">
        <v>3507201201</v>
      </c>
      <c r="C841" s="212" t="s">
        <v>322</v>
      </c>
      <c r="D841" s="211">
        <v>201</v>
      </c>
      <c r="E841" s="212" t="s">
        <v>17</v>
      </c>
      <c r="F841" s="211">
        <v>201</v>
      </c>
      <c r="G841" s="213" t="s">
        <v>17</v>
      </c>
      <c r="H841" s="374">
        <v>217</v>
      </c>
      <c r="I841" s="201">
        <v>13609</v>
      </c>
      <c r="J841" s="202">
        <v>226</v>
      </c>
      <c r="K841" s="202">
        <v>0</v>
      </c>
      <c r="L841" s="202">
        <v>893</v>
      </c>
      <c r="M841" s="375">
        <v>14728</v>
      </c>
      <c r="N841" s="203">
        <v>0</v>
      </c>
      <c r="O841" s="204">
        <v>0</v>
      </c>
      <c r="P841" s="205">
        <v>0.18</v>
      </c>
      <c r="Q841" s="205">
        <v>7.9001576716071512E-2</v>
      </c>
      <c r="R841" s="206">
        <v>0</v>
      </c>
      <c r="S841" s="207">
        <v>3002195</v>
      </c>
      <c r="T841" s="208">
        <v>0</v>
      </c>
      <c r="U841" s="208">
        <v>0</v>
      </c>
      <c r="V841" s="208">
        <v>0</v>
      </c>
      <c r="W841" s="208">
        <v>193781</v>
      </c>
      <c r="X841" s="378">
        <v>3195976</v>
      </c>
      <c r="Y841" s="215">
        <v>0</v>
      </c>
      <c r="Z841" s="204">
        <v>0</v>
      </c>
      <c r="AA841" s="202">
        <v>0</v>
      </c>
      <c r="AB841" s="202">
        <v>0</v>
      </c>
      <c r="AC841" s="214">
        <v>0</v>
      </c>
      <c r="AE841" s="227">
        <f t="shared" si="36"/>
        <v>0</v>
      </c>
      <c r="AF841" s="228">
        <f t="shared" si="37"/>
        <v>0</v>
      </c>
      <c r="AG841" s="229">
        <f t="shared" si="38"/>
        <v>0</v>
      </c>
    </row>
    <row r="842" spans="1:33" s="209" customFormat="1" ht="13.8" x14ac:dyDescent="0.3">
      <c r="A842" s="210">
        <v>3508</v>
      </c>
      <c r="B842" s="211">
        <v>3508281061</v>
      </c>
      <c r="C842" s="212" t="s">
        <v>323</v>
      </c>
      <c r="D842" s="211">
        <v>281</v>
      </c>
      <c r="E842" s="212" t="s">
        <v>169</v>
      </c>
      <c r="F842" s="211">
        <v>61</v>
      </c>
      <c r="G842" s="213" t="s">
        <v>170</v>
      </c>
      <c r="H842" s="374">
        <v>6</v>
      </c>
      <c r="I842" s="201">
        <v>13112</v>
      </c>
      <c r="J842" s="202">
        <v>957</v>
      </c>
      <c r="K842" s="202">
        <v>0</v>
      </c>
      <c r="L842" s="202">
        <v>893</v>
      </c>
      <c r="M842" s="375">
        <v>14962</v>
      </c>
      <c r="N842" s="203">
        <v>0</v>
      </c>
      <c r="O842" s="204">
        <v>0</v>
      </c>
      <c r="P842" s="205">
        <v>0.09</v>
      </c>
      <c r="Q842" s="205">
        <v>3.4151233897683042E-2</v>
      </c>
      <c r="R842" s="206">
        <v>0</v>
      </c>
      <c r="S842" s="207">
        <v>84414</v>
      </c>
      <c r="T842" s="208">
        <v>0</v>
      </c>
      <c r="U842" s="208">
        <v>0</v>
      </c>
      <c r="V842" s="208">
        <v>0</v>
      </c>
      <c r="W842" s="208">
        <v>5358</v>
      </c>
      <c r="X842" s="378">
        <v>89772</v>
      </c>
      <c r="Y842" s="215">
        <v>0</v>
      </c>
      <c r="Z842" s="204">
        <v>0</v>
      </c>
      <c r="AA842" s="202">
        <v>0</v>
      </c>
      <c r="AB842" s="202">
        <v>0</v>
      </c>
      <c r="AC842" s="214">
        <v>0</v>
      </c>
      <c r="AE842" s="227">
        <f t="shared" ref="AE842:AE905" si="39">IFERROR(VLOOKUP($B842,_18PJ,7,FALSE),0)</f>
        <v>0</v>
      </c>
      <c r="AF842" s="228">
        <f t="shared" ref="AF842:AF905" si="40">IFERROR(VLOOKUP($B842,_18PJ,8,FALSE),0)</f>
        <v>0</v>
      </c>
      <c r="AG842" s="229">
        <f t="shared" ref="AG842:AG905" si="41">IFERROR(VLOOKUP($B842,_18PJ,9,FALSE),0)</f>
        <v>0</v>
      </c>
    </row>
    <row r="843" spans="1:33" s="209" customFormat="1" ht="13.8" x14ac:dyDescent="0.3">
      <c r="A843" s="210">
        <v>3508</v>
      </c>
      <c r="B843" s="211">
        <v>3508281137</v>
      </c>
      <c r="C843" s="212" t="s">
        <v>323</v>
      </c>
      <c r="D843" s="211">
        <v>281</v>
      </c>
      <c r="E843" s="212" t="s">
        <v>169</v>
      </c>
      <c r="F843" s="211">
        <v>137</v>
      </c>
      <c r="G843" s="213" t="s">
        <v>210</v>
      </c>
      <c r="H843" s="374">
        <v>4</v>
      </c>
      <c r="I843" s="201">
        <v>13362</v>
      </c>
      <c r="J843" s="202">
        <v>22</v>
      </c>
      <c r="K843" s="202">
        <v>0</v>
      </c>
      <c r="L843" s="202">
        <v>893</v>
      </c>
      <c r="M843" s="375">
        <v>14277</v>
      </c>
      <c r="N843" s="203">
        <v>0</v>
      </c>
      <c r="O843" s="204">
        <v>0</v>
      </c>
      <c r="P843" s="205">
        <v>0.18</v>
      </c>
      <c r="Q843" s="205">
        <v>0.12502659225609097</v>
      </c>
      <c r="R843" s="206">
        <v>0</v>
      </c>
      <c r="S843" s="207">
        <v>53536</v>
      </c>
      <c r="T843" s="208">
        <v>0</v>
      </c>
      <c r="U843" s="208">
        <v>0</v>
      </c>
      <c r="V843" s="208">
        <v>0</v>
      </c>
      <c r="W843" s="208">
        <v>3572</v>
      </c>
      <c r="X843" s="378">
        <v>57108</v>
      </c>
      <c r="Y843" s="215">
        <v>0</v>
      </c>
      <c r="Z843" s="204">
        <v>0</v>
      </c>
      <c r="AA843" s="202">
        <v>0</v>
      </c>
      <c r="AB843" s="202">
        <v>0</v>
      </c>
      <c r="AC843" s="214">
        <v>0</v>
      </c>
      <c r="AE843" s="227">
        <f t="shared" si="39"/>
        <v>0</v>
      </c>
      <c r="AF843" s="228">
        <f t="shared" si="40"/>
        <v>0</v>
      </c>
      <c r="AG843" s="229">
        <f t="shared" si="41"/>
        <v>0</v>
      </c>
    </row>
    <row r="844" spans="1:33" s="209" customFormat="1" ht="13.8" x14ac:dyDescent="0.3">
      <c r="A844" s="210">
        <v>3508</v>
      </c>
      <c r="B844" s="211">
        <v>3508281281</v>
      </c>
      <c r="C844" s="212" t="s">
        <v>323</v>
      </c>
      <c r="D844" s="211">
        <v>281</v>
      </c>
      <c r="E844" s="212" t="s">
        <v>169</v>
      </c>
      <c r="F844" s="211">
        <v>281</v>
      </c>
      <c r="G844" s="213" t="s">
        <v>169</v>
      </c>
      <c r="H844" s="374">
        <v>186</v>
      </c>
      <c r="I844" s="201">
        <v>13977</v>
      </c>
      <c r="J844" s="202">
        <v>22</v>
      </c>
      <c r="K844" s="202">
        <v>0</v>
      </c>
      <c r="L844" s="202">
        <v>893</v>
      </c>
      <c r="M844" s="375">
        <v>14892</v>
      </c>
      <c r="N844" s="203">
        <v>0</v>
      </c>
      <c r="O844" s="204">
        <v>0</v>
      </c>
      <c r="P844" s="205">
        <v>0.18</v>
      </c>
      <c r="Q844" s="205">
        <v>0.12319189346422224</v>
      </c>
      <c r="R844" s="206">
        <v>0</v>
      </c>
      <c r="S844" s="207">
        <v>2603814</v>
      </c>
      <c r="T844" s="208">
        <v>0</v>
      </c>
      <c r="U844" s="208">
        <v>0</v>
      </c>
      <c r="V844" s="208">
        <v>0</v>
      </c>
      <c r="W844" s="208">
        <v>166098</v>
      </c>
      <c r="X844" s="378">
        <v>2769912</v>
      </c>
      <c r="Y844" s="215">
        <v>0</v>
      </c>
      <c r="Z844" s="204">
        <v>0</v>
      </c>
      <c r="AA844" s="202">
        <v>0</v>
      </c>
      <c r="AB844" s="202">
        <v>0</v>
      </c>
      <c r="AC844" s="214">
        <v>0</v>
      </c>
      <c r="AE844" s="227">
        <f t="shared" si="39"/>
        <v>0</v>
      </c>
      <c r="AF844" s="228">
        <f t="shared" si="40"/>
        <v>0</v>
      </c>
      <c r="AG844" s="229">
        <f t="shared" si="41"/>
        <v>0</v>
      </c>
    </row>
    <row r="845" spans="1:33" s="209" customFormat="1" ht="13.8" x14ac:dyDescent="0.3">
      <c r="A845" s="210">
        <v>3508</v>
      </c>
      <c r="B845" s="211">
        <v>3508281332</v>
      </c>
      <c r="C845" s="212" t="s">
        <v>323</v>
      </c>
      <c r="D845" s="211">
        <v>281</v>
      </c>
      <c r="E845" s="212" t="s">
        <v>169</v>
      </c>
      <c r="F845" s="211">
        <v>332</v>
      </c>
      <c r="G845" s="213" t="s">
        <v>221</v>
      </c>
      <c r="H845" s="374">
        <v>2</v>
      </c>
      <c r="I845" s="201">
        <v>14979</v>
      </c>
      <c r="J845" s="202">
        <v>1397</v>
      </c>
      <c r="K845" s="202">
        <v>0</v>
      </c>
      <c r="L845" s="202">
        <v>893</v>
      </c>
      <c r="M845" s="375">
        <v>17269</v>
      </c>
      <c r="N845" s="203">
        <v>0</v>
      </c>
      <c r="O845" s="204">
        <v>0</v>
      </c>
      <c r="P845" s="205">
        <v>0.09</v>
      </c>
      <c r="Q845" s="205">
        <v>1.6648563963842521E-2</v>
      </c>
      <c r="R845" s="206">
        <v>0</v>
      </c>
      <c r="S845" s="207">
        <v>32752</v>
      </c>
      <c r="T845" s="208">
        <v>0</v>
      </c>
      <c r="U845" s="208">
        <v>0</v>
      </c>
      <c r="V845" s="208">
        <v>0</v>
      </c>
      <c r="W845" s="208">
        <v>1786</v>
      </c>
      <c r="X845" s="378">
        <v>34538</v>
      </c>
      <c r="Y845" s="215">
        <v>0</v>
      </c>
      <c r="Z845" s="204">
        <v>0</v>
      </c>
      <c r="AA845" s="202">
        <v>0</v>
      </c>
      <c r="AB845" s="202">
        <v>0</v>
      </c>
      <c r="AC845" s="214">
        <v>0</v>
      </c>
      <c r="AE845" s="227">
        <f t="shared" si="39"/>
        <v>0</v>
      </c>
      <c r="AF845" s="228">
        <f t="shared" si="40"/>
        <v>0</v>
      </c>
      <c r="AG845" s="229">
        <f t="shared" si="41"/>
        <v>0</v>
      </c>
    </row>
    <row r="846" spans="1:33" s="209" customFormat="1" ht="13.8" x14ac:dyDescent="0.3">
      <c r="A846" s="210">
        <v>3509</v>
      </c>
      <c r="B846" s="211">
        <v>3509095072</v>
      </c>
      <c r="C846" s="212" t="s">
        <v>324</v>
      </c>
      <c r="D846" s="211">
        <v>95</v>
      </c>
      <c r="E846" s="212" t="s">
        <v>296</v>
      </c>
      <c r="F846" s="211">
        <v>72</v>
      </c>
      <c r="G846" s="213" t="s">
        <v>18</v>
      </c>
      <c r="H846" s="374">
        <v>1</v>
      </c>
      <c r="I846" s="201">
        <v>10322.988293956045</v>
      </c>
      <c r="J846" s="202">
        <v>2307</v>
      </c>
      <c r="K846" s="202">
        <v>0</v>
      </c>
      <c r="L846" s="202">
        <v>893</v>
      </c>
      <c r="M846" s="375">
        <v>13522.988293956045</v>
      </c>
      <c r="N846" s="203">
        <v>0</v>
      </c>
      <c r="O846" s="204">
        <v>0</v>
      </c>
      <c r="P846" s="205">
        <v>0.09</v>
      </c>
      <c r="Q846" s="205">
        <v>1.8524236519082214E-3</v>
      </c>
      <c r="R846" s="206">
        <v>0</v>
      </c>
      <c r="S846" s="207">
        <v>12630</v>
      </c>
      <c r="T846" s="208">
        <v>0</v>
      </c>
      <c r="U846" s="208">
        <v>0</v>
      </c>
      <c r="V846" s="208">
        <v>0</v>
      </c>
      <c r="W846" s="208">
        <v>893</v>
      </c>
      <c r="X846" s="378">
        <v>13523</v>
      </c>
      <c r="Y846" s="215">
        <v>0</v>
      </c>
      <c r="Z846" s="204">
        <v>0</v>
      </c>
      <c r="AA846" s="202">
        <v>0</v>
      </c>
      <c r="AB846" s="202">
        <v>0</v>
      </c>
      <c r="AC846" s="214">
        <v>0</v>
      </c>
      <c r="AE846" s="227">
        <f t="shared" si="39"/>
        <v>0</v>
      </c>
      <c r="AF846" s="228">
        <f t="shared" si="40"/>
        <v>0</v>
      </c>
      <c r="AG846" s="229">
        <f t="shared" si="41"/>
        <v>0</v>
      </c>
    </row>
    <row r="847" spans="1:33" s="209" customFormat="1" ht="13.8" x14ac:dyDescent="0.3">
      <c r="A847" s="210">
        <v>3509</v>
      </c>
      <c r="B847" s="211">
        <v>3509095095</v>
      </c>
      <c r="C847" s="212" t="s">
        <v>324</v>
      </c>
      <c r="D847" s="211">
        <v>95</v>
      </c>
      <c r="E847" s="212" t="s">
        <v>296</v>
      </c>
      <c r="F847" s="211">
        <v>95</v>
      </c>
      <c r="G847" s="213" t="s">
        <v>296</v>
      </c>
      <c r="H847" s="374">
        <v>463</v>
      </c>
      <c r="I847" s="201">
        <v>11748</v>
      </c>
      <c r="J847" s="202">
        <v>9</v>
      </c>
      <c r="K847" s="202">
        <v>0</v>
      </c>
      <c r="L847" s="202">
        <v>893</v>
      </c>
      <c r="M847" s="375">
        <v>12650</v>
      </c>
      <c r="N847" s="203">
        <v>0</v>
      </c>
      <c r="O847" s="204">
        <v>0</v>
      </c>
      <c r="P847" s="205">
        <v>0.15329999999999999</v>
      </c>
      <c r="Q847" s="205">
        <v>0.13100454306370804</v>
      </c>
      <c r="R847" s="206">
        <v>0</v>
      </c>
      <c r="S847" s="207">
        <v>5443491</v>
      </c>
      <c r="T847" s="208">
        <v>0</v>
      </c>
      <c r="U847" s="208">
        <v>0</v>
      </c>
      <c r="V847" s="208">
        <v>0</v>
      </c>
      <c r="W847" s="208">
        <v>413459</v>
      </c>
      <c r="X847" s="378">
        <v>5856950</v>
      </c>
      <c r="Y847" s="215">
        <v>0</v>
      </c>
      <c r="Z847" s="204">
        <v>0</v>
      </c>
      <c r="AA847" s="202">
        <v>0</v>
      </c>
      <c r="AB847" s="202">
        <v>0</v>
      </c>
      <c r="AC847" s="214">
        <v>0</v>
      </c>
      <c r="AE847" s="227">
        <f t="shared" si="39"/>
        <v>0</v>
      </c>
      <c r="AF847" s="228">
        <f t="shared" si="40"/>
        <v>0</v>
      </c>
      <c r="AG847" s="229">
        <f t="shared" si="41"/>
        <v>0</v>
      </c>
    </row>
    <row r="848" spans="1:33" s="209" customFormat="1" ht="13.8" x14ac:dyDescent="0.3">
      <c r="A848" s="210">
        <v>3509</v>
      </c>
      <c r="B848" s="211">
        <v>3509095201</v>
      </c>
      <c r="C848" s="212" t="s">
        <v>324</v>
      </c>
      <c r="D848" s="211">
        <v>95</v>
      </c>
      <c r="E848" s="212" t="s">
        <v>296</v>
      </c>
      <c r="F848" s="211">
        <v>201</v>
      </c>
      <c r="G848" s="213" t="s">
        <v>17</v>
      </c>
      <c r="H848" s="374">
        <v>1</v>
      </c>
      <c r="I848" s="201">
        <v>12640.520228330424</v>
      </c>
      <c r="J848" s="202">
        <v>210</v>
      </c>
      <c r="K848" s="202">
        <v>0</v>
      </c>
      <c r="L848" s="202">
        <v>893</v>
      </c>
      <c r="M848" s="375">
        <v>13743.520228330424</v>
      </c>
      <c r="N848" s="203">
        <v>0</v>
      </c>
      <c r="O848" s="204">
        <v>0</v>
      </c>
      <c r="P848" s="205">
        <v>0.18</v>
      </c>
      <c r="Q848" s="205">
        <v>7.9001576716071512E-2</v>
      </c>
      <c r="R848" s="206">
        <v>0</v>
      </c>
      <c r="S848" s="207">
        <v>12851</v>
      </c>
      <c r="T848" s="208">
        <v>0</v>
      </c>
      <c r="U848" s="208">
        <v>0</v>
      </c>
      <c r="V848" s="208">
        <v>0</v>
      </c>
      <c r="W848" s="208">
        <v>893</v>
      </c>
      <c r="X848" s="378">
        <v>13744</v>
      </c>
      <c r="Y848" s="215">
        <v>0</v>
      </c>
      <c r="Z848" s="204">
        <v>0</v>
      </c>
      <c r="AA848" s="202">
        <v>0</v>
      </c>
      <c r="AB848" s="202">
        <v>0</v>
      </c>
      <c r="AC848" s="214">
        <v>0</v>
      </c>
      <c r="AE848" s="227">
        <f t="shared" si="39"/>
        <v>0</v>
      </c>
      <c r="AF848" s="228">
        <f t="shared" si="40"/>
        <v>0</v>
      </c>
      <c r="AG848" s="229">
        <f t="shared" si="41"/>
        <v>0</v>
      </c>
    </row>
    <row r="849" spans="1:33" s="209" customFormat="1" ht="13.8" x14ac:dyDescent="0.3">
      <c r="A849" s="210">
        <v>3509</v>
      </c>
      <c r="B849" s="211">
        <v>3509095763</v>
      </c>
      <c r="C849" s="212" t="s">
        <v>324</v>
      </c>
      <c r="D849" s="211">
        <v>95</v>
      </c>
      <c r="E849" s="212" t="s">
        <v>296</v>
      </c>
      <c r="F849" s="211">
        <v>763</v>
      </c>
      <c r="G849" s="213" t="s">
        <v>299</v>
      </c>
      <c r="H849" s="374">
        <v>1</v>
      </c>
      <c r="I849" s="201">
        <v>11201.208072653884</v>
      </c>
      <c r="J849" s="202">
        <v>2623</v>
      </c>
      <c r="K849" s="202">
        <v>0</v>
      </c>
      <c r="L849" s="202">
        <v>893</v>
      </c>
      <c r="M849" s="375">
        <v>14717.208072653884</v>
      </c>
      <c r="N849" s="203">
        <v>0</v>
      </c>
      <c r="O849" s="204">
        <v>0</v>
      </c>
      <c r="P849" s="205">
        <v>0.09</v>
      </c>
      <c r="Q849" s="205">
        <v>3.4875887637008268E-3</v>
      </c>
      <c r="R849" s="206">
        <v>0</v>
      </c>
      <c r="S849" s="207">
        <v>13824</v>
      </c>
      <c r="T849" s="208">
        <v>0</v>
      </c>
      <c r="U849" s="208">
        <v>0</v>
      </c>
      <c r="V849" s="208">
        <v>0</v>
      </c>
      <c r="W849" s="208">
        <v>893</v>
      </c>
      <c r="X849" s="378">
        <v>14717</v>
      </c>
      <c r="Y849" s="215">
        <v>0</v>
      </c>
      <c r="Z849" s="204">
        <v>0</v>
      </c>
      <c r="AA849" s="202">
        <v>0</v>
      </c>
      <c r="AB849" s="202">
        <v>0</v>
      </c>
      <c r="AC849" s="214">
        <v>0</v>
      </c>
      <c r="AE849" s="227">
        <f t="shared" si="39"/>
        <v>0</v>
      </c>
      <c r="AF849" s="228">
        <f t="shared" si="40"/>
        <v>0</v>
      </c>
      <c r="AG849" s="229">
        <f t="shared" si="41"/>
        <v>0</v>
      </c>
    </row>
    <row r="850" spans="1:33" s="209" customFormat="1" ht="13.8" x14ac:dyDescent="0.3">
      <c r="A850" s="210">
        <v>3510</v>
      </c>
      <c r="B850" s="211">
        <v>3510281061</v>
      </c>
      <c r="C850" s="212" t="s">
        <v>325</v>
      </c>
      <c r="D850" s="211">
        <v>281</v>
      </c>
      <c r="E850" s="212" t="s">
        <v>169</v>
      </c>
      <c r="F850" s="211">
        <v>61</v>
      </c>
      <c r="G850" s="213" t="s">
        <v>170</v>
      </c>
      <c r="H850" s="374">
        <v>3</v>
      </c>
      <c r="I850" s="201">
        <v>13267</v>
      </c>
      <c r="J850" s="202">
        <v>968</v>
      </c>
      <c r="K850" s="202">
        <v>0</v>
      </c>
      <c r="L850" s="202">
        <v>893</v>
      </c>
      <c r="M850" s="375">
        <v>15128</v>
      </c>
      <c r="N850" s="203">
        <v>1.107011070110701E-2</v>
      </c>
      <c r="O850" s="204">
        <v>0</v>
      </c>
      <c r="P850" s="205">
        <v>0.09</v>
      </c>
      <c r="Q850" s="205">
        <v>3.4151233897683042E-2</v>
      </c>
      <c r="R850" s="206">
        <v>0</v>
      </c>
      <c r="S850" s="207">
        <v>42546</v>
      </c>
      <c r="T850" s="208">
        <v>0</v>
      </c>
      <c r="U850" s="208">
        <v>0</v>
      </c>
      <c r="V850" s="208">
        <v>0</v>
      </c>
      <c r="W850" s="208">
        <v>2670</v>
      </c>
      <c r="X850" s="378">
        <v>45216</v>
      </c>
      <c r="Y850" s="215">
        <v>0</v>
      </c>
      <c r="Z850" s="204">
        <v>0</v>
      </c>
      <c r="AA850" s="202">
        <v>0</v>
      </c>
      <c r="AB850" s="202">
        <v>0</v>
      </c>
      <c r="AC850" s="214">
        <v>0</v>
      </c>
      <c r="AE850" s="227">
        <f t="shared" si="39"/>
        <v>0</v>
      </c>
      <c r="AF850" s="228">
        <f t="shared" si="40"/>
        <v>0</v>
      </c>
      <c r="AG850" s="229">
        <f t="shared" si="41"/>
        <v>0</v>
      </c>
    </row>
    <row r="851" spans="1:33" s="209" customFormat="1" ht="13.8" x14ac:dyDescent="0.3">
      <c r="A851" s="210">
        <v>3510</v>
      </c>
      <c r="B851" s="211">
        <v>3510281210</v>
      </c>
      <c r="C851" s="212" t="s">
        <v>325</v>
      </c>
      <c r="D851" s="211">
        <v>281</v>
      </c>
      <c r="E851" s="212" t="s">
        <v>169</v>
      </c>
      <c r="F851" s="211">
        <v>210</v>
      </c>
      <c r="G851" s="213" t="s">
        <v>54</v>
      </c>
      <c r="H851" s="374">
        <v>1</v>
      </c>
      <c r="I851" s="201">
        <v>12729</v>
      </c>
      <c r="J851" s="202">
        <v>4092</v>
      </c>
      <c r="K851" s="202">
        <v>0</v>
      </c>
      <c r="L851" s="202">
        <v>893</v>
      </c>
      <c r="M851" s="375">
        <v>17714</v>
      </c>
      <c r="N851" s="203">
        <v>3.6900369003690036E-3</v>
      </c>
      <c r="O851" s="204">
        <v>0</v>
      </c>
      <c r="P851" s="205">
        <v>0.09</v>
      </c>
      <c r="Q851" s="205">
        <v>6.4299725287241705E-2</v>
      </c>
      <c r="R851" s="206">
        <v>0</v>
      </c>
      <c r="S851" s="207">
        <v>16759</v>
      </c>
      <c r="T851" s="208">
        <v>0</v>
      </c>
      <c r="U851" s="208">
        <v>0</v>
      </c>
      <c r="V851" s="208">
        <v>0</v>
      </c>
      <c r="W851" s="208">
        <v>890</v>
      </c>
      <c r="X851" s="378">
        <v>17649</v>
      </c>
      <c r="Y851" s="215">
        <v>0</v>
      </c>
      <c r="Z851" s="204">
        <v>0</v>
      </c>
      <c r="AA851" s="202">
        <v>0</v>
      </c>
      <c r="AB851" s="202">
        <v>0</v>
      </c>
      <c r="AC851" s="214">
        <v>0</v>
      </c>
      <c r="AE851" s="227">
        <f t="shared" si="39"/>
        <v>0</v>
      </c>
      <c r="AF851" s="228">
        <f t="shared" si="40"/>
        <v>0</v>
      </c>
      <c r="AG851" s="229">
        <f t="shared" si="41"/>
        <v>0</v>
      </c>
    </row>
    <row r="852" spans="1:33" s="209" customFormat="1" ht="13.8" x14ac:dyDescent="0.3">
      <c r="A852" s="210">
        <v>3510</v>
      </c>
      <c r="B852" s="211">
        <v>3510281281</v>
      </c>
      <c r="C852" s="212" t="s">
        <v>325</v>
      </c>
      <c r="D852" s="211">
        <v>281</v>
      </c>
      <c r="E852" s="212" t="s">
        <v>169</v>
      </c>
      <c r="F852" s="211">
        <v>281</v>
      </c>
      <c r="G852" s="213" t="s">
        <v>169</v>
      </c>
      <c r="H852" s="374">
        <v>263</v>
      </c>
      <c r="I852" s="201">
        <v>12371</v>
      </c>
      <c r="J852" s="202">
        <v>19</v>
      </c>
      <c r="K852" s="202">
        <v>0</v>
      </c>
      <c r="L852" s="202">
        <v>893</v>
      </c>
      <c r="M852" s="375">
        <v>13283</v>
      </c>
      <c r="N852" s="203">
        <v>0.97047970479704493</v>
      </c>
      <c r="O852" s="204">
        <v>0</v>
      </c>
      <c r="P852" s="205">
        <v>0.18</v>
      </c>
      <c r="Q852" s="205">
        <v>0.12319189346422224</v>
      </c>
      <c r="R852" s="206">
        <v>0</v>
      </c>
      <c r="S852" s="207">
        <v>3246472</v>
      </c>
      <c r="T852" s="208">
        <v>0</v>
      </c>
      <c r="U852" s="208">
        <v>0</v>
      </c>
      <c r="V852" s="208">
        <v>0</v>
      </c>
      <c r="W852" s="208">
        <v>234070</v>
      </c>
      <c r="X852" s="378">
        <v>3480542</v>
      </c>
      <c r="Y852" s="215">
        <v>0</v>
      </c>
      <c r="Z852" s="204">
        <v>0</v>
      </c>
      <c r="AA852" s="202">
        <v>0</v>
      </c>
      <c r="AB852" s="202">
        <v>0</v>
      </c>
      <c r="AC852" s="214">
        <v>0</v>
      </c>
      <c r="AE852" s="227">
        <f t="shared" si="39"/>
        <v>3.589999999999975</v>
      </c>
      <c r="AF852" s="228">
        <f t="shared" si="40"/>
        <v>0</v>
      </c>
      <c r="AG852" s="229">
        <f t="shared" si="41"/>
        <v>46392</v>
      </c>
    </row>
    <row r="853" spans="1:33" s="209" customFormat="1" ht="13.8" x14ac:dyDescent="0.3">
      <c r="A853" s="210">
        <v>3510</v>
      </c>
      <c r="B853" s="211">
        <v>3510281293</v>
      </c>
      <c r="C853" s="212" t="s">
        <v>325</v>
      </c>
      <c r="D853" s="211">
        <v>281</v>
      </c>
      <c r="E853" s="212" t="s">
        <v>169</v>
      </c>
      <c r="F853" s="211">
        <v>293</v>
      </c>
      <c r="G853" s="213" t="s">
        <v>45</v>
      </c>
      <c r="H853" s="374">
        <v>1</v>
      </c>
      <c r="I853" s="201">
        <v>12684</v>
      </c>
      <c r="J853" s="202">
        <v>1089</v>
      </c>
      <c r="K853" s="202">
        <v>0</v>
      </c>
      <c r="L853" s="202">
        <v>893</v>
      </c>
      <c r="M853" s="375">
        <v>14666</v>
      </c>
      <c r="N853" s="203">
        <v>3.6900369003690036E-3</v>
      </c>
      <c r="O853" s="204">
        <v>0</v>
      </c>
      <c r="P853" s="205">
        <v>0.18</v>
      </c>
      <c r="Q853" s="205">
        <v>6.2612029075594699E-3</v>
      </c>
      <c r="R853" s="206">
        <v>0</v>
      </c>
      <c r="S853" s="207">
        <v>13722</v>
      </c>
      <c r="T853" s="208">
        <v>0</v>
      </c>
      <c r="U853" s="208">
        <v>0</v>
      </c>
      <c r="V853" s="208">
        <v>0</v>
      </c>
      <c r="W853" s="208">
        <v>890</v>
      </c>
      <c r="X853" s="378">
        <v>14612</v>
      </c>
      <c r="Y853" s="215">
        <v>0</v>
      </c>
      <c r="Z853" s="204">
        <v>0</v>
      </c>
      <c r="AA853" s="202">
        <v>0</v>
      </c>
      <c r="AB853" s="202">
        <v>0</v>
      </c>
      <c r="AC853" s="214">
        <v>0</v>
      </c>
      <c r="AE853" s="227">
        <f t="shared" si="39"/>
        <v>0</v>
      </c>
      <c r="AF853" s="228">
        <f t="shared" si="40"/>
        <v>0</v>
      </c>
      <c r="AG853" s="229">
        <f t="shared" si="41"/>
        <v>0</v>
      </c>
    </row>
    <row r="854" spans="1:33" s="209" customFormat="1" ht="13.8" x14ac:dyDescent="0.3">
      <c r="A854" s="210">
        <v>3510</v>
      </c>
      <c r="B854" s="211">
        <v>3510281332</v>
      </c>
      <c r="C854" s="212" t="s">
        <v>325</v>
      </c>
      <c r="D854" s="211">
        <v>281</v>
      </c>
      <c r="E854" s="212" t="s">
        <v>169</v>
      </c>
      <c r="F854" s="211">
        <v>332</v>
      </c>
      <c r="G854" s="213" t="s">
        <v>221</v>
      </c>
      <c r="H854" s="374">
        <v>3</v>
      </c>
      <c r="I854" s="201">
        <v>11855</v>
      </c>
      <c r="J854" s="202">
        <v>1106</v>
      </c>
      <c r="K854" s="202">
        <v>0</v>
      </c>
      <c r="L854" s="202">
        <v>893</v>
      </c>
      <c r="M854" s="375">
        <v>13854</v>
      </c>
      <c r="N854" s="203">
        <v>1.107011070110701E-2</v>
      </c>
      <c r="O854" s="204">
        <v>0</v>
      </c>
      <c r="P854" s="205">
        <v>0.09</v>
      </c>
      <c r="Q854" s="205">
        <v>1.6648563963842521E-2</v>
      </c>
      <c r="R854" s="206">
        <v>0</v>
      </c>
      <c r="S854" s="207">
        <v>38739</v>
      </c>
      <c r="T854" s="208">
        <v>0</v>
      </c>
      <c r="U854" s="208">
        <v>0</v>
      </c>
      <c r="V854" s="208">
        <v>0</v>
      </c>
      <c r="W854" s="208">
        <v>2670</v>
      </c>
      <c r="X854" s="378">
        <v>41409</v>
      </c>
      <c r="Y854" s="215">
        <v>0</v>
      </c>
      <c r="Z854" s="204">
        <v>0</v>
      </c>
      <c r="AA854" s="202">
        <v>0</v>
      </c>
      <c r="AB854" s="202">
        <v>0</v>
      </c>
      <c r="AC854" s="214">
        <v>0</v>
      </c>
      <c r="AE854" s="227">
        <f t="shared" si="39"/>
        <v>0</v>
      </c>
      <c r="AF854" s="228">
        <f t="shared" si="40"/>
        <v>0</v>
      </c>
      <c r="AG854" s="229">
        <f t="shared" si="41"/>
        <v>0</v>
      </c>
    </row>
    <row r="855" spans="1:33" s="209" customFormat="1" ht="13.8" x14ac:dyDescent="0.3">
      <c r="A855" s="210">
        <v>3513</v>
      </c>
      <c r="B855" s="211">
        <v>3513044035</v>
      </c>
      <c r="C855" s="212" t="s">
        <v>326</v>
      </c>
      <c r="D855" s="211">
        <v>44</v>
      </c>
      <c r="E855" s="212" t="s">
        <v>35</v>
      </c>
      <c r="F855" s="211">
        <v>35</v>
      </c>
      <c r="G855" s="213" t="s">
        <v>22</v>
      </c>
      <c r="H855" s="374">
        <v>2</v>
      </c>
      <c r="I855" s="201">
        <v>12390</v>
      </c>
      <c r="J855" s="202">
        <v>4348</v>
      </c>
      <c r="K855" s="202">
        <v>0</v>
      </c>
      <c r="L855" s="202">
        <v>893</v>
      </c>
      <c r="M855" s="375">
        <v>17631</v>
      </c>
      <c r="N855" s="203">
        <v>2.6315789473684209E-2</v>
      </c>
      <c r="O855" s="204">
        <v>0</v>
      </c>
      <c r="P855" s="205">
        <v>0.18</v>
      </c>
      <c r="Q855" s="205">
        <v>0.15096254097872849</v>
      </c>
      <c r="R855" s="206">
        <v>0</v>
      </c>
      <c r="S855" s="207">
        <v>33036</v>
      </c>
      <c r="T855" s="208">
        <v>0</v>
      </c>
      <c r="U855" s="208">
        <v>0</v>
      </c>
      <c r="V855" s="208">
        <v>0</v>
      </c>
      <c r="W855" s="208">
        <v>1762</v>
      </c>
      <c r="X855" s="378">
        <v>34798</v>
      </c>
      <c r="Y855" s="215">
        <v>0</v>
      </c>
      <c r="Z855" s="204">
        <v>0</v>
      </c>
      <c r="AA855" s="202">
        <v>0</v>
      </c>
      <c r="AB855" s="202">
        <v>0</v>
      </c>
      <c r="AC855" s="214">
        <v>0</v>
      </c>
      <c r="AE855" s="227">
        <f t="shared" si="39"/>
        <v>0</v>
      </c>
      <c r="AF855" s="228">
        <f t="shared" si="40"/>
        <v>0</v>
      </c>
      <c r="AG855" s="229">
        <f t="shared" si="41"/>
        <v>0</v>
      </c>
    </row>
    <row r="856" spans="1:33" s="209" customFormat="1" ht="13.8" x14ac:dyDescent="0.3">
      <c r="A856" s="210">
        <v>3513</v>
      </c>
      <c r="B856" s="211">
        <v>3513044044</v>
      </c>
      <c r="C856" s="212" t="s">
        <v>326</v>
      </c>
      <c r="D856" s="211">
        <v>44</v>
      </c>
      <c r="E856" s="212" t="s">
        <v>35</v>
      </c>
      <c r="F856" s="211">
        <v>44</v>
      </c>
      <c r="G856" s="213" t="s">
        <v>35</v>
      </c>
      <c r="H856" s="374">
        <v>435</v>
      </c>
      <c r="I856" s="201">
        <v>11361</v>
      </c>
      <c r="J856" s="202">
        <v>260</v>
      </c>
      <c r="K856" s="202">
        <v>0</v>
      </c>
      <c r="L856" s="202">
        <v>893</v>
      </c>
      <c r="M856" s="375">
        <v>12514</v>
      </c>
      <c r="N856" s="203">
        <v>5.7236842105263497</v>
      </c>
      <c r="O856" s="204">
        <v>0</v>
      </c>
      <c r="P856" s="205">
        <v>0.09</v>
      </c>
      <c r="Q856" s="205">
        <v>5.7376212232234096E-2</v>
      </c>
      <c r="R856" s="206">
        <v>0</v>
      </c>
      <c r="S856" s="207">
        <v>4988580</v>
      </c>
      <c r="T856" s="208">
        <v>0</v>
      </c>
      <c r="U856" s="208">
        <v>0</v>
      </c>
      <c r="V856" s="208">
        <v>0</v>
      </c>
      <c r="W856" s="208">
        <v>383235</v>
      </c>
      <c r="X856" s="378">
        <v>5371815</v>
      </c>
      <c r="Y856" s="215">
        <v>2</v>
      </c>
      <c r="Z856" s="204">
        <v>0</v>
      </c>
      <c r="AA856" s="202">
        <v>0</v>
      </c>
      <c r="AB856" s="202">
        <v>0</v>
      </c>
      <c r="AC856" s="214">
        <v>0</v>
      </c>
      <c r="AE856" s="227">
        <f t="shared" si="39"/>
        <v>0</v>
      </c>
      <c r="AF856" s="228">
        <f t="shared" si="40"/>
        <v>0</v>
      </c>
      <c r="AG856" s="229">
        <f t="shared" si="41"/>
        <v>0</v>
      </c>
    </row>
    <row r="857" spans="1:33" s="209" customFormat="1" ht="13.8" x14ac:dyDescent="0.3">
      <c r="A857" s="210">
        <v>3513</v>
      </c>
      <c r="B857" s="211">
        <v>3513044095</v>
      </c>
      <c r="C857" s="212" t="s">
        <v>326</v>
      </c>
      <c r="D857" s="211">
        <v>44</v>
      </c>
      <c r="E857" s="212" t="s">
        <v>35</v>
      </c>
      <c r="F857" s="211">
        <v>95</v>
      </c>
      <c r="G857" s="213" t="s">
        <v>296</v>
      </c>
      <c r="H857" s="374">
        <v>1</v>
      </c>
      <c r="I857" s="201">
        <v>12631.596985026647</v>
      </c>
      <c r="J857" s="202">
        <v>9</v>
      </c>
      <c r="K857" s="202">
        <v>0</v>
      </c>
      <c r="L857" s="202">
        <v>893</v>
      </c>
      <c r="M857" s="375">
        <v>13533.596985026647</v>
      </c>
      <c r="N857" s="203">
        <v>1.3157894736842105E-2</v>
      </c>
      <c r="O857" s="204">
        <v>0</v>
      </c>
      <c r="P857" s="205">
        <v>0.15329999999999999</v>
      </c>
      <c r="Q857" s="205">
        <v>0.13100454306370804</v>
      </c>
      <c r="R857" s="206">
        <v>0</v>
      </c>
      <c r="S857" s="207">
        <v>12474</v>
      </c>
      <c r="T857" s="208">
        <v>0</v>
      </c>
      <c r="U857" s="208">
        <v>0</v>
      </c>
      <c r="V857" s="208">
        <v>0</v>
      </c>
      <c r="W857" s="208">
        <v>881</v>
      </c>
      <c r="X857" s="378">
        <v>13355</v>
      </c>
      <c r="Y857" s="215">
        <v>0</v>
      </c>
      <c r="Z857" s="204">
        <v>0</v>
      </c>
      <c r="AA857" s="202">
        <v>0</v>
      </c>
      <c r="AB857" s="202">
        <v>0</v>
      </c>
      <c r="AC857" s="214">
        <v>0</v>
      </c>
      <c r="AE857" s="227">
        <f t="shared" si="39"/>
        <v>0</v>
      </c>
      <c r="AF857" s="228">
        <f t="shared" si="40"/>
        <v>0</v>
      </c>
      <c r="AG857" s="229">
        <f t="shared" si="41"/>
        <v>0</v>
      </c>
    </row>
    <row r="858" spans="1:33" s="209" customFormat="1" ht="13.8" x14ac:dyDescent="0.3">
      <c r="A858" s="210">
        <v>3513</v>
      </c>
      <c r="B858" s="211">
        <v>3513044244</v>
      </c>
      <c r="C858" s="212" t="s">
        <v>326</v>
      </c>
      <c r="D858" s="211">
        <v>44</v>
      </c>
      <c r="E858" s="212" t="s">
        <v>35</v>
      </c>
      <c r="F858" s="211">
        <v>244</v>
      </c>
      <c r="G858" s="213" t="s">
        <v>43</v>
      </c>
      <c r="H858" s="374">
        <v>70</v>
      </c>
      <c r="I858" s="201">
        <v>10238</v>
      </c>
      <c r="J858" s="202">
        <v>4053</v>
      </c>
      <c r="K858" s="202">
        <v>0</v>
      </c>
      <c r="L858" s="202">
        <v>893</v>
      </c>
      <c r="M858" s="375">
        <v>15184</v>
      </c>
      <c r="N858" s="203">
        <v>0.92105263157894823</v>
      </c>
      <c r="O858" s="204">
        <v>0</v>
      </c>
      <c r="P858" s="205">
        <v>0.18</v>
      </c>
      <c r="Q858" s="205">
        <v>0.11013649821134344</v>
      </c>
      <c r="R858" s="206">
        <v>0</v>
      </c>
      <c r="S858" s="207">
        <v>987210</v>
      </c>
      <c r="T858" s="208">
        <v>0</v>
      </c>
      <c r="U858" s="208">
        <v>0</v>
      </c>
      <c r="V858" s="208">
        <v>0</v>
      </c>
      <c r="W858" s="208">
        <v>61670</v>
      </c>
      <c r="X858" s="378">
        <v>1048880</v>
      </c>
      <c r="Y858" s="215">
        <v>11</v>
      </c>
      <c r="Z858" s="204">
        <v>0</v>
      </c>
      <c r="AA858" s="202">
        <v>0</v>
      </c>
      <c r="AB858" s="202">
        <v>0</v>
      </c>
      <c r="AC858" s="214">
        <v>0</v>
      </c>
      <c r="AE858" s="227">
        <f t="shared" si="39"/>
        <v>0</v>
      </c>
      <c r="AF858" s="228">
        <f t="shared" si="40"/>
        <v>0</v>
      </c>
      <c r="AG858" s="229">
        <f t="shared" si="41"/>
        <v>0</v>
      </c>
    </row>
    <row r="859" spans="1:33" s="209" customFormat="1" ht="13.8" x14ac:dyDescent="0.3">
      <c r="A859" s="210">
        <v>3513</v>
      </c>
      <c r="B859" s="211">
        <v>3513044251</v>
      </c>
      <c r="C859" s="212" t="s">
        <v>326</v>
      </c>
      <c r="D859" s="211">
        <v>44</v>
      </c>
      <c r="E859" s="212" t="s">
        <v>35</v>
      </c>
      <c r="F859" s="211">
        <v>251</v>
      </c>
      <c r="G859" s="213" t="s">
        <v>292</v>
      </c>
      <c r="H859" s="374">
        <v>1</v>
      </c>
      <c r="I859" s="201">
        <v>11346.970713710527</v>
      </c>
      <c r="J859" s="202">
        <v>3180</v>
      </c>
      <c r="K859" s="202">
        <v>0</v>
      </c>
      <c r="L859" s="202">
        <v>893</v>
      </c>
      <c r="M859" s="375">
        <v>15419.970713710527</v>
      </c>
      <c r="N859" s="203">
        <v>1.3157894736842105E-2</v>
      </c>
      <c r="O859" s="204">
        <v>0</v>
      </c>
      <c r="P859" s="205">
        <v>0.18</v>
      </c>
      <c r="Q859" s="205">
        <v>3.8037711966281272E-2</v>
      </c>
      <c r="R859" s="206">
        <v>0</v>
      </c>
      <c r="S859" s="207">
        <v>14336</v>
      </c>
      <c r="T859" s="208">
        <v>0</v>
      </c>
      <c r="U859" s="208">
        <v>0</v>
      </c>
      <c r="V859" s="208">
        <v>0</v>
      </c>
      <c r="W859" s="208">
        <v>881</v>
      </c>
      <c r="X859" s="378">
        <v>15217</v>
      </c>
      <c r="Y859" s="215">
        <v>0</v>
      </c>
      <c r="Z859" s="204">
        <v>0</v>
      </c>
      <c r="AA859" s="202">
        <v>0</v>
      </c>
      <c r="AB859" s="202">
        <v>0</v>
      </c>
      <c r="AC859" s="214">
        <v>0</v>
      </c>
      <c r="AE859" s="227">
        <f t="shared" si="39"/>
        <v>0</v>
      </c>
      <c r="AF859" s="228">
        <f t="shared" si="40"/>
        <v>0</v>
      </c>
      <c r="AG859" s="229">
        <f t="shared" si="41"/>
        <v>0</v>
      </c>
    </row>
    <row r="860" spans="1:33" s="209" customFormat="1" ht="13.8" x14ac:dyDescent="0.3">
      <c r="A860" s="210">
        <v>3513</v>
      </c>
      <c r="B860" s="211">
        <v>3513044293</v>
      </c>
      <c r="C860" s="212" t="s">
        <v>326</v>
      </c>
      <c r="D860" s="211">
        <v>44</v>
      </c>
      <c r="E860" s="212" t="s">
        <v>35</v>
      </c>
      <c r="F860" s="211">
        <v>293</v>
      </c>
      <c r="G860" s="213" t="s">
        <v>45</v>
      </c>
      <c r="H860" s="374">
        <v>21</v>
      </c>
      <c r="I860" s="201">
        <v>9985</v>
      </c>
      <c r="J860" s="202">
        <v>857</v>
      </c>
      <c r="K860" s="202">
        <v>0</v>
      </c>
      <c r="L860" s="202">
        <v>893</v>
      </c>
      <c r="M860" s="375">
        <v>11735</v>
      </c>
      <c r="N860" s="203">
        <v>0.27631578947368407</v>
      </c>
      <c r="O860" s="204">
        <v>0</v>
      </c>
      <c r="P860" s="205">
        <v>0.18</v>
      </c>
      <c r="Q860" s="205">
        <v>6.2612029075594699E-3</v>
      </c>
      <c r="R860" s="206">
        <v>0</v>
      </c>
      <c r="S860" s="207">
        <v>224679</v>
      </c>
      <c r="T860" s="208">
        <v>0</v>
      </c>
      <c r="U860" s="208">
        <v>0</v>
      </c>
      <c r="V860" s="208">
        <v>0</v>
      </c>
      <c r="W860" s="208">
        <v>18501</v>
      </c>
      <c r="X860" s="378">
        <v>243180</v>
      </c>
      <c r="Y860" s="215">
        <v>0</v>
      </c>
      <c r="Z860" s="204">
        <v>0</v>
      </c>
      <c r="AA860" s="202">
        <v>0</v>
      </c>
      <c r="AB860" s="202">
        <v>0</v>
      </c>
      <c r="AC860" s="214">
        <v>0</v>
      </c>
      <c r="AE860" s="227">
        <f t="shared" si="39"/>
        <v>0</v>
      </c>
      <c r="AF860" s="228">
        <f t="shared" si="40"/>
        <v>0</v>
      </c>
      <c r="AG860" s="229">
        <f t="shared" si="41"/>
        <v>0</v>
      </c>
    </row>
    <row r="861" spans="1:33" s="209" customFormat="1" ht="13.8" x14ac:dyDescent="0.3">
      <c r="A861" s="210">
        <v>3513</v>
      </c>
      <c r="B861" s="211">
        <v>3513044323</v>
      </c>
      <c r="C861" s="212" t="s">
        <v>326</v>
      </c>
      <c r="D861" s="211">
        <v>44</v>
      </c>
      <c r="E861" s="212" t="s">
        <v>35</v>
      </c>
      <c r="F861" s="211">
        <v>323</v>
      </c>
      <c r="G861" s="213" t="s">
        <v>196</v>
      </c>
      <c r="H861" s="374">
        <v>2</v>
      </c>
      <c r="I861" s="201">
        <v>10217.031526066352</v>
      </c>
      <c r="J861" s="202">
        <v>3646</v>
      </c>
      <c r="K861" s="202">
        <v>0</v>
      </c>
      <c r="L861" s="202">
        <v>893</v>
      </c>
      <c r="M861" s="375">
        <v>14756.031526066352</v>
      </c>
      <c r="N861" s="203">
        <v>2.6315789473684209E-2</v>
      </c>
      <c r="O861" s="204">
        <v>0</v>
      </c>
      <c r="P861" s="205">
        <v>0.09</v>
      </c>
      <c r="Q861" s="205">
        <v>5.4893894991711236E-3</v>
      </c>
      <c r="R861" s="206">
        <v>0</v>
      </c>
      <c r="S861" s="207">
        <v>27362</v>
      </c>
      <c r="T861" s="208">
        <v>0</v>
      </c>
      <c r="U861" s="208">
        <v>0</v>
      </c>
      <c r="V861" s="208">
        <v>0</v>
      </c>
      <c r="W861" s="208">
        <v>1762</v>
      </c>
      <c r="X861" s="378">
        <v>29124</v>
      </c>
      <c r="Y861" s="215">
        <v>0</v>
      </c>
      <c r="Z861" s="204">
        <v>0</v>
      </c>
      <c r="AA861" s="202">
        <v>0</v>
      </c>
      <c r="AB861" s="202">
        <v>0</v>
      </c>
      <c r="AC861" s="214">
        <v>0</v>
      </c>
      <c r="AE861" s="227">
        <f t="shared" si="39"/>
        <v>0</v>
      </c>
      <c r="AF861" s="228">
        <f t="shared" si="40"/>
        <v>0</v>
      </c>
      <c r="AG861" s="229">
        <f t="shared" si="41"/>
        <v>0</v>
      </c>
    </row>
    <row r="862" spans="1:33" s="209" customFormat="1" ht="13.8" x14ac:dyDescent="0.3">
      <c r="A862" s="210">
        <v>3514</v>
      </c>
      <c r="B862" s="211">
        <v>3514281281</v>
      </c>
      <c r="C862" s="212" t="s">
        <v>327</v>
      </c>
      <c r="D862" s="211">
        <v>281</v>
      </c>
      <c r="E862" s="212" t="s">
        <v>169</v>
      </c>
      <c r="F862" s="211">
        <v>281</v>
      </c>
      <c r="G862" s="213" t="s">
        <v>169</v>
      </c>
      <c r="H862" s="374">
        <v>178</v>
      </c>
      <c r="I862" s="201">
        <v>12909</v>
      </c>
      <c r="J862" s="202">
        <v>20</v>
      </c>
      <c r="K862" s="202">
        <v>0</v>
      </c>
      <c r="L862" s="202">
        <v>893</v>
      </c>
      <c r="M862" s="375">
        <v>13822</v>
      </c>
      <c r="N862" s="203">
        <v>0</v>
      </c>
      <c r="O862" s="204">
        <v>0</v>
      </c>
      <c r="P862" s="205">
        <v>0.18</v>
      </c>
      <c r="Q862" s="205">
        <v>0.12319189346422224</v>
      </c>
      <c r="R862" s="206">
        <v>0</v>
      </c>
      <c r="S862" s="207">
        <v>2301362</v>
      </c>
      <c r="T862" s="208">
        <v>0</v>
      </c>
      <c r="U862" s="208">
        <v>0</v>
      </c>
      <c r="V862" s="208">
        <v>0</v>
      </c>
      <c r="W862" s="208">
        <v>158954</v>
      </c>
      <c r="X862" s="378">
        <v>2460316</v>
      </c>
      <c r="Y862" s="215">
        <v>0</v>
      </c>
      <c r="Z862" s="204">
        <v>0</v>
      </c>
      <c r="AA862" s="202">
        <v>0</v>
      </c>
      <c r="AB862" s="202">
        <v>0</v>
      </c>
      <c r="AC862" s="214">
        <v>0</v>
      </c>
      <c r="AE862" s="227">
        <f t="shared" si="39"/>
        <v>0</v>
      </c>
      <c r="AF862" s="228">
        <f t="shared" si="40"/>
        <v>0</v>
      </c>
      <c r="AG862" s="229">
        <f t="shared" si="41"/>
        <v>0</v>
      </c>
    </row>
    <row r="863" spans="1:33" s="209" customFormat="1" ht="13.8" x14ac:dyDescent="0.3">
      <c r="A863" s="210">
        <v>3515</v>
      </c>
      <c r="B863" s="211">
        <v>3515287043</v>
      </c>
      <c r="C863" s="212" t="s">
        <v>328</v>
      </c>
      <c r="D863" s="211">
        <v>287</v>
      </c>
      <c r="E863" s="212" t="s">
        <v>329</v>
      </c>
      <c r="F863" s="211">
        <v>43</v>
      </c>
      <c r="G863" s="213" t="s">
        <v>330</v>
      </c>
      <c r="H863" s="374">
        <v>1</v>
      </c>
      <c r="I863" s="201">
        <v>8749</v>
      </c>
      <c r="J863" s="202">
        <v>4430</v>
      </c>
      <c r="K863" s="202">
        <v>0</v>
      </c>
      <c r="L863" s="202">
        <v>893</v>
      </c>
      <c r="M863" s="375">
        <v>14072</v>
      </c>
      <c r="N863" s="203">
        <v>0</v>
      </c>
      <c r="O863" s="204">
        <v>0</v>
      </c>
      <c r="P863" s="205">
        <v>0.09</v>
      </c>
      <c r="Q863" s="205">
        <v>3.2828544769469355E-3</v>
      </c>
      <c r="R863" s="206">
        <v>0</v>
      </c>
      <c r="S863" s="207">
        <v>13179</v>
      </c>
      <c r="T863" s="208">
        <v>0</v>
      </c>
      <c r="U863" s="208">
        <v>0</v>
      </c>
      <c r="V863" s="208">
        <v>0</v>
      </c>
      <c r="W863" s="208">
        <v>893</v>
      </c>
      <c r="X863" s="378">
        <v>14072</v>
      </c>
      <c r="Y863" s="215">
        <v>0</v>
      </c>
      <c r="Z863" s="204">
        <v>0</v>
      </c>
      <c r="AA863" s="202">
        <v>0</v>
      </c>
      <c r="AB863" s="202">
        <v>0</v>
      </c>
      <c r="AC863" s="214">
        <v>0</v>
      </c>
      <c r="AE863" s="227">
        <f t="shared" si="39"/>
        <v>0</v>
      </c>
      <c r="AF863" s="228">
        <f t="shared" si="40"/>
        <v>0</v>
      </c>
      <c r="AG863" s="229">
        <f t="shared" si="41"/>
        <v>0</v>
      </c>
    </row>
    <row r="864" spans="1:33" s="209" customFormat="1" ht="13.8" x14ac:dyDescent="0.3">
      <c r="A864" s="210">
        <v>3515</v>
      </c>
      <c r="B864" s="211">
        <v>3515287045</v>
      </c>
      <c r="C864" s="212" t="s">
        <v>328</v>
      </c>
      <c r="D864" s="211">
        <v>287</v>
      </c>
      <c r="E864" s="212" t="s">
        <v>329</v>
      </c>
      <c r="F864" s="211">
        <v>45</v>
      </c>
      <c r="G864" s="213" t="s">
        <v>331</v>
      </c>
      <c r="H864" s="374">
        <v>1</v>
      </c>
      <c r="I864" s="201">
        <v>8727</v>
      </c>
      <c r="J864" s="202">
        <v>2944</v>
      </c>
      <c r="K864" s="202">
        <v>0</v>
      </c>
      <c r="L864" s="202">
        <v>893</v>
      </c>
      <c r="M864" s="375">
        <v>12564</v>
      </c>
      <c r="N864" s="203">
        <v>0</v>
      </c>
      <c r="O864" s="204">
        <v>0</v>
      </c>
      <c r="P864" s="205">
        <v>0.09</v>
      </c>
      <c r="Q864" s="205">
        <v>3.3934433577492758E-3</v>
      </c>
      <c r="R864" s="206">
        <v>0</v>
      </c>
      <c r="S864" s="207">
        <v>11671</v>
      </c>
      <c r="T864" s="208">
        <v>0</v>
      </c>
      <c r="U864" s="208">
        <v>0</v>
      </c>
      <c r="V864" s="208">
        <v>0</v>
      </c>
      <c r="W864" s="208">
        <v>893</v>
      </c>
      <c r="X864" s="378">
        <v>12564</v>
      </c>
      <c r="Y864" s="215">
        <v>0</v>
      </c>
      <c r="Z864" s="204">
        <v>0</v>
      </c>
      <c r="AA864" s="202">
        <v>0</v>
      </c>
      <c r="AB864" s="202">
        <v>0</v>
      </c>
      <c r="AC864" s="214">
        <v>0</v>
      </c>
      <c r="AE864" s="227">
        <f t="shared" si="39"/>
        <v>0</v>
      </c>
      <c r="AF864" s="228">
        <f t="shared" si="40"/>
        <v>0</v>
      </c>
      <c r="AG864" s="229">
        <f t="shared" si="41"/>
        <v>0</v>
      </c>
    </row>
    <row r="865" spans="1:33" s="209" customFormat="1" ht="13.8" x14ac:dyDescent="0.3">
      <c r="A865" s="210">
        <v>3515</v>
      </c>
      <c r="B865" s="211">
        <v>3515287135</v>
      </c>
      <c r="C865" s="212" t="s">
        <v>328</v>
      </c>
      <c r="D865" s="211">
        <v>287</v>
      </c>
      <c r="E865" s="212" t="s">
        <v>329</v>
      </c>
      <c r="F865" s="211">
        <v>135</v>
      </c>
      <c r="G865" s="213" t="s">
        <v>332</v>
      </c>
      <c r="H865" s="374">
        <v>4</v>
      </c>
      <c r="I865" s="201">
        <v>12729</v>
      </c>
      <c r="J865" s="202">
        <v>7784</v>
      </c>
      <c r="K865" s="202">
        <v>0</v>
      </c>
      <c r="L865" s="202">
        <v>893</v>
      </c>
      <c r="M865" s="375">
        <v>21406</v>
      </c>
      <c r="N865" s="203">
        <v>0</v>
      </c>
      <c r="O865" s="204">
        <v>0</v>
      </c>
      <c r="P865" s="205">
        <v>0.09</v>
      </c>
      <c r="Q865" s="205">
        <v>3.0316467758102612E-2</v>
      </c>
      <c r="R865" s="206">
        <v>0</v>
      </c>
      <c r="S865" s="207">
        <v>82052</v>
      </c>
      <c r="T865" s="208">
        <v>0</v>
      </c>
      <c r="U865" s="208">
        <v>0</v>
      </c>
      <c r="V865" s="208">
        <v>0</v>
      </c>
      <c r="W865" s="208">
        <v>3572</v>
      </c>
      <c r="X865" s="378">
        <v>85624</v>
      </c>
      <c r="Y865" s="215">
        <v>0</v>
      </c>
      <c r="Z865" s="204">
        <v>0</v>
      </c>
      <c r="AA865" s="202">
        <v>0</v>
      </c>
      <c r="AB865" s="202">
        <v>0</v>
      </c>
      <c r="AC865" s="214">
        <v>0</v>
      </c>
      <c r="AE865" s="227">
        <f t="shared" si="39"/>
        <v>0</v>
      </c>
      <c r="AF865" s="228">
        <f t="shared" si="40"/>
        <v>0</v>
      </c>
      <c r="AG865" s="229">
        <f t="shared" si="41"/>
        <v>0</v>
      </c>
    </row>
    <row r="866" spans="1:33" s="209" customFormat="1" ht="13.8" x14ac:dyDescent="0.3">
      <c r="A866" s="210">
        <v>3515</v>
      </c>
      <c r="B866" s="211">
        <v>3515287151</v>
      </c>
      <c r="C866" s="212" t="s">
        <v>328</v>
      </c>
      <c r="D866" s="211">
        <v>287</v>
      </c>
      <c r="E866" s="212" t="s">
        <v>329</v>
      </c>
      <c r="F866" s="211">
        <v>151</v>
      </c>
      <c r="G866" s="213" t="s">
        <v>178</v>
      </c>
      <c r="H866" s="374">
        <v>1</v>
      </c>
      <c r="I866" s="201">
        <v>10787.409797468352</v>
      </c>
      <c r="J866" s="202">
        <v>1724</v>
      </c>
      <c r="K866" s="202">
        <v>0</v>
      </c>
      <c r="L866" s="202">
        <v>893</v>
      </c>
      <c r="M866" s="375">
        <v>13404.409797468352</v>
      </c>
      <c r="N866" s="203">
        <v>0</v>
      </c>
      <c r="O866" s="204">
        <v>0</v>
      </c>
      <c r="P866" s="205">
        <v>0.09</v>
      </c>
      <c r="Q866" s="205">
        <v>7.4302737945949968E-3</v>
      </c>
      <c r="R866" s="206">
        <v>0</v>
      </c>
      <c r="S866" s="207">
        <v>12511</v>
      </c>
      <c r="T866" s="208">
        <v>0</v>
      </c>
      <c r="U866" s="208">
        <v>0</v>
      </c>
      <c r="V866" s="208">
        <v>0</v>
      </c>
      <c r="W866" s="208">
        <v>893</v>
      </c>
      <c r="X866" s="378">
        <v>13404</v>
      </c>
      <c r="Y866" s="215">
        <v>0</v>
      </c>
      <c r="Z866" s="204">
        <v>0</v>
      </c>
      <c r="AA866" s="202">
        <v>0</v>
      </c>
      <c r="AB866" s="202">
        <v>0</v>
      </c>
      <c r="AC866" s="214">
        <v>0</v>
      </c>
      <c r="AE866" s="227">
        <f t="shared" si="39"/>
        <v>0</v>
      </c>
      <c r="AF866" s="228">
        <f t="shared" si="40"/>
        <v>0</v>
      </c>
      <c r="AG866" s="229">
        <f t="shared" si="41"/>
        <v>0</v>
      </c>
    </row>
    <row r="867" spans="1:33" s="209" customFormat="1" ht="13.8" x14ac:dyDescent="0.3">
      <c r="A867" s="210">
        <v>3515</v>
      </c>
      <c r="B867" s="211">
        <v>3515287191</v>
      </c>
      <c r="C867" s="212" t="s">
        <v>328</v>
      </c>
      <c r="D867" s="211">
        <v>287</v>
      </c>
      <c r="E867" s="212" t="s">
        <v>329</v>
      </c>
      <c r="F867" s="211">
        <v>191</v>
      </c>
      <c r="G867" s="213" t="s">
        <v>254</v>
      </c>
      <c r="H867" s="374">
        <v>26</v>
      </c>
      <c r="I867" s="201">
        <v>9393</v>
      </c>
      <c r="J867" s="202">
        <v>3303</v>
      </c>
      <c r="K867" s="202">
        <v>0</v>
      </c>
      <c r="L867" s="202">
        <v>893</v>
      </c>
      <c r="M867" s="375">
        <v>13589</v>
      </c>
      <c r="N867" s="203">
        <v>0</v>
      </c>
      <c r="O867" s="204">
        <v>0</v>
      </c>
      <c r="P867" s="205">
        <v>0.18</v>
      </c>
      <c r="Q867" s="205">
        <v>2.7298502619564253E-2</v>
      </c>
      <c r="R867" s="206">
        <v>0</v>
      </c>
      <c r="S867" s="207">
        <v>330096</v>
      </c>
      <c r="T867" s="208">
        <v>0</v>
      </c>
      <c r="U867" s="208">
        <v>0</v>
      </c>
      <c r="V867" s="208">
        <v>0</v>
      </c>
      <c r="W867" s="208">
        <v>23218</v>
      </c>
      <c r="X867" s="378">
        <v>353314</v>
      </c>
      <c r="Y867" s="215">
        <v>0</v>
      </c>
      <c r="Z867" s="204">
        <v>0</v>
      </c>
      <c r="AA867" s="202">
        <v>0</v>
      </c>
      <c r="AB867" s="202">
        <v>0</v>
      </c>
      <c r="AC867" s="214">
        <v>0</v>
      </c>
      <c r="AE867" s="227">
        <f t="shared" si="39"/>
        <v>0</v>
      </c>
      <c r="AF867" s="228">
        <f t="shared" si="40"/>
        <v>0</v>
      </c>
      <c r="AG867" s="229">
        <f t="shared" si="41"/>
        <v>0</v>
      </c>
    </row>
    <row r="868" spans="1:33" s="209" customFormat="1" ht="13.8" x14ac:dyDescent="0.3">
      <c r="A868" s="210">
        <v>3515</v>
      </c>
      <c r="B868" s="211">
        <v>3515287215</v>
      </c>
      <c r="C868" s="212" t="s">
        <v>328</v>
      </c>
      <c r="D868" s="211">
        <v>287</v>
      </c>
      <c r="E868" s="212" t="s">
        <v>329</v>
      </c>
      <c r="F868" s="211">
        <v>215</v>
      </c>
      <c r="G868" s="213" t="s">
        <v>333</v>
      </c>
      <c r="H868" s="374">
        <v>5</v>
      </c>
      <c r="I868" s="201">
        <v>9998</v>
      </c>
      <c r="J868" s="202">
        <v>2030</v>
      </c>
      <c r="K868" s="202">
        <v>0</v>
      </c>
      <c r="L868" s="202">
        <v>893</v>
      </c>
      <c r="M868" s="375">
        <v>12921</v>
      </c>
      <c r="N868" s="203">
        <v>0</v>
      </c>
      <c r="O868" s="204">
        <v>0</v>
      </c>
      <c r="P868" s="205">
        <v>0.18</v>
      </c>
      <c r="Q868" s="205">
        <v>7.6337143234319589E-3</v>
      </c>
      <c r="R868" s="206">
        <v>0</v>
      </c>
      <c r="S868" s="207">
        <v>60140</v>
      </c>
      <c r="T868" s="208">
        <v>0</v>
      </c>
      <c r="U868" s="208">
        <v>0</v>
      </c>
      <c r="V868" s="208">
        <v>0</v>
      </c>
      <c r="W868" s="208">
        <v>4465</v>
      </c>
      <c r="X868" s="378">
        <v>64605</v>
      </c>
      <c r="Y868" s="215">
        <v>0</v>
      </c>
      <c r="Z868" s="204">
        <v>0</v>
      </c>
      <c r="AA868" s="202">
        <v>0</v>
      </c>
      <c r="AB868" s="202">
        <v>0</v>
      </c>
      <c r="AC868" s="214">
        <v>0</v>
      </c>
      <c r="AE868" s="227">
        <f t="shared" si="39"/>
        <v>0</v>
      </c>
      <c r="AF868" s="228">
        <f t="shared" si="40"/>
        <v>0</v>
      </c>
      <c r="AG868" s="229">
        <f t="shared" si="41"/>
        <v>0</v>
      </c>
    </row>
    <row r="869" spans="1:33" s="209" customFormat="1" ht="13.8" x14ac:dyDescent="0.3">
      <c r="A869" s="210">
        <v>3515</v>
      </c>
      <c r="B869" s="211">
        <v>3515287227</v>
      </c>
      <c r="C869" s="212" t="s">
        <v>328</v>
      </c>
      <c r="D869" s="211">
        <v>287</v>
      </c>
      <c r="E869" s="212" t="s">
        <v>329</v>
      </c>
      <c r="F869" s="211">
        <v>227</v>
      </c>
      <c r="G869" s="213" t="s">
        <v>255</v>
      </c>
      <c r="H869" s="374">
        <v>6</v>
      </c>
      <c r="I869" s="201">
        <v>10300</v>
      </c>
      <c r="J869" s="202">
        <v>2305</v>
      </c>
      <c r="K869" s="202">
        <v>0</v>
      </c>
      <c r="L869" s="202">
        <v>893</v>
      </c>
      <c r="M869" s="375">
        <v>13498</v>
      </c>
      <c r="N869" s="203">
        <v>0</v>
      </c>
      <c r="O869" s="204">
        <v>0</v>
      </c>
      <c r="P869" s="205">
        <v>0.18</v>
      </c>
      <c r="Q869" s="205">
        <v>1.102104844517165E-2</v>
      </c>
      <c r="R869" s="206">
        <v>0</v>
      </c>
      <c r="S869" s="207">
        <v>75630</v>
      </c>
      <c r="T869" s="208">
        <v>0</v>
      </c>
      <c r="U869" s="208">
        <v>0</v>
      </c>
      <c r="V869" s="208">
        <v>0</v>
      </c>
      <c r="W869" s="208">
        <v>5358</v>
      </c>
      <c r="X869" s="378">
        <v>80988</v>
      </c>
      <c r="Y869" s="215">
        <v>0</v>
      </c>
      <c r="Z869" s="204">
        <v>0</v>
      </c>
      <c r="AA869" s="202">
        <v>0</v>
      </c>
      <c r="AB869" s="202">
        <v>0</v>
      </c>
      <c r="AC869" s="214">
        <v>0</v>
      </c>
      <c r="AE869" s="227">
        <f t="shared" si="39"/>
        <v>0</v>
      </c>
      <c r="AF869" s="228">
        <f t="shared" si="40"/>
        <v>0</v>
      </c>
      <c r="AG869" s="229">
        <f t="shared" si="41"/>
        <v>0</v>
      </c>
    </row>
    <row r="870" spans="1:33" s="209" customFormat="1" ht="13.8" x14ac:dyDescent="0.3">
      <c r="A870" s="210">
        <v>3515</v>
      </c>
      <c r="B870" s="211">
        <v>3515287277</v>
      </c>
      <c r="C870" s="212" t="s">
        <v>328</v>
      </c>
      <c r="D870" s="211">
        <v>287</v>
      </c>
      <c r="E870" s="212" t="s">
        <v>329</v>
      </c>
      <c r="F870" s="211">
        <v>277</v>
      </c>
      <c r="G870" s="213" t="s">
        <v>334</v>
      </c>
      <c r="H870" s="374">
        <v>83</v>
      </c>
      <c r="I870" s="201">
        <v>10799</v>
      </c>
      <c r="J870" s="202">
        <v>312</v>
      </c>
      <c r="K870" s="202">
        <v>0</v>
      </c>
      <c r="L870" s="202">
        <v>893</v>
      </c>
      <c r="M870" s="375">
        <v>12004</v>
      </c>
      <c r="N870" s="203">
        <v>0</v>
      </c>
      <c r="O870" s="204">
        <v>0</v>
      </c>
      <c r="P870" s="205">
        <v>0.18</v>
      </c>
      <c r="Q870" s="205">
        <v>3.0946845649999867E-2</v>
      </c>
      <c r="R870" s="206">
        <v>0</v>
      </c>
      <c r="S870" s="207">
        <v>922213</v>
      </c>
      <c r="T870" s="208">
        <v>0</v>
      </c>
      <c r="U870" s="208">
        <v>0</v>
      </c>
      <c r="V870" s="208">
        <v>0</v>
      </c>
      <c r="W870" s="208">
        <v>74119</v>
      </c>
      <c r="X870" s="378">
        <v>996332</v>
      </c>
      <c r="Y870" s="215">
        <v>0</v>
      </c>
      <c r="Z870" s="204">
        <v>0</v>
      </c>
      <c r="AA870" s="202">
        <v>0</v>
      </c>
      <c r="AB870" s="202">
        <v>0</v>
      </c>
      <c r="AC870" s="214">
        <v>0</v>
      </c>
      <c r="AE870" s="227">
        <f t="shared" si="39"/>
        <v>0</v>
      </c>
      <c r="AF870" s="228">
        <f t="shared" si="40"/>
        <v>0</v>
      </c>
      <c r="AG870" s="229">
        <f t="shared" si="41"/>
        <v>0</v>
      </c>
    </row>
    <row r="871" spans="1:33" s="209" customFormat="1" ht="13.8" x14ac:dyDescent="0.3">
      <c r="A871" s="210">
        <v>3515</v>
      </c>
      <c r="B871" s="211">
        <v>3515287287</v>
      </c>
      <c r="C871" s="212" t="s">
        <v>328</v>
      </c>
      <c r="D871" s="211">
        <v>287</v>
      </c>
      <c r="E871" s="212" t="s">
        <v>329</v>
      </c>
      <c r="F871" s="211">
        <v>287</v>
      </c>
      <c r="G871" s="213" t="s">
        <v>329</v>
      </c>
      <c r="H871" s="374">
        <v>11</v>
      </c>
      <c r="I871" s="201">
        <v>9265</v>
      </c>
      <c r="J871" s="202">
        <v>3689</v>
      </c>
      <c r="K871" s="202">
        <v>0</v>
      </c>
      <c r="L871" s="202">
        <v>893</v>
      </c>
      <c r="M871" s="375">
        <v>13847</v>
      </c>
      <c r="N871" s="203">
        <v>0</v>
      </c>
      <c r="O871" s="204">
        <v>0</v>
      </c>
      <c r="P871" s="205">
        <v>0.09</v>
      </c>
      <c r="Q871" s="205">
        <v>1.1698870527908229E-2</v>
      </c>
      <c r="R871" s="206">
        <v>0</v>
      </c>
      <c r="S871" s="207">
        <v>142494</v>
      </c>
      <c r="T871" s="208">
        <v>0</v>
      </c>
      <c r="U871" s="208">
        <v>0</v>
      </c>
      <c r="V871" s="208">
        <v>0</v>
      </c>
      <c r="W871" s="208">
        <v>9823</v>
      </c>
      <c r="X871" s="378">
        <v>152317</v>
      </c>
      <c r="Y871" s="215">
        <v>0</v>
      </c>
      <c r="Z871" s="204">
        <v>0</v>
      </c>
      <c r="AA871" s="202">
        <v>0</v>
      </c>
      <c r="AB871" s="202">
        <v>0</v>
      </c>
      <c r="AC871" s="214">
        <v>0</v>
      </c>
      <c r="AE871" s="227">
        <f t="shared" si="39"/>
        <v>0</v>
      </c>
      <c r="AF871" s="228">
        <f t="shared" si="40"/>
        <v>0</v>
      </c>
      <c r="AG871" s="229">
        <f t="shared" si="41"/>
        <v>0</v>
      </c>
    </row>
    <row r="872" spans="1:33" s="209" customFormat="1" ht="13.8" x14ac:dyDescent="0.3">
      <c r="A872" s="210">
        <v>3515</v>
      </c>
      <c r="B872" s="211">
        <v>3515287306</v>
      </c>
      <c r="C872" s="212" t="s">
        <v>328</v>
      </c>
      <c r="D872" s="211">
        <v>287</v>
      </c>
      <c r="E872" s="212" t="s">
        <v>329</v>
      </c>
      <c r="F872" s="211">
        <v>306</v>
      </c>
      <c r="G872" s="213" t="s">
        <v>335</v>
      </c>
      <c r="H872" s="374">
        <v>3</v>
      </c>
      <c r="I872" s="201">
        <v>8749</v>
      </c>
      <c r="J872" s="202">
        <v>2587</v>
      </c>
      <c r="K872" s="202">
        <v>0</v>
      </c>
      <c r="L872" s="202">
        <v>893</v>
      </c>
      <c r="M872" s="375">
        <v>12229</v>
      </c>
      <c r="N872" s="203">
        <v>0</v>
      </c>
      <c r="O872" s="204">
        <v>0</v>
      </c>
      <c r="P872" s="205">
        <v>0.09</v>
      </c>
      <c r="Q872" s="205">
        <v>1.5919821671108406E-2</v>
      </c>
      <c r="R872" s="206">
        <v>0</v>
      </c>
      <c r="S872" s="207">
        <v>34008</v>
      </c>
      <c r="T872" s="208">
        <v>0</v>
      </c>
      <c r="U872" s="208">
        <v>0</v>
      </c>
      <c r="V872" s="208">
        <v>0</v>
      </c>
      <c r="W872" s="208">
        <v>2679</v>
      </c>
      <c r="X872" s="378">
        <v>36687</v>
      </c>
      <c r="Y872" s="215">
        <v>0</v>
      </c>
      <c r="Z872" s="204">
        <v>0</v>
      </c>
      <c r="AA872" s="202">
        <v>0</v>
      </c>
      <c r="AB872" s="202">
        <v>0</v>
      </c>
      <c r="AC872" s="214">
        <v>0</v>
      </c>
      <c r="AE872" s="227">
        <f t="shared" si="39"/>
        <v>0</v>
      </c>
      <c r="AF872" s="228">
        <f t="shared" si="40"/>
        <v>0</v>
      </c>
      <c r="AG872" s="229">
        <f t="shared" si="41"/>
        <v>0</v>
      </c>
    </row>
    <row r="873" spans="1:33" s="209" customFormat="1" ht="13.8" x14ac:dyDescent="0.3">
      <c r="A873" s="210">
        <v>3515</v>
      </c>
      <c r="B873" s="211">
        <v>3515287316</v>
      </c>
      <c r="C873" s="212" t="s">
        <v>328</v>
      </c>
      <c r="D873" s="211">
        <v>287</v>
      </c>
      <c r="E873" s="212" t="s">
        <v>329</v>
      </c>
      <c r="F873" s="211">
        <v>316</v>
      </c>
      <c r="G873" s="213" t="s">
        <v>182</v>
      </c>
      <c r="H873" s="374">
        <v>9</v>
      </c>
      <c r="I873" s="201">
        <v>11342</v>
      </c>
      <c r="J873" s="202">
        <v>1553</v>
      </c>
      <c r="K873" s="202">
        <v>0</v>
      </c>
      <c r="L873" s="202">
        <v>893</v>
      </c>
      <c r="M873" s="375">
        <v>13788</v>
      </c>
      <c r="N873" s="203">
        <v>0</v>
      </c>
      <c r="O873" s="204">
        <v>0</v>
      </c>
      <c r="P873" s="205">
        <v>0.18</v>
      </c>
      <c r="Q873" s="205">
        <v>5.6396991841274578E-3</v>
      </c>
      <c r="R873" s="206">
        <v>0</v>
      </c>
      <c r="S873" s="207">
        <v>116055</v>
      </c>
      <c r="T873" s="208">
        <v>0</v>
      </c>
      <c r="U873" s="208">
        <v>0</v>
      </c>
      <c r="V873" s="208">
        <v>0</v>
      </c>
      <c r="W873" s="208">
        <v>8037</v>
      </c>
      <c r="X873" s="378">
        <v>124092</v>
      </c>
      <c r="Y873" s="215">
        <v>0</v>
      </c>
      <c r="Z873" s="204">
        <v>0</v>
      </c>
      <c r="AA873" s="202">
        <v>0</v>
      </c>
      <c r="AB873" s="202">
        <v>0</v>
      </c>
      <c r="AC873" s="214">
        <v>0</v>
      </c>
      <c r="AE873" s="227">
        <f t="shared" si="39"/>
        <v>0</v>
      </c>
      <c r="AF873" s="228">
        <f t="shared" si="40"/>
        <v>0</v>
      </c>
      <c r="AG873" s="229">
        <f t="shared" si="41"/>
        <v>0</v>
      </c>
    </row>
    <row r="874" spans="1:33" s="209" customFormat="1" ht="13.8" x14ac:dyDescent="0.3">
      <c r="A874" s="210">
        <v>3515</v>
      </c>
      <c r="B874" s="211">
        <v>3515287658</v>
      </c>
      <c r="C874" s="212" t="s">
        <v>328</v>
      </c>
      <c r="D874" s="211">
        <v>287</v>
      </c>
      <c r="E874" s="212" t="s">
        <v>329</v>
      </c>
      <c r="F874" s="211">
        <v>658</v>
      </c>
      <c r="G874" s="213" t="s">
        <v>183</v>
      </c>
      <c r="H874" s="374">
        <v>6</v>
      </c>
      <c r="I874" s="201">
        <v>9694</v>
      </c>
      <c r="J874" s="202">
        <v>1348</v>
      </c>
      <c r="K874" s="202">
        <v>0</v>
      </c>
      <c r="L874" s="202">
        <v>893</v>
      </c>
      <c r="M874" s="375">
        <v>11935</v>
      </c>
      <c r="N874" s="203">
        <v>0</v>
      </c>
      <c r="O874" s="204">
        <v>0</v>
      </c>
      <c r="P874" s="205">
        <v>0.09</v>
      </c>
      <c r="Q874" s="205">
        <v>1.490290629076517E-3</v>
      </c>
      <c r="R874" s="206">
        <v>0</v>
      </c>
      <c r="S874" s="207">
        <v>66252</v>
      </c>
      <c r="T874" s="208">
        <v>0</v>
      </c>
      <c r="U874" s="208">
        <v>0</v>
      </c>
      <c r="V874" s="208">
        <v>0</v>
      </c>
      <c r="W874" s="208">
        <v>5358</v>
      </c>
      <c r="X874" s="378">
        <v>71610</v>
      </c>
      <c r="Y874" s="215">
        <v>0</v>
      </c>
      <c r="Z874" s="204">
        <v>0</v>
      </c>
      <c r="AA874" s="202">
        <v>0</v>
      </c>
      <c r="AB874" s="202">
        <v>0</v>
      </c>
      <c r="AC874" s="214">
        <v>0</v>
      </c>
      <c r="AE874" s="227">
        <f t="shared" si="39"/>
        <v>0</v>
      </c>
      <c r="AF874" s="228">
        <f t="shared" si="40"/>
        <v>0</v>
      </c>
      <c r="AG874" s="229">
        <f t="shared" si="41"/>
        <v>0</v>
      </c>
    </row>
    <row r="875" spans="1:33" s="209" customFormat="1" ht="13.8" x14ac:dyDescent="0.3">
      <c r="A875" s="210">
        <v>3515</v>
      </c>
      <c r="B875" s="211">
        <v>3515287767</v>
      </c>
      <c r="C875" s="212" t="s">
        <v>328</v>
      </c>
      <c r="D875" s="211">
        <v>287</v>
      </c>
      <c r="E875" s="212" t="s">
        <v>329</v>
      </c>
      <c r="F875" s="211">
        <v>767</v>
      </c>
      <c r="G875" s="213" t="s">
        <v>184</v>
      </c>
      <c r="H875" s="374">
        <v>41</v>
      </c>
      <c r="I875" s="201">
        <v>9333</v>
      </c>
      <c r="J875" s="202">
        <v>2129</v>
      </c>
      <c r="K875" s="202">
        <v>0</v>
      </c>
      <c r="L875" s="202">
        <v>893</v>
      </c>
      <c r="M875" s="375">
        <v>12355</v>
      </c>
      <c r="N875" s="203">
        <v>0</v>
      </c>
      <c r="O875" s="204">
        <v>0</v>
      </c>
      <c r="P875" s="205">
        <v>0.09</v>
      </c>
      <c r="Q875" s="205">
        <v>2.2795032768866706E-2</v>
      </c>
      <c r="R875" s="206">
        <v>0</v>
      </c>
      <c r="S875" s="207">
        <v>469942</v>
      </c>
      <c r="T875" s="208">
        <v>0</v>
      </c>
      <c r="U875" s="208">
        <v>0</v>
      </c>
      <c r="V875" s="208">
        <v>0</v>
      </c>
      <c r="W875" s="208">
        <v>36613</v>
      </c>
      <c r="X875" s="378">
        <v>506555</v>
      </c>
      <c r="Y875" s="215">
        <v>0</v>
      </c>
      <c r="Z875" s="204">
        <v>0</v>
      </c>
      <c r="AA875" s="202">
        <v>0</v>
      </c>
      <c r="AB875" s="202">
        <v>0</v>
      </c>
      <c r="AC875" s="214">
        <v>0</v>
      </c>
      <c r="AE875" s="227">
        <f t="shared" si="39"/>
        <v>0</v>
      </c>
      <c r="AF875" s="228">
        <f t="shared" si="40"/>
        <v>0</v>
      </c>
      <c r="AG875" s="229">
        <f t="shared" si="41"/>
        <v>0</v>
      </c>
    </row>
    <row r="876" spans="1:33" s="209" customFormat="1" ht="13.8" x14ac:dyDescent="0.3">
      <c r="A876" s="210">
        <v>3515</v>
      </c>
      <c r="B876" s="211">
        <v>3515287778</v>
      </c>
      <c r="C876" s="212" t="s">
        <v>328</v>
      </c>
      <c r="D876" s="211">
        <v>287</v>
      </c>
      <c r="E876" s="212" t="s">
        <v>329</v>
      </c>
      <c r="F876" s="211">
        <v>778</v>
      </c>
      <c r="G876" s="213" t="s">
        <v>368</v>
      </c>
      <c r="H876" s="374">
        <v>3</v>
      </c>
      <c r="I876" s="201">
        <v>11108.414128664494</v>
      </c>
      <c r="J876" s="202">
        <v>1576</v>
      </c>
      <c r="K876" s="202">
        <v>0</v>
      </c>
      <c r="L876" s="202">
        <v>893</v>
      </c>
      <c r="M876" s="375">
        <v>13577.414128664494</v>
      </c>
      <c r="N876" s="203">
        <v>0</v>
      </c>
      <c r="O876" s="204">
        <v>0</v>
      </c>
      <c r="P876" s="205">
        <v>0.09</v>
      </c>
      <c r="Q876" s="205">
        <v>2.4298952926681476E-3</v>
      </c>
      <c r="R876" s="206">
        <v>0</v>
      </c>
      <c r="S876" s="207">
        <v>38052</v>
      </c>
      <c r="T876" s="208">
        <v>0</v>
      </c>
      <c r="U876" s="208">
        <v>0</v>
      </c>
      <c r="V876" s="208">
        <v>0</v>
      </c>
      <c r="W876" s="208">
        <v>2679</v>
      </c>
      <c r="X876" s="378">
        <v>40731</v>
      </c>
      <c r="Y876" s="215">
        <v>0</v>
      </c>
      <c r="Z876" s="204">
        <v>0</v>
      </c>
      <c r="AA876" s="202">
        <v>0</v>
      </c>
      <c r="AB876" s="202">
        <v>0</v>
      </c>
      <c r="AC876" s="214">
        <v>0</v>
      </c>
      <c r="AE876" s="227">
        <f t="shared" si="39"/>
        <v>0</v>
      </c>
      <c r="AF876" s="228">
        <f t="shared" si="40"/>
        <v>0</v>
      </c>
      <c r="AG876" s="229">
        <f t="shared" si="41"/>
        <v>0</v>
      </c>
    </row>
    <row r="877" spans="1:33" s="209" customFormat="1" ht="13.8" x14ac:dyDescent="0.3">
      <c r="A877" s="210">
        <v>3516</v>
      </c>
      <c r="B877" s="211">
        <v>3516325005</v>
      </c>
      <c r="C877" s="212" t="s">
        <v>336</v>
      </c>
      <c r="D877" s="211">
        <v>325</v>
      </c>
      <c r="E877" s="212" t="s">
        <v>220</v>
      </c>
      <c r="F877" s="211">
        <v>5</v>
      </c>
      <c r="G877" s="213" t="s">
        <v>219</v>
      </c>
      <c r="H877" s="374">
        <v>28</v>
      </c>
      <c r="I877" s="201">
        <v>10953.106366286775</v>
      </c>
      <c r="J877" s="202">
        <v>4714</v>
      </c>
      <c r="K877" s="202">
        <v>0</v>
      </c>
      <c r="L877" s="202">
        <v>893</v>
      </c>
      <c r="M877" s="375">
        <v>16560.106366286775</v>
      </c>
      <c r="N877" s="203">
        <v>0</v>
      </c>
      <c r="O877" s="204">
        <v>0</v>
      </c>
      <c r="P877" s="205">
        <v>0.09</v>
      </c>
      <c r="Q877" s="205">
        <v>1.1495050746112661E-2</v>
      </c>
      <c r="R877" s="206">
        <v>0</v>
      </c>
      <c r="S877" s="207">
        <v>438676</v>
      </c>
      <c r="T877" s="208">
        <v>0</v>
      </c>
      <c r="U877" s="208">
        <v>0</v>
      </c>
      <c r="V877" s="208">
        <v>0</v>
      </c>
      <c r="W877" s="208">
        <v>25004</v>
      </c>
      <c r="X877" s="378">
        <v>463680</v>
      </c>
      <c r="Y877" s="215">
        <v>0</v>
      </c>
      <c r="Z877" s="204">
        <v>0</v>
      </c>
      <c r="AA877" s="202">
        <v>0</v>
      </c>
      <c r="AB877" s="202">
        <v>0</v>
      </c>
      <c r="AC877" s="214">
        <v>0</v>
      </c>
      <c r="AE877" s="227">
        <f t="shared" si="39"/>
        <v>0</v>
      </c>
      <c r="AF877" s="228">
        <f t="shared" si="40"/>
        <v>0</v>
      </c>
      <c r="AG877" s="229">
        <f t="shared" si="41"/>
        <v>0</v>
      </c>
    </row>
    <row r="878" spans="1:33" s="209" customFormat="1" ht="13.8" x14ac:dyDescent="0.3">
      <c r="A878" s="210">
        <v>3516</v>
      </c>
      <c r="B878" s="211">
        <v>3516325061</v>
      </c>
      <c r="C878" s="212" t="s">
        <v>336</v>
      </c>
      <c r="D878" s="211">
        <v>325</v>
      </c>
      <c r="E878" s="212" t="s">
        <v>220</v>
      </c>
      <c r="F878" s="211">
        <v>61</v>
      </c>
      <c r="G878" s="213" t="s">
        <v>170</v>
      </c>
      <c r="H878" s="374">
        <v>14</v>
      </c>
      <c r="I878" s="201">
        <v>12191.459040508957</v>
      </c>
      <c r="J878" s="202">
        <v>889</v>
      </c>
      <c r="K878" s="202">
        <v>0</v>
      </c>
      <c r="L878" s="202">
        <v>893</v>
      </c>
      <c r="M878" s="375">
        <v>13973.459040508957</v>
      </c>
      <c r="N878" s="203">
        <v>0</v>
      </c>
      <c r="O878" s="204">
        <v>0</v>
      </c>
      <c r="P878" s="205">
        <v>0.09</v>
      </c>
      <c r="Q878" s="205">
        <v>3.4151233897683042E-2</v>
      </c>
      <c r="R878" s="206">
        <v>0</v>
      </c>
      <c r="S878" s="207">
        <v>183120</v>
      </c>
      <c r="T878" s="208">
        <v>0</v>
      </c>
      <c r="U878" s="208">
        <v>0</v>
      </c>
      <c r="V878" s="208">
        <v>0</v>
      </c>
      <c r="W878" s="208">
        <v>12502</v>
      </c>
      <c r="X878" s="378">
        <v>195622</v>
      </c>
      <c r="Y878" s="215">
        <v>0</v>
      </c>
      <c r="Z878" s="204">
        <v>0</v>
      </c>
      <c r="AA878" s="202">
        <v>0</v>
      </c>
      <c r="AB878" s="202">
        <v>0</v>
      </c>
      <c r="AC878" s="214">
        <v>0</v>
      </c>
      <c r="AE878" s="227">
        <f t="shared" si="39"/>
        <v>0</v>
      </c>
      <c r="AF878" s="228">
        <f t="shared" si="40"/>
        <v>0</v>
      </c>
      <c r="AG878" s="229">
        <f t="shared" si="41"/>
        <v>0</v>
      </c>
    </row>
    <row r="879" spans="1:33" s="209" customFormat="1" ht="13.8" x14ac:dyDescent="0.3">
      <c r="A879" s="210">
        <v>3516</v>
      </c>
      <c r="B879" s="211">
        <v>3516325087</v>
      </c>
      <c r="C879" s="212" t="s">
        <v>336</v>
      </c>
      <c r="D879" s="211">
        <v>325</v>
      </c>
      <c r="E879" s="212" t="s">
        <v>220</v>
      </c>
      <c r="F879" s="211">
        <v>87</v>
      </c>
      <c r="G879" s="213" t="s">
        <v>171</v>
      </c>
      <c r="H879" s="374">
        <v>1</v>
      </c>
      <c r="I879" s="201">
        <v>10256.118012560029</v>
      </c>
      <c r="J879" s="202">
        <v>3606</v>
      </c>
      <c r="K879" s="202">
        <v>0</v>
      </c>
      <c r="L879" s="202">
        <v>893</v>
      </c>
      <c r="M879" s="375">
        <v>14755.118012560029</v>
      </c>
      <c r="N879" s="203">
        <v>0</v>
      </c>
      <c r="O879" s="204">
        <v>0</v>
      </c>
      <c r="P879" s="205">
        <v>0.09</v>
      </c>
      <c r="Q879" s="205">
        <v>4.0666281460912555E-3</v>
      </c>
      <c r="R879" s="206">
        <v>0</v>
      </c>
      <c r="S879" s="207">
        <v>13862</v>
      </c>
      <c r="T879" s="208">
        <v>0</v>
      </c>
      <c r="U879" s="208">
        <v>0</v>
      </c>
      <c r="V879" s="208">
        <v>0</v>
      </c>
      <c r="W879" s="208">
        <v>893</v>
      </c>
      <c r="X879" s="378">
        <v>14755</v>
      </c>
      <c r="Y879" s="215">
        <v>0</v>
      </c>
      <c r="Z879" s="204">
        <v>0</v>
      </c>
      <c r="AA879" s="202">
        <v>0</v>
      </c>
      <c r="AB879" s="202">
        <v>0</v>
      </c>
      <c r="AC879" s="214">
        <v>0</v>
      </c>
      <c r="AE879" s="227">
        <f t="shared" si="39"/>
        <v>0</v>
      </c>
      <c r="AF879" s="228">
        <f t="shared" si="40"/>
        <v>0</v>
      </c>
      <c r="AG879" s="229">
        <f t="shared" si="41"/>
        <v>0</v>
      </c>
    </row>
    <row r="880" spans="1:33" s="209" customFormat="1" ht="13.8" x14ac:dyDescent="0.3">
      <c r="A880" s="210">
        <v>3516</v>
      </c>
      <c r="B880" s="211">
        <v>3516325137</v>
      </c>
      <c r="C880" s="212" t="s">
        <v>336</v>
      </c>
      <c r="D880" s="211">
        <v>325</v>
      </c>
      <c r="E880" s="212" t="s">
        <v>220</v>
      </c>
      <c r="F880" s="211">
        <v>137</v>
      </c>
      <c r="G880" s="213" t="s">
        <v>210</v>
      </c>
      <c r="H880" s="374">
        <v>38</v>
      </c>
      <c r="I880" s="201">
        <v>13005.842612954186</v>
      </c>
      <c r="J880" s="202">
        <v>22</v>
      </c>
      <c r="K880" s="202">
        <v>0</v>
      </c>
      <c r="L880" s="202">
        <v>893</v>
      </c>
      <c r="M880" s="375">
        <v>13920.842612954186</v>
      </c>
      <c r="N880" s="203">
        <v>0</v>
      </c>
      <c r="O880" s="204">
        <v>0</v>
      </c>
      <c r="P880" s="205">
        <v>0.18</v>
      </c>
      <c r="Q880" s="205">
        <v>0.12502659225609097</v>
      </c>
      <c r="R880" s="206">
        <v>0</v>
      </c>
      <c r="S880" s="207">
        <v>495064</v>
      </c>
      <c r="T880" s="208">
        <v>0</v>
      </c>
      <c r="U880" s="208">
        <v>0</v>
      </c>
      <c r="V880" s="208">
        <v>0</v>
      </c>
      <c r="W880" s="208">
        <v>33934</v>
      </c>
      <c r="X880" s="378">
        <v>528998</v>
      </c>
      <c r="Y880" s="215">
        <v>0</v>
      </c>
      <c r="Z880" s="204">
        <v>0</v>
      </c>
      <c r="AA880" s="202">
        <v>0</v>
      </c>
      <c r="AB880" s="202">
        <v>0</v>
      </c>
      <c r="AC880" s="214">
        <v>0</v>
      </c>
      <c r="AE880" s="227">
        <f t="shared" si="39"/>
        <v>0</v>
      </c>
      <c r="AF880" s="228">
        <f t="shared" si="40"/>
        <v>0</v>
      </c>
      <c r="AG880" s="229">
        <f t="shared" si="41"/>
        <v>0</v>
      </c>
    </row>
    <row r="881" spans="1:33" s="209" customFormat="1" ht="13.8" x14ac:dyDescent="0.3">
      <c r="A881" s="210">
        <v>3516</v>
      </c>
      <c r="B881" s="211">
        <v>3516325159</v>
      </c>
      <c r="C881" s="212" t="s">
        <v>336</v>
      </c>
      <c r="D881" s="211">
        <v>325</v>
      </c>
      <c r="E881" s="212" t="s">
        <v>220</v>
      </c>
      <c r="F881" s="211">
        <v>159</v>
      </c>
      <c r="G881" s="213" t="s">
        <v>172</v>
      </c>
      <c r="H881" s="374">
        <v>1</v>
      </c>
      <c r="I881" s="201">
        <v>9778.4439040616253</v>
      </c>
      <c r="J881" s="202">
        <v>4466</v>
      </c>
      <c r="K881" s="202">
        <v>0</v>
      </c>
      <c r="L881" s="202">
        <v>893</v>
      </c>
      <c r="M881" s="375">
        <v>15137.443904061625</v>
      </c>
      <c r="N881" s="203">
        <v>0</v>
      </c>
      <c r="O881" s="204">
        <v>0</v>
      </c>
      <c r="P881" s="205">
        <v>0.09</v>
      </c>
      <c r="Q881" s="205">
        <v>4.3907909580982772E-3</v>
      </c>
      <c r="R881" s="206">
        <v>0</v>
      </c>
      <c r="S881" s="207">
        <v>14244</v>
      </c>
      <c r="T881" s="208">
        <v>0</v>
      </c>
      <c r="U881" s="208">
        <v>0</v>
      </c>
      <c r="V881" s="208">
        <v>0</v>
      </c>
      <c r="W881" s="208">
        <v>893</v>
      </c>
      <c r="X881" s="378">
        <v>15137</v>
      </c>
      <c r="Y881" s="215">
        <v>0</v>
      </c>
      <c r="Z881" s="204">
        <v>0</v>
      </c>
      <c r="AA881" s="202">
        <v>0</v>
      </c>
      <c r="AB881" s="202">
        <v>0</v>
      </c>
      <c r="AC881" s="214">
        <v>0</v>
      </c>
      <c r="AE881" s="227">
        <f t="shared" si="39"/>
        <v>0</v>
      </c>
      <c r="AF881" s="228">
        <f t="shared" si="40"/>
        <v>0</v>
      </c>
      <c r="AG881" s="229">
        <f t="shared" si="41"/>
        <v>0</v>
      </c>
    </row>
    <row r="882" spans="1:33" s="209" customFormat="1" ht="13.8" x14ac:dyDescent="0.3">
      <c r="A882" s="210">
        <v>3516</v>
      </c>
      <c r="B882" s="211">
        <v>3516325278</v>
      </c>
      <c r="C882" s="212" t="s">
        <v>336</v>
      </c>
      <c r="D882" s="211">
        <v>325</v>
      </c>
      <c r="E882" s="212" t="s">
        <v>220</v>
      </c>
      <c r="F882" s="211">
        <v>278</v>
      </c>
      <c r="G882" s="213" t="s">
        <v>212</v>
      </c>
      <c r="H882" s="374">
        <v>2</v>
      </c>
      <c r="I882" s="201">
        <v>10713.120469483569</v>
      </c>
      <c r="J882" s="202">
        <v>2905</v>
      </c>
      <c r="K882" s="202">
        <v>0</v>
      </c>
      <c r="L882" s="202">
        <v>893</v>
      </c>
      <c r="M882" s="375">
        <v>14511.120469483569</v>
      </c>
      <c r="N882" s="203">
        <v>0</v>
      </c>
      <c r="O882" s="204">
        <v>0</v>
      </c>
      <c r="P882" s="205">
        <v>0.09</v>
      </c>
      <c r="Q882" s="205">
        <v>5.4729339500858079E-2</v>
      </c>
      <c r="R882" s="206">
        <v>0</v>
      </c>
      <c r="S882" s="207">
        <v>27236</v>
      </c>
      <c r="T882" s="208">
        <v>0</v>
      </c>
      <c r="U882" s="208">
        <v>0</v>
      </c>
      <c r="V882" s="208">
        <v>0</v>
      </c>
      <c r="W882" s="208">
        <v>1786</v>
      </c>
      <c r="X882" s="378">
        <v>29022</v>
      </c>
      <c r="Y882" s="215">
        <v>0</v>
      </c>
      <c r="Z882" s="204">
        <v>0</v>
      </c>
      <c r="AA882" s="202">
        <v>0</v>
      </c>
      <c r="AB882" s="202">
        <v>0</v>
      </c>
      <c r="AC882" s="214">
        <v>0</v>
      </c>
      <c r="AE882" s="227">
        <f t="shared" si="39"/>
        <v>0</v>
      </c>
      <c r="AF882" s="228">
        <f t="shared" si="40"/>
        <v>0</v>
      </c>
      <c r="AG882" s="229">
        <f t="shared" si="41"/>
        <v>0</v>
      </c>
    </row>
    <row r="883" spans="1:33" s="209" customFormat="1" ht="13.8" x14ac:dyDescent="0.3">
      <c r="A883" s="210">
        <v>3516</v>
      </c>
      <c r="B883" s="211">
        <v>3516325281</v>
      </c>
      <c r="C883" s="212" t="s">
        <v>336</v>
      </c>
      <c r="D883" s="211">
        <v>325</v>
      </c>
      <c r="E883" s="212" t="s">
        <v>220</v>
      </c>
      <c r="F883" s="211">
        <v>281</v>
      </c>
      <c r="G883" s="213" t="s">
        <v>169</v>
      </c>
      <c r="H883" s="374">
        <v>50</v>
      </c>
      <c r="I883" s="201">
        <v>12932.051162790694</v>
      </c>
      <c r="J883" s="202">
        <v>20</v>
      </c>
      <c r="K883" s="202">
        <v>0</v>
      </c>
      <c r="L883" s="202">
        <v>893</v>
      </c>
      <c r="M883" s="375">
        <v>13845.051162790694</v>
      </c>
      <c r="N883" s="203">
        <v>0</v>
      </c>
      <c r="O883" s="204">
        <v>0</v>
      </c>
      <c r="P883" s="205">
        <v>0.18</v>
      </c>
      <c r="Q883" s="205">
        <v>0.12319189346422224</v>
      </c>
      <c r="R883" s="206">
        <v>0</v>
      </c>
      <c r="S883" s="207">
        <v>647600</v>
      </c>
      <c r="T883" s="208">
        <v>0</v>
      </c>
      <c r="U883" s="208">
        <v>0</v>
      </c>
      <c r="V883" s="208">
        <v>0</v>
      </c>
      <c r="W883" s="208">
        <v>44650</v>
      </c>
      <c r="X883" s="378">
        <v>692250</v>
      </c>
      <c r="Y883" s="215">
        <v>0</v>
      </c>
      <c r="Z883" s="204">
        <v>0</v>
      </c>
      <c r="AA883" s="202">
        <v>0</v>
      </c>
      <c r="AB883" s="202">
        <v>0</v>
      </c>
      <c r="AC883" s="214">
        <v>0</v>
      </c>
      <c r="AE883" s="227">
        <f t="shared" si="39"/>
        <v>0</v>
      </c>
      <c r="AF883" s="228">
        <f t="shared" si="40"/>
        <v>0</v>
      </c>
      <c r="AG883" s="229">
        <f t="shared" si="41"/>
        <v>0</v>
      </c>
    </row>
    <row r="884" spans="1:33" s="209" customFormat="1" ht="13.8" x14ac:dyDescent="0.3">
      <c r="A884" s="210">
        <v>3516</v>
      </c>
      <c r="B884" s="211">
        <v>3516325325</v>
      </c>
      <c r="C884" s="212" t="s">
        <v>336</v>
      </c>
      <c r="D884" s="211">
        <v>325</v>
      </c>
      <c r="E884" s="212" t="s">
        <v>220</v>
      </c>
      <c r="F884" s="211">
        <v>325</v>
      </c>
      <c r="G884" s="213" t="s">
        <v>220</v>
      </c>
      <c r="H884" s="374">
        <v>45</v>
      </c>
      <c r="I884" s="201">
        <v>11467.045518963921</v>
      </c>
      <c r="J884" s="202">
        <v>1434</v>
      </c>
      <c r="K884" s="202">
        <v>0</v>
      </c>
      <c r="L884" s="202">
        <v>893</v>
      </c>
      <c r="M884" s="375">
        <v>13794.045518963921</v>
      </c>
      <c r="N884" s="203">
        <v>0</v>
      </c>
      <c r="O884" s="204">
        <v>0</v>
      </c>
      <c r="P884" s="205">
        <v>0.09</v>
      </c>
      <c r="Q884" s="205">
        <v>1.1318693884157795E-2</v>
      </c>
      <c r="R884" s="206">
        <v>0</v>
      </c>
      <c r="S884" s="207">
        <v>580545</v>
      </c>
      <c r="T884" s="208">
        <v>0</v>
      </c>
      <c r="U884" s="208">
        <v>0</v>
      </c>
      <c r="V884" s="208">
        <v>0</v>
      </c>
      <c r="W884" s="208">
        <v>40185</v>
      </c>
      <c r="X884" s="378">
        <v>620730</v>
      </c>
      <c r="Y884" s="215">
        <v>0</v>
      </c>
      <c r="Z884" s="204">
        <v>0</v>
      </c>
      <c r="AA884" s="202">
        <v>0</v>
      </c>
      <c r="AB884" s="202">
        <v>0</v>
      </c>
      <c r="AC884" s="214">
        <v>0</v>
      </c>
      <c r="AE884" s="227">
        <f t="shared" si="39"/>
        <v>0</v>
      </c>
      <c r="AF884" s="228">
        <f t="shared" si="40"/>
        <v>0</v>
      </c>
      <c r="AG884" s="229">
        <f t="shared" si="41"/>
        <v>0</v>
      </c>
    </row>
    <row r="885" spans="1:33" s="209" customFormat="1" ht="13.8" x14ac:dyDescent="0.3">
      <c r="A885" s="210">
        <v>3516</v>
      </c>
      <c r="B885" s="211">
        <v>3516325332</v>
      </c>
      <c r="C885" s="212" t="s">
        <v>336</v>
      </c>
      <c r="D885" s="211">
        <v>325</v>
      </c>
      <c r="E885" s="212" t="s">
        <v>220</v>
      </c>
      <c r="F885" s="211">
        <v>332</v>
      </c>
      <c r="G885" s="213" t="s">
        <v>221</v>
      </c>
      <c r="H885" s="374">
        <v>28</v>
      </c>
      <c r="I885" s="201">
        <v>11778.006631758404</v>
      </c>
      <c r="J885" s="202">
        <v>1099</v>
      </c>
      <c r="K885" s="202">
        <v>0</v>
      </c>
      <c r="L885" s="202">
        <v>893</v>
      </c>
      <c r="M885" s="375">
        <v>13770.006631758404</v>
      </c>
      <c r="N885" s="203">
        <v>0</v>
      </c>
      <c r="O885" s="204">
        <v>0</v>
      </c>
      <c r="P885" s="205">
        <v>0.09</v>
      </c>
      <c r="Q885" s="205">
        <v>1.6648563963842521E-2</v>
      </c>
      <c r="R885" s="206">
        <v>0</v>
      </c>
      <c r="S885" s="207">
        <v>360556</v>
      </c>
      <c r="T885" s="208">
        <v>0</v>
      </c>
      <c r="U885" s="208">
        <v>0</v>
      </c>
      <c r="V885" s="208">
        <v>0</v>
      </c>
      <c r="W885" s="208">
        <v>25004</v>
      </c>
      <c r="X885" s="378">
        <v>385560</v>
      </c>
      <c r="Y885" s="215">
        <v>0</v>
      </c>
      <c r="Z885" s="204">
        <v>0</v>
      </c>
      <c r="AA885" s="202">
        <v>0</v>
      </c>
      <c r="AB885" s="202">
        <v>0</v>
      </c>
      <c r="AC885" s="214">
        <v>0</v>
      </c>
      <c r="AE885" s="227">
        <f t="shared" si="39"/>
        <v>0</v>
      </c>
      <c r="AF885" s="228">
        <f t="shared" si="40"/>
        <v>0</v>
      </c>
      <c r="AG885" s="229">
        <f t="shared" si="41"/>
        <v>0</v>
      </c>
    </row>
    <row r="886" spans="1:33" s="209" customFormat="1" ht="13.8" x14ac:dyDescent="0.3">
      <c r="A886" s="210">
        <v>3516</v>
      </c>
      <c r="B886" s="211">
        <v>3516325672</v>
      </c>
      <c r="C886" s="212" t="s">
        <v>336</v>
      </c>
      <c r="D886" s="211">
        <v>325</v>
      </c>
      <c r="E886" s="212" t="s">
        <v>220</v>
      </c>
      <c r="F886" s="211">
        <v>672</v>
      </c>
      <c r="G886" s="213" t="s">
        <v>258</v>
      </c>
      <c r="H886" s="374">
        <v>1</v>
      </c>
      <c r="I886" s="201">
        <v>10811.196747404845</v>
      </c>
      <c r="J886" s="202">
        <v>4121</v>
      </c>
      <c r="K886" s="202">
        <v>0</v>
      </c>
      <c r="L886" s="202">
        <v>893</v>
      </c>
      <c r="M886" s="375">
        <v>15825.196747404845</v>
      </c>
      <c r="N886" s="203">
        <v>0</v>
      </c>
      <c r="O886" s="204">
        <v>0</v>
      </c>
      <c r="P886" s="205">
        <v>0.09</v>
      </c>
      <c r="Q886" s="205">
        <v>4.9184743657775809E-3</v>
      </c>
      <c r="R886" s="206">
        <v>0</v>
      </c>
      <c r="S886" s="207">
        <v>14932</v>
      </c>
      <c r="T886" s="208">
        <v>0</v>
      </c>
      <c r="U886" s="208">
        <v>0</v>
      </c>
      <c r="V886" s="208">
        <v>0</v>
      </c>
      <c r="W886" s="208">
        <v>893</v>
      </c>
      <c r="X886" s="378">
        <v>15825</v>
      </c>
      <c r="Y886" s="215">
        <v>0</v>
      </c>
      <c r="Z886" s="204">
        <v>0</v>
      </c>
      <c r="AA886" s="202">
        <v>0</v>
      </c>
      <c r="AB886" s="202">
        <v>0</v>
      </c>
      <c r="AC886" s="214">
        <v>0</v>
      </c>
      <c r="AE886" s="227">
        <f t="shared" si="39"/>
        <v>0</v>
      </c>
      <c r="AF886" s="228">
        <f t="shared" si="40"/>
        <v>0</v>
      </c>
      <c r="AG886" s="229">
        <f t="shared" si="41"/>
        <v>0</v>
      </c>
    </row>
    <row r="887" spans="1:33" s="209" customFormat="1" ht="13.8" x14ac:dyDescent="0.3">
      <c r="A887" s="210">
        <v>3516</v>
      </c>
      <c r="B887" s="211">
        <v>3516325680</v>
      </c>
      <c r="C887" s="212" t="s">
        <v>336</v>
      </c>
      <c r="D887" s="211">
        <v>325</v>
      </c>
      <c r="E887" s="212" t="s">
        <v>220</v>
      </c>
      <c r="F887" s="211">
        <v>680</v>
      </c>
      <c r="G887" s="213" t="s">
        <v>174</v>
      </c>
      <c r="H887" s="374">
        <v>1</v>
      </c>
      <c r="I887" s="201">
        <v>10144.938800134816</v>
      </c>
      <c r="J887" s="202">
        <v>3820</v>
      </c>
      <c r="K887" s="202">
        <v>0</v>
      </c>
      <c r="L887" s="202">
        <v>893</v>
      </c>
      <c r="M887" s="375">
        <v>14857.938800134816</v>
      </c>
      <c r="N887" s="203">
        <v>0</v>
      </c>
      <c r="O887" s="204">
        <v>0</v>
      </c>
      <c r="P887" s="205">
        <v>0.09</v>
      </c>
      <c r="Q887" s="205">
        <v>2.8853541546142386E-3</v>
      </c>
      <c r="R887" s="206">
        <v>0</v>
      </c>
      <c r="S887" s="207">
        <v>13965</v>
      </c>
      <c r="T887" s="208">
        <v>0</v>
      </c>
      <c r="U887" s="208">
        <v>0</v>
      </c>
      <c r="V887" s="208">
        <v>0</v>
      </c>
      <c r="W887" s="208">
        <v>893</v>
      </c>
      <c r="X887" s="378">
        <v>14858</v>
      </c>
      <c r="Y887" s="215">
        <v>0</v>
      </c>
      <c r="Z887" s="204">
        <v>0</v>
      </c>
      <c r="AA887" s="202">
        <v>0</v>
      </c>
      <c r="AB887" s="202">
        <v>0</v>
      </c>
      <c r="AC887" s="214">
        <v>0</v>
      </c>
      <c r="AE887" s="227">
        <f t="shared" si="39"/>
        <v>0</v>
      </c>
      <c r="AF887" s="228">
        <f t="shared" si="40"/>
        <v>0</v>
      </c>
      <c r="AG887" s="229">
        <f t="shared" si="41"/>
        <v>0</v>
      </c>
    </row>
    <row r="888" spans="1:33" s="209" customFormat="1" ht="13.8" x14ac:dyDescent="0.3">
      <c r="A888" s="210">
        <v>3517</v>
      </c>
      <c r="B888" s="211">
        <v>3517239036</v>
      </c>
      <c r="C888" s="212" t="s">
        <v>337</v>
      </c>
      <c r="D888" s="211">
        <v>239</v>
      </c>
      <c r="E888" s="212" t="s">
        <v>267</v>
      </c>
      <c r="F888" s="211">
        <v>36</v>
      </c>
      <c r="G888" s="213" t="s">
        <v>143</v>
      </c>
      <c r="H888" s="374">
        <v>2</v>
      </c>
      <c r="I888" s="201">
        <v>10485.172860647694</v>
      </c>
      <c r="J888" s="202">
        <v>4617</v>
      </c>
      <c r="K888" s="202">
        <v>0</v>
      </c>
      <c r="L888" s="202">
        <v>893</v>
      </c>
      <c r="M888" s="375">
        <v>15995.172860647694</v>
      </c>
      <c r="N888" s="203">
        <v>0</v>
      </c>
      <c r="O888" s="204">
        <v>0</v>
      </c>
      <c r="P888" s="205">
        <v>0.09</v>
      </c>
      <c r="Q888" s="205">
        <v>7.4947476555807455E-2</v>
      </c>
      <c r="R888" s="206">
        <v>0</v>
      </c>
      <c r="S888" s="207">
        <v>30204</v>
      </c>
      <c r="T888" s="208">
        <v>0</v>
      </c>
      <c r="U888" s="208">
        <v>0</v>
      </c>
      <c r="V888" s="208">
        <v>0</v>
      </c>
      <c r="W888" s="208">
        <v>1786</v>
      </c>
      <c r="X888" s="378">
        <v>31990</v>
      </c>
      <c r="Y888" s="215">
        <v>0</v>
      </c>
      <c r="Z888" s="204">
        <v>0</v>
      </c>
      <c r="AA888" s="202">
        <v>0</v>
      </c>
      <c r="AB888" s="202">
        <v>0</v>
      </c>
      <c r="AC888" s="214">
        <v>0</v>
      </c>
      <c r="AE888" s="227">
        <f t="shared" si="39"/>
        <v>0</v>
      </c>
      <c r="AF888" s="228">
        <f t="shared" si="40"/>
        <v>0</v>
      </c>
      <c r="AG888" s="229">
        <f t="shared" si="41"/>
        <v>0</v>
      </c>
    </row>
    <row r="889" spans="1:33" s="209" customFormat="1" ht="13.8" x14ac:dyDescent="0.3">
      <c r="A889" s="210">
        <v>3517</v>
      </c>
      <c r="B889" s="211">
        <v>3517239044</v>
      </c>
      <c r="C889" s="212" t="s">
        <v>337</v>
      </c>
      <c r="D889" s="211">
        <v>239</v>
      </c>
      <c r="E889" s="212" t="s">
        <v>267</v>
      </c>
      <c r="F889" s="211">
        <v>44</v>
      </c>
      <c r="G889" s="213" t="s">
        <v>35</v>
      </c>
      <c r="H889" s="374">
        <v>1</v>
      </c>
      <c r="I889" s="201">
        <v>12284.372571797174</v>
      </c>
      <c r="J889" s="202">
        <v>281</v>
      </c>
      <c r="K889" s="202">
        <v>0</v>
      </c>
      <c r="L889" s="202">
        <v>893</v>
      </c>
      <c r="M889" s="375">
        <v>13458.372571797174</v>
      </c>
      <c r="N889" s="203">
        <v>0</v>
      </c>
      <c r="O889" s="204">
        <v>0</v>
      </c>
      <c r="P889" s="205">
        <v>0.09</v>
      </c>
      <c r="Q889" s="205">
        <v>5.7376212232234096E-2</v>
      </c>
      <c r="R889" s="206">
        <v>0</v>
      </c>
      <c r="S889" s="207">
        <v>12565</v>
      </c>
      <c r="T889" s="208">
        <v>0</v>
      </c>
      <c r="U889" s="208">
        <v>0</v>
      </c>
      <c r="V889" s="208">
        <v>0</v>
      </c>
      <c r="W889" s="208">
        <v>893</v>
      </c>
      <c r="X889" s="378">
        <v>13458</v>
      </c>
      <c r="Y889" s="215">
        <v>0</v>
      </c>
      <c r="Z889" s="204">
        <v>0</v>
      </c>
      <c r="AA889" s="202">
        <v>0</v>
      </c>
      <c r="AB889" s="202">
        <v>0</v>
      </c>
      <c r="AC889" s="214">
        <v>0</v>
      </c>
      <c r="AE889" s="227">
        <f t="shared" si="39"/>
        <v>0</v>
      </c>
      <c r="AF889" s="228">
        <f t="shared" si="40"/>
        <v>0</v>
      </c>
      <c r="AG889" s="229">
        <f t="shared" si="41"/>
        <v>0</v>
      </c>
    </row>
    <row r="890" spans="1:33" s="209" customFormat="1" ht="13.8" x14ac:dyDescent="0.3">
      <c r="A890" s="210">
        <v>3517</v>
      </c>
      <c r="B890" s="211">
        <v>3517239052</v>
      </c>
      <c r="C890" s="212" t="s">
        <v>337</v>
      </c>
      <c r="D890" s="211">
        <v>239</v>
      </c>
      <c r="E890" s="212" t="s">
        <v>267</v>
      </c>
      <c r="F890" s="211">
        <v>52</v>
      </c>
      <c r="G890" s="213" t="s">
        <v>268</v>
      </c>
      <c r="H890" s="374">
        <v>5</v>
      </c>
      <c r="I890" s="201">
        <v>10594.477340436682</v>
      </c>
      <c r="J890" s="202">
        <v>3462</v>
      </c>
      <c r="K890" s="202">
        <v>0</v>
      </c>
      <c r="L890" s="202">
        <v>893</v>
      </c>
      <c r="M890" s="375">
        <v>14949.477340436682</v>
      </c>
      <c r="N890" s="203">
        <v>0</v>
      </c>
      <c r="O890" s="204">
        <v>0</v>
      </c>
      <c r="P890" s="205">
        <v>0.09</v>
      </c>
      <c r="Q890" s="205">
        <v>2.552410965586159E-2</v>
      </c>
      <c r="R890" s="206">
        <v>0</v>
      </c>
      <c r="S890" s="207">
        <v>70280</v>
      </c>
      <c r="T890" s="208">
        <v>0</v>
      </c>
      <c r="U890" s="208">
        <v>0</v>
      </c>
      <c r="V890" s="208">
        <v>0</v>
      </c>
      <c r="W890" s="208">
        <v>4465</v>
      </c>
      <c r="X890" s="378">
        <v>74745</v>
      </c>
      <c r="Y890" s="215">
        <v>0</v>
      </c>
      <c r="Z890" s="204">
        <v>0</v>
      </c>
      <c r="AA890" s="202">
        <v>0</v>
      </c>
      <c r="AB890" s="202">
        <v>0</v>
      </c>
      <c r="AC890" s="214">
        <v>0</v>
      </c>
      <c r="AE890" s="227">
        <f t="shared" si="39"/>
        <v>0</v>
      </c>
      <c r="AF890" s="228">
        <f t="shared" si="40"/>
        <v>0</v>
      </c>
      <c r="AG890" s="229">
        <f t="shared" si="41"/>
        <v>0</v>
      </c>
    </row>
    <row r="891" spans="1:33" s="209" customFormat="1" ht="13.8" x14ac:dyDescent="0.3">
      <c r="A891" s="210">
        <v>3517</v>
      </c>
      <c r="B891" s="211">
        <v>3517239096</v>
      </c>
      <c r="C891" s="212" t="s">
        <v>337</v>
      </c>
      <c r="D891" s="211">
        <v>239</v>
      </c>
      <c r="E891" s="212" t="s">
        <v>267</v>
      </c>
      <c r="F891" s="211">
        <v>96</v>
      </c>
      <c r="G891" s="213" t="s">
        <v>234</v>
      </c>
      <c r="H891" s="374">
        <v>1</v>
      </c>
      <c r="I891" s="201">
        <v>10952.118463350018</v>
      </c>
      <c r="J891" s="202">
        <v>5921</v>
      </c>
      <c r="K891" s="202">
        <v>0</v>
      </c>
      <c r="L891" s="202">
        <v>893</v>
      </c>
      <c r="M891" s="375">
        <v>17766.118463350016</v>
      </c>
      <c r="N891" s="203">
        <v>0</v>
      </c>
      <c r="O891" s="204">
        <v>0</v>
      </c>
      <c r="P891" s="205">
        <v>0.09</v>
      </c>
      <c r="Q891" s="205">
        <v>2.7134142827901102E-2</v>
      </c>
      <c r="R891" s="206">
        <v>0</v>
      </c>
      <c r="S891" s="207">
        <v>16873</v>
      </c>
      <c r="T891" s="208">
        <v>0</v>
      </c>
      <c r="U891" s="208">
        <v>0</v>
      </c>
      <c r="V891" s="208">
        <v>0</v>
      </c>
      <c r="W891" s="208">
        <v>893</v>
      </c>
      <c r="X891" s="378">
        <v>17766</v>
      </c>
      <c r="Y891" s="215">
        <v>0</v>
      </c>
      <c r="Z891" s="204">
        <v>0</v>
      </c>
      <c r="AA891" s="202">
        <v>0</v>
      </c>
      <c r="AB891" s="202">
        <v>0</v>
      </c>
      <c r="AC891" s="214">
        <v>0</v>
      </c>
      <c r="AE891" s="227">
        <f t="shared" si="39"/>
        <v>0</v>
      </c>
      <c r="AF891" s="228">
        <f t="shared" si="40"/>
        <v>0</v>
      </c>
      <c r="AG891" s="229">
        <f t="shared" si="41"/>
        <v>0</v>
      </c>
    </row>
    <row r="892" spans="1:33" s="209" customFormat="1" ht="13.8" x14ac:dyDescent="0.3">
      <c r="A892" s="210">
        <v>3517</v>
      </c>
      <c r="B892" s="211">
        <v>3517239099</v>
      </c>
      <c r="C892" s="212" t="s">
        <v>337</v>
      </c>
      <c r="D892" s="211">
        <v>239</v>
      </c>
      <c r="E892" s="212" t="s">
        <v>267</v>
      </c>
      <c r="F892" s="211">
        <v>99</v>
      </c>
      <c r="G892" s="213" t="s">
        <v>186</v>
      </c>
      <c r="H892" s="374">
        <v>1</v>
      </c>
      <c r="I892" s="201">
        <v>10489.150662906624</v>
      </c>
      <c r="J892" s="202">
        <v>5810</v>
      </c>
      <c r="K892" s="202">
        <v>0</v>
      </c>
      <c r="L892" s="202">
        <v>893</v>
      </c>
      <c r="M892" s="375">
        <v>17192.150662906624</v>
      </c>
      <c r="N892" s="203">
        <v>0</v>
      </c>
      <c r="O892" s="204">
        <v>0</v>
      </c>
      <c r="P892" s="205">
        <v>0.09</v>
      </c>
      <c r="Q892" s="205">
        <v>4.2410995562343068E-2</v>
      </c>
      <c r="R892" s="206">
        <v>0</v>
      </c>
      <c r="S892" s="207">
        <v>16299</v>
      </c>
      <c r="T892" s="208">
        <v>0</v>
      </c>
      <c r="U892" s="208">
        <v>0</v>
      </c>
      <c r="V892" s="208">
        <v>0</v>
      </c>
      <c r="W892" s="208">
        <v>893</v>
      </c>
      <c r="X892" s="378">
        <v>17192</v>
      </c>
      <c r="Y892" s="215">
        <v>0</v>
      </c>
      <c r="Z892" s="204">
        <v>0</v>
      </c>
      <c r="AA892" s="202">
        <v>0</v>
      </c>
      <c r="AB892" s="202">
        <v>0</v>
      </c>
      <c r="AC892" s="214">
        <v>0</v>
      </c>
      <c r="AE892" s="227">
        <f t="shared" si="39"/>
        <v>0</v>
      </c>
      <c r="AF892" s="228">
        <f t="shared" si="40"/>
        <v>0</v>
      </c>
      <c r="AG892" s="229">
        <f t="shared" si="41"/>
        <v>0</v>
      </c>
    </row>
    <row r="893" spans="1:33" s="209" customFormat="1" ht="13.8" x14ac:dyDescent="0.3">
      <c r="A893" s="210">
        <v>3517</v>
      </c>
      <c r="B893" s="211">
        <v>3517239165</v>
      </c>
      <c r="C893" s="212" t="s">
        <v>337</v>
      </c>
      <c r="D893" s="211">
        <v>239</v>
      </c>
      <c r="E893" s="212" t="s">
        <v>267</v>
      </c>
      <c r="F893" s="211">
        <v>165</v>
      </c>
      <c r="G893" s="213" t="s">
        <v>28</v>
      </c>
      <c r="H893" s="374">
        <v>1</v>
      </c>
      <c r="I893" s="201">
        <v>12035.764419431875</v>
      </c>
      <c r="J893" s="202">
        <v>421</v>
      </c>
      <c r="K893" s="202">
        <v>0</v>
      </c>
      <c r="L893" s="202">
        <v>893</v>
      </c>
      <c r="M893" s="375">
        <v>13349.764419431875</v>
      </c>
      <c r="N893" s="203">
        <v>0</v>
      </c>
      <c r="O893" s="204">
        <v>0</v>
      </c>
      <c r="P893" s="205">
        <v>9.8299999999999998E-2</v>
      </c>
      <c r="Q893" s="205">
        <v>0.11134395972074</v>
      </c>
      <c r="R893" s="206">
        <v>0</v>
      </c>
      <c r="S893" s="207">
        <v>12457</v>
      </c>
      <c r="T893" s="208">
        <v>0</v>
      </c>
      <c r="U893" s="208">
        <v>0</v>
      </c>
      <c r="V893" s="208">
        <v>0</v>
      </c>
      <c r="W893" s="208">
        <v>893</v>
      </c>
      <c r="X893" s="378">
        <v>13350</v>
      </c>
      <c r="Y893" s="215">
        <v>0</v>
      </c>
      <c r="Z893" s="204">
        <v>0</v>
      </c>
      <c r="AA893" s="202">
        <v>0</v>
      </c>
      <c r="AB893" s="202">
        <v>0</v>
      </c>
      <c r="AC893" s="214">
        <v>0</v>
      </c>
      <c r="AE893" s="227">
        <f t="shared" si="39"/>
        <v>0</v>
      </c>
      <c r="AF893" s="228">
        <f t="shared" si="40"/>
        <v>0</v>
      </c>
      <c r="AG893" s="229">
        <f t="shared" si="41"/>
        <v>0</v>
      </c>
    </row>
    <row r="894" spans="1:33" s="209" customFormat="1" ht="13.8" x14ac:dyDescent="0.3">
      <c r="A894" s="210">
        <v>3517</v>
      </c>
      <c r="B894" s="211">
        <v>3517239167</v>
      </c>
      <c r="C894" s="212" t="s">
        <v>337</v>
      </c>
      <c r="D894" s="211">
        <v>239</v>
      </c>
      <c r="E894" s="212" t="s">
        <v>267</v>
      </c>
      <c r="F894" s="211">
        <v>167</v>
      </c>
      <c r="G894" s="213" t="s">
        <v>191</v>
      </c>
      <c r="H894" s="374">
        <v>1</v>
      </c>
      <c r="I894" s="201">
        <v>10537.457515332319</v>
      </c>
      <c r="J894" s="202">
        <v>4098</v>
      </c>
      <c r="K894" s="202">
        <v>0</v>
      </c>
      <c r="L894" s="202">
        <v>893</v>
      </c>
      <c r="M894" s="375">
        <v>15528.457515332319</v>
      </c>
      <c r="N894" s="203">
        <v>0</v>
      </c>
      <c r="O894" s="204">
        <v>0</v>
      </c>
      <c r="P894" s="205">
        <v>0.09</v>
      </c>
      <c r="Q894" s="205">
        <v>1.9725626959860309E-2</v>
      </c>
      <c r="R894" s="206">
        <v>0</v>
      </c>
      <c r="S894" s="207">
        <v>14635</v>
      </c>
      <c r="T894" s="208">
        <v>0</v>
      </c>
      <c r="U894" s="208">
        <v>0</v>
      </c>
      <c r="V894" s="208">
        <v>0</v>
      </c>
      <c r="W894" s="208">
        <v>893</v>
      </c>
      <c r="X894" s="378">
        <v>15528</v>
      </c>
      <c r="Y894" s="215">
        <v>0</v>
      </c>
      <c r="Z894" s="204">
        <v>0</v>
      </c>
      <c r="AA894" s="202">
        <v>0</v>
      </c>
      <c r="AB894" s="202">
        <v>0</v>
      </c>
      <c r="AC894" s="214">
        <v>0</v>
      </c>
      <c r="AE894" s="227">
        <f t="shared" si="39"/>
        <v>0</v>
      </c>
      <c r="AF894" s="228">
        <f t="shared" si="40"/>
        <v>0</v>
      </c>
      <c r="AG894" s="229">
        <f t="shared" si="41"/>
        <v>0</v>
      </c>
    </row>
    <row r="895" spans="1:33" s="209" customFormat="1" ht="13.8" x14ac:dyDescent="0.3">
      <c r="A895" s="210">
        <v>3517</v>
      </c>
      <c r="B895" s="211">
        <v>3517239171</v>
      </c>
      <c r="C895" s="212" t="s">
        <v>337</v>
      </c>
      <c r="D895" s="211">
        <v>239</v>
      </c>
      <c r="E895" s="212" t="s">
        <v>267</v>
      </c>
      <c r="F895" s="211">
        <v>171</v>
      </c>
      <c r="G895" s="213" t="s">
        <v>272</v>
      </c>
      <c r="H895" s="374">
        <v>2</v>
      </c>
      <c r="I895" s="201">
        <v>10254.728894233504</v>
      </c>
      <c r="J895" s="202">
        <v>2434</v>
      </c>
      <c r="K895" s="202">
        <v>0</v>
      </c>
      <c r="L895" s="202">
        <v>893</v>
      </c>
      <c r="M895" s="375">
        <v>13581.728894233504</v>
      </c>
      <c r="N895" s="203">
        <v>0</v>
      </c>
      <c r="O895" s="204">
        <v>0</v>
      </c>
      <c r="P895" s="205">
        <v>0.09</v>
      </c>
      <c r="Q895" s="205">
        <v>5.9361294897205714E-3</v>
      </c>
      <c r="R895" s="206">
        <v>0</v>
      </c>
      <c r="S895" s="207">
        <v>25378</v>
      </c>
      <c r="T895" s="208">
        <v>0</v>
      </c>
      <c r="U895" s="208">
        <v>0</v>
      </c>
      <c r="V895" s="208">
        <v>0</v>
      </c>
      <c r="W895" s="208">
        <v>1786</v>
      </c>
      <c r="X895" s="378">
        <v>27164</v>
      </c>
      <c r="Y895" s="215">
        <v>0</v>
      </c>
      <c r="Z895" s="204">
        <v>0</v>
      </c>
      <c r="AA895" s="202">
        <v>0</v>
      </c>
      <c r="AB895" s="202">
        <v>0</v>
      </c>
      <c r="AC895" s="214">
        <v>0</v>
      </c>
      <c r="AE895" s="227">
        <f t="shared" si="39"/>
        <v>0</v>
      </c>
      <c r="AF895" s="228">
        <f t="shared" si="40"/>
        <v>0</v>
      </c>
      <c r="AG895" s="229">
        <f t="shared" si="41"/>
        <v>0</v>
      </c>
    </row>
    <row r="896" spans="1:33" s="209" customFormat="1" ht="13.8" x14ac:dyDescent="0.3">
      <c r="A896" s="210">
        <v>3517</v>
      </c>
      <c r="B896" s="211">
        <v>3517239182</v>
      </c>
      <c r="C896" s="212" t="s">
        <v>337</v>
      </c>
      <c r="D896" s="211">
        <v>239</v>
      </c>
      <c r="E896" s="212" t="s">
        <v>267</v>
      </c>
      <c r="F896" s="211">
        <v>182</v>
      </c>
      <c r="G896" s="213" t="s">
        <v>273</v>
      </c>
      <c r="H896" s="374">
        <v>4</v>
      </c>
      <c r="I896" s="201">
        <v>10563.654929066313</v>
      </c>
      <c r="J896" s="202">
        <v>2488</v>
      </c>
      <c r="K896" s="202">
        <v>0</v>
      </c>
      <c r="L896" s="202">
        <v>893</v>
      </c>
      <c r="M896" s="375">
        <v>13944.654929066313</v>
      </c>
      <c r="N896" s="203">
        <v>0</v>
      </c>
      <c r="O896" s="204">
        <v>0</v>
      </c>
      <c r="P896" s="205">
        <v>0.09</v>
      </c>
      <c r="Q896" s="205">
        <v>1.2364620249127828E-2</v>
      </c>
      <c r="R896" s="206">
        <v>0</v>
      </c>
      <c r="S896" s="207">
        <v>52208</v>
      </c>
      <c r="T896" s="208">
        <v>0</v>
      </c>
      <c r="U896" s="208">
        <v>0</v>
      </c>
      <c r="V896" s="208">
        <v>0</v>
      </c>
      <c r="W896" s="208">
        <v>3572</v>
      </c>
      <c r="X896" s="378">
        <v>55780</v>
      </c>
      <c r="Y896" s="215">
        <v>0</v>
      </c>
      <c r="Z896" s="204">
        <v>0</v>
      </c>
      <c r="AA896" s="202">
        <v>0</v>
      </c>
      <c r="AB896" s="202">
        <v>0</v>
      </c>
      <c r="AC896" s="214">
        <v>0</v>
      </c>
      <c r="AE896" s="227">
        <f t="shared" si="39"/>
        <v>0</v>
      </c>
      <c r="AF896" s="228">
        <f t="shared" si="40"/>
        <v>0</v>
      </c>
      <c r="AG896" s="229">
        <f t="shared" si="41"/>
        <v>0</v>
      </c>
    </row>
    <row r="897" spans="1:33" s="209" customFormat="1" ht="13.8" x14ac:dyDescent="0.3">
      <c r="A897" s="210">
        <v>3517</v>
      </c>
      <c r="B897" s="211">
        <v>3517239201</v>
      </c>
      <c r="C897" s="212" t="s">
        <v>337</v>
      </c>
      <c r="D897" s="211">
        <v>239</v>
      </c>
      <c r="E897" s="212" t="s">
        <v>267</v>
      </c>
      <c r="F897" s="211">
        <v>201</v>
      </c>
      <c r="G897" s="213" t="s">
        <v>17</v>
      </c>
      <c r="H897" s="374">
        <v>1</v>
      </c>
      <c r="I897" s="201">
        <v>12640.520228330424</v>
      </c>
      <c r="J897" s="202">
        <v>210</v>
      </c>
      <c r="K897" s="202">
        <v>0</v>
      </c>
      <c r="L897" s="202">
        <v>893</v>
      </c>
      <c r="M897" s="375">
        <v>13743.520228330424</v>
      </c>
      <c r="N897" s="203">
        <v>0</v>
      </c>
      <c r="O897" s="204">
        <v>0</v>
      </c>
      <c r="P897" s="205">
        <v>0.18</v>
      </c>
      <c r="Q897" s="205">
        <v>7.9001576716071512E-2</v>
      </c>
      <c r="R897" s="206">
        <v>0</v>
      </c>
      <c r="S897" s="207">
        <v>12851</v>
      </c>
      <c r="T897" s="208">
        <v>0</v>
      </c>
      <c r="U897" s="208">
        <v>0</v>
      </c>
      <c r="V897" s="208">
        <v>0</v>
      </c>
      <c r="W897" s="208">
        <v>893</v>
      </c>
      <c r="X897" s="378">
        <v>13744</v>
      </c>
      <c r="Y897" s="215">
        <v>0</v>
      </c>
      <c r="Z897" s="204">
        <v>0</v>
      </c>
      <c r="AA897" s="202">
        <v>0</v>
      </c>
      <c r="AB897" s="202">
        <v>0</v>
      </c>
      <c r="AC897" s="214">
        <v>0</v>
      </c>
      <c r="AE897" s="227">
        <f t="shared" si="39"/>
        <v>0</v>
      </c>
      <c r="AF897" s="228">
        <f t="shared" si="40"/>
        <v>0</v>
      </c>
      <c r="AG897" s="229">
        <f t="shared" si="41"/>
        <v>0</v>
      </c>
    </row>
    <row r="898" spans="1:33" s="209" customFormat="1" ht="13.8" x14ac:dyDescent="0.3">
      <c r="A898" s="210">
        <v>3517</v>
      </c>
      <c r="B898" s="211">
        <v>3517239231</v>
      </c>
      <c r="C898" s="212" t="s">
        <v>337</v>
      </c>
      <c r="D898" s="211">
        <v>239</v>
      </c>
      <c r="E898" s="212" t="s">
        <v>267</v>
      </c>
      <c r="F898" s="211">
        <v>231</v>
      </c>
      <c r="G898" s="213" t="s">
        <v>274</v>
      </c>
      <c r="H898" s="374">
        <v>7</v>
      </c>
      <c r="I898" s="201">
        <v>10371.759004465888</v>
      </c>
      <c r="J898" s="202">
        <v>2353</v>
      </c>
      <c r="K898" s="202">
        <v>0</v>
      </c>
      <c r="L898" s="202">
        <v>893</v>
      </c>
      <c r="M898" s="375">
        <v>13617.759004465888</v>
      </c>
      <c r="N898" s="203">
        <v>0</v>
      </c>
      <c r="O898" s="204">
        <v>0</v>
      </c>
      <c r="P898" s="205">
        <v>0.09</v>
      </c>
      <c r="Q898" s="205">
        <v>1.4606133839357296E-2</v>
      </c>
      <c r="R898" s="206">
        <v>0</v>
      </c>
      <c r="S898" s="207">
        <v>89075</v>
      </c>
      <c r="T898" s="208">
        <v>0</v>
      </c>
      <c r="U898" s="208">
        <v>0</v>
      </c>
      <c r="V898" s="208">
        <v>0</v>
      </c>
      <c r="W898" s="208">
        <v>6251</v>
      </c>
      <c r="X898" s="378">
        <v>95326</v>
      </c>
      <c r="Y898" s="215">
        <v>0</v>
      </c>
      <c r="Z898" s="204">
        <v>0</v>
      </c>
      <c r="AA898" s="202">
        <v>0</v>
      </c>
      <c r="AB898" s="202">
        <v>0</v>
      </c>
      <c r="AC898" s="214">
        <v>0</v>
      </c>
      <c r="AE898" s="227">
        <f t="shared" si="39"/>
        <v>0</v>
      </c>
      <c r="AF898" s="228">
        <f t="shared" si="40"/>
        <v>0</v>
      </c>
      <c r="AG898" s="229">
        <f t="shared" si="41"/>
        <v>0</v>
      </c>
    </row>
    <row r="899" spans="1:33" s="209" customFormat="1" ht="13.8" x14ac:dyDescent="0.3">
      <c r="A899" s="210">
        <v>3517</v>
      </c>
      <c r="B899" s="211">
        <v>3517239239</v>
      </c>
      <c r="C899" s="212" t="s">
        <v>337</v>
      </c>
      <c r="D899" s="211">
        <v>239</v>
      </c>
      <c r="E899" s="212" t="s">
        <v>267</v>
      </c>
      <c r="F899" s="211">
        <v>239</v>
      </c>
      <c r="G899" s="213" t="s">
        <v>267</v>
      </c>
      <c r="H899" s="374">
        <v>72</v>
      </c>
      <c r="I899" s="201">
        <v>11099.941851395088</v>
      </c>
      <c r="J899" s="202">
        <v>3841</v>
      </c>
      <c r="K899" s="202">
        <v>0</v>
      </c>
      <c r="L899" s="202">
        <v>893</v>
      </c>
      <c r="M899" s="375">
        <v>15833.941851395088</v>
      </c>
      <c r="N899" s="203">
        <v>0</v>
      </c>
      <c r="O899" s="204">
        <v>0</v>
      </c>
      <c r="P899" s="205">
        <v>0.09</v>
      </c>
      <c r="Q899" s="205">
        <v>5.9409414359350966E-2</v>
      </c>
      <c r="R899" s="206">
        <v>0</v>
      </c>
      <c r="S899" s="207">
        <v>1075752</v>
      </c>
      <c r="T899" s="208">
        <v>0</v>
      </c>
      <c r="U899" s="208">
        <v>0</v>
      </c>
      <c r="V899" s="208">
        <v>0</v>
      </c>
      <c r="W899" s="208">
        <v>64296</v>
      </c>
      <c r="X899" s="378">
        <v>1140048</v>
      </c>
      <c r="Y899" s="215">
        <v>0</v>
      </c>
      <c r="Z899" s="204">
        <v>0</v>
      </c>
      <c r="AA899" s="202">
        <v>0</v>
      </c>
      <c r="AB899" s="202">
        <v>0</v>
      </c>
      <c r="AC899" s="214">
        <v>0</v>
      </c>
      <c r="AE899" s="227">
        <f t="shared" si="39"/>
        <v>0</v>
      </c>
      <c r="AF899" s="228">
        <f t="shared" si="40"/>
        <v>0</v>
      </c>
      <c r="AG899" s="229">
        <f t="shared" si="41"/>
        <v>0</v>
      </c>
    </row>
    <row r="900" spans="1:33" s="209" customFormat="1" ht="13.8" x14ac:dyDescent="0.3">
      <c r="A900" s="210">
        <v>3517</v>
      </c>
      <c r="B900" s="211">
        <v>3517239243</v>
      </c>
      <c r="C900" s="212" t="s">
        <v>337</v>
      </c>
      <c r="D900" s="211">
        <v>239</v>
      </c>
      <c r="E900" s="212" t="s">
        <v>267</v>
      </c>
      <c r="F900" s="211">
        <v>243</v>
      </c>
      <c r="G900" s="213" t="s">
        <v>74</v>
      </c>
      <c r="H900" s="374">
        <v>1</v>
      </c>
      <c r="I900" s="201">
        <v>12488.506008868042</v>
      </c>
      <c r="J900" s="202">
        <v>2600</v>
      </c>
      <c r="K900" s="202">
        <v>0</v>
      </c>
      <c r="L900" s="202">
        <v>893</v>
      </c>
      <c r="M900" s="375">
        <v>15981.506008868042</v>
      </c>
      <c r="N900" s="203">
        <v>0</v>
      </c>
      <c r="O900" s="204">
        <v>0</v>
      </c>
      <c r="P900" s="205">
        <v>0.09</v>
      </c>
      <c r="Q900" s="205">
        <v>4.9857181903632123E-3</v>
      </c>
      <c r="R900" s="206">
        <v>0</v>
      </c>
      <c r="S900" s="207">
        <v>15089</v>
      </c>
      <c r="T900" s="208">
        <v>0</v>
      </c>
      <c r="U900" s="208">
        <v>0</v>
      </c>
      <c r="V900" s="208">
        <v>0</v>
      </c>
      <c r="W900" s="208">
        <v>893</v>
      </c>
      <c r="X900" s="378">
        <v>15982</v>
      </c>
      <c r="Y900" s="215">
        <v>0</v>
      </c>
      <c r="Z900" s="204">
        <v>0</v>
      </c>
      <c r="AA900" s="202">
        <v>0</v>
      </c>
      <c r="AB900" s="202">
        <v>0</v>
      </c>
      <c r="AC900" s="214">
        <v>0</v>
      </c>
      <c r="AE900" s="227">
        <f t="shared" si="39"/>
        <v>0</v>
      </c>
      <c r="AF900" s="228">
        <f t="shared" si="40"/>
        <v>0</v>
      </c>
      <c r="AG900" s="229">
        <f t="shared" si="41"/>
        <v>0</v>
      </c>
    </row>
    <row r="901" spans="1:33" s="209" customFormat="1" ht="13.8" x14ac:dyDescent="0.3">
      <c r="A901" s="210">
        <v>3517</v>
      </c>
      <c r="B901" s="211">
        <v>3517239293</v>
      </c>
      <c r="C901" s="212" t="s">
        <v>337</v>
      </c>
      <c r="D901" s="211">
        <v>239</v>
      </c>
      <c r="E901" s="212" t="s">
        <v>267</v>
      </c>
      <c r="F901" s="211">
        <v>293</v>
      </c>
      <c r="G901" s="213" t="s">
        <v>45</v>
      </c>
      <c r="H901" s="374">
        <v>6</v>
      </c>
      <c r="I901" s="201">
        <v>11641.935415948807</v>
      </c>
      <c r="J901" s="202">
        <v>1000</v>
      </c>
      <c r="K901" s="202">
        <v>0</v>
      </c>
      <c r="L901" s="202">
        <v>893</v>
      </c>
      <c r="M901" s="375">
        <v>13534.935415948807</v>
      </c>
      <c r="N901" s="203">
        <v>0</v>
      </c>
      <c r="O901" s="204">
        <v>0</v>
      </c>
      <c r="P901" s="205">
        <v>0.18</v>
      </c>
      <c r="Q901" s="205">
        <v>6.2612029075594699E-3</v>
      </c>
      <c r="R901" s="206">
        <v>0</v>
      </c>
      <c r="S901" s="207">
        <v>75852</v>
      </c>
      <c r="T901" s="208">
        <v>0</v>
      </c>
      <c r="U901" s="208">
        <v>0</v>
      </c>
      <c r="V901" s="208">
        <v>0</v>
      </c>
      <c r="W901" s="208">
        <v>5358</v>
      </c>
      <c r="X901" s="378">
        <v>81210</v>
      </c>
      <c r="Y901" s="215">
        <v>0</v>
      </c>
      <c r="Z901" s="204">
        <v>0</v>
      </c>
      <c r="AA901" s="202">
        <v>0</v>
      </c>
      <c r="AB901" s="202">
        <v>0</v>
      </c>
      <c r="AC901" s="214">
        <v>0</v>
      </c>
      <c r="AE901" s="227">
        <f t="shared" si="39"/>
        <v>0</v>
      </c>
      <c r="AF901" s="228">
        <f t="shared" si="40"/>
        <v>0</v>
      </c>
      <c r="AG901" s="229">
        <f t="shared" si="41"/>
        <v>0</v>
      </c>
    </row>
    <row r="902" spans="1:33" s="209" customFormat="1" ht="13.8" x14ac:dyDescent="0.3">
      <c r="A902" s="210">
        <v>3517</v>
      </c>
      <c r="B902" s="211">
        <v>3517239310</v>
      </c>
      <c r="C902" s="212" t="s">
        <v>337</v>
      </c>
      <c r="D902" s="211">
        <v>239</v>
      </c>
      <c r="E902" s="212" t="s">
        <v>267</v>
      </c>
      <c r="F902" s="211">
        <v>310</v>
      </c>
      <c r="G902" s="213" t="s">
        <v>277</v>
      </c>
      <c r="H902" s="374">
        <v>12</v>
      </c>
      <c r="I902" s="201">
        <v>11890.407781690141</v>
      </c>
      <c r="J902" s="202">
        <v>2551</v>
      </c>
      <c r="K902" s="202">
        <v>0</v>
      </c>
      <c r="L902" s="202">
        <v>893</v>
      </c>
      <c r="M902" s="375">
        <v>15334.407781690141</v>
      </c>
      <c r="N902" s="203">
        <v>0</v>
      </c>
      <c r="O902" s="204">
        <v>0</v>
      </c>
      <c r="P902" s="205">
        <v>0.18</v>
      </c>
      <c r="Q902" s="205">
        <v>2.9432654128133926E-2</v>
      </c>
      <c r="R902" s="206">
        <v>0</v>
      </c>
      <c r="S902" s="207">
        <v>173292</v>
      </c>
      <c r="T902" s="208">
        <v>0</v>
      </c>
      <c r="U902" s="208">
        <v>0</v>
      </c>
      <c r="V902" s="208">
        <v>0</v>
      </c>
      <c r="W902" s="208">
        <v>10716</v>
      </c>
      <c r="X902" s="378">
        <v>184008</v>
      </c>
      <c r="Y902" s="215">
        <v>0</v>
      </c>
      <c r="Z902" s="204">
        <v>0</v>
      </c>
      <c r="AA902" s="202">
        <v>0</v>
      </c>
      <c r="AB902" s="202">
        <v>0</v>
      </c>
      <c r="AC902" s="214">
        <v>0</v>
      </c>
      <c r="AE902" s="227">
        <f t="shared" si="39"/>
        <v>0</v>
      </c>
      <c r="AF902" s="228">
        <f t="shared" si="40"/>
        <v>0</v>
      </c>
      <c r="AG902" s="229">
        <f t="shared" si="41"/>
        <v>0</v>
      </c>
    </row>
    <row r="903" spans="1:33" s="209" customFormat="1" ht="13.8" x14ac:dyDescent="0.3">
      <c r="A903" s="210">
        <v>3517</v>
      </c>
      <c r="B903" s="211">
        <v>3517239336</v>
      </c>
      <c r="C903" s="212" t="s">
        <v>337</v>
      </c>
      <c r="D903" s="211">
        <v>239</v>
      </c>
      <c r="E903" s="212" t="s">
        <v>267</v>
      </c>
      <c r="F903" s="211">
        <v>336</v>
      </c>
      <c r="G903" s="213" t="s">
        <v>48</v>
      </c>
      <c r="H903" s="374">
        <v>1</v>
      </c>
      <c r="I903" s="201">
        <v>11404.61762605592</v>
      </c>
      <c r="J903" s="202">
        <v>2153</v>
      </c>
      <c r="K903" s="202">
        <v>0</v>
      </c>
      <c r="L903" s="202">
        <v>893</v>
      </c>
      <c r="M903" s="375">
        <v>14450.61762605592</v>
      </c>
      <c r="N903" s="203">
        <v>0</v>
      </c>
      <c r="O903" s="204">
        <v>0</v>
      </c>
      <c r="P903" s="205">
        <v>0.09</v>
      </c>
      <c r="Q903" s="205">
        <v>3.7803223698042246E-2</v>
      </c>
      <c r="R903" s="206">
        <v>0</v>
      </c>
      <c r="S903" s="207">
        <v>13558</v>
      </c>
      <c r="T903" s="208">
        <v>0</v>
      </c>
      <c r="U903" s="208">
        <v>0</v>
      </c>
      <c r="V903" s="208">
        <v>0</v>
      </c>
      <c r="W903" s="208">
        <v>893</v>
      </c>
      <c r="X903" s="378">
        <v>14451</v>
      </c>
      <c r="Y903" s="215">
        <v>0</v>
      </c>
      <c r="Z903" s="204">
        <v>0</v>
      </c>
      <c r="AA903" s="202">
        <v>0</v>
      </c>
      <c r="AB903" s="202">
        <v>0</v>
      </c>
      <c r="AC903" s="214">
        <v>0</v>
      </c>
      <c r="AE903" s="227">
        <f t="shared" si="39"/>
        <v>0</v>
      </c>
      <c r="AF903" s="228">
        <f t="shared" si="40"/>
        <v>0</v>
      </c>
      <c r="AG903" s="229">
        <f t="shared" si="41"/>
        <v>0</v>
      </c>
    </row>
    <row r="904" spans="1:33" s="209" customFormat="1" ht="13.8" x14ac:dyDescent="0.3">
      <c r="A904" s="210">
        <v>3517</v>
      </c>
      <c r="B904" s="211">
        <v>3517239625</v>
      </c>
      <c r="C904" s="212" t="s">
        <v>337</v>
      </c>
      <c r="D904" s="211">
        <v>239</v>
      </c>
      <c r="E904" s="212" t="s">
        <v>267</v>
      </c>
      <c r="F904" s="211">
        <v>625</v>
      </c>
      <c r="G904" s="213" t="s">
        <v>49</v>
      </c>
      <c r="H904" s="374">
        <v>1</v>
      </c>
      <c r="I904" s="201">
        <v>10048.638756043141</v>
      </c>
      <c r="J904" s="202">
        <v>1723</v>
      </c>
      <c r="K904" s="202">
        <v>0</v>
      </c>
      <c r="L904" s="202">
        <v>893</v>
      </c>
      <c r="M904" s="375">
        <v>12664.638756043141</v>
      </c>
      <c r="N904" s="203">
        <v>0</v>
      </c>
      <c r="O904" s="204">
        <v>0</v>
      </c>
      <c r="P904" s="205">
        <v>0.09</v>
      </c>
      <c r="Q904" s="205">
        <v>4.0604699045540807E-3</v>
      </c>
      <c r="R904" s="206">
        <v>0</v>
      </c>
      <c r="S904" s="207">
        <v>11772</v>
      </c>
      <c r="T904" s="208">
        <v>0</v>
      </c>
      <c r="U904" s="208">
        <v>0</v>
      </c>
      <c r="V904" s="208">
        <v>0</v>
      </c>
      <c r="W904" s="208">
        <v>893</v>
      </c>
      <c r="X904" s="378">
        <v>12665</v>
      </c>
      <c r="Y904" s="215">
        <v>0</v>
      </c>
      <c r="Z904" s="204">
        <v>0</v>
      </c>
      <c r="AA904" s="202">
        <v>0</v>
      </c>
      <c r="AB904" s="202">
        <v>0</v>
      </c>
      <c r="AC904" s="214">
        <v>0</v>
      </c>
      <c r="AE904" s="227">
        <f t="shared" si="39"/>
        <v>0</v>
      </c>
      <c r="AF904" s="228">
        <f t="shared" si="40"/>
        <v>0</v>
      </c>
      <c r="AG904" s="229">
        <f t="shared" si="41"/>
        <v>0</v>
      </c>
    </row>
    <row r="905" spans="1:33" s="209" customFormat="1" ht="13.8" x14ac:dyDescent="0.3">
      <c r="A905" s="210">
        <v>3517</v>
      </c>
      <c r="B905" s="211">
        <v>3517239740</v>
      </c>
      <c r="C905" s="212" t="s">
        <v>337</v>
      </c>
      <c r="D905" s="211">
        <v>239</v>
      </c>
      <c r="E905" s="212" t="s">
        <v>267</v>
      </c>
      <c r="F905" s="211">
        <v>740</v>
      </c>
      <c r="G905" s="213" t="s">
        <v>305</v>
      </c>
      <c r="H905" s="374">
        <v>1</v>
      </c>
      <c r="I905" s="201">
        <v>10320.256157849091</v>
      </c>
      <c r="J905" s="202">
        <v>4223</v>
      </c>
      <c r="K905" s="202">
        <v>0</v>
      </c>
      <c r="L905" s="202">
        <v>893</v>
      </c>
      <c r="M905" s="375">
        <v>15436.256157849091</v>
      </c>
      <c r="N905" s="203">
        <v>0</v>
      </c>
      <c r="O905" s="204">
        <v>0</v>
      </c>
      <c r="P905" s="205">
        <v>0.09</v>
      </c>
      <c r="Q905" s="205">
        <v>1.723383997987501E-3</v>
      </c>
      <c r="R905" s="206">
        <v>0</v>
      </c>
      <c r="S905" s="207">
        <v>14543</v>
      </c>
      <c r="T905" s="208">
        <v>0</v>
      </c>
      <c r="U905" s="208">
        <v>0</v>
      </c>
      <c r="V905" s="208">
        <v>0</v>
      </c>
      <c r="W905" s="208">
        <v>893</v>
      </c>
      <c r="X905" s="378">
        <v>15436</v>
      </c>
      <c r="Y905" s="215">
        <v>0</v>
      </c>
      <c r="Z905" s="204">
        <v>0</v>
      </c>
      <c r="AA905" s="202">
        <v>0</v>
      </c>
      <c r="AB905" s="202">
        <v>0</v>
      </c>
      <c r="AC905" s="214">
        <v>0</v>
      </c>
      <c r="AE905" s="227">
        <f t="shared" si="39"/>
        <v>0</v>
      </c>
      <c r="AF905" s="228">
        <f t="shared" si="40"/>
        <v>0</v>
      </c>
      <c r="AG905" s="229">
        <f t="shared" si="41"/>
        <v>0</v>
      </c>
    </row>
    <row r="906" spans="1:33" s="209" customFormat="1" ht="13.8" x14ac:dyDescent="0.3">
      <c r="A906" s="210">
        <v>3517</v>
      </c>
      <c r="B906" s="211">
        <v>3517239760</v>
      </c>
      <c r="C906" s="212" t="s">
        <v>337</v>
      </c>
      <c r="D906" s="211">
        <v>239</v>
      </c>
      <c r="E906" s="212" t="s">
        <v>267</v>
      </c>
      <c r="F906" s="211">
        <v>760</v>
      </c>
      <c r="G906" s="213" t="s">
        <v>279</v>
      </c>
      <c r="H906" s="374">
        <v>9</v>
      </c>
      <c r="I906" s="201">
        <v>11414.961878561229</v>
      </c>
      <c r="J906" s="202">
        <v>2205</v>
      </c>
      <c r="K906" s="202">
        <v>0</v>
      </c>
      <c r="L906" s="202">
        <v>893</v>
      </c>
      <c r="M906" s="375">
        <v>14512.961878561229</v>
      </c>
      <c r="N906" s="203">
        <v>0</v>
      </c>
      <c r="O906" s="204">
        <v>0</v>
      </c>
      <c r="P906" s="205">
        <v>0.09</v>
      </c>
      <c r="Q906" s="205">
        <v>2.991758451848054E-2</v>
      </c>
      <c r="R906" s="206">
        <v>0</v>
      </c>
      <c r="S906" s="207">
        <v>122580</v>
      </c>
      <c r="T906" s="208">
        <v>0</v>
      </c>
      <c r="U906" s="208">
        <v>0</v>
      </c>
      <c r="V906" s="208">
        <v>0</v>
      </c>
      <c r="W906" s="208">
        <v>8037</v>
      </c>
      <c r="X906" s="378">
        <v>130617</v>
      </c>
      <c r="Y906" s="215">
        <v>0</v>
      </c>
      <c r="Z906" s="204">
        <v>0</v>
      </c>
      <c r="AA906" s="202">
        <v>0</v>
      </c>
      <c r="AB906" s="202">
        <v>0</v>
      </c>
      <c r="AC906" s="214">
        <v>0</v>
      </c>
      <c r="AE906" s="227">
        <f t="shared" ref="AE906:AE911" si="42">IFERROR(VLOOKUP($B906,_18PJ,7,FALSE),0)</f>
        <v>0</v>
      </c>
      <c r="AF906" s="228">
        <f t="shared" ref="AF906:AF911" si="43">IFERROR(VLOOKUP($B906,_18PJ,8,FALSE),0)</f>
        <v>0</v>
      </c>
      <c r="AG906" s="229">
        <f t="shared" ref="AG906:AG911" si="44">IFERROR(VLOOKUP($B906,_18PJ,9,FALSE),0)</f>
        <v>0</v>
      </c>
    </row>
    <row r="907" spans="1:33" s="209" customFormat="1" ht="13.8" x14ac:dyDescent="0.3">
      <c r="A907" s="210">
        <v>3517</v>
      </c>
      <c r="B907" s="211">
        <v>3517239780</v>
      </c>
      <c r="C907" s="212" t="s">
        <v>337</v>
      </c>
      <c r="D907" s="211">
        <v>239</v>
      </c>
      <c r="E907" s="212" t="s">
        <v>267</v>
      </c>
      <c r="F907" s="211">
        <v>780</v>
      </c>
      <c r="G907" s="213" t="s">
        <v>261</v>
      </c>
      <c r="H907" s="374">
        <v>1</v>
      </c>
      <c r="I907" s="201">
        <v>10256.763557259985</v>
      </c>
      <c r="J907" s="202">
        <v>1885</v>
      </c>
      <c r="K907" s="202">
        <v>0</v>
      </c>
      <c r="L907" s="202">
        <v>893</v>
      </c>
      <c r="M907" s="375">
        <v>13034.763557259985</v>
      </c>
      <c r="N907" s="203">
        <v>0</v>
      </c>
      <c r="O907" s="204">
        <v>0</v>
      </c>
      <c r="P907" s="205">
        <v>0.09</v>
      </c>
      <c r="Q907" s="205">
        <v>1.3079383495692537E-2</v>
      </c>
      <c r="R907" s="206">
        <v>0</v>
      </c>
      <c r="S907" s="207">
        <v>12142</v>
      </c>
      <c r="T907" s="208">
        <v>0</v>
      </c>
      <c r="U907" s="208">
        <v>0</v>
      </c>
      <c r="V907" s="208">
        <v>0</v>
      </c>
      <c r="W907" s="208">
        <v>893</v>
      </c>
      <c r="X907" s="378">
        <v>13035</v>
      </c>
      <c r="Y907" s="215">
        <v>0</v>
      </c>
      <c r="Z907" s="204">
        <v>0</v>
      </c>
      <c r="AA907" s="202">
        <v>0</v>
      </c>
      <c r="AB907" s="202">
        <v>0</v>
      </c>
      <c r="AC907" s="214">
        <v>0</v>
      </c>
      <c r="AE907" s="227">
        <f t="shared" si="42"/>
        <v>0</v>
      </c>
      <c r="AF907" s="228">
        <f t="shared" si="43"/>
        <v>0</v>
      </c>
      <c r="AG907" s="229">
        <f t="shared" si="44"/>
        <v>0</v>
      </c>
    </row>
    <row r="908" spans="1:33" s="209" customFormat="1" ht="13.8" x14ac:dyDescent="0.3">
      <c r="A908" s="210">
        <v>3518</v>
      </c>
      <c r="B908" s="211">
        <v>3518149128</v>
      </c>
      <c r="C908" s="212" t="s">
        <v>339</v>
      </c>
      <c r="D908" s="211">
        <v>149</v>
      </c>
      <c r="E908" s="212" t="s">
        <v>103</v>
      </c>
      <c r="F908" s="211">
        <v>128</v>
      </c>
      <c r="G908" s="213" t="s">
        <v>110</v>
      </c>
      <c r="H908" s="374">
        <v>6</v>
      </c>
      <c r="I908" s="201">
        <v>11456.836107503608</v>
      </c>
      <c r="J908" s="202">
        <v>605</v>
      </c>
      <c r="K908" s="202">
        <v>0</v>
      </c>
      <c r="L908" s="202">
        <v>893</v>
      </c>
      <c r="M908" s="375">
        <v>12954.836107503608</v>
      </c>
      <c r="N908" s="203">
        <v>0</v>
      </c>
      <c r="O908" s="204">
        <v>0</v>
      </c>
      <c r="P908" s="205">
        <v>0.18</v>
      </c>
      <c r="Q908" s="205">
        <v>3.3722750921058114E-2</v>
      </c>
      <c r="R908" s="206">
        <v>0</v>
      </c>
      <c r="S908" s="207">
        <v>72372</v>
      </c>
      <c r="T908" s="208">
        <v>0</v>
      </c>
      <c r="U908" s="208">
        <v>0</v>
      </c>
      <c r="V908" s="208">
        <v>0</v>
      </c>
      <c r="W908" s="208">
        <v>5358</v>
      </c>
      <c r="X908" s="378">
        <v>77730</v>
      </c>
      <c r="Y908" s="215">
        <v>0</v>
      </c>
      <c r="Z908" s="204">
        <v>0</v>
      </c>
      <c r="AA908" s="202">
        <v>0</v>
      </c>
      <c r="AB908" s="202">
        <v>0</v>
      </c>
      <c r="AC908" s="214">
        <v>0</v>
      </c>
      <c r="AE908" s="227">
        <f t="shared" si="42"/>
        <v>0</v>
      </c>
      <c r="AF908" s="228">
        <f t="shared" si="43"/>
        <v>0</v>
      </c>
      <c r="AG908" s="229">
        <f t="shared" si="44"/>
        <v>0</v>
      </c>
    </row>
    <row r="909" spans="1:33" s="209" customFormat="1" ht="13.8" x14ac:dyDescent="0.3">
      <c r="A909" s="210">
        <v>3518</v>
      </c>
      <c r="B909" s="211">
        <v>3518149149</v>
      </c>
      <c r="C909" s="212" t="s">
        <v>339</v>
      </c>
      <c r="D909" s="211">
        <v>149</v>
      </c>
      <c r="E909" s="212" t="s">
        <v>103</v>
      </c>
      <c r="F909" s="211">
        <v>149</v>
      </c>
      <c r="G909" s="213" t="s">
        <v>103</v>
      </c>
      <c r="H909" s="374">
        <v>103</v>
      </c>
      <c r="I909" s="201">
        <v>12808.462003253087</v>
      </c>
      <c r="J909" s="202">
        <v>129</v>
      </c>
      <c r="K909" s="202">
        <v>0</v>
      </c>
      <c r="L909" s="202">
        <v>893</v>
      </c>
      <c r="M909" s="375">
        <v>13830.462003253087</v>
      </c>
      <c r="N909" s="203">
        <v>0</v>
      </c>
      <c r="O909" s="204">
        <v>0</v>
      </c>
      <c r="P909" s="205">
        <v>0.18</v>
      </c>
      <c r="Q909" s="205">
        <v>0.11365970423433619</v>
      </c>
      <c r="R909" s="206">
        <v>0</v>
      </c>
      <c r="S909" s="207">
        <v>1332511</v>
      </c>
      <c r="T909" s="208">
        <v>0</v>
      </c>
      <c r="U909" s="208">
        <v>0</v>
      </c>
      <c r="V909" s="208">
        <v>0</v>
      </c>
      <c r="W909" s="208">
        <v>91979</v>
      </c>
      <c r="X909" s="378">
        <v>1424490</v>
      </c>
      <c r="Y909" s="215">
        <v>0</v>
      </c>
      <c r="Z909" s="204">
        <v>0</v>
      </c>
      <c r="AA909" s="202">
        <v>0</v>
      </c>
      <c r="AB909" s="202">
        <v>0</v>
      </c>
      <c r="AC909" s="214">
        <v>0</v>
      </c>
      <c r="AE909" s="227">
        <f t="shared" si="42"/>
        <v>0</v>
      </c>
      <c r="AF909" s="228">
        <f t="shared" si="43"/>
        <v>0</v>
      </c>
      <c r="AG909" s="229">
        <f t="shared" si="44"/>
        <v>0</v>
      </c>
    </row>
    <row r="910" spans="1:33" s="209" customFormat="1" ht="13.8" x14ac:dyDescent="0.3">
      <c r="A910" s="210">
        <v>3518</v>
      </c>
      <c r="B910" s="211">
        <v>3518149160</v>
      </c>
      <c r="C910" s="212" t="s">
        <v>339</v>
      </c>
      <c r="D910" s="211">
        <v>149</v>
      </c>
      <c r="E910" s="212" t="s">
        <v>103</v>
      </c>
      <c r="F910" s="211">
        <v>160</v>
      </c>
      <c r="G910" s="213" t="s">
        <v>104</v>
      </c>
      <c r="H910" s="374">
        <v>6</v>
      </c>
      <c r="I910" s="201">
        <v>12255.087011245676</v>
      </c>
      <c r="J910" s="202">
        <v>360</v>
      </c>
      <c r="K910" s="202">
        <v>0</v>
      </c>
      <c r="L910" s="202">
        <v>893</v>
      </c>
      <c r="M910" s="375">
        <v>13508.087011245676</v>
      </c>
      <c r="N910" s="203">
        <v>0</v>
      </c>
      <c r="O910" s="204">
        <v>0</v>
      </c>
      <c r="P910" s="205">
        <v>0.1273</v>
      </c>
      <c r="Q910" s="205">
        <v>0.10429118617141747</v>
      </c>
      <c r="R910" s="206">
        <v>0</v>
      </c>
      <c r="S910" s="207">
        <v>75690</v>
      </c>
      <c r="T910" s="208">
        <v>0</v>
      </c>
      <c r="U910" s="208">
        <v>0</v>
      </c>
      <c r="V910" s="208">
        <v>0</v>
      </c>
      <c r="W910" s="208">
        <v>5358</v>
      </c>
      <c r="X910" s="378">
        <v>81048</v>
      </c>
      <c r="Y910" s="215">
        <v>0</v>
      </c>
      <c r="Z910" s="204">
        <v>0</v>
      </c>
      <c r="AA910" s="202">
        <v>0</v>
      </c>
      <c r="AB910" s="202">
        <v>0</v>
      </c>
      <c r="AC910" s="214">
        <v>0</v>
      </c>
      <c r="AE910" s="227">
        <f t="shared" si="42"/>
        <v>0</v>
      </c>
      <c r="AF910" s="228">
        <f t="shared" si="43"/>
        <v>0</v>
      </c>
      <c r="AG910" s="229">
        <f t="shared" si="44"/>
        <v>0</v>
      </c>
    </row>
    <row r="911" spans="1:33" s="209" customFormat="1" ht="13.8" x14ac:dyDescent="0.3">
      <c r="A911" s="210">
        <v>3518</v>
      </c>
      <c r="B911" s="211">
        <v>3518149181</v>
      </c>
      <c r="C911" s="212" t="s">
        <v>339</v>
      </c>
      <c r="D911" s="211">
        <v>149</v>
      </c>
      <c r="E911" s="212" t="s">
        <v>103</v>
      </c>
      <c r="F911" s="211">
        <v>181</v>
      </c>
      <c r="G911" s="213" t="s">
        <v>105</v>
      </c>
      <c r="H911" s="374">
        <v>4</v>
      </c>
      <c r="I911" s="201">
        <v>11377.02377179523</v>
      </c>
      <c r="J911" s="202">
        <v>767</v>
      </c>
      <c r="K911" s="202">
        <v>0</v>
      </c>
      <c r="L911" s="202">
        <v>893</v>
      </c>
      <c r="M911" s="375">
        <v>13037.02377179523</v>
      </c>
      <c r="N911" s="203">
        <v>0</v>
      </c>
      <c r="O911" s="204">
        <v>0</v>
      </c>
      <c r="P911" s="205">
        <v>0.09</v>
      </c>
      <c r="Q911" s="205">
        <v>1.2964053022983042E-2</v>
      </c>
      <c r="R911" s="206">
        <v>0</v>
      </c>
      <c r="S911" s="207">
        <v>48576</v>
      </c>
      <c r="T911" s="208">
        <v>0</v>
      </c>
      <c r="U911" s="208">
        <v>0</v>
      </c>
      <c r="V911" s="208">
        <v>0</v>
      </c>
      <c r="W911" s="208">
        <v>3572</v>
      </c>
      <c r="X911" s="378">
        <v>52148</v>
      </c>
      <c r="Y911" s="215">
        <v>0</v>
      </c>
      <c r="Z911" s="204">
        <v>0</v>
      </c>
      <c r="AA911" s="202">
        <v>0</v>
      </c>
      <c r="AB911" s="202">
        <v>0</v>
      </c>
      <c r="AC911" s="214">
        <v>0</v>
      </c>
      <c r="AE911" s="227">
        <f t="shared" si="42"/>
        <v>0</v>
      </c>
      <c r="AF911" s="228">
        <f t="shared" si="43"/>
        <v>0</v>
      </c>
      <c r="AG911" s="229">
        <f t="shared" si="44"/>
        <v>0</v>
      </c>
    </row>
    <row r="912" spans="1:33" s="209" customFormat="1" ht="3.9" customHeight="1" x14ac:dyDescent="0.3">
      <c r="A912" s="210"/>
      <c r="B912" s="211"/>
      <c r="C912" s="212"/>
      <c r="D912" s="211"/>
      <c r="E912" s="212"/>
      <c r="F912" s="211"/>
      <c r="G912" s="213"/>
      <c r="H912" s="374"/>
      <c r="I912" s="201"/>
      <c r="J912" s="202"/>
      <c r="K912" s="202"/>
      <c r="L912" s="202"/>
      <c r="M912" s="375"/>
      <c r="N912" s="203"/>
      <c r="O912" s="204"/>
      <c r="P912" s="205"/>
      <c r="Q912" s="205"/>
      <c r="R912" s="206"/>
      <c r="S912" s="207"/>
      <c r="T912" s="208"/>
      <c r="U912" s="208"/>
      <c r="V912" s="208"/>
      <c r="W912" s="208"/>
      <c r="X912" s="378"/>
      <c r="Y912" s="215"/>
      <c r="Z912" s="204"/>
      <c r="AA912" s="202"/>
      <c r="AB912" s="202"/>
      <c r="AC912" s="214"/>
      <c r="AE912" s="227"/>
      <c r="AF912" s="228"/>
      <c r="AG912" s="229"/>
    </row>
    <row r="913" spans="1:33" s="209" customFormat="1" ht="13.8" x14ac:dyDescent="0.3">
      <c r="A913" s="326" t="s">
        <v>369</v>
      </c>
      <c r="B913" s="327" t="s">
        <v>369</v>
      </c>
      <c r="C913" s="327" t="s">
        <v>369</v>
      </c>
      <c r="D913" s="327" t="s">
        <v>369</v>
      </c>
      <c r="E913" s="327" t="s">
        <v>369</v>
      </c>
      <c r="F913" s="327" t="s">
        <v>369</v>
      </c>
      <c r="G913" s="328" t="s">
        <v>369</v>
      </c>
      <c r="H913" s="329">
        <f>SUM(H10:H912)</f>
        <v>43548</v>
      </c>
      <c r="I913" s="330" t="s">
        <v>369</v>
      </c>
      <c r="J913" s="327" t="s">
        <v>369</v>
      </c>
      <c r="K913" s="327" t="s">
        <v>369</v>
      </c>
      <c r="L913" s="327" t="s">
        <v>369</v>
      </c>
      <c r="M913" s="328" t="s">
        <v>369</v>
      </c>
      <c r="N913" s="331">
        <f>SUM(N10:N912)</f>
        <v>149.99999999999946</v>
      </c>
      <c r="O913" s="332">
        <f>SUM(O10:O912)</f>
        <v>0</v>
      </c>
      <c r="P913" s="327" t="s">
        <v>369</v>
      </c>
      <c r="Q913" s="327" t="s">
        <v>369</v>
      </c>
      <c r="R913" s="328" t="s">
        <v>369</v>
      </c>
      <c r="S913" s="333">
        <f t="shared" ref="S913:AA913" si="45">SUM(S10:S912)</f>
        <v>605518209</v>
      </c>
      <c r="T913" s="334">
        <f t="shared" si="45"/>
        <v>0</v>
      </c>
      <c r="U913" s="334">
        <f t="shared" si="45"/>
        <v>-2146310</v>
      </c>
      <c r="V913" s="334">
        <f t="shared" si="45"/>
        <v>-570969.24745371984</v>
      </c>
      <c r="W913" s="335">
        <f t="shared" si="45"/>
        <v>38754938</v>
      </c>
      <c r="X913" s="336">
        <f t="shared" si="45"/>
        <v>641555867.75254631</v>
      </c>
      <c r="Y913" s="337">
        <f t="shared" si="45"/>
        <v>1322</v>
      </c>
      <c r="Z913" s="332">
        <f t="shared" si="45"/>
        <v>170.62410988806542</v>
      </c>
      <c r="AA913" s="338">
        <f t="shared" si="45"/>
        <v>2298804</v>
      </c>
      <c r="AB913" s="334" t="s">
        <v>369</v>
      </c>
      <c r="AC913" s="339" t="s">
        <v>369</v>
      </c>
      <c r="AD913" s="231"/>
      <c r="AE913" s="340">
        <f>SUM(AE10:AE912)</f>
        <v>-22.909999999999989</v>
      </c>
      <c r="AF913" s="341">
        <f>SUM(AF10:AF912)</f>
        <v>-2591</v>
      </c>
      <c r="AG913" s="342">
        <f>SUM(AG10:AG912)</f>
        <v>-175535.12718471838</v>
      </c>
    </row>
  </sheetData>
  <autoFilter ref="A9:AH911" xr:uid="{742BFAFF-BCC8-4E6E-8FE6-B90B80C19BE8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84440-03CE-4446-BEEB-4CC64D792C19}">
  <sheetPr codeName="Sheet9">
    <tabColor rgb="FFFFE699"/>
  </sheetPr>
  <dimension ref="A1:AU915"/>
  <sheetViews>
    <sheetView showGridLines="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9" sqref="A9"/>
    </sheetView>
  </sheetViews>
  <sheetFormatPr defaultRowHeight="14.4" x14ac:dyDescent="0.3"/>
  <cols>
    <col min="1" max="1" width="5.44140625" customWidth="1"/>
    <col min="2" max="2" width="12.44140625" customWidth="1"/>
    <col min="3" max="3" width="23.109375" customWidth="1"/>
    <col min="4" max="4" width="4.88671875" customWidth="1"/>
    <col min="5" max="5" width="14.6640625" customWidth="1"/>
    <col min="6" max="6" width="5" customWidth="1"/>
    <col min="7" max="7" width="13.77734375" customWidth="1"/>
    <col min="8" max="8" width="11.6640625" customWidth="1"/>
    <col min="14" max="14" width="0.6640625" customWidth="1"/>
    <col min="15" max="15" width="8.77734375" style="280"/>
    <col min="16" max="16" width="12" style="280" customWidth="1"/>
    <col min="17" max="18" width="8.88671875" style="280" customWidth="1"/>
    <col min="19" max="19" width="8.88671875" customWidth="1"/>
    <col min="20" max="20" width="0.6640625" customWidth="1"/>
    <col min="21" max="21" width="11.6640625" style="283" customWidth="1"/>
    <col min="22" max="22" width="8.88671875" style="283" customWidth="1"/>
    <col min="23" max="23" width="9.44140625" style="283" customWidth="1"/>
    <col min="24" max="24" width="11.21875" style="283" customWidth="1"/>
    <col min="25" max="25" width="11.6640625" style="283" customWidth="1"/>
    <col min="26" max="26" width="13.6640625" style="291" customWidth="1"/>
    <col min="27" max="27" width="0.5546875" customWidth="1"/>
    <col min="28" max="28" width="8.33203125" customWidth="1"/>
    <col min="29" max="29" width="8.88671875" customWidth="1"/>
    <col min="30" max="32" width="10.6640625" customWidth="1"/>
    <col min="33" max="33" width="0.5546875" customWidth="1"/>
    <col min="35" max="35" width="10.44140625" customWidth="1"/>
    <col min="36" max="36" width="12.6640625" customWidth="1"/>
    <col min="37" max="37" width="19.5546875" customWidth="1"/>
  </cols>
  <sheetData>
    <row r="1" spans="1:47" ht="23.4" x14ac:dyDescent="0.3">
      <c r="A1" s="188" t="s">
        <v>0</v>
      </c>
    </row>
    <row r="2" spans="1:47" ht="16.8" x14ac:dyDescent="0.3">
      <c r="A2" s="189" t="s">
        <v>370</v>
      </c>
    </row>
    <row r="3" spans="1:47" ht="15.6" x14ac:dyDescent="0.3">
      <c r="A3" s="180" t="s">
        <v>644</v>
      </c>
    </row>
    <row r="4" spans="1:47" hidden="1" x14ac:dyDescent="0.3"/>
    <row r="5" spans="1:47" hidden="1" x14ac:dyDescent="0.3"/>
    <row r="6" spans="1:47" hidden="1" x14ac:dyDescent="0.3"/>
    <row r="8" spans="1:47" s="94" customFormat="1" ht="66.150000000000006" customHeight="1" x14ac:dyDescent="0.3">
      <c r="A8" s="343" t="s">
        <v>4</v>
      </c>
      <c r="B8" s="344" t="s">
        <v>5</v>
      </c>
      <c r="C8" s="345" t="s">
        <v>6</v>
      </c>
      <c r="D8" s="345" t="s">
        <v>7</v>
      </c>
      <c r="E8" s="345" t="s">
        <v>8</v>
      </c>
      <c r="F8" s="345" t="s">
        <v>9</v>
      </c>
      <c r="G8" s="346" t="s">
        <v>10</v>
      </c>
      <c r="H8" s="347" t="s">
        <v>640</v>
      </c>
      <c r="I8" s="344" t="s">
        <v>583</v>
      </c>
      <c r="J8" s="344" t="s">
        <v>631</v>
      </c>
      <c r="K8" s="344" t="s">
        <v>343</v>
      </c>
      <c r="L8" s="344" t="s">
        <v>632</v>
      </c>
      <c r="M8" s="348" t="s">
        <v>633</v>
      </c>
      <c r="O8" s="343" t="s">
        <v>621</v>
      </c>
      <c r="P8" s="345" t="s">
        <v>347</v>
      </c>
      <c r="Q8" s="345" t="s">
        <v>585</v>
      </c>
      <c r="R8" s="345" t="s">
        <v>349</v>
      </c>
      <c r="S8" s="366" t="s">
        <v>350</v>
      </c>
      <c r="U8" s="367" t="s">
        <v>351</v>
      </c>
      <c r="V8" s="368" t="s">
        <v>352</v>
      </c>
      <c r="W8" s="368" t="s">
        <v>622</v>
      </c>
      <c r="X8" s="368" t="s">
        <v>353</v>
      </c>
      <c r="Y8" s="368" t="s">
        <v>354</v>
      </c>
      <c r="Z8" s="369" t="s">
        <v>637</v>
      </c>
      <c r="AB8" s="343" t="s">
        <v>623</v>
      </c>
      <c r="AC8" s="345" t="s">
        <v>639</v>
      </c>
      <c r="AD8" s="345" t="s">
        <v>638</v>
      </c>
      <c r="AE8" s="345" t="s">
        <v>626</v>
      </c>
      <c r="AF8" s="370" t="s">
        <v>627</v>
      </c>
      <c r="AH8" s="371" t="s">
        <v>634</v>
      </c>
      <c r="AI8" s="372" t="s">
        <v>636</v>
      </c>
      <c r="AJ8" s="373" t="s">
        <v>635</v>
      </c>
    </row>
    <row r="9" spans="1:47" s="94" customFormat="1" ht="13.65" customHeight="1" x14ac:dyDescent="0.3">
      <c r="A9" s="349" t="s">
        <v>4</v>
      </c>
      <c r="B9" s="350" t="s">
        <v>5</v>
      </c>
      <c r="C9" s="351" t="s">
        <v>6</v>
      </c>
      <c r="D9" s="350" t="s">
        <v>7</v>
      </c>
      <c r="E9" s="352" t="s">
        <v>8</v>
      </c>
      <c r="F9" s="352" t="s">
        <v>9</v>
      </c>
      <c r="G9" s="353" t="s">
        <v>10</v>
      </c>
      <c r="H9" s="352" t="s">
        <v>340</v>
      </c>
      <c r="I9" s="352" t="s">
        <v>583</v>
      </c>
      <c r="J9" s="352" t="s">
        <v>631</v>
      </c>
      <c r="K9" s="352" t="s">
        <v>343</v>
      </c>
      <c r="L9" s="352" t="s">
        <v>632</v>
      </c>
      <c r="M9" s="354" t="s">
        <v>633</v>
      </c>
      <c r="O9" s="355" t="s">
        <v>621</v>
      </c>
      <c r="P9" s="356" t="s">
        <v>347</v>
      </c>
      <c r="Q9" s="356" t="s">
        <v>585</v>
      </c>
      <c r="R9" s="356" t="s">
        <v>349</v>
      </c>
      <c r="S9" s="357" t="s">
        <v>350</v>
      </c>
      <c r="U9" s="358" t="s">
        <v>351</v>
      </c>
      <c r="V9" s="359" t="s">
        <v>352</v>
      </c>
      <c r="W9" s="359" t="s">
        <v>622</v>
      </c>
      <c r="X9" s="359" t="s">
        <v>353</v>
      </c>
      <c r="Y9" s="359" t="s">
        <v>354</v>
      </c>
      <c r="Z9" s="354" t="s">
        <v>355</v>
      </c>
      <c r="AB9" s="360" t="s">
        <v>623</v>
      </c>
      <c r="AC9" s="352" t="s">
        <v>624</v>
      </c>
      <c r="AD9" s="352" t="s">
        <v>625</v>
      </c>
      <c r="AE9" s="352" t="s">
        <v>626</v>
      </c>
      <c r="AF9" s="361" t="s">
        <v>627</v>
      </c>
      <c r="AH9" s="362" t="s">
        <v>634</v>
      </c>
      <c r="AI9" s="363" t="s">
        <v>636</v>
      </c>
      <c r="AJ9" s="364" t="s">
        <v>635</v>
      </c>
      <c r="AK9" s="365"/>
    </row>
    <row r="10" spans="1:47" s="139" customFormat="1" ht="13.8" x14ac:dyDescent="0.3">
      <c r="A10" s="277">
        <v>409</v>
      </c>
      <c r="B10" s="211">
        <v>409201072</v>
      </c>
      <c r="C10" s="212" t="s">
        <v>16</v>
      </c>
      <c r="D10" s="211">
        <v>201</v>
      </c>
      <c r="E10" s="212" t="s">
        <v>17</v>
      </c>
      <c r="F10" s="211">
        <v>72</v>
      </c>
      <c r="G10" s="212" t="s">
        <v>18</v>
      </c>
      <c r="H10" s="296">
        <v>2</v>
      </c>
      <c r="I10" s="202">
        <v>10739</v>
      </c>
      <c r="J10" s="202">
        <v>2401</v>
      </c>
      <c r="K10" s="202">
        <v>0</v>
      </c>
      <c r="L10" s="202">
        <v>893</v>
      </c>
      <c r="M10" s="279">
        <v>14033</v>
      </c>
      <c r="O10" s="281">
        <v>2.2675736961451247E-2</v>
      </c>
      <c r="P10" s="282">
        <v>0</v>
      </c>
      <c r="Q10" s="205">
        <v>0.09</v>
      </c>
      <c r="R10" s="205">
        <v>1.8524236519082214E-3</v>
      </c>
      <c r="S10" s="272">
        <f>IFERROR(X10/H10,0)</f>
        <v>0</v>
      </c>
      <c r="U10" s="287">
        <v>25982</v>
      </c>
      <c r="V10" s="288">
        <v>0</v>
      </c>
      <c r="W10" s="288">
        <v>0</v>
      </c>
      <c r="X10" s="288">
        <v>0</v>
      </c>
      <c r="Y10" s="288">
        <v>1766</v>
      </c>
      <c r="Z10" s="279">
        <f>SUM(U10:Y10)</f>
        <v>27748</v>
      </c>
      <c r="AB10" s="275">
        <v>0</v>
      </c>
      <c r="AC10" s="204">
        <v>0</v>
      </c>
      <c r="AD10" s="202">
        <v>0</v>
      </c>
      <c r="AE10" s="202">
        <v>0</v>
      </c>
      <c r="AF10" s="276">
        <v>0</v>
      </c>
      <c r="AH10" s="227">
        <f t="shared" ref="AH10:AH73" si="0">IFERROR(VLOOKUP($B10,_18PJ,7,FALSE),0)</f>
        <v>0</v>
      </c>
      <c r="AI10" s="228">
        <f t="shared" ref="AI10:AI73" si="1">IFERROR(VLOOKUP($B10,_18PJ,8,FALSE),0)</f>
        <v>0</v>
      </c>
      <c r="AJ10" s="229">
        <f t="shared" ref="AJ10:AJ73" si="2">IFERROR(VLOOKUP($B10,_18PJ,9,FALSE),0)</f>
        <v>0</v>
      </c>
      <c r="AN10" s="138"/>
      <c r="AO10" s="138"/>
      <c r="AP10" s="138"/>
      <c r="AQ10" s="138"/>
      <c r="AR10" s="138"/>
      <c r="AS10" s="138"/>
      <c r="AT10" s="138"/>
      <c r="AU10" s="138"/>
    </row>
    <row r="11" spans="1:47" s="139" customFormat="1" ht="13.8" x14ac:dyDescent="0.3">
      <c r="A11" s="277">
        <v>409</v>
      </c>
      <c r="B11" s="211">
        <v>409201094</v>
      </c>
      <c r="C11" s="212" t="s">
        <v>16</v>
      </c>
      <c r="D11" s="211">
        <v>201</v>
      </c>
      <c r="E11" s="212" t="s">
        <v>17</v>
      </c>
      <c r="F11" s="211">
        <v>94</v>
      </c>
      <c r="G11" s="212" t="s">
        <v>19</v>
      </c>
      <c r="H11" s="297">
        <v>1</v>
      </c>
      <c r="I11" s="202">
        <v>12729</v>
      </c>
      <c r="J11" s="202">
        <v>1203</v>
      </c>
      <c r="K11" s="202">
        <v>0</v>
      </c>
      <c r="L11" s="202">
        <v>893</v>
      </c>
      <c r="M11" s="279">
        <v>14825</v>
      </c>
      <c r="O11" s="281">
        <v>1.1337868480725623E-2</v>
      </c>
      <c r="P11" s="282">
        <v>0</v>
      </c>
      <c r="Q11" s="205">
        <v>0.09</v>
      </c>
      <c r="R11" s="205">
        <v>6.4303727755775115E-4</v>
      </c>
      <c r="S11" s="272">
        <f t="shared" ref="S11:S74" si="3">IFERROR(X11/H11,0)</f>
        <v>0</v>
      </c>
      <c r="U11" s="287">
        <v>13774</v>
      </c>
      <c r="V11" s="288">
        <v>0</v>
      </c>
      <c r="W11" s="288">
        <v>0</v>
      </c>
      <c r="X11" s="288">
        <v>0</v>
      </c>
      <c r="Y11" s="288">
        <v>883</v>
      </c>
      <c r="Z11" s="279">
        <f t="shared" ref="Z11:Z74" si="4">SUM(U11:Y11)</f>
        <v>14657</v>
      </c>
      <c r="AB11" s="275">
        <v>0</v>
      </c>
      <c r="AC11" s="204">
        <v>0</v>
      </c>
      <c r="AD11" s="202">
        <v>0</v>
      </c>
      <c r="AE11" s="202">
        <v>0</v>
      </c>
      <c r="AF11" s="276">
        <v>0</v>
      </c>
      <c r="AH11" s="227">
        <f t="shared" si="0"/>
        <v>0</v>
      </c>
      <c r="AI11" s="228">
        <f t="shared" si="1"/>
        <v>0</v>
      </c>
      <c r="AJ11" s="229">
        <f t="shared" si="2"/>
        <v>0</v>
      </c>
      <c r="AN11" s="138"/>
      <c r="AO11" s="138"/>
      <c r="AP11" s="138"/>
      <c r="AQ11" s="138"/>
      <c r="AR11" s="138"/>
      <c r="AS11" s="138"/>
      <c r="AT11" s="138"/>
      <c r="AU11" s="138"/>
    </row>
    <row r="12" spans="1:47" s="139" customFormat="1" ht="13.8" x14ac:dyDescent="0.3">
      <c r="A12" s="277">
        <v>409</v>
      </c>
      <c r="B12" s="211">
        <v>409201095</v>
      </c>
      <c r="C12" s="212" t="s">
        <v>16</v>
      </c>
      <c r="D12" s="211">
        <v>201</v>
      </c>
      <c r="E12" s="212" t="s">
        <v>17</v>
      </c>
      <c r="F12" s="211">
        <v>95</v>
      </c>
      <c r="G12" s="212" t="s">
        <v>296</v>
      </c>
      <c r="H12" s="297">
        <v>1</v>
      </c>
      <c r="I12" s="202">
        <v>12631.596985026647</v>
      </c>
      <c r="J12" s="202">
        <v>0</v>
      </c>
      <c r="K12" s="202">
        <v>0</v>
      </c>
      <c r="L12" s="202">
        <v>893</v>
      </c>
      <c r="M12" s="279">
        <v>13524.596985026647</v>
      </c>
      <c r="O12" s="281">
        <v>1.1337868480725623E-2</v>
      </c>
      <c r="P12" s="282">
        <v>0</v>
      </c>
      <c r="Q12" s="205">
        <v>0.15329999999999999</v>
      </c>
      <c r="R12" s="205">
        <v>0.13100454306370804</v>
      </c>
      <c r="S12" s="272">
        <f t="shared" si="3"/>
        <v>0</v>
      </c>
      <c r="U12" s="287">
        <v>12488</v>
      </c>
      <c r="V12" s="288">
        <v>0</v>
      </c>
      <c r="W12" s="288">
        <v>0</v>
      </c>
      <c r="X12" s="288">
        <v>0</v>
      </c>
      <c r="Y12" s="288">
        <v>883</v>
      </c>
      <c r="Z12" s="279">
        <f t="shared" si="4"/>
        <v>13371</v>
      </c>
      <c r="AB12" s="275">
        <v>0</v>
      </c>
      <c r="AC12" s="204">
        <v>0</v>
      </c>
      <c r="AD12" s="202">
        <v>0</v>
      </c>
      <c r="AE12" s="202">
        <v>0</v>
      </c>
      <c r="AF12" s="276">
        <v>0</v>
      </c>
      <c r="AH12" s="227">
        <f t="shared" si="0"/>
        <v>0</v>
      </c>
      <c r="AI12" s="228">
        <f t="shared" si="1"/>
        <v>0</v>
      </c>
      <c r="AJ12" s="229">
        <f t="shared" si="2"/>
        <v>0</v>
      </c>
      <c r="AN12" s="138"/>
      <c r="AO12" s="138"/>
      <c r="AP12" s="138"/>
      <c r="AQ12" s="138"/>
      <c r="AR12" s="138"/>
      <c r="AS12" s="138"/>
      <c r="AT12" s="138"/>
      <c r="AU12" s="138"/>
    </row>
    <row r="13" spans="1:47" s="139" customFormat="1" ht="13.8" x14ac:dyDescent="0.3">
      <c r="A13" s="277">
        <v>409</v>
      </c>
      <c r="B13" s="211">
        <v>409201201</v>
      </c>
      <c r="C13" s="212" t="s">
        <v>16</v>
      </c>
      <c r="D13" s="211">
        <v>201</v>
      </c>
      <c r="E13" s="212" t="s">
        <v>17</v>
      </c>
      <c r="F13" s="211">
        <v>201</v>
      </c>
      <c r="G13" s="212" t="s">
        <v>17</v>
      </c>
      <c r="H13" s="297">
        <v>434</v>
      </c>
      <c r="I13" s="202">
        <v>11693</v>
      </c>
      <c r="J13" s="202">
        <v>184</v>
      </c>
      <c r="K13" s="202">
        <v>0</v>
      </c>
      <c r="L13" s="202">
        <v>893</v>
      </c>
      <c r="M13" s="279">
        <v>12770</v>
      </c>
      <c r="O13" s="281">
        <v>4.9206349206349236</v>
      </c>
      <c r="P13" s="282">
        <v>0</v>
      </c>
      <c r="Q13" s="205">
        <v>0.18</v>
      </c>
      <c r="R13" s="205">
        <v>7.9001576716071512E-2</v>
      </c>
      <c r="S13" s="272">
        <f t="shared" si="3"/>
        <v>0</v>
      </c>
      <c r="U13" s="287">
        <v>5096028</v>
      </c>
      <c r="V13" s="288">
        <v>0</v>
      </c>
      <c r="W13" s="288">
        <v>0</v>
      </c>
      <c r="X13" s="288">
        <v>0</v>
      </c>
      <c r="Y13" s="288">
        <v>383222</v>
      </c>
      <c r="Z13" s="279">
        <f t="shared" si="4"/>
        <v>5479250</v>
      </c>
      <c r="AB13" s="275">
        <v>0</v>
      </c>
      <c r="AC13" s="204">
        <v>0</v>
      </c>
      <c r="AD13" s="202">
        <v>0</v>
      </c>
      <c r="AE13" s="202">
        <v>0</v>
      </c>
      <c r="AF13" s="276">
        <v>0</v>
      </c>
      <c r="AH13" s="227">
        <f t="shared" si="0"/>
        <v>0</v>
      </c>
      <c r="AI13" s="228">
        <f t="shared" si="1"/>
        <v>0</v>
      </c>
      <c r="AJ13" s="229">
        <f t="shared" si="2"/>
        <v>0</v>
      </c>
      <c r="AN13" s="138"/>
      <c r="AO13" s="138"/>
      <c r="AP13" s="138"/>
      <c r="AQ13" s="138"/>
      <c r="AR13" s="138"/>
      <c r="AS13" s="138"/>
      <c r="AT13" s="138"/>
      <c r="AU13" s="138"/>
    </row>
    <row r="14" spans="1:47" s="139" customFormat="1" ht="13.8" x14ac:dyDescent="0.3">
      <c r="A14" s="277">
        <v>409</v>
      </c>
      <c r="B14" s="211">
        <v>409201293</v>
      </c>
      <c r="C14" s="212" t="s">
        <v>16</v>
      </c>
      <c r="D14" s="211">
        <v>201</v>
      </c>
      <c r="E14" s="212" t="s">
        <v>17</v>
      </c>
      <c r="F14" s="211">
        <v>293</v>
      </c>
      <c r="G14" s="212" t="s">
        <v>45</v>
      </c>
      <c r="H14" s="297">
        <v>1</v>
      </c>
      <c r="I14" s="202">
        <v>11641.935415948807</v>
      </c>
      <c r="J14" s="202">
        <v>898</v>
      </c>
      <c r="K14" s="202">
        <v>0</v>
      </c>
      <c r="L14" s="202">
        <v>893</v>
      </c>
      <c r="M14" s="279">
        <v>13432.935415948807</v>
      </c>
      <c r="O14" s="281">
        <v>1.1337868480725623E-2</v>
      </c>
      <c r="P14" s="282">
        <v>0</v>
      </c>
      <c r="Q14" s="205">
        <v>0.18</v>
      </c>
      <c r="R14" s="205">
        <v>6.2612029075594699E-3</v>
      </c>
      <c r="S14" s="272">
        <f t="shared" si="3"/>
        <v>0</v>
      </c>
      <c r="U14" s="287">
        <v>12398</v>
      </c>
      <c r="V14" s="288">
        <v>0</v>
      </c>
      <c r="W14" s="288">
        <v>0</v>
      </c>
      <c r="X14" s="288">
        <v>0</v>
      </c>
      <c r="Y14" s="288">
        <v>883</v>
      </c>
      <c r="Z14" s="279">
        <f t="shared" si="4"/>
        <v>13281</v>
      </c>
      <c r="AB14" s="275">
        <v>0</v>
      </c>
      <c r="AC14" s="204">
        <v>0</v>
      </c>
      <c r="AD14" s="202">
        <v>0</v>
      </c>
      <c r="AE14" s="202">
        <v>0</v>
      </c>
      <c r="AF14" s="276">
        <v>0</v>
      </c>
      <c r="AH14" s="227">
        <f t="shared" si="0"/>
        <v>0</v>
      </c>
      <c r="AI14" s="228">
        <f t="shared" si="1"/>
        <v>0</v>
      </c>
      <c r="AJ14" s="229">
        <f t="shared" si="2"/>
        <v>0</v>
      </c>
      <c r="AN14" s="138"/>
      <c r="AO14" s="138"/>
      <c r="AP14" s="138"/>
      <c r="AQ14" s="138"/>
      <c r="AR14" s="138"/>
      <c r="AS14" s="138"/>
      <c r="AT14" s="138"/>
      <c r="AU14" s="138"/>
    </row>
    <row r="15" spans="1:47" s="139" customFormat="1" ht="13.8" x14ac:dyDescent="0.3">
      <c r="A15" s="277">
        <v>409</v>
      </c>
      <c r="B15" s="211">
        <v>409201331</v>
      </c>
      <c r="C15" s="212" t="s">
        <v>16</v>
      </c>
      <c r="D15" s="211">
        <v>201</v>
      </c>
      <c r="E15" s="212" t="s">
        <v>17</v>
      </c>
      <c r="F15" s="211">
        <v>331</v>
      </c>
      <c r="G15" s="212" t="s">
        <v>20</v>
      </c>
      <c r="H15" s="297">
        <v>2</v>
      </c>
      <c r="I15" s="202">
        <v>8580</v>
      </c>
      <c r="J15" s="202">
        <v>2939</v>
      </c>
      <c r="K15" s="202">
        <v>0</v>
      </c>
      <c r="L15" s="202">
        <v>893</v>
      </c>
      <c r="M15" s="279">
        <v>12412</v>
      </c>
      <c r="O15" s="281">
        <v>2.2675736961451247E-2</v>
      </c>
      <c r="P15" s="282">
        <v>0</v>
      </c>
      <c r="Q15" s="205">
        <v>0.09</v>
      </c>
      <c r="R15" s="205">
        <v>8.0208173861544586E-3</v>
      </c>
      <c r="S15" s="272">
        <f t="shared" si="3"/>
        <v>0</v>
      </c>
      <c r="U15" s="287">
        <v>22776</v>
      </c>
      <c r="V15" s="288">
        <v>0</v>
      </c>
      <c r="W15" s="288">
        <v>0</v>
      </c>
      <c r="X15" s="288">
        <v>0</v>
      </c>
      <c r="Y15" s="288">
        <v>1766</v>
      </c>
      <c r="Z15" s="279">
        <f t="shared" si="4"/>
        <v>24542</v>
      </c>
      <c r="AB15" s="275">
        <v>0</v>
      </c>
      <c r="AC15" s="204">
        <v>0</v>
      </c>
      <c r="AD15" s="202">
        <v>0</v>
      </c>
      <c r="AE15" s="202">
        <v>0</v>
      </c>
      <c r="AF15" s="276">
        <v>0</v>
      </c>
      <c r="AH15" s="227">
        <f t="shared" si="0"/>
        <v>0</v>
      </c>
      <c r="AI15" s="228">
        <f t="shared" si="1"/>
        <v>0</v>
      </c>
      <c r="AJ15" s="229">
        <f t="shared" si="2"/>
        <v>0</v>
      </c>
      <c r="AN15" s="138"/>
      <c r="AO15" s="138"/>
      <c r="AP15" s="138"/>
      <c r="AQ15" s="138"/>
      <c r="AR15" s="138"/>
      <c r="AS15" s="138"/>
      <c r="AT15" s="138"/>
      <c r="AU15" s="138"/>
    </row>
    <row r="16" spans="1:47" s="139" customFormat="1" ht="13.8" x14ac:dyDescent="0.3">
      <c r="A16" s="277">
        <v>410</v>
      </c>
      <c r="B16" s="211">
        <v>410035035</v>
      </c>
      <c r="C16" s="212" t="s">
        <v>21</v>
      </c>
      <c r="D16" s="211">
        <v>35</v>
      </c>
      <c r="E16" s="212" t="s">
        <v>22</v>
      </c>
      <c r="F16" s="211">
        <v>35</v>
      </c>
      <c r="G16" s="212" t="s">
        <v>22</v>
      </c>
      <c r="H16" s="297">
        <v>570</v>
      </c>
      <c r="I16" s="202">
        <v>12508</v>
      </c>
      <c r="J16" s="202">
        <v>4320</v>
      </c>
      <c r="K16" s="202">
        <v>0</v>
      </c>
      <c r="L16" s="202">
        <v>893</v>
      </c>
      <c r="M16" s="279">
        <v>17721</v>
      </c>
      <c r="O16" s="281">
        <v>0</v>
      </c>
      <c r="P16" s="282">
        <v>0</v>
      </c>
      <c r="Q16" s="205">
        <v>0.18</v>
      </c>
      <c r="R16" s="205">
        <v>0.15096254097872849</v>
      </c>
      <c r="S16" s="272">
        <f t="shared" si="3"/>
        <v>0</v>
      </c>
      <c r="U16" s="287">
        <v>9591960</v>
      </c>
      <c r="V16" s="288">
        <v>0</v>
      </c>
      <c r="W16" s="288">
        <v>0</v>
      </c>
      <c r="X16" s="288">
        <v>0</v>
      </c>
      <c r="Y16" s="288">
        <v>509010</v>
      </c>
      <c r="Z16" s="279">
        <f t="shared" si="4"/>
        <v>10100970</v>
      </c>
      <c r="AB16" s="275">
        <v>0</v>
      </c>
      <c r="AC16" s="204">
        <v>0</v>
      </c>
      <c r="AD16" s="202">
        <v>0</v>
      </c>
      <c r="AE16" s="202">
        <v>0</v>
      </c>
      <c r="AF16" s="276">
        <v>0</v>
      </c>
      <c r="AH16" s="227">
        <f t="shared" si="0"/>
        <v>0</v>
      </c>
      <c r="AI16" s="228">
        <f t="shared" si="1"/>
        <v>0</v>
      </c>
      <c r="AJ16" s="229">
        <f t="shared" si="2"/>
        <v>0</v>
      </c>
      <c r="AN16" s="138"/>
      <c r="AO16" s="138"/>
      <c r="AP16" s="138"/>
      <c r="AQ16" s="138"/>
      <c r="AR16" s="138"/>
      <c r="AS16" s="138"/>
      <c r="AT16" s="138"/>
      <c r="AU16" s="138"/>
    </row>
    <row r="17" spans="1:47" s="139" customFormat="1" ht="13.8" x14ac:dyDescent="0.3">
      <c r="A17" s="277">
        <v>410</v>
      </c>
      <c r="B17" s="211">
        <v>410035057</v>
      </c>
      <c r="C17" s="212" t="s">
        <v>21</v>
      </c>
      <c r="D17" s="211">
        <v>35</v>
      </c>
      <c r="E17" s="212" t="s">
        <v>22</v>
      </c>
      <c r="F17" s="211">
        <v>57</v>
      </c>
      <c r="G17" s="212" t="s">
        <v>23</v>
      </c>
      <c r="H17" s="297">
        <v>396</v>
      </c>
      <c r="I17" s="202">
        <v>12696</v>
      </c>
      <c r="J17" s="202">
        <v>320</v>
      </c>
      <c r="K17" s="202">
        <v>0</v>
      </c>
      <c r="L17" s="202">
        <v>893</v>
      </c>
      <c r="M17" s="279">
        <v>13909</v>
      </c>
      <c r="O17" s="281">
        <v>0</v>
      </c>
      <c r="P17" s="282">
        <v>0</v>
      </c>
      <c r="Q17" s="205">
        <v>0.18</v>
      </c>
      <c r="R17" s="205">
        <v>0.13019288988377753</v>
      </c>
      <c r="S17" s="272">
        <f t="shared" si="3"/>
        <v>0</v>
      </c>
      <c r="U17" s="287">
        <v>5154336</v>
      </c>
      <c r="V17" s="288">
        <v>0</v>
      </c>
      <c r="W17" s="288">
        <v>0</v>
      </c>
      <c r="X17" s="288">
        <v>0</v>
      </c>
      <c r="Y17" s="288">
        <v>353628</v>
      </c>
      <c r="Z17" s="279">
        <f t="shared" si="4"/>
        <v>5507964</v>
      </c>
      <c r="AB17" s="275">
        <v>0</v>
      </c>
      <c r="AC17" s="204">
        <v>0</v>
      </c>
      <c r="AD17" s="202">
        <v>0</v>
      </c>
      <c r="AE17" s="202">
        <v>0</v>
      </c>
      <c r="AF17" s="276">
        <v>0</v>
      </c>
      <c r="AH17" s="227">
        <f t="shared" si="0"/>
        <v>0</v>
      </c>
      <c r="AI17" s="228">
        <f t="shared" si="1"/>
        <v>0</v>
      </c>
      <c r="AJ17" s="229">
        <f t="shared" si="2"/>
        <v>0</v>
      </c>
      <c r="AN17" s="138"/>
      <c r="AO17" s="138"/>
      <c r="AP17" s="138"/>
      <c r="AQ17" s="138"/>
      <c r="AR17" s="138"/>
      <c r="AS17" s="138"/>
      <c r="AT17" s="138"/>
      <c r="AU17" s="138"/>
    </row>
    <row r="18" spans="1:47" s="139" customFormat="1" ht="13.8" x14ac:dyDescent="0.3">
      <c r="A18" s="277">
        <v>410</v>
      </c>
      <c r="B18" s="211">
        <v>410035071</v>
      </c>
      <c r="C18" s="212" t="s">
        <v>21</v>
      </c>
      <c r="D18" s="211">
        <v>35</v>
      </c>
      <c r="E18" s="212" t="s">
        <v>22</v>
      </c>
      <c r="F18" s="211">
        <v>71</v>
      </c>
      <c r="G18" s="212" t="s">
        <v>24</v>
      </c>
      <c r="H18" s="297">
        <v>1</v>
      </c>
      <c r="I18" s="202">
        <v>13209</v>
      </c>
      <c r="J18" s="202">
        <v>6216</v>
      </c>
      <c r="K18" s="202">
        <v>0</v>
      </c>
      <c r="L18" s="202">
        <v>893</v>
      </c>
      <c r="M18" s="279">
        <v>20318</v>
      </c>
      <c r="O18" s="281">
        <v>0</v>
      </c>
      <c r="P18" s="282">
        <v>0</v>
      </c>
      <c r="Q18" s="205">
        <v>0.09</v>
      </c>
      <c r="R18" s="205">
        <v>1.6235268786991242E-3</v>
      </c>
      <c r="S18" s="272">
        <f t="shared" si="3"/>
        <v>0</v>
      </c>
      <c r="U18" s="287">
        <v>19425</v>
      </c>
      <c r="V18" s="288">
        <v>0</v>
      </c>
      <c r="W18" s="288">
        <v>0</v>
      </c>
      <c r="X18" s="288">
        <v>0</v>
      </c>
      <c r="Y18" s="288">
        <v>893</v>
      </c>
      <c r="Z18" s="279">
        <f t="shared" si="4"/>
        <v>20318</v>
      </c>
      <c r="AB18" s="275">
        <v>0</v>
      </c>
      <c r="AC18" s="204">
        <v>0</v>
      </c>
      <c r="AD18" s="202">
        <v>0</v>
      </c>
      <c r="AE18" s="202">
        <v>0</v>
      </c>
      <c r="AF18" s="276">
        <v>0</v>
      </c>
      <c r="AH18" s="227">
        <f t="shared" si="0"/>
        <v>0</v>
      </c>
      <c r="AI18" s="228">
        <f t="shared" si="1"/>
        <v>0</v>
      </c>
      <c r="AJ18" s="229">
        <f t="shared" si="2"/>
        <v>0</v>
      </c>
      <c r="AN18" s="138"/>
      <c r="AO18" s="138"/>
      <c r="AP18" s="138"/>
      <c r="AQ18" s="138"/>
      <c r="AR18" s="138"/>
      <c r="AS18" s="138"/>
      <c r="AT18" s="138"/>
      <c r="AU18" s="138"/>
    </row>
    <row r="19" spans="1:47" s="139" customFormat="1" ht="13.8" x14ac:dyDescent="0.3">
      <c r="A19" s="277">
        <v>410</v>
      </c>
      <c r="B19" s="211">
        <v>410035093</v>
      </c>
      <c r="C19" s="212" t="s">
        <v>21</v>
      </c>
      <c r="D19" s="211">
        <v>35</v>
      </c>
      <c r="E19" s="212" t="s">
        <v>22</v>
      </c>
      <c r="F19" s="211">
        <v>93</v>
      </c>
      <c r="G19" s="212" t="s">
        <v>25</v>
      </c>
      <c r="H19" s="297">
        <v>11</v>
      </c>
      <c r="I19" s="202">
        <v>11588</v>
      </c>
      <c r="J19" s="202">
        <v>570</v>
      </c>
      <c r="K19" s="202">
        <v>0</v>
      </c>
      <c r="L19" s="202">
        <v>893</v>
      </c>
      <c r="M19" s="279">
        <v>13051</v>
      </c>
      <c r="O19" s="281">
        <v>0</v>
      </c>
      <c r="P19" s="282">
        <v>0</v>
      </c>
      <c r="Q19" s="205">
        <v>0.09</v>
      </c>
      <c r="R19" s="205">
        <v>9.2476404965341666E-2</v>
      </c>
      <c r="S19" s="272">
        <f t="shared" si="3"/>
        <v>0</v>
      </c>
      <c r="U19" s="287">
        <v>133738</v>
      </c>
      <c r="V19" s="288">
        <v>0</v>
      </c>
      <c r="W19" s="288">
        <v>0</v>
      </c>
      <c r="X19" s="288">
        <v>0</v>
      </c>
      <c r="Y19" s="288">
        <v>9823</v>
      </c>
      <c r="Z19" s="279">
        <f t="shared" si="4"/>
        <v>143561</v>
      </c>
      <c r="AB19" s="275">
        <v>0</v>
      </c>
      <c r="AC19" s="204">
        <v>0</v>
      </c>
      <c r="AD19" s="202">
        <v>0</v>
      </c>
      <c r="AE19" s="202">
        <v>0</v>
      </c>
      <c r="AF19" s="276">
        <v>0</v>
      </c>
      <c r="AH19" s="227">
        <f t="shared" si="0"/>
        <v>0</v>
      </c>
      <c r="AI19" s="228">
        <f t="shared" si="1"/>
        <v>0</v>
      </c>
      <c r="AJ19" s="229">
        <f t="shared" si="2"/>
        <v>0</v>
      </c>
      <c r="AN19" s="138"/>
      <c r="AO19" s="138"/>
      <c r="AP19" s="138"/>
      <c r="AQ19" s="138"/>
      <c r="AR19" s="138"/>
      <c r="AS19" s="138"/>
      <c r="AT19" s="138"/>
      <c r="AU19" s="138"/>
    </row>
    <row r="20" spans="1:47" s="139" customFormat="1" ht="13.8" x14ac:dyDescent="0.3">
      <c r="A20" s="277">
        <v>410</v>
      </c>
      <c r="B20" s="211">
        <v>410035155</v>
      </c>
      <c r="C20" s="212" t="s">
        <v>21</v>
      </c>
      <c r="D20" s="211">
        <v>35</v>
      </c>
      <c r="E20" s="212" t="s">
        <v>22</v>
      </c>
      <c r="F20" s="211">
        <v>155</v>
      </c>
      <c r="G20" s="212" t="s">
        <v>26</v>
      </c>
      <c r="H20" s="297">
        <v>1</v>
      </c>
      <c r="I20" s="202">
        <v>10780</v>
      </c>
      <c r="J20" s="202">
        <v>7543</v>
      </c>
      <c r="K20" s="202">
        <v>0</v>
      </c>
      <c r="L20" s="202">
        <v>893</v>
      </c>
      <c r="M20" s="279">
        <v>19216</v>
      </c>
      <c r="O20" s="281">
        <v>0</v>
      </c>
      <c r="P20" s="282">
        <v>0</v>
      </c>
      <c r="Q20" s="205">
        <v>0.09</v>
      </c>
      <c r="R20" s="205">
        <v>2.6782555893714209E-4</v>
      </c>
      <c r="S20" s="272">
        <f t="shared" si="3"/>
        <v>0</v>
      </c>
      <c r="U20" s="287">
        <v>18323</v>
      </c>
      <c r="V20" s="288">
        <v>0</v>
      </c>
      <c r="W20" s="288">
        <v>0</v>
      </c>
      <c r="X20" s="288">
        <v>0</v>
      </c>
      <c r="Y20" s="288">
        <v>893</v>
      </c>
      <c r="Z20" s="279">
        <f t="shared" si="4"/>
        <v>19216</v>
      </c>
      <c r="AB20" s="275">
        <v>0</v>
      </c>
      <c r="AC20" s="204">
        <v>0</v>
      </c>
      <c r="AD20" s="202">
        <v>0</v>
      </c>
      <c r="AE20" s="202">
        <v>0</v>
      </c>
      <c r="AF20" s="276">
        <v>0</v>
      </c>
      <c r="AH20" s="227">
        <f t="shared" si="0"/>
        <v>0</v>
      </c>
      <c r="AI20" s="228">
        <f t="shared" si="1"/>
        <v>0</v>
      </c>
      <c r="AJ20" s="229">
        <f t="shared" si="2"/>
        <v>0</v>
      </c>
      <c r="AN20" s="138"/>
      <c r="AO20" s="138"/>
      <c r="AP20" s="138"/>
      <c r="AQ20" s="138"/>
      <c r="AR20" s="138"/>
      <c r="AS20" s="138"/>
      <c r="AT20" s="138"/>
      <c r="AU20" s="138"/>
    </row>
    <row r="21" spans="1:47" s="139" customFormat="1" ht="13.8" x14ac:dyDescent="0.3">
      <c r="A21" s="277">
        <v>410</v>
      </c>
      <c r="B21" s="211">
        <v>410035163</v>
      </c>
      <c r="C21" s="212" t="s">
        <v>21</v>
      </c>
      <c r="D21" s="211">
        <v>35</v>
      </c>
      <c r="E21" s="212" t="s">
        <v>22</v>
      </c>
      <c r="F21" s="211">
        <v>163</v>
      </c>
      <c r="G21" s="212" t="s">
        <v>27</v>
      </c>
      <c r="H21" s="297">
        <v>19</v>
      </c>
      <c r="I21" s="202">
        <v>10783</v>
      </c>
      <c r="J21" s="202">
        <v>129</v>
      </c>
      <c r="K21" s="202">
        <v>0</v>
      </c>
      <c r="L21" s="202">
        <v>893</v>
      </c>
      <c r="M21" s="279">
        <v>11805</v>
      </c>
      <c r="O21" s="281">
        <v>0</v>
      </c>
      <c r="P21" s="282">
        <v>0</v>
      </c>
      <c r="Q21" s="205">
        <v>0.18</v>
      </c>
      <c r="R21" s="205">
        <v>9.3618846151728011E-2</v>
      </c>
      <c r="S21" s="272">
        <f t="shared" si="3"/>
        <v>0</v>
      </c>
      <c r="U21" s="287">
        <v>207328</v>
      </c>
      <c r="V21" s="288">
        <v>0</v>
      </c>
      <c r="W21" s="288">
        <v>0</v>
      </c>
      <c r="X21" s="288">
        <v>0</v>
      </c>
      <c r="Y21" s="288">
        <v>16967</v>
      </c>
      <c r="Z21" s="279">
        <f t="shared" si="4"/>
        <v>224295</v>
      </c>
      <c r="AB21" s="275">
        <v>1</v>
      </c>
      <c r="AC21" s="204">
        <v>0</v>
      </c>
      <c r="AD21" s="202">
        <v>0</v>
      </c>
      <c r="AE21" s="202">
        <v>0</v>
      </c>
      <c r="AF21" s="276">
        <v>0</v>
      </c>
      <c r="AH21" s="227">
        <f t="shared" si="0"/>
        <v>0</v>
      </c>
      <c r="AI21" s="228">
        <f t="shared" si="1"/>
        <v>0</v>
      </c>
      <c r="AJ21" s="229">
        <f t="shared" si="2"/>
        <v>0</v>
      </c>
      <c r="AN21" s="138"/>
      <c r="AO21" s="138"/>
      <c r="AP21" s="138"/>
      <c r="AQ21" s="138"/>
      <c r="AR21" s="138"/>
      <c r="AS21" s="138"/>
      <c r="AT21" s="138"/>
      <c r="AU21" s="138"/>
    </row>
    <row r="22" spans="1:47" s="139" customFormat="1" ht="13.8" x14ac:dyDescent="0.3">
      <c r="A22" s="277">
        <v>410</v>
      </c>
      <c r="B22" s="211">
        <v>410035165</v>
      </c>
      <c r="C22" s="212" t="s">
        <v>21</v>
      </c>
      <c r="D22" s="211">
        <v>35</v>
      </c>
      <c r="E22" s="212" t="s">
        <v>22</v>
      </c>
      <c r="F22" s="211">
        <v>165</v>
      </c>
      <c r="G22" s="212" t="s">
        <v>28</v>
      </c>
      <c r="H22" s="297">
        <v>4</v>
      </c>
      <c r="I22" s="202">
        <v>10168</v>
      </c>
      <c r="J22" s="202">
        <v>382</v>
      </c>
      <c r="K22" s="202">
        <v>0</v>
      </c>
      <c r="L22" s="202">
        <v>893</v>
      </c>
      <c r="M22" s="279">
        <v>11443</v>
      </c>
      <c r="O22" s="281">
        <v>0</v>
      </c>
      <c r="P22" s="282">
        <v>0</v>
      </c>
      <c r="Q22" s="205">
        <v>9.8299999999999998E-2</v>
      </c>
      <c r="R22" s="205">
        <v>0.11134395972074</v>
      </c>
      <c r="S22" s="272">
        <f t="shared" si="3"/>
        <v>0</v>
      </c>
      <c r="U22" s="287">
        <v>47117</v>
      </c>
      <c r="V22" s="288">
        <v>0</v>
      </c>
      <c r="W22" s="288">
        <v>-4917</v>
      </c>
      <c r="X22" s="288">
        <v>0</v>
      </c>
      <c r="Y22" s="288">
        <v>3572</v>
      </c>
      <c r="Z22" s="279">
        <f t="shared" si="4"/>
        <v>45772</v>
      </c>
      <c r="AB22" s="275">
        <v>1</v>
      </c>
      <c r="AC22" s="204">
        <v>0.4660285805018598</v>
      </c>
      <c r="AD22" s="202">
        <v>5333</v>
      </c>
      <c r="AE22" s="202">
        <v>0</v>
      </c>
      <c r="AF22" s="276">
        <v>0</v>
      </c>
      <c r="AH22" s="227">
        <f t="shared" si="0"/>
        <v>0</v>
      </c>
      <c r="AI22" s="228">
        <f t="shared" si="1"/>
        <v>0</v>
      </c>
      <c r="AJ22" s="229">
        <f t="shared" si="2"/>
        <v>0</v>
      </c>
      <c r="AN22" s="138"/>
      <c r="AO22" s="138"/>
      <c r="AP22" s="138"/>
      <c r="AQ22" s="138"/>
      <c r="AR22" s="138"/>
      <c r="AS22" s="138"/>
      <c r="AT22" s="138"/>
      <c r="AU22" s="138"/>
    </row>
    <row r="23" spans="1:47" s="139" customFormat="1" ht="13.8" x14ac:dyDescent="0.3">
      <c r="A23" s="277">
        <v>410</v>
      </c>
      <c r="B23" s="211">
        <v>410035176</v>
      </c>
      <c r="C23" s="212" t="s">
        <v>21</v>
      </c>
      <c r="D23" s="211">
        <v>35</v>
      </c>
      <c r="E23" s="212" t="s">
        <v>22</v>
      </c>
      <c r="F23" s="211">
        <v>176</v>
      </c>
      <c r="G23" s="212" t="s">
        <v>29</v>
      </c>
      <c r="H23" s="297">
        <v>2</v>
      </c>
      <c r="I23" s="202">
        <v>15045</v>
      </c>
      <c r="J23" s="202">
        <v>5388</v>
      </c>
      <c r="K23" s="202">
        <v>0</v>
      </c>
      <c r="L23" s="202">
        <v>893</v>
      </c>
      <c r="M23" s="279">
        <v>21326</v>
      </c>
      <c r="O23" s="281">
        <v>0</v>
      </c>
      <c r="P23" s="282">
        <v>0</v>
      </c>
      <c r="Q23" s="205">
        <v>0.09</v>
      </c>
      <c r="R23" s="205">
        <v>7.6091028554494497E-2</v>
      </c>
      <c r="S23" s="272">
        <f t="shared" si="3"/>
        <v>0</v>
      </c>
      <c r="U23" s="287">
        <v>40866</v>
      </c>
      <c r="V23" s="288">
        <v>0</v>
      </c>
      <c r="W23" s="288">
        <v>0</v>
      </c>
      <c r="X23" s="288">
        <v>0</v>
      </c>
      <c r="Y23" s="288">
        <v>1786</v>
      </c>
      <c r="Z23" s="279">
        <f t="shared" si="4"/>
        <v>42652</v>
      </c>
      <c r="AB23" s="275">
        <v>0</v>
      </c>
      <c r="AC23" s="204">
        <v>0</v>
      </c>
      <c r="AD23" s="202">
        <v>0</v>
      </c>
      <c r="AE23" s="202">
        <v>0</v>
      </c>
      <c r="AF23" s="276">
        <v>0</v>
      </c>
      <c r="AH23" s="227">
        <f t="shared" si="0"/>
        <v>0</v>
      </c>
      <c r="AI23" s="228">
        <f t="shared" si="1"/>
        <v>0</v>
      </c>
      <c r="AJ23" s="229">
        <f t="shared" si="2"/>
        <v>0</v>
      </c>
      <c r="AN23" s="138"/>
      <c r="AO23" s="138"/>
      <c r="AP23" s="138"/>
      <c r="AQ23" s="138"/>
      <c r="AR23" s="138"/>
      <c r="AS23" s="138"/>
      <c r="AT23" s="138"/>
      <c r="AU23" s="138"/>
    </row>
    <row r="24" spans="1:47" s="139" customFormat="1" ht="13.8" x14ac:dyDescent="0.3">
      <c r="A24" s="277">
        <v>410</v>
      </c>
      <c r="B24" s="211">
        <v>410035217</v>
      </c>
      <c r="C24" s="212" t="s">
        <v>21</v>
      </c>
      <c r="D24" s="211">
        <v>35</v>
      </c>
      <c r="E24" s="212" t="s">
        <v>22</v>
      </c>
      <c r="F24" s="211">
        <v>217</v>
      </c>
      <c r="G24" s="212" t="s">
        <v>285</v>
      </c>
      <c r="H24" s="297">
        <v>1</v>
      </c>
      <c r="I24" s="202">
        <v>10271.147688833953</v>
      </c>
      <c r="J24" s="202">
        <v>4522</v>
      </c>
      <c r="K24" s="202">
        <v>0</v>
      </c>
      <c r="L24" s="202">
        <v>893</v>
      </c>
      <c r="M24" s="279">
        <v>15686.147688833953</v>
      </c>
      <c r="O24" s="281">
        <v>0</v>
      </c>
      <c r="P24" s="282">
        <v>0</v>
      </c>
      <c r="Q24" s="205">
        <v>0.09</v>
      </c>
      <c r="R24" s="205">
        <v>4.0463527089861108E-4</v>
      </c>
      <c r="S24" s="272">
        <f t="shared" si="3"/>
        <v>0</v>
      </c>
      <c r="U24" s="287">
        <v>14793</v>
      </c>
      <c r="V24" s="288">
        <v>0</v>
      </c>
      <c r="W24" s="288">
        <v>0</v>
      </c>
      <c r="X24" s="288">
        <v>0</v>
      </c>
      <c r="Y24" s="288">
        <v>893</v>
      </c>
      <c r="Z24" s="279">
        <f t="shared" si="4"/>
        <v>15686</v>
      </c>
      <c r="AB24" s="275">
        <v>0</v>
      </c>
      <c r="AC24" s="204">
        <v>0</v>
      </c>
      <c r="AD24" s="202">
        <v>0</v>
      </c>
      <c r="AE24" s="202">
        <v>0</v>
      </c>
      <c r="AF24" s="276">
        <v>0</v>
      </c>
      <c r="AH24" s="227">
        <f t="shared" si="0"/>
        <v>0</v>
      </c>
      <c r="AI24" s="228">
        <f t="shared" si="1"/>
        <v>0</v>
      </c>
      <c r="AJ24" s="229">
        <f t="shared" si="2"/>
        <v>0</v>
      </c>
      <c r="AN24" s="138"/>
      <c r="AO24" s="138"/>
      <c r="AP24" s="138"/>
      <c r="AQ24" s="138"/>
      <c r="AR24" s="138"/>
      <c r="AS24" s="138"/>
      <c r="AT24" s="138"/>
      <c r="AU24" s="138"/>
    </row>
    <row r="25" spans="1:47" s="139" customFormat="1" ht="13.8" x14ac:dyDescent="0.3">
      <c r="A25" s="277">
        <v>410</v>
      </c>
      <c r="B25" s="211">
        <v>410035248</v>
      </c>
      <c r="C25" s="212" t="s">
        <v>21</v>
      </c>
      <c r="D25" s="211">
        <v>35</v>
      </c>
      <c r="E25" s="212" t="s">
        <v>22</v>
      </c>
      <c r="F25" s="211">
        <v>248</v>
      </c>
      <c r="G25" s="212" t="s">
        <v>30</v>
      </c>
      <c r="H25" s="297">
        <v>41</v>
      </c>
      <c r="I25" s="202">
        <v>11401</v>
      </c>
      <c r="J25" s="202">
        <v>883</v>
      </c>
      <c r="K25" s="202">
        <v>0</v>
      </c>
      <c r="L25" s="202">
        <v>893</v>
      </c>
      <c r="M25" s="279">
        <v>13177</v>
      </c>
      <c r="O25" s="281">
        <v>0</v>
      </c>
      <c r="P25" s="282">
        <v>0</v>
      </c>
      <c r="Q25" s="205">
        <v>0.09</v>
      </c>
      <c r="R25" s="205">
        <v>4.9600993687720175E-2</v>
      </c>
      <c r="S25" s="272">
        <f t="shared" si="3"/>
        <v>0</v>
      </c>
      <c r="U25" s="287">
        <v>503644</v>
      </c>
      <c r="V25" s="288">
        <v>0</v>
      </c>
      <c r="W25" s="288">
        <v>0</v>
      </c>
      <c r="X25" s="288">
        <v>0</v>
      </c>
      <c r="Y25" s="288">
        <v>36613</v>
      </c>
      <c r="Z25" s="279">
        <f t="shared" si="4"/>
        <v>540257</v>
      </c>
      <c r="AB25" s="275">
        <v>0</v>
      </c>
      <c r="AC25" s="204">
        <v>0</v>
      </c>
      <c r="AD25" s="202">
        <v>0</v>
      </c>
      <c r="AE25" s="202">
        <v>0</v>
      </c>
      <c r="AF25" s="276">
        <v>0</v>
      </c>
      <c r="AH25" s="227">
        <f t="shared" si="0"/>
        <v>0</v>
      </c>
      <c r="AI25" s="228">
        <f t="shared" si="1"/>
        <v>0</v>
      </c>
      <c r="AJ25" s="229">
        <f t="shared" si="2"/>
        <v>0</v>
      </c>
      <c r="AN25" s="138"/>
      <c r="AO25" s="138"/>
      <c r="AP25" s="138"/>
      <c r="AQ25" s="138"/>
      <c r="AR25" s="138"/>
      <c r="AS25" s="138"/>
      <c r="AT25" s="138"/>
      <c r="AU25" s="138"/>
    </row>
    <row r="26" spans="1:47" s="139" customFormat="1" ht="13.8" x14ac:dyDescent="0.3">
      <c r="A26" s="277">
        <v>410</v>
      </c>
      <c r="B26" s="211">
        <v>410035262</v>
      </c>
      <c r="C26" s="212" t="s">
        <v>21</v>
      </c>
      <c r="D26" s="211">
        <v>35</v>
      </c>
      <c r="E26" s="212" t="s">
        <v>22</v>
      </c>
      <c r="F26" s="211">
        <v>262</v>
      </c>
      <c r="G26" s="212" t="s">
        <v>31</v>
      </c>
      <c r="H26" s="297">
        <v>9</v>
      </c>
      <c r="I26" s="202">
        <v>11547</v>
      </c>
      <c r="J26" s="202">
        <v>5416</v>
      </c>
      <c r="K26" s="202">
        <v>0</v>
      </c>
      <c r="L26" s="202">
        <v>893</v>
      </c>
      <c r="M26" s="279">
        <v>17856</v>
      </c>
      <c r="O26" s="281">
        <v>0</v>
      </c>
      <c r="P26" s="282">
        <v>0</v>
      </c>
      <c r="Q26" s="205">
        <v>0.09</v>
      </c>
      <c r="R26" s="205">
        <v>6.2729250969370418E-2</v>
      </c>
      <c r="S26" s="272">
        <f t="shared" si="3"/>
        <v>0</v>
      </c>
      <c r="U26" s="287">
        <v>152667</v>
      </c>
      <c r="V26" s="288">
        <v>0</v>
      </c>
      <c r="W26" s="288">
        <v>0</v>
      </c>
      <c r="X26" s="288">
        <v>0</v>
      </c>
      <c r="Y26" s="288">
        <v>8037</v>
      </c>
      <c r="Z26" s="279">
        <f t="shared" si="4"/>
        <v>160704</v>
      </c>
      <c r="AB26" s="275">
        <v>0</v>
      </c>
      <c r="AC26" s="204">
        <v>0</v>
      </c>
      <c r="AD26" s="202">
        <v>0</v>
      </c>
      <c r="AE26" s="202">
        <v>0</v>
      </c>
      <c r="AF26" s="276">
        <v>0</v>
      </c>
      <c r="AH26" s="227">
        <f t="shared" si="0"/>
        <v>0</v>
      </c>
      <c r="AI26" s="228">
        <f t="shared" si="1"/>
        <v>0</v>
      </c>
      <c r="AJ26" s="229">
        <f t="shared" si="2"/>
        <v>0</v>
      </c>
      <c r="AN26" s="138"/>
      <c r="AO26" s="138"/>
      <c r="AP26" s="138"/>
      <c r="AQ26" s="138"/>
      <c r="AR26" s="138"/>
      <c r="AS26" s="138"/>
      <c r="AT26" s="138"/>
      <c r="AU26" s="138"/>
    </row>
    <row r="27" spans="1:47" s="139" customFormat="1" ht="13.8" x14ac:dyDescent="0.3">
      <c r="A27" s="277">
        <v>410</v>
      </c>
      <c r="B27" s="211">
        <v>410035274</v>
      </c>
      <c r="C27" s="212" t="s">
        <v>21</v>
      </c>
      <c r="D27" s="211">
        <v>35</v>
      </c>
      <c r="E27" s="212" t="s">
        <v>22</v>
      </c>
      <c r="F27" s="211">
        <v>274</v>
      </c>
      <c r="G27" s="212" t="s">
        <v>81</v>
      </c>
      <c r="H27" s="297">
        <v>1</v>
      </c>
      <c r="I27" s="202">
        <v>12504.465731763923</v>
      </c>
      <c r="J27" s="202">
        <v>5986</v>
      </c>
      <c r="K27" s="202">
        <v>0</v>
      </c>
      <c r="L27" s="202">
        <v>893</v>
      </c>
      <c r="M27" s="279">
        <v>19383.465731763921</v>
      </c>
      <c r="O27" s="281">
        <v>0</v>
      </c>
      <c r="P27" s="282">
        <v>0</v>
      </c>
      <c r="Q27" s="205">
        <v>0.09</v>
      </c>
      <c r="R27" s="205">
        <v>7.2667299060483651E-2</v>
      </c>
      <c r="S27" s="272">
        <f t="shared" si="3"/>
        <v>0</v>
      </c>
      <c r="U27" s="287">
        <v>18490</v>
      </c>
      <c r="V27" s="288">
        <v>0</v>
      </c>
      <c r="W27" s="288">
        <v>0</v>
      </c>
      <c r="X27" s="288">
        <v>0</v>
      </c>
      <c r="Y27" s="288">
        <v>893</v>
      </c>
      <c r="Z27" s="279">
        <f t="shared" si="4"/>
        <v>19383</v>
      </c>
      <c r="AB27" s="275">
        <v>0</v>
      </c>
      <c r="AC27" s="204">
        <v>0</v>
      </c>
      <c r="AD27" s="202">
        <v>0</v>
      </c>
      <c r="AE27" s="202">
        <v>0</v>
      </c>
      <c r="AF27" s="276">
        <v>0</v>
      </c>
      <c r="AH27" s="227">
        <f t="shared" si="0"/>
        <v>0</v>
      </c>
      <c r="AI27" s="228">
        <f t="shared" si="1"/>
        <v>0</v>
      </c>
      <c r="AJ27" s="229">
        <f t="shared" si="2"/>
        <v>0</v>
      </c>
      <c r="AN27" s="138"/>
      <c r="AO27" s="138"/>
      <c r="AP27" s="138"/>
      <c r="AQ27" s="138"/>
      <c r="AR27" s="138"/>
      <c r="AS27" s="138"/>
      <c r="AT27" s="138"/>
      <c r="AU27" s="138"/>
    </row>
    <row r="28" spans="1:47" s="139" customFormat="1" ht="13.8" x14ac:dyDescent="0.3">
      <c r="A28" s="277">
        <v>410</v>
      </c>
      <c r="B28" s="211">
        <v>410035346</v>
      </c>
      <c r="C28" s="212" t="s">
        <v>21</v>
      </c>
      <c r="D28" s="211">
        <v>35</v>
      </c>
      <c r="E28" s="212" t="s">
        <v>22</v>
      </c>
      <c r="F28" s="211">
        <v>346</v>
      </c>
      <c r="G28" s="212" t="s">
        <v>33</v>
      </c>
      <c r="H28" s="297">
        <v>11</v>
      </c>
      <c r="I28" s="202">
        <v>11841</v>
      </c>
      <c r="J28" s="202">
        <v>1317</v>
      </c>
      <c r="K28" s="202">
        <v>0</v>
      </c>
      <c r="L28" s="202">
        <v>893</v>
      </c>
      <c r="M28" s="279">
        <v>14051</v>
      </c>
      <c r="O28" s="281">
        <v>0</v>
      </c>
      <c r="P28" s="282">
        <v>0</v>
      </c>
      <c r="Q28" s="205">
        <v>0.09</v>
      </c>
      <c r="R28" s="205">
        <v>1.430200094851561E-2</v>
      </c>
      <c r="S28" s="272">
        <f t="shared" si="3"/>
        <v>0</v>
      </c>
      <c r="U28" s="287">
        <v>144738</v>
      </c>
      <c r="V28" s="288">
        <v>0</v>
      </c>
      <c r="W28" s="288">
        <v>0</v>
      </c>
      <c r="X28" s="288">
        <v>0</v>
      </c>
      <c r="Y28" s="288">
        <v>9823</v>
      </c>
      <c r="Z28" s="279">
        <f t="shared" si="4"/>
        <v>154561</v>
      </c>
      <c r="AB28" s="275">
        <v>0</v>
      </c>
      <c r="AC28" s="204">
        <v>0</v>
      </c>
      <c r="AD28" s="202">
        <v>0</v>
      </c>
      <c r="AE28" s="202">
        <v>0</v>
      </c>
      <c r="AF28" s="276">
        <v>0</v>
      </c>
      <c r="AH28" s="227">
        <f t="shared" si="0"/>
        <v>0</v>
      </c>
      <c r="AI28" s="228">
        <f t="shared" si="1"/>
        <v>0</v>
      </c>
      <c r="AJ28" s="229">
        <f t="shared" si="2"/>
        <v>0</v>
      </c>
      <c r="AN28" s="138"/>
      <c r="AO28" s="138"/>
      <c r="AP28" s="138"/>
      <c r="AQ28" s="138"/>
      <c r="AR28" s="138"/>
      <c r="AS28" s="138"/>
      <c r="AT28" s="138"/>
      <c r="AU28" s="138"/>
    </row>
    <row r="29" spans="1:47" s="139" customFormat="1" ht="13.8" x14ac:dyDescent="0.3">
      <c r="A29" s="277">
        <v>410</v>
      </c>
      <c r="B29" s="211">
        <v>410057035</v>
      </c>
      <c r="C29" s="212" t="s">
        <v>21</v>
      </c>
      <c r="D29" s="211">
        <v>57</v>
      </c>
      <c r="E29" s="212" t="s">
        <v>23</v>
      </c>
      <c r="F29" s="211">
        <v>35</v>
      </c>
      <c r="G29" s="212" t="s">
        <v>22</v>
      </c>
      <c r="H29" s="297">
        <v>9</v>
      </c>
      <c r="I29" s="202">
        <v>12895</v>
      </c>
      <c r="J29" s="202">
        <v>4453</v>
      </c>
      <c r="K29" s="202">
        <v>0</v>
      </c>
      <c r="L29" s="202">
        <v>893</v>
      </c>
      <c r="M29" s="279">
        <v>18241</v>
      </c>
      <c r="O29" s="281">
        <v>0</v>
      </c>
      <c r="P29" s="282">
        <v>0</v>
      </c>
      <c r="Q29" s="205">
        <v>0.18</v>
      </c>
      <c r="R29" s="205">
        <v>0.15096254097872849</v>
      </c>
      <c r="S29" s="272">
        <f t="shared" si="3"/>
        <v>0</v>
      </c>
      <c r="U29" s="287">
        <v>156132</v>
      </c>
      <c r="V29" s="288">
        <v>0</v>
      </c>
      <c r="W29" s="288">
        <v>0</v>
      </c>
      <c r="X29" s="288">
        <v>0</v>
      </c>
      <c r="Y29" s="288">
        <v>8037</v>
      </c>
      <c r="Z29" s="279">
        <f t="shared" si="4"/>
        <v>164169</v>
      </c>
      <c r="AB29" s="275">
        <v>0</v>
      </c>
      <c r="AC29" s="204">
        <v>0</v>
      </c>
      <c r="AD29" s="202">
        <v>0</v>
      </c>
      <c r="AE29" s="202">
        <v>0</v>
      </c>
      <c r="AF29" s="276">
        <v>0</v>
      </c>
      <c r="AH29" s="227">
        <f t="shared" si="0"/>
        <v>0</v>
      </c>
      <c r="AI29" s="228">
        <f t="shared" si="1"/>
        <v>0</v>
      </c>
      <c r="AJ29" s="229">
        <f t="shared" si="2"/>
        <v>0</v>
      </c>
      <c r="AN29" s="138"/>
      <c r="AO29" s="138"/>
      <c r="AP29" s="138"/>
      <c r="AQ29" s="138"/>
      <c r="AR29" s="138"/>
      <c r="AS29" s="138"/>
      <c r="AT29" s="138"/>
      <c r="AU29" s="138"/>
    </row>
    <row r="30" spans="1:47" s="139" customFormat="1" ht="13.8" x14ac:dyDescent="0.3">
      <c r="A30" s="277">
        <v>410</v>
      </c>
      <c r="B30" s="211">
        <v>410057057</v>
      </c>
      <c r="C30" s="212" t="s">
        <v>21</v>
      </c>
      <c r="D30" s="211">
        <v>57</v>
      </c>
      <c r="E30" s="212" t="s">
        <v>23</v>
      </c>
      <c r="F30" s="211">
        <v>57</v>
      </c>
      <c r="G30" s="212" t="s">
        <v>23</v>
      </c>
      <c r="H30" s="297">
        <v>202</v>
      </c>
      <c r="I30" s="202">
        <v>11557</v>
      </c>
      <c r="J30" s="202">
        <v>291</v>
      </c>
      <c r="K30" s="202">
        <v>0</v>
      </c>
      <c r="L30" s="202">
        <v>893</v>
      </c>
      <c r="M30" s="279">
        <v>12741</v>
      </c>
      <c r="O30" s="281">
        <v>0</v>
      </c>
      <c r="P30" s="282">
        <v>0</v>
      </c>
      <c r="Q30" s="205">
        <v>0.18</v>
      </c>
      <c r="R30" s="205">
        <v>0.13019288988377753</v>
      </c>
      <c r="S30" s="272">
        <f t="shared" si="3"/>
        <v>0</v>
      </c>
      <c r="U30" s="287">
        <v>2393296</v>
      </c>
      <c r="V30" s="288">
        <v>0</v>
      </c>
      <c r="W30" s="288">
        <v>0</v>
      </c>
      <c r="X30" s="288">
        <v>0</v>
      </c>
      <c r="Y30" s="288">
        <v>180386</v>
      </c>
      <c r="Z30" s="279">
        <f t="shared" si="4"/>
        <v>2573682</v>
      </c>
      <c r="AB30" s="275">
        <v>0</v>
      </c>
      <c r="AC30" s="204">
        <v>0</v>
      </c>
      <c r="AD30" s="202">
        <v>0</v>
      </c>
      <c r="AE30" s="202">
        <v>0</v>
      </c>
      <c r="AF30" s="276">
        <v>0</v>
      </c>
      <c r="AH30" s="227">
        <f t="shared" si="0"/>
        <v>0</v>
      </c>
      <c r="AI30" s="228">
        <f t="shared" si="1"/>
        <v>0</v>
      </c>
      <c r="AJ30" s="229">
        <f t="shared" si="2"/>
        <v>0</v>
      </c>
      <c r="AN30" s="138"/>
      <c r="AO30" s="138"/>
      <c r="AP30" s="138"/>
      <c r="AQ30" s="138"/>
      <c r="AR30" s="138"/>
      <c r="AS30" s="138"/>
      <c r="AT30" s="138"/>
      <c r="AU30" s="138"/>
    </row>
    <row r="31" spans="1:47" s="139" customFormat="1" ht="13.8" x14ac:dyDescent="0.3">
      <c r="A31" s="277">
        <v>410</v>
      </c>
      <c r="B31" s="211">
        <v>410057093</v>
      </c>
      <c r="C31" s="212" t="s">
        <v>21</v>
      </c>
      <c r="D31" s="211">
        <v>57</v>
      </c>
      <c r="E31" s="212" t="s">
        <v>23</v>
      </c>
      <c r="F31" s="211">
        <v>93</v>
      </c>
      <c r="G31" s="212" t="s">
        <v>25</v>
      </c>
      <c r="H31" s="297">
        <v>6</v>
      </c>
      <c r="I31" s="202">
        <v>13372</v>
      </c>
      <c r="J31" s="202">
        <v>657</v>
      </c>
      <c r="K31" s="202">
        <v>0</v>
      </c>
      <c r="L31" s="202">
        <v>893</v>
      </c>
      <c r="M31" s="279">
        <v>14922</v>
      </c>
      <c r="O31" s="281">
        <v>0</v>
      </c>
      <c r="P31" s="282">
        <v>0</v>
      </c>
      <c r="Q31" s="205">
        <v>0.09</v>
      </c>
      <c r="R31" s="205">
        <v>9.2476404965341666E-2</v>
      </c>
      <c r="S31" s="272">
        <f t="shared" si="3"/>
        <v>0</v>
      </c>
      <c r="U31" s="287">
        <v>84174</v>
      </c>
      <c r="V31" s="288">
        <v>0</v>
      </c>
      <c r="W31" s="288">
        <v>0</v>
      </c>
      <c r="X31" s="288">
        <v>0</v>
      </c>
      <c r="Y31" s="288">
        <v>5358</v>
      </c>
      <c r="Z31" s="279">
        <f t="shared" si="4"/>
        <v>89532</v>
      </c>
      <c r="AB31" s="275">
        <v>0</v>
      </c>
      <c r="AC31" s="204">
        <v>0</v>
      </c>
      <c r="AD31" s="202">
        <v>0</v>
      </c>
      <c r="AE31" s="202">
        <v>0</v>
      </c>
      <c r="AF31" s="276">
        <v>0</v>
      </c>
      <c r="AH31" s="227">
        <f t="shared" si="0"/>
        <v>0</v>
      </c>
      <c r="AI31" s="228">
        <f t="shared" si="1"/>
        <v>0</v>
      </c>
      <c r="AJ31" s="229">
        <f t="shared" si="2"/>
        <v>0</v>
      </c>
      <c r="AN31" s="138"/>
      <c r="AO31" s="138"/>
      <c r="AP31" s="138"/>
      <c r="AQ31" s="138"/>
      <c r="AR31" s="138"/>
      <c r="AS31" s="138"/>
      <c r="AT31" s="138"/>
      <c r="AU31" s="138"/>
    </row>
    <row r="32" spans="1:47" s="139" customFormat="1" ht="13.8" x14ac:dyDescent="0.3">
      <c r="A32" s="277">
        <v>410</v>
      </c>
      <c r="B32" s="211">
        <v>410057163</v>
      </c>
      <c r="C32" s="212" t="s">
        <v>21</v>
      </c>
      <c r="D32" s="211">
        <v>57</v>
      </c>
      <c r="E32" s="212" t="s">
        <v>23</v>
      </c>
      <c r="F32" s="211">
        <v>163</v>
      </c>
      <c r="G32" s="212" t="s">
        <v>27</v>
      </c>
      <c r="H32" s="297">
        <v>5</v>
      </c>
      <c r="I32" s="202">
        <v>10695</v>
      </c>
      <c r="J32" s="202">
        <v>128</v>
      </c>
      <c r="K32" s="202">
        <v>0</v>
      </c>
      <c r="L32" s="202">
        <v>893</v>
      </c>
      <c r="M32" s="279">
        <v>11716</v>
      </c>
      <c r="O32" s="281">
        <v>0</v>
      </c>
      <c r="P32" s="282">
        <v>0</v>
      </c>
      <c r="Q32" s="205">
        <v>0.18</v>
      </c>
      <c r="R32" s="205">
        <v>9.3618846151728011E-2</v>
      </c>
      <c r="S32" s="272">
        <f t="shared" si="3"/>
        <v>0</v>
      </c>
      <c r="U32" s="287">
        <v>54115</v>
      </c>
      <c r="V32" s="288">
        <v>0</v>
      </c>
      <c r="W32" s="288">
        <v>0</v>
      </c>
      <c r="X32" s="288">
        <v>0</v>
      </c>
      <c r="Y32" s="288">
        <v>4465</v>
      </c>
      <c r="Z32" s="279">
        <f t="shared" si="4"/>
        <v>58580</v>
      </c>
      <c r="AB32" s="275">
        <v>1</v>
      </c>
      <c r="AC32" s="204">
        <v>0</v>
      </c>
      <c r="AD32" s="202">
        <v>0</v>
      </c>
      <c r="AE32" s="202">
        <v>0</v>
      </c>
      <c r="AF32" s="276">
        <v>0</v>
      </c>
      <c r="AH32" s="227">
        <f t="shared" si="0"/>
        <v>0</v>
      </c>
      <c r="AI32" s="228">
        <f t="shared" si="1"/>
        <v>0</v>
      </c>
      <c r="AJ32" s="229">
        <f t="shared" si="2"/>
        <v>0</v>
      </c>
      <c r="AN32" s="138"/>
      <c r="AO32" s="138"/>
      <c r="AP32" s="138"/>
      <c r="AQ32" s="138"/>
      <c r="AR32" s="138"/>
      <c r="AS32" s="138"/>
      <c r="AT32" s="138"/>
      <c r="AU32" s="138"/>
    </row>
    <row r="33" spans="1:47" s="139" customFormat="1" ht="13.8" x14ac:dyDescent="0.3">
      <c r="A33" s="277">
        <v>410</v>
      </c>
      <c r="B33" s="211">
        <v>410057176</v>
      </c>
      <c r="C33" s="212" t="s">
        <v>21</v>
      </c>
      <c r="D33" s="211">
        <v>57</v>
      </c>
      <c r="E33" s="212" t="s">
        <v>23</v>
      </c>
      <c r="F33" s="211">
        <v>176</v>
      </c>
      <c r="G33" s="212" t="s">
        <v>29</v>
      </c>
      <c r="H33" s="297">
        <v>1</v>
      </c>
      <c r="I33" s="202">
        <v>12923</v>
      </c>
      <c r="J33" s="202">
        <v>4628</v>
      </c>
      <c r="K33" s="202">
        <v>0</v>
      </c>
      <c r="L33" s="202">
        <v>893</v>
      </c>
      <c r="M33" s="279">
        <v>18444</v>
      </c>
      <c r="O33" s="281">
        <v>0</v>
      </c>
      <c r="P33" s="282">
        <v>0</v>
      </c>
      <c r="Q33" s="205">
        <v>0.09</v>
      </c>
      <c r="R33" s="205">
        <v>7.6091028554494497E-2</v>
      </c>
      <c r="S33" s="272">
        <f t="shared" si="3"/>
        <v>0</v>
      </c>
      <c r="U33" s="287">
        <v>17551</v>
      </c>
      <c r="V33" s="288">
        <v>0</v>
      </c>
      <c r="W33" s="288">
        <v>0</v>
      </c>
      <c r="X33" s="288">
        <v>0</v>
      </c>
      <c r="Y33" s="288">
        <v>893</v>
      </c>
      <c r="Z33" s="279">
        <f t="shared" si="4"/>
        <v>18444</v>
      </c>
      <c r="AB33" s="275">
        <v>0</v>
      </c>
      <c r="AC33" s="204">
        <v>0</v>
      </c>
      <c r="AD33" s="202">
        <v>0</v>
      </c>
      <c r="AE33" s="202">
        <v>0</v>
      </c>
      <c r="AF33" s="276">
        <v>0</v>
      </c>
      <c r="AH33" s="227">
        <f t="shared" si="0"/>
        <v>0</v>
      </c>
      <c r="AI33" s="228">
        <f t="shared" si="1"/>
        <v>0</v>
      </c>
      <c r="AJ33" s="229">
        <f t="shared" si="2"/>
        <v>0</v>
      </c>
      <c r="AN33" s="138"/>
      <c r="AO33" s="138"/>
      <c r="AP33" s="138"/>
      <c r="AQ33" s="138"/>
      <c r="AR33" s="138"/>
      <c r="AS33" s="138"/>
      <c r="AT33" s="138"/>
      <c r="AU33" s="138"/>
    </row>
    <row r="34" spans="1:47" s="139" customFormat="1" ht="13.8" x14ac:dyDescent="0.3">
      <c r="A34" s="277">
        <v>410</v>
      </c>
      <c r="B34" s="211">
        <v>410057248</v>
      </c>
      <c r="C34" s="212" t="s">
        <v>21</v>
      </c>
      <c r="D34" s="211">
        <v>57</v>
      </c>
      <c r="E34" s="212" t="s">
        <v>23</v>
      </c>
      <c r="F34" s="211">
        <v>248</v>
      </c>
      <c r="G34" s="212" t="s">
        <v>30</v>
      </c>
      <c r="H34" s="297">
        <v>6</v>
      </c>
      <c r="I34" s="202">
        <v>8974</v>
      </c>
      <c r="J34" s="202">
        <v>695</v>
      </c>
      <c r="K34" s="202">
        <v>0</v>
      </c>
      <c r="L34" s="202">
        <v>893</v>
      </c>
      <c r="M34" s="279">
        <v>10562</v>
      </c>
      <c r="O34" s="281">
        <v>0</v>
      </c>
      <c r="P34" s="282">
        <v>0</v>
      </c>
      <c r="Q34" s="205">
        <v>0.09</v>
      </c>
      <c r="R34" s="205">
        <v>4.9600993687720175E-2</v>
      </c>
      <c r="S34" s="272">
        <f t="shared" si="3"/>
        <v>0</v>
      </c>
      <c r="U34" s="287">
        <v>58014</v>
      </c>
      <c r="V34" s="288">
        <v>0</v>
      </c>
      <c r="W34" s="288">
        <v>0</v>
      </c>
      <c r="X34" s="288">
        <v>0</v>
      </c>
      <c r="Y34" s="288">
        <v>5358</v>
      </c>
      <c r="Z34" s="279">
        <f t="shared" si="4"/>
        <v>63372</v>
      </c>
      <c r="AB34" s="275">
        <v>0</v>
      </c>
      <c r="AC34" s="204">
        <v>0</v>
      </c>
      <c r="AD34" s="202">
        <v>0</v>
      </c>
      <c r="AE34" s="202">
        <v>0</v>
      </c>
      <c r="AF34" s="276">
        <v>0</v>
      </c>
      <c r="AH34" s="227">
        <f t="shared" si="0"/>
        <v>0</v>
      </c>
      <c r="AI34" s="228">
        <f t="shared" si="1"/>
        <v>0</v>
      </c>
      <c r="AJ34" s="229">
        <f t="shared" si="2"/>
        <v>0</v>
      </c>
      <c r="AN34" s="138"/>
      <c r="AO34" s="138"/>
      <c r="AP34" s="138"/>
      <c r="AQ34" s="138"/>
      <c r="AR34" s="138"/>
      <c r="AS34" s="138"/>
      <c r="AT34" s="138"/>
      <c r="AU34" s="138"/>
    </row>
    <row r="35" spans="1:47" s="139" customFormat="1" ht="13.8" x14ac:dyDescent="0.3">
      <c r="A35" s="277">
        <v>410</v>
      </c>
      <c r="B35" s="211">
        <v>410057262</v>
      </c>
      <c r="C35" s="212" t="s">
        <v>21</v>
      </c>
      <c r="D35" s="211">
        <v>57</v>
      </c>
      <c r="E35" s="212" t="s">
        <v>23</v>
      </c>
      <c r="F35" s="211">
        <v>262</v>
      </c>
      <c r="G35" s="212" t="s">
        <v>31</v>
      </c>
      <c r="H35" s="297">
        <v>1</v>
      </c>
      <c r="I35" s="202">
        <v>8643</v>
      </c>
      <c r="J35" s="202">
        <v>4054</v>
      </c>
      <c r="K35" s="202">
        <v>0</v>
      </c>
      <c r="L35" s="202">
        <v>893</v>
      </c>
      <c r="M35" s="279">
        <v>13590</v>
      </c>
      <c r="O35" s="281">
        <v>0</v>
      </c>
      <c r="P35" s="282">
        <v>0</v>
      </c>
      <c r="Q35" s="205">
        <v>0.09</v>
      </c>
      <c r="R35" s="205">
        <v>6.2729250969370418E-2</v>
      </c>
      <c r="S35" s="272">
        <f t="shared" si="3"/>
        <v>0</v>
      </c>
      <c r="U35" s="287">
        <v>12697</v>
      </c>
      <c r="V35" s="288">
        <v>0</v>
      </c>
      <c r="W35" s="288">
        <v>0</v>
      </c>
      <c r="X35" s="288">
        <v>0</v>
      </c>
      <c r="Y35" s="288">
        <v>893</v>
      </c>
      <c r="Z35" s="279">
        <f t="shared" si="4"/>
        <v>13590</v>
      </c>
      <c r="AB35" s="275">
        <v>0</v>
      </c>
      <c r="AC35" s="204">
        <v>0</v>
      </c>
      <c r="AD35" s="202">
        <v>0</v>
      </c>
      <c r="AE35" s="202">
        <v>0</v>
      </c>
      <c r="AF35" s="276">
        <v>0</v>
      </c>
      <c r="AH35" s="227">
        <f t="shared" si="0"/>
        <v>0</v>
      </c>
      <c r="AI35" s="228">
        <f t="shared" si="1"/>
        <v>0</v>
      </c>
      <c r="AJ35" s="229">
        <f t="shared" si="2"/>
        <v>0</v>
      </c>
      <c r="AN35" s="138"/>
      <c r="AO35" s="138"/>
      <c r="AP35" s="138"/>
      <c r="AQ35" s="138"/>
      <c r="AR35" s="138"/>
      <c r="AS35" s="138"/>
      <c r="AT35" s="138"/>
      <c r="AU35" s="138"/>
    </row>
    <row r="36" spans="1:47" s="139" customFormat="1" ht="13.8" x14ac:dyDescent="0.3">
      <c r="A36" s="277">
        <v>412</v>
      </c>
      <c r="B36" s="211">
        <v>412035016</v>
      </c>
      <c r="C36" s="212" t="s">
        <v>34</v>
      </c>
      <c r="D36" s="211">
        <v>35</v>
      </c>
      <c r="E36" s="212" t="s">
        <v>22</v>
      </c>
      <c r="F36" s="211">
        <v>16</v>
      </c>
      <c r="G36" s="212" t="s">
        <v>187</v>
      </c>
      <c r="H36" s="297">
        <v>2</v>
      </c>
      <c r="I36" s="202">
        <v>11564.065731262874</v>
      </c>
      <c r="J36" s="202">
        <v>481</v>
      </c>
      <c r="K36" s="202">
        <v>0</v>
      </c>
      <c r="L36" s="202">
        <v>893</v>
      </c>
      <c r="M36" s="279">
        <v>12938.065731262874</v>
      </c>
      <c r="O36" s="281">
        <v>0</v>
      </c>
      <c r="P36" s="282">
        <v>0</v>
      </c>
      <c r="Q36" s="205">
        <v>0.09</v>
      </c>
      <c r="R36" s="205">
        <v>4.9152674361417147E-2</v>
      </c>
      <c r="S36" s="272">
        <f t="shared" si="3"/>
        <v>0</v>
      </c>
      <c r="U36" s="287">
        <v>24090</v>
      </c>
      <c r="V36" s="288">
        <v>0</v>
      </c>
      <c r="W36" s="288">
        <v>0</v>
      </c>
      <c r="X36" s="288">
        <v>0</v>
      </c>
      <c r="Y36" s="288">
        <v>1786</v>
      </c>
      <c r="Z36" s="279">
        <f t="shared" si="4"/>
        <v>25876</v>
      </c>
      <c r="AB36" s="275">
        <v>0</v>
      </c>
      <c r="AC36" s="204">
        <v>0</v>
      </c>
      <c r="AD36" s="202">
        <v>0</v>
      </c>
      <c r="AE36" s="202">
        <v>0</v>
      </c>
      <c r="AF36" s="276">
        <v>0</v>
      </c>
      <c r="AH36" s="227">
        <f t="shared" si="0"/>
        <v>0</v>
      </c>
      <c r="AI36" s="228">
        <f t="shared" si="1"/>
        <v>0</v>
      </c>
      <c r="AJ36" s="229">
        <f t="shared" si="2"/>
        <v>0</v>
      </c>
      <c r="AN36" s="138"/>
      <c r="AO36" s="138"/>
      <c r="AP36" s="138"/>
      <c r="AQ36" s="138"/>
      <c r="AR36" s="138"/>
      <c r="AS36" s="138"/>
      <c r="AT36" s="138"/>
      <c r="AU36" s="138"/>
    </row>
    <row r="37" spans="1:47" s="139" customFormat="1" ht="13.8" x14ac:dyDescent="0.3">
      <c r="A37" s="277">
        <v>412</v>
      </c>
      <c r="B37" s="211">
        <v>412035035</v>
      </c>
      <c r="C37" s="212" t="s">
        <v>34</v>
      </c>
      <c r="D37" s="211">
        <v>35</v>
      </c>
      <c r="E37" s="212" t="s">
        <v>22</v>
      </c>
      <c r="F37" s="211">
        <v>35</v>
      </c>
      <c r="G37" s="212" t="s">
        <v>22</v>
      </c>
      <c r="H37" s="297">
        <v>488</v>
      </c>
      <c r="I37" s="202">
        <v>12108</v>
      </c>
      <c r="J37" s="202">
        <v>4182</v>
      </c>
      <c r="K37" s="202">
        <v>0</v>
      </c>
      <c r="L37" s="202">
        <v>893</v>
      </c>
      <c r="M37" s="279">
        <v>17183</v>
      </c>
      <c r="O37" s="281">
        <v>0</v>
      </c>
      <c r="P37" s="282">
        <v>0</v>
      </c>
      <c r="Q37" s="205">
        <v>0.18</v>
      </c>
      <c r="R37" s="205">
        <v>0.15096254097872849</v>
      </c>
      <c r="S37" s="272">
        <f t="shared" si="3"/>
        <v>0</v>
      </c>
      <c r="U37" s="287">
        <v>7949520</v>
      </c>
      <c r="V37" s="288">
        <v>0</v>
      </c>
      <c r="W37" s="288">
        <v>0</v>
      </c>
      <c r="X37" s="288">
        <v>0</v>
      </c>
      <c r="Y37" s="288">
        <v>435784</v>
      </c>
      <c r="Z37" s="279">
        <f t="shared" si="4"/>
        <v>8385304</v>
      </c>
      <c r="AB37" s="275">
        <v>0</v>
      </c>
      <c r="AC37" s="204">
        <v>0</v>
      </c>
      <c r="AD37" s="202">
        <v>0</v>
      </c>
      <c r="AE37" s="202">
        <v>0</v>
      </c>
      <c r="AF37" s="276">
        <v>0</v>
      </c>
      <c r="AH37" s="227">
        <f t="shared" si="0"/>
        <v>0</v>
      </c>
      <c r="AI37" s="228">
        <f t="shared" si="1"/>
        <v>0</v>
      </c>
      <c r="AJ37" s="229">
        <f t="shared" si="2"/>
        <v>0</v>
      </c>
      <c r="AN37" s="138"/>
      <c r="AO37" s="138"/>
      <c r="AP37" s="138"/>
      <c r="AQ37" s="138"/>
      <c r="AR37" s="138"/>
      <c r="AS37" s="138"/>
      <c r="AT37" s="138"/>
      <c r="AU37" s="138"/>
    </row>
    <row r="38" spans="1:47" s="139" customFormat="1" ht="13.8" x14ac:dyDescent="0.3">
      <c r="A38" s="277">
        <v>412</v>
      </c>
      <c r="B38" s="211">
        <v>412035044</v>
      </c>
      <c r="C38" s="212" t="s">
        <v>34</v>
      </c>
      <c r="D38" s="211">
        <v>35</v>
      </c>
      <c r="E38" s="212" t="s">
        <v>22</v>
      </c>
      <c r="F38" s="211">
        <v>44</v>
      </c>
      <c r="G38" s="212" t="s">
        <v>35</v>
      </c>
      <c r="H38" s="297">
        <v>6</v>
      </c>
      <c r="I38" s="202">
        <v>9773</v>
      </c>
      <c r="J38" s="202">
        <v>224</v>
      </c>
      <c r="K38" s="202">
        <v>0</v>
      </c>
      <c r="L38" s="202">
        <v>893</v>
      </c>
      <c r="M38" s="279">
        <v>10890</v>
      </c>
      <c r="O38" s="281">
        <v>0</v>
      </c>
      <c r="P38" s="282">
        <v>0</v>
      </c>
      <c r="Q38" s="205">
        <v>0.09</v>
      </c>
      <c r="R38" s="205">
        <v>5.7376212232234096E-2</v>
      </c>
      <c r="S38" s="272">
        <f t="shared" si="3"/>
        <v>0</v>
      </c>
      <c r="U38" s="287">
        <v>59982</v>
      </c>
      <c r="V38" s="288">
        <v>0</v>
      </c>
      <c r="W38" s="288">
        <v>0</v>
      </c>
      <c r="X38" s="288">
        <v>0</v>
      </c>
      <c r="Y38" s="288">
        <v>5358</v>
      </c>
      <c r="Z38" s="279">
        <f t="shared" si="4"/>
        <v>65340</v>
      </c>
      <c r="AB38" s="275">
        <v>0</v>
      </c>
      <c r="AC38" s="204">
        <v>0</v>
      </c>
      <c r="AD38" s="202">
        <v>0</v>
      </c>
      <c r="AE38" s="202">
        <v>0</v>
      </c>
      <c r="AF38" s="276">
        <v>0</v>
      </c>
      <c r="AH38" s="227">
        <f t="shared" si="0"/>
        <v>0</v>
      </c>
      <c r="AI38" s="228">
        <f t="shared" si="1"/>
        <v>0</v>
      </c>
      <c r="AJ38" s="229">
        <f t="shared" si="2"/>
        <v>0</v>
      </c>
      <c r="AN38" s="138"/>
      <c r="AO38" s="138"/>
      <c r="AP38" s="138"/>
      <c r="AQ38" s="138"/>
      <c r="AR38" s="138"/>
      <c r="AS38" s="138"/>
      <c r="AT38" s="138"/>
      <c r="AU38" s="138"/>
    </row>
    <row r="39" spans="1:47" s="139" customFormat="1" ht="13.8" x14ac:dyDescent="0.3">
      <c r="A39" s="277">
        <v>412</v>
      </c>
      <c r="B39" s="211">
        <v>412035057</v>
      </c>
      <c r="C39" s="212" t="s">
        <v>34</v>
      </c>
      <c r="D39" s="211">
        <v>35</v>
      </c>
      <c r="E39" s="212" t="s">
        <v>22</v>
      </c>
      <c r="F39" s="211">
        <v>57</v>
      </c>
      <c r="G39" s="212" t="s">
        <v>23</v>
      </c>
      <c r="H39" s="297">
        <v>2</v>
      </c>
      <c r="I39" s="202">
        <v>15045</v>
      </c>
      <c r="J39" s="202">
        <v>379</v>
      </c>
      <c r="K39" s="202">
        <v>0</v>
      </c>
      <c r="L39" s="202">
        <v>893</v>
      </c>
      <c r="M39" s="279">
        <v>16317</v>
      </c>
      <c r="O39" s="281">
        <v>0</v>
      </c>
      <c r="P39" s="282">
        <v>0</v>
      </c>
      <c r="Q39" s="205">
        <v>0.18</v>
      </c>
      <c r="R39" s="205">
        <v>0.13019288988377753</v>
      </c>
      <c r="S39" s="272">
        <f t="shared" si="3"/>
        <v>0</v>
      </c>
      <c r="U39" s="287">
        <v>30848</v>
      </c>
      <c r="V39" s="288">
        <v>0</v>
      </c>
      <c r="W39" s="288">
        <v>0</v>
      </c>
      <c r="X39" s="288">
        <v>0</v>
      </c>
      <c r="Y39" s="288">
        <v>1786</v>
      </c>
      <c r="Z39" s="279">
        <f t="shared" si="4"/>
        <v>32634</v>
      </c>
      <c r="AB39" s="275">
        <v>0</v>
      </c>
      <c r="AC39" s="204">
        <v>0</v>
      </c>
      <c r="AD39" s="202">
        <v>0</v>
      </c>
      <c r="AE39" s="202">
        <v>0</v>
      </c>
      <c r="AF39" s="276">
        <v>0</v>
      </c>
      <c r="AH39" s="227">
        <f t="shared" si="0"/>
        <v>0</v>
      </c>
      <c r="AI39" s="228">
        <f t="shared" si="1"/>
        <v>0</v>
      </c>
      <c r="AJ39" s="229">
        <f t="shared" si="2"/>
        <v>0</v>
      </c>
      <c r="AN39" s="138"/>
      <c r="AO39" s="138"/>
      <c r="AP39" s="138"/>
      <c r="AQ39" s="138"/>
      <c r="AR39" s="138"/>
      <c r="AS39" s="138"/>
      <c r="AT39" s="138"/>
      <c r="AU39" s="138"/>
    </row>
    <row r="40" spans="1:47" s="139" customFormat="1" ht="13.8" x14ac:dyDescent="0.3">
      <c r="A40" s="277">
        <v>412</v>
      </c>
      <c r="B40" s="211">
        <v>412035073</v>
      </c>
      <c r="C40" s="212" t="s">
        <v>34</v>
      </c>
      <c r="D40" s="211">
        <v>35</v>
      </c>
      <c r="E40" s="212" t="s">
        <v>22</v>
      </c>
      <c r="F40" s="211">
        <v>73</v>
      </c>
      <c r="G40" s="212" t="s">
        <v>37</v>
      </c>
      <c r="H40" s="297">
        <v>1</v>
      </c>
      <c r="I40" s="202">
        <v>15045</v>
      </c>
      <c r="J40" s="202">
        <v>10481</v>
      </c>
      <c r="K40" s="202">
        <v>0</v>
      </c>
      <c r="L40" s="202">
        <v>893</v>
      </c>
      <c r="M40" s="279">
        <v>26419</v>
      </c>
      <c r="O40" s="281">
        <v>0</v>
      </c>
      <c r="P40" s="282">
        <v>0</v>
      </c>
      <c r="Q40" s="205">
        <v>0.09</v>
      </c>
      <c r="R40" s="205">
        <v>5.9568197800701573E-3</v>
      </c>
      <c r="S40" s="272">
        <f t="shared" si="3"/>
        <v>0</v>
      </c>
      <c r="U40" s="287">
        <v>25526</v>
      </c>
      <c r="V40" s="288">
        <v>0</v>
      </c>
      <c r="W40" s="288">
        <v>0</v>
      </c>
      <c r="X40" s="288">
        <v>0</v>
      </c>
      <c r="Y40" s="288">
        <v>893</v>
      </c>
      <c r="Z40" s="279">
        <f t="shared" si="4"/>
        <v>26419</v>
      </c>
      <c r="AB40" s="275">
        <v>0</v>
      </c>
      <c r="AC40" s="204">
        <v>0</v>
      </c>
      <c r="AD40" s="202">
        <v>0</v>
      </c>
      <c r="AE40" s="202">
        <v>0</v>
      </c>
      <c r="AF40" s="276">
        <v>0</v>
      </c>
      <c r="AH40" s="227">
        <f t="shared" si="0"/>
        <v>0</v>
      </c>
      <c r="AI40" s="228">
        <f t="shared" si="1"/>
        <v>0</v>
      </c>
      <c r="AJ40" s="229">
        <f t="shared" si="2"/>
        <v>0</v>
      </c>
      <c r="AN40" s="138"/>
      <c r="AO40" s="138"/>
      <c r="AP40" s="138"/>
      <c r="AQ40" s="138"/>
      <c r="AR40" s="138"/>
      <c r="AS40" s="138"/>
      <c r="AT40" s="138"/>
      <c r="AU40" s="138"/>
    </row>
    <row r="41" spans="1:47" s="139" customFormat="1" ht="13.8" x14ac:dyDescent="0.3">
      <c r="A41" s="277">
        <v>412</v>
      </c>
      <c r="B41" s="211">
        <v>412035189</v>
      </c>
      <c r="C41" s="212" t="s">
        <v>34</v>
      </c>
      <c r="D41" s="211">
        <v>35</v>
      </c>
      <c r="E41" s="212" t="s">
        <v>22</v>
      </c>
      <c r="F41" s="211">
        <v>189</v>
      </c>
      <c r="G41" s="212" t="s">
        <v>38</v>
      </c>
      <c r="H41" s="297">
        <v>2</v>
      </c>
      <c r="I41" s="202">
        <v>9862</v>
      </c>
      <c r="J41" s="202">
        <v>3792</v>
      </c>
      <c r="K41" s="202">
        <v>0</v>
      </c>
      <c r="L41" s="202">
        <v>893</v>
      </c>
      <c r="M41" s="279">
        <v>14547</v>
      </c>
      <c r="O41" s="281">
        <v>0</v>
      </c>
      <c r="P41" s="282">
        <v>0</v>
      </c>
      <c r="Q41" s="205">
        <v>0.09</v>
      </c>
      <c r="R41" s="205">
        <v>3.6888229018838688E-3</v>
      </c>
      <c r="S41" s="272">
        <f t="shared" si="3"/>
        <v>0</v>
      </c>
      <c r="U41" s="287">
        <v>27308</v>
      </c>
      <c r="V41" s="288">
        <v>0</v>
      </c>
      <c r="W41" s="288">
        <v>0</v>
      </c>
      <c r="X41" s="288">
        <v>0</v>
      </c>
      <c r="Y41" s="288">
        <v>1786</v>
      </c>
      <c r="Z41" s="279">
        <f t="shared" si="4"/>
        <v>29094</v>
      </c>
      <c r="AB41" s="275">
        <v>0</v>
      </c>
      <c r="AC41" s="204">
        <v>0</v>
      </c>
      <c r="AD41" s="202">
        <v>0</v>
      </c>
      <c r="AE41" s="202">
        <v>0</v>
      </c>
      <c r="AF41" s="276">
        <v>0</v>
      </c>
      <c r="AH41" s="227">
        <f t="shared" si="0"/>
        <v>0</v>
      </c>
      <c r="AI41" s="228">
        <f t="shared" si="1"/>
        <v>0</v>
      </c>
      <c r="AJ41" s="229">
        <f t="shared" si="2"/>
        <v>0</v>
      </c>
      <c r="AN41" s="138"/>
      <c r="AO41" s="138"/>
      <c r="AP41" s="138"/>
      <c r="AQ41" s="138"/>
      <c r="AR41" s="138"/>
      <c r="AS41" s="138"/>
      <c r="AT41" s="138"/>
      <c r="AU41" s="138"/>
    </row>
    <row r="42" spans="1:47" s="139" customFormat="1" ht="13.8" x14ac:dyDescent="0.3">
      <c r="A42" s="277">
        <v>412</v>
      </c>
      <c r="B42" s="211">
        <v>412035220</v>
      </c>
      <c r="C42" s="212" t="s">
        <v>34</v>
      </c>
      <c r="D42" s="211">
        <v>35</v>
      </c>
      <c r="E42" s="212" t="s">
        <v>22</v>
      </c>
      <c r="F42" s="211">
        <v>220</v>
      </c>
      <c r="G42" s="212" t="s">
        <v>42</v>
      </c>
      <c r="H42" s="297">
        <v>6</v>
      </c>
      <c r="I42" s="202">
        <v>12913</v>
      </c>
      <c r="J42" s="202">
        <v>5145</v>
      </c>
      <c r="K42" s="202">
        <v>0</v>
      </c>
      <c r="L42" s="202">
        <v>893</v>
      </c>
      <c r="M42" s="279">
        <v>18951</v>
      </c>
      <c r="O42" s="281">
        <v>0</v>
      </c>
      <c r="P42" s="282">
        <v>0</v>
      </c>
      <c r="Q42" s="205">
        <v>0.09</v>
      </c>
      <c r="R42" s="205">
        <v>1.4823609411200473E-2</v>
      </c>
      <c r="S42" s="272">
        <f t="shared" si="3"/>
        <v>0</v>
      </c>
      <c r="U42" s="287">
        <v>108348</v>
      </c>
      <c r="V42" s="288">
        <v>0</v>
      </c>
      <c r="W42" s="288">
        <v>0</v>
      </c>
      <c r="X42" s="288">
        <v>0</v>
      </c>
      <c r="Y42" s="288">
        <v>5358</v>
      </c>
      <c r="Z42" s="279">
        <f t="shared" si="4"/>
        <v>113706</v>
      </c>
      <c r="AB42" s="275">
        <v>0</v>
      </c>
      <c r="AC42" s="204">
        <v>0</v>
      </c>
      <c r="AD42" s="202">
        <v>0</v>
      </c>
      <c r="AE42" s="202">
        <v>0</v>
      </c>
      <c r="AF42" s="276">
        <v>0</v>
      </c>
      <c r="AH42" s="227">
        <f t="shared" si="0"/>
        <v>0</v>
      </c>
      <c r="AI42" s="228">
        <f t="shared" si="1"/>
        <v>0</v>
      </c>
      <c r="AJ42" s="229">
        <f t="shared" si="2"/>
        <v>0</v>
      </c>
      <c r="AN42" s="138"/>
      <c r="AO42" s="138"/>
      <c r="AP42" s="138"/>
      <c r="AQ42" s="138"/>
      <c r="AR42" s="138"/>
      <c r="AS42" s="138"/>
      <c r="AT42" s="138"/>
      <c r="AU42" s="138"/>
    </row>
    <row r="43" spans="1:47" s="139" customFormat="1" ht="13.8" x14ac:dyDescent="0.3">
      <c r="A43" s="277">
        <v>412</v>
      </c>
      <c r="B43" s="211">
        <v>412035244</v>
      </c>
      <c r="C43" s="212" t="s">
        <v>34</v>
      </c>
      <c r="D43" s="211">
        <v>35</v>
      </c>
      <c r="E43" s="212" t="s">
        <v>22</v>
      </c>
      <c r="F43" s="211">
        <v>244</v>
      </c>
      <c r="G43" s="212" t="s">
        <v>43</v>
      </c>
      <c r="H43" s="297">
        <v>9</v>
      </c>
      <c r="I43" s="202">
        <v>11941</v>
      </c>
      <c r="J43" s="202">
        <v>4663</v>
      </c>
      <c r="K43" s="202">
        <v>0</v>
      </c>
      <c r="L43" s="202">
        <v>893</v>
      </c>
      <c r="M43" s="279">
        <v>17497</v>
      </c>
      <c r="O43" s="281">
        <v>0</v>
      </c>
      <c r="P43" s="282">
        <v>0</v>
      </c>
      <c r="Q43" s="205">
        <v>0.18</v>
      </c>
      <c r="R43" s="205">
        <v>0.11013649821134344</v>
      </c>
      <c r="S43" s="272">
        <f t="shared" si="3"/>
        <v>0</v>
      </c>
      <c r="U43" s="287">
        <v>149436</v>
      </c>
      <c r="V43" s="288">
        <v>0</v>
      </c>
      <c r="W43" s="288">
        <v>0</v>
      </c>
      <c r="X43" s="288">
        <v>0</v>
      </c>
      <c r="Y43" s="288">
        <v>8037</v>
      </c>
      <c r="Z43" s="279">
        <f t="shared" si="4"/>
        <v>157473</v>
      </c>
      <c r="AB43" s="275">
        <v>2</v>
      </c>
      <c r="AC43" s="204">
        <v>0</v>
      </c>
      <c r="AD43" s="202">
        <v>0</v>
      </c>
      <c r="AE43" s="202">
        <v>0</v>
      </c>
      <c r="AF43" s="276">
        <v>0</v>
      </c>
      <c r="AH43" s="227">
        <f t="shared" si="0"/>
        <v>0</v>
      </c>
      <c r="AI43" s="228">
        <f t="shared" si="1"/>
        <v>0</v>
      </c>
      <c r="AJ43" s="229">
        <f t="shared" si="2"/>
        <v>0</v>
      </c>
      <c r="AN43" s="138"/>
      <c r="AO43" s="138"/>
      <c r="AP43" s="138"/>
      <c r="AQ43" s="138"/>
      <c r="AR43" s="138"/>
      <c r="AS43" s="138"/>
      <c r="AT43" s="138"/>
      <c r="AU43" s="138"/>
    </row>
    <row r="44" spans="1:47" s="139" customFormat="1" ht="13.8" x14ac:dyDescent="0.3">
      <c r="A44" s="277">
        <v>412</v>
      </c>
      <c r="B44" s="211">
        <v>412035285</v>
      </c>
      <c r="C44" s="212" t="s">
        <v>34</v>
      </c>
      <c r="D44" s="211">
        <v>35</v>
      </c>
      <c r="E44" s="212" t="s">
        <v>22</v>
      </c>
      <c r="F44" s="211">
        <v>285</v>
      </c>
      <c r="G44" s="212" t="s">
        <v>44</v>
      </c>
      <c r="H44" s="297">
        <v>6</v>
      </c>
      <c r="I44" s="202">
        <v>9783</v>
      </c>
      <c r="J44" s="202">
        <v>2763</v>
      </c>
      <c r="K44" s="202">
        <v>0</v>
      </c>
      <c r="L44" s="202">
        <v>893</v>
      </c>
      <c r="M44" s="279">
        <v>13439</v>
      </c>
      <c r="O44" s="281">
        <v>0</v>
      </c>
      <c r="P44" s="282">
        <v>0</v>
      </c>
      <c r="Q44" s="205">
        <v>0.09</v>
      </c>
      <c r="R44" s="205">
        <v>3.5564245059522007E-2</v>
      </c>
      <c r="S44" s="272">
        <f t="shared" si="3"/>
        <v>0</v>
      </c>
      <c r="U44" s="287">
        <v>75276</v>
      </c>
      <c r="V44" s="288">
        <v>0</v>
      </c>
      <c r="W44" s="288">
        <v>0</v>
      </c>
      <c r="X44" s="288">
        <v>0</v>
      </c>
      <c r="Y44" s="288">
        <v>5358</v>
      </c>
      <c r="Z44" s="279">
        <f t="shared" si="4"/>
        <v>80634</v>
      </c>
      <c r="AB44" s="275">
        <v>0</v>
      </c>
      <c r="AC44" s="204">
        <v>0</v>
      </c>
      <c r="AD44" s="202">
        <v>0</v>
      </c>
      <c r="AE44" s="202">
        <v>0</v>
      </c>
      <c r="AF44" s="276">
        <v>0</v>
      </c>
      <c r="AH44" s="227">
        <f t="shared" si="0"/>
        <v>0</v>
      </c>
      <c r="AI44" s="228">
        <f t="shared" si="1"/>
        <v>0</v>
      </c>
      <c r="AJ44" s="229">
        <f t="shared" si="2"/>
        <v>0</v>
      </c>
      <c r="AN44" s="138"/>
      <c r="AO44" s="138"/>
      <c r="AP44" s="138"/>
      <c r="AQ44" s="138"/>
      <c r="AR44" s="138"/>
      <c r="AS44" s="138"/>
      <c r="AT44" s="138"/>
      <c r="AU44" s="138"/>
    </row>
    <row r="45" spans="1:47" s="139" customFormat="1" ht="13.8" x14ac:dyDescent="0.3">
      <c r="A45" s="277">
        <v>412</v>
      </c>
      <c r="B45" s="211">
        <v>412035293</v>
      </c>
      <c r="C45" s="212" t="s">
        <v>34</v>
      </c>
      <c r="D45" s="211">
        <v>35</v>
      </c>
      <c r="E45" s="212" t="s">
        <v>22</v>
      </c>
      <c r="F45" s="211">
        <v>293</v>
      </c>
      <c r="G45" s="212" t="s">
        <v>45</v>
      </c>
      <c r="H45" s="297">
        <v>1</v>
      </c>
      <c r="I45" s="202">
        <v>8944</v>
      </c>
      <c r="J45" s="202">
        <v>690</v>
      </c>
      <c r="K45" s="202">
        <v>0</v>
      </c>
      <c r="L45" s="202">
        <v>893</v>
      </c>
      <c r="M45" s="279">
        <v>10527</v>
      </c>
      <c r="O45" s="281">
        <v>0</v>
      </c>
      <c r="P45" s="282">
        <v>0</v>
      </c>
      <c r="Q45" s="205">
        <v>0.18</v>
      </c>
      <c r="R45" s="205">
        <v>6.2612029075594699E-3</v>
      </c>
      <c r="S45" s="272">
        <f t="shared" si="3"/>
        <v>0</v>
      </c>
      <c r="U45" s="287">
        <v>9634</v>
      </c>
      <c r="V45" s="288">
        <v>0</v>
      </c>
      <c r="W45" s="288">
        <v>0</v>
      </c>
      <c r="X45" s="288">
        <v>0</v>
      </c>
      <c r="Y45" s="288">
        <v>893</v>
      </c>
      <c r="Z45" s="279">
        <f t="shared" si="4"/>
        <v>10527</v>
      </c>
      <c r="AB45" s="275">
        <v>0</v>
      </c>
      <c r="AC45" s="204">
        <v>0</v>
      </c>
      <c r="AD45" s="202">
        <v>0</v>
      </c>
      <c r="AE45" s="202">
        <v>0</v>
      </c>
      <c r="AF45" s="276">
        <v>0</v>
      </c>
      <c r="AH45" s="227">
        <f t="shared" si="0"/>
        <v>0</v>
      </c>
      <c r="AI45" s="228">
        <f t="shared" si="1"/>
        <v>0</v>
      </c>
      <c r="AJ45" s="229">
        <f t="shared" si="2"/>
        <v>0</v>
      </c>
      <c r="AN45" s="138"/>
      <c r="AO45" s="138"/>
      <c r="AP45" s="138"/>
      <c r="AQ45" s="138"/>
      <c r="AR45" s="138"/>
      <c r="AS45" s="138"/>
      <c r="AT45" s="138"/>
      <c r="AU45" s="138"/>
    </row>
    <row r="46" spans="1:47" s="139" customFormat="1" ht="13.8" x14ac:dyDescent="0.3">
      <c r="A46" s="277">
        <v>412</v>
      </c>
      <c r="B46" s="211">
        <v>412035314</v>
      </c>
      <c r="C46" s="212" t="s">
        <v>34</v>
      </c>
      <c r="D46" s="211">
        <v>35</v>
      </c>
      <c r="E46" s="212" t="s">
        <v>22</v>
      </c>
      <c r="F46" s="211">
        <v>314</v>
      </c>
      <c r="G46" s="212" t="s">
        <v>46</v>
      </c>
      <c r="H46" s="297">
        <v>1</v>
      </c>
      <c r="I46" s="202">
        <v>10780</v>
      </c>
      <c r="J46" s="202">
        <v>8964</v>
      </c>
      <c r="K46" s="202">
        <v>0</v>
      </c>
      <c r="L46" s="202">
        <v>893</v>
      </c>
      <c r="M46" s="279">
        <v>20637</v>
      </c>
      <c r="O46" s="281">
        <v>0</v>
      </c>
      <c r="P46" s="282">
        <v>0</v>
      </c>
      <c r="Q46" s="205">
        <v>0.09</v>
      </c>
      <c r="R46" s="205">
        <v>2.0807861007599376E-3</v>
      </c>
      <c r="S46" s="272">
        <f t="shared" si="3"/>
        <v>0</v>
      </c>
      <c r="U46" s="287">
        <v>19744</v>
      </c>
      <c r="V46" s="288">
        <v>0</v>
      </c>
      <c r="W46" s="288">
        <v>0</v>
      </c>
      <c r="X46" s="288">
        <v>0</v>
      </c>
      <c r="Y46" s="288">
        <v>893</v>
      </c>
      <c r="Z46" s="279">
        <f t="shared" si="4"/>
        <v>20637</v>
      </c>
      <c r="AB46" s="275">
        <v>0</v>
      </c>
      <c r="AC46" s="204">
        <v>0</v>
      </c>
      <c r="AD46" s="202">
        <v>0</v>
      </c>
      <c r="AE46" s="202">
        <v>0</v>
      </c>
      <c r="AF46" s="276">
        <v>0</v>
      </c>
      <c r="AH46" s="227">
        <f t="shared" si="0"/>
        <v>0</v>
      </c>
      <c r="AI46" s="228">
        <f t="shared" si="1"/>
        <v>0</v>
      </c>
      <c r="AJ46" s="229">
        <f t="shared" si="2"/>
        <v>0</v>
      </c>
      <c r="AN46" s="138"/>
      <c r="AO46" s="138"/>
      <c r="AP46" s="138"/>
      <c r="AQ46" s="138"/>
      <c r="AR46" s="138"/>
      <c r="AS46" s="138"/>
      <c r="AT46" s="138"/>
      <c r="AU46" s="138"/>
    </row>
    <row r="47" spans="1:47" s="139" customFormat="1" ht="13.8" x14ac:dyDescent="0.3">
      <c r="A47" s="277">
        <v>412</v>
      </c>
      <c r="B47" s="211">
        <v>412035335</v>
      </c>
      <c r="C47" s="212" t="s">
        <v>34</v>
      </c>
      <c r="D47" s="211">
        <v>35</v>
      </c>
      <c r="E47" s="212" t="s">
        <v>22</v>
      </c>
      <c r="F47" s="211">
        <v>335</v>
      </c>
      <c r="G47" s="212" t="s">
        <v>47</v>
      </c>
      <c r="H47" s="297">
        <v>1</v>
      </c>
      <c r="I47" s="202">
        <v>10780</v>
      </c>
      <c r="J47" s="202">
        <v>7684</v>
      </c>
      <c r="K47" s="202">
        <v>0</v>
      </c>
      <c r="L47" s="202">
        <v>893</v>
      </c>
      <c r="M47" s="279">
        <v>19357</v>
      </c>
      <c r="O47" s="281">
        <v>0</v>
      </c>
      <c r="P47" s="282">
        <v>0</v>
      </c>
      <c r="Q47" s="205">
        <v>0.09</v>
      </c>
      <c r="R47" s="205">
        <v>3.497635693010836E-4</v>
      </c>
      <c r="S47" s="272">
        <f t="shared" si="3"/>
        <v>0</v>
      </c>
      <c r="U47" s="287">
        <v>18464</v>
      </c>
      <c r="V47" s="288">
        <v>0</v>
      </c>
      <c r="W47" s="288">
        <v>0</v>
      </c>
      <c r="X47" s="288">
        <v>0</v>
      </c>
      <c r="Y47" s="288">
        <v>893</v>
      </c>
      <c r="Z47" s="279">
        <f t="shared" si="4"/>
        <v>19357</v>
      </c>
      <c r="AB47" s="275">
        <v>0</v>
      </c>
      <c r="AC47" s="204">
        <v>0</v>
      </c>
      <c r="AD47" s="202">
        <v>0</v>
      </c>
      <c r="AE47" s="202">
        <v>0</v>
      </c>
      <c r="AF47" s="276">
        <v>0</v>
      </c>
      <c r="AH47" s="227">
        <f t="shared" si="0"/>
        <v>0</v>
      </c>
      <c r="AI47" s="228">
        <f t="shared" si="1"/>
        <v>0</v>
      </c>
      <c r="AJ47" s="229">
        <f t="shared" si="2"/>
        <v>0</v>
      </c>
      <c r="AN47" s="138"/>
      <c r="AO47" s="138"/>
      <c r="AP47" s="138"/>
      <c r="AQ47" s="138"/>
      <c r="AR47" s="138"/>
      <c r="AS47" s="138"/>
      <c r="AT47" s="138"/>
      <c r="AU47" s="138"/>
    </row>
    <row r="48" spans="1:47" s="139" customFormat="1" ht="13.8" x14ac:dyDescent="0.3">
      <c r="A48" s="277">
        <v>412</v>
      </c>
      <c r="B48" s="211">
        <v>412035336</v>
      </c>
      <c r="C48" s="212" t="s">
        <v>34</v>
      </c>
      <c r="D48" s="211">
        <v>35</v>
      </c>
      <c r="E48" s="212" t="s">
        <v>22</v>
      </c>
      <c r="F48" s="211">
        <v>336</v>
      </c>
      <c r="G48" s="212" t="s">
        <v>48</v>
      </c>
      <c r="H48" s="297">
        <v>1</v>
      </c>
      <c r="I48" s="202">
        <v>10780</v>
      </c>
      <c r="J48" s="202">
        <v>2846</v>
      </c>
      <c r="K48" s="202">
        <v>0</v>
      </c>
      <c r="L48" s="202">
        <v>893</v>
      </c>
      <c r="M48" s="279">
        <v>14519</v>
      </c>
      <c r="O48" s="281">
        <v>0</v>
      </c>
      <c r="P48" s="282">
        <v>0</v>
      </c>
      <c r="Q48" s="205">
        <v>0.09</v>
      </c>
      <c r="R48" s="205">
        <v>3.7803223698042246E-2</v>
      </c>
      <c r="S48" s="272">
        <f t="shared" si="3"/>
        <v>0</v>
      </c>
      <c r="U48" s="287">
        <v>13626</v>
      </c>
      <c r="V48" s="288">
        <v>0</v>
      </c>
      <c r="W48" s="288">
        <v>0</v>
      </c>
      <c r="X48" s="288">
        <v>0</v>
      </c>
      <c r="Y48" s="288">
        <v>893</v>
      </c>
      <c r="Z48" s="279">
        <f t="shared" si="4"/>
        <v>14519</v>
      </c>
      <c r="AB48" s="275">
        <v>0</v>
      </c>
      <c r="AC48" s="204">
        <v>0</v>
      </c>
      <c r="AD48" s="202">
        <v>0</v>
      </c>
      <c r="AE48" s="202">
        <v>0</v>
      </c>
      <c r="AF48" s="276">
        <v>0</v>
      </c>
      <c r="AH48" s="227">
        <f t="shared" si="0"/>
        <v>0</v>
      </c>
      <c r="AI48" s="228">
        <f t="shared" si="1"/>
        <v>0</v>
      </c>
      <c r="AJ48" s="229">
        <f t="shared" si="2"/>
        <v>0</v>
      </c>
      <c r="AN48" s="138"/>
      <c r="AO48" s="138"/>
      <c r="AP48" s="138"/>
      <c r="AQ48" s="138"/>
      <c r="AR48" s="138"/>
      <c r="AS48" s="138"/>
      <c r="AT48" s="138"/>
      <c r="AU48" s="138"/>
    </row>
    <row r="49" spans="1:47" s="139" customFormat="1" ht="13.8" x14ac:dyDescent="0.3">
      <c r="A49" s="277">
        <v>413</v>
      </c>
      <c r="B49" s="211">
        <v>413114091</v>
      </c>
      <c r="C49" s="212" t="s">
        <v>50</v>
      </c>
      <c r="D49" s="211">
        <v>114</v>
      </c>
      <c r="E49" s="212" t="s">
        <v>51</v>
      </c>
      <c r="F49" s="211">
        <v>91</v>
      </c>
      <c r="G49" s="212" t="s">
        <v>52</v>
      </c>
      <c r="H49" s="297">
        <v>4</v>
      </c>
      <c r="I49" s="202">
        <v>12117</v>
      </c>
      <c r="J49" s="202">
        <v>15576</v>
      </c>
      <c r="K49" s="202">
        <v>0</v>
      </c>
      <c r="L49" s="202">
        <v>893</v>
      </c>
      <c r="M49" s="279">
        <v>28586</v>
      </c>
      <c r="O49" s="281">
        <v>0</v>
      </c>
      <c r="P49" s="282">
        <v>0</v>
      </c>
      <c r="Q49" s="205">
        <v>0.09</v>
      </c>
      <c r="R49" s="205">
        <v>2.7725044696370778E-2</v>
      </c>
      <c r="S49" s="272">
        <f t="shared" si="3"/>
        <v>0</v>
      </c>
      <c r="U49" s="287">
        <v>110772</v>
      </c>
      <c r="V49" s="288">
        <v>0</v>
      </c>
      <c r="W49" s="288">
        <v>0</v>
      </c>
      <c r="X49" s="288">
        <v>0</v>
      </c>
      <c r="Y49" s="288">
        <v>3572</v>
      </c>
      <c r="Z49" s="279">
        <f t="shared" si="4"/>
        <v>114344</v>
      </c>
      <c r="AB49" s="275">
        <v>0</v>
      </c>
      <c r="AC49" s="204">
        <v>0</v>
      </c>
      <c r="AD49" s="202">
        <v>0</v>
      </c>
      <c r="AE49" s="202">
        <v>0</v>
      </c>
      <c r="AF49" s="276">
        <v>0</v>
      </c>
      <c r="AH49" s="227">
        <f t="shared" si="0"/>
        <v>0</v>
      </c>
      <c r="AI49" s="228">
        <f t="shared" si="1"/>
        <v>0</v>
      </c>
      <c r="AJ49" s="229">
        <f t="shared" si="2"/>
        <v>0</v>
      </c>
      <c r="AN49" s="138"/>
      <c r="AO49" s="138"/>
      <c r="AP49" s="138"/>
      <c r="AQ49" s="138"/>
      <c r="AR49" s="138"/>
      <c r="AS49" s="138"/>
      <c r="AT49" s="138"/>
      <c r="AU49" s="138"/>
    </row>
    <row r="50" spans="1:47" s="139" customFormat="1" ht="13.8" x14ac:dyDescent="0.3">
      <c r="A50" s="277">
        <v>413</v>
      </c>
      <c r="B50" s="211">
        <v>413114114</v>
      </c>
      <c r="C50" s="212" t="s">
        <v>50</v>
      </c>
      <c r="D50" s="211">
        <v>114</v>
      </c>
      <c r="E50" s="212" t="s">
        <v>51</v>
      </c>
      <c r="F50" s="211">
        <v>114</v>
      </c>
      <c r="G50" s="212" t="s">
        <v>51</v>
      </c>
      <c r="H50" s="297">
        <v>65</v>
      </c>
      <c r="I50" s="202">
        <v>11244</v>
      </c>
      <c r="J50" s="202">
        <v>2329</v>
      </c>
      <c r="K50" s="202">
        <v>0</v>
      </c>
      <c r="L50" s="202">
        <v>893</v>
      </c>
      <c r="M50" s="279">
        <v>14466</v>
      </c>
      <c r="O50" s="281">
        <v>0</v>
      </c>
      <c r="P50" s="282">
        <v>0</v>
      </c>
      <c r="Q50" s="205">
        <v>0.18</v>
      </c>
      <c r="R50" s="205">
        <v>4.4071545160253092E-2</v>
      </c>
      <c r="S50" s="272">
        <f t="shared" si="3"/>
        <v>0</v>
      </c>
      <c r="U50" s="287">
        <v>882245</v>
      </c>
      <c r="V50" s="288">
        <v>0</v>
      </c>
      <c r="W50" s="288">
        <v>0</v>
      </c>
      <c r="X50" s="288">
        <v>0</v>
      </c>
      <c r="Y50" s="288">
        <v>58045</v>
      </c>
      <c r="Z50" s="279">
        <f t="shared" si="4"/>
        <v>940290</v>
      </c>
      <c r="AB50" s="275">
        <v>0</v>
      </c>
      <c r="AC50" s="204">
        <v>0</v>
      </c>
      <c r="AD50" s="202">
        <v>0</v>
      </c>
      <c r="AE50" s="202">
        <v>0</v>
      </c>
      <c r="AF50" s="276">
        <v>0</v>
      </c>
      <c r="AH50" s="227">
        <f t="shared" si="0"/>
        <v>0</v>
      </c>
      <c r="AI50" s="228">
        <f t="shared" si="1"/>
        <v>0</v>
      </c>
      <c r="AJ50" s="229">
        <f t="shared" si="2"/>
        <v>0</v>
      </c>
      <c r="AN50" s="138"/>
      <c r="AO50" s="138"/>
      <c r="AP50" s="138"/>
      <c r="AQ50" s="138"/>
      <c r="AR50" s="138"/>
      <c r="AS50" s="138"/>
      <c r="AT50" s="138"/>
      <c r="AU50" s="138"/>
    </row>
    <row r="51" spans="1:47" s="139" customFormat="1" ht="13.8" x14ac:dyDescent="0.3">
      <c r="A51" s="277">
        <v>413</v>
      </c>
      <c r="B51" s="211">
        <v>413114210</v>
      </c>
      <c r="C51" s="212" t="s">
        <v>50</v>
      </c>
      <c r="D51" s="211">
        <v>114</v>
      </c>
      <c r="E51" s="212" t="s">
        <v>51</v>
      </c>
      <c r="F51" s="211">
        <v>210</v>
      </c>
      <c r="G51" s="212" t="s">
        <v>54</v>
      </c>
      <c r="H51" s="297">
        <v>1</v>
      </c>
      <c r="I51" s="202">
        <v>9555</v>
      </c>
      <c r="J51" s="202">
        <v>3065</v>
      </c>
      <c r="K51" s="202">
        <v>0</v>
      </c>
      <c r="L51" s="202">
        <v>893</v>
      </c>
      <c r="M51" s="279">
        <v>13513</v>
      </c>
      <c r="O51" s="281">
        <v>0</v>
      </c>
      <c r="P51" s="282">
        <v>0</v>
      </c>
      <c r="Q51" s="205">
        <v>0.09</v>
      </c>
      <c r="R51" s="205">
        <v>6.4299725287241705E-2</v>
      </c>
      <c r="S51" s="272">
        <f t="shared" si="3"/>
        <v>0</v>
      </c>
      <c r="U51" s="287">
        <v>12620</v>
      </c>
      <c r="V51" s="288">
        <v>0</v>
      </c>
      <c r="W51" s="288">
        <v>0</v>
      </c>
      <c r="X51" s="288">
        <v>0</v>
      </c>
      <c r="Y51" s="288">
        <v>893</v>
      </c>
      <c r="Z51" s="279">
        <f t="shared" si="4"/>
        <v>13513</v>
      </c>
      <c r="AB51" s="275">
        <v>0</v>
      </c>
      <c r="AC51" s="204">
        <v>0</v>
      </c>
      <c r="AD51" s="202">
        <v>0</v>
      </c>
      <c r="AE51" s="202">
        <v>0</v>
      </c>
      <c r="AF51" s="276">
        <v>0</v>
      </c>
      <c r="AH51" s="227">
        <f t="shared" si="0"/>
        <v>0</v>
      </c>
      <c r="AI51" s="228">
        <f t="shared" si="1"/>
        <v>0</v>
      </c>
      <c r="AJ51" s="229">
        <f t="shared" si="2"/>
        <v>0</v>
      </c>
      <c r="AN51" s="138"/>
      <c r="AO51" s="138"/>
      <c r="AP51" s="138"/>
      <c r="AQ51" s="138"/>
      <c r="AR51" s="138"/>
      <c r="AS51" s="138"/>
      <c r="AT51" s="138"/>
      <c r="AU51" s="138"/>
    </row>
    <row r="52" spans="1:47" s="139" customFormat="1" ht="13.8" x14ac:dyDescent="0.3">
      <c r="A52" s="277">
        <v>413</v>
      </c>
      <c r="B52" s="211">
        <v>413114253</v>
      </c>
      <c r="C52" s="212" t="s">
        <v>50</v>
      </c>
      <c r="D52" s="211">
        <v>114</v>
      </c>
      <c r="E52" s="212" t="s">
        <v>51</v>
      </c>
      <c r="F52" s="211">
        <v>253</v>
      </c>
      <c r="G52" s="212" t="s">
        <v>55</v>
      </c>
      <c r="H52" s="297">
        <v>3</v>
      </c>
      <c r="I52" s="202">
        <v>10127</v>
      </c>
      <c r="J52" s="202">
        <v>23139</v>
      </c>
      <c r="K52" s="202">
        <v>0</v>
      </c>
      <c r="L52" s="202">
        <v>893</v>
      </c>
      <c r="M52" s="279">
        <v>34159</v>
      </c>
      <c r="O52" s="281">
        <v>0</v>
      </c>
      <c r="P52" s="282">
        <v>0</v>
      </c>
      <c r="Q52" s="205">
        <v>0.09</v>
      </c>
      <c r="R52" s="205">
        <v>5.0069497838320556E-2</v>
      </c>
      <c r="S52" s="272">
        <f t="shared" si="3"/>
        <v>0</v>
      </c>
      <c r="U52" s="287">
        <v>99798</v>
      </c>
      <c r="V52" s="288">
        <v>0</v>
      </c>
      <c r="W52" s="288">
        <v>0</v>
      </c>
      <c r="X52" s="288">
        <v>0</v>
      </c>
      <c r="Y52" s="288">
        <v>2679</v>
      </c>
      <c r="Z52" s="279">
        <f t="shared" si="4"/>
        <v>102477</v>
      </c>
      <c r="AB52" s="275">
        <v>2</v>
      </c>
      <c r="AC52" s="204">
        <v>0</v>
      </c>
      <c r="AD52" s="202">
        <v>0</v>
      </c>
      <c r="AE52" s="202">
        <v>0</v>
      </c>
      <c r="AF52" s="276">
        <v>0</v>
      </c>
      <c r="AH52" s="227">
        <f t="shared" si="0"/>
        <v>0</v>
      </c>
      <c r="AI52" s="228">
        <f t="shared" si="1"/>
        <v>0</v>
      </c>
      <c r="AJ52" s="229">
        <f t="shared" si="2"/>
        <v>0</v>
      </c>
      <c r="AN52" s="138"/>
      <c r="AO52" s="138"/>
      <c r="AP52" s="138"/>
      <c r="AQ52" s="138"/>
      <c r="AR52" s="138"/>
      <c r="AS52" s="138"/>
      <c r="AT52" s="138"/>
      <c r="AU52" s="138"/>
    </row>
    <row r="53" spans="1:47" s="139" customFormat="1" ht="13.8" x14ac:dyDescent="0.3">
      <c r="A53" s="277">
        <v>413</v>
      </c>
      <c r="B53" s="211">
        <v>413114670</v>
      </c>
      <c r="C53" s="212" t="s">
        <v>50</v>
      </c>
      <c r="D53" s="211">
        <v>114</v>
      </c>
      <c r="E53" s="212" t="s">
        <v>51</v>
      </c>
      <c r="F53" s="211">
        <v>670</v>
      </c>
      <c r="G53" s="212" t="s">
        <v>56</v>
      </c>
      <c r="H53" s="297">
        <v>28</v>
      </c>
      <c r="I53" s="202">
        <v>9466</v>
      </c>
      <c r="J53" s="202">
        <v>8558</v>
      </c>
      <c r="K53" s="202">
        <v>0</v>
      </c>
      <c r="L53" s="202">
        <v>893</v>
      </c>
      <c r="M53" s="279">
        <v>18917</v>
      </c>
      <c r="O53" s="281">
        <v>0</v>
      </c>
      <c r="P53" s="282">
        <v>0</v>
      </c>
      <c r="Q53" s="205">
        <v>0.09</v>
      </c>
      <c r="R53" s="205">
        <v>8.1085897208531529E-2</v>
      </c>
      <c r="S53" s="272">
        <f t="shared" si="3"/>
        <v>0</v>
      </c>
      <c r="U53" s="287">
        <v>504672</v>
      </c>
      <c r="V53" s="288">
        <v>0</v>
      </c>
      <c r="W53" s="288">
        <v>0</v>
      </c>
      <c r="X53" s="288">
        <v>0</v>
      </c>
      <c r="Y53" s="288">
        <v>25004</v>
      </c>
      <c r="Z53" s="279">
        <f t="shared" si="4"/>
        <v>529676</v>
      </c>
      <c r="AB53" s="275">
        <v>1</v>
      </c>
      <c r="AC53" s="204">
        <v>0</v>
      </c>
      <c r="AD53" s="202">
        <v>0</v>
      </c>
      <c r="AE53" s="202">
        <v>0</v>
      </c>
      <c r="AF53" s="276">
        <v>0</v>
      </c>
      <c r="AH53" s="227">
        <f t="shared" si="0"/>
        <v>0</v>
      </c>
      <c r="AI53" s="228">
        <f t="shared" si="1"/>
        <v>0</v>
      </c>
      <c r="AJ53" s="229">
        <f t="shared" si="2"/>
        <v>0</v>
      </c>
      <c r="AN53" s="138"/>
      <c r="AO53" s="138"/>
      <c r="AP53" s="138"/>
      <c r="AQ53" s="138"/>
      <c r="AR53" s="138"/>
      <c r="AS53" s="138"/>
      <c r="AT53" s="138"/>
      <c r="AU53" s="138"/>
    </row>
    <row r="54" spans="1:47" s="139" customFormat="1" ht="13.8" x14ac:dyDescent="0.3">
      <c r="A54" s="277">
        <v>413</v>
      </c>
      <c r="B54" s="211">
        <v>413114674</v>
      </c>
      <c r="C54" s="212" t="s">
        <v>50</v>
      </c>
      <c r="D54" s="211">
        <v>114</v>
      </c>
      <c r="E54" s="212" t="s">
        <v>51</v>
      </c>
      <c r="F54" s="211">
        <v>674</v>
      </c>
      <c r="G54" s="212" t="s">
        <v>57</v>
      </c>
      <c r="H54" s="297">
        <v>41</v>
      </c>
      <c r="I54" s="202">
        <v>11010</v>
      </c>
      <c r="J54" s="202">
        <v>4084</v>
      </c>
      <c r="K54" s="202">
        <v>0</v>
      </c>
      <c r="L54" s="202">
        <v>893</v>
      </c>
      <c r="M54" s="279">
        <v>15987</v>
      </c>
      <c r="O54" s="281">
        <v>0</v>
      </c>
      <c r="P54" s="282">
        <v>0</v>
      </c>
      <c r="Q54" s="205">
        <v>0.18</v>
      </c>
      <c r="R54" s="205">
        <v>4.952941453702054E-2</v>
      </c>
      <c r="S54" s="272">
        <f t="shared" si="3"/>
        <v>0</v>
      </c>
      <c r="U54" s="287">
        <v>618854</v>
      </c>
      <c r="V54" s="288">
        <v>0</v>
      </c>
      <c r="W54" s="288">
        <v>0</v>
      </c>
      <c r="X54" s="288">
        <v>0</v>
      </c>
      <c r="Y54" s="288">
        <v>36613</v>
      </c>
      <c r="Z54" s="279">
        <f t="shared" si="4"/>
        <v>655467</v>
      </c>
      <c r="AB54" s="275">
        <v>0</v>
      </c>
      <c r="AC54" s="204">
        <v>0</v>
      </c>
      <c r="AD54" s="202">
        <v>0</v>
      </c>
      <c r="AE54" s="202">
        <v>0</v>
      </c>
      <c r="AF54" s="276">
        <v>0</v>
      </c>
      <c r="AH54" s="227">
        <f t="shared" si="0"/>
        <v>0</v>
      </c>
      <c r="AI54" s="228">
        <f t="shared" si="1"/>
        <v>0</v>
      </c>
      <c r="AJ54" s="229">
        <f t="shared" si="2"/>
        <v>0</v>
      </c>
      <c r="AN54" s="138"/>
      <c r="AO54" s="138"/>
      <c r="AP54" s="138"/>
      <c r="AQ54" s="138"/>
      <c r="AR54" s="138"/>
      <c r="AS54" s="138"/>
      <c r="AT54" s="138"/>
      <c r="AU54" s="138"/>
    </row>
    <row r="55" spans="1:47" s="139" customFormat="1" ht="13.8" x14ac:dyDescent="0.3">
      <c r="A55" s="277">
        <v>413</v>
      </c>
      <c r="B55" s="211">
        <v>413114683</v>
      </c>
      <c r="C55" s="212" t="s">
        <v>50</v>
      </c>
      <c r="D55" s="211">
        <v>114</v>
      </c>
      <c r="E55" s="212" t="s">
        <v>51</v>
      </c>
      <c r="F55" s="211">
        <v>683</v>
      </c>
      <c r="G55" s="212" t="s">
        <v>58</v>
      </c>
      <c r="H55" s="297">
        <v>2</v>
      </c>
      <c r="I55" s="202">
        <v>9698</v>
      </c>
      <c r="J55" s="202">
        <v>7404</v>
      </c>
      <c r="K55" s="202">
        <v>0</v>
      </c>
      <c r="L55" s="202">
        <v>893</v>
      </c>
      <c r="M55" s="279">
        <v>17995</v>
      </c>
      <c r="O55" s="281">
        <v>0</v>
      </c>
      <c r="P55" s="282">
        <v>0</v>
      </c>
      <c r="Q55" s="205">
        <v>0.09</v>
      </c>
      <c r="R55" s="205">
        <v>2.9171521974354984E-2</v>
      </c>
      <c r="S55" s="272">
        <f t="shared" si="3"/>
        <v>0</v>
      </c>
      <c r="U55" s="287">
        <v>34204</v>
      </c>
      <c r="V55" s="288">
        <v>0</v>
      </c>
      <c r="W55" s="288">
        <v>0</v>
      </c>
      <c r="X55" s="288">
        <v>0</v>
      </c>
      <c r="Y55" s="288">
        <v>1786</v>
      </c>
      <c r="Z55" s="279">
        <f t="shared" si="4"/>
        <v>35990</v>
      </c>
      <c r="AB55" s="275">
        <v>0</v>
      </c>
      <c r="AC55" s="204">
        <v>0</v>
      </c>
      <c r="AD55" s="202">
        <v>0</v>
      </c>
      <c r="AE55" s="202">
        <v>0</v>
      </c>
      <c r="AF55" s="276">
        <v>0</v>
      </c>
      <c r="AH55" s="227">
        <f t="shared" si="0"/>
        <v>0</v>
      </c>
      <c r="AI55" s="228">
        <f t="shared" si="1"/>
        <v>0</v>
      </c>
      <c r="AJ55" s="229">
        <f t="shared" si="2"/>
        <v>0</v>
      </c>
      <c r="AN55" s="138"/>
      <c r="AO55" s="138"/>
      <c r="AP55" s="138"/>
      <c r="AQ55" s="138"/>
      <c r="AR55" s="138"/>
      <c r="AS55" s="138"/>
      <c r="AT55" s="138"/>
      <c r="AU55" s="138"/>
    </row>
    <row r="56" spans="1:47" s="139" customFormat="1" ht="13.8" x14ac:dyDescent="0.3">
      <c r="A56" s="277">
        <v>413</v>
      </c>
      <c r="B56" s="211">
        <v>413114717</v>
      </c>
      <c r="C56" s="212" t="s">
        <v>50</v>
      </c>
      <c r="D56" s="211">
        <v>114</v>
      </c>
      <c r="E56" s="212" t="s">
        <v>51</v>
      </c>
      <c r="F56" s="211">
        <v>717</v>
      </c>
      <c r="G56" s="212" t="s">
        <v>59</v>
      </c>
      <c r="H56" s="297">
        <v>47</v>
      </c>
      <c r="I56" s="202">
        <v>11338</v>
      </c>
      <c r="J56" s="202">
        <v>5902</v>
      </c>
      <c r="K56" s="202">
        <v>0</v>
      </c>
      <c r="L56" s="202">
        <v>893</v>
      </c>
      <c r="M56" s="279">
        <v>18133</v>
      </c>
      <c r="O56" s="281">
        <v>0</v>
      </c>
      <c r="P56" s="282">
        <v>0</v>
      </c>
      <c r="Q56" s="205">
        <v>0.09</v>
      </c>
      <c r="R56" s="205">
        <v>5.3533822370979041E-2</v>
      </c>
      <c r="S56" s="272">
        <f t="shared" si="3"/>
        <v>0</v>
      </c>
      <c r="U56" s="287">
        <v>810280</v>
      </c>
      <c r="V56" s="288">
        <v>0</v>
      </c>
      <c r="W56" s="288">
        <v>0</v>
      </c>
      <c r="X56" s="288">
        <v>0</v>
      </c>
      <c r="Y56" s="288">
        <v>41971</v>
      </c>
      <c r="Z56" s="279">
        <f t="shared" si="4"/>
        <v>852251</v>
      </c>
      <c r="AB56" s="275">
        <v>0</v>
      </c>
      <c r="AC56" s="204">
        <v>0</v>
      </c>
      <c r="AD56" s="202">
        <v>0</v>
      </c>
      <c r="AE56" s="202">
        <v>0</v>
      </c>
      <c r="AF56" s="276">
        <v>0</v>
      </c>
      <c r="AH56" s="227">
        <f t="shared" si="0"/>
        <v>0</v>
      </c>
      <c r="AI56" s="228">
        <f t="shared" si="1"/>
        <v>0</v>
      </c>
      <c r="AJ56" s="229">
        <f t="shared" si="2"/>
        <v>0</v>
      </c>
      <c r="AN56" s="138"/>
      <c r="AO56" s="138"/>
      <c r="AP56" s="138"/>
      <c r="AQ56" s="138"/>
      <c r="AR56" s="138"/>
      <c r="AS56" s="138"/>
      <c r="AT56" s="138"/>
      <c r="AU56" s="138"/>
    </row>
    <row r="57" spans="1:47" s="139" customFormat="1" ht="13.8" x14ac:dyDescent="0.3">
      <c r="A57" s="277">
        <v>413</v>
      </c>
      <c r="B57" s="211">
        <v>413114720</v>
      </c>
      <c r="C57" s="212" t="s">
        <v>50</v>
      </c>
      <c r="D57" s="211">
        <v>114</v>
      </c>
      <c r="E57" s="212" t="s">
        <v>51</v>
      </c>
      <c r="F57" s="211">
        <v>720</v>
      </c>
      <c r="G57" s="212" t="s">
        <v>60</v>
      </c>
      <c r="H57" s="297">
        <v>1</v>
      </c>
      <c r="I57" s="202">
        <v>10127</v>
      </c>
      <c r="J57" s="202">
        <v>2347</v>
      </c>
      <c r="K57" s="202">
        <v>0</v>
      </c>
      <c r="L57" s="202">
        <v>893</v>
      </c>
      <c r="M57" s="279">
        <v>13367</v>
      </c>
      <c r="O57" s="281">
        <v>0</v>
      </c>
      <c r="P57" s="282">
        <v>0</v>
      </c>
      <c r="Q57" s="205">
        <v>0.09</v>
      </c>
      <c r="R57" s="205">
        <v>9.9054735750318239E-3</v>
      </c>
      <c r="S57" s="272">
        <f t="shared" si="3"/>
        <v>0</v>
      </c>
      <c r="U57" s="287">
        <v>12474</v>
      </c>
      <c r="V57" s="288">
        <v>0</v>
      </c>
      <c r="W57" s="288">
        <v>0</v>
      </c>
      <c r="X57" s="288">
        <v>0</v>
      </c>
      <c r="Y57" s="288">
        <v>893</v>
      </c>
      <c r="Z57" s="279">
        <f t="shared" si="4"/>
        <v>13367</v>
      </c>
      <c r="AB57" s="275">
        <v>0</v>
      </c>
      <c r="AC57" s="204">
        <v>0</v>
      </c>
      <c r="AD57" s="202">
        <v>0</v>
      </c>
      <c r="AE57" s="202">
        <v>0</v>
      </c>
      <c r="AF57" s="276">
        <v>0</v>
      </c>
      <c r="AH57" s="227">
        <f t="shared" si="0"/>
        <v>0</v>
      </c>
      <c r="AI57" s="228">
        <f t="shared" si="1"/>
        <v>0</v>
      </c>
      <c r="AJ57" s="229">
        <f t="shared" si="2"/>
        <v>0</v>
      </c>
      <c r="AN57" s="138"/>
      <c r="AO57" s="138"/>
      <c r="AP57" s="138"/>
      <c r="AQ57" s="138"/>
      <c r="AR57" s="138"/>
      <c r="AS57" s="138"/>
      <c r="AT57" s="138"/>
      <c r="AU57" s="138"/>
    </row>
    <row r="58" spans="1:47" s="139" customFormat="1" ht="13.8" x14ac:dyDescent="0.3">
      <c r="A58" s="277">
        <v>413</v>
      </c>
      <c r="B58" s="211">
        <v>413114750</v>
      </c>
      <c r="C58" s="212" t="s">
        <v>50</v>
      </c>
      <c r="D58" s="211">
        <v>114</v>
      </c>
      <c r="E58" s="212" t="s">
        <v>51</v>
      </c>
      <c r="F58" s="211">
        <v>750</v>
      </c>
      <c r="G58" s="212" t="s">
        <v>61</v>
      </c>
      <c r="H58" s="297">
        <v>21</v>
      </c>
      <c r="I58" s="202">
        <v>10714</v>
      </c>
      <c r="J58" s="202">
        <v>7764</v>
      </c>
      <c r="K58" s="202">
        <v>0</v>
      </c>
      <c r="L58" s="202">
        <v>893</v>
      </c>
      <c r="M58" s="279">
        <v>19371</v>
      </c>
      <c r="O58" s="281">
        <v>0</v>
      </c>
      <c r="P58" s="282">
        <v>0</v>
      </c>
      <c r="Q58" s="205">
        <v>0.09</v>
      </c>
      <c r="R58" s="205">
        <v>2.8457421018540204E-2</v>
      </c>
      <c r="S58" s="272">
        <f t="shared" si="3"/>
        <v>0</v>
      </c>
      <c r="U58" s="287">
        <v>388038</v>
      </c>
      <c r="V58" s="288">
        <v>0</v>
      </c>
      <c r="W58" s="288">
        <v>0</v>
      </c>
      <c r="X58" s="288">
        <v>0</v>
      </c>
      <c r="Y58" s="288">
        <v>18753</v>
      </c>
      <c r="Z58" s="279">
        <f t="shared" si="4"/>
        <v>406791</v>
      </c>
      <c r="AB58" s="275">
        <v>0</v>
      </c>
      <c r="AC58" s="204">
        <v>0</v>
      </c>
      <c r="AD58" s="202">
        <v>0</v>
      </c>
      <c r="AE58" s="202">
        <v>0</v>
      </c>
      <c r="AF58" s="276">
        <v>0</v>
      </c>
      <c r="AH58" s="227">
        <f t="shared" si="0"/>
        <v>0</v>
      </c>
      <c r="AI58" s="228">
        <f t="shared" si="1"/>
        <v>0</v>
      </c>
      <c r="AJ58" s="229">
        <f t="shared" si="2"/>
        <v>0</v>
      </c>
      <c r="AN58" s="138"/>
      <c r="AO58" s="138"/>
      <c r="AP58" s="138"/>
      <c r="AQ58" s="138"/>
      <c r="AR58" s="138"/>
      <c r="AS58" s="138"/>
      <c r="AT58" s="138"/>
      <c r="AU58" s="138"/>
    </row>
    <row r="59" spans="1:47" s="139" customFormat="1" ht="13.8" x14ac:dyDescent="0.3">
      <c r="A59" s="277">
        <v>413</v>
      </c>
      <c r="B59" s="211">
        <v>413114755</v>
      </c>
      <c r="C59" s="212" t="s">
        <v>50</v>
      </c>
      <c r="D59" s="211">
        <v>114</v>
      </c>
      <c r="E59" s="212" t="s">
        <v>51</v>
      </c>
      <c r="F59" s="211">
        <v>755</v>
      </c>
      <c r="G59" s="212" t="s">
        <v>62</v>
      </c>
      <c r="H59" s="297">
        <v>6</v>
      </c>
      <c r="I59" s="202">
        <v>11570</v>
      </c>
      <c r="J59" s="202">
        <v>4837</v>
      </c>
      <c r="K59" s="202">
        <v>0</v>
      </c>
      <c r="L59" s="202">
        <v>893</v>
      </c>
      <c r="M59" s="279">
        <v>17300</v>
      </c>
      <c r="O59" s="281">
        <v>0</v>
      </c>
      <c r="P59" s="282">
        <v>0</v>
      </c>
      <c r="Q59" s="205">
        <v>0.18</v>
      </c>
      <c r="R59" s="205">
        <v>1.461950829431625E-2</v>
      </c>
      <c r="S59" s="272">
        <f t="shared" si="3"/>
        <v>0</v>
      </c>
      <c r="U59" s="287">
        <v>98442</v>
      </c>
      <c r="V59" s="288">
        <v>0</v>
      </c>
      <c r="W59" s="288">
        <v>0</v>
      </c>
      <c r="X59" s="288">
        <v>0</v>
      </c>
      <c r="Y59" s="288">
        <v>5358</v>
      </c>
      <c r="Z59" s="279">
        <f t="shared" si="4"/>
        <v>103800</v>
      </c>
      <c r="AB59" s="275">
        <v>0</v>
      </c>
      <c r="AC59" s="204">
        <v>0</v>
      </c>
      <c r="AD59" s="202">
        <v>0</v>
      </c>
      <c r="AE59" s="202">
        <v>0</v>
      </c>
      <c r="AF59" s="276">
        <v>0</v>
      </c>
      <c r="AH59" s="227">
        <f t="shared" si="0"/>
        <v>0</v>
      </c>
      <c r="AI59" s="228">
        <f t="shared" si="1"/>
        <v>0</v>
      </c>
      <c r="AJ59" s="229">
        <f t="shared" si="2"/>
        <v>0</v>
      </c>
      <c r="AN59" s="138"/>
      <c r="AO59" s="138"/>
      <c r="AP59" s="138"/>
      <c r="AQ59" s="138"/>
      <c r="AR59" s="138"/>
      <c r="AS59" s="138"/>
      <c r="AT59" s="138"/>
      <c r="AU59" s="138"/>
    </row>
    <row r="60" spans="1:47" s="139" customFormat="1" ht="13.8" x14ac:dyDescent="0.3">
      <c r="A60" s="277">
        <v>414</v>
      </c>
      <c r="B60" s="211">
        <v>414603063</v>
      </c>
      <c r="C60" s="212" t="s">
        <v>63</v>
      </c>
      <c r="D60" s="211">
        <v>603</v>
      </c>
      <c r="E60" s="212" t="s">
        <v>64</v>
      </c>
      <c r="F60" s="211">
        <v>63</v>
      </c>
      <c r="G60" s="212" t="s">
        <v>65</v>
      </c>
      <c r="H60" s="297">
        <v>3</v>
      </c>
      <c r="I60" s="202">
        <v>8840</v>
      </c>
      <c r="J60" s="202">
        <v>2040</v>
      </c>
      <c r="K60" s="202">
        <v>0</v>
      </c>
      <c r="L60" s="202">
        <v>893</v>
      </c>
      <c r="M60" s="279">
        <v>11773</v>
      </c>
      <c r="O60" s="281">
        <v>0.11904761904761904</v>
      </c>
      <c r="P60" s="282">
        <v>0</v>
      </c>
      <c r="Q60" s="205">
        <v>0.09</v>
      </c>
      <c r="R60" s="205">
        <v>1.211284357294687E-2</v>
      </c>
      <c r="S60" s="272">
        <f t="shared" si="3"/>
        <v>0</v>
      </c>
      <c r="U60" s="287">
        <v>31344</v>
      </c>
      <c r="V60" s="288">
        <v>0</v>
      </c>
      <c r="W60" s="288">
        <v>0</v>
      </c>
      <c r="X60" s="288">
        <v>0</v>
      </c>
      <c r="Y60" s="288">
        <v>2574</v>
      </c>
      <c r="Z60" s="279">
        <f t="shared" si="4"/>
        <v>33918</v>
      </c>
      <c r="AB60" s="275">
        <v>0</v>
      </c>
      <c r="AC60" s="204">
        <v>0</v>
      </c>
      <c r="AD60" s="202">
        <v>0</v>
      </c>
      <c r="AE60" s="202">
        <v>0</v>
      </c>
      <c r="AF60" s="276">
        <v>0</v>
      </c>
      <c r="AH60" s="227">
        <f t="shared" si="0"/>
        <v>0</v>
      </c>
      <c r="AI60" s="228">
        <f t="shared" si="1"/>
        <v>0</v>
      </c>
      <c r="AJ60" s="229">
        <f t="shared" si="2"/>
        <v>0</v>
      </c>
      <c r="AN60" s="138"/>
      <c r="AO60" s="138"/>
      <c r="AP60" s="138"/>
      <c r="AQ60" s="138"/>
      <c r="AR60" s="138"/>
      <c r="AS60" s="138"/>
      <c r="AT60" s="138"/>
      <c r="AU60" s="138"/>
    </row>
    <row r="61" spans="1:47" s="139" customFormat="1" ht="13.8" x14ac:dyDescent="0.3">
      <c r="A61" s="277">
        <v>414</v>
      </c>
      <c r="B61" s="211">
        <v>414603098</v>
      </c>
      <c r="C61" s="212" t="s">
        <v>63</v>
      </c>
      <c r="D61" s="211">
        <v>603</v>
      </c>
      <c r="E61" s="212" t="s">
        <v>64</v>
      </c>
      <c r="F61" s="211">
        <v>98</v>
      </c>
      <c r="G61" s="212" t="s">
        <v>439</v>
      </c>
      <c r="H61" s="297">
        <v>2</v>
      </c>
      <c r="I61" s="202">
        <v>10270.894</v>
      </c>
      <c r="J61" s="202">
        <v>15808</v>
      </c>
      <c r="K61" s="202">
        <v>0</v>
      </c>
      <c r="L61" s="202">
        <v>893</v>
      </c>
      <c r="M61" s="279">
        <v>26971.894</v>
      </c>
      <c r="O61" s="281">
        <v>7.9365079365079361E-2</v>
      </c>
      <c r="P61" s="282">
        <v>0</v>
      </c>
      <c r="Q61" s="205">
        <v>0.09</v>
      </c>
      <c r="R61" s="205">
        <v>2.6588727904600026E-2</v>
      </c>
      <c r="S61" s="272">
        <f t="shared" si="3"/>
        <v>0</v>
      </c>
      <c r="U61" s="287">
        <v>50088</v>
      </c>
      <c r="V61" s="288">
        <v>0</v>
      </c>
      <c r="W61" s="288">
        <v>0</v>
      </c>
      <c r="X61" s="288">
        <v>0</v>
      </c>
      <c r="Y61" s="288">
        <v>1716</v>
      </c>
      <c r="Z61" s="279">
        <f t="shared" si="4"/>
        <v>51804</v>
      </c>
      <c r="AB61" s="275">
        <v>0</v>
      </c>
      <c r="AC61" s="204">
        <v>0</v>
      </c>
      <c r="AD61" s="202">
        <v>0</v>
      </c>
      <c r="AE61" s="202">
        <v>0</v>
      </c>
      <c r="AF61" s="276">
        <v>0</v>
      </c>
      <c r="AH61" s="227">
        <f t="shared" si="0"/>
        <v>0</v>
      </c>
      <c r="AI61" s="228">
        <f t="shared" si="1"/>
        <v>0</v>
      </c>
      <c r="AJ61" s="229">
        <f t="shared" si="2"/>
        <v>0</v>
      </c>
      <c r="AN61" s="138"/>
      <c r="AO61" s="138"/>
      <c r="AP61" s="138"/>
      <c r="AQ61" s="138"/>
      <c r="AR61" s="138"/>
      <c r="AS61" s="138"/>
      <c r="AT61" s="138"/>
      <c r="AU61" s="138"/>
    </row>
    <row r="62" spans="1:47" s="139" customFormat="1" ht="13.8" x14ac:dyDescent="0.3">
      <c r="A62" s="277">
        <v>414</v>
      </c>
      <c r="B62" s="211">
        <v>414603209</v>
      </c>
      <c r="C62" s="212" t="s">
        <v>63</v>
      </c>
      <c r="D62" s="211">
        <v>603</v>
      </c>
      <c r="E62" s="212" t="s">
        <v>64</v>
      </c>
      <c r="F62" s="211">
        <v>209</v>
      </c>
      <c r="G62" s="212" t="s">
        <v>66</v>
      </c>
      <c r="H62" s="297">
        <v>73</v>
      </c>
      <c r="I62" s="202">
        <v>11468</v>
      </c>
      <c r="J62" s="202">
        <v>2535</v>
      </c>
      <c r="K62" s="202">
        <v>0</v>
      </c>
      <c r="L62" s="202">
        <v>893</v>
      </c>
      <c r="M62" s="279">
        <v>14896</v>
      </c>
      <c r="O62" s="281">
        <v>2.896825396825395</v>
      </c>
      <c r="P62" s="282">
        <v>0</v>
      </c>
      <c r="Q62" s="205">
        <v>0.18</v>
      </c>
      <c r="R62" s="205">
        <v>4.5749097374625534E-2</v>
      </c>
      <c r="S62" s="272">
        <f t="shared" si="3"/>
        <v>0</v>
      </c>
      <c r="U62" s="287">
        <v>981631</v>
      </c>
      <c r="V62" s="288">
        <v>0</v>
      </c>
      <c r="W62" s="288">
        <v>0</v>
      </c>
      <c r="X62" s="288">
        <v>0</v>
      </c>
      <c r="Y62" s="288">
        <v>62634</v>
      </c>
      <c r="Z62" s="279">
        <f t="shared" si="4"/>
        <v>1044265</v>
      </c>
      <c r="AB62" s="275">
        <v>0</v>
      </c>
      <c r="AC62" s="204">
        <v>0</v>
      </c>
      <c r="AD62" s="202">
        <v>0</v>
      </c>
      <c r="AE62" s="202">
        <v>0</v>
      </c>
      <c r="AF62" s="276">
        <v>0</v>
      </c>
      <c r="AH62" s="227">
        <f t="shared" si="0"/>
        <v>0.6699999999999946</v>
      </c>
      <c r="AI62" s="228">
        <f t="shared" si="1"/>
        <v>0</v>
      </c>
      <c r="AJ62" s="229">
        <f t="shared" si="2"/>
        <v>9443</v>
      </c>
      <c r="AN62" s="138"/>
      <c r="AO62" s="138"/>
      <c r="AP62" s="138"/>
      <c r="AQ62" s="138"/>
      <c r="AR62" s="138"/>
      <c r="AS62" s="138"/>
      <c r="AT62" s="138"/>
      <c r="AU62" s="138"/>
    </row>
    <row r="63" spans="1:47" s="139" customFormat="1" ht="13.8" x14ac:dyDescent="0.3">
      <c r="A63" s="277">
        <v>414</v>
      </c>
      <c r="B63" s="211">
        <v>414603236</v>
      </c>
      <c r="C63" s="212" t="s">
        <v>63</v>
      </c>
      <c r="D63" s="211">
        <v>603</v>
      </c>
      <c r="E63" s="212" t="s">
        <v>64</v>
      </c>
      <c r="F63" s="211">
        <v>236</v>
      </c>
      <c r="G63" s="212" t="s">
        <v>67</v>
      </c>
      <c r="H63" s="297">
        <v>175</v>
      </c>
      <c r="I63" s="202">
        <v>11274</v>
      </c>
      <c r="J63" s="202">
        <v>2206</v>
      </c>
      <c r="K63" s="202">
        <v>0</v>
      </c>
      <c r="L63" s="202">
        <v>893</v>
      </c>
      <c r="M63" s="279">
        <v>14373</v>
      </c>
      <c r="O63" s="281">
        <v>6.9444444444444287</v>
      </c>
      <c r="P63" s="282">
        <v>0</v>
      </c>
      <c r="Q63" s="205">
        <v>0.18</v>
      </c>
      <c r="R63" s="205">
        <v>2.6337403715200203E-2</v>
      </c>
      <c r="S63" s="272">
        <f t="shared" si="3"/>
        <v>0</v>
      </c>
      <c r="U63" s="287">
        <v>2265375</v>
      </c>
      <c r="V63" s="288">
        <v>0</v>
      </c>
      <c r="W63" s="288">
        <v>0</v>
      </c>
      <c r="X63" s="288">
        <v>0</v>
      </c>
      <c r="Y63" s="288">
        <v>150150</v>
      </c>
      <c r="Z63" s="279">
        <f t="shared" si="4"/>
        <v>2415525</v>
      </c>
      <c r="AB63" s="275">
        <v>0</v>
      </c>
      <c r="AC63" s="204">
        <v>0</v>
      </c>
      <c r="AD63" s="202">
        <v>0</v>
      </c>
      <c r="AE63" s="202">
        <v>0</v>
      </c>
      <c r="AF63" s="276">
        <v>0</v>
      </c>
      <c r="AH63" s="227">
        <f t="shared" si="0"/>
        <v>-0.15000000000000568</v>
      </c>
      <c r="AI63" s="228">
        <f t="shared" si="1"/>
        <v>0</v>
      </c>
      <c r="AJ63" s="229">
        <f t="shared" si="2"/>
        <v>-2081</v>
      </c>
      <c r="AN63" s="138"/>
      <c r="AO63" s="138"/>
      <c r="AP63" s="138"/>
      <c r="AQ63" s="138"/>
      <c r="AR63" s="138"/>
      <c r="AS63" s="138"/>
      <c r="AT63" s="138"/>
      <c r="AU63" s="138"/>
    </row>
    <row r="64" spans="1:47" s="139" customFormat="1" ht="13.8" x14ac:dyDescent="0.3">
      <c r="A64" s="277">
        <v>414</v>
      </c>
      <c r="B64" s="211">
        <v>414603263</v>
      </c>
      <c r="C64" s="212" t="s">
        <v>63</v>
      </c>
      <c r="D64" s="211">
        <v>603</v>
      </c>
      <c r="E64" s="212" t="s">
        <v>64</v>
      </c>
      <c r="F64" s="211">
        <v>263</v>
      </c>
      <c r="G64" s="212" t="s">
        <v>69</v>
      </c>
      <c r="H64" s="297">
        <v>3</v>
      </c>
      <c r="I64" s="202">
        <v>10188</v>
      </c>
      <c r="J64" s="202">
        <v>3982</v>
      </c>
      <c r="K64" s="202">
        <v>0</v>
      </c>
      <c r="L64" s="202">
        <v>893</v>
      </c>
      <c r="M64" s="279">
        <v>15063</v>
      </c>
      <c r="O64" s="281">
        <v>0.11904761904761904</v>
      </c>
      <c r="P64" s="282">
        <v>0</v>
      </c>
      <c r="Q64" s="205">
        <v>0.09</v>
      </c>
      <c r="R64" s="205">
        <v>4.314795348516897E-2</v>
      </c>
      <c r="S64" s="272">
        <f t="shared" si="3"/>
        <v>0</v>
      </c>
      <c r="U64" s="287">
        <v>40824</v>
      </c>
      <c r="V64" s="288">
        <v>0</v>
      </c>
      <c r="W64" s="288">
        <v>0</v>
      </c>
      <c r="X64" s="288">
        <v>0</v>
      </c>
      <c r="Y64" s="288">
        <v>2574</v>
      </c>
      <c r="Z64" s="279">
        <f t="shared" si="4"/>
        <v>43398</v>
      </c>
      <c r="AB64" s="275">
        <v>3</v>
      </c>
      <c r="AC64" s="204">
        <v>0</v>
      </c>
      <c r="AD64" s="202">
        <v>0</v>
      </c>
      <c r="AE64" s="202">
        <v>0</v>
      </c>
      <c r="AF64" s="276">
        <v>0</v>
      </c>
      <c r="AH64" s="227">
        <f t="shared" si="0"/>
        <v>0</v>
      </c>
      <c r="AI64" s="228">
        <f t="shared" si="1"/>
        <v>0</v>
      </c>
      <c r="AJ64" s="229">
        <f t="shared" si="2"/>
        <v>0</v>
      </c>
      <c r="AN64" s="138"/>
      <c r="AO64" s="138"/>
      <c r="AP64" s="138"/>
      <c r="AQ64" s="138"/>
      <c r="AR64" s="138"/>
      <c r="AS64" s="138"/>
      <c r="AT64" s="138"/>
      <c r="AU64" s="138"/>
    </row>
    <row r="65" spans="1:47" s="139" customFormat="1" ht="13.8" x14ac:dyDescent="0.3">
      <c r="A65" s="277">
        <v>414</v>
      </c>
      <c r="B65" s="211">
        <v>414603603</v>
      </c>
      <c r="C65" s="212" t="s">
        <v>63</v>
      </c>
      <c r="D65" s="211">
        <v>603</v>
      </c>
      <c r="E65" s="212" t="s">
        <v>64</v>
      </c>
      <c r="F65" s="211">
        <v>603</v>
      </c>
      <c r="G65" s="212" t="s">
        <v>64</v>
      </c>
      <c r="H65" s="297">
        <v>83</v>
      </c>
      <c r="I65" s="202">
        <v>10729</v>
      </c>
      <c r="J65" s="202">
        <v>1685</v>
      </c>
      <c r="K65" s="202">
        <v>0</v>
      </c>
      <c r="L65" s="202">
        <v>893</v>
      </c>
      <c r="M65" s="279">
        <v>13307</v>
      </c>
      <c r="O65" s="281">
        <v>3.2936507936507904</v>
      </c>
      <c r="P65" s="282">
        <v>0</v>
      </c>
      <c r="Q65" s="205">
        <v>0.18</v>
      </c>
      <c r="R65" s="205">
        <v>5.5432450416800914E-2</v>
      </c>
      <c r="S65" s="272">
        <f t="shared" si="3"/>
        <v>0</v>
      </c>
      <c r="U65" s="287">
        <v>989443</v>
      </c>
      <c r="V65" s="288">
        <v>0</v>
      </c>
      <c r="W65" s="288">
        <v>0</v>
      </c>
      <c r="X65" s="288">
        <v>0</v>
      </c>
      <c r="Y65" s="288">
        <v>71214</v>
      </c>
      <c r="Z65" s="279">
        <f t="shared" si="4"/>
        <v>1060657</v>
      </c>
      <c r="AB65" s="275">
        <v>0</v>
      </c>
      <c r="AC65" s="204">
        <v>0</v>
      </c>
      <c r="AD65" s="202">
        <v>0</v>
      </c>
      <c r="AE65" s="202">
        <v>0</v>
      </c>
      <c r="AF65" s="276">
        <v>0</v>
      </c>
      <c r="AH65" s="227">
        <f t="shared" si="0"/>
        <v>-0.37000000000000455</v>
      </c>
      <c r="AI65" s="228">
        <f t="shared" si="1"/>
        <v>0</v>
      </c>
      <c r="AJ65" s="229">
        <f t="shared" si="2"/>
        <v>-4962</v>
      </c>
      <c r="AN65" s="138"/>
      <c r="AO65" s="138"/>
      <c r="AP65" s="138"/>
      <c r="AQ65" s="138"/>
      <c r="AR65" s="138"/>
      <c r="AS65" s="138"/>
      <c r="AT65" s="138"/>
      <c r="AU65" s="138"/>
    </row>
    <row r="66" spans="1:47" s="139" customFormat="1" ht="13.8" x14ac:dyDescent="0.3">
      <c r="A66" s="277">
        <v>414</v>
      </c>
      <c r="B66" s="211">
        <v>414603618</v>
      </c>
      <c r="C66" s="212" t="s">
        <v>63</v>
      </c>
      <c r="D66" s="211">
        <v>603</v>
      </c>
      <c r="E66" s="212" t="s">
        <v>64</v>
      </c>
      <c r="F66" s="211">
        <v>618</v>
      </c>
      <c r="G66" s="212" t="s">
        <v>363</v>
      </c>
      <c r="H66" s="297">
        <v>1</v>
      </c>
      <c r="I66" s="202">
        <v>11266.434415954418</v>
      </c>
      <c r="J66" s="202">
        <v>8355</v>
      </c>
      <c r="K66" s="202">
        <v>0</v>
      </c>
      <c r="L66" s="202">
        <v>893</v>
      </c>
      <c r="M66" s="279">
        <v>20514.43441595442</v>
      </c>
      <c r="O66" s="281">
        <v>3.968253968253968E-2</v>
      </c>
      <c r="P66" s="282">
        <v>0</v>
      </c>
      <c r="Q66" s="205">
        <v>0.09</v>
      </c>
      <c r="R66" s="205">
        <v>8.6855141370778988E-4</v>
      </c>
      <c r="S66" s="272">
        <f t="shared" si="3"/>
        <v>0</v>
      </c>
      <c r="U66" s="287">
        <v>18843</v>
      </c>
      <c r="V66" s="288">
        <v>0</v>
      </c>
      <c r="W66" s="288">
        <v>0</v>
      </c>
      <c r="X66" s="288">
        <v>0</v>
      </c>
      <c r="Y66" s="288">
        <v>858</v>
      </c>
      <c r="Z66" s="279">
        <f t="shared" si="4"/>
        <v>19701</v>
      </c>
      <c r="AB66" s="275">
        <v>0</v>
      </c>
      <c r="AC66" s="204">
        <v>0</v>
      </c>
      <c r="AD66" s="202">
        <v>0</v>
      </c>
      <c r="AE66" s="202">
        <v>0</v>
      </c>
      <c r="AF66" s="276">
        <v>0</v>
      </c>
      <c r="AH66" s="227">
        <f t="shared" si="0"/>
        <v>0</v>
      </c>
      <c r="AI66" s="228">
        <f t="shared" si="1"/>
        <v>0</v>
      </c>
      <c r="AJ66" s="229">
        <f t="shared" si="2"/>
        <v>0</v>
      </c>
      <c r="AN66" s="138"/>
      <c r="AO66" s="138"/>
      <c r="AP66" s="138"/>
      <c r="AQ66" s="138"/>
      <c r="AR66" s="138"/>
      <c r="AS66" s="138"/>
      <c r="AT66" s="138"/>
      <c r="AU66" s="138"/>
    </row>
    <row r="67" spans="1:47" s="139" customFormat="1" ht="13.8" x14ac:dyDescent="0.3">
      <c r="A67" s="277">
        <v>414</v>
      </c>
      <c r="B67" s="211">
        <v>414603635</v>
      </c>
      <c r="C67" s="212" t="s">
        <v>63</v>
      </c>
      <c r="D67" s="211">
        <v>603</v>
      </c>
      <c r="E67" s="212" t="s">
        <v>64</v>
      </c>
      <c r="F67" s="211">
        <v>635</v>
      </c>
      <c r="G67" s="212" t="s">
        <v>70</v>
      </c>
      <c r="H67" s="297">
        <v>22</v>
      </c>
      <c r="I67" s="202">
        <v>10399</v>
      </c>
      <c r="J67" s="202">
        <v>4892</v>
      </c>
      <c r="K67" s="202">
        <v>0</v>
      </c>
      <c r="L67" s="202">
        <v>893</v>
      </c>
      <c r="M67" s="279">
        <v>16184</v>
      </c>
      <c r="O67" s="281">
        <v>0.87301587301587258</v>
      </c>
      <c r="P67" s="282">
        <v>0</v>
      </c>
      <c r="Q67" s="205">
        <v>0.09</v>
      </c>
      <c r="R67" s="205">
        <v>1.3686651150265971E-2</v>
      </c>
      <c r="S67" s="272">
        <f t="shared" si="3"/>
        <v>0</v>
      </c>
      <c r="U67" s="287">
        <v>323048</v>
      </c>
      <c r="V67" s="288">
        <v>0</v>
      </c>
      <c r="W67" s="288">
        <v>0</v>
      </c>
      <c r="X67" s="288">
        <v>0</v>
      </c>
      <c r="Y67" s="288">
        <v>18876</v>
      </c>
      <c r="Z67" s="279">
        <f t="shared" si="4"/>
        <v>341924</v>
      </c>
      <c r="AB67" s="275">
        <v>0</v>
      </c>
      <c r="AC67" s="204">
        <v>0</v>
      </c>
      <c r="AD67" s="202">
        <v>0</v>
      </c>
      <c r="AE67" s="202">
        <v>0</v>
      </c>
      <c r="AF67" s="276">
        <v>0</v>
      </c>
      <c r="AH67" s="227">
        <f t="shared" si="0"/>
        <v>-0.32000000000000028</v>
      </c>
      <c r="AI67" s="228">
        <f t="shared" si="1"/>
        <v>0</v>
      </c>
      <c r="AJ67" s="229">
        <f t="shared" si="2"/>
        <v>-5162</v>
      </c>
      <c r="AN67" s="138"/>
      <c r="AO67" s="138"/>
      <c r="AP67" s="138"/>
      <c r="AQ67" s="138"/>
      <c r="AR67" s="138"/>
      <c r="AS67" s="138"/>
      <c r="AT67" s="138"/>
      <c r="AU67" s="138"/>
    </row>
    <row r="68" spans="1:47" s="139" customFormat="1" ht="13.8" x14ac:dyDescent="0.3">
      <c r="A68" s="277">
        <v>414</v>
      </c>
      <c r="B68" s="211">
        <v>414603715</v>
      </c>
      <c r="C68" s="212" t="s">
        <v>63</v>
      </c>
      <c r="D68" s="211">
        <v>603</v>
      </c>
      <c r="E68" s="212" t="s">
        <v>64</v>
      </c>
      <c r="F68" s="211">
        <v>715</v>
      </c>
      <c r="G68" s="212" t="s">
        <v>71</v>
      </c>
      <c r="H68" s="297">
        <v>16</v>
      </c>
      <c r="I68" s="202">
        <v>10200</v>
      </c>
      <c r="J68" s="202">
        <v>6978</v>
      </c>
      <c r="K68" s="202">
        <v>0</v>
      </c>
      <c r="L68" s="202">
        <v>893</v>
      </c>
      <c r="M68" s="279">
        <v>18071</v>
      </c>
      <c r="O68" s="281">
        <v>0.63492063492063466</v>
      </c>
      <c r="P68" s="282">
        <v>0</v>
      </c>
      <c r="Q68" s="205">
        <v>0.09</v>
      </c>
      <c r="R68" s="205">
        <v>2.3420662086124408E-2</v>
      </c>
      <c r="S68" s="272">
        <f t="shared" si="3"/>
        <v>0</v>
      </c>
      <c r="U68" s="287">
        <v>263936</v>
      </c>
      <c r="V68" s="288">
        <v>0</v>
      </c>
      <c r="W68" s="288">
        <v>0</v>
      </c>
      <c r="X68" s="288">
        <v>0</v>
      </c>
      <c r="Y68" s="288">
        <v>13728</v>
      </c>
      <c r="Z68" s="279">
        <f t="shared" si="4"/>
        <v>277664</v>
      </c>
      <c r="AB68" s="275">
        <v>0</v>
      </c>
      <c r="AC68" s="204">
        <v>0</v>
      </c>
      <c r="AD68" s="202">
        <v>0</v>
      </c>
      <c r="AE68" s="202">
        <v>0</v>
      </c>
      <c r="AF68" s="276">
        <v>0</v>
      </c>
      <c r="AH68" s="227">
        <f t="shared" si="0"/>
        <v>0.16000000000000192</v>
      </c>
      <c r="AI68" s="228">
        <f t="shared" si="1"/>
        <v>0</v>
      </c>
      <c r="AJ68" s="229">
        <f t="shared" si="2"/>
        <v>3080</v>
      </c>
      <c r="AN68" s="138"/>
      <c r="AO68" s="138"/>
      <c r="AP68" s="138"/>
      <c r="AQ68" s="138"/>
      <c r="AR68" s="138"/>
      <c r="AS68" s="138"/>
      <c r="AT68" s="138"/>
      <c r="AU68" s="138"/>
    </row>
    <row r="69" spans="1:47" s="139" customFormat="1" ht="13.8" x14ac:dyDescent="0.3">
      <c r="A69" s="277">
        <v>416</v>
      </c>
      <c r="B69" s="211">
        <v>416035035</v>
      </c>
      <c r="C69" s="212" t="s">
        <v>72</v>
      </c>
      <c r="D69" s="211">
        <v>35</v>
      </c>
      <c r="E69" s="212" t="s">
        <v>22</v>
      </c>
      <c r="F69" s="211">
        <v>35</v>
      </c>
      <c r="G69" s="212" t="s">
        <v>22</v>
      </c>
      <c r="H69" s="297">
        <v>506</v>
      </c>
      <c r="I69" s="202">
        <v>12639</v>
      </c>
      <c r="J69" s="202">
        <v>4365</v>
      </c>
      <c r="K69" s="202">
        <v>0</v>
      </c>
      <c r="L69" s="202">
        <v>893</v>
      </c>
      <c r="M69" s="279">
        <v>17897</v>
      </c>
      <c r="O69" s="281">
        <v>0</v>
      </c>
      <c r="P69" s="282">
        <v>0</v>
      </c>
      <c r="Q69" s="205">
        <v>0.18</v>
      </c>
      <c r="R69" s="205">
        <v>0.15096254097872849</v>
      </c>
      <c r="S69" s="272">
        <f t="shared" si="3"/>
        <v>0</v>
      </c>
      <c r="U69" s="287">
        <v>8604024</v>
      </c>
      <c r="V69" s="288">
        <v>0</v>
      </c>
      <c r="W69" s="288">
        <v>0</v>
      </c>
      <c r="X69" s="288">
        <v>0</v>
      </c>
      <c r="Y69" s="288">
        <v>451858</v>
      </c>
      <c r="Z69" s="279">
        <f t="shared" si="4"/>
        <v>9055882</v>
      </c>
      <c r="AB69" s="275">
        <v>0</v>
      </c>
      <c r="AC69" s="204">
        <v>0</v>
      </c>
      <c r="AD69" s="202">
        <v>0</v>
      </c>
      <c r="AE69" s="202">
        <v>0</v>
      </c>
      <c r="AF69" s="276">
        <v>0</v>
      </c>
      <c r="AH69" s="227">
        <f t="shared" si="0"/>
        <v>0</v>
      </c>
      <c r="AI69" s="228">
        <f t="shared" si="1"/>
        <v>0</v>
      </c>
      <c r="AJ69" s="229">
        <f t="shared" si="2"/>
        <v>0</v>
      </c>
      <c r="AN69" s="138"/>
      <c r="AO69" s="138"/>
      <c r="AP69" s="138"/>
      <c r="AQ69" s="138"/>
      <c r="AR69" s="138"/>
      <c r="AS69" s="138"/>
      <c r="AT69" s="138"/>
      <c r="AU69" s="138"/>
    </row>
    <row r="70" spans="1:47" s="139" customFormat="1" ht="13.8" x14ac:dyDescent="0.3">
      <c r="A70" s="277">
        <v>416</v>
      </c>
      <c r="B70" s="211">
        <v>416035044</v>
      </c>
      <c r="C70" s="212" t="s">
        <v>72</v>
      </c>
      <c r="D70" s="211">
        <v>35</v>
      </c>
      <c r="E70" s="212" t="s">
        <v>22</v>
      </c>
      <c r="F70" s="211">
        <v>44</v>
      </c>
      <c r="G70" s="212" t="s">
        <v>35</v>
      </c>
      <c r="H70" s="297">
        <v>5</v>
      </c>
      <c r="I70" s="202">
        <v>11995</v>
      </c>
      <c r="J70" s="202">
        <v>275</v>
      </c>
      <c r="K70" s="202">
        <v>0</v>
      </c>
      <c r="L70" s="202">
        <v>893</v>
      </c>
      <c r="M70" s="279">
        <v>13163</v>
      </c>
      <c r="O70" s="281">
        <v>0</v>
      </c>
      <c r="P70" s="282">
        <v>0</v>
      </c>
      <c r="Q70" s="205">
        <v>0.09</v>
      </c>
      <c r="R70" s="205">
        <v>5.7376212232234096E-2</v>
      </c>
      <c r="S70" s="272">
        <f t="shared" si="3"/>
        <v>0</v>
      </c>
      <c r="U70" s="287">
        <v>61350</v>
      </c>
      <c r="V70" s="288">
        <v>0</v>
      </c>
      <c r="W70" s="288">
        <v>0</v>
      </c>
      <c r="X70" s="288">
        <v>0</v>
      </c>
      <c r="Y70" s="288">
        <v>4465</v>
      </c>
      <c r="Z70" s="279">
        <f t="shared" si="4"/>
        <v>65815</v>
      </c>
      <c r="AB70" s="275">
        <v>0</v>
      </c>
      <c r="AC70" s="204">
        <v>0</v>
      </c>
      <c r="AD70" s="202">
        <v>0</v>
      </c>
      <c r="AE70" s="202">
        <v>0</v>
      </c>
      <c r="AF70" s="276">
        <v>0</v>
      </c>
      <c r="AH70" s="227">
        <f t="shared" si="0"/>
        <v>0</v>
      </c>
      <c r="AI70" s="228">
        <f t="shared" si="1"/>
        <v>0</v>
      </c>
      <c r="AJ70" s="229">
        <f t="shared" si="2"/>
        <v>0</v>
      </c>
      <c r="AN70" s="138"/>
      <c r="AO70" s="138"/>
      <c r="AP70" s="138"/>
      <c r="AQ70" s="138"/>
      <c r="AR70" s="138"/>
      <c r="AS70" s="138"/>
      <c r="AT70" s="138"/>
      <c r="AU70" s="138"/>
    </row>
    <row r="71" spans="1:47" s="139" customFormat="1" ht="13.8" x14ac:dyDescent="0.3">
      <c r="A71" s="277">
        <v>416</v>
      </c>
      <c r="B71" s="211">
        <v>416035073</v>
      </c>
      <c r="C71" s="212" t="s">
        <v>72</v>
      </c>
      <c r="D71" s="211">
        <v>35</v>
      </c>
      <c r="E71" s="212" t="s">
        <v>22</v>
      </c>
      <c r="F71" s="211">
        <v>73</v>
      </c>
      <c r="G71" s="212" t="s">
        <v>37</v>
      </c>
      <c r="H71" s="297">
        <v>1</v>
      </c>
      <c r="I71" s="202">
        <v>10780</v>
      </c>
      <c r="J71" s="202">
        <v>7510</v>
      </c>
      <c r="K71" s="202">
        <v>0</v>
      </c>
      <c r="L71" s="202">
        <v>893</v>
      </c>
      <c r="M71" s="279">
        <v>19183</v>
      </c>
      <c r="O71" s="281">
        <v>0</v>
      </c>
      <c r="P71" s="282">
        <v>0</v>
      </c>
      <c r="Q71" s="205">
        <v>0.09</v>
      </c>
      <c r="R71" s="205">
        <v>5.9568197800701573E-3</v>
      </c>
      <c r="S71" s="272">
        <f t="shared" si="3"/>
        <v>0</v>
      </c>
      <c r="U71" s="287">
        <v>18290</v>
      </c>
      <c r="V71" s="288">
        <v>0</v>
      </c>
      <c r="W71" s="288">
        <v>0</v>
      </c>
      <c r="X71" s="288">
        <v>0</v>
      </c>
      <c r="Y71" s="288">
        <v>893</v>
      </c>
      <c r="Z71" s="279">
        <f t="shared" si="4"/>
        <v>19183</v>
      </c>
      <c r="AB71" s="275">
        <v>0</v>
      </c>
      <c r="AC71" s="204">
        <v>0</v>
      </c>
      <c r="AD71" s="202">
        <v>0</v>
      </c>
      <c r="AE71" s="202">
        <v>0</v>
      </c>
      <c r="AF71" s="276">
        <v>0</v>
      </c>
      <c r="AH71" s="227">
        <f t="shared" si="0"/>
        <v>0</v>
      </c>
      <c r="AI71" s="228">
        <f t="shared" si="1"/>
        <v>0</v>
      </c>
      <c r="AJ71" s="229">
        <f t="shared" si="2"/>
        <v>0</v>
      </c>
      <c r="AN71" s="138"/>
      <c r="AO71" s="138"/>
      <c r="AP71" s="138"/>
      <c r="AQ71" s="138"/>
      <c r="AR71" s="138"/>
      <c r="AS71" s="138"/>
      <c r="AT71" s="138"/>
      <c r="AU71" s="138"/>
    </row>
    <row r="72" spans="1:47" s="139" customFormat="1" ht="13.8" x14ac:dyDescent="0.3">
      <c r="A72" s="277">
        <v>416</v>
      </c>
      <c r="B72" s="211">
        <v>416035244</v>
      </c>
      <c r="C72" s="212" t="s">
        <v>72</v>
      </c>
      <c r="D72" s="211">
        <v>35</v>
      </c>
      <c r="E72" s="212" t="s">
        <v>22</v>
      </c>
      <c r="F72" s="211">
        <v>244</v>
      </c>
      <c r="G72" s="212" t="s">
        <v>43</v>
      </c>
      <c r="H72" s="297">
        <v>8</v>
      </c>
      <c r="I72" s="202">
        <v>12091</v>
      </c>
      <c r="J72" s="202">
        <v>4722</v>
      </c>
      <c r="K72" s="202">
        <v>0</v>
      </c>
      <c r="L72" s="202">
        <v>893</v>
      </c>
      <c r="M72" s="279">
        <v>17706</v>
      </c>
      <c r="O72" s="281">
        <v>0</v>
      </c>
      <c r="P72" s="282">
        <v>0</v>
      </c>
      <c r="Q72" s="205">
        <v>0.18</v>
      </c>
      <c r="R72" s="205">
        <v>0.11013649821134344</v>
      </c>
      <c r="S72" s="272">
        <f t="shared" si="3"/>
        <v>0</v>
      </c>
      <c r="U72" s="287">
        <v>134504</v>
      </c>
      <c r="V72" s="288">
        <v>0</v>
      </c>
      <c r="W72" s="288">
        <v>0</v>
      </c>
      <c r="X72" s="288">
        <v>0</v>
      </c>
      <c r="Y72" s="288">
        <v>7144</v>
      </c>
      <c r="Z72" s="279">
        <f t="shared" si="4"/>
        <v>141648</v>
      </c>
      <c r="AB72" s="275">
        <v>0</v>
      </c>
      <c r="AC72" s="204">
        <v>0</v>
      </c>
      <c r="AD72" s="202">
        <v>0</v>
      </c>
      <c r="AE72" s="202">
        <v>0</v>
      </c>
      <c r="AF72" s="276">
        <v>0</v>
      </c>
      <c r="AH72" s="227">
        <f t="shared" si="0"/>
        <v>0</v>
      </c>
      <c r="AI72" s="228">
        <f t="shared" si="1"/>
        <v>0</v>
      </c>
      <c r="AJ72" s="229">
        <f t="shared" si="2"/>
        <v>0</v>
      </c>
      <c r="AN72" s="138"/>
      <c r="AO72" s="138"/>
      <c r="AP72" s="138"/>
      <c r="AQ72" s="138"/>
      <c r="AR72" s="138"/>
      <c r="AS72" s="138"/>
      <c r="AT72" s="138"/>
      <c r="AU72" s="138"/>
    </row>
    <row r="73" spans="1:47" s="139" customFormat="1" ht="13.8" x14ac:dyDescent="0.3">
      <c r="A73" s="277">
        <v>416</v>
      </c>
      <c r="B73" s="211">
        <v>416035285</v>
      </c>
      <c r="C73" s="212" t="s">
        <v>72</v>
      </c>
      <c r="D73" s="211">
        <v>35</v>
      </c>
      <c r="E73" s="212" t="s">
        <v>22</v>
      </c>
      <c r="F73" s="211">
        <v>285</v>
      </c>
      <c r="G73" s="212" t="s">
        <v>44</v>
      </c>
      <c r="H73" s="297">
        <v>3</v>
      </c>
      <c r="I73" s="202">
        <v>10780</v>
      </c>
      <c r="J73" s="202">
        <v>3044</v>
      </c>
      <c r="K73" s="202">
        <v>0</v>
      </c>
      <c r="L73" s="202">
        <v>893</v>
      </c>
      <c r="M73" s="279">
        <v>14717</v>
      </c>
      <c r="O73" s="281">
        <v>0</v>
      </c>
      <c r="P73" s="282">
        <v>0</v>
      </c>
      <c r="Q73" s="205">
        <v>0.09</v>
      </c>
      <c r="R73" s="205">
        <v>3.5564245059522007E-2</v>
      </c>
      <c r="S73" s="272">
        <f t="shared" si="3"/>
        <v>0</v>
      </c>
      <c r="U73" s="287">
        <v>41472</v>
      </c>
      <c r="V73" s="288">
        <v>0</v>
      </c>
      <c r="W73" s="288">
        <v>0</v>
      </c>
      <c r="X73" s="288">
        <v>0</v>
      </c>
      <c r="Y73" s="288">
        <v>2679</v>
      </c>
      <c r="Z73" s="279">
        <f t="shared" si="4"/>
        <v>44151</v>
      </c>
      <c r="AB73" s="275">
        <v>0</v>
      </c>
      <c r="AC73" s="204">
        <v>0</v>
      </c>
      <c r="AD73" s="202">
        <v>0</v>
      </c>
      <c r="AE73" s="202">
        <v>0</v>
      </c>
      <c r="AF73" s="276">
        <v>0</v>
      </c>
      <c r="AH73" s="227">
        <f t="shared" si="0"/>
        <v>0</v>
      </c>
      <c r="AI73" s="228">
        <f t="shared" si="1"/>
        <v>0</v>
      </c>
      <c r="AJ73" s="229">
        <f t="shared" si="2"/>
        <v>0</v>
      </c>
      <c r="AN73" s="138"/>
      <c r="AO73" s="138"/>
      <c r="AP73" s="138"/>
      <c r="AQ73" s="138"/>
      <c r="AR73" s="138"/>
      <c r="AS73" s="138"/>
      <c r="AT73" s="138"/>
      <c r="AU73" s="138"/>
    </row>
    <row r="74" spans="1:47" s="139" customFormat="1" ht="13.8" x14ac:dyDescent="0.3">
      <c r="A74" s="277">
        <v>416</v>
      </c>
      <c r="B74" s="211">
        <v>416035305</v>
      </c>
      <c r="C74" s="212" t="s">
        <v>72</v>
      </c>
      <c r="D74" s="211">
        <v>35</v>
      </c>
      <c r="E74" s="212" t="s">
        <v>22</v>
      </c>
      <c r="F74" s="211">
        <v>305</v>
      </c>
      <c r="G74" s="212" t="s">
        <v>75</v>
      </c>
      <c r="H74" s="297">
        <v>2</v>
      </c>
      <c r="I74" s="202">
        <v>14127</v>
      </c>
      <c r="J74" s="202">
        <v>5092</v>
      </c>
      <c r="K74" s="202">
        <v>0</v>
      </c>
      <c r="L74" s="202">
        <v>893</v>
      </c>
      <c r="M74" s="279">
        <v>20112</v>
      </c>
      <c r="O74" s="281">
        <v>0</v>
      </c>
      <c r="P74" s="282">
        <v>0</v>
      </c>
      <c r="Q74" s="205">
        <v>0.09</v>
      </c>
      <c r="R74" s="205">
        <v>1.6072951866055379E-2</v>
      </c>
      <c r="S74" s="272">
        <f t="shared" si="3"/>
        <v>0</v>
      </c>
      <c r="U74" s="287">
        <v>38438</v>
      </c>
      <c r="V74" s="288">
        <v>0</v>
      </c>
      <c r="W74" s="288">
        <v>0</v>
      </c>
      <c r="X74" s="288">
        <v>0</v>
      </c>
      <c r="Y74" s="288">
        <v>1786</v>
      </c>
      <c r="Z74" s="279">
        <f t="shared" si="4"/>
        <v>40224</v>
      </c>
      <c r="AB74" s="275">
        <v>0</v>
      </c>
      <c r="AC74" s="204">
        <v>0</v>
      </c>
      <c r="AD74" s="202">
        <v>0</v>
      </c>
      <c r="AE74" s="202">
        <v>0</v>
      </c>
      <c r="AF74" s="276">
        <v>0</v>
      </c>
      <c r="AH74" s="227">
        <f t="shared" ref="AH74:AH137" si="5">IFERROR(VLOOKUP($B74,_18PJ,7,FALSE),0)</f>
        <v>0</v>
      </c>
      <c r="AI74" s="228">
        <f t="shared" ref="AI74:AI137" si="6">IFERROR(VLOOKUP($B74,_18PJ,8,FALSE),0)</f>
        <v>0</v>
      </c>
      <c r="AJ74" s="229">
        <f t="shared" ref="AJ74:AJ137" si="7">IFERROR(VLOOKUP($B74,_18PJ,9,FALSE),0)</f>
        <v>0</v>
      </c>
      <c r="AN74" s="138"/>
      <c r="AO74" s="138"/>
      <c r="AP74" s="138"/>
      <c r="AQ74" s="138"/>
      <c r="AR74" s="138"/>
      <c r="AS74" s="138"/>
      <c r="AT74" s="138"/>
      <c r="AU74" s="138"/>
    </row>
    <row r="75" spans="1:47" s="139" customFormat="1" ht="13.8" x14ac:dyDescent="0.3">
      <c r="A75" s="277">
        <v>416</v>
      </c>
      <c r="B75" s="211">
        <v>416035307</v>
      </c>
      <c r="C75" s="212" t="s">
        <v>72</v>
      </c>
      <c r="D75" s="211">
        <v>35</v>
      </c>
      <c r="E75" s="212" t="s">
        <v>22</v>
      </c>
      <c r="F75" s="211">
        <v>307</v>
      </c>
      <c r="G75" s="212" t="s">
        <v>76</v>
      </c>
      <c r="H75" s="297">
        <v>1</v>
      </c>
      <c r="I75" s="202">
        <v>10780</v>
      </c>
      <c r="J75" s="202">
        <v>4233</v>
      </c>
      <c r="K75" s="202">
        <v>0</v>
      </c>
      <c r="L75" s="202">
        <v>893</v>
      </c>
      <c r="M75" s="279">
        <v>15906</v>
      </c>
      <c r="O75" s="281">
        <v>0</v>
      </c>
      <c r="P75" s="282">
        <v>0</v>
      </c>
      <c r="Q75" s="205">
        <v>0.09</v>
      </c>
      <c r="R75" s="205">
        <v>8.5177116063525592E-3</v>
      </c>
      <c r="S75" s="272">
        <f t="shared" ref="S75:S138" si="8">IFERROR(X75/H75,0)</f>
        <v>0</v>
      </c>
      <c r="U75" s="287">
        <v>15013</v>
      </c>
      <c r="V75" s="288">
        <v>0</v>
      </c>
      <c r="W75" s="288">
        <v>0</v>
      </c>
      <c r="X75" s="288">
        <v>0</v>
      </c>
      <c r="Y75" s="288">
        <v>893</v>
      </c>
      <c r="Z75" s="279">
        <f t="shared" ref="Z75:Z138" si="9">SUM(U75:Y75)</f>
        <v>15906</v>
      </c>
      <c r="AB75" s="275">
        <v>0</v>
      </c>
      <c r="AC75" s="204">
        <v>0</v>
      </c>
      <c r="AD75" s="202">
        <v>0</v>
      </c>
      <c r="AE75" s="202">
        <v>0</v>
      </c>
      <c r="AF75" s="276">
        <v>0</v>
      </c>
      <c r="AH75" s="227">
        <f t="shared" si="5"/>
        <v>0</v>
      </c>
      <c r="AI75" s="228">
        <f t="shared" si="6"/>
        <v>0</v>
      </c>
      <c r="AJ75" s="229">
        <f t="shared" si="7"/>
        <v>0</v>
      </c>
      <c r="AN75" s="138"/>
      <c r="AO75" s="138"/>
      <c r="AP75" s="138"/>
      <c r="AQ75" s="138"/>
      <c r="AR75" s="138"/>
      <c r="AS75" s="138"/>
      <c r="AT75" s="138"/>
      <c r="AU75" s="138"/>
    </row>
    <row r="76" spans="1:47" s="139" customFormat="1" ht="13.8" x14ac:dyDescent="0.3">
      <c r="A76" s="277">
        <v>417</v>
      </c>
      <c r="B76" s="211">
        <v>417035035</v>
      </c>
      <c r="C76" s="212" t="s">
        <v>78</v>
      </c>
      <c r="D76" s="211">
        <v>35</v>
      </c>
      <c r="E76" s="212" t="s">
        <v>22</v>
      </c>
      <c r="F76" s="211">
        <v>35</v>
      </c>
      <c r="G76" s="212" t="s">
        <v>22</v>
      </c>
      <c r="H76" s="297">
        <v>322</v>
      </c>
      <c r="I76" s="202">
        <v>12527</v>
      </c>
      <c r="J76" s="202">
        <v>4326</v>
      </c>
      <c r="K76" s="202">
        <v>0</v>
      </c>
      <c r="L76" s="202">
        <v>893</v>
      </c>
      <c r="M76" s="279">
        <v>17746</v>
      </c>
      <c r="O76" s="281">
        <v>3.7994100294985436</v>
      </c>
      <c r="P76" s="282">
        <v>0</v>
      </c>
      <c r="Q76" s="205">
        <v>0.18</v>
      </c>
      <c r="R76" s="205">
        <v>0.15096254097872849</v>
      </c>
      <c r="S76" s="272">
        <f t="shared" si="8"/>
        <v>0</v>
      </c>
      <c r="U76" s="287">
        <v>5362588</v>
      </c>
      <c r="V76" s="288">
        <v>0</v>
      </c>
      <c r="W76" s="288">
        <v>0</v>
      </c>
      <c r="X76" s="288">
        <v>0</v>
      </c>
      <c r="Y76" s="288">
        <v>284004</v>
      </c>
      <c r="Z76" s="279">
        <f t="shared" si="9"/>
        <v>5646592</v>
      </c>
      <c r="AB76" s="275">
        <v>0</v>
      </c>
      <c r="AC76" s="204">
        <v>0</v>
      </c>
      <c r="AD76" s="202">
        <v>0</v>
      </c>
      <c r="AE76" s="202">
        <v>0</v>
      </c>
      <c r="AF76" s="276">
        <v>0</v>
      </c>
      <c r="AH76" s="227">
        <f t="shared" si="5"/>
        <v>0</v>
      </c>
      <c r="AI76" s="228">
        <f t="shared" si="6"/>
        <v>0</v>
      </c>
      <c r="AJ76" s="229">
        <f t="shared" si="7"/>
        <v>0</v>
      </c>
      <c r="AN76" s="138"/>
      <c r="AO76" s="138"/>
      <c r="AP76" s="138"/>
      <c r="AQ76" s="138"/>
      <c r="AR76" s="138"/>
      <c r="AS76" s="138"/>
      <c r="AT76" s="138"/>
      <c r="AU76" s="138"/>
    </row>
    <row r="77" spans="1:47" s="139" customFormat="1" ht="13.8" x14ac:dyDescent="0.3">
      <c r="A77" s="277">
        <v>417</v>
      </c>
      <c r="B77" s="211">
        <v>417035100</v>
      </c>
      <c r="C77" s="212" t="s">
        <v>78</v>
      </c>
      <c r="D77" s="211">
        <v>35</v>
      </c>
      <c r="E77" s="212" t="s">
        <v>22</v>
      </c>
      <c r="F77" s="211">
        <v>100</v>
      </c>
      <c r="G77" s="212" t="s">
        <v>79</v>
      </c>
      <c r="H77" s="297">
        <v>3</v>
      </c>
      <c r="I77" s="202">
        <v>13559</v>
      </c>
      <c r="J77" s="202">
        <v>6150</v>
      </c>
      <c r="K77" s="202">
        <v>0</v>
      </c>
      <c r="L77" s="202">
        <v>893</v>
      </c>
      <c r="M77" s="279">
        <v>20602</v>
      </c>
      <c r="O77" s="281">
        <v>3.5398230088495575E-2</v>
      </c>
      <c r="P77" s="282">
        <v>0</v>
      </c>
      <c r="Q77" s="205">
        <v>0.09</v>
      </c>
      <c r="R77" s="205">
        <v>3.1961022385676552E-2</v>
      </c>
      <c r="S77" s="272">
        <f t="shared" si="8"/>
        <v>0</v>
      </c>
      <c r="U77" s="287">
        <v>58428</v>
      </c>
      <c r="V77" s="288">
        <v>0</v>
      </c>
      <c r="W77" s="288">
        <v>0</v>
      </c>
      <c r="X77" s="288">
        <v>0</v>
      </c>
      <c r="Y77" s="288">
        <v>2646</v>
      </c>
      <c r="Z77" s="279">
        <f t="shared" si="9"/>
        <v>61074</v>
      </c>
      <c r="AB77" s="275">
        <v>0</v>
      </c>
      <c r="AC77" s="204">
        <v>0</v>
      </c>
      <c r="AD77" s="202">
        <v>0</v>
      </c>
      <c r="AE77" s="202">
        <v>0</v>
      </c>
      <c r="AF77" s="276">
        <v>0</v>
      </c>
      <c r="AH77" s="227">
        <f t="shared" si="5"/>
        <v>0</v>
      </c>
      <c r="AI77" s="228">
        <f t="shared" si="6"/>
        <v>0</v>
      </c>
      <c r="AJ77" s="229">
        <f t="shared" si="7"/>
        <v>0</v>
      </c>
      <c r="AN77" s="138"/>
      <c r="AO77" s="138"/>
      <c r="AP77" s="138"/>
      <c r="AQ77" s="138"/>
      <c r="AR77" s="138"/>
      <c r="AS77" s="138"/>
      <c r="AT77" s="138"/>
      <c r="AU77" s="138"/>
    </row>
    <row r="78" spans="1:47" s="139" customFormat="1" ht="13.8" x14ac:dyDescent="0.3">
      <c r="A78" s="277">
        <v>417</v>
      </c>
      <c r="B78" s="211">
        <v>417035122</v>
      </c>
      <c r="C78" s="212" t="s">
        <v>78</v>
      </c>
      <c r="D78" s="211">
        <v>35</v>
      </c>
      <c r="E78" s="212" t="s">
        <v>22</v>
      </c>
      <c r="F78" s="211">
        <v>122</v>
      </c>
      <c r="G78" s="212" t="s">
        <v>289</v>
      </c>
      <c r="H78" s="297">
        <v>3</v>
      </c>
      <c r="I78" s="202">
        <v>9962.4173538689283</v>
      </c>
      <c r="J78" s="202">
        <v>3107</v>
      </c>
      <c r="K78" s="202">
        <v>0</v>
      </c>
      <c r="L78" s="202">
        <v>893</v>
      </c>
      <c r="M78" s="279">
        <v>13962.417353868928</v>
      </c>
      <c r="O78" s="281">
        <v>3.5398230088495575E-2</v>
      </c>
      <c r="P78" s="282">
        <v>0</v>
      </c>
      <c r="Q78" s="205">
        <v>0.09</v>
      </c>
      <c r="R78" s="205">
        <v>1.0222871556426448E-2</v>
      </c>
      <c r="S78" s="272">
        <f t="shared" si="8"/>
        <v>0</v>
      </c>
      <c r="U78" s="287">
        <v>38745</v>
      </c>
      <c r="V78" s="288">
        <v>0</v>
      </c>
      <c r="W78" s="288">
        <v>0</v>
      </c>
      <c r="X78" s="288">
        <v>0</v>
      </c>
      <c r="Y78" s="288">
        <v>2646</v>
      </c>
      <c r="Z78" s="279">
        <f t="shared" si="9"/>
        <v>41391</v>
      </c>
      <c r="AB78" s="275">
        <v>0</v>
      </c>
      <c r="AC78" s="204">
        <v>0</v>
      </c>
      <c r="AD78" s="202">
        <v>0</v>
      </c>
      <c r="AE78" s="202">
        <v>0</v>
      </c>
      <c r="AF78" s="276">
        <v>0</v>
      </c>
      <c r="AH78" s="227">
        <f t="shared" si="5"/>
        <v>0</v>
      </c>
      <c r="AI78" s="228">
        <f t="shared" si="6"/>
        <v>0</v>
      </c>
      <c r="AJ78" s="229">
        <f t="shared" si="7"/>
        <v>0</v>
      </c>
      <c r="AN78" s="138"/>
      <c r="AO78" s="138"/>
      <c r="AP78" s="138"/>
      <c r="AQ78" s="138"/>
      <c r="AR78" s="138"/>
      <c r="AS78" s="138"/>
      <c r="AT78" s="138"/>
      <c r="AU78" s="138"/>
    </row>
    <row r="79" spans="1:47" s="139" customFormat="1" ht="13.8" x14ac:dyDescent="0.3">
      <c r="A79" s="277">
        <v>417</v>
      </c>
      <c r="B79" s="211">
        <v>417035133</v>
      </c>
      <c r="C79" s="212" t="s">
        <v>78</v>
      </c>
      <c r="D79" s="211">
        <v>35</v>
      </c>
      <c r="E79" s="212" t="s">
        <v>22</v>
      </c>
      <c r="F79" s="211">
        <v>133</v>
      </c>
      <c r="G79" s="212" t="s">
        <v>73</v>
      </c>
      <c r="H79" s="297">
        <v>2</v>
      </c>
      <c r="I79" s="202">
        <v>9311</v>
      </c>
      <c r="J79" s="202">
        <v>2322</v>
      </c>
      <c r="K79" s="202">
        <v>0</v>
      </c>
      <c r="L79" s="202">
        <v>893</v>
      </c>
      <c r="M79" s="279">
        <v>12526</v>
      </c>
      <c r="O79" s="281">
        <v>2.359882005899705E-2</v>
      </c>
      <c r="P79" s="282">
        <v>0</v>
      </c>
      <c r="Q79" s="205">
        <v>0.09</v>
      </c>
      <c r="R79" s="205">
        <v>3.4369642442843969E-2</v>
      </c>
      <c r="S79" s="272">
        <f t="shared" si="8"/>
        <v>0</v>
      </c>
      <c r="U79" s="287">
        <v>22992</v>
      </c>
      <c r="V79" s="288">
        <v>0</v>
      </c>
      <c r="W79" s="288">
        <v>0</v>
      </c>
      <c r="X79" s="288">
        <v>0</v>
      </c>
      <c r="Y79" s="288">
        <v>1764</v>
      </c>
      <c r="Z79" s="279">
        <f t="shared" si="9"/>
        <v>24756</v>
      </c>
      <c r="AB79" s="275">
        <v>0</v>
      </c>
      <c r="AC79" s="204">
        <v>0</v>
      </c>
      <c r="AD79" s="202">
        <v>0</v>
      </c>
      <c r="AE79" s="202">
        <v>0</v>
      </c>
      <c r="AF79" s="276">
        <v>0</v>
      </c>
      <c r="AH79" s="227">
        <f t="shared" si="5"/>
        <v>0</v>
      </c>
      <c r="AI79" s="228">
        <f t="shared" si="6"/>
        <v>0</v>
      </c>
      <c r="AJ79" s="229">
        <f t="shared" si="7"/>
        <v>0</v>
      </c>
      <c r="AN79" s="138"/>
      <c r="AO79" s="138"/>
      <c r="AP79" s="138"/>
      <c r="AQ79" s="138"/>
      <c r="AR79" s="138"/>
      <c r="AS79" s="138"/>
      <c r="AT79" s="138"/>
      <c r="AU79" s="138"/>
    </row>
    <row r="80" spans="1:47" s="139" customFormat="1" ht="13.8" x14ac:dyDescent="0.3">
      <c r="A80" s="277">
        <v>417</v>
      </c>
      <c r="B80" s="211">
        <v>417035211</v>
      </c>
      <c r="C80" s="212" t="s">
        <v>78</v>
      </c>
      <c r="D80" s="211">
        <v>35</v>
      </c>
      <c r="E80" s="212" t="s">
        <v>22</v>
      </c>
      <c r="F80" s="211">
        <v>211</v>
      </c>
      <c r="G80" s="212" t="s">
        <v>80</v>
      </c>
      <c r="H80" s="297">
        <v>1</v>
      </c>
      <c r="I80" s="202">
        <v>13527</v>
      </c>
      <c r="J80" s="202">
        <v>2296</v>
      </c>
      <c r="K80" s="202">
        <v>0</v>
      </c>
      <c r="L80" s="202">
        <v>893</v>
      </c>
      <c r="M80" s="279">
        <v>16716</v>
      </c>
      <c r="O80" s="281">
        <v>1.1799410029498525E-2</v>
      </c>
      <c r="P80" s="282">
        <v>0</v>
      </c>
      <c r="Q80" s="205">
        <v>0.09</v>
      </c>
      <c r="R80" s="205">
        <v>1.7195122173668032E-3</v>
      </c>
      <c r="S80" s="272">
        <f t="shared" si="8"/>
        <v>0</v>
      </c>
      <c r="U80" s="287">
        <v>15636</v>
      </c>
      <c r="V80" s="288">
        <v>0</v>
      </c>
      <c r="W80" s="288">
        <v>0</v>
      </c>
      <c r="X80" s="288">
        <v>0</v>
      </c>
      <c r="Y80" s="288">
        <v>882</v>
      </c>
      <c r="Z80" s="279">
        <f t="shared" si="9"/>
        <v>16518</v>
      </c>
      <c r="AB80" s="275">
        <v>0</v>
      </c>
      <c r="AC80" s="204">
        <v>0</v>
      </c>
      <c r="AD80" s="202">
        <v>0</v>
      </c>
      <c r="AE80" s="202">
        <v>0</v>
      </c>
      <c r="AF80" s="276">
        <v>0</v>
      </c>
      <c r="AH80" s="227">
        <f t="shared" si="5"/>
        <v>0</v>
      </c>
      <c r="AI80" s="228">
        <f t="shared" si="6"/>
        <v>0</v>
      </c>
      <c r="AJ80" s="229">
        <f t="shared" si="7"/>
        <v>0</v>
      </c>
      <c r="AN80" s="138"/>
      <c r="AO80" s="138"/>
      <c r="AP80" s="138"/>
      <c r="AQ80" s="138"/>
      <c r="AR80" s="138"/>
      <c r="AS80" s="138"/>
      <c r="AT80" s="138"/>
      <c r="AU80" s="138"/>
    </row>
    <row r="81" spans="1:47" s="139" customFormat="1" ht="13.8" x14ac:dyDescent="0.3">
      <c r="A81" s="277">
        <v>417</v>
      </c>
      <c r="B81" s="211">
        <v>417035244</v>
      </c>
      <c r="C81" s="212" t="s">
        <v>78</v>
      </c>
      <c r="D81" s="211">
        <v>35</v>
      </c>
      <c r="E81" s="212" t="s">
        <v>22</v>
      </c>
      <c r="F81" s="211">
        <v>244</v>
      </c>
      <c r="G81" s="212" t="s">
        <v>43</v>
      </c>
      <c r="H81" s="297">
        <v>6</v>
      </c>
      <c r="I81" s="202">
        <v>12947</v>
      </c>
      <c r="J81" s="202">
        <v>5056</v>
      </c>
      <c r="K81" s="202">
        <v>0</v>
      </c>
      <c r="L81" s="202">
        <v>893</v>
      </c>
      <c r="M81" s="279">
        <v>18896</v>
      </c>
      <c r="O81" s="281">
        <v>7.0796460176991149E-2</v>
      </c>
      <c r="P81" s="282">
        <v>0</v>
      </c>
      <c r="Q81" s="205">
        <v>0.18</v>
      </c>
      <c r="R81" s="205">
        <v>0.11013649821134344</v>
      </c>
      <c r="S81" s="272">
        <f t="shared" si="8"/>
        <v>0</v>
      </c>
      <c r="U81" s="287">
        <v>106746</v>
      </c>
      <c r="V81" s="288">
        <v>0</v>
      </c>
      <c r="W81" s="288">
        <v>0</v>
      </c>
      <c r="X81" s="288">
        <v>0</v>
      </c>
      <c r="Y81" s="288">
        <v>5292</v>
      </c>
      <c r="Z81" s="279">
        <f t="shared" si="9"/>
        <v>112038</v>
      </c>
      <c r="AB81" s="275">
        <v>2</v>
      </c>
      <c r="AC81" s="204">
        <v>0</v>
      </c>
      <c r="AD81" s="202">
        <v>0</v>
      </c>
      <c r="AE81" s="202">
        <v>0</v>
      </c>
      <c r="AF81" s="276">
        <v>0</v>
      </c>
      <c r="AH81" s="227">
        <f t="shared" si="5"/>
        <v>0</v>
      </c>
      <c r="AI81" s="228">
        <f t="shared" si="6"/>
        <v>0</v>
      </c>
      <c r="AJ81" s="229">
        <f t="shared" si="7"/>
        <v>0</v>
      </c>
      <c r="AN81" s="138"/>
      <c r="AO81" s="138"/>
      <c r="AP81" s="138"/>
      <c r="AQ81" s="138"/>
      <c r="AR81" s="138"/>
      <c r="AS81" s="138"/>
      <c r="AT81" s="138"/>
      <c r="AU81" s="138"/>
    </row>
    <row r="82" spans="1:47" s="139" customFormat="1" ht="13.8" x14ac:dyDescent="0.3">
      <c r="A82" s="277">
        <v>417</v>
      </c>
      <c r="B82" s="211">
        <v>417035293</v>
      </c>
      <c r="C82" s="212" t="s">
        <v>78</v>
      </c>
      <c r="D82" s="211">
        <v>35</v>
      </c>
      <c r="E82" s="212" t="s">
        <v>22</v>
      </c>
      <c r="F82" s="211">
        <v>293</v>
      </c>
      <c r="G82" s="212" t="s">
        <v>45</v>
      </c>
      <c r="H82" s="297">
        <v>2</v>
      </c>
      <c r="I82" s="202">
        <v>8370</v>
      </c>
      <c r="J82" s="202">
        <v>646</v>
      </c>
      <c r="K82" s="202">
        <v>0</v>
      </c>
      <c r="L82" s="202">
        <v>893</v>
      </c>
      <c r="M82" s="279">
        <v>9909</v>
      </c>
      <c r="O82" s="281">
        <v>2.359882005899705E-2</v>
      </c>
      <c r="P82" s="282">
        <v>0</v>
      </c>
      <c r="Q82" s="205">
        <v>0.18</v>
      </c>
      <c r="R82" s="205">
        <v>6.2612029075594699E-3</v>
      </c>
      <c r="S82" s="272">
        <f t="shared" si="8"/>
        <v>0</v>
      </c>
      <c r="U82" s="287">
        <v>17820</v>
      </c>
      <c r="V82" s="288">
        <v>0</v>
      </c>
      <c r="W82" s="288">
        <v>0</v>
      </c>
      <c r="X82" s="288">
        <v>0</v>
      </c>
      <c r="Y82" s="288">
        <v>1764</v>
      </c>
      <c r="Z82" s="279">
        <f t="shared" si="9"/>
        <v>19584</v>
      </c>
      <c r="AB82" s="275">
        <v>0</v>
      </c>
      <c r="AC82" s="204">
        <v>0</v>
      </c>
      <c r="AD82" s="202">
        <v>0</v>
      </c>
      <c r="AE82" s="202">
        <v>0</v>
      </c>
      <c r="AF82" s="276">
        <v>0</v>
      </c>
      <c r="AH82" s="227">
        <f t="shared" si="5"/>
        <v>0</v>
      </c>
      <c r="AI82" s="228">
        <f t="shared" si="6"/>
        <v>0</v>
      </c>
      <c r="AJ82" s="229">
        <f t="shared" si="7"/>
        <v>0</v>
      </c>
      <c r="AN82" s="138"/>
      <c r="AO82" s="138"/>
      <c r="AP82" s="138"/>
      <c r="AQ82" s="138"/>
      <c r="AR82" s="138"/>
      <c r="AS82" s="138"/>
      <c r="AT82" s="138"/>
      <c r="AU82" s="138"/>
    </row>
    <row r="83" spans="1:47" s="139" customFormat="1" ht="13.8" x14ac:dyDescent="0.3">
      <c r="A83" s="277">
        <v>418</v>
      </c>
      <c r="B83" s="211">
        <v>418100014</v>
      </c>
      <c r="C83" s="212" t="s">
        <v>82</v>
      </c>
      <c r="D83" s="211">
        <v>100</v>
      </c>
      <c r="E83" s="212" t="s">
        <v>79</v>
      </c>
      <c r="F83" s="211">
        <v>14</v>
      </c>
      <c r="G83" s="212" t="s">
        <v>83</v>
      </c>
      <c r="H83" s="297">
        <v>9</v>
      </c>
      <c r="I83" s="202">
        <v>9340</v>
      </c>
      <c r="J83" s="202">
        <v>2916</v>
      </c>
      <c r="K83" s="202">
        <v>0</v>
      </c>
      <c r="L83" s="202">
        <v>893</v>
      </c>
      <c r="M83" s="279">
        <v>13149</v>
      </c>
      <c r="O83" s="281">
        <v>4.5226130653266333E-2</v>
      </c>
      <c r="P83" s="282">
        <v>0</v>
      </c>
      <c r="Q83" s="205">
        <v>0.09</v>
      </c>
      <c r="R83" s="205">
        <v>8.7256668614336865E-3</v>
      </c>
      <c r="S83" s="272">
        <f t="shared" si="8"/>
        <v>0</v>
      </c>
      <c r="U83" s="287">
        <v>109746</v>
      </c>
      <c r="V83" s="288">
        <v>0</v>
      </c>
      <c r="W83" s="288">
        <v>0</v>
      </c>
      <c r="X83" s="288">
        <v>0</v>
      </c>
      <c r="Y83" s="288">
        <v>8001</v>
      </c>
      <c r="Z83" s="279">
        <f t="shared" si="9"/>
        <v>117747</v>
      </c>
      <c r="AB83" s="275">
        <v>0</v>
      </c>
      <c r="AC83" s="204">
        <v>0</v>
      </c>
      <c r="AD83" s="202">
        <v>0</v>
      </c>
      <c r="AE83" s="202">
        <v>0</v>
      </c>
      <c r="AF83" s="276">
        <v>0</v>
      </c>
      <c r="AH83" s="227">
        <f t="shared" si="5"/>
        <v>0</v>
      </c>
      <c r="AI83" s="228">
        <f t="shared" si="6"/>
        <v>0</v>
      </c>
      <c r="AJ83" s="229">
        <f t="shared" si="7"/>
        <v>0</v>
      </c>
      <c r="AN83" s="138"/>
      <c r="AO83" s="138"/>
      <c r="AP83" s="138"/>
      <c r="AQ83" s="138"/>
      <c r="AR83" s="138"/>
      <c r="AS83" s="138"/>
      <c r="AT83" s="138"/>
      <c r="AU83" s="138"/>
    </row>
    <row r="84" spans="1:47" s="139" customFormat="1" ht="13.8" x14ac:dyDescent="0.3">
      <c r="A84" s="277">
        <v>418</v>
      </c>
      <c r="B84" s="211">
        <v>418100100</v>
      </c>
      <c r="C84" s="212" t="s">
        <v>82</v>
      </c>
      <c r="D84" s="211">
        <v>100</v>
      </c>
      <c r="E84" s="212" t="s">
        <v>79</v>
      </c>
      <c r="F84" s="211">
        <v>100</v>
      </c>
      <c r="G84" s="212" t="s">
        <v>79</v>
      </c>
      <c r="H84" s="297">
        <v>341</v>
      </c>
      <c r="I84" s="202">
        <v>9863</v>
      </c>
      <c r="J84" s="202">
        <v>4474</v>
      </c>
      <c r="K84" s="202">
        <v>0</v>
      </c>
      <c r="L84" s="202">
        <v>893</v>
      </c>
      <c r="M84" s="279">
        <v>15230</v>
      </c>
      <c r="O84" s="281">
        <v>1.7135678391959701</v>
      </c>
      <c r="P84" s="282">
        <v>0</v>
      </c>
      <c r="Q84" s="205">
        <v>0.09</v>
      </c>
      <c r="R84" s="205">
        <v>3.1961022385676552E-2</v>
      </c>
      <c r="S84" s="272">
        <f t="shared" si="8"/>
        <v>0</v>
      </c>
      <c r="U84" s="287">
        <v>4864365</v>
      </c>
      <c r="V84" s="288">
        <v>0</v>
      </c>
      <c r="W84" s="288">
        <v>0</v>
      </c>
      <c r="X84" s="288">
        <v>0</v>
      </c>
      <c r="Y84" s="288">
        <v>303149</v>
      </c>
      <c r="Z84" s="279">
        <f t="shared" si="9"/>
        <v>5167514</v>
      </c>
      <c r="AB84" s="275">
        <v>0</v>
      </c>
      <c r="AC84" s="204">
        <v>0</v>
      </c>
      <c r="AD84" s="202">
        <v>0</v>
      </c>
      <c r="AE84" s="202">
        <v>0</v>
      </c>
      <c r="AF84" s="276">
        <v>0</v>
      </c>
      <c r="AH84" s="227">
        <f t="shared" si="5"/>
        <v>0</v>
      </c>
      <c r="AI84" s="228">
        <f t="shared" si="6"/>
        <v>0</v>
      </c>
      <c r="AJ84" s="229">
        <f t="shared" si="7"/>
        <v>0</v>
      </c>
      <c r="AN84" s="138"/>
      <c r="AO84" s="138"/>
      <c r="AP84" s="138"/>
      <c r="AQ84" s="138"/>
      <c r="AR84" s="138"/>
      <c r="AS84" s="138"/>
      <c r="AT84" s="138"/>
      <c r="AU84" s="138"/>
    </row>
    <row r="85" spans="1:47" s="139" customFormat="1" ht="13.8" x14ac:dyDescent="0.3">
      <c r="A85" s="277">
        <v>418</v>
      </c>
      <c r="B85" s="211">
        <v>418100101</v>
      </c>
      <c r="C85" s="212" t="s">
        <v>82</v>
      </c>
      <c r="D85" s="211">
        <v>100</v>
      </c>
      <c r="E85" s="212" t="s">
        <v>79</v>
      </c>
      <c r="F85" s="211">
        <v>101</v>
      </c>
      <c r="G85" s="212" t="s">
        <v>84</v>
      </c>
      <c r="H85" s="297">
        <v>1</v>
      </c>
      <c r="I85" s="202">
        <v>8745</v>
      </c>
      <c r="J85" s="202">
        <v>2322</v>
      </c>
      <c r="K85" s="202">
        <v>0</v>
      </c>
      <c r="L85" s="202">
        <v>893</v>
      </c>
      <c r="M85" s="279">
        <v>11960</v>
      </c>
      <c r="O85" s="281">
        <v>5.0251256281407036E-3</v>
      </c>
      <c r="P85" s="282">
        <v>0</v>
      </c>
      <c r="Q85" s="205">
        <v>0.09</v>
      </c>
      <c r="R85" s="205">
        <v>4.9083055289069699E-2</v>
      </c>
      <c r="S85" s="272">
        <f t="shared" si="8"/>
        <v>0</v>
      </c>
      <c r="U85" s="287">
        <v>11011</v>
      </c>
      <c r="V85" s="288">
        <v>0</v>
      </c>
      <c r="W85" s="288">
        <v>0</v>
      </c>
      <c r="X85" s="288">
        <v>0</v>
      </c>
      <c r="Y85" s="288">
        <v>889</v>
      </c>
      <c r="Z85" s="279">
        <f t="shared" si="9"/>
        <v>11900</v>
      </c>
      <c r="AB85" s="275">
        <v>0</v>
      </c>
      <c r="AC85" s="204">
        <v>0</v>
      </c>
      <c r="AD85" s="202">
        <v>0</v>
      </c>
      <c r="AE85" s="202">
        <v>0</v>
      </c>
      <c r="AF85" s="276">
        <v>0</v>
      </c>
      <c r="AH85" s="227">
        <f t="shared" si="5"/>
        <v>0</v>
      </c>
      <c r="AI85" s="228">
        <f t="shared" si="6"/>
        <v>0</v>
      </c>
      <c r="AJ85" s="229">
        <f t="shared" si="7"/>
        <v>0</v>
      </c>
      <c r="AN85" s="138"/>
      <c r="AO85" s="138"/>
      <c r="AP85" s="138"/>
      <c r="AQ85" s="138"/>
      <c r="AR85" s="138"/>
      <c r="AS85" s="138"/>
      <c r="AT85" s="138"/>
      <c r="AU85" s="138"/>
    </row>
    <row r="86" spans="1:47" s="139" customFormat="1" ht="13.8" x14ac:dyDescent="0.3">
      <c r="A86" s="277">
        <v>418</v>
      </c>
      <c r="B86" s="211">
        <v>418100136</v>
      </c>
      <c r="C86" s="212" t="s">
        <v>82</v>
      </c>
      <c r="D86" s="211">
        <v>100</v>
      </c>
      <c r="E86" s="212" t="s">
        <v>79</v>
      </c>
      <c r="F86" s="211">
        <v>136</v>
      </c>
      <c r="G86" s="212" t="s">
        <v>85</v>
      </c>
      <c r="H86" s="297">
        <v>9</v>
      </c>
      <c r="I86" s="202">
        <v>9956</v>
      </c>
      <c r="J86" s="202">
        <v>3276</v>
      </c>
      <c r="K86" s="202">
        <v>0</v>
      </c>
      <c r="L86" s="202">
        <v>893</v>
      </c>
      <c r="M86" s="279">
        <v>14125</v>
      </c>
      <c r="O86" s="281">
        <v>4.5226130653266333E-2</v>
      </c>
      <c r="P86" s="282">
        <v>0</v>
      </c>
      <c r="Q86" s="205">
        <v>0.09</v>
      </c>
      <c r="R86" s="205">
        <v>4.4301650263093304E-3</v>
      </c>
      <c r="S86" s="272">
        <f t="shared" si="8"/>
        <v>0</v>
      </c>
      <c r="U86" s="287">
        <v>118494</v>
      </c>
      <c r="V86" s="288">
        <v>0</v>
      </c>
      <c r="W86" s="288">
        <v>0</v>
      </c>
      <c r="X86" s="288">
        <v>0</v>
      </c>
      <c r="Y86" s="288">
        <v>8001</v>
      </c>
      <c r="Z86" s="279">
        <f t="shared" si="9"/>
        <v>126495</v>
      </c>
      <c r="AB86" s="275">
        <v>0</v>
      </c>
      <c r="AC86" s="204">
        <v>0</v>
      </c>
      <c r="AD86" s="202">
        <v>0</v>
      </c>
      <c r="AE86" s="202">
        <v>0</v>
      </c>
      <c r="AF86" s="276">
        <v>0</v>
      </c>
      <c r="AH86" s="227">
        <f t="shared" si="5"/>
        <v>0</v>
      </c>
      <c r="AI86" s="228">
        <f t="shared" si="6"/>
        <v>0</v>
      </c>
      <c r="AJ86" s="229">
        <f t="shared" si="7"/>
        <v>0</v>
      </c>
      <c r="AN86" s="138"/>
      <c r="AO86" s="138"/>
      <c r="AP86" s="138"/>
      <c r="AQ86" s="138"/>
      <c r="AR86" s="138"/>
      <c r="AS86" s="138"/>
      <c r="AT86" s="138"/>
      <c r="AU86" s="138"/>
    </row>
    <row r="87" spans="1:47" s="139" customFormat="1" ht="13.8" x14ac:dyDescent="0.3">
      <c r="A87" s="277">
        <v>418</v>
      </c>
      <c r="B87" s="211">
        <v>418100139</v>
      </c>
      <c r="C87" s="212" t="s">
        <v>82</v>
      </c>
      <c r="D87" s="211">
        <v>100</v>
      </c>
      <c r="E87" s="212" t="s">
        <v>79</v>
      </c>
      <c r="F87" s="211">
        <v>139</v>
      </c>
      <c r="G87" s="212" t="s">
        <v>86</v>
      </c>
      <c r="H87" s="297">
        <v>6</v>
      </c>
      <c r="I87" s="202">
        <v>8745</v>
      </c>
      <c r="J87" s="202">
        <v>3028</v>
      </c>
      <c r="K87" s="202">
        <v>0</v>
      </c>
      <c r="L87" s="202">
        <v>893</v>
      </c>
      <c r="M87" s="279">
        <v>12666</v>
      </c>
      <c r="O87" s="281">
        <v>3.0150753768844223E-2</v>
      </c>
      <c r="P87" s="282">
        <v>0</v>
      </c>
      <c r="Q87" s="205">
        <v>0.09</v>
      </c>
      <c r="R87" s="205">
        <v>3.7873387433055784E-3</v>
      </c>
      <c r="S87" s="272">
        <f t="shared" si="8"/>
        <v>0</v>
      </c>
      <c r="U87" s="287">
        <v>70284</v>
      </c>
      <c r="V87" s="288">
        <v>0</v>
      </c>
      <c r="W87" s="288">
        <v>0</v>
      </c>
      <c r="X87" s="288">
        <v>0</v>
      </c>
      <c r="Y87" s="288">
        <v>5334</v>
      </c>
      <c r="Z87" s="279">
        <f t="shared" si="9"/>
        <v>75618</v>
      </c>
      <c r="AB87" s="275">
        <v>0</v>
      </c>
      <c r="AC87" s="204">
        <v>0</v>
      </c>
      <c r="AD87" s="202">
        <v>0</v>
      </c>
      <c r="AE87" s="202">
        <v>0</v>
      </c>
      <c r="AF87" s="276">
        <v>0</v>
      </c>
      <c r="AH87" s="227">
        <f t="shared" si="5"/>
        <v>0</v>
      </c>
      <c r="AI87" s="228">
        <f t="shared" si="6"/>
        <v>0</v>
      </c>
      <c r="AJ87" s="229">
        <f t="shared" si="7"/>
        <v>0</v>
      </c>
      <c r="AN87" s="138"/>
      <c r="AO87" s="138"/>
      <c r="AP87" s="138"/>
      <c r="AQ87" s="138"/>
      <c r="AR87" s="138"/>
      <c r="AS87" s="138"/>
      <c r="AT87" s="138"/>
      <c r="AU87" s="138"/>
    </row>
    <row r="88" spans="1:47" s="139" customFormat="1" ht="13.8" x14ac:dyDescent="0.3">
      <c r="A88" s="277">
        <v>418</v>
      </c>
      <c r="B88" s="211">
        <v>418100170</v>
      </c>
      <c r="C88" s="212" t="s">
        <v>82</v>
      </c>
      <c r="D88" s="211">
        <v>100</v>
      </c>
      <c r="E88" s="212" t="s">
        <v>79</v>
      </c>
      <c r="F88" s="211">
        <v>170</v>
      </c>
      <c r="G88" s="212" t="s">
        <v>87</v>
      </c>
      <c r="H88" s="297">
        <v>2</v>
      </c>
      <c r="I88" s="202">
        <v>10090</v>
      </c>
      <c r="J88" s="202">
        <v>3424</v>
      </c>
      <c r="K88" s="202">
        <v>0</v>
      </c>
      <c r="L88" s="202">
        <v>893</v>
      </c>
      <c r="M88" s="279">
        <v>14407</v>
      </c>
      <c r="O88" s="281">
        <v>1.0050251256281407E-2</v>
      </c>
      <c r="P88" s="282">
        <v>0</v>
      </c>
      <c r="Q88" s="205">
        <v>0.09</v>
      </c>
      <c r="R88" s="205">
        <v>9.2470067562039779E-2</v>
      </c>
      <c r="S88" s="272">
        <f t="shared" si="8"/>
        <v>0</v>
      </c>
      <c r="U88" s="287">
        <v>26892</v>
      </c>
      <c r="V88" s="288">
        <v>0</v>
      </c>
      <c r="W88" s="288">
        <v>0</v>
      </c>
      <c r="X88" s="288">
        <v>0</v>
      </c>
      <c r="Y88" s="288">
        <v>1778</v>
      </c>
      <c r="Z88" s="279">
        <f t="shared" si="9"/>
        <v>28670</v>
      </c>
      <c r="AB88" s="275">
        <v>0</v>
      </c>
      <c r="AC88" s="204">
        <v>0</v>
      </c>
      <c r="AD88" s="202">
        <v>0</v>
      </c>
      <c r="AE88" s="202">
        <v>0</v>
      </c>
      <c r="AF88" s="276">
        <v>0</v>
      </c>
      <c r="AH88" s="227">
        <f t="shared" si="5"/>
        <v>0</v>
      </c>
      <c r="AI88" s="228">
        <f t="shared" si="6"/>
        <v>0</v>
      </c>
      <c r="AJ88" s="229">
        <f t="shared" si="7"/>
        <v>0</v>
      </c>
      <c r="AN88" s="138"/>
      <c r="AO88" s="138"/>
      <c r="AP88" s="138"/>
      <c r="AQ88" s="138"/>
      <c r="AR88" s="138"/>
      <c r="AS88" s="138"/>
      <c r="AT88" s="138"/>
      <c r="AU88" s="138"/>
    </row>
    <row r="89" spans="1:47" s="139" customFormat="1" ht="13.8" x14ac:dyDescent="0.3">
      <c r="A89" s="277">
        <v>418</v>
      </c>
      <c r="B89" s="211">
        <v>418100187</v>
      </c>
      <c r="C89" s="212" t="s">
        <v>82</v>
      </c>
      <c r="D89" s="211">
        <v>100</v>
      </c>
      <c r="E89" s="212" t="s">
        <v>79</v>
      </c>
      <c r="F89" s="211">
        <v>187</v>
      </c>
      <c r="G89" s="212" t="s">
        <v>89</v>
      </c>
      <c r="H89" s="297">
        <v>1</v>
      </c>
      <c r="I89" s="202">
        <v>8745</v>
      </c>
      <c r="J89" s="202">
        <v>3974</v>
      </c>
      <c r="K89" s="202">
        <v>0</v>
      </c>
      <c r="L89" s="202">
        <v>893</v>
      </c>
      <c r="M89" s="279">
        <v>13612</v>
      </c>
      <c r="O89" s="281">
        <v>5.0251256281407036E-3</v>
      </c>
      <c r="P89" s="282">
        <v>0</v>
      </c>
      <c r="Q89" s="205">
        <v>0.09</v>
      </c>
      <c r="R89" s="205">
        <v>3.1043892363614139E-3</v>
      </c>
      <c r="S89" s="272">
        <f t="shared" si="8"/>
        <v>0</v>
      </c>
      <c r="U89" s="287">
        <v>12655</v>
      </c>
      <c r="V89" s="288">
        <v>0</v>
      </c>
      <c r="W89" s="288">
        <v>0</v>
      </c>
      <c r="X89" s="288">
        <v>0</v>
      </c>
      <c r="Y89" s="288">
        <v>889</v>
      </c>
      <c r="Z89" s="279">
        <f t="shared" si="9"/>
        <v>13544</v>
      </c>
      <c r="AB89" s="275">
        <v>0</v>
      </c>
      <c r="AC89" s="204">
        <v>0</v>
      </c>
      <c r="AD89" s="202">
        <v>0</v>
      </c>
      <c r="AE89" s="202">
        <v>0</v>
      </c>
      <c r="AF89" s="276">
        <v>0</v>
      </c>
      <c r="AH89" s="227">
        <f t="shared" si="5"/>
        <v>0</v>
      </c>
      <c r="AI89" s="228">
        <f t="shared" si="6"/>
        <v>0</v>
      </c>
      <c r="AJ89" s="229">
        <f t="shared" si="7"/>
        <v>0</v>
      </c>
      <c r="AN89" s="138"/>
      <c r="AO89" s="138"/>
      <c r="AP89" s="138"/>
      <c r="AQ89" s="138"/>
      <c r="AR89" s="138"/>
      <c r="AS89" s="138"/>
      <c r="AT89" s="138"/>
      <c r="AU89" s="138"/>
    </row>
    <row r="90" spans="1:47" s="139" customFormat="1" ht="13.8" x14ac:dyDescent="0.3">
      <c r="A90" s="277">
        <v>418</v>
      </c>
      <c r="B90" s="211">
        <v>418100198</v>
      </c>
      <c r="C90" s="212" t="s">
        <v>82</v>
      </c>
      <c r="D90" s="211">
        <v>100</v>
      </c>
      <c r="E90" s="212" t="s">
        <v>79</v>
      </c>
      <c r="F90" s="211">
        <v>198</v>
      </c>
      <c r="G90" s="212" t="s">
        <v>39</v>
      </c>
      <c r="H90" s="297">
        <v>28</v>
      </c>
      <c r="I90" s="202">
        <v>9026</v>
      </c>
      <c r="J90" s="202">
        <v>3741</v>
      </c>
      <c r="K90" s="202">
        <v>0</v>
      </c>
      <c r="L90" s="202">
        <v>893</v>
      </c>
      <c r="M90" s="279">
        <v>13660</v>
      </c>
      <c r="O90" s="281">
        <v>0.14070351758793961</v>
      </c>
      <c r="P90" s="282">
        <v>0</v>
      </c>
      <c r="Q90" s="205">
        <v>0.09</v>
      </c>
      <c r="R90" s="205">
        <v>5.1979083513333272E-3</v>
      </c>
      <c r="S90" s="272">
        <f t="shared" si="8"/>
        <v>0</v>
      </c>
      <c r="U90" s="287">
        <v>355684</v>
      </c>
      <c r="V90" s="288">
        <v>0</v>
      </c>
      <c r="W90" s="288">
        <v>0</v>
      </c>
      <c r="X90" s="288">
        <v>0</v>
      </c>
      <c r="Y90" s="288">
        <v>24892</v>
      </c>
      <c r="Z90" s="279">
        <f t="shared" si="9"/>
        <v>380576</v>
      </c>
      <c r="AB90" s="275">
        <v>0</v>
      </c>
      <c r="AC90" s="204">
        <v>0</v>
      </c>
      <c r="AD90" s="202">
        <v>0</v>
      </c>
      <c r="AE90" s="202">
        <v>0</v>
      </c>
      <c r="AF90" s="276">
        <v>0</v>
      </c>
      <c r="AH90" s="227">
        <f t="shared" si="5"/>
        <v>0</v>
      </c>
      <c r="AI90" s="228">
        <f t="shared" si="6"/>
        <v>0</v>
      </c>
      <c r="AJ90" s="229">
        <f t="shared" si="7"/>
        <v>0</v>
      </c>
      <c r="AN90" s="138"/>
      <c r="AO90" s="138"/>
      <c r="AP90" s="138"/>
      <c r="AQ90" s="138"/>
      <c r="AR90" s="138"/>
      <c r="AS90" s="138"/>
      <c r="AT90" s="138"/>
      <c r="AU90" s="138"/>
    </row>
    <row r="91" spans="1:47" s="139" customFormat="1" ht="13.8" x14ac:dyDescent="0.3">
      <c r="A91" s="277">
        <v>418</v>
      </c>
      <c r="B91" s="211">
        <v>418100288</v>
      </c>
      <c r="C91" s="212" t="s">
        <v>82</v>
      </c>
      <c r="D91" s="211">
        <v>100</v>
      </c>
      <c r="E91" s="212" t="s">
        <v>79</v>
      </c>
      <c r="F91" s="211">
        <v>288</v>
      </c>
      <c r="G91" s="212" t="s">
        <v>91</v>
      </c>
      <c r="H91" s="297">
        <v>1</v>
      </c>
      <c r="I91" s="202">
        <v>8745</v>
      </c>
      <c r="J91" s="202">
        <v>5492</v>
      </c>
      <c r="K91" s="202">
        <v>0</v>
      </c>
      <c r="L91" s="202">
        <v>893</v>
      </c>
      <c r="M91" s="279">
        <v>15130</v>
      </c>
      <c r="O91" s="281">
        <v>5.0251256281407036E-3</v>
      </c>
      <c r="P91" s="282">
        <v>0</v>
      </c>
      <c r="Q91" s="205">
        <v>0.09</v>
      </c>
      <c r="R91" s="205">
        <v>9.7666969793738399E-4</v>
      </c>
      <c r="S91" s="272">
        <f t="shared" si="8"/>
        <v>0</v>
      </c>
      <c r="U91" s="287">
        <v>14165</v>
      </c>
      <c r="V91" s="288">
        <v>0</v>
      </c>
      <c r="W91" s="288">
        <v>0</v>
      </c>
      <c r="X91" s="288">
        <v>0</v>
      </c>
      <c r="Y91" s="288">
        <v>889</v>
      </c>
      <c r="Z91" s="279">
        <f t="shared" si="9"/>
        <v>15054</v>
      </c>
      <c r="AB91" s="275">
        <v>0</v>
      </c>
      <c r="AC91" s="204">
        <v>0</v>
      </c>
      <c r="AD91" s="202">
        <v>0</v>
      </c>
      <c r="AE91" s="202">
        <v>0</v>
      </c>
      <c r="AF91" s="276">
        <v>0</v>
      </c>
      <c r="AH91" s="227">
        <f t="shared" si="5"/>
        <v>0</v>
      </c>
      <c r="AI91" s="228">
        <f t="shared" si="6"/>
        <v>0</v>
      </c>
      <c r="AJ91" s="229">
        <f t="shared" si="7"/>
        <v>0</v>
      </c>
      <c r="AN91" s="138"/>
      <c r="AO91" s="138"/>
      <c r="AP91" s="138"/>
      <c r="AQ91" s="138"/>
      <c r="AR91" s="138"/>
      <c r="AS91" s="138"/>
      <c r="AT91" s="138"/>
      <c r="AU91" s="138"/>
    </row>
    <row r="92" spans="1:47" s="139" customFormat="1" ht="13.8" x14ac:dyDescent="0.3">
      <c r="A92" s="277">
        <v>419</v>
      </c>
      <c r="B92" s="211">
        <v>419035035</v>
      </c>
      <c r="C92" s="212" t="s">
        <v>94</v>
      </c>
      <c r="D92" s="211">
        <v>35</v>
      </c>
      <c r="E92" s="212" t="s">
        <v>22</v>
      </c>
      <c r="F92" s="211">
        <v>35</v>
      </c>
      <c r="G92" s="212" t="s">
        <v>22</v>
      </c>
      <c r="H92" s="297">
        <v>176</v>
      </c>
      <c r="I92" s="202">
        <v>11876</v>
      </c>
      <c r="J92" s="202">
        <v>4101</v>
      </c>
      <c r="K92" s="202">
        <v>0</v>
      </c>
      <c r="L92" s="202">
        <v>893</v>
      </c>
      <c r="M92" s="279">
        <v>16870</v>
      </c>
      <c r="O92" s="281">
        <v>0</v>
      </c>
      <c r="P92" s="282">
        <v>0</v>
      </c>
      <c r="Q92" s="205">
        <v>0.18</v>
      </c>
      <c r="R92" s="205">
        <v>0.15096254097872849</v>
      </c>
      <c r="S92" s="272">
        <f t="shared" si="8"/>
        <v>0</v>
      </c>
      <c r="U92" s="287">
        <v>2811952</v>
      </c>
      <c r="V92" s="288">
        <v>0</v>
      </c>
      <c r="W92" s="288">
        <v>0</v>
      </c>
      <c r="X92" s="288">
        <v>0</v>
      </c>
      <c r="Y92" s="288">
        <v>157168</v>
      </c>
      <c r="Z92" s="279">
        <f t="shared" si="9"/>
        <v>2969120</v>
      </c>
      <c r="AB92" s="275">
        <v>0</v>
      </c>
      <c r="AC92" s="204">
        <v>0</v>
      </c>
      <c r="AD92" s="202">
        <v>0</v>
      </c>
      <c r="AE92" s="202">
        <v>0</v>
      </c>
      <c r="AF92" s="276">
        <v>0</v>
      </c>
      <c r="AH92" s="227">
        <f t="shared" si="5"/>
        <v>0</v>
      </c>
      <c r="AI92" s="228">
        <f t="shared" si="6"/>
        <v>0</v>
      </c>
      <c r="AJ92" s="229">
        <f t="shared" si="7"/>
        <v>0</v>
      </c>
      <c r="AN92" s="138"/>
      <c r="AO92" s="138"/>
      <c r="AP92" s="138"/>
      <c r="AQ92" s="138"/>
      <c r="AR92" s="138"/>
      <c r="AS92" s="138"/>
      <c r="AT92" s="138"/>
      <c r="AU92" s="138"/>
    </row>
    <row r="93" spans="1:47" s="139" customFormat="1" ht="13.8" x14ac:dyDescent="0.3">
      <c r="A93" s="277">
        <v>419</v>
      </c>
      <c r="B93" s="211">
        <v>419035049</v>
      </c>
      <c r="C93" s="212" t="s">
        <v>94</v>
      </c>
      <c r="D93" s="211">
        <v>35</v>
      </c>
      <c r="E93" s="212" t="s">
        <v>22</v>
      </c>
      <c r="F93" s="211">
        <v>49</v>
      </c>
      <c r="G93" s="212" t="s">
        <v>96</v>
      </c>
      <c r="H93" s="297">
        <v>3</v>
      </c>
      <c r="I93" s="202">
        <v>13209</v>
      </c>
      <c r="J93" s="202">
        <v>16645</v>
      </c>
      <c r="K93" s="202">
        <v>0</v>
      </c>
      <c r="L93" s="202">
        <v>893</v>
      </c>
      <c r="M93" s="279">
        <v>30747</v>
      </c>
      <c r="O93" s="281">
        <v>0</v>
      </c>
      <c r="P93" s="282">
        <v>0</v>
      </c>
      <c r="Q93" s="205">
        <v>0.09</v>
      </c>
      <c r="R93" s="205">
        <v>6.7737584027237549E-2</v>
      </c>
      <c r="S93" s="272">
        <f t="shared" si="8"/>
        <v>0</v>
      </c>
      <c r="U93" s="287">
        <v>89562</v>
      </c>
      <c r="V93" s="288">
        <v>0</v>
      </c>
      <c r="W93" s="288">
        <v>0</v>
      </c>
      <c r="X93" s="288">
        <v>0</v>
      </c>
      <c r="Y93" s="288">
        <v>2679</v>
      </c>
      <c r="Z93" s="279">
        <f t="shared" si="9"/>
        <v>92241</v>
      </c>
      <c r="AB93" s="275">
        <v>0</v>
      </c>
      <c r="AC93" s="204">
        <v>0</v>
      </c>
      <c r="AD93" s="202">
        <v>0</v>
      </c>
      <c r="AE93" s="202">
        <v>0</v>
      </c>
      <c r="AF93" s="276">
        <v>0</v>
      </c>
      <c r="AH93" s="227">
        <f t="shared" si="5"/>
        <v>0</v>
      </c>
      <c r="AI93" s="228">
        <f t="shared" si="6"/>
        <v>0</v>
      </c>
      <c r="AJ93" s="229">
        <f t="shared" si="7"/>
        <v>0</v>
      </c>
      <c r="AN93" s="138"/>
      <c r="AO93" s="138"/>
      <c r="AP93" s="138"/>
      <c r="AQ93" s="138"/>
      <c r="AR93" s="138"/>
      <c r="AS93" s="138"/>
      <c r="AT93" s="138"/>
      <c r="AU93" s="138"/>
    </row>
    <row r="94" spans="1:47" s="139" customFormat="1" ht="13.8" x14ac:dyDescent="0.3">
      <c r="A94" s="277">
        <v>419</v>
      </c>
      <c r="B94" s="211">
        <v>419035243</v>
      </c>
      <c r="C94" s="212" t="s">
        <v>94</v>
      </c>
      <c r="D94" s="211">
        <v>35</v>
      </c>
      <c r="E94" s="212" t="s">
        <v>22</v>
      </c>
      <c r="F94" s="211">
        <v>243</v>
      </c>
      <c r="G94" s="212" t="s">
        <v>74</v>
      </c>
      <c r="H94" s="297">
        <v>3</v>
      </c>
      <c r="I94" s="202">
        <v>12143</v>
      </c>
      <c r="J94" s="202">
        <v>2523</v>
      </c>
      <c r="K94" s="202">
        <v>0</v>
      </c>
      <c r="L94" s="202">
        <v>893</v>
      </c>
      <c r="M94" s="279">
        <v>15559</v>
      </c>
      <c r="O94" s="281">
        <v>0</v>
      </c>
      <c r="P94" s="282">
        <v>0</v>
      </c>
      <c r="Q94" s="205">
        <v>0.09</v>
      </c>
      <c r="R94" s="205">
        <v>4.9857181903632123E-3</v>
      </c>
      <c r="S94" s="272">
        <f t="shared" si="8"/>
        <v>0</v>
      </c>
      <c r="U94" s="287">
        <v>43998</v>
      </c>
      <c r="V94" s="288">
        <v>0</v>
      </c>
      <c r="W94" s="288">
        <v>0</v>
      </c>
      <c r="X94" s="288">
        <v>0</v>
      </c>
      <c r="Y94" s="288">
        <v>2679</v>
      </c>
      <c r="Z94" s="279">
        <f t="shared" si="9"/>
        <v>46677</v>
      </c>
      <c r="AB94" s="275">
        <v>0</v>
      </c>
      <c r="AC94" s="204">
        <v>0</v>
      </c>
      <c r="AD94" s="202">
        <v>0</v>
      </c>
      <c r="AE94" s="202">
        <v>0</v>
      </c>
      <c r="AF94" s="276">
        <v>0</v>
      </c>
      <c r="AH94" s="227">
        <f t="shared" si="5"/>
        <v>0</v>
      </c>
      <c r="AI94" s="228">
        <f t="shared" si="6"/>
        <v>0</v>
      </c>
      <c r="AJ94" s="229">
        <f t="shared" si="7"/>
        <v>0</v>
      </c>
      <c r="AN94" s="138"/>
      <c r="AO94" s="138"/>
      <c r="AP94" s="138"/>
      <c r="AQ94" s="138"/>
      <c r="AR94" s="138"/>
      <c r="AS94" s="138"/>
      <c r="AT94" s="138"/>
      <c r="AU94" s="138"/>
    </row>
    <row r="95" spans="1:47" s="139" customFormat="1" ht="13.8" x14ac:dyDescent="0.3">
      <c r="A95" s="277">
        <v>419</v>
      </c>
      <c r="B95" s="211">
        <v>419035244</v>
      </c>
      <c r="C95" s="212" t="s">
        <v>94</v>
      </c>
      <c r="D95" s="211">
        <v>35</v>
      </c>
      <c r="E95" s="212" t="s">
        <v>22</v>
      </c>
      <c r="F95" s="211">
        <v>244</v>
      </c>
      <c r="G95" s="212" t="s">
        <v>43</v>
      </c>
      <c r="H95" s="297">
        <v>5</v>
      </c>
      <c r="I95" s="202">
        <v>12143</v>
      </c>
      <c r="J95" s="202">
        <v>4742</v>
      </c>
      <c r="K95" s="202">
        <v>0</v>
      </c>
      <c r="L95" s="202">
        <v>893</v>
      </c>
      <c r="M95" s="279">
        <v>17778</v>
      </c>
      <c r="O95" s="281">
        <v>0</v>
      </c>
      <c r="P95" s="282">
        <v>0</v>
      </c>
      <c r="Q95" s="205">
        <v>0.18</v>
      </c>
      <c r="R95" s="205">
        <v>0.11013649821134344</v>
      </c>
      <c r="S95" s="272">
        <f t="shared" si="8"/>
        <v>0</v>
      </c>
      <c r="U95" s="287">
        <v>84425</v>
      </c>
      <c r="V95" s="288">
        <v>0</v>
      </c>
      <c r="W95" s="288">
        <v>0</v>
      </c>
      <c r="X95" s="288">
        <v>0</v>
      </c>
      <c r="Y95" s="288">
        <v>4465</v>
      </c>
      <c r="Z95" s="279">
        <f t="shared" si="9"/>
        <v>88890</v>
      </c>
      <c r="AB95" s="275">
        <v>0</v>
      </c>
      <c r="AC95" s="204">
        <v>0</v>
      </c>
      <c r="AD95" s="202">
        <v>0</v>
      </c>
      <c r="AE95" s="202">
        <v>0</v>
      </c>
      <c r="AF95" s="276">
        <v>0</v>
      </c>
      <c r="AH95" s="227">
        <f t="shared" si="5"/>
        <v>0</v>
      </c>
      <c r="AI95" s="228">
        <f t="shared" si="6"/>
        <v>0</v>
      </c>
      <c r="AJ95" s="229">
        <f t="shared" si="7"/>
        <v>0</v>
      </c>
      <c r="AN95" s="138"/>
      <c r="AO95" s="138"/>
      <c r="AP95" s="138"/>
      <c r="AQ95" s="138"/>
      <c r="AR95" s="138"/>
      <c r="AS95" s="138"/>
      <c r="AT95" s="138"/>
      <c r="AU95" s="138"/>
    </row>
    <row r="96" spans="1:47" s="139" customFormat="1" ht="13.8" x14ac:dyDescent="0.3">
      <c r="A96" s="277">
        <v>419</v>
      </c>
      <c r="B96" s="211">
        <v>419035274</v>
      </c>
      <c r="C96" s="212" t="s">
        <v>94</v>
      </c>
      <c r="D96" s="211">
        <v>35</v>
      </c>
      <c r="E96" s="212" t="s">
        <v>22</v>
      </c>
      <c r="F96" s="211">
        <v>274</v>
      </c>
      <c r="G96" s="212" t="s">
        <v>81</v>
      </c>
      <c r="H96" s="297">
        <v>2</v>
      </c>
      <c r="I96" s="202">
        <v>13209</v>
      </c>
      <c r="J96" s="202">
        <v>6323</v>
      </c>
      <c r="K96" s="202">
        <v>0</v>
      </c>
      <c r="L96" s="202">
        <v>893</v>
      </c>
      <c r="M96" s="279">
        <v>20425</v>
      </c>
      <c r="O96" s="281">
        <v>0</v>
      </c>
      <c r="P96" s="282">
        <v>0</v>
      </c>
      <c r="Q96" s="205">
        <v>0.09</v>
      </c>
      <c r="R96" s="205">
        <v>7.2667299060483651E-2</v>
      </c>
      <c r="S96" s="272">
        <f t="shared" si="8"/>
        <v>0</v>
      </c>
      <c r="U96" s="287">
        <v>39064</v>
      </c>
      <c r="V96" s="288">
        <v>0</v>
      </c>
      <c r="W96" s="288">
        <v>0</v>
      </c>
      <c r="X96" s="288">
        <v>0</v>
      </c>
      <c r="Y96" s="288">
        <v>1786</v>
      </c>
      <c r="Z96" s="279">
        <f t="shared" si="9"/>
        <v>40850</v>
      </c>
      <c r="AB96" s="275">
        <v>0</v>
      </c>
      <c r="AC96" s="204">
        <v>0</v>
      </c>
      <c r="AD96" s="202">
        <v>0</v>
      </c>
      <c r="AE96" s="202">
        <v>0</v>
      </c>
      <c r="AF96" s="276">
        <v>0</v>
      </c>
      <c r="AH96" s="227">
        <f t="shared" si="5"/>
        <v>0</v>
      </c>
      <c r="AI96" s="228">
        <f t="shared" si="6"/>
        <v>0</v>
      </c>
      <c r="AJ96" s="229">
        <f t="shared" si="7"/>
        <v>0</v>
      </c>
      <c r="AN96" s="138"/>
      <c r="AO96" s="138"/>
      <c r="AP96" s="138"/>
      <c r="AQ96" s="138"/>
      <c r="AR96" s="138"/>
      <c r="AS96" s="138"/>
      <c r="AT96" s="138"/>
      <c r="AU96" s="138"/>
    </row>
    <row r="97" spans="1:47" s="139" customFormat="1" ht="13.8" x14ac:dyDescent="0.3">
      <c r="A97" s="277">
        <v>419</v>
      </c>
      <c r="B97" s="211">
        <v>419035285</v>
      </c>
      <c r="C97" s="212" t="s">
        <v>94</v>
      </c>
      <c r="D97" s="211">
        <v>35</v>
      </c>
      <c r="E97" s="212" t="s">
        <v>22</v>
      </c>
      <c r="F97" s="211">
        <v>285</v>
      </c>
      <c r="G97" s="212" t="s">
        <v>44</v>
      </c>
      <c r="H97" s="297">
        <v>2</v>
      </c>
      <c r="I97" s="202">
        <v>13209</v>
      </c>
      <c r="J97" s="202">
        <v>3730</v>
      </c>
      <c r="K97" s="202">
        <v>0</v>
      </c>
      <c r="L97" s="202">
        <v>893</v>
      </c>
      <c r="M97" s="279">
        <v>17832</v>
      </c>
      <c r="O97" s="281">
        <v>0</v>
      </c>
      <c r="P97" s="282">
        <v>0</v>
      </c>
      <c r="Q97" s="205">
        <v>0.09</v>
      </c>
      <c r="R97" s="205">
        <v>3.5564245059522007E-2</v>
      </c>
      <c r="S97" s="272">
        <f t="shared" si="8"/>
        <v>0</v>
      </c>
      <c r="U97" s="287">
        <v>33878</v>
      </c>
      <c r="V97" s="288">
        <v>0</v>
      </c>
      <c r="W97" s="288">
        <v>0</v>
      </c>
      <c r="X97" s="288">
        <v>0</v>
      </c>
      <c r="Y97" s="288">
        <v>1786</v>
      </c>
      <c r="Z97" s="279">
        <f t="shared" si="9"/>
        <v>35664</v>
      </c>
      <c r="AB97" s="275">
        <v>0</v>
      </c>
      <c r="AC97" s="204">
        <v>0</v>
      </c>
      <c r="AD97" s="202">
        <v>0</v>
      </c>
      <c r="AE97" s="202">
        <v>0</v>
      </c>
      <c r="AF97" s="276">
        <v>0</v>
      </c>
      <c r="AH97" s="227">
        <f t="shared" si="5"/>
        <v>0</v>
      </c>
      <c r="AI97" s="228">
        <f t="shared" si="6"/>
        <v>0</v>
      </c>
      <c r="AJ97" s="229">
        <f t="shared" si="7"/>
        <v>0</v>
      </c>
      <c r="AN97" s="138"/>
      <c r="AO97" s="138"/>
      <c r="AP97" s="138"/>
      <c r="AQ97" s="138"/>
      <c r="AR97" s="138"/>
      <c r="AS97" s="138"/>
      <c r="AT97" s="138"/>
      <c r="AU97" s="138"/>
    </row>
    <row r="98" spans="1:47" s="139" customFormat="1" ht="13.8" x14ac:dyDescent="0.3">
      <c r="A98" s="277">
        <v>420</v>
      </c>
      <c r="B98" s="211">
        <v>420049010</v>
      </c>
      <c r="C98" s="212" t="s">
        <v>98</v>
      </c>
      <c r="D98" s="211">
        <v>49</v>
      </c>
      <c r="E98" s="212" t="s">
        <v>96</v>
      </c>
      <c r="F98" s="211">
        <v>10</v>
      </c>
      <c r="G98" s="212" t="s">
        <v>99</v>
      </c>
      <c r="H98" s="297">
        <v>5</v>
      </c>
      <c r="I98" s="202">
        <v>9117</v>
      </c>
      <c r="J98" s="202">
        <v>3008</v>
      </c>
      <c r="K98" s="202">
        <v>0</v>
      </c>
      <c r="L98" s="202">
        <v>893</v>
      </c>
      <c r="M98" s="279">
        <v>13018</v>
      </c>
      <c r="O98" s="281">
        <v>5.6497175141242938E-2</v>
      </c>
      <c r="P98" s="282">
        <v>0</v>
      </c>
      <c r="Q98" s="205">
        <v>0.09</v>
      </c>
      <c r="R98" s="205">
        <v>1.5117767519426143E-3</v>
      </c>
      <c r="S98" s="272">
        <f t="shared" si="8"/>
        <v>0</v>
      </c>
      <c r="U98" s="287">
        <v>59940</v>
      </c>
      <c r="V98" s="288">
        <v>0</v>
      </c>
      <c r="W98" s="288">
        <v>0</v>
      </c>
      <c r="X98" s="288">
        <v>0</v>
      </c>
      <c r="Y98" s="288">
        <v>4415</v>
      </c>
      <c r="Z98" s="279">
        <f t="shared" si="9"/>
        <v>64355</v>
      </c>
      <c r="AB98" s="275">
        <v>0</v>
      </c>
      <c r="AC98" s="204">
        <v>0</v>
      </c>
      <c r="AD98" s="202">
        <v>0</v>
      </c>
      <c r="AE98" s="202">
        <v>0</v>
      </c>
      <c r="AF98" s="276">
        <v>0</v>
      </c>
      <c r="AH98" s="227">
        <f t="shared" si="5"/>
        <v>0</v>
      </c>
      <c r="AI98" s="228">
        <f t="shared" si="6"/>
        <v>0</v>
      </c>
      <c r="AJ98" s="229">
        <f t="shared" si="7"/>
        <v>0</v>
      </c>
      <c r="AN98" s="138"/>
      <c r="AO98" s="138"/>
      <c r="AP98" s="138"/>
      <c r="AQ98" s="138"/>
      <c r="AR98" s="138"/>
      <c r="AS98" s="138"/>
      <c r="AT98" s="138"/>
      <c r="AU98" s="138"/>
    </row>
    <row r="99" spans="1:47" s="139" customFormat="1" ht="13.8" x14ac:dyDescent="0.3">
      <c r="A99" s="277">
        <v>420</v>
      </c>
      <c r="B99" s="211">
        <v>420049014</v>
      </c>
      <c r="C99" s="212" t="s">
        <v>98</v>
      </c>
      <c r="D99" s="211">
        <v>49</v>
      </c>
      <c r="E99" s="212" t="s">
        <v>96</v>
      </c>
      <c r="F99" s="211">
        <v>14</v>
      </c>
      <c r="G99" s="212" t="s">
        <v>83</v>
      </c>
      <c r="H99" s="297">
        <v>2</v>
      </c>
      <c r="I99" s="202">
        <v>10207.180083820223</v>
      </c>
      <c r="J99" s="202">
        <v>3187</v>
      </c>
      <c r="K99" s="202">
        <v>0</v>
      </c>
      <c r="L99" s="202">
        <v>893</v>
      </c>
      <c r="M99" s="279">
        <v>14287.180083820223</v>
      </c>
      <c r="O99" s="281">
        <v>2.2598870056497175E-2</v>
      </c>
      <c r="P99" s="282">
        <v>0</v>
      </c>
      <c r="Q99" s="205">
        <v>0.09</v>
      </c>
      <c r="R99" s="205">
        <v>8.7256668614336865E-3</v>
      </c>
      <c r="S99" s="272">
        <f t="shared" si="8"/>
        <v>0</v>
      </c>
      <c r="U99" s="287">
        <v>26486</v>
      </c>
      <c r="V99" s="288">
        <v>0</v>
      </c>
      <c r="W99" s="288">
        <v>0</v>
      </c>
      <c r="X99" s="288">
        <v>0</v>
      </c>
      <c r="Y99" s="288">
        <v>1766</v>
      </c>
      <c r="Z99" s="279">
        <f t="shared" si="9"/>
        <v>28252</v>
      </c>
      <c r="AB99" s="275">
        <v>0</v>
      </c>
      <c r="AC99" s="204">
        <v>0</v>
      </c>
      <c r="AD99" s="202">
        <v>0</v>
      </c>
      <c r="AE99" s="202">
        <v>0</v>
      </c>
      <c r="AF99" s="276">
        <v>0</v>
      </c>
      <c r="AH99" s="227">
        <f t="shared" si="5"/>
        <v>0</v>
      </c>
      <c r="AI99" s="228">
        <f t="shared" si="6"/>
        <v>0</v>
      </c>
      <c r="AJ99" s="229">
        <f t="shared" si="7"/>
        <v>0</v>
      </c>
      <c r="AN99" s="138"/>
      <c r="AO99" s="138"/>
      <c r="AP99" s="138"/>
      <c r="AQ99" s="138"/>
      <c r="AR99" s="138"/>
      <c r="AS99" s="138"/>
      <c r="AT99" s="138"/>
      <c r="AU99" s="138"/>
    </row>
    <row r="100" spans="1:47" s="139" customFormat="1" ht="13.8" x14ac:dyDescent="0.3">
      <c r="A100" s="277">
        <v>420</v>
      </c>
      <c r="B100" s="211">
        <v>420049023</v>
      </c>
      <c r="C100" s="212" t="s">
        <v>98</v>
      </c>
      <c r="D100" s="211">
        <v>49</v>
      </c>
      <c r="E100" s="212" t="s">
        <v>96</v>
      </c>
      <c r="F100" s="211">
        <v>23</v>
      </c>
      <c r="G100" s="212" t="s">
        <v>407</v>
      </c>
      <c r="H100" s="297">
        <v>1</v>
      </c>
      <c r="I100" s="202">
        <v>10489.32201792559</v>
      </c>
      <c r="J100" s="202">
        <v>6658</v>
      </c>
      <c r="K100" s="202">
        <v>0</v>
      </c>
      <c r="L100" s="202">
        <v>893</v>
      </c>
      <c r="M100" s="279">
        <v>18040.322017925588</v>
      </c>
      <c r="O100" s="281">
        <v>1.1299435028248588E-2</v>
      </c>
      <c r="P100" s="282">
        <v>0</v>
      </c>
      <c r="Q100" s="205">
        <v>0.09</v>
      </c>
      <c r="R100" s="205">
        <v>3.5880393138787642E-4</v>
      </c>
      <c r="S100" s="272">
        <f t="shared" si="8"/>
        <v>0</v>
      </c>
      <c r="U100" s="287">
        <v>16954</v>
      </c>
      <c r="V100" s="288">
        <v>0</v>
      </c>
      <c r="W100" s="288">
        <v>0</v>
      </c>
      <c r="X100" s="288">
        <v>0</v>
      </c>
      <c r="Y100" s="288">
        <v>883</v>
      </c>
      <c r="Z100" s="279">
        <f t="shared" si="9"/>
        <v>17837</v>
      </c>
      <c r="AB100" s="275">
        <v>0</v>
      </c>
      <c r="AC100" s="204">
        <v>0</v>
      </c>
      <c r="AD100" s="202">
        <v>0</v>
      </c>
      <c r="AE100" s="202">
        <v>0</v>
      </c>
      <c r="AF100" s="276">
        <v>0</v>
      </c>
      <c r="AH100" s="227">
        <f t="shared" si="5"/>
        <v>0</v>
      </c>
      <c r="AI100" s="228">
        <f t="shared" si="6"/>
        <v>0</v>
      </c>
      <c r="AJ100" s="229">
        <f t="shared" si="7"/>
        <v>0</v>
      </c>
      <c r="AN100" s="138"/>
      <c r="AO100" s="138"/>
      <c r="AP100" s="138"/>
      <c r="AQ100" s="138"/>
      <c r="AR100" s="138"/>
      <c r="AS100" s="138"/>
      <c r="AT100" s="138"/>
      <c r="AU100" s="138"/>
    </row>
    <row r="101" spans="1:47" s="139" customFormat="1" ht="13.8" x14ac:dyDescent="0.3">
      <c r="A101" s="277">
        <v>420</v>
      </c>
      <c r="B101" s="211">
        <v>420049026</v>
      </c>
      <c r="C101" s="212" t="s">
        <v>98</v>
      </c>
      <c r="D101" s="211">
        <v>49</v>
      </c>
      <c r="E101" s="212" t="s">
        <v>96</v>
      </c>
      <c r="F101" s="211">
        <v>26</v>
      </c>
      <c r="G101" s="212" t="s">
        <v>100</v>
      </c>
      <c r="H101" s="297">
        <v>2</v>
      </c>
      <c r="I101" s="202">
        <v>11410</v>
      </c>
      <c r="J101" s="202">
        <v>3439</v>
      </c>
      <c r="K101" s="202">
        <v>0</v>
      </c>
      <c r="L101" s="202">
        <v>893</v>
      </c>
      <c r="M101" s="279">
        <v>15742</v>
      </c>
      <c r="O101" s="281">
        <v>2.2598870056497175E-2</v>
      </c>
      <c r="P101" s="282">
        <v>0</v>
      </c>
      <c r="Q101" s="205">
        <v>0.09</v>
      </c>
      <c r="R101" s="205">
        <v>4.9217475859246137E-4</v>
      </c>
      <c r="S101" s="272">
        <f t="shared" si="8"/>
        <v>0</v>
      </c>
      <c r="U101" s="287">
        <v>29362</v>
      </c>
      <c r="V101" s="288">
        <v>0</v>
      </c>
      <c r="W101" s="288">
        <v>0</v>
      </c>
      <c r="X101" s="288">
        <v>0</v>
      </c>
      <c r="Y101" s="288">
        <v>1766</v>
      </c>
      <c r="Z101" s="279">
        <f t="shared" si="9"/>
        <v>31128</v>
      </c>
      <c r="AB101" s="275">
        <v>0</v>
      </c>
      <c r="AC101" s="204">
        <v>0</v>
      </c>
      <c r="AD101" s="202">
        <v>0</v>
      </c>
      <c r="AE101" s="202">
        <v>0</v>
      </c>
      <c r="AF101" s="276">
        <v>0</v>
      </c>
      <c r="AH101" s="227">
        <f t="shared" si="5"/>
        <v>0</v>
      </c>
      <c r="AI101" s="228">
        <f t="shared" si="6"/>
        <v>0</v>
      </c>
      <c r="AJ101" s="229">
        <f t="shared" si="7"/>
        <v>0</v>
      </c>
      <c r="AN101" s="138"/>
      <c r="AO101" s="138"/>
      <c r="AP101" s="138"/>
      <c r="AQ101" s="138"/>
      <c r="AR101" s="138"/>
      <c r="AS101" s="138"/>
      <c r="AT101" s="138"/>
      <c r="AU101" s="138"/>
    </row>
    <row r="102" spans="1:47" s="139" customFormat="1" ht="13.8" x14ac:dyDescent="0.3">
      <c r="A102" s="277">
        <v>420</v>
      </c>
      <c r="B102" s="211">
        <v>420049031</v>
      </c>
      <c r="C102" s="212" t="s">
        <v>98</v>
      </c>
      <c r="D102" s="211">
        <v>49</v>
      </c>
      <c r="E102" s="212" t="s">
        <v>96</v>
      </c>
      <c r="F102" s="211">
        <v>31</v>
      </c>
      <c r="G102" s="212" t="s">
        <v>101</v>
      </c>
      <c r="H102" s="297">
        <v>2</v>
      </c>
      <c r="I102" s="202">
        <v>9433</v>
      </c>
      <c r="J102" s="202">
        <v>4497</v>
      </c>
      <c r="K102" s="202">
        <v>0</v>
      </c>
      <c r="L102" s="202">
        <v>893</v>
      </c>
      <c r="M102" s="279">
        <v>14823</v>
      </c>
      <c r="O102" s="281">
        <v>2.2598870056497175E-2</v>
      </c>
      <c r="P102" s="282">
        <v>0</v>
      </c>
      <c r="Q102" s="205">
        <v>0.09</v>
      </c>
      <c r="R102" s="205">
        <v>2.6379471872042089E-2</v>
      </c>
      <c r="S102" s="272">
        <f t="shared" si="8"/>
        <v>0</v>
      </c>
      <c r="U102" s="287">
        <v>27546</v>
      </c>
      <c r="V102" s="288">
        <v>0</v>
      </c>
      <c r="W102" s="288">
        <v>0</v>
      </c>
      <c r="X102" s="288">
        <v>0</v>
      </c>
      <c r="Y102" s="288">
        <v>1766</v>
      </c>
      <c r="Z102" s="279">
        <f t="shared" si="9"/>
        <v>29312</v>
      </c>
      <c r="AB102" s="275">
        <v>0</v>
      </c>
      <c r="AC102" s="204">
        <v>0</v>
      </c>
      <c r="AD102" s="202">
        <v>0</v>
      </c>
      <c r="AE102" s="202">
        <v>0</v>
      </c>
      <c r="AF102" s="276">
        <v>0</v>
      </c>
      <c r="AH102" s="227">
        <f t="shared" si="5"/>
        <v>0</v>
      </c>
      <c r="AI102" s="228">
        <f t="shared" si="6"/>
        <v>0</v>
      </c>
      <c r="AJ102" s="229">
        <f t="shared" si="7"/>
        <v>0</v>
      </c>
      <c r="AN102" s="138"/>
      <c r="AO102" s="138"/>
      <c r="AP102" s="138"/>
      <c r="AQ102" s="138"/>
      <c r="AR102" s="138"/>
      <c r="AS102" s="138"/>
      <c r="AT102" s="138"/>
      <c r="AU102" s="138"/>
    </row>
    <row r="103" spans="1:47" s="139" customFormat="1" ht="13.8" x14ac:dyDescent="0.3">
      <c r="A103" s="277">
        <v>420</v>
      </c>
      <c r="B103" s="211">
        <v>420049035</v>
      </c>
      <c r="C103" s="212" t="s">
        <v>98</v>
      </c>
      <c r="D103" s="211">
        <v>49</v>
      </c>
      <c r="E103" s="212" t="s">
        <v>96</v>
      </c>
      <c r="F103" s="211">
        <v>35</v>
      </c>
      <c r="G103" s="212" t="s">
        <v>22</v>
      </c>
      <c r="H103" s="297">
        <v>70</v>
      </c>
      <c r="I103" s="202">
        <v>11951</v>
      </c>
      <c r="J103" s="202">
        <v>4127</v>
      </c>
      <c r="K103" s="202">
        <v>0</v>
      </c>
      <c r="L103" s="202">
        <v>893</v>
      </c>
      <c r="M103" s="279">
        <v>16971</v>
      </c>
      <c r="O103" s="281">
        <v>0.7909604519774015</v>
      </c>
      <c r="P103" s="282">
        <v>0</v>
      </c>
      <c r="Q103" s="205">
        <v>0.18</v>
      </c>
      <c r="R103" s="205">
        <v>0.15096254097872849</v>
      </c>
      <c r="S103" s="272">
        <f t="shared" si="8"/>
        <v>0</v>
      </c>
      <c r="U103" s="287">
        <v>1112720</v>
      </c>
      <c r="V103" s="288">
        <v>0</v>
      </c>
      <c r="W103" s="288">
        <v>0</v>
      </c>
      <c r="X103" s="288">
        <v>0</v>
      </c>
      <c r="Y103" s="288">
        <v>61810</v>
      </c>
      <c r="Z103" s="279">
        <f t="shared" si="9"/>
        <v>1174530</v>
      </c>
      <c r="AB103" s="275">
        <v>0</v>
      </c>
      <c r="AC103" s="204">
        <v>0</v>
      </c>
      <c r="AD103" s="202">
        <v>0</v>
      </c>
      <c r="AE103" s="202">
        <v>0</v>
      </c>
      <c r="AF103" s="276">
        <v>0</v>
      </c>
      <c r="AH103" s="227">
        <f t="shared" si="5"/>
        <v>0</v>
      </c>
      <c r="AI103" s="228">
        <f t="shared" si="6"/>
        <v>0</v>
      </c>
      <c r="AJ103" s="229">
        <f t="shared" si="7"/>
        <v>0</v>
      </c>
      <c r="AN103" s="138"/>
      <c r="AO103" s="138"/>
      <c r="AP103" s="138"/>
      <c r="AQ103" s="138"/>
      <c r="AR103" s="138"/>
      <c r="AS103" s="138"/>
      <c r="AT103" s="138"/>
      <c r="AU103" s="138"/>
    </row>
    <row r="104" spans="1:47" s="139" customFormat="1" ht="13.8" x14ac:dyDescent="0.3">
      <c r="A104" s="277">
        <v>420</v>
      </c>
      <c r="B104" s="211">
        <v>420049044</v>
      </c>
      <c r="C104" s="212" t="s">
        <v>98</v>
      </c>
      <c r="D104" s="211">
        <v>49</v>
      </c>
      <c r="E104" s="212" t="s">
        <v>96</v>
      </c>
      <c r="F104" s="211">
        <v>44</v>
      </c>
      <c r="G104" s="212" t="s">
        <v>35</v>
      </c>
      <c r="H104" s="297">
        <v>4</v>
      </c>
      <c r="I104" s="202">
        <v>12695</v>
      </c>
      <c r="J104" s="202">
        <v>291</v>
      </c>
      <c r="K104" s="202">
        <v>0</v>
      </c>
      <c r="L104" s="202">
        <v>893</v>
      </c>
      <c r="M104" s="279">
        <v>13879</v>
      </c>
      <c r="O104" s="281">
        <v>4.519774011299435E-2</v>
      </c>
      <c r="P104" s="282">
        <v>0</v>
      </c>
      <c r="Q104" s="205">
        <v>0.09</v>
      </c>
      <c r="R104" s="205">
        <v>5.7376212232234096E-2</v>
      </c>
      <c r="S104" s="272">
        <f t="shared" si="8"/>
        <v>0</v>
      </c>
      <c r="U104" s="287">
        <v>51356</v>
      </c>
      <c r="V104" s="288">
        <v>0</v>
      </c>
      <c r="W104" s="288">
        <v>0</v>
      </c>
      <c r="X104" s="288">
        <v>0</v>
      </c>
      <c r="Y104" s="288">
        <v>3532</v>
      </c>
      <c r="Z104" s="279">
        <f t="shared" si="9"/>
        <v>54888</v>
      </c>
      <c r="AB104" s="275">
        <v>0</v>
      </c>
      <c r="AC104" s="204">
        <v>0</v>
      </c>
      <c r="AD104" s="202">
        <v>0</v>
      </c>
      <c r="AE104" s="202">
        <v>0</v>
      </c>
      <c r="AF104" s="276">
        <v>0</v>
      </c>
      <c r="AH104" s="227">
        <f t="shared" si="5"/>
        <v>0</v>
      </c>
      <c r="AI104" s="228">
        <f t="shared" si="6"/>
        <v>0</v>
      </c>
      <c r="AJ104" s="229">
        <f t="shared" si="7"/>
        <v>0</v>
      </c>
      <c r="AN104" s="138"/>
      <c r="AO104" s="138"/>
      <c r="AP104" s="138"/>
      <c r="AQ104" s="138"/>
      <c r="AR104" s="138"/>
      <c r="AS104" s="138"/>
      <c r="AT104" s="138"/>
      <c r="AU104" s="138"/>
    </row>
    <row r="105" spans="1:47" s="139" customFormat="1" ht="13.8" x14ac:dyDescent="0.3">
      <c r="A105" s="277">
        <v>420</v>
      </c>
      <c r="B105" s="211">
        <v>420049049</v>
      </c>
      <c r="C105" s="212" t="s">
        <v>98</v>
      </c>
      <c r="D105" s="211">
        <v>49</v>
      </c>
      <c r="E105" s="212" t="s">
        <v>96</v>
      </c>
      <c r="F105" s="211">
        <v>49</v>
      </c>
      <c r="G105" s="212" t="s">
        <v>96</v>
      </c>
      <c r="H105" s="297">
        <v>182</v>
      </c>
      <c r="I105" s="202">
        <v>12579</v>
      </c>
      <c r="J105" s="202">
        <v>15851</v>
      </c>
      <c r="K105" s="202">
        <v>0</v>
      </c>
      <c r="L105" s="202">
        <v>893</v>
      </c>
      <c r="M105" s="279">
        <v>29323</v>
      </c>
      <c r="O105" s="281">
        <v>2.0564971751412346</v>
      </c>
      <c r="P105" s="282">
        <v>0</v>
      </c>
      <c r="Q105" s="205">
        <v>0.09</v>
      </c>
      <c r="R105" s="205">
        <v>6.7737584027237549E-2</v>
      </c>
      <c r="S105" s="272">
        <f t="shared" si="8"/>
        <v>0</v>
      </c>
      <c r="U105" s="287">
        <v>5115838</v>
      </c>
      <c r="V105" s="288">
        <v>0</v>
      </c>
      <c r="W105" s="288">
        <v>0</v>
      </c>
      <c r="X105" s="288">
        <v>0</v>
      </c>
      <c r="Y105" s="288">
        <v>160706</v>
      </c>
      <c r="Z105" s="279">
        <f t="shared" si="9"/>
        <v>5276544</v>
      </c>
      <c r="AB105" s="275">
        <v>0</v>
      </c>
      <c r="AC105" s="204">
        <v>0</v>
      </c>
      <c r="AD105" s="202">
        <v>0</v>
      </c>
      <c r="AE105" s="202">
        <v>0</v>
      </c>
      <c r="AF105" s="276">
        <v>0</v>
      </c>
      <c r="AH105" s="227">
        <f t="shared" si="5"/>
        <v>0</v>
      </c>
      <c r="AI105" s="228">
        <f t="shared" si="6"/>
        <v>0</v>
      </c>
      <c r="AJ105" s="229">
        <f t="shared" si="7"/>
        <v>0</v>
      </c>
      <c r="AN105" s="138"/>
      <c r="AO105" s="138"/>
      <c r="AP105" s="138"/>
      <c r="AQ105" s="138"/>
      <c r="AR105" s="138"/>
      <c r="AS105" s="138"/>
      <c r="AT105" s="138"/>
      <c r="AU105" s="138"/>
    </row>
    <row r="106" spans="1:47" s="139" customFormat="1" ht="13.8" x14ac:dyDescent="0.3">
      <c r="A106" s="277">
        <v>420</v>
      </c>
      <c r="B106" s="211">
        <v>420049057</v>
      </c>
      <c r="C106" s="212" t="s">
        <v>98</v>
      </c>
      <c r="D106" s="211">
        <v>49</v>
      </c>
      <c r="E106" s="212" t="s">
        <v>96</v>
      </c>
      <c r="F106" s="211">
        <v>57</v>
      </c>
      <c r="G106" s="212" t="s">
        <v>23</v>
      </c>
      <c r="H106" s="297">
        <v>5</v>
      </c>
      <c r="I106" s="202">
        <v>11906</v>
      </c>
      <c r="J106" s="202">
        <v>300</v>
      </c>
      <c r="K106" s="202">
        <v>0</v>
      </c>
      <c r="L106" s="202">
        <v>893</v>
      </c>
      <c r="M106" s="279">
        <v>13099</v>
      </c>
      <c r="O106" s="281">
        <v>5.6497175141242938E-2</v>
      </c>
      <c r="P106" s="282">
        <v>0</v>
      </c>
      <c r="Q106" s="205">
        <v>0.18</v>
      </c>
      <c r="R106" s="205">
        <v>0.13019288988377753</v>
      </c>
      <c r="S106" s="272">
        <f t="shared" si="8"/>
        <v>0</v>
      </c>
      <c r="U106" s="287">
        <v>60340</v>
      </c>
      <c r="V106" s="288">
        <v>0</v>
      </c>
      <c r="W106" s="288">
        <v>0</v>
      </c>
      <c r="X106" s="288">
        <v>0</v>
      </c>
      <c r="Y106" s="288">
        <v>4415</v>
      </c>
      <c r="Z106" s="279">
        <f t="shared" si="9"/>
        <v>64755</v>
      </c>
      <c r="AB106" s="275">
        <v>0</v>
      </c>
      <c r="AC106" s="204">
        <v>0</v>
      </c>
      <c r="AD106" s="202">
        <v>0</v>
      </c>
      <c r="AE106" s="202">
        <v>0</v>
      </c>
      <c r="AF106" s="276">
        <v>0</v>
      </c>
      <c r="AH106" s="227">
        <f t="shared" si="5"/>
        <v>0</v>
      </c>
      <c r="AI106" s="228">
        <f t="shared" si="6"/>
        <v>0</v>
      </c>
      <c r="AJ106" s="229">
        <f t="shared" si="7"/>
        <v>0</v>
      </c>
      <c r="AN106" s="138"/>
      <c r="AO106" s="138"/>
      <c r="AP106" s="138"/>
      <c r="AQ106" s="138"/>
      <c r="AR106" s="138"/>
      <c r="AS106" s="138"/>
      <c r="AT106" s="138"/>
      <c r="AU106" s="138"/>
    </row>
    <row r="107" spans="1:47" s="139" customFormat="1" ht="13.8" x14ac:dyDescent="0.3">
      <c r="A107" s="277">
        <v>420</v>
      </c>
      <c r="B107" s="211">
        <v>420049067</v>
      </c>
      <c r="C107" s="212" t="s">
        <v>98</v>
      </c>
      <c r="D107" s="211">
        <v>49</v>
      </c>
      <c r="E107" s="212" t="s">
        <v>96</v>
      </c>
      <c r="F107" s="211">
        <v>67</v>
      </c>
      <c r="G107" s="212" t="s">
        <v>102</v>
      </c>
      <c r="H107" s="297">
        <v>1</v>
      </c>
      <c r="I107" s="202">
        <v>9383</v>
      </c>
      <c r="J107" s="202">
        <v>9397</v>
      </c>
      <c r="K107" s="202">
        <v>0</v>
      </c>
      <c r="L107" s="202">
        <v>893</v>
      </c>
      <c r="M107" s="279">
        <v>19673</v>
      </c>
      <c r="O107" s="281">
        <v>1.1299435028248588E-2</v>
      </c>
      <c r="P107" s="282">
        <v>0</v>
      </c>
      <c r="Q107" s="205">
        <v>0.09</v>
      </c>
      <c r="R107" s="205">
        <v>9.5495429265851162E-4</v>
      </c>
      <c r="S107" s="272">
        <f t="shared" si="8"/>
        <v>0</v>
      </c>
      <c r="U107" s="287">
        <v>18568</v>
      </c>
      <c r="V107" s="288">
        <v>0</v>
      </c>
      <c r="W107" s="288">
        <v>0</v>
      </c>
      <c r="X107" s="288">
        <v>0</v>
      </c>
      <c r="Y107" s="288">
        <v>883</v>
      </c>
      <c r="Z107" s="279">
        <f t="shared" si="9"/>
        <v>19451</v>
      </c>
      <c r="AB107" s="275">
        <v>0</v>
      </c>
      <c r="AC107" s="204">
        <v>0</v>
      </c>
      <c r="AD107" s="202">
        <v>0</v>
      </c>
      <c r="AE107" s="202">
        <v>0</v>
      </c>
      <c r="AF107" s="276">
        <v>0</v>
      </c>
      <c r="AH107" s="227">
        <f t="shared" si="5"/>
        <v>0</v>
      </c>
      <c r="AI107" s="228">
        <f t="shared" si="6"/>
        <v>0</v>
      </c>
      <c r="AJ107" s="229">
        <f t="shared" si="7"/>
        <v>0</v>
      </c>
      <c r="AN107" s="138"/>
      <c r="AO107" s="138"/>
      <c r="AP107" s="138"/>
      <c r="AQ107" s="138"/>
      <c r="AR107" s="138"/>
      <c r="AS107" s="138"/>
      <c r="AT107" s="138"/>
      <c r="AU107" s="138"/>
    </row>
    <row r="108" spans="1:47" s="139" customFormat="1" ht="13.8" x14ac:dyDescent="0.3">
      <c r="A108" s="277">
        <v>420</v>
      </c>
      <c r="B108" s="211">
        <v>420049079</v>
      </c>
      <c r="C108" s="212" t="s">
        <v>98</v>
      </c>
      <c r="D108" s="211">
        <v>49</v>
      </c>
      <c r="E108" s="212" t="s">
        <v>96</v>
      </c>
      <c r="F108" s="211">
        <v>79</v>
      </c>
      <c r="G108" s="212" t="s">
        <v>109</v>
      </c>
      <c r="H108" s="297">
        <v>1</v>
      </c>
      <c r="I108" s="202">
        <v>10291.429604063556</v>
      </c>
      <c r="J108" s="202">
        <v>642</v>
      </c>
      <c r="K108" s="202">
        <v>0</v>
      </c>
      <c r="L108" s="202">
        <v>893</v>
      </c>
      <c r="M108" s="279">
        <v>11826.429604063556</v>
      </c>
      <c r="O108" s="281">
        <v>1.1299435028248588E-2</v>
      </c>
      <c r="P108" s="282">
        <v>0</v>
      </c>
      <c r="Q108" s="205">
        <v>0.09</v>
      </c>
      <c r="R108" s="205">
        <v>6.3390672715199353E-2</v>
      </c>
      <c r="S108" s="272">
        <f t="shared" si="8"/>
        <v>0</v>
      </c>
      <c r="U108" s="287">
        <v>10810</v>
      </c>
      <c r="V108" s="288">
        <v>0</v>
      </c>
      <c r="W108" s="288">
        <v>0</v>
      </c>
      <c r="X108" s="288">
        <v>0</v>
      </c>
      <c r="Y108" s="288">
        <v>883</v>
      </c>
      <c r="Z108" s="279">
        <f t="shared" si="9"/>
        <v>11693</v>
      </c>
      <c r="AB108" s="275">
        <v>0</v>
      </c>
      <c r="AC108" s="204">
        <v>0</v>
      </c>
      <c r="AD108" s="202">
        <v>0</v>
      </c>
      <c r="AE108" s="202">
        <v>0</v>
      </c>
      <c r="AF108" s="276">
        <v>0</v>
      </c>
      <c r="AH108" s="227">
        <f t="shared" si="5"/>
        <v>0</v>
      </c>
      <c r="AI108" s="228">
        <f t="shared" si="6"/>
        <v>0</v>
      </c>
      <c r="AJ108" s="229">
        <f t="shared" si="7"/>
        <v>0</v>
      </c>
      <c r="AN108" s="138"/>
      <c r="AO108" s="138"/>
      <c r="AP108" s="138"/>
      <c r="AQ108" s="138"/>
      <c r="AR108" s="138"/>
      <c r="AS108" s="138"/>
      <c r="AT108" s="138"/>
      <c r="AU108" s="138"/>
    </row>
    <row r="109" spans="1:47" s="139" customFormat="1" ht="13.8" x14ac:dyDescent="0.3">
      <c r="A109" s="277">
        <v>420</v>
      </c>
      <c r="B109" s="211">
        <v>420049093</v>
      </c>
      <c r="C109" s="212" t="s">
        <v>98</v>
      </c>
      <c r="D109" s="211">
        <v>49</v>
      </c>
      <c r="E109" s="212" t="s">
        <v>96</v>
      </c>
      <c r="F109" s="211">
        <v>93</v>
      </c>
      <c r="G109" s="212" t="s">
        <v>25</v>
      </c>
      <c r="H109" s="297">
        <v>25</v>
      </c>
      <c r="I109" s="202">
        <v>12098</v>
      </c>
      <c r="J109" s="202">
        <v>595</v>
      </c>
      <c r="K109" s="202">
        <v>0</v>
      </c>
      <c r="L109" s="202">
        <v>893</v>
      </c>
      <c r="M109" s="279">
        <v>13586</v>
      </c>
      <c r="O109" s="281">
        <v>0.28248587570621481</v>
      </c>
      <c r="P109" s="282">
        <v>0</v>
      </c>
      <c r="Q109" s="205">
        <v>0.09</v>
      </c>
      <c r="R109" s="205">
        <v>9.2476404965341666E-2</v>
      </c>
      <c r="S109" s="272">
        <f t="shared" si="8"/>
        <v>0</v>
      </c>
      <c r="U109" s="287">
        <v>317290</v>
      </c>
      <c r="V109" s="288">
        <v>0</v>
      </c>
      <c r="W109" s="288">
        <v>-3540</v>
      </c>
      <c r="X109" s="288">
        <v>0</v>
      </c>
      <c r="Y109" s="288">
        <v>22075</v>
      </c>
      <c r="Z109" s="279">
        <f t="shared" si="9"/>
        <v>335825</v>
      </c>
      <c r="AB109" s="275">
        <v>10</v>
      </c>
      <c r="AC109" s="204">
        <v>0.27877745501458367</v>
      </c>
      <c r="AD109" s="202">
        <v>3790</v>
      </c>
      <c r="AE109" s="202">
        <v>0</v>
      </c>
      <c r="AF109" s="276">
        <v>0</v>
      </c>
      <c r="AH109" s="227">
        <f t="shared" si="5"/>
        <v>0</v>
      </c>
      <c r="AI109" s="228">
        <f t="shared" si="6"/>
        <v>0</v>
      </c>
      <c r="AJ109" s="229">
        <f t="shared" si="7"/>
        <v>0</v>
      </c>
      <c r="AN109" s="138"/>
      <c r="AO109" s="138"/>
      <c r="AP109" s="138"/>
      <c r="AQ109" s="138"/>
      <c r="AR109" s="138"/>
      <c r="AS109" s="138"/>
      <c r="AT109" s="138"/>
      <c r="AU109" s="138"/>
    </row>
    <row r="110" spans="1:47" s="139" customFormat="1" ht="13.8" x14ac:dyDescent="0.3">
      <c r="A110" s="277">
        <v>420</v>
      </c>
      <c r="B110" s="211">
        <v>420049133</v>
      </c>
      <c r="C110" s="212" t="s">
        <v>98</v>
      </c>
      <c r="D110" s="211">
        <v>49</v>
      </c>
      <c r="E110" s="212" t="s">
        <v>96</v>
      </c>
      <c r="F110" s="211">
        <v>133</v>
      </c>
      <c r="G110" s="212" t="s">
        <v>73</v>
      </c>
      <c r="H110" s="297">
        <v>2</v>
      </c>
      <c r="I110" s="202">
        <v>11175.497163151911</v>
      </c>
      <c r="J110" s="202">
        <v>2786</v>
      </c>
      <c r="K110" s="202">
        <v>0</v>
      </c>
      <c r="L110" s="202">
        <v>893</v>
      </c>
      <c r="M110" s="279">
        <v>14854.497163151911</v>
      </c>
      <c r="O110" s="281">
        <v>2.2598870056497175E-2</v>
      </c>
      <c r="P110" s="282">
        <v>0</v>
      </c>
      <c r="Q110" s="205">
        <v>0.09</v>
      </c>
      <c r="R110" s="205">
        <v>3.4369642442843969E-2</v>
      </c>
      <c r="S110" s="272">
        <f t="shared" si="8"/>
        <v>0</v>
      </c>
      <c r="U110" s="287">
        <v>27608</v>
      </c>
      <c r="V110" s="288">
        <v>0</v>
      </c>
      <c r="W110" s="288">
        <v>0</v>
      </c>
      <c r="X110" s="288">
        <v>0</v>
      </c>
      <c r="Y110" s="288">
        <v>1766</v>
      </c>
      <c r="Z110" s="279">
        <f t="shared" si="9"/>
        <v>29374</v>
      </c>
      <c r="AB110" s="275">
        <v>0</v>
      </c>
      <c r="AC110" s="204">
        <v>0</v>
      </c>
      <c r="AD110" s="202">
        <v>0</v>
      </c>
      <c r="AE110" s="202">
        <v>0</v>
      </c>
      <c r="AF110" s="276">
        <v>0</v>
      </c>
      <c r="AH110" s="227">
        <f t="shared" si="5"/>
        <v>0</v>
      </c>
      <c r="AI110" s="228">
        <f t="shared" si="6"/>
        <v>0</v>
      </c>
      <c r="AJ110" s="229">
        <f t="shared" si="7"/>
        <v>0</v>
      </c>
      <c r="AN110" s="138"/>
      <c r="AO110" s="138"/>
      <c r="AP110" s="138"/>
      <c r="AQ110" s="138"/>
      <c r="AR110" s="138"/>
      <c r="AS110" s="138"/>
      <c r="AT110" s="138"/>
      <c r="AU110" s="138"/>
    </row>
    <row r="111" spans="1:47" s="139" customFormat="1" ht="13.8" x14ac:dyDescent="0.3">
      <c r="A111" s="277">
        <v>420</v>
      </c>
      <c r="B111" s="211">
        <v>420049160</v>
      </c>
      <c r="C111" s="212" t="s">
        <v>98</v>
      </c>
      <c r="D111" s="211">
        <v>49</v>
      </c>
      <c r="E111" s="212" t="s">
        <v>96</v>
      </c>
      <c r="F111" s="211">
        <v>160</v>
      </c>
      <c r="G111" s="212" t="s">
        <v>104</v>
      </c>
      <c r="H111" s="297">
        <v>1</v>
      </c>
      <c r="I111" s="202">
        <v>9433</v>
      </c>
      <c r="J111" s="202">
        <v>109</v>
      </c>
      <c r="K111" s="202">
        <v>0</v>
      </c>
      <c r="L111" s="202">
        <v>893</v>
      </c>
      <c r="M111" s="279">
        <v>10435</v>
      </c>
      <c r="O111" s="281">
        <v>1.1299435028248588E-2</v>
      </c>
      <c r="P111" s="282">
        <v>0</v>
      </c>
      <c r="Q111" s="205">
        <v>0.1273</v>
      </c>
      <c r="R111" s="205">
        <v>0.10429118617141747</v>
      </c>
      <c r="S111" s="272">
        <f t="shared" si="8"/>
        <v>0</v>
      </c>
      <c r="U111" s="287">
        <v>9434</v>
      </c>
      <c r="V111" s="288">
        <v>0</v>
      </c>
      <c r="W111" s="288">
        <v>0</v>
      </c>
      <c r="X111" s="288">
        <v>0</v>
      </c>
      <c r="Y111" s="288">
        <v>883</v>
      </c>
      <c r="Z111" s="279">
        <f t="shared" si="9"/>
        <v>10317</v>
      </c>
      <c r="AB111" s="275">
        <v>0</v>
      </c>
      <c r="AC111" s="204">
        <v>0</v>
      </c>
      <c r="AD111" s="202">
        <v>0</v>
      </c>
      <c r="AE111" s="202">
        <v>0</v>
      </c>
      <c r="AF111" s="276">
        <v>0</v>
      </c>
      <c r="AH111" s="227">
        <f t="shared" si="5"/>
        <v>0</v>
      </c>
      <c r="AI111" s="228">
        <f t="shared" si="6"/>
        <v>0</v>
      </c>
      <c r="AJ111" s="229">
        <f t="shared" si="7"/>
        <v>0</v>
      </c>
      <c r="AN111" s="138"/>
      <c r="AO111" s="138"/>
      <c r="AP111" s="138"/>
      <c r="AQ111" s="138"/>
      <c r="AR111" s="138"/>
      <c r="AS111" s="138"/>
      <c r="AT111" s="138"/>
      <c r="AU111" s="138"/>
    </row>
    <row r="112" spans="1:47" s="139" customFormat="1" ht="13.8" x14ac:dyDescent="0.3">
      <c r="A112" s="277">
        <v>420</v>
      </c>
      <c r="B112" s="211">
        <v>420049165</v>
      </c>
      <c r="C112" s="212" t="s">
        <v>98</v>
      </c>
      <c r="D112" s="211">
        <v>49</v>
      </c>
      <c r="E112" s="212" t="s">
        <v>96</v>
      </c>
      <c r="F112" s="211">
        <v>165</v>
      </c>
      <c r="G112" s="212" t="s">
        <v>28</v>
      </c>
      <c r="H112" s="297">
        <v>11</v>
      </c>
      <c r="I112" s="202">
        <v>12715</v>
      </c>
      <c r="J112" s="202">
        <v>478</v>
      </c>
      <c r="K112" s="202">
        <v>0</v>
      </c>
      <c r="L112" s="202">
        <v>893</v>
      </c>
      <c r="M112" s="279">
        <v>14086</v>
      </c>
      <c r="O112" s="281">
        <v>0.12429378531073448</v>
      </c>
      <c r="P112" s="282">
        <v>0</v>
      </c>
      <c r="Q112" s="205">
        <v>9.8299999999999998E-2</v>
      </c>
      <c r="R112" s="205">
        <v>0.11134395972074</v>
      </c>
      <c r="S112" s="272">
        <f t="shared" si="8"/>
        <v>0</v>
      </c>
      <c r="U112" s="287">
        <v>161721</v>
      </c>
      <c r="V112" s="288">
        <v>0</v>
      </c>
      <c r="W112" s="288">
        <v>-18237</v>
      </c>
      <c r="X112" s="288">
        <v>0</v>
      </c>
      <c r="Y112" s="288">
        <v>9710</v>
      </c>
      <c r="Z112" s="279">
        <f t="shared" si="9"/>
        <v>153194</v>
      </c>
      <c r="AB112" s="275">
        <v>3</v>
      </c>
      <c r="AC112" s="204">
        <v>1.3822881625055163</v>
      </c>
      <c r="AD112" s="202">
        <v>19470</v>
      </c>
      <c r="AE112" s="202">
        <v>0</v>
      </c>
      <c r="AF112" s="276">
        <v>0</v>
      </c>
      <c r="AH112" s="227">
        <f t="shared" si="5"/>
        <v>0</v>
      </c>
      <c r="AI112" s="228">
        <f t="shared" si="6"/>
        <v>0</v>
      </c>
      <c r="AJ112" s="229">
        <f t="shared" si="7"/>
        <v>4</v>
      </c>
      <c r="AN112" s="138"/>
      <c r="AO112" s="138"/>
      <c r="AP112" s="138"/>
      <c r="AQ112" s="138"/>
      <c r="AR112" s="138"/>
      <c r="AS112" s="138"/>
      <c r="AT112" s="138"/>
      <c r="AU112" s="138"/>
    </row>
    <row r="113" spans="1:47" s="139" customFormat="1" ht="13.8" x14ac:dyDescent="0.3">
      <c r="A113" s="277">
        <v>420</v>
      </c>
      <c r="B113" s="211">
        <v>420049176</v>
      </c>
      <c r="C113" s="212" t="s">
        <v>98</v>
      </c>
      <c r="D113" s="211">
        <v>49</v>
      </c>
      <c r="E113" s="212" t="s">
        <v>96</v>
      </c>
      <c r="F113" s="211">
        <v>176</v>
      </c>
      <c r="G113" s="212" t="s">
        <v>29</v>
      </c>
      <c r="H113" s="297">
        <v>11</v>
      </c>
      <c r="I113" s="202">
        <v>11190</v>
      </c>
      <c r="J113" s="202">
        <v>4008</v>
      </c>
      <c r="K113" s="202">
        <v>0</v>
      </c>
      <c r="L113" s="202">
        <v>893</v>
      </c>
      <c r="M113" s="279">
        <v>16091</v>
      </c>
      <c r="O113" s="281">
        <v>0.12429378531073448</v>
      </c>
      <c r="P113" s="282">
        <v>0</v>
      </c>
      <c r="Q113" s="205">
        <v>0.09</v>
      </c>
      <c r="R113" s="205">
        <v>7.6091028554494497E-2</v>
      </c>
      <c r="S113" s="272">
        <f t="shared" si="8"/>
        <v>0</v>
      </c>
      <c r="U113" s="287">
        <v>165286</v>
      </c>
      <c r="V113" s="288">
        <v>0</v>
      </c>
      <c r="W113" s="288">
        <v>0</v>
      </c>
      <c r="X113" s="288">
        <v>0</v>
      </c>
      <c r="Y113" s="288">
        <v>9713</v>
      </c>
      <c r="Z113" s="279">
        <f t="shared" si="9"/>
        <v>174999</v>
      </c>
      <c r="AB113" s="275">
        <v>0</v>
      </c>
      <c r="AC113" s="204">
        <v>0</v>
      </c>
      <c r="AD113" s="202">
        <v>0</v>
      </c>
      <c r="AE113" s="202">
        <v>0</v>
      </c>
      <c r="AF113" s="276">
        <v>0</v>
      </c>
      <c r="AH113" s="227">
        <f t="shared" si="5"/>
        <v>0</v>
      </c>
      <c r="AI113" s="228">
        <f t="shared" si="6"/>
        <v>0</v>
      </c>
      <c r="AJ113" s="229">
        <f t="shared" si="7"/>
        <v>0</v>
      </c>
      <c r="AN113" s="138"/>
      <c r="AO113" s="138"/>
      <c r="AP113" s="138"/>
      <c r="AQ113" s="138"/>
      <c r="AR113" s="138"/>
      <c r="AS113" s="138"/>
      <c r="AT113" s="138"/>
      <c r="AU113" s="138"/>
    </row>
    <row r="114" spans="1:47" s="139" customFormat="1" ht="13.8" x14ac:dyDescent="0.3">
      <c r="A114" s="277">
        <v>420</v>
      </c>
      <c r="B114" s="211">
        <v>420049181</v>
      </c>
      <c r="C114" s="212" t="s">
        <v>98</v>
      </c>
      <c r="D114" s="211">
        <v>49</v>
      </c>
      <c r="E114" s="212" t="s">
        <v>96</v>
      </c>
      <c r="F114" s="211">
        <v>181</v>
      </c>
      <c r="G114" s="212" t="s">
        <v>105</v>
      </c>
      <c r="H114" s="297">
        <v>2</v>
      </c>
      <c r="I114" s="202">
        <v>10027</v>
      </c>
      <c r="J114" s="202">
        <v>648</v>
      </c>
      <c r="K114" s="202">
        <v>0</v>
      </c>
      <c r="L114" s="202">
        <v>893</v>
      </c>
      <c r="M114" s="279">
        <v>11568</v>
      </c>
      <c r="O114" s="281">
        <v>2.2598870056497175E-2</v>
      </c>
      <c r="P114" s="282">
        <v>0</v>
      </c>
      <c r="Q114" s="205">
        <v>0.09</v>
      </c>
      <c r="R114" s="205">
        <v>1.2964053022983042E-2</v>
      </c>
      <c r="S114" s="272">
        <f t="shared" si="8"/>
        <v>0</v>
      </c>
      <c r="U114" s="287">
        <v>21108</v>
      </c>
      <c r="V114" s="288">
        <v>0</v>
      </c>
      <c r="W114" s="288">
        <v>0</v>
      </c>
      <c r="X114" s="288">
        <v>0</v>
      </c>
      <c r="Y114" s="288">
        <v>1766</v>
      </c>
      <c r="Z114" s="279">
        <f t="shared" si="9"/>
        <v>22874</v>
      </c>
      <c r="AB114" s="275">
        <v>0</v>
      </c>
      <c r="AC114" s="204">
        <v>0</v>
      </c>
      <c r="AD114" s="202">
        <v>0</v>
      </c>
      <c r="AE114" s="202">
        <v>0</v>
      </c>
      <c r="AF114" s="276">
        <v>0</v>
      </c>
      <c r="AH114" s="227">
        <f t="shared" si="5"/>
        <v>0</v>
      </c>
      <c r="AI114" s="228">
        <f t="shared" si="6"/>
        <v>0</v>
      </c>
      <c r="AJ114" s="229">
        <f t="shared" si="7"/>
        <v>0</v>
      </c>
      <c r="AN114" s="138"/>
      <c r="AO114" s="138"/>
      <c r="AP114" s="138"/>
      <c r="AQ114" s="138"/>
      <c r="AR114" s="138"/>
      <c r="AS114" s="138"/>
      <c r="AT114" s="138"/>
      <c r="AU114" s="138"/>
    </row>
    <row r="115" spans="1:47" s="139" customFormat="1" ht="13.8" x14ac:dyDescent="0.3">
      <c r="A115" s="277">
        <v>420</v>
      </c>
      <c r="B115" s="211">
        <v>420049199</v>
      </c>
      <c r="C115" s="212" t="s">
        <v>98</v>
      </c>
      <c r="D115" s="211">
        <v>49</v>
      </c>
      <c r="E115" s="212" t="s">
        <v>96</v>
      </c>
      <c r="F115" s="211">
        <v>199</v>
      </c>
      <c r="G115" s="212" t="s">
        <v>162</v>
      </c>
      <c r="H115" s="297">
        <v>2</v>
      </c>
      <c r="I115" s="202">
        <v>10270.273693743404</v>
      </c>
      <c r="J115" s="202">
        <v>6902</v>
      </c>
      <c r="K115" s="202">
        <v>0</v>
      </c>
      <c r="L115" s="202">
        <v>893</v>
      </c>
      <c r="M115" s="279">
        <v>18065.273693743402</v>
      </c>
      <c r="O115" s="281">
        <v>2.2598870056497175E-2</v>
      </c>
      <c r="P115" s="282">
        <v>0</v>
      </c>
      <c r="Q115" s="205">
        <v>0.09</v>
      </c>
      <c r="R115" s="205">
        <v>7.5875780421165873E-4</v>
      </c>
      <c r="S115" s="272">
        <f t="shared" si="8"/>
        <v>0</v>
      </c>
      <c r="U115" s="287">
        <v>33956</v>
      </c>
      <c r="V115" s="288">
        <v>0</v>
      </c>
      <c r="W115" s="288">
        <v>0</v>
      </c>
      <c r="X115" s="288">
        <v>0</v>
      </c>
      <c r="Y115" s="288">
        <v>1766</v>
      </c>
      <c r="Z115" s="279">
        <f t="shared" si="9"/>
        <v>35722</v>
      </c>
      <c r="AB115" s="275">
        <v>0</v>
      </c>
      <c r="AC115" s="204">
        <v>0</v>
      </c>
      <c r="AD115" s="202">
        <v>0</v>
      </c>
      <c r="AE115" s="202">
        <v>0</v>
      </c>
      <c r="AF115" s="276">
        <v>0</v>
      </c>
      <c r="AH115" s="227">
        <f t="shared" si="5"/>
        <v>0</v>
      </c>
      <c r="AI115" s="228">
        <f t="shared" si="6"/>
        <v>0</v>
      </c>
      <c r="AJ115" s="229">
        <f t="shared" si="7"/>
        <v>0</v>
      </c>
      <c r="AN115" s="138"/>
      <c r="AO115" s="138"/>
      <c r="AP115" s="138"/>
      <c r="AQ115" s="138"/>
      <c r="AR115" s="138"/>
      <c r="AS115" s="138"/>
      <c r="AT115" s="138"/>
      <c r="AU115" s="138"/>
    </row>
    <row r="116" spans="1:47" s="139" customFormat="1" ht="13.8" x14ac:dyDescent="0.3">
      <c r="A116" s="277">
        <v>420</v>
      </c>
      <c r="B116" s="211">
        <v>420049207</v>
      </c>
      <c r="C116" s="212" t="s">
        <v>98</v>
      </c>
      <c r="D116" s="211">
        <v>49</v>
      </c>
      <c r="E116" s="212" t="s">
        <v>96</v>
      </c>
      <c r="F116" s="211">
        <v>207</v>
      </c>
      <c r="G116" s="212" t="s">
        <v>40</v>
      </c>
      <c r="H116" s="297">
        <v>2</v>
      </c>
      <c r="I116" s="202">
        <v>13760</v>
      </c>
      <c r="J116" s="202">
        <v>8748</v>
      </c>
      <c r="K116" s="202">
        <v>0</v>
      </c>
      <c r="L116" s="202">
        <v>893</v>
      </c>
      <c r="M116" s="279">
        <v>23401</v>
      </c>
      <c r="O116" s="281">
        <v>2.2598870056497175E-2</v>
      </c>
      <c r="P116" s="282">
        <v>0</v>
      </c>
      <c r="Q116" s="205">
        <v>0.09</v>
      </c>
      <c r="R116" s="205">
        <v>3.3917114893619577E-4</v>
      </c>
      <c r="S116" s="272">
        <f t="shared" si="8"/>
        <v>0</v>
      </c>
      <c r="U116" s="287">
        <v>44508</v>
      </c>
      <c r="V116" s="288">
        <v>0</v>
      </c>
      <c r="W116" s="288">
        <v>0</v>
      </c>
      <c r="X116" s="288">
        <v>0</v>
      </c>
      <c r="Y116" s="288">
        <v>1766</v>
      </c>
      <c r="Z116" s="279">
        <f t="shared" si="9"/>
        <v>46274</v>
      </c>
      <c r="AB116" s="275">
        <v>0</v>
      </c>
      <c r="AC116" s="204">
        <v>0</v>
      </c>
      <c r="AD116" s="202">
        <v>0</v>
      </c>
      <c r="AE116" s="202">
        <v>0</v>
      </c>
      <c r="AF116" s="276">
        <v>0</v>
      </c>
      <c r="AH116" s="227">
        <f t="shared" si="5"/>
        <v>0</v>
      </c>
      <c r="AI116" s="228">
        <f t="shared" si="6"/>
        <v>0</v>
      </c>
      <c r="AJ116" s="229">
        <f t="shared" si="7"/>
        <v>0</v>
      </c>
      <c r="AN116" s="138"/>
      <c r="AO116" s="138"/>
      <c r="AP116" s="138"/>
      <c r="AQ116" s="138"/>
      <c r="AR116" s="138"/>
      <c r="AS116" s="138"/>
      <c r="AT116" s="138"/>
      <c r="AU116" s="138"/>
    </row>
    <row r="117" spans="1:47" s="139" customFormat="1" ht="13.8" x14ac:dyDescent="0.3">
      <c r="A117" s="277">
        <v>420</v>
      </c>
      <c r="B117" s="211">
        <v>420049220</v>
      </c>
      <c r="C117" s="212" t="s">
        <v>98</v>
      </c>
      <c r="D117" s="211">
        <v>49</v>
      </c>
      <c r="E117" s="212" t="s">
        <v>96</v>
      </c>
      <c r="F117" s="211">
        <v>220</v>
      </c>
      <c r="G117" s="212" t="s">
        <v>42</v>
      </c>
      <c r="H117" s="297">
        <v>1</v>
      </c>
      <c r="I117" s="202">
        <v>11093.762837015447</v>
      </c>
      <c r="J117" s="202">
        <v>4420</v>
      </c>
      <c r="K117" s="202">
        <v>0</v>
      </c>
      <c r="L117" s="202">
        <v>893</v>
      </c>
      <c r="M117" s="279">
        <v>16406.762837015449</v>
      </c>
      <c r="O117" s="281">
        <v>1.1299435028248588E-2</v>
      </c>
      <c r="P117" s="282">
        <v>0</v>
      </c>
      <c r="Q117" s="205">
        <v>0.09</v>
      </c>
      <c r="R117" s="205">
        <v>1.4823609411200473E-2</v>
      </c>
      <c r="S117" s="272">
        <f t="shared" si="8"/>
        <v>0</v>
      </c>
      <c r="U117" s="287">
        <v>15338</v>
      </c>
      <c r="V117" s="288">
        <v>0</v>
      </c>
      <c r="W117" s="288">
        <v>0</v>
      </c>
      <c r="X117" s="288">
        <v>0</v>
      </c>
      <c r="Y117" s="288">
        <v>883</v>
      </c>
      <c r="Z117" s="279">
        <f t="shared" si="9"/>
        <v>16221</v>
      </c>
      <c r="AB117" s="275">
        <v>0</v>
      </c>
      <c r="AC117" s="204">
        <v>0</v>
      </c>
      <c r="AD117" s="202">
        <v>0</v>
      </c>
      <c r="AE117" s="202">
        <v>0</v>
      </c>
      <c r="AF117" s="276">
        <v>0</v>
      </c>
      <c r="AH117" s="227">
        <f t="shared" si="5"/>
        <v>0</v>
      </c>
      <c r="AI117" s="228">
        <f t="shared" si="6"/>
        <v>0</v>
      </c>
      <c r="AJ117" s="229">
        <f t="shared" si="7"/>
        <v>0</v>
      </c>
      <c r="AN117" s="138"/>
      <c r="AO117" s="138"/>
      <c r="AP117" s="138"/>
      <c r="AQ117" s="138"/>
      <c r="AR117" s="138"/>
      <c r="AS117" s="138"/>
      <c r="AT117" s="138"/>
      <c r="AU117" s="138"/>
    </row>
    <row r="118" spans="1:47" s="139" customFormat="1" ht="13.8" x14ac:dyDescent="0.3">
      <c r="A118" s="277">
        <v>420</v>
      </c>
      <c r="B118" s="211">
        <v>420049243</v>
      </c>
      <c r="C118" s="212" t="s">
        <v>98</v>
      </c>
      <c r="D118" s="211">
        <v>49</v>
      </c>
      <c r="E118" s="212" t="s">
        <v>96</v>
      </c>
      <c r="F118" s="211">
        <v>243</v>
      </c>
      <c r="G118" s="212" t="s">
        <v>74</v>
      </c>
      <c r="H118" s="297">
        <v>1</v>
      </c>
      <c r="I118" s="202">
        <v>13760</v>
      </c>
      <c r="J118" s="202">
        <v>2859</v>
      </c>
      <c r="K118" s="202">
        <v>0</v>
      </c>
      <c r="L118" s="202">
        <v>893</v>
      </c>
      <c r="M118" s="279">
        <v>17512</v>
      </c>
      <c r="O118" s="281">
        <v>1.1299435028248588E-2</v>
      </c>
      <c r="P118" s="282">
        <v>0</v>
      </c>
      <c r="Q118" s="205">
        <v>0.09</v>
      </c>
      <c r="R118" s="205">
        <v>4.9857181903632123E-3</v>
      </c>
      <c r="S118" s="272">
        <f t="shared" si="8"/>
        <v>0</v>
      </c>
      <c r="U118" s="287">
        <v>16431</v>
      </c>
      <c r="V118" s="288">
        <v>0</v>
      </c>
      <c r="W118" s="288">
        <v>0</v>
      </c>
      <c r="X118" s="288">
        <v>0</v>
      </c>
      <c r="Y118" s="288">
        <v>883</v>
      </c>
      <c r="Z118" s="279">
        <f t="shared" si="9"/>
        <v>17314</v>
      </c>
      <c r="AB118" s="275">
        <v>0</v>
      </c>
      <c r="AC118" s="204">
        <v>0</v>
      </c>
      <c r="AD118" s="202">
        <v>0</v>
      </c>
      <c r="AE118" s="202">
        <v>0</v>
      </c>
      <c r="AF118" s="276">
        <v>0</v>
      </c>
      <c r="AH118" s="227">
        <f t="shared" si="5"/>
        <v>0</v>
      </c>
      <c r="AI118" s="228">
        <f t="shared" si="6"/>
        <v>0</v>
      </c>
      <c r="AJ118" s="229">
        <f t="shared" si="7"/>
        <v>0</v>
      </c>
      <c r="AN118" s="138"/>
      <c r="AO118" s="138"/>
      <c r="AP118" s="138"/>
      <c r="AQ118" s="138"/>
      <c r="AR118" s="138"/>
      <c r="AS118" s="138"/>
      <c r="AT118" s="138"/>
      <c r="AU118" s="138"/>
    </row>
    <row r="119" spans="1:47" s="139" customFormat="1" ht="13.8" x14ac:dyDescent="0.3">
      <c r="A119" s="277">
        <v>420</v>
      </c>
      <c r="B119" s="211">
        <v>420049244</v>
      </c>
      <c r="C119" s="212" t="s">
        <v>98</v>
      </c>
      <c r="D119" s="211">
        <v>49</v>
      </c>
      <c r="E119" s="212" t="s">
        <v>96</v>
      </c>
      <c r="F119" s="211">
        <v>244</v>
      </c>
      <c r="G119" s="212" t="s">
        <v>43</v>
      </c>
      <c r="H119" s="297">
        <v>4</v>
      </c>
      <c r="I119" s="202">
        <v>10033</v>
      </c>
      <c r="J119" s="202">
        <v>3918</v>
      </c>
      <c r="K119" s="202">
        <v>0</v>
      </c>
      <c r="L119" s="202">
        <v>893</v>
      </c>
      <c r="M119" s="279">
        <v>14844</v>
      </c>
      <c r="O119" s="281">
        <v>4.519774011299435E-2</v>
      </c>
      <c r="P119" s="282">
        <v>0</v>
      </c>
      <c r="Q119" s="205">
        <v>0.18</v>
      </c>
      <c r="R119" s="205">
        <v>0.11013649821134344</v>
      </c>
      <c r="S119" s="272">
        <f t="shared" si="8"/>
        <v>0</v>
      </c>
      <c r="U119" s="287">
        <v>55172</v>
      </c>
      <c r="V119" s="288">
        <v>0</v>
      </c>
      <c r="W119" s="288">
        <v>0</v>
      </c>
      <c r="X119" s="288">
        <v>0</v>
      </c>
      <c r="Y119" s="288">
        <v>3532</v>
      </c>
      <c r="Z119" s="279">
        <f t="shared" si="9"/>
        <v>58704</v>
      </c>
      <c r="AB119" s="275">
        <v>2</v>
      </c>
      <c r="AC119" s="204">
        <v>0</v>
      </c>
      <c r="AD119" s="202">
        <v>0</v>
      </c>
      <c r="AE119" s="202">
        <v>0</v>
      </c>
      <c r="AF119" s="276">
        <v>0</v>
      </c>
      <c r="AH119" s="227">
        <f t="shared" si="5"/>
        <v>0</v>
      </c>
      <c r="AI119" s="228">
        <f t="shared" si="6"/>
        <v>0</v>
      </c>
      <c r="AJ119" s="229">
        <f t="shared" si="7"/>
        <v>0</v>
      </c>
      <c r="AN119" s="138"/>
      <c r="AO119" s="138"/>
      <c r="AP119" s="138"/>
      <c r="AQ119" s="138"/>
      <c r="AR119" s="138"/>
      <c r="AS119" s="138"/>
      <c r="AT119" s="138"/>
      <c r="AU119" s="138"/>
    </row>
    <row r="120" spans="1:47" s="139" customFormat="1" ht="13.8" x14ac:dyDescent="0.3">
      <c r="A120" s="277">
        <v>420</v>
      </c>
      <c r="B120" s="211">
        <v>420049248</v>
      </c>
      <c r="C120" s="212" t="s">
        <v>98</v>
      </c>
      <c r="D120" s="211">
        <v>49</v>
      </c>
      <c r="E120" s="212" t="s">
        <v>96</v>
      </c>
      <c r="F120" s="211">
        <v>248</v>
      </c>
      <c r="G120" s="212" t="s">
        <v>30</v>
      </c>
      <c r="H120" s="297">
        <v>8</v>
      </c>
      <c r="I120" s="202">
        <v>9372</v>
      </c>
      <c r="J120" s="202">
        <v>726</v>
      </c>
      <c r="K120" s="202">
        <v>0</v>
      </c>
      <c r="L120" s="202">
        <v>893</v>
      </c>
      <c r="M120" s="279">
        <v>10991</v>
      </c>
      <c r="O120" s="281">
        <v>9.03954802259887E-2</v>
      </c>
      <c r="P120" s="282">
        <v>0</v>
      </c>
      <c r="Q120" s="205">
        <v>0.09</v>
      </c>
      <c r="R120" s="205">
        <v>4.9600993687720175E-2</v>
      </c>
      <c r="S120" s="272">
        <f t="shared" si="8"/>
        <v>0</v>
      </c>
      <c r="U120" s="287">
        <v>79872</v>
      </c>
      <c r="V120" s="288">
        <v>0</v>
      </c>
      <c r="W120" s="288">
        <v>0</v>
      </c>
      <c r="X120" s="288">
        <v>0</v>
      </c>
      <c r="Y120" s="288">
        <v>7064</v>
      </c>
      <c r="Z120" s="279">
        <f t="shared" si="9"/>
        <v>86936</v>
      </c>
      <c r="AB120" s="275">
        <v>0</v>
      </c>
      <c r="AC120" s="204">
        <v>0</v>
      </c>
      <c r="AD120" s="202">
        <v>0</v>
      </c>
      <c r="AE120" s="202">
        <v>0</v>
      </c>
      <c r="AF120" s="276">
        <v>0</v>
      </c>
      <c r="AH120" s="227">
        <f t="shared" si="5"/>
        <v>0</v>
      </c>
      <c r="AI120" s="228">
        <f t="shared" si="6"/>
        <v>0</v>
      </c>
      <c r="AJ120" s="229">
        <f t="shared" si="7"/>
        <v>0</v>
      </c>
      <c r="AN120" s="138"/>
      <c r="AO120" s="138"/>
      <c r="AP120" s="138"/>
      <c r="AQ120" s="138"/>
      <c r="AR120" s="138"/>
      <c r="AS120" s="138"/>
      <c r="AT120" s="138"/>
      <c r="AU120" s="138"/>
    </row>
    <row r="121" spans="1:47" s="139" customFormat="1" ht="13.8" x14ac:dyDescent="0.3">
      <c r="A121" s="277">
        <v>420</v>
      </c>
      <c r="B121" s="211">
        <v>420049308</v>
      </c>
      <c r="C121" s="212" t="s">
        <v>98</v>
      </c>
      <c r="D121" s="211">
        <v>49</v>
      </c>
      <c r="E121" s="212" t="s">
        <v>96</v>
      </c>
      <c r="F121" s="211">
        <v>308</v>
      </c>
      <c r="G121" s="212" t="s">
        <v>32</v>
      </c>
      <c r="H121" s="297">
        <v>1</v>
      </c>
      <c r="I121" s="202">
        <v>9433</v>
      </c>
      <c r="J121" s="202">
        <v>5065</v>
      </c>
      <c r="K121" s="202">
        <v>0</v>
      </c>
      <c r="L121" s="202">
        <v>893</v>
      </c>
      <c r="M121" s="279">
        <v>15391</v>
      </c>
      <c r="O121" s="281">
        <v>1.1299435028248588E-2</v>
      </c>
      <c r="P121" s="282">
        <v>0</v>
      </c>
      <c r="Q121" s="205">
        <v>0.09</v>
      </c>
      <c r="R121" s="205">
        <v>2.3641882717250402E-3</v>
      </c>
      <c r="S121" s="272">
        <f t="shared" si="8"/>
        <v>0</v>
      </c>
      <c r="U121" s="287">
        <v>14334</v>
      </c>
      <c r="V121" s="288">
        <v>0</v>
      </c>
      <c r="W121" s="288">
        <v>0</v>
      </c>
      <c r="X121" s="288">
        <v>0</v>
      </c>
      <c r="Y121" s="288">
        <v>883</v>
      </c>
      <c r="Z121" s="279">
        <f t="shared" si="9"/>
        <v>15217</v>
      </c>
      <c r="AB121" s="275">
        <v>0</v>
      </c>
      <c r="AC121" s="204">
        <v>0</v>
      </c>
      <c r="AD121" s="202">
        <v>0</v>
      </c>
      <c r="AE121" s="202">
        <v>0</v>
      </c>
      <c r="AF121" s="276">
        <v>0</v>
      </c>
      <c r="AH121" s="227">
        <f t="shared" si="5"/>
        <v>0</v>
      </c>
      <c r="AI121" s="228">
        <f t="shared" si="6"/>
        <v>0</v>
      </c>
      <c r="AJ121" s="229">
        <f t="shared" si="7"/>
        <v>0</v>
      </c>
      <c r="AN121" s="138"/>
      <c r="AO121" s="138"/>
      <c r="AP121" s="138"/>
      <c r="AQ121" s="138"/>
      <c r="AR121" s="138"/>
      <c r="AS121" s="138"/>
      <c r="AT121" s="138"/>
      <c r="AU121" s="138"/>
    </row>
    <row r="122" spans="1:47" s="139" customFormat="1" ht="13.8" x14ac:dyDescent="0.3">
      <c r="A122" s="277">
        <v>420</v>
      </c>
      <c r="B122" s="211">
        <v>420049314</v>
      </c>
      <c r="C122" s="212" t="s">
        <v>98</v>
      </c>
      <c r="D122" s="211">
        <v>49</v>
      </c>
      <c r="E122" s="212" t="s">
        <v>96</v>
      </c>
      <c r="F122" s="211">
        <v>314</v>
      </c>
      <c r="G122" s="212" t="s">
        <v>46</v>
      </c>
      <c r="H122" s="297">
        <v>1</v>
      </c>
      <c r="I122" s="202">
        <v>13711</v>
      </c>
      <c r="J122" s="202">
        <v>11402</v>
      </c>
      <c r="K122" s="202">
        <v>0</v>
      </c>
      <c r="L122" s="202">
        <v>893</v>
      </c>
      <c r="M122" s="279">
        <v>26006</v>
      </c>
      <c r="O122" s="281">
        <v>1.1299435028248588E-2</v>
      </c>
      <c r="P122" s="282">
        <v>0</v>
      </c>
      <c r="Q122" s="205">
        <v>0.09</v>
      </c>
      <c r="R122" s="205">
        <v>2.0807861007599376E-3</v>
      </c>
      <c r="S122" s="272">
        <f t="shared" si="8"/>
        <v>0</v>
      </c>
      <c r="U122" s="287">
        <v>24829</v>
      </c>
      <c r="V122" s="288">
        <v>0</v>
      </c>
      <c r="W122" s="288">
        <v>0</v>
      </c>
      <c r="X122" s="288">
        <v>0</v>
      </c>
      <c r="Y122" s="288">
        <v>883</v>
      </c>
      <c r="Z122" s="279">
        <f t="shared" si="9"/>
        <v>25712</v>
      </c>
      <c r="AB122" s="275">
        <v>0</v>
      </c>
      <c r="AC122" s="204">
        <v>0</v>
      </c>
      <c r="AD122" s="202">
        <v>0</v>
      </c>
      <c r="AE122" s="202">
        <v>0</v>
      </c>
      <c r="AF122" s="276">
        <v>0</v>
      </c>
      <c r="AH122" s="227">
        <f t="shared" si="5"/>
        <v>0</v>
      </c>
      <c r="AI122" s="228">
        <f t="shared" si="6"/>
        <v>0</v>
      </c>
      <c r="AJ122" s="229">
        <f t="shared" si="7"/>
        <v>0</v>
      </c>
      <c r="AN122" s="138"/>
      <c r="AO122" s="138"/>
      <c r="AP122" s="138"/>
      <c r="AQ122" s="138"/>
      <c r="AR122" s="138"/>
      <c r="AS122" s="138"/>
      <c r="AT122" s="138"/>
      <c r="AU122" s="138"/>
    </row>
    <row r="123" spans="1:47" s="139" customFormat="1" ht="13.8" x14ac:dyDescent="0.3">
      <c r="A123" s="277">
        <v>420</v>
      </c>
      <c r="B123" s="211">
        <v>420049347</v>
      </c>
      <c r="C123" s="212" t="s">
        <v>98</v>
      </c>
      <c r="D123" s="211">
        <v>49</v>
      </c>
      <c r="E123" s="212" t="s">
        <v>96</v>
      </c>
      <c r="F123" s="211">
        <v>347</v>
      </c>
      <c r="G123" s="212" t="s">
        <v>106</v>
      </c>
      <c r="H123" s="297">
        <v>5</v>
      </c>
      <c r="I123" s="202">
        <v>11119</v>
      </c>
      <c r="J123" s="202">
        <v>5025</v>
      </c>
      <c r="K123" s="202">
        <v>0</v>
      </c>
      <c r="L123" s="202">
        <v>893</v>
      </c>
      <c r="M123" s="279">
        <v>17037</v>
      </c>
      <c r="O123" s="281">
        <v>5.6497175141242938E-2</v>
      </c>
      <c r="P123" s="282">
        <v>0</v>
      </c>
      <c r="Q123" s="205">
        <v>0.09</v>
      </c>
      <c r="R123" s="205">
        <v>4.4824013556886656E-3</v>
      </c>
      <c r="S123" s="272">
        <f t="shared" si="8"/>
        <v>0</v>
      </c>
      <c r="U123" s="287">
        <v>79810</v>
      </c>
      <c r="V123" s="288">
        <v>0</v>
      </c>
      <c r="W123" s="288">
        <v>0</v>
      </c>
      <c r="X123" s="288">
        <v>0</v>
      </c>
      <c r="Y123" s="288">
        <v>4415</v>
      </c>
      <c r="Z123" s="279">
        <f t="shared" si="9"/>
        <v>84225</v>
      </c>
      <c r="AB123" s="275">
        <v>0</v>
      </c>
      <c r="AC123" s="204">
        <v>0</v>
      </c>
      <c r="AD123" s="202">
        <v>0</v>
      </c>
      <c r="AE123" s="202">
        <v>0</v>
      </c>
      <c r="AF123" s="276">
        <v>0</v>
      </c>
      <c r="AH123" s="227">
        <f t="shared" si="5"/>
        <v>0</v>
      </c>
      <c r="AI123" s="228">
        <f t="shared" si="6"/>
        <v>0</v>
      </c>
      <c r="AJ123" s="229">
        <f t="shared" si="7"/>
        <v>0</v>
      </c>
      <c r="AN123" s="138"/>
      <c r="AO123" s="138"/>
      <c r="AP123" s="138"/>
      <c r="AQ123" s="138"/>
      <c r="AR123" s="138"/>
      <c r="AS123" s="138"/>
      <c r="AT123" s="138"/>
      <c r="AU123" s="138"/>
    </row>
    <row r="124" spans="1:47" s="139" customFormat="1" ht="13.8" x14ac:dyDescent="0.3">
      <c r="A124" s="277">
        <v>420</v>
      </c>
      <c r="B124" s="211">
        <v>420049616</v>
      </c>
      <c r="C124" s="212" t="s">
        <v>98</v>
      </c>
      <c r="D124" s="211">
        <v>49</v>
      </c>
      <c r="E124" s="212" t="s">
        <v>96</v>
      </c>
      <c r="F124" s="211">
        <v>616</v>
      </c>
      <c r="G124" s="212" t="s">
        <v>133</v>
      </c>
      <c r="H124" s="297">
        <v>1</v>
      </c>
      <c r="I124" s="202">
        <v>10477.429810126583</v>
      </c>
      <c r="J124" s="202">
        <v>3524</v>
      </c>
      <c r="K124" s="202">
        <v>0</v>
      </c>
      <c r="L124" s="202">
        <v>893</v>
      </c>
      <c r="M124" s="279">
        <v>14894.429810126583</v>
      </c>
      <c r="O124" s="281">
        <v>1.1299435028248588E-2</v>
      </c>
      <c r="P124" s="282">
        <v>0</v>
      </c>
      <c r="Q124" s="205">
        <v>0.09</v>
      </c>
      <c r="R124" s="205">
        <v>3.4879428023482845E-2</v>
      </c>
      <c r="S124" s="272">
        <f t="shared" si="8"/>
        <v>0</v>
      </c>
      <c r="U124" s="287">
        <v>13843</v>
      </c>
      <c r="V124" s="288">
        <v>0</v>
      </c>
      <c r="W124" s="288">
        <v>0</v>
      </c>
      <c r="X124" s="288">
        <v>0</v>
      </c>
      <c r="Y124" s="288">
        <v>883</v>
      </c>
      <c r="Z124" s="279">
        <f t="shared" si="9"/>
        <v>14726</v>
      </c>
      <c r="AB124" s="275">
        <v>0</v>
      </c>
      <c r="AC124" s="204">
        <v>0</v>
      </c>
      <c r="AD124" s="202">
        <v>0</v>
      </c>
      <c r="AE124" s="202">
        <v>0</v>
      </c>
      <c r="AF124" s="276">
        <v>0</v>
      </c>
      <c r="AH124" s="227">
        <f t="shared" si="5"/>
        <v>0</v>
      </c>
      <c r="AI124" s="228">
        <f t="shared" si="6"/>
        <v>0</v>
      </c>
      <c r="AJ124" s="229">
        <f t="shared" si="7"/>
        <v>0</v>
      </c>
      <c r="AN124" s="138"/>
      <c r="AO124" s="138"/>
      <c r="AP124" s="138"/>
      <c r="AQ124" s="138"/>
      <c r="AR124" s="138"/>
      <c r="AS124" s="138"/>
      <c r="AT124" s="138"/>
      <c r="AU124" s="138"/>
    </row>
    <row r="125" spans="1:47" s="139" customFormat="1" ht="13.8" x14ac:dyDescent="0.3">
      <c r="A125" s="277">
        <v>420</v>
      </c>
      <c r="B125" s="211">
        <v>420049625</v>
      </c>
      <c r="C125" s="212" t="s">
        <v>98</v>
      </c>
      <c r="D125" s="211">
        <v>49</v>
      </c>
      <c r="E125" s="212" t="s">
        <v>96</v>
      </c>
      <c r="F125" s="211">
        <v>625</v>
      </c>
      <c r="G125" s="212" t="s">
        <v>49</v>
      </c>
      <c r="H125" s="297">
        <v>1</v>
      </c>
      <c r="I125" s="202">
        <v>10048.638756043141</v>
      </c>
      <c r="J125" s="202">
        <v>1748</v>
      </c>
      <c r="K125" s="202">
        <v>0</v>
      </c>
      <c r="L125" s="202">
        <v>893</v>
      </c>
      <c r="M125" s="279">
        <v>12689.638756043141</v>
      </c>
      <c r="O125" s="281">
        <v>1.1299435028248588E-2</v>
      </c>
      <c r="P125" s="282">
        <v>0</v>
      </c>
      <c r="Q125" s="205">
        <v>0.09</v>
      </c>
      <c r="R125" s="205">
        <v>4.0604699045540807E-3</v>
      </c>
      <c r="S125" s="272">
        <f t="shared" si="8"/>
        <v>0</v>
      </c>
      <c r="U125" s="287">
        <v>11663</v>
      </c>
      <c r="V125" s="288">
        <v>0</v>
      </c>
      <c r="W125" s="288">
        <v>0</v>
      </c>
      <c r="X125" s="288">
        <v>0</v>
      </c>
      <c r="Y125" s="288">
        <v>883</v>
      </c>
      <c r="Z125" s="279">
        <f t="shared" si="9"/>
        <v>12546</v>
      </c>
      <c r="AB125" s="275">
        <v>0</v>
      </c>
      <c r="AC125" s="204">
        <v>0</v>
      </c>
      <c r="AD125" s="202">
        <v>0</v>
      </c>
      <c r="AE125" s="202">
        <v>0</v>
      </c>
      <c r="AF125" s="276">
        <v>0</v>
      </c>
      <c r="AH125" s="227">
        <f t="shared" si="5"/>
        <v>0</v>
      </c>
      <c r="AI125" s="228">
        <f t="shared" si="6"/>
        <v>0</v>
      </c>
      <c r="AJ125" s="229">
        <f t="shared" si="7"/>
        <v>0</v>
      </c>
      <c r="AN125" s="138"/>
      <c r="AO125" s="138"/>
      <c r="AP125" s="138"/>
      <c r="AQ125" s="138"/>
      <c r="AR125" s="138"/>
      <c r="AS125" s="138"/>
      <c r="AT125" s="138"/>
      <c r="AU125" s="138"/>
    </row>
    <row r="126" spans="1:47" s="139" customFormat="1" ht="13.8" x14ac:dyDescent="0.3">
      <c r="A126" s="277">
        <v>426</v>
      </c>
      <c r="B126" s="211">
        <v>426149009</v>
      </c>
      <c r="C126" s="212" t="s">
        <v>107</v>
      </c>
      <c r="D126" s="211">
        <v>149</v>
      </c>
      <c r="E126" s="212" t="s">
        <v>103</v>
      </c>
      <c r="F126" s="211">
        <v>9</v>
      </c>
      <c r="G126" s="212" t="s">
        <v>108</v>
      </c>
      <c r="H126" s="297">
        <v>3</v>
      </c>
      <c r="I126" s="202">
        <v>12729</v>
      </c>
      <c r="J126" s="202">
        <v>8134</v>
      </c>
      <c r="K126" s="202">
        <v>0</v>
      </c>
      <c r="L126" s="202">
        <v>893</v>
      </c>
      <c r="M126" s="279">
        <v>21756</v>
      </c>
      <c r="O126" s="281">
        <v>0</v>
      </c>
      <c r="P126" s="282">
        <v>0</v>
      </c>
      <c r="Q126" s="205">
        <v>0.09</v>
      </c>
      <c r="R126" s="205">
        <v>2.553844673629116E-3</v>
      </c>
      <c r="S126" s="272">
        <f t="shared" si="8"/>
        <v>0</v>
      </c>
      <c r="U126" s="287">
        <v>62589</v>
      </c>
      <c r="V126" s="288">
        <v>0</v>
      </c>
      <c r="W126" s="288">
        <v>0</v>
      </c>
      <c r="X126" s="288">
        <v>0</v>
      </c>
      <c r="Y126" s="288">
        <v>2679</v>
      </c>
      <c r="Z126" s="279">
        <f t="shared" si="9"/>
        <v>65268</v>
      </c>
      <c r="AB126" s="275">
        <v>0</v>
      </c>
      <c r="AC126" s="204">
        <v>0</v>
      </c>
      <c r="AD126" s="202">
        <v>0</v>
      </c>
      <c r="AE126" s="202">
        <v>0</v>
      </c>
      <c r="AF126" s="276">
        <v>0</v>
      </c>
      <c r="AH126" s="227">
        <f t="shared" si="5"/>
        <v>0</v>
      </c>
      <c r="AI126" s="228">
        <f t="shared" si="6"/>
        <v>0</v>
      </c>
      <c r="AJ126" s="229">
        <f t="shared" si="7"/>
        <v>0</v>
      </c>
      <c r="AN126" s="138"/>
      <c r="AO126" s="138"/>
      <c r="AP126" s="138"/>
      <c r="AQ126" s="138"/>
      <c r="AR126" s="138"/>
      <c r="AS126" s="138"/>
      <c r="AT126" s="138"/>
      <c r="AU126" s="138"/>
    </row>
    <row r="127" spans="1:47" s="139" customFormat="1" ht="13.8" x14ac:dyDescent="0.3">
      <c r="A127" s="277">
        <v>426</v>
      </c>
      <c r="B127" s="211">
        <v>426149079</v>
      </c>
      <c r="C127" s="212" t="s">
        <v>107</v>
      </c>
      <c r="D127" s="211">
        <v>149</v>
      </c>
      <c r="E127" s="212" t="s">
        <v>103</v>
      </c>
      <c r="F127" s="211">
        <v>79</v>
      </c>
      <c r="G127" s="212" t="s">
        <v>109</v>
      </c>
      <c r="H127" s="297">
        <v>1</v>
      </c>
      <c r="I127" s="202">
        <v>8410</v>
      </c>
      <c r="J127" s="202">
        <v>525</v>
      </c>
      <c r="K127" s="202">
        <v>0</v>
      </c>
      <c r="L127" s="202">
        <v>893</v>
      </c>
      <c r="M127" s="279">
        <v>9828</v>
      </c>
      <c r="O127" s="281">
        <v>0</v>
      </c>
      <c r="P127" s="282">
        <v>0</v>
      </c>
      <c r="Q127" s="205">
        <v>0.09</v>
      </c>
      <c r="R127" s="205">
        <v>6.3390672715199353E-2</v>
      </c>
      <c r="S127" s="272">
        <f t="shared" si="8"/>
        <v>0</v>
      </c>
      <c r="U127" s="287">
        <v>8935</v>
      </c>
      <c r="V127" s="288">
        <v>0</v>
      </c>
      <c r="W127" s="288">
        <v>0</v>
      </c>
      <c r="X127" s="288">
        <v>0</v>
      </c>
      <c r="Y127" s="288">
        <v>893</v>
      </c>
      <c r="Z127" s="279">
        <f t="shared" si="9"/>
        <v>9828</v>
      </c>
      <c r="AB127" s="275">
        <v>0</v>
      </c>
      <c r="AC127" s="204">
        <v>0</v>
      </c>
      <c r="AD127" s="202">
        <v>0</v>
      </c>
      <c r="AE127" s="202">
        <v>0</v>
      </c>
      <c r="AF127" s="276">
        <v>0</v>
      </c>
      <c r="AH127" s="227">
        <f t="shared" si="5"/>
        <v>0</v>
      </c>
      <c r="AI127" s="228">
        <f t="shared" si="6"/>
        <v>0</v>
      </c>
      <c r="AJ127" s="229">
        <f t="shared" si="7"/>
        <v>0</v>
      </c>
      <c r="AN127" s="138"/>
      <c r="AO127" s="138"/>
      <c r="AP127" s="138"/>
      <c r="AQ127" s="138"/>
      <c r="AR127" s="138"/>
      <c r="AS127" s="138"/>
      <c r="AT127" s="138"/>
      <c r="AU127" s="138"/>
    </row>
    <row r="128" spans="1:47" s="139" customFormat="1" ht="13.8" x14ac:dyDescent="0.3">
      <c r="A128" s="277">
        <v>426</v>
      </c>
      <c r="B128" s="211">
        <v>426149128</v>
      </c>
      <c r="C128" s="212" t="s">
        <v>107</v>
      </c>
      <c r="D128" s="211">
        <v>149</v>
      </c>
      <c r="E128" s="212" t="s">
        <v>103</v>
      </c>
      <c r="F128" s="211">
        <v>128</v>
      </c>
      <c r="G128" s="212" t="s">
        <v>110</v>
      </c>
      <c r="H128" s="297">
        <v>6</v>
      </c>
      <c r="I128" s="202">
        <v>12411</v>
      </c>
      <c r="J128" s="202">
        <v>628</v>
      </c>
      <c r="K128" s="202">
        <v>0</v>
      </c>
      <c r="L128" s="202">
        <v>893</v>
      </c>
      <c r="M128" s="279">
        <v>13932</v>
      </c>
      <c r="O128" s="281">
        <v>0</v>
      </c>
      <c r="P128" s="282">
        <v>0</v>
      </c>
      <c r="Q128" s="205">
        <v>0.18</v>
      </c>
      <c r="R128" s="205">
        <v>3.3722750921058114E-2</v>
      </c>
      <c r="S128" s="272">
        <f t="shared" si="8"/>
        <v>0</v>
      </c>
      <c r="U128" s="287">
        <v>78234</v>
      </c>
      <c r="V128" s="288">
        <v>0</v>
      </c>
      <c r="W128" s="288">
        <v>0</v>
      </c>
      <c r="X128" s="288">
        <v>0</v>
      </c>
      <c r="Y128" s="288">
        <v>5358</v>
      </c>
      <c r="Z128" s="279">
        <f t="shared" si="9"/>
        <v>83592</v>
      </c>
      <c r="AB128" s="275">
        <v>0</v>
      </c>
      <c r="AC128" s="204">
        <v>0</v>
      </c>
      <c r="AD128" s="202">
        <v>0</v>
      </c>
      <c r="AE128" s="202">
        <v>0</v>
      </c>
      <c r="AF128" s="276">
        <v>0</v>
      </c>
      <c r="AH128" s="227">
        <f t="shared" si="5"/>
        <v>0</v>
      </c>
      <c r="AI128" s="228">
        <f t="shared" si="6"/>
        <v>0</v>
      </c>
      <c r="AJ128" s="229">
        <f t="shared" si="7"/>
        <v>0</v>
      </c>
      <c r="AN128" s="138"/>
      <c r="AO128" s="138"/>
      <c r="AP128" s="138"/>
      <c r="AQ128" s="138"/>
      <c r="AR128" s="138"/>
      <c r="AS128" s="138"/>
      <c r="AT128" s="138"/>
      <c r="AU128" s="138"/>
    </row>
    <row r="129" spans="1:47" s="139" customFormat="1" ht="13.8" x14ac:dyDescent="0.3">
      <c r="A129" s="277">
        <v>426</v>
      </c>
      <c r="B129" s="211">
        <v>426149149</v>
      </c>
      <c r="C129" s="212" t="s">
        <v>107</v>
      </c>
      <c r="D129" s="211">
        <v>149</v>
      </c>
      <c r="E129" s="212" t="s">
        <v>103</v>
      </c>
      <c r="F129" s="211">
        <v>149</v>
      </c>
      <c r="G129" s="212" t="s">
        <v>103</v>
      </c>
      <c r="H129" s="297">
        <v>336</v>
      </c>
      <c r="I129" s="202">
        <v>11701</v>
      </c>
      <c r="J129" s="202">
        <v>177</v>
      </c>
      <c r="K129" s="202">
        <v>0</v>
      </c>
      <c r="L129" s="202">
        <v>893</v>
      </c>
      <c r="M129" s="279">
        <v>12771</v>
      </c>
      <c r="O129" s="281">
        <v>0</v>
      </c>
      <c r="P129" s="282">
        <v>0</v>
      </c>
      <c r="Q129" s="205">
        <v>0.18</v>
      </c>
      <c r="R129" s="205">
        <v>0.11365970423433619</v>
      </c>
      <c r="S129" s="272">
        <f t="shared" si="8"/>
        <v>0</v>
      </c>
      <c r="U129" s="287">
        <v>3991008</v>
      </c>
      <c r="V129" s="288">
        <v>0</v>
      </c>
      <c r="W129" s="288">
        <v>0</v>
      </c>
      <c r="X129" s="288">
        <v>0</v>
      </c>
      <c r="Y129" s="288">
        <v>300048</v>
      </c>
      <c r="Z129" s="279">
        <f t="shared" si="9"/>
        <v>4291056</v>
      </c>
      <c r="AB129" s="275">
        <v>0</v>
      </c>
      <c r="AC129" s="204">
        <v>0</v>
      </c>
      <c r="AD129" s="202">
        <v>0</v>
      </c>
      <c r="AE129" s="202">
        <v>0</v>
      </c>
      <c r="AF129" s="276">
        <v>0</v>
      </c>
      <c r="AH129" s="227">
        <f t="shared" si="5"/>
        <v>0</v>
      </c>
      <c r="AI129" s="228">
        <f t="shared" si="6"/>
        <v>0</v>
      </c>
      <c r="AJ129" s="229">
        <f t="shared" si="7"/>
        <v>0</v>
      </c>
      <c r="AN129" s="138"/>
      <c r="AO129" s="138"/>
      <c r="AP129" s="138"/>
      <c r="AQ129" s="138"/>
      <c r="AR129" s="138"/>
      <c r="AS129" s="138"/>
      <c r="AT129" s="138"/>
      <c r="AU129" s="138"/>
    </row>
    <row r="130" spans="1:47" s="139" customFormat="1" ht="13.8" x14ac:dyDescent="0.3">
      <c r="A130" s="277">
        <v>426</v>
      </c>
      <c r="B130" s="211">
        <v>426149181</v>
      </c>
      <c r="C130" s="212" t="s">
        <v>107</v>
      </c>
      <c r="D130" s="211">
        <v>149</v>
      </c>
      <c r="E130" s="212" t="s">
        <v>103</v>
      </c>
      <c r="F130" s="211">
        <v>181</v>
      </c>
      <c r="G130" s="212" t="s">
        <v>105</v>
      </c>
      <c r="H130" s="297">
        <v>12</v>
      </c>
      <c r="I130" s="202">
        <v>10019</v>
      </c>
      <c r="J130" s="202">
        <v>647</v>
      </c>
      <c r="K130" s="202">
        <v>0</v>
      </c>
      <c r="L130" s="202">
        <v>893</v>
      </c>
      <c r="M130" s="279">
        <v>11559</v>
      </c>
      <c r="O130" s="281">
        <v>0</v>
      </c>
      <c r="P130" s="282">
        <v>0</v>
      </c>
      <c r="Q130" s="205">
        <v>0.09</v>
      </c>
      <c r="R130" s="205">
        <v>1.2964053022983042E-2</v>
      </c>
      <c r="S130" s="272">
        <f t="shared" si="8"/>
        <v>0</v>
      </c>
      <c r="U130" s="287">
        <v>127992</v>
      </c>
      <c r="V130" s="288">
        <v>0</v>
      </c>
      <c r="W130" s="288">
        <v>0</v>
      </c>
      <c r="X130" s="288">
        <v>0</v>
      </c>
      <c r="Y130" s="288">
        <v>10716</v>
      </c>
      <c r="Z130" s="279">
        <f t="shared" si="9"/>
        <v>138708</v>
      </c>
      <c r="AB130" s="275">
        <v>0</v>
      </c>
      <c r="AC130" s="204">
        <v>0</v>
      </c>
      <c r="AD130" s="202">
        <v>0</v>
      </c>
      <c r="AE130" s="202">
        <v>0</v>
      </c>
      <c r="AF130" s="276">
        <v>0</v>
      </c>
      <c r="AH130" s="227">
        <f t="shared" si="5"/>
        <v>0</v>
      </c>
      <c r="AI130" s="228">
        <f t="shared" si="6"/>
        <v>0</v>
      </c>
      <c r="AJ130" s="229">
        <f t="shared" si="7"/>
        <v>0</v>
      </c>
      <c r="AN130" s="138"/>
      <c r="AO130" s="138"/>
      <c r="AP130" s="138"/>
      <c r="AQ130" s="138"/>
      <c r="AR130" s="138"/>
      <c r="AS130" s="138"/>
      <c r="AT130" s="138"/>
      <c r="AU130" s="138"/>
    </row>
    <row r="131" spans="1:47" s="139" customFormat="1" ht="13.8" x14ac:dyDescent="0.3">
      <c r="A131" s="277">
        <v>426</v>
      </c>
      <c r="B131" s="211">
        <v>426149211</v>
      </c>
      <c r="C131" s="212" t="s">
        <v>107</v>
      </c>
      <c r="D131" s="211">
        <v>149</v>
      </c>
      <c r="E131" s="212" t="s">
        <v>103</v>
      </c>
      <c r="F131" s="211">
        <v>211</v>
      </c>
      <c r="G131" s="212" t="s">
        <v>80</v>
      </c>
      <c r="H131" s="297">
        <v>2</v>
      </c>
      <c r="I131" s="202">
        <v>13676</v>
      </c>
      <c r="J131" s="202">
        <v>2321</v>
      </c>
      <c r="K131" s="202">
        <v>0</v>
      </c>
      <c r="L131" s="202">
        <v>893</v>
      </c>
      <c r="M131" s="279">
        <v>16890</v>
      </c>
      <c r="O131" s="281">
        <v>0</v>
      </c>
      <c r="P131" s="282">
        <v>0</v>
      </c>
      <c r="Q131" s="205">
        <v>0.09</v>
      </c>
      <c r="R131" s="205">
        <v>1.7195122173668032E-3</v>
      </c>
      <c r="S131" s="272">
        <f t="shared" si="8"/>
        <v>0</v>
      </c>
      <c r="U131" s="287">
        <v>31994</v>
      </c>
      <c r="V131" s="288">
        <v>0</v>
      </c>
      <c r="W131" s="288">
        <v>0</v>
      </c>
      <c r="X131" s="288">
        <v>0</v>
      </c>
      <c r="Y131" s="288">
        <v>1786</v>
      </c>
      <c r="Z131" s="279">
        <f t="shared" si="9"/>
        <v>33780</v>
      </c>
      <c r="AB131" s="275">
        <v>0</v>
      </c>
      <c r="AC131" s="204">
        <v>0</v>
      </c>
      <c r="AD131" s="202">
        <v>0</v>
      </c>
      <c r="AE131" s="202">
        <v>0</v>
      </c>
      <c r="AF131" s="276">
        <v>0</v>
      </c>
      <c r="AH131" s="227">
        <f t="shared" si="5"/>
        <v>0</v>
      </c>
      <c r="AI131" s="228">
        <f t="shared" si="6"/>
        <v>0</v>
      </c>
      <c r="AJ131" s="229">
        <f t="shared" si="7"/>
        <v>0</v>
      </c>
      <c r="AN131" s="138"/>
      <c r="AO131" s="138"/>
      <c r="AP131" s="138"/>
      <c r="AQ131" s="138"/>
      <c r="AR131" s="138"/>
      <c r="AS131" s="138"/>
      <c r="AT131" s="138"/>
      <c r="AU131" s="138"/>
    </row>
    <row r="132" spans="1:47" s="139" customFormat="1" ht="13.8" x14ac:dyDescent="0.3">
      <c r="A132" s="277">
        <v>428</v>
      </c>
      <c r="B132" s="211">
        <v>428035035</v>
      </c>
      <c r="C132" s="212" t="s">
        <v>111</v>
      </c>
      <c r="D132" s="211">
        <v>35</v>
      </c>
      <c r="E132" s="212" t="s">
        <v>22</v>
      </c>
      <c r="F132" s="211">
        <v>35</v>
      </c>
      <c r="G132" s="212" t="s">
        <v>22</v>
      </c>
      <c r="H132" s="297">
        <v>1599</v>
      </c>
      <c r="I132" s="202">
        <v>11830</v>
      </c>
      <c r="J132" s="202">
        <v>4086</v>
      </c>
      <c r="K132" s="202">
        <v>0</v>
      </c>
      <c r="L132" s="202">
        <v>893</v>
      </c>
      <c r="M132" s="279">
        <v>16809</v>
      </c>
      <c r="O132" s="281">
        <v>0</v>
      </c>
      <c r="P132" s="282">
        <v>0</v>
      </c>
      <c r="Q132" s="205">
        <v>0.18</v>
      </c>
      <c r="R132" s="205">
        <v>0.15096254097872849</v>
      </c>
      <c r="S132" s="272">
        <f t="shared" si="8"/>
        <v>0</v>
      </c>
      <c r="U132" s="287">
        <v>25449684</v>
      </c>
      <c r="V132" s="288">
        <v>0</v>
      </c>
      <c r="W132" s="288">
        <v>0</v>
      </c>
      <c r="X132" s="288">
        <v>0</v>
      </c>
      <c r="Y132" s="288">
        <v>1427907</v>
      </c>
      <c r="Z132" s="279">
        <f t="shared" si="9"/>
        <v>26877591</v>
      </c>
      <c r="AB132" s="275">
        <v>1</v>
      </c>
      <c r="AC132" s="204">
        <v>0</v>
      </c>
      <c r="AD132" s="202">
        <v>0</v>
      </c>
      <c r="AE132" s="202">
        <v>0</v>
      </c>
      <c r="AF132" s="276">
        <v>0</v>
      </c>
      <c r="AH132" s="227">
        <f t="shared" si="5"/>
        <v>0</v>
      </c>
      <c r="AI132" s="228">
        <f t="shared" si="6"/>
        <v>0</v>
      </c>
      <c r="AJ132" s="229">
        <f t="shared" si="7"/>
        <v>0</v>
      </c>
      <c r="AN132" s="138"/>
      <c r="AO132" s="138"/>
      <c r="AP132" s="138"/>
      <c r="AQ132" s="138"/>
      <c r="AR132" s="138"/>
      <c r="AS132" s="138"/>
      <c r="AT132" s="138"/>
      <c r="AU132" s="138"/>
    </row>
    <row r="133" spans="1:47" s="139" customFormat="1" ht="13.8" x14ac:dyDescent="0.3">
      <c r="A133" s="277">
        <v>428</v>
      </c>
      <c r="B133" s="211">
        <v>428035044</v>
      </c>
      <c r="C133" s="212" t="s">
        <v>111</v>
      </c>
      <c r="D133" s="211">
        <v>35</v>
      </c>
      <c r="E133" s="212" t="s">
        <v>22</v>
      </c>
      <c r="F133" s="211">
        <v>44</v>
      </c>
      <c r="G133" s="212" t="s">
        <v>35</v>
      </c>
      <c r="H133" s="297">
        <v>13</v>
      </c>
      <c r="I133" s="202">
        <v>9885</v>
      </c>
      <c r="J133" s="202">
        <v>226</v>
      </c>
      <c r="K133" s="202">
        <v>0</v>
      </c>
      <c r="L133" s="202">
        <v>893</v>
      </c>
      <c r="M133" s="279">
        <v>11004</v>
      </c>
      <c r="O133" s="281">
        <v>0</v>
      </c>
      <c r="P133" s="282">
        <v>0</v>
      </c>
      <c r="Q133" s="205">
        <v>0.09</v>
      </c>
      <c r="R133" s="205">
        <v>5.7376212232234096E-2</v>
      </c>
      <c r="S133" s="272">
        <f t="shared" si="8"/>
        <v>0</v>
      </c>
      <c r="U133" s="287">
        <v>131443</v>
      </c>
      <c r="V133" s="288">
        <v>0</v>
      </c>
      <c r="W133" s="288">
        <v>0</v>
      </c>
      <c r="X133" s="288">
        <v>0</v>
      </c>
      <c r="Y133" s="288">
        <v>11609</v>
      </c>
      <c r="Z133" s="279">
        <f t="shared" si="9"/>
        <v>143052</v>
      </c>
      <c r="AB133" s="275">
        <v>0</v>
      </c>
      <c r="AC133" s="204">
        <v>0</v>
      </c>
      <c r="AD133" s="202">
        <v>0</v>
      </c>
      <c r="AE133" s="202">
        <v>0</v>
      </c>
      <c r="AF133" s="276">
        <v>0</v>
      </c>
      <c r="AH133" s="227">
        <f t="shared" si="5"/>
        <v>0</v>
      </c>
      <c r="AI133" s="228">
        <f t="shared" si="6"/>
        <v>0</v>
      </c>
      <c r="AJ133" s="229">
        <f t="shared" si="7"/>
        <v>0</v>
      </c>
      <c r="AN133" s="138"/>
      <c r="AO133" s="138"/>
      <c r="AP133" s="138"/>
      <c r="AQ133" s="138"/>
      <c r="AR133" s="138"/>
      <c r="AS133" s="138"/>
      <c r="AT133" s="138"/>
      <c r="AU133" s="138"/>
    </row>
    <row r="134" spans="1:47" s="139" customFormat="1" ht="13.8" x14ac:dyDescent="0.3">
      <c r="A134" s="277">
        <v>428</v>
      </c>
      <c r="B134" s="211">
        <v>428035050</v>
      </c>
      <c r="C134" s="212" t="s">
        <v>111</v>
      </c>
      <c r="D134" s="211">
        <v>35</v>
      </c>
      <c r="E134" s="212" t="s">
        <v>22</v>
      </c>
      <c r="F134" s="211">
        <v>50</v>
      </c>
      <c r="G134" s="212" t="s">
        <v>112</v>
      </c>
      <c r="H134" s="297">
        <v>1</v>
      </c>
      <c r="I134" s="202">
        <v>13209</v>
      </c>
      <c r="J134" s="202">
        <v>5620</v>
      </c>
      <c r="K134" s="202">
        <v>0</v>
      </c>
      <c r="L134" s="202">
        <v>893</v>
      </c>
      <c r="M134" s="279">
        <v>19722</v>
      </c>
      <c r="O134" s="281">
        <v>0</v>
      </c>
      <c r="P134" s="282">
        <v>0</v>
      </c>
      <c r="Q134" s="205">
        <v>0.09</v>
      </c>
      <c r="R134" s="205">
        <v>4.1563955257377157E-3</v>
      </c>
      <c r="S134" s="272">
        <f t="shared" si="8"/>
        <v>0</v>
      </c>
      <c r="U134" s="287">
        <v>18829</v>
      </c>
      <c r="V134" s="288">
        <v>0</v>
      </c>
      <c r="W134" s="288">
        <v>0</v>
      </c>
      <c r="X134" s="288">
        <v>0</v>
      </c>
      <c r="Y134" s="288">
        <v>893</v>
      </c>
      <c r="Z134" s="279">
        <f t="shared" si="9"/>
        <v>19722</v>
      </c>
      <c r="AB134" s="275">
        <v>0</v>
      </c>
      <c r="AC134" s="204">
        <v>0</v>
      </c>
      <c r="AD134" s="202">
        <v>0</v>
      </c>
      <c r="AE134" s="202">
        <v>0</v>
      </c>
      <c r="AF134" s="276">
        <v>0</v>
      </c>
      <c r="AH134" s="227">
        <f t="shared" si="5"/>
        <v>0</v>
      </c>
      <c r="AI134" s="228">
        <f t="shared" si="6"/>
        <v>0</v>
      </c>
      <c r="AJ134" s="229">
        <f t="shared" si="7"/>
        <v>0</v>
      </c>
      <c r="AN134" s="138"/>
      <c r="AO134" s="138"/>
      <c r="AP134" s="138"/>
      <c r="AQ134" s="138"/>
      <c r="AR134" s="138"/>
      <c r="AS134" s="138"/>
      <c r="AT134" s="138"/>
      <c r="AU134" s="138"/>
    </row>
    <row r="135" spans="1:47" s="139" customFormat="1" ht="13.8" x14ac:dyDescent="0.3">
      <c r="A135" s="277">
        <v>428</v>
      </c>
      <c r="B135" s="211">
        <v>428035057</v>
      </c>
      <c r="C135" s="212" t="s">
        <v>111</v>
      </c>
      <c r="D135" s="211">
        <v>35</v>
      </c>
      <c r="E135" s="212" t="s">
        <v>22</v>
      </c>
      <c r="F135" s="211">
        <v>57</v>
      </c>
      <c r="G135" s="212" t="s">
        <v>23</v>
      </c>
      <c r="H135" s="297">
        <v>160</v>
      </c>
      <c r="I135" s="202">
        <v>12112</v>
      </c>
      <c r="J135" s="202">
        <v>305</v>
      </c>
      <c r="K135" s="202">
        <v>0</v>
      </c>
      <c r="L135" s="202">
        <v>893</v>
      </c>
      <c r="M135" s="279">
        <v>13310</v>
      </c>
      <c r="O135" s="281">
        <v>0</v>
      </c>
      <c r="P135" s="282">
        <v>0</v>
      </c>
      <c r="Q135" s="205">
        <v>0.18</v>
      </c>
      <c r="R135" s="205">
        <v>0.13019288988377753</v>
      </c>
      <c r="S135" s="272">
        <f t="shared" si="8"/>
        <v>0</v>
      </c>
      <c r="U135" s="287">
        <v>1986720</v>
      </c>
      <c r="V135" s="288">
        <v>0</v>
      </c>
      <c r="W135" s="288">
        <v>0</v>
      </c>
      <c r="X135" s="288">
        <v>0</v>
      </c>
      <c r="Y135" s="288">
        <v>142880</v>
      </c>
      <c r="Z135" s="279">
        <f t="shared" si="9"/>
        <v>2129600</v>
      </c>
      <c r="AB135" s="275">
        <v>0</v>
      </c>
      <c r="AC135" s="204">
        <v>0</v>
      </c>
      <c r="AD135" s="202">
        <v>0</v>
      </c>
      <c r="AE135" s="202">
        <v>0</v>
      </c>
      <c r="AF135" s="276">
        <v>0</v>
      </c>
      <c r="AH135" s="227">
        <f t="shared" si="5"/>
        <v>0</v>
      </c>
      <c r="AI135" s="228">
        <f t="shared" si="6"/>
        <v>0</v>
      </c>
      <c r="AJ135" s="229">
        <f t="shared" si="7"/>
        <v>0</v>
      </c>
      <c r="AN135" s="138"/>
      <c r="AO135" s="138"/>
      <c r="AP135" s="138"/>
      <c r="AQ135" s="138"/>
      <c r="AR135" s="138"/>
      <c r="AS135" s="138"/>
      <c r="AT135" s="138"/>
      <c r="AU135" s="138"/>
    </row>
    <row r="136" spans="1:47" s="139" customFormat="1" ht="13.8" x14ac:dyDescent="0.3">
      <c r="A136" s="277">
        <v>428</v>
      </c>
      <c r="B136" s="211">
        <v>428035073</v>
      </c>
      <c r="C136" s="212" t="s">
        <v>111</v>
      </c>
      <c r="D136" s="211">
        <v>35</v>
      </c>
      <c r="E136" s="212" t="s">
        <v>22</v>
      </c>
      <c r="F136" s="211">
        <v>73</v>
      </c>
      <c r="G136" s="212" t="s">
        <v>37</v>
      </c>
      <c r="H136" s="297">
        <v>5</v>
      </c>
      <c r="I136" s="202">
        <v>9720</v>
      </c>
      <c r="J136" s="202">
        <v>6771</v>
      </c>
      <c r="K136" s="202">
        <v>0</v>
      </c>
      <c r="L136" s="202">
        <v>893</v>
      </c>
      <c r="M136" s="279">
        <v>17384</v>
      </c>
      <c r="O136" s="281">
        <v>0</v>
      </c>
      <c r="P136" s="282">
        <v>0</v>
      </c>
      <c r="Q136" s="205">
        <v>0.09</v>
      </c>
      <c r="R136" s="205">
        <v>5.9568197800701573E-3</v>
      </c>
      <c r="S136" s="272">
        <f t="shared" si="8"/>
        <v>0</v>
      </c>
      <c r="U136" s="287">
        <v>82455</v>
      </c>
      <c r="V136" s="288">
        <v>0</v>
      </c>
      <c r="W136" s="288">
        <v>0</v>
      </c>
      <c r="X136" s="288">
        <v>0</v>
      </c>
      <c r="Y136" s="288">
        <v>4465</v>
      </c>
      <c r="Z136" s="279">
        <f t="shared" si="9"/>
        <v>86920</v>
      </c>
      <c r="AB136" s="275">
        <v>0</v>
      </c>
      <c r="AC136" s="204">
        <v>0</v>
      </c>
      <c r="AD136" s="202">
        <v>0</v>
      </c>
      <c r="AE136" s="202">
        <v>0</v>
      </c>
      <c r="AF136" s="276">
        <v>0</v>
      </c>
      <c r="AH136" s="227">
        <f t="shared" si="5"/>
        <v>0</v>
      </c>
      <c r="AI136" s="228">
        <f t="shared" si="6"/>
        <v>0</v>
      </c>
      <c r="AJ136" s="229">
        <f t="shared" si="7"/>
        <v>0</v>
      </c>
      <c r="AN136" s="138"/>
      <c r="AO136" s="138"/>
      <c r="AP136" s="138"/>
      <c r="AQ136" s="138"/>
      <c r="AR136" s="138"/>
      <c r="AS136" s="138"/>
      <c r="AT136" s="138"/>
      <c r="AU136" s="138"/>
    </row>
    <row r="137" spans="1:47" s="139" customFormat="1" ht="13.8" x14ac:dyDescent="0.3">
      <c r="A137" s="277">
        <v>428</v>
      </c>
      <c r="B137" s="211">
        <v>428035088</v>
      </c>
      <c r="C137" s="212" t="s">
        <v>111</v>
      </c>
      <c r="D137" s="211">
        <v>35</v>
      </c>
      <c r="E137" s="212" t="s">
        <v>22</v>
      </c>
      <c r="F137" s="211">
        <v>88</v>
      </c>
      <c r="G137" s="212" t="s">
        <v>190</v>
      </c>
      <c r="H137" s="297">
        <v>1</v>
      </c>
      <c r="I137" s="202">
        <v>9967.4776608671636</v>
      </c>
      <c r="J137" s="202">
        <v>3021</v>
      </c>
      <c r="K137" s="202">
        <v>0</v>
      </c>
      <c r="L137" s="202">
        <v>893</v>
      </c>
      <c r="M137" s="279">
        <v>13881.477660867164</v>
      </c>
      <c r="O137" s="281">
        <v>0</v>
      </c>
      <c r="P137" s="282">
        <v>0</v>
      </c>
      <c r="Q137" s="205">
        <v>0.09</v>
      </c>
      <c r="R137" s="205">
        <v>6.7689410373442029E-3</v>
      </c>
      <c r="S137" s="272">
        <f t="shared" si="8"/>
        <v>0</v>
      </c>
      <c r="U137" s="287">
        <v>12988</v>
      </c>
      <c r="V137" s="288">
        <v>0</v>
      </c>
      <c r="W137" s="288">
        <v>0</v>
      </c>
      <c r="X137" s="288">
        <v>0</v>
      </c>
      <c r="Y137" s="288">
        <v>893</v>
      </c>
      <c r="Z137" s="279">
        <f t="shared" si="9"/>
        <v>13881</v>
      </c>
      <c r="AB137" s="275">
        <v>0</v>
      </c>
      <c r="AC137" s="204">
        <v>0</v>
      </c>
      <c r="AD137" s="202">
        <v>0</v>
      </c>
      <c r="AE137" s="202">
        <v>0</v>
      </c>
      <c r="AF137" s="276">
        <v>0</v>
      </c>
      <c r="AH137" s="227">
        <f t="shared" si="5"/>
        <v>0</v>
      </c>
      <c r="AI137" s="228">
        <f t="shared" si="6"/>
        <v>0</v>
      </c>
      <c r="AJ137" s="229">
        <f t="shared" si="7"/>
        <v>0</v>
      </c>
      <c r="AN137" s="138"/>
      <c r="AO137" s="138"/>
      <c r="AP137" s="138"/>
      <c r="AQ137" s="138"/>
      <c r="AR137" s="138"/>
      <c r="AS137" s="138"/>
      <c r="AT137" s="138"/>
      <c r="AU137" s="138"/>
    </row>
    <row r="138" spans="1:47" s="139" customFormat="1" ht="13.8" x14ac:dyDescent="0.3">
      <c r="A138" s="277">
        <v>428</v>
      </c>
      <c r="B138" s="211">
        <v>428035093</v>
      </c>
      <c r="C138" s="212" t="s">
        <v>111</v>
      </c>
      <c r="D138" s="211">
        <v>35</v>
      </c>
      <c r="E138" s="212" t="s">
        <v>22</v>
      </c>
      <c r="F138" s="211">
        <v>93</v>
      </c>
      <c r="G138" s="212" t="s">
        <v>25</v>
      </c>
      <c r="H138" s="297">
        <v>3</v>
      </c>
      <c r="I138" s="202">
        <v>12785</v>
      </c>
      <c r="J138" s="202">
        <v>628</v>
      </c>
      <c r="K138" s="202">
        <v>0</v>
      </c>
      <c r="L138" s="202">
        <v>893</v>
      </c>
      <c r="M138" s="279">
        <v>14306</v>
      </c>
      <c r="O138" s="281">
        <v>0</v>
      </c>
      <c r="P138" s="282">
        <v>0</v>
      </c>
      <c r="Q138" s="205">
        <v>0.09</v>
      </c>
      <c r="R138" s="205">
        <v>9.2476404965341666E-2</v>
      </c>
      <c r="S138" s="272">
        <f t="shared" si="8"/>
        <v>0</v>
      </c>
      <c r="U138" s="287">
        <v>40239</v>
      </c>
      <c r="V138" s="288">
        <v>0</v>
      </c>
      <c r="W138" s="288">
        <v>0</v>
      </c>
      <c r="X138" s="288">
        <v>0</v>
      </c>
      <c r="Y138" s="288">
        <v>2679</v>
      </c>
      <c r="Z138" s="279">
        <f t="shared" si="9"/>
        <v>42918</v>
      </c>
      <c r="AB138" s="275">
        <v>0</v>
      </c>
      <c r="AC138" s="204">
        <v>0</v>
      </c>
      <c r="AD138" s="202">
        <v>0</v>
      </c>
      <c r="AE138" s="202">
        <v>0</v>
      </c>
      <c r="AF138" s="276">
        <v>0</v>
      </c>
      <c r="AH138" s="227">
        <f t="shared" ref="AH138:AH201" si="10">IFERROR(VLOOKUP($B138,_18PJ,7,FALSE),0)</f>
        <v>0</v>
      </c>
      <c r="AI138" s="228">
        <f t="shared" ref="AI138:AI201" si="11">IFERROR(VLOOKUP($B138,_18PJ,8,FALSE),0)</f>
        <v>0</v>
      </c>
      <c r="AJ138" s="229">
        <f t="shared" ref="AJ138:AJ201" si="12">IFERROR(VLOOKUP($B138,_18PJ,9,FALSE),0)</f>
        <v>0</v>
      </c>
      <c r="AN138" s="138"/>
      <c r="AO138" s="138"/>
      <c r="AP138" s="138"/>
      <c r="AQ138" s="138"/>
      <c r="AR138" s="138"/>
      <c r="AS138" s="138"/>
      <c r="AT138" s="138"/>
      <c r="AU138" s="138"/>
    </row>
    <row r="139" spans="1:47" s="139" customFormat="1" ht="13.8" x14ac:dyDescent="0.3">
      <c r="A139" s="277">
        <v>428</v>
      </c>
      <c r="B139" s="211">
        <v>428035133</v>
      </c>
      <c r="C139" s="212" t="s">
        <v>111</v>
      </c>
      <c r="D139" s="211">
        <v>35</v>
      </c>
      <c r="E139" s="212" t="s">
        <v>22</v>
      </c>
      <c r="F139" s="211">
        <v>133</v>
      </c>
      <c r="G139" s="212" t="s">
        <v>73</v>
      </c>
      <c r="H139" s="297">
        <v>2</v>
      </c>
      <c r="I139" s="202">
        <v>13392</v>
      </c>
      <c r="J139" s="202">
        <v>3339</v>
      </c>
      <c r="K139" s="202">
        <v>0</v>
      </c>
      <c r="L139" s="202">
        <v>893</v>
      </c>
      <c r="M139" s="279">
        <v>17624</v>
      </c>
      <c r="O139" s="281">
        <v>0</v>
      </c>
      <c r="P139" s="282">
        <v>0</v>
      </c>
      <c r="Q139" s="205">
        <v>0.09</v>
      </c>
      <c r="R139" s="205">
        <v>3.4369642442843969E-2</v>
      </c>
      <c r="S139" s="272">
        <f t="shared" ref="S139:S202" si="13">IFERROR(X139/H139,0)</f>
        <v>0</v>
      </c>
      <c r="U139" s="287">
        <v>33462</v>
      </c>
      <c r="V139" s="288">
        <v>0</v>
      </c>
      <c r="W139" s="288">
        <v>0</v>
      </c>
      <c r="X139" s="288">
        <v>0</v>
      </c>
      <c r="Y139" s="288">
        <v>1786</v>
      </c>
      <c r="Z139" s="279">
        <f t="shared" ref="Z139:Z202" si="14">SUM(U139:Y139)</f>
        <v>35248</v>
      </c>
      <c r="AB139" s="275">
        <v>0</v>
      </c>
      <c r="AC139" s="204">
        <v>0</v>
      </c>
      <c r="AD139" s="202">
        <v>0</v>
      </c>
      <c r="AE139" s="202">
        <v>0</v>
      </c>
      <c r="AF139" s="276">
        <v>0</v>
      </c>
      <c r="AH139" s="227">
        <f t="shared" si="10"/>
        <v>0</v>
      </c>
      <c r="AI139" s="228">
        <f t="shared" si="11"/>
        <v>0</v>
      </c>
      <c r="AJ139" s="229">
        <f t="shared" si="12"/>
        <v>0</v>
      </c>
      <c r="AN139" s="138"/>
      <c r="AO139" s="138"/>
      <c r="AP139" s="138"/>
      <c r="AQ139" s="138"/>
      <c r="AR139" s="138"/>
      <c r="AS139" s="138"/>
      <c r="AT139" s="138"/>
      <c r="AU139" s="138"/>
    </row>
    <row r="140" spans="1:47" s="139" customFormat="1" ht="13.8" x14ac:dyDescent="0.3">
      <c r="A140" s="277">
        <v>428</v>
      </c>
      <c r="B140" s="211">
        <v>428035163</v>
      </c>
      <c r="C140" s="212" t="s">
        <v>111</v>
      </c>
      <c r="D140" s="211">
        <v>35</v>
      </c>
      <c r="E140" s="212" t="s">
        <v>22</v>
      </c>
      <c r="F140" s="211">
        <v>163</v>
      </c>
      <c r="G140" s="212" t="s">
        <v>27</v>
      </c>
      <c r="H140" s="297">
        <v>11</v>
      </c>
      <c r="I140" s="202">
        <v>10291</v>
      </c>
      <c r="J140" s="202">
        <v>123</v>
      </c>
      <c r="K140" s="202">
        <v>0</v>
      </c>
      <c r="L140" s="202">
        <v>893</v>
      </c>
      <c r="M140" s="279">
        <v>11307</v>
      </c>
      <c r="O140" s="281">
        <v>0</v>
      </c>
      <c r="P140" s="282">
        <v>0</v>
      </c>
      <c r="Q140" s="205">
        <v>0.18</v>
      </c>
      <c r="R140" s="205">
        <v>9.3618846151728011E-2</v>
      </c>
      <c r="S140" s="272">
        <f t="shared" si="13"/>
        <v>0</v>
      </c>
      <c r="U140" s="287">
        <v>114554</v>
      </c>
      <c r="V140" s="288">
        <v>0</v>
      </c>
      <c r="W140" s="288">
        <v>0</v>
      </c>
      <c r="X140" s="288">
        <v>0</v>
      </c>
      <c r="Y140" s="288">
        <v>9823</v>
      </c>
      <c r="Z140" s="279">
        <f t="shared" si="14"/>
        <v>124377</v>
      </c>
      <c r="AB140" s="275">
        <v>0</v>
      </c>
      <c r="AC140" s="204">
        <v>0</v>
      </c>
      <c r="AD140" s="202">
        <v>0</v>
      </c>
      <c r="AE140" s="202">
        <v>0</v>
      </c>
      <c r="AF140" s="276">
        <v>0</v>
      </c>
      <c r="AH140" s="227">
        <f t="shared" si="10"/>
        <v>0</v>
      </c>
      <c r="AI140" s="228">
        <f t="shared" si="11"/>
        <v>0</v>
      </c>
      <c r="AJ140" s="229">
        <f t="shared" si="12"/>
        <v>0</v>
      </c>
      <c r="AN140" s="138"/>
      <c r="AO140" s="138"/>
      <c r="AP140" s="138"/>
      <c r="AQ140" s="138"/>
      <c r="AR140" s="138"/>
      <c r="AS140" s="138"/>
      <c r="AT140" s="138"/>
      <c r="AU140" s="138"/>
    </row>
    <row r="141" spans="1:47" s="139" customFormat="1" ht="13.8" x14ac:dyDescent="0.3">
      <c r="A141" s="277">
        <v>428</v>
      </c>
      <c r="B141" s="211">
        <v>428035165</v>
      </c>
      <c r="C141" s="212" t="s">
        <v>111</v>
      </c>
      <c r="D141" s="211">
        <v>35</v>
      </c>
      <c r="E141" s="212" t="s">
        <v>22</v>
      </c>
      <c r="F141" s="211">
        <v>165</v>
      </c>
      <c r="G141" s="212" t="s">
        <v>28</v>
      </c>
      <c r="H141" s="297">
        <v>4</v>
      </c>
      <c r="I141" s="202">
        <v>12877</v>
      </c>
      <c r="J141" s="202">
        <v>484</v>
      </c>
      <c r="K141" s="202">
        <v>0</v>
      </c>
      <c r="L141" s="202">
        <v>893</v>
      </c>
      <c r="M141" s="279">
        <v>14254</v>
      </c>
      <c r="O141" s="281">
        <v>0</v>
      </c>
      <c r="P141" s="282">
        <v>0</v>
      </c>
      <c r="Q141" s="205">
        <v>9.8299999999999998E-2</v>
      </c>
      <c r="R141" s="205">
        <v>0.11134395972074</v>
      </c>
      <c r="S141" s="272">
        <f t="shared" si="13"/>
        <v>0</v>
      </c>
      <c r="U141" s="287">
        <v>53444</v>
      </c>
      <c r="V141" s="288">
        <v>0</v>
      </c>
      <c r="W141" s="288">
        <v>0</v>
      </c>
      <c r="X141" s="288">
        <v>0</v>
      </c>
      <c r="Y141" s="288">
        <v>3572</v>
      </c>
      <c r="Z141" s="279">
        <f t="shared" si="14"/>
        <v>57016</v>
      </c>
      <c r="AB141" s="275">
        <v>0</v>
      </c>
      <c r="AC141" s="204">
        <v>0</v>
      </c>
      <c r="AD141" s="202">
        <v>0</v>
      </c>
      <c r="AE141" s="202">
        <v>0</v>
      </c>
      <c r="AF141" s="276">
        <v>0</v>
      </c>
      <c r="AH141" s="227">
        <f t="shared" si="10"/>
        <v>0</v>
      </c>
      <c r="AI141" s="228">
        <f t="shared" si="11"/>
        <v>0</v>
      </c>
      <c r="AJ141" s="229">
        <f t="shared" si="12"/>
        <v>0</v>
      </c>
      <c r="AN141" s="138"/>
      <c r="AO141" s="138"/>
      <c r="AP141" s="138"/>
      <c r="AQ141" s="138"/>
      <c r="AR141" s="138"/>
      <c r="AS141" s="138"/>
      <c r="AT141" s="138"/>
      <c r="AU141" s="138"/>
    </row>
    <row r="142" spans="1:47" s="139" customFormat="1" ht="13.8" x14ac:dyDescent="0.3">
      <c r="A142" s="277">
        <v>428</v>
      </c>
      <c r="B142" s="211">
        <v>428035176</v>
      </c>
      <c r="C142" s="212" t="s">
        <v>111</v>
      </c>
      <c r="D142" s="211">
        <v>35</v>
      </c>
      <c r="E142" s="212" t="s">
        <v>22</v>
      </c>
      <c r="F142" s="211">
        <v>176</v>
      </c>
      <c r="G142" s="212" t="s">
        <v>29</v>
      </c>
      <c r="H142" s="297">
        <v>1</v>
      </c>
      <c r="I142" s="202">
        <v>15954</v>
      </c>
      <c r="J142" s="202">
        <v>5714</v>
      </c>
      <c r="K142" s="202">
        <v>0</v>
      </c>
      <c r="L142" s="202">
        <v>893</v>
      </c>
      <c r="M142" s="279">
        <v>22561</v>
      </c>
      <c r="O142" s="281">
        <v>0</v>
      </c>
      <c r="P142" s="282">
        <v>0</v>
      </c>
      <c r="Q142" s="205">
        <v>0.09</v>
      </c>
      <c r="R142" s="205">
        <v>7.6091028554494497E-2</v>
      </c>
      <c r="S142" s="272">
        <f t="shared" si="13"/>
        <v>0</v>
      </c>
      <c r="U142" s="287">
        <v>21668</v>
      </c>
      <c r="V142" s="288">
        <v>0</v>
      </c>
      <c r="W142" s="288">
        <v>0</v>
      </c>
      <c r="X142" s="288">
        <v>0</v>
      </c>
      <c r="Y142" s="288">
        <v>893</v>
      </c>
      <c r="Z142" s="279">
        <f t="shared" si="14"/>
        <v>22561</v>
      </c>
      <c r="AB142" s="275">
        <v>0</v>
      </c>
      <c r="AC142" s="204">
        <v>0</v>
      </c>
      <c r="AD142" s="202">
        <v>0</v>
      </c>
      <c r="AE142" s="202">
        <v>0</v>
      </c>
      <c r="AF142" s="276">
        <v>0</v>
      </c>
      <c r="AH142" s="227">
        <f t="shared" si="10"/>
        <v>0</v>
      </c>
      <c r="AI142" s="228">
        <f t="shared" si="11"/>
        <v>0</v>
      </c>
      <c r="AJ142" s="229">
        <f t="shared" si="12"/>
        <v>0</v>
      </c>
      <c r="AN142" s="138"/>
      <c r="AO142" s="138"/>
      <c r="AP142" s="138"/>
      <c r="AQ142" s="138"/>
      <c r="AR142" s="138"/>
      <c r="AS142" s="138"/>
      <c r="AT142" s="138"/>
      <c r="AU142" s="138"/>
    </row>
    <row r="143" spans="1:47" s="139" customFormat="1" ht="13.8" x14ac:dyDescent="0.3">
      <c r="A143" s="277">
        <v>428</v>
      </c>
      <c r="B143" s="211">
        <v>428035189</v>
      </c>
      <c r="C143" s="212" t="s">
        <v>111</v>
      </c>
      <c r="D143" s="211">
        <v>35</v>
      </c>
      <c r="E143" s="212" t="s">
        <v>22</v>
      </c>
      <c r="F143" s="211">
        <v>189</v>
      </c>
      <c r="G143" s="212" t="s">
        <v>38</v>
      </c>
      <c r="H143" s="297">
        <v>1</v>
      </c>
      <c r="I143" s="202">
        <v>13576</v>
      </c>
      <c r="J143" s="202">
        <v>5220</v>
      </c>
      <c r="K143" s="202">
        <v>0</v>
      </c>
      <c r="L143" s="202">
        <v>893</v>
      </c>
      <c r="M143" s="279">
        <v>19689</v>
      </c>
      <c r="O143" s="281">
        <v>0</v>
      </c>
      <c r="P143" s="282">
        <v>0</v>
      </c>
      <c r="Q143" s="205">
        <v>0.09</v>
      </c>
      <c r="R143" s="205">
        <v>3.6888229018838688E-3</v>
      </c>
      <c r="S143" s="272">
        <f t="shared" si="13"/>
        <v>0</v>
      </c>
      <c r="U143" s="287">
        <v>18796</v>
      </c>
      <c r="V143" s="288">
        <v>0</v>
      </c>
      <c r="W143" s="288">
        <v>0</v>
      </c>
      <c r="X143" s="288">
        <v>0</v>
      </c>
      <c r="Y143" s="288">
        <v>893</v>
      </c>
      <c r="Z143" s="279">
        <f t="shared" si="14"/>
        <v>19689</v>
      </c>
      <c r="AB143" s="275">
        <v>0</v>
      </c>
      <c r="AC143" s="204">
        <v>0</v>
      </c>
      <c r="AD143" s="202">
        <v>0</v>
      </c>
      <c r="AE143" s="202">
        <v>0</v>
      </c>
      <c r="AF143" s="276">
        <v>0</v>
      </c>
      <c r="AH143" s="227">
        <f t="shared" si="10"/>
        <v>0</v>
      </c>
      <c r="AI143" s="228">
        <f t="shared" si="11"/>
        <v>0</v>
      </c>
      <c r="AJ143" s="229">
        <f t="shared" si="12"/>
        <v>0</v>
      </c>
      <c r="AN143" s="138"/>
      <c r="AO143" s="138"/>
      <c r="AP143" s="138"/>
      <c r="AQ143" s="138"/>
      <c r="AR143" s="138"/>
      <c r="AS143" s="138"/>
      <c r="AT143" s="138"/>
      <c r="AU143" s="138"/>
    </row>
    <row r="144" spans="1:47" s="139" customFormat="1" ht="13.8" x14ac:dyDescent="0.3">
      <c r="A144" s="277">
        <v>428</v>
      </c>
      <c r="B144" s="211">
        <v>428035220</v>
      </c>
      <c r="C144" s="212" t="s">
        <v>111</v>
      </c>
      <c r="D144" s="211">
        <v>35</v>
      </c>
      <c r="E144" s="212" t="s">
        <v>22</v>
      </c>
      <c r="F144" s="211">
        <v>220</v>
      </c>
      <c r="G144" s="212" t="s">
        <v>42</v>
      </c>
      <c r="H144" s="297">
        <v>3</v>
      </c>
      <c r="I144" s="202">
        <v>12693</v>
      </c>
      <c r="J144" s="202">
        <v>5057</v>
      </c>
      <c r="K144" s="202">
        <v>0</v>
      </c>
      <c r="L144" s="202">
        <v>893</v>
      </c>
      <c r="M144" s="279">
        <v>18643</v>
      </c>
      <c r="O144" s="281">
        <v>0</v>
      </c>
      <c r="P144" s="282">
        <v>0</v>
      </c>
      <c r="Q144" s="205">
        <v>0.09</v>
      </c>
      <c r="R144" s="205">
        <v>1.4823609411200473E-2</v>
      </c>
      <c r="S144" s="272">
        <f t="shared" si="13"/>
        <v>0</v>
      </c>
      <c r="U144" s="287">
        <v>53250</v>
      </c>
      <c r="V144" s="288">
        <v>0</v>
      </c>
      <c r="W144" s="288">
        <v>0</v>
      </c>
      <c r="X144" s="288">
        <v>0</v>
      </c>
      <c r="Y144" s="288">
        <v>2679</v>
      </c>
      <c r="Z144" s="279">
        <f t="shared" si="14"/>
        <v>55929</v>
      </c>
      <c r="AB144" s="275">
        <v>0</v>
      </c>
      <c r="AC144" s="204">
        <v>0</v>
      </c>
      <c r="AD144" s="202">
        <v>0</v>
      </c>
      <c r="AE144" s="202">
        <v>0</v>
      </c>
      <c r="AF144" s="276">
        <v>0</v>
      </c>
      <c r="AH144" s="227">
        <f t="shared" si="10"/>
        <v>0</v>
      </c>
      <c r="AI144" s="228">
        <f t="shared" si="11"/>
        <v>0</v>
      </c>
      <c r="AJ144" s="229">
        <f t="shared" si="12"/>
        <v>0</v>
      </c>
      <c r="AN144" s="138"/>
      <c r="AO144" s="138"/>
      <c r="AP144" s="138"/>
      <c r="AQ144" s="138"/>
      <c r="AR144" s="138"/>
      <c r="AS144" s="138"/>
      <c r="AT144" s="138"/>
      <c r="AU144" s="138"/>
    </row>
    <row r="145" spans="1:47" s="139" customFormat="1" ht="13.8" x14ac:dyDescent="0.3">
      <c r="A145" s="277">
        <v>428</v>
      </c>
      <c r="B145" s="211">
        <v>428035243</v>
      </c>
      <c r="C145" s="212" t="s">
        <v>111</v>
      </c>
      <c r="D145" s="211">
        <v>35</v>
      </c>
      <c r="E145" s="212" t="s">
        <v>22</v>
      </c>
      <c r="F145" s="211">
        <v>243</v>
      </c>
      <c r="G145" s="212" t="s">
        <v>74</v>
      </c>
      <c r="H145" s="297">
        <v>5</v>
      </c>
      <c r="I145" s="202">
        <v>13104</v>
      </c>
      <c r="J145" s="202">
        <v>2723</v>
      </c>
      <c r="K145" s="202">
        <v>0</v>
      </c>
      <c r="L145" s="202">
        <v>893</v>
      </c>
      <c r="M145" s="279">
        <v>16720</v>
      </c>
      <c r="O145" s="281">
        <v>0</v>
      </c>
      <c r="P145" s="282">
        <v>0</v>
      </c>
      <c r="Q145" s="205">
        <v>0.09</v>
      </c>
      <c r="R145" s="205">
        <v>4.9857181903632123E-3</v>
      </c>
      <c r="S145" s="272">
        <f t="shared" si="13"/>
        <v>0</v>
      </c>
      <c r="U145" s="287">
        <v>79135</v>
      </c>
      <c r="V145" s="288">
        <v>0</v>
      </c>
      <c r="W145" s="288">
        <v>0</v>
      </c>
      <c r="X145" s="288">
        <v>0</v>
      </c>
      <c r="Y145" s="288">
        <v>4465</v>
      </c>
      <c r="Z145" s="279">
        <f t="shared" si="14"/>
        <v>83600</v>
      </c>
      <c r="AB145" s="275">
        <v>0</v>
      </c>
      <c r="AC145" s="204">
        <v>0</v>
      </c>
      <c r="AD145" s="202">
        <v>0</v>
      </c>
      <c r="AE145" s="202">
        <v>0</v>
      </c>
      <c r="AF145" s="276">
        <v>0</v>
      </c>
      <c r="AH145" s="227">
        <f t="shared" si="10"/>
        <v>0</v>
      </c>
      <c r="AI145" s="228">
        <f t="shared" si="11"/>
        <v>0</v>
      </c>
      <c r="AJ145" s="229">
        <f t="shared" si="12"/>
        <v>0</v>
      </c>
      <c r="AN145" s="138"/>
      <c r="AO145" s="138"/>
      <c r="AP145" s="138"/>
      <c r="AQ145" s="138"/>
      <c r="AR145" s="138"/>
      <c r="AS145" s="138"/>
      <c r="AT145" s="138"/>
      <c r="AU145" s="138"/>
    </row>
    <row r="146" spans="1:47" s="139" customFormat="1" ht="13.8" x14ac:dyDescent="0.3">
      <c r="A146" s="277">
        <v>428</v>
      </c>
      <c r="B146" s="211">
        <v>428035244</v>
      </c>
      <c r="C146" s="212" t="s">
        <v>111</v>
      </c>
      <c r="D146" s="211">
        <v>35</v>
      </c>
      <c r="E146" s="212" t="s">
        <v>22</v>
      </c>
      <c r="F146" s="211">
        <v>244</v>
      </c>
      <c r="G146" s="212" t="s">
        <v>43</v>
      </c>
      <c r="H146" s="297">
        <v>15</v>
      </c>
      <c r="I146" s="202">
        <v>10810</v>
      </c>
      <c r="J146" s="202">
        <v>4221</v>
      </c>
      <c r="K146" s="202">
        <v>0</v>
      </c>
      <c r="L146" s="202">
        <v>893</v>
      </c>
      <c r="M146" s="279">
        <v>15924</v>
      </c>
      <c r="O146" s="281">
        <v>0</v>
      </c>
      <c r="P146" s="282">
        <v>0</v>
      </c>
      <c r="Q146" s="205">
        <v>0.18</v>
      </c>
      <c r="R146" s="205">
        <v>0.11013649821134344</v>
      </c>
      <c r="S146" s="272">
        <f t="shared" si="13"/>
        <v>0</v>
      </c>
      <c r="U146" s="287">
        <v>225465</v>
      </c>
      <c r="V146" s="288">
        <v>0</v>
      </c>
      <c r="W146" s="288">
        <v>0</v>
      </c>
      <c r="X146" s="288">
        <v>0</v>
      </c>
      <c r="Y146" s="288">
        <v>13395</v>
      </c>
      <c r="Z146" s="279">
        <f t="shared" si="14"/>
        <v>238860</v>
      </c>
      <c r="AB146" s="275">
        <v>4</v>
      </c>
      <c r="AC146" s="204">
        <v>0</v>
      </c>
      <c r="AD146" s="202">
        <v>0</v>
      </c>
      <c r="AE146" s="202">
        <v>0</v>
      </c>
      <c r="AF146" s="276">
        <v>0</v>
      </c>
      <c r="AH146" s="227">
        <f t="shared" si="10"/>
        <v>0</v>
      </c>
      <c r="AI146" s="228">
        <f t="shared" si="11"/>
        <v>0</v>
      </c>
      <c r="AJ146" s="229">
        <f t="shared" si="12"/>
        <v>0</v>
      </c>
      <c r="AN146" s="138"/>
      <c r="AO146" s="138"/>
      <c r="AP146" s="138"/>
      <c r="AQ146" s="138"/>
      <c r="AR146" s="138"/>
      <c r="AS146" s="138"/>
      <c r="AT146" s="138"/>
      <c r="AU146" s="138"/>
    </row>
    <row r="147" spans="1:47" s="139" customFormat="1" ht="13.8" x14ac:dyDescent="0.3">
      <c r="A147" s="277">
        <v>428</v>
      </c>
      <c r="B147" s="211">
        <v>428035248</v>
      </c>
      <c r="C147" s="212" t="s">
        <v>111</v>
      </c>
      <c r="D147" s="211">
        <v>35</v>
      </c>
      <c r="E147" s="212" t="s">
        <v>22</v>
      </c>
      <c r="F147" s="211">
        <v>248</v>
      </c>
      <c r="G147" s="212" t="s">
        <v>30</v>
      </c>
      <c r="H147" s="297">
        <v>19</v>
      </c>
      <c r="I147" s="202">
        <v>12122</v>
      </c>
      <c r="J147" s="202">
        <v>939</v>
      </c>
      <c r="K147" s="202">
        <v>0</v>
      </c>
      <c r="L147" s="202">
        <v>893</v>
      </c>
      <c r="M147" s="279">
        <v>13954</v>
      </c>
      <c r="O147" s="281">
        <v>0</v>
      </c>
      <c r="P147" s="282">
        <v>0</v>
      </c>
      <c r="Q147" s="205">
        <v>0.09</v>
      </c>
      <c r="R147" s="205">
        <v>4.9600993687720175E-2</v>
      </c>
      <c r="S147" s="272">
        <f t="shared" si="13"/>
        <v>0</v>
      </c>
      <c r="U147" s="287">
        <v>248159</v>
      </c>
      <c r="V147" s="288">
        <v>0</v>
      </c>
      <c r="W147" s="288">
        <v>0</v>
      </c>
      <c r="X147" s="288">
        <v>0</v>
      </c>
      <c r="Y147" s="288">
        <v>16967</v>
      </c>
      <c r="Z147" s="279">
        <f t="shared" si="14"/>
        <v>265126</v>
      </c>
      <c r="AB147" s="275">
        <v>0</v>
      </c>
      <c r="AC147" s="204">
        <v>0</v>
      </c>
      <c r="AD147" s="202">
        <v>0</v>
      </c>
      <c r="AE147" s="202">
        <v>0</v>
      </c>
      <c r="AF147" s="276">
        <v>0</v>
      </c>
      <c r="AH147" s="227">
        <f t="shared" si="10"/>
        <v>0</v>
      </c>
      <c r="AI147" s="228">
        <f t="shared" si="11"/>
        <v>0</v>
      </c>
      <c r="AJ147" s="229">
        <f t="shared" si="12"/>
        <v>0</v>
      </c>
      <c r="AN147" s="138"/>
      <c r="AO147" s="138"/>
      <c r="AP147" s="138"/>
      <c r="AQ147" s="138"/>
      <c r="AR147" s="138"/>
      <c r="AS147" s="138"/>
      <c r="AT147" s="138"/>
      <c r="AU147" s="138"/>
    </row>
    <row r="148" spans="1:47" s="139" customFormat="1" ht="13.8" x14ac:dyDescent="0.3">
      <c r="A148" s="277">
        <v>428</v>
      </c>
      <c r="B148" s="211">
        <v>428035336</v>
      </c>
      <c r="C148" s="212" t="s">
        <v>111</v>
      </c>
      <c r="D148" s="211">
        <v>35</v>
      </c>
      <c r="E148" s="212" t="s">
        <v>22</v>
      </c>
      <c r="F148" s="211">
        <v>336</v>
      </c>
      <c r="G148" s="212" t="s">
        <v>48</v>
      </c>
      <c r="H148" s="297">
        <v>1</v>
      </c>
      <c r="I148" s="202">
        <v>11404.61762605592</v>
      </c>
      <c r="J148" s="202">
        <v>3011</v>
      </c>
      <c r="K148" s="202">
        <v>0</v>
      </c>
      <c r="L148" s="202">
        <v>893</v>
      </c>
      <c r="M148" s="279">
        <v>15308.61762605592</v>
      </c>
      <c r="O148" s="281">
        <v>0</v>
      </c>
      <c r="P148" s="282">
        <v>0</v>
      </c>
      <c r="Q148" s="205">
        <v>0.09</v>
      </c>
      <c r="R148" s="205">
        <v>3.7803223698042246E-2</v>
      </c>
      <c r="S148" s="272">
        <f t="shared" si="13"/>
        <v>0</v>
      </c>
      <c r="U148" s="287">
        <v>14416</v>
      </c>
      <c r="V148" s="288">
        <v>0</v>
      </c>
      <c r="W148" s="288">
        <v>0</v>
      </c>
      <c r="X148" s="288">
        <v>0</v>
      </c>
      <c r="Y148" s="288">
        <v>893</v>
      </c>
      <c r="Z148" s="279">
        <f t="shared" si="14"/>
        <v>15309</v>
      </c>
      <c r="AB148" s="275">
        <v>0</v>
      </c>
      <c r="AC148" s="204">
        <v>0</v>
      </c>
      <c r="AD148" s="202">
        <v>0</v>
      </c>
      <c r="AE148" s="202">
        <v>0</v>
      </c>
      <c r="AF148" s="276">
        <v>0</v>
      </c>
      <c r="AH148" s="227">
        <f t="shared" si="10"/>
        <v>0</v>
      </c>
      <c r="AI148" s="228">
        <f t="shared" si="11"/>
        <v>0</v>
      </c>
      <c r="AJ148" s="229">
        <f t="shared" si="12"/>
        <v>0</v>
      </c>
      <c r="AN148" s="138"/>
      <c r="AO148" s="138"/>
      <c r="AP148" s="138"/>
      <c r="AQ148" s="138"/>
      <c r="AR148" s="138"/>
      <c r="AS148" s="138"/>
      <c r="AT148" s="138"/>
      <c r="AU148" s="138"/>
    </row>
    <row r="149" spans="1:47" s="139" customFormat="1" ht="13.8" x14ac:dyDescent="0.3">
      <c r="A149" s="277">
        <v>428</v>
      </c>
      <c r="B149" s="211">
        <v>428035346</v>
      </c>
      <c r="C149" s="212" t="s">
        <v>111</v>
      </c>
      <c r="D149" s="211">
        <v>35</v>
      </c>
      <c r="E149" s="212" t="s">
        <v>22</v>
      </c>
      <c r="F149" s="211">
        <v>346</v>
      </c>
      <c r="G149" s="212" t="s">
        <v>33</v>
      </c>
      <c r="H149" s="297">
        <v>8</v>
      </c>
      <c r="I149" s="202">
        <v>12665</v>
      </c>
      <c r="J149" s="202">
        <v>1409</v>
      </c>
      <c r="K149" s="202">
        <v>0</v>
      </c>
      <c r="L149" s="202">
        <v>893</v>
      </c>
      <c r="M149" s="279">
        <v>14967</v>
      </c>
      <c r="O149" s="281">
        <v>0</v>
      </c>
      <c r="P149" s="282">
        <v>0</v>
      </c>
      <c r="Q149" s="205">
        <v>0.09</v>
      </c>
      <c r="R149" s="205">
        <v>1.430200094851561E-2</v>
      </c>
      <c r="S149" s="272">
        <f t="shared" si="13"/>
        <v>0</v>
      </c>
      <c r="U149" s="287">
        <v>112592</v>
      </c>
      <c r="V149" s="288">
        <v>0</v>
      </c>
      <c r="W149" s="288">
        <v>0</v>
      </c>
      <c r="X149" s="288">
        <v>0</v>
      </c>
      <c r="Y149" s="288">
        <v>7144</v>
      </c>
      <c r="Z149" s="279">
        <f t="shared" si="14"/>
        <v>119736</v>
      </c>
      <c r="AB149" s="275">
        <v>0</v>
      </c>
      <c r="AC149" s="204">
        <v>0</v>
      </c>
      <c r="AD149" s="202">
        <v>0</v>
      </c>
      <c r="AE149" s="202">
        <v>0</v>
      </c>
      <c r="AF149" s="276">
        <v>0</v>
      </c>
      <c r="AH149" s="227">
        <f t="shared" si="10"/>
        <v>0</v>
      </c>
      <c r="AI149" s="228">
        <f t="shared" si="11"/>
        <v>0</v>
      </c>
      <c r="AJ149" s="229">
        <f t="shared" si="12"/>
        <v>0</v>
      </c>
      <c r="AN149" s="138"/>
      <c r="AO149" s="138"/>
      <c r="AP149" s="138"/>
      <c r="AQ149" s="138"/>
      <c r="AR149" s="138"/>
      <c r="AS149" s="138"/>
      <c r="AT149" s="138"/>
      <c r="AU149" s="138"/>
    </row>
    <row r="150" spans="1:47" s="139" customFormat="1" ht="13.8" x14ac:dyDescent="0.3">
      <c r="A150" s="277">
        <v>428</v>
      </c>
      <c r="B150" s="211">
        <v>428035348</v>
      </c>
      <c r="C150" s="212" t="s">
        <v>111</v>
      </c>
      <c r="D150" s="211">
        <v>35</v>
      </c>
      <c r="E150" s="212" t="s">
        <v>22</v>
      </c>
      <c r="F150" s="211">
        <v>348</v>
      </c>
      <c r="G150" s="212" t="s">
        <v>132</v>
      </c>
      <c r="H150" s="297">
        <v>1</v>
      </c>
      <c r="I150" s="202">
        <v>12808.738626634311</v>
      </c>
      <c r="J150" s="202">
        <v>123</v>
      </c>
      <c r="K150" s="202">
        <v>0</v>
      </c>
      <c r="L150" s="202">
        <v>893</v>
      </c>
      <c r="M150" s="279">
        <v>13824.738626634311</v>
      </c>
      <c r="O150" s="281">
        <v>0</v>
      </c>
      <c r="P150" s="282">
        <v>0</v>
      </c>
      <c r="Q150" s="205">
        <v>0.09</v>
      </c>
      <c r="R150" s="205">
        <v>6.3287106966539594E-2</v>
      </c>
      <c r="S150" s="272">
        <f t="shared" si="13"/>
        <v>0</v>
      </c>
      <c r="U150" s="287">
        <v>12932</v>
      </c>
      <c r="V150" s="288">
        <v>0</v>
      </c>
      <c r="W150" s="288">
        <v>0</v>
      </c>
      <c r="X150" s="288">
        <v>0</v>
      </c>
      <c r="Y150" s="288">
        <v>893</v>
      </c>
      <c r="Z150" s="279">
        <f t="shared" si="14"/>
        <v>13825</v>
      </c>
      <c r="AB150" s="275">
        <v>0</v>
      </c>
      <c r="AC150" s="204">
        <v>0</v>
      </c>
      <c r="AD150" s="202">
        <v>0</v>
      </c>
      <c r="AE150" s="202">
        <v>0</v>
      </c>
      <c r="AF150" s="276">
        <v>0</v>
      </c>
      <c r="AH150" s="227">
        <f t="shared" si="10"/>
        <v>0</v>
      </c>
      <c r="AI150" s="228">
        <f t="shared" si="11"/>
        <v>0</v>
      </c>
      <c r="AJ150" s="229">
        <f t="shared" si="12"/>
        <v>0</v>
      </c>
      <c r="AN150" s="138"/>
      <c r="AO150" s="138"/>
      <c r="AP150" s="138"/>
      <c r="AQ150" s="138"/>
      <c r="AR150" s="138"/>
      <c r="AS150" s="138"/>
      <c r="AT150" s="138"/>
      <c r="AU150" s="138"/>
    </row>
    <row r="151" spans="1:47" s="139" customFormat="1" ht="13.8" x14ac:dyDescent="0.3">
      <c r="A151" s="277">
        <v>429</v>
      </c>
      <c r="B151" s="211">
        <v>429163030</v>
      </c>
      <c r="C151" s="212" t="s">
        <v>114</v>
      </c>
      <c r="D151" s="211">
        <v>163</v>
      </c>
      <c r="E151" s="212" t="s">
        <v>27</v>
      </c>
      <c r="F151" s="211">
        <v>30</v>
      </c>
      <c r="G151" s="212" t="s">
        <v>115</v>
      </c>
      <c r="H151" s="297">
        <v>7</v>
      </c>
      <c r="I151" s="202">
        <v>12977</v>
      </c>
      <c r="J151" s="202">
        <v>3573</v>
      </c>
      <c r="K151" s="202">
        <v>0</v>
      </c>
      <c r="L151" s="202">
        <v>893</v>
      </c>
      <c r="M151" s="279">
        <v>17443</v>
      </c>
      <c r="O151" s="281">
        <v>0</v>
      </c>
      <c r="P151" s="282">
        <v>0</v>
      </c>
      <c r="Q151" s="205">
        <v>0.09</v>
      </c>
      <c r="R151" s="205">
        <v>2.314709638880451E-3</v>
      </c>
      <c r="S151" s="272">
        <f t="shared" si="13"/>
        <v>0</v>
      </c>
      <c r="U151" s="287">
        <v>115850</v>
      </c>
      <c r="V151" s="288">
        <v>0</v>
      </c>
      <c r="W151" s="288">
        <v>0</v>
      </c>
      <c r="X151" s="288">
        <v>0</v>
      </c>
      <c r="Y151" s="288">
        <v>6251</v>
      </c>
      <c r="Z151" s="279">
        <f t="shared" si="14"/>
        <v>122101</v>
      </c>
      <c r="AB151" s="275">
        <v>0</v>
      </c>
      <c r="AC151" s="204">
        <v>0</v>
      </c>
      <c r="AD151" s="202">
        <v>0</v>
      </c>
      <c r="AE151" s="202">
        <v>0</v>
      </c>
      <c r="AF151" s="276">
        <v>0</v>
      </c>
      <c r="AH151" s="227">
        <f t="shared" si="10"/>
        <v>0</v>
      </c>
      <c r="AI151" s="228">
        <f t="shared" si="11"/>
        <v>0</v>
      </c>
      <c r="AJ151" s="229">
        <f t="shared" si="12"/>
        <v>0</v>
      </c>
      <c r="AN151" s="138"/>
      <c r="AO151" s="138"/>
      <c r="AP151" s="138"/>
      <c r="AQ151" s="138"/>
      <c r="AR151" s="138"/>
      <c r="AS151" s="138"/>
      <c r="AT151" s="138"/>
      <c r="AU151" s="138"/>
    </row>
    <row r="152" spans="1:47" s="139" customFormat="1" ht="13.8" x14ac:dyDescent="0.3">
      <c r="A152" s="277">
        <v>429</v>
      </c>
      <c r="B152" s="211">
        <v>429163035</v>
      </c>
      <c r="C152" s="212" t="s">
        <v>114</v>
      </c>
      <c r="D152" s="211">
        <v>163</v>
      </c>
      <c r="E152" s="212" t="s">
        <v>27</v>
      </c>
      <c r="F152" s="211">
        <v>35</v>
      </c>
      <c r="G152" s="212" t="s">
        <v>22</v>
      </c>
      <c r="H152" s="297">
        <v>1</v>
      </c>
      <c r="I152" s="202">
        <v>14107</v>
      </c>
      <c r="J152" s="202">
        <v>4872</v>
      </c>
      <c r="K152" s="202">
        <v>0</v>
      </c>
      <c r="L152" s="202">
        <v>893</v>
      </c>
      <c r="M152" s="279">
        <v>19872</v>
      </c>
      <c r="O152" s="281">
        <v>0</v>
      </c>
      <c r="P152" s="282">
        <v>0</v>
      </c>
      <c r="Q152" s="205">
        <v>0.18</v>
      </c>
      <c r="R152" s="205">
        <v>0.15096254097872849</v>
      </c>
      <c r="S152" s="272">
        <f t="shared" si="13"/>
        <v>0</v>
      </c>
      <c r="U152" s="287">
        <v>18979</v>
      </c>
      <c r="V152" s="288">
        <v>0</v>
      </c>
      <c r="W152" s="288">
        <v>0</v>
      </c>
      <c r="X152" s="288">
        <v>0</v>
      </c>
      <c r="Y152" s="288">
        <v>893</v>
      </c>
      <c r="Z152" s="279">
        <f t="shared" si="14"/>
        <v>19872</v>
      </c>
      <c r="AB152" s="275">
        <v>0</v>
      </c>
      <c r="AC152" s="204">
        <v>0</v>
      </c>
      <c r="AD152" s="202">
        <v>0</v>
      </c>
      <c r="AE152" s="202">
        <v>0</v>
      </c>
      <c r="AF152" s="276">
        <v>0</v>
      </c>
      <c r="AH152" s="227">
        <f t="shared" si="10"/>
        <v>0</v>
      </c>
      <c r="AI152" s="228">
        <f t="shared" si="11"/>
        <v>0</v>
      </c>
      <c r="AJ152" s="229">
        <f t="shared" si="12"/>
        <v>0</v>
      </c>
      <c r="AN152" s="138"/>
      <c r="AO152" s="138"/>
      <c r="AP152" s="138"/>
      <c r="AQ152" s="138"/>
      <c r="AR152" s="138"/>
      <c r="AS152" s="138"/>
      <c r="AT152" s="138"/>
      <c r="AU152" s="138"/>
    </row>
    <row r="153" spans="1:47" s="139" customFormat="1" ht="13.8" x14ac:dyDescent="0.3">
      <c r="A153" s="277">
        <v>429</v>
      </c>
      <c r="B153" s="211">
        <v>429163057</v>
      </c>
      <c r="C153" s="212" t="s">
        <v>114</v>
      </c>
      <c r="D153" s="211">
        <v>163</v>
      </c>
      <c r="E153" s="212" t="s">
        <v>27</v>
      </c>
      <c r="F153" s="211">
        <v>57</v>
      </c>
      <c r="G153" s="212" t="s">
        <v>23</v>
      </c>
      <c r="H153" s="297">
        <v>1</v>
      </c>
      <c r="I153" s="202">
        <v>14744</v>
      </c>
      <c r="J153" s="202">
        <v>371</v>
      </c>
      <c r="K153" s="202">
        <v>0</v>
      </c>
      <c r="L153" s="202">
        <v>893</v>
      </c>
      <c r="M153" s="279">
        <v>16008</v>
      </c>
      <c r="O153" s="281">
        <v>0</v>
      </c>
      <c r="P153" s="282">
        <v>0</v>
      </c>
      <c r="Q153" s="205">
        <v>0.18</v>
      </c>
      <c r="R153" s="205">
        <v>0.13019288988377753</v>
      </c>
      <c r="S153" s="272">
        <f t="shared" si="13"/>
        <v>0</v>
      </c>
      <c r="U153" s="287">
        <v>15115</v>
      </c>
      <c r="V153" s="288">
        <v>0</v>
      </c>
      <c r="W153" s="288">
        <v>0</v>
      </c>
      <c r="X153" s="288">
        <v>0</v>
      </c>
      <c r="Y153" s="288">
        <v>893</v>
      </c>
      <c r="Z153" s="279">
        <f t="shared" si="14"/>
        <v>16008</v>
      </c>
      <c r="AB153" s="275">
        <v>0</v>
      </c>
      <c r="AC153" s="204">
        <v>0</v>
      </c>
      <c r="AD153" s="202">
        <v>0</v>
      </c>
      <c r="AE153" s="202">
        <v>0</v>
      </c>
      <c r="AF153" s="276">
        <v>0</v>
      </c>
      <c r="AH153" s="227">
        <f t="shared" si="10"/>
        <v>0</v>
      </c>
      <c r="AI153" s="228">
        <f t="shared" si="11"/>
        <v>0</v>
      </c>
      <c r="AJ153" s="229">
        <f t="shared" si="12"/>
        <v>0</v>
      </c>
      <c r="AN153" s="138"/>
      <c r="AO153" s="138"/>
      <c r="AP153" s="138"/>
      <c r="AQ153" s="138"/>
      <c r="AR153" s="138"/>
      <c r="AS153" s="138"/>
      <c r="AT153" s="138"/>
      <c r="AU153" s="138"/>
    </row>
    <row r="154" spans="1:47" s="139" customFormat="1" ht="13.8" x14ac:dyDescent="0.3">
      <c r="A154" s="277">
        <v>429</v>
      </c>
      <c r="B154" s="211">
        <v>429163163</v>
      </c>
      <c r="C154" s="212" t="s">
        <v>114</v>
      </c>
      <c r="D154" s="211">
        <v>163</v>
      </c>
      <c r="E154" s="212" t="s">
        <v>27</v>
      </c>
      <c r="F154" s="211">
        <v>163</v>
      </c>
      <c r="G154" s="212" t="s">
        <v>27</v>
      </c>
      <c r="H154" s="297">
        <v>1401</v>
      </c>
      <c r="I154" s="202">
        <v>12148</v>
      </c>
      <c r="J154" s="202">
        <v>145</v>
      </c>
      <c r="K154" s="202">
        <v>0</v>
      </c>
      <c r="L154" s="202">
        <v>893</v>
      </c>
      <c r="M154" s="279">
        <v>13186</v>
      </c>
      <c r="O154" s="281">
        <v>0</v>
      </c>
      <c r="P154" s="282">
        <v>0</v>
      </c>
      <c r="Q154" s="205">
        <v>0.18</v>
      </c>
      <c r="R154" s="205">
        <v>9.3618846151728011E-2</v>
      </c>
      <c r="S154" s="272">
        <f t="shared" si="13"/>
        <v>0</v>
      </c>
      <c r="U154" s="287">
        <v>17222493</v>
      </c>
      <c r="V154" s="288">
        <v>0</v>
      </c>
      <c r="W154" s="288">
        <v>0</v>
      </c>
      <c r="X154" s="288">
        <v>0</v>
      </c>
      <c r="Y154" s="288">
        <v>1251093</v>
      </c>
      <c r="Z154" s="279">
        <f t="shared" si="14"/>
        <v>18473586</v>
      </c>
      <c r="AB154" s="275">
        <v>0</v>
      </c>
      <c r="AC154" s="204">
        <v>0</v>
      </c>
      <c r="AD154" s="202">
        <v>0</v>
      </c>
      <c r="AE154" s="202">
        <v>0</v>
      </c>
      <c r="AF154" s="276">
        <v>0</v>
      </c>
      <c r="AH154" s="227">
        <f t="shared" si="10"/>
        <v>0</v>
      </c>
      <c r="AI154" s="228">
        <f t="shared" si="11"/>
        <v>0</v>
      </c>
      <c r="AJ154" s="229">
        <f t="shared" si="12"/>
        <v>0</v>
      </c>
      <c r="AN154" s="138"/>
      <c r="AO154" s="138"/>
      <c r="AP154" s="138"/>
      <c r="AQ154" s="138"/>
      <c r="AR154" s="138"/>
      <c r="AS154" s="138"/>
      <c r="AT154" s="138"/>
      <c r="AU154" s="138"/>
    </row>
    <row r="155" spans="1:47" s="139" customFormat="1" ht="13.8" x14ac:dyDescent="0.3">
      <c r="A155" s="277">
        <v>429</v>
      </c>
      <c r="B155" s="211">
        <v>429163164</v>
      </c>
      <c r="C155" s="212" t="s">
        <v>114</v>
      </c>
      <c r="D155" s="211">
        <v>163</v>
      </c>
      <c r="E155" s="212" t="s">
        <v>27</v>
      </c>
      <c r="F155" s="211">
        <v>164</v>
      </c>
      <c r="G155" s="212" t="s">
        <v>116</v>
      </c>
      <c r="H155" s="297">
        <v>1</v>
      </c>
      <c r="I155" s="202">
        <v>12117</v>
      </c>
      <c r="J155" s="202">
        <v>5578</v>
      </c>
      <c r="K155" s="202">
        <v>0</v>
      </c>
      <c r="L155" s="202">
        <v>893</v>
      </c>
      <c r="M155" s="279">
        <v>18588</v>
      </c>
      <c r="O155" s="281">
        <v>0</v>
      </c>
      <c r="P155" s="282">
        <v>0</v>
      </c>
      <c r="Q155" s="205">
        <v>0.09</v>
      </c>
      <c r="R155" s="205">
        <v>2.3257733329536115E-3</v>
      </c>
      <c r="S155" s="272">
        <f t="shared" si="13"/>
        <v>0</v>
      </c>
      <c r="U155" s="287">
        <v>17695</v>
      </c>
      <c r="V155" s="288">
        <v>0</v>
      </c>
      <c r="W155" s="288">
        <v>0</v>
      </c>
      <c r="X155" s="288">
        <v>0</v>
      </c>
      <c r="Y155" s="288">
        <v>893</v>
      </c>
      <c r="Z155" s="279">
        <f t="shared" si="14"/>
        <v>18588</v>
      </c>
      <c r="AB155" s="275">
        <v>0</v>
      </c>
      <c r="AC155" s="204">
        <v>0</v>
      </c>
      <c r="AD155" s="202">
        <v>0</v>
      </c>
      <c r="AE155" s="202">
        <v>0</v>
      </c>
      <c r="AF155" s="276">
        <v>0</v>
      </c>
      <c r="AH155" s="227">
        <f t="shared" si="10"/>
        <v>0</v>
      </c>
      <c r="AI155" s="228">
        <f t="shared" si="11"/>
        <v>0</v>
      </c>
      <c r="AJ155" s="229">
        <f t="shared" si="12"/>
        <v>0</v>
      </c>
      <c r="AN155" s="138"/>
      <c r="AO155" s="138"/>
      <c r="AP155" s="138"/>
      <c r="AQ155" s="138"/>
      <c r="AR155" s="138"/>
      <c r="AS155" s="138"/>
      <c r="AT155" s="138"/>
      <c r="AU155" s="138"/>
    </row>
    <row r="156" spans="1:47" s="139" customFormat="1" ht="13.8" x14ac:dyDescent="0.3">
      <c r="A156" s="277">
        <v>429</v>
      </c>
      <c r="B156" s="211">
        <v>429163168</v>
      </c>
      <c r="C156" s="212" t="s">
        <v>114</v>
      </c>
      <c r="D156" s="211">
        <v>163</v>
      </c>
      <c r="E156" s="212" t="s">
        <v>27</v>
      </c>
      <c r="F156" s="211">
        <v>168</v>
      </c>
      <c r="G156" s="212" t="s">
        <v>117</v>
      </c>
      <c r="H156" s="297">
        <v>2</v>
      </c>
      <c r="I156" s="202">
        <v>9269</v>
      </c>
      <c r="J156" s="202">
        <v>5001</v>
      </c>
      <c r="K156" s="202">
        <v>0</v>
      </c>
      <c r="L156" s="202">
        <v>893</v>
      </c>
      <c r="M156" s="279">
        <v>15163</v>
      </c>
      <c r="O156" s="281">
        <v>0</v>
      </c>
      <c r="P156" s="282">
        <v>0</v>
      </c>
      <c r="Q156" s="205">
        <v>0.09</v>
      </c>
      <c r="R156" s="205">
        <v>4.5874355163050121E-2</v>
      </c>
      <c r="S156" s="272">
        <f t="shared" si="13"/>
        <v>0</v>
      </c>
      <c r="U156" s="287">
        <v>28540</v>
      </c>
      <c r="V156" s="288">
        <v>0</v>
      </c>
      <c r="W156" s="288">
        <v>0</v>
      </c>
      <c r="X156" s="288">
        <v>0</v>
      </c>
      <c r="Y156" s="288">
        <v>1786</v>
      </c>
      <c r="Z156" s="279">
        <f t="shared" si="14"/>
        <v>30326</v>
      </c>
      <c r="AB156" s="275">
        <v>0</v>
      </c>
      <c r="AC156" s="204">
        <v>0</v>
      </c>
      <c r="AD156" s="202">
        <v>0</v>
      </c>
      <c r="AE156" s="202">
        <v>0</v>
      </c>
      <c r="AF156" s="276">
        <v>0</v>
      </c>
      <c r="AH156" s="227">
        <f t="shared" si="10"/>
        <v>0</v>
      </c>
      <c r="AI156" s="228">
        <f t="shared" si="11"/>
        <v>0</v>
      </c>
      <c r="AJ156" s="229">
        <f t="shared" si="12"/>
        <v>0</v>
      </c>
      <c r="AN156" s="138"/>
      <c r="AO156" s="138"/>
      <c r="AP156" s="138"/>
      <c r="AQ156" s="138"/>
      <c r="AR156" s="138"/>
      <c r="AS156" s="138"/>
      <c r="AT156" s="138"/>
      <c r="AU156" s="138"/>
    </row>
    <row r="157" spans="1:47" s="139" customFormat="1" ht="13.8" x14ac:dyDescent="0.3">
      <c r="A157" s="277">
        <v>429</v>
      </c>
      <c r="B157" s="211">
        <v>429163229</v>
      </c>
      <c r="C157" s="212" t="s">
        <v>114</v>
      </c>
      <c r="D157" s="211">
        <v>163</v>
      </c>
      <c r="E157" s="212" t="s">
        <v>27</v>
      </c>
      <c r="F157" s="211">
        <v>229</v>
      </c>
      <c r="G157" s="212" t="s">
        <v>113</v>
      </c>
      <c r="H157" s="297">
        <v>12</v>
      </c>
      <c r="I157" s="202">
        <v>12725</v>
      </c>
      <c r="J157" s="202">
        <v>2351</v>
      </c>
      <c r="K157" s="202">
        <v>0</v>
      </c>
      <c r="L157" s="202">
        <v>893</v>
      </c>
      <c r="M157" s="279">
        <v>15969</v>
      </c>
      <c r="O157" s="281">
        <v>0</v>
      </c>
      <c r="P157" s="282">
        <v>0</v>
      </c>
      <c r="Q157" s="205">
        <v>0.09</v>
      </c>
      <c r="R157" s="205">
        <v>1.0365472796524909E-2</v>
      </c>
      <c r="S157" s="272">
        <f t="shared" si="13"/>
        <v>0</v>
      </c>
      <c r="U157" s="287">
        <v>180912</v>
      </c>
      <c r="V157" s="288">
        <v>0</v>
      </c>
      <c r="W157" s="288">
        <v>0</v>
      </c>
      <c r="X157" s="288">
        <v>0</v>
      </c>
      <c r="Y157" s="288">
        <v>10716</v>
      </c>
      <c r="Z157" s="279">
        <f t="shared" si="14"/>
        <v>191628</v>
      </c>
      <c r="AB157" s="275">
        <v>0</v>
      </c>
      <c r="AC157" s="204">
        <v>0</v>
      </c>
      <c r="AD157" s="202">
        <v>0</v>
      </c>
      <c r="AE157" s="202">
        <v>0</v>
      </c>
      <c r="AF157" s="276">
        <v>0</v>
      </c>
      <c r="AH157" s="227">
        <f t="shared" si="10"/>
        <v>0</v>
      </c>
      <c r="AI157" s="228">
        <f t="shared" si="11"/>
        <v>0</v>
      </c>
      <c r="AJ157" s="229">
        <f t="shared" si="12"/>
        <v>0</v>
      </c>
      <c r="AN157" s="138"/>
      <c r="AO157" s="138"/>
      <c r="AP157" s="138"/>
      <c r="AQ157" s="138"/>
      <c r="AR157" s="138"/>
      <c r="AS157" s="138"/>
      <c r="AT157" s="138"/>
      <c r="AU157" s="138"/>
    </row>
    <row r="158" spans="1:47" s="139" customFormat="1" ht="13.8" x14ac:dyDescent="0.3">
      <c r="A158" s="277">
        <v>429</v>
      </c>
      <c r="B158" s="211">
        <v>429163248</v>
      </c>
      <c r="C158" s="212" t="s">
        <v>114</v>
      </c>
      <c r="D158" s="211">
        <v>163</v>
      </c>
      <c r="E158" s="212" t="s">
        <v>27</v>
      </c>
      <c r="F158" s="211">
        <v>248</v>
      </c>
      <c r="G158" s="212" t="s">
        <v>30</v>
      </c>
      <c r="H158" s="297">
        <v>5</v>
      </c>
      <c r="I158" s="202">
        <v>11418</v>
      </c>
      <c r="J158" s="202">
        <v>885</v>
      </c>
      <c r="K158" s="202">
        <v>0</v>
      </c>
      <c r="L158" s="202">
        <v>893</v>
      </c>
      <c r="M158" s="279">
        <v>13196</v>
      </c>
      <c r="O158" s="281">
        <v>0</v>
      </c>
      <c r="P158" s="282">
        <v>0</v>
      </c>
      <c r="Q158" s="205">
        <v>0.09</v>
      </c>
      <c r="R158" s="205">
        <v>4.9600993687720175E-2</v>
      </c>
      <c r="S158" s="272">
        <f t="shared" si="13"/>
        <v>0</v>
      </c>
      <c r="U158" s="287">
        <v>61515</v>
      </c>
      <c r="V158" s="288">
        <v>0</v>
      </c>
      <c r="W158" s="288">
        <v>0</v>
      </c>
      <c r="X158" s="288">
        <v>0</v>
      </c>
      <c r="Y158" s="288">
        <v>4465</v>
      </c>
      <c r="Z158" s="279">
        <f t="shared" si="14"/>
        <v>65980</v>
      </c>
      <c r="AB158" s="275">
        <v>0</v>
      </c>
      <c r="AC158" s="204">
        <v>0</v>
      </c>
      <c r="AD158" s="202">
        <v>0</v>
      </c>
      <c r="AE158" s="202">
        <v>0</v>
      </c>
      <c r="AF158" s="276">
        <v>0</v>
      </c>
      <c r="AH158" s="227">
        <f t="shared" si="10"/>
        <v>0</v>
      </c>
      <c r="AI158" s="228">
        <f t="shared" si="11"/>
        <v>0</v>
      </c>
      <c r="AJ158" s="229">
        <f t="shared" si="12"/>
        <v>0</v>
      </c>
      <c r="AN158" s="138"/>
      <c r="AO158" s="138"/>
      <c r="AP158" s="138"/>
      <c r="AQ158" s="138"/>
      <c r="AR158" s="138"/>
      <c r="AS158" s="138"/>
      <c r="AT158" s="138"/>
      <c r="AU158" s="138"/>
    </row>
    <row r="159" spans="1:47" s="139" customFormat="1" ht="13.8" x14ac:dyDescent="0.3">
      <c r="A159" s="277">
        <v>429</v>
      </c>
      <c r="B159" s="211">
        <v>429163258</v>
      </c>
      <c r="C159" s="212" t="s">
        <v>114</v>
      </c>
      <c r="D159" s="211">
        <v>163</v>
      </c>
      <c r="E159" s="212" t="s">
        <v>27</v>
      </c>
      <c r="F159" s="211">
        <v>258</v>
      </c>
      <c r="G159" s="212" t="s">
        <v>97</v>
      </c>
      <c r="H159" s="297">
        <v>13</v>
      </c>
      <c r="I159" s="202">
        <v>13479</v>
      </c>
      <c r="J159" s="202">
        <v>3889</v>
      </c>
      <c r="K159" s="202">
        <v>0</v>
      </c>
      <c r="L159" s="202">
        <v>893</v>
      </c>
      <c r="M159" s="279">
        <v>18261</v>
      </c>
      <c r="O159" s="281">
        <v>0</v>
      </c>
      <c r="P159" s="282">
        <v>0</v>
      </c>
      <c r="Q159" s="205">
        <v>0.09</v>
      </c>
      <c r="R159" s="205">
        <v>9.5256771441533661E-2</v>
      </c>
      <c r="S159" s="272">
        <f t="shared" si="13"/>
        <v>0</v>
      </c>
      <c r="U159" s="287">
        <v>243204</v>
      </c>
      <c r="V159" s="288">
        <v>0</v>
      </c>
      <c r="W159" s="288">
        <v>-17420</v>
      </c>
      <c r="X159" s="288">
        <v>0</v>
      </c>
      <c r="Y159" s="288">
        <v>11609</v>
      </c>
      <c r="Z159" s="279">
        <f t="shared" si="14"/>
        <v>237393</v>
      </c>
      <c r="AB159" s="275">
        <v>13</v>
      </c>
      <c r="AC159" s="204">
        <v>1.0032189770072923</v>
      </c>
      <c r="AD159" s="202">
        <v>18317</v>
      </c>
      <c r="AE159" s="202">
        <v>0</v>
      </c>
      <c r="AF159" s="276">
        <v>0</v>
      </c>
      <c r="AH159" s="227">
        <f t="shared" si="10"/>
        <v>0</v>
      </c>
      <c r="AI159" s="228">
        <f t="shared" si="11"/>
        <v>0</v>
      </c>
      <c r="AJ159" s="229">
        <f t="shared" si="12"/>
        <v>0</v>
      </c>
      <c r="AN159" s="138"/>
      <c r="AO159" s="138"/>
      <c r="AP159" s="138"/>
      <c r="AQ159" s="138"/>
      <c r="AR159" s="138"/>
      <c r="AS159" s="138"/>
      <c r="AT159" s="138"/>
      <c r="AU159" s="138"/>
    </row>
    <row r="160" spans="1:47" s="139" customFormat="1" ht="13.8" x14ac:dyDescent="0.3">
      <c r="A160" s="277">
        <v>429</v>
      </c>
      <c r="B160" s="211">
        <v>429163262</v>
      </c>
      <c r="C160" s="212" t="s">
        <v>114</v>
      </c>
      <c r="D160" s="211">
        <v>163</v>
      </c>
      <c r="E160" s="212" t="s">
        <v>27</v>
      </c>
      <c r="F160" s="211">
        <v>262</v>
      </c>
      <c r="G160" s="212" t="s">
        <v>31</v>
      </c>
      <c r="H160" s="297">
        <v>6</v>
      </c>
      <c r="I160" s="202">
        <v>11137</v>
      </c>
      <c r="J160" s="202">
        <v>5224</v>
      </c>
      <c r="K160" s="202">
        <v>0</v>
      </c>
      <c r="L160" s="202">
        <v>893</v>
      </c>
      <c r="M160" s="279">
        <v>17254</v>
      </c>
      <c r="O160" s="281">
        <v>0</v>
      </c>
      <c r="P160" s="282">
        <v>0</v>
      </c>
      <c r="Q160" s="205">
        <v>0.09</v>
      </c>
      <c r="R160" s="205">
        <v>6.2729250969370418E-2</v>
      </c>
      <c r="S160" s="272">
        <f t="shared" si="13"/>
        <v>0</v>
      </c>
      <c r="U160" s="287">
        <v>98166</v>
      </c>
      <c r="V160" s="288">
        <v>0</v>
      </c>
      <c r="W160" s="288">
        <v>0</v>
      </c>
      <c r="X160" s="288">
        <v>0</v>
      </c>
      <c r="Y160" s="288">
        <v>5358</v>
      </c>
      <c r="Z160" s="279">
        <f t="shared" si="14"/>
        <v>103524</v>
      </c>
      <c r="AB160" s="275">
        <v>0</v>
      </c>
      <c r="AC160" s="204">
        <v>0</v>
      </c>
      <c r="AD160" s="202">
        <v>0</v>
      </c>
      <c r="AE160" s="202">
        <v>0</v>
      </c>
      <c r="AF160" s="276">
        <v>0</v>
      </c>
      <c r="AH160" s="227">
        <f t="shared" si="10"/>
        <v>0</v>
      </c>
      <c r="AI160" s="228">
        <f t="shared" si="11"/>
        <v>0</v>
      </c>
      <c r="AJ160" s="229">
        <f t="shared" si="12"/>
        <v>0</v>
      </c>
      <c r="AN160" s="138"/>
      <c r="AO160" s="138"/>
      <c r="AP160" s="138"/>
      <c r="AQ160" s="138"/>
      <c r="AR160" s="138"/>
      <c r="AS160" s="138"/>
      <c r="AT160" s="138"/>
      <c r="AU160" s="138"/>
    </row>
    <row r="161" spans="1:47" s="139" customFormat="1" ht="13.8" x14ac:dyDescent="0.3">
      <c r="A161" s="277">
        <v>429</v>
      </c>
      <c r="B161" s="211">
        <v>429163291</v>
      </c>
      <c r="C161" s="212" t="s">
        <v>114</v>
      </c>
      <c r="D161" s="211">
        <v>163</v>
      </c>
      <c r="E161" s="212" t="s">
        <v>27</v>
      </c>
      <c r="F161" s="211">
        <v>291</v>
      </c>
      <c r="G161" s="212" t="s">
        <v>118</v>
      </c>
      <c r="H161" s="297">
        <v>7</v>
      </c>
      <c r="I161" s="202">
        <v>10148</v>
      </c>
      <c r="J161" s="202">
        <v>5597</v>
      </c>
      <c r="K161" s="202">
        <v>0</v>
      </c>
      <c r="L161" s="202">
        <v>893</v>
      </c>
      <c r="M161" s="279">
        <v>16638</v>
      </c>
      <c r="O161" s="281">
        <v>0</v>
      </c>
      <c r="P161" s="282">
        <v>0</v>
      </c>
      <c r="Q161" s="205">
        <v>0.09</v>
      </c>
      <c r="R161" s="205">
        <v>1.1294604160528455E-2</v>
      </c>
      <c r="S161" s="272">
        <f t="shared" si="13"/>
        <v>0</v>
      </c>
      <c r="U161" s="287">
        <v>110215</v>
      </c>
      <c r="V161" s="288">
        <v>0</v>
      </c>
      <c r="W161" s="288">
        <v>0</v>
      </c>
      <c r="X161" s="288">
        <v>0</v>
      </c>
      <c r="Y161" s="288">
        <v>6251</v>
      </c>
      <c r="Z161" s="279">
        <f t="shared" si="14"/>
        <v>116466</v>
      </c>
      <c r="AB161" s="275">
        <v>0</v>
      </c>
      <c r="AC161" s="204">
        <v>0</v>
      </c>
      <c r="AD161" s="202">
        <v>0</v>
      </c>
      <c r="AE161" s="202">
        <v>0</v>
      </c>
      <c r="AF161" s="276">
        <v>0</v>
      </c>
      <c r="AH161" s="227">
        <f t="shared" si="10"/>
        <v>0</v>
      </c>
      <c r="AI161" s="228">
        <f t="shared" si="11"/>
        <v>0</v>
      </c>
      <c r="AJ161" s="229">
        <f t="shared" si="12"/>
        <v>0</v>
      </c>
      <c r="AN161" s="138"/>
      <c r="AO161" s="138"/>
      <c r="AP161" s="138"/>
      <c r="AQ161" s="138"/>
      <c r="AR161" s="138"/>
      <c r="AS161" s="138"/>
      <c r="AT161" s="138"/>
      <c r="AU161" s="138"/>
    </row>
    <row r="162" spans="1:47" s="139" customFormat="1" ht="13.8" x14ac:dyDescent="0.3">
      <c r="A162" s="277">
        <v>430</v>
      </c>
      <c r="B162" s="211">
        <v>430170009</v>
      </c>
      <c r="C162" s="212" t="s">
        <v>119</v>
      </c>
      <c r="D162" s="211">
        <v>170</v>
      </c>
      <c r="E162" s="212" t="s">
        <v>87</v>
      </c>
      <c r="F162" s="211">
        <v>9</v>
      </c>
      <c r="G162" s="212" t="s">
        <v>108</v>
      </c>
      <c r="H162" s="297">
        <v>1</v>
      </c>
      <c r="I162" s="202">
        <v>10588</v>
      </c>
      <c r="J162" s="202">
        <v>6766</v>
      </c>
      <c r="K162" s="202">
        <v>0</v>
      </c>
      <c r="L162" s="202">
        <v>893</v>
      </c>
      <c r="M162" s="279">
        <v>18247</v>
      </c>
      <c r="O162" s="281">
        <v>8.2135523613963042E-3</v>
      </c>
      <c r="P162" s="282">
        <v>0</v>
      </c>
      <c r="Q162" s="205">
        <v>0.09</v>
      </c>
      <c r="R162" s="205">
        <v>2.553844673629116E-3</v>
      </c>
      <c r="S162" s="272">
        <f t="shared" si="13"/>
        <v>0</v>
      </c>
      <c r="U162" s="287">
        <v>17211</v>
      </c>
      <c r="V162" s="288">
        <v>0</v>
      </c>
      <c r="W162" s="288">
        <v>0</v>
      </c>
      <c r="X162" s="288">
        <v>0</v>
      </c>
      <c r="Y162" s="288">
        <v>886</v>
      </c>
      <c r="Z162" s="279">
        <f t="shared" si="14"/>
        <v>18097</v>
      </c>
      <c r="AB162" s="275">
        <v>0</v>
      </c>
      <c r="AC162" s="204">
        <v>0</v>
      </c>
      <c r="AD162" s="202">
        <v>0</v>
      </c>
      <c r="AE162" s="202">
        <v>0</v>
      </c>
      <c r="AF162" s="276">
        <v>0</v>
      </c>
      <c r="AH162" s="227">
        <f t="shared" si="10"/>
        <v>0</v>
      </c>
      <c r="AI162" s="228">
        <f t="shared" si="11"/>
        <v>0</v>
      </c>
      <c r="AJ162" s="229">
        <f t="shared" si="12"/>
        <v>0</v>
      </c>
      <c r="AN162" s="138"/>
      <c r="AO162" s="138"/>
      <c r="AP162" s="138"/>
      <c r="AQ162" s="138"/>
      <c r="AR162" s="138"/>
      <c r="AS162" s="138"/>
      <c r="AT162" s="138"/>
      <c r="AU162" s="138"/>
    </row>
    <row r="163" spans="1:47" s="139" customFormat="1" ht="13.8" x14ac:dyDescent="0.3">
      <c r="A163" s="277">
        <v>430</v>
      </c>
      <c r="B163" s="211">
        <v>430170014</v>
      </c>
      <c r="C163" s="212" t="s">
        <v>119</v>
      </c>
      <c r="D163" s="211">
        <v>170</v>
      </c>
      <c r="E163" s="212" t="s">
        <v>87</v>
      </c>
      <c r="F163" s="211">
        <v>14</v>
      </c>
      <c r="G163" s="212" t="s">
        <v>83</v>
      </c>
      <c r="H163" s="297">
        <v>12</v>
      </c>
      <c r="I163" s="202">
        <v>11021</v>
      </c>
      <c r="J163" s="202">
        <v>3441</v>
      </c>
      <c r="K163" s="202">
        <v>0</v>
      </c>
      <c r="L163" s="202">
        <v>893</v>
      </c>
      <c r="M163" s="279">
        <v>15355</v>
      </c>
      <c r="O163" s="281">
        <v>9.8562628336755623E-2</v>
      </c>
      <c r="P163" s="282">
        <v>0</v>
      </c>
      <c r="Q163" s="205">
        <v>0.09</v>
      </c>
      <c r="R163" s="205">
        <v>8.7256668614336865E-3</v>
      </c>
      <c r="S163" s="272">
        <f t="shared" si="13"/>
        <v>0</v>
      </c>
      <c r="U163" s="287">
        <v>172116</v>
      </c>
      <c r="V163" s="288">
        <v>0</v>
      </c>
      <c r="W163" s="288">
        <v>0</v>
      </c>
      <c r="X163" s="288">
        <v>0</v>
      </c>
      <c r="Y163" s="288">
        <v>10632</v>
      </c>
      <c r="Z163" s="279">
        <f t="shared" si="14"/>
        <v>182748</v>
      </c>
      <c r="AB163" s="275">
        <v>0</v>
      </c>
      <c r="AC163" s="204">
        <v>0</v>
      </c>
      <c r="AD163" s="202">
        <v>0</v>
      </c>
      <c r="AE163" s="202">
        <v>0</v>
      </c>
      <c r="AF163" s="276">
        <v>0</v>
      </c>
      <c r="AH163" s="227">
        <f t="shared" si="10"/>
        <v>0</v>
      </c>
      <c r="AI163" s="228">
        <f t="shared" si="11"/>
        <v>0</v>
      </c>
      <c r="AJ163" s="229">
        <f t="shared" si="12"/>
        <v>0</v>
      </c>
      <c r="AN163" s="138"/>
      <c r="AO163" s="138"/>
      <c r="AP163" s="138"/>
      <c r="AQ163" s="138"/>
      <c r="AR163" s="138"/>
      <c r="AS163" s="138"/>
      <c r="AT163" s="138"/>
      <c r="AU163" s="138"/>
    </row>
    <row r="164" spans="1:47" s="139" customFormat="1" ht="13.8" x14ac:dyDescent="0.3">
      <c r="A164" s="277">
        <v>430</v>
      </c>
      <c r="B164" s="211">
        <v>430170025</v>
      </c>
      <c r="C164" s="212" t="s">
        <v>119</v>
      </c>
      <c r="D164" s="211">
        <v>170</v>
      </c>
      <c r="E164" s="212" t="s">
        <v>87</v>
      </c>
      <c r="F164" s="211">
        <v>25</v>
      </c>
      <c r="G164" s="212" t="s">
        <v>120</v>
      </c>
      <c r="H164" s="297">
        <v>3</v>
      </c>
      <c r="I164" s="202">
        <v>12413</v>
      </c>
      <c r="J164" s="202">
        <v>4907</v>
      </c>
      <c r="K164" s="202">
        <v>0</v>
      </c>
      <c r="L164" s="202">
        <v>893</v>
      </c>
      <c r="M164" s="279">
        <v>18213</v>
      </c>
      <c r="O164" s="281">
        <v>2.4640657084188913E-2</v>
      </c>
      <c r="P164" s="282">
        <v>0</v>
      </c>
      <c r="Q164" s="205">
        <v>0.09</v>
      </c>
      <c r="R164" s="205">
        <v>2.2728145559216779E-2</v>
      </c>
      <c r="S164" s="272">
        <f t="shared" si="13"/>
        <v>0</v>
      </c>
      <c r="U164" s="287">
        <v>51534</v>
      </c>
      <c r="V164" s="288">
        <v>0</v>
      </c>
      <c r="W164" s="288">
        <v>0</v>
      </c>
      <c r="X164" s="288">
        <v>0</v>
      </c>
      <c r="Y164" s="288">
        <v>2658</v>
      </c>
      <c r="Z164" s="279">
        <f t="shared" si="14"/>
        <v>54192</v>
      </c>
      <c r="AB164" s="275">
        <v>0</v>
      </c>
      <c r="AC164" s="204">
        <v>0</v>
      </c>
      <c r="AD164" s="202">
        <v>0</v>
      </c>
      <c r="AE164" s="202">
        <v>0</v>
      </c>
      <c r="AF164" s="276">
        <v>0</v>
      </c>
      <c r="AH164" s="227">
        <f t="shared" si="10"/>
        <v>0</v>
      </c>
      <c r="AI164" s="228">
        <f t="shared" si="11"/>
        <v>0</v>
      </c>
      <c r="AJ164" s="229">
        <f t="shared" si="12"/>
        <v>0</v>
      </c>
      <c r="AN164" s="138"/>
      <c r="AO164" s="138"/>
      <c r="AP164" s="138"/>
      <c r="AQ164" s="138"/>
      <c r="AR164" s="138"/>
      <c r="AS164" s="138"/>
      <c r="AT164" s="138"/>
      <c r="AU164" s="138"/>
    </row>
    <row r="165" spans="1:47" s="139" customFormat="1" ht="13.8" x14ac:dyDescent="0.3">
      <c r="A165" s="277">
        <v>430</v>
      </c>
      <c r="B165" s="211">
        <v>430170056</v>
      </c>
      <c r="C165" s="212" t="s">
        <v>119</v>
      </c>
      <c r="D165" s="211">
        <v>170</v>
      </c>
      <c r="E165" s="212" t="s">
        <v>87</v>
      </c>
      <c r="F165" s="211">
        <v>56</v>
      </c>
      <c r="G165" s="212" t="s">
        <v>153</v>
      </c>
      <c r="H165" s="297">
        <v>1</v>
      </c>
      <c r="I165" s="202">
        <v>9986.1853672477428</v>
      </c>
      <c r="J165" s="202">
        <v>3404</v>
      </c>
      <c r="K165" s="202">
        <v>0</v>
      </c>
      <c r="L165" s="202">
        <v>893</v>
      </c>
      <c r="M165" s="279">
        <v>14283.185367247743</v>
      </c>
      <c r="O165" s="281">
        <v>8.2135523613963042E-3</v>
      </c>
      <c r="P165" s="282">
        <v>0</v>
      </c>
      <c r="Q165" s="205">
        <v>0.09</v>
      </c>
      <c r="R165" s="205">
        <v>2.0967747793561305E-2</v>
      </c>
      <c r="S165" s="272">
        <f t="shared" si="13"/>
        <v>0</v>
      </c>
      <c r="U165" s="287">
        <v>13280</v>
      </c>
      <c r="V165" s="288">
        <v>0</v>
      </c>
      <c r="W165" s="288">
        <v>0</v>
      </c>
      <c r="X165" s="288">
        <v>0</v>
      </c>
      <c r="Y165" s="288">
        <v>886</v>
      </c>
      <c r="Z165" s="279">
        <f t="shared" si="14"/>
        <v>14166</v>
      </c>
      <c r="AB165" s="275">
        <v>0</v>
      </c>
      <c r="AC165" s="204">
        <v>0</v>
      </c>
      <c r="AD165" s="202">
        <v>0</v>
      </c>
      <c r="AE165" s="202">
        <v>0</v>
      </c>
      <c r="AF165" s="276">
        <v>0</v>
      </c>
      <c r="AH165" s="227">
        <f t="shared" si="10"/>
        <v>0</v>
      </c>
      <c r="AI165" s="228">
        <f t="shared" si="11"/>
        <v>0</v>
      </c>
      <c r="AJ165" s="229">
        <f t="shared" si="12"/>
        <v>0</v>
      </c>
      <c r="AN165" s="138"/>
      <c r="AO165" s="138"/>
      <c r="AP165" s="138"/>
      <c r="AQ165" s="138"/>
      <c r="AR165" s="138"/>
      <c r="AS165" s="138"/>
      <c r="AT165" s="138"/>
      <c r="AU165" s="138"/>
    </row>
    <row r="166" spans="1:47" s="139" customFormat="1" ht="13.8" x14ac:dyDescent="0.3">
      <c r="A166" s="277">
        <v>430</v>
      </c>
      <c r="B166" s="211">
        <v>430170064</v>
      </c>
      <c r="C166" s="212" t="s">
        <v>119</v>
      </c>
      <c r="D166" s="211">
        <v>170</v>
      </c>
      <c r="E166" s="212" t="s">
        <v>87</v>
      </c>
      <c r="F166" s="211">
        <v>64</v>
      </c>
      <c r="G166" s="212" t="s">
        <v>121</v>
      </c>
      <c r="H166" s="297">
        <v>68</v>
      </c>
      <c r="I166" s="202">
        <v>10030</v>
      </c>
      <c r="J166" s="202">
        <v>1665</v>
      </c>
      <c r="K166" s="202">
        <v>0</v>
      </c>
      <c r="L166" s="202">
        <v>893</v>
      </c>
      <c r="M166" s="279">
        <v>12588</v>
      </c>
      <c r="O166" s="281">
        <v>0.55852156057494917</v>
      </c>
      <c r="P166" s="282">
        <v>0</v>
      </c>
      <c r="Q166" s="205">
        <v>0.18</v>
      </c>
      <c r="R166" s="205">
        <v>3.127460392934913E-2</v>
      </c>
      <c r="S166" s="272">
        <f t="shared" si="13"/>
        <v>0</v>
      </c>
      <c r="U166" s="287">
        <v>788732</v>
      </c>
      <c r="V166" s="288">
        <v>0</v>
      </c>
      <c r="W166" s="288">
        <v>0</v>
      </c>
      <c r="X166" s="288">
        <v>0</v>
      </c>
      <c r="Y166" s="288">
        <v>60248</v>
      </c>
      <c r="Z166" s="279">
        <f t="shared" si="14"/>
        <v>848980</v>
      </c>
      <c r="AB166" s="275">
        <v>0</v>
      </c>
      <c r="AC166" s="204">
        <v>0</v>
      </c>
      <c r="AD166" s="202">
        <v>0</v>
      </c>
      <c r="AE166" s="202">
        <v>0</v>
      </c>
      <c r="AF166" s="276">
        <v>0</v>
      </c>
      <c r="AH166" s="227">
        <f t="shared" si="10"/>
        <v>0</v>
      </c>
      <c r="AI166" s="228">
        <f t="shared" si="11"/>
        <v>0</v>
      </c>
      <c r="AJ166" s="229">
        <f t="shared" si="12"/>
        <v>0</v>
      </c>
      <c r="AN166" s="138"/>
      <c r="AO166" s="138"/>
      <c r="AP166" s="138"/>
      <c r="AQ166" s="138"/>
      <c r="AR166" s="138"/>
      <c r="AS166" s="138"/>
      <c r="AT166" s="138"/>
      <c r="AU166" s="138"/>
    </row>
    <row r="167" spans="1:47" s="139" customFormat="1" ht="13.8" x14ac:dyDescent="0.3">
      <c r="A167" s="277">
        <v>430</v>
      </c>
      <c r="B167" s="211">
        <v>430170100</v>
      </c>
      <c r="C167" s="212" t="s">
        <v>119</v>
      </c>
      <c r="D167" s="211">
        <v>170</v>
      </c>
      <c r="E167" s="212" t="s">
        <v>87</v>
      </c>
      <c r="F167" s="211">
        <v>100</v>
      </c>
      <c r="G167" s="212" t="s">
        <v>79</v>
      </c>
      <c r="H167" s="297">
        <v>13</v>
      </c>
      <c r="I167" s="202">
        <v>10137</v>
      </c>
      <c r="J167" s="202">
        <v>4598</v>
      </c>
      <c r="K167" s="202">
        <v>0</v>
      </c>
      <c r="L167" s="202">
        <v>893</v>
      </c>
      <c r="M167" s="279">
        <v>15628</v>
      </c>
      <c r="O167" s="281">
        <v>0.10677618069815192</v>
      </c>
      <c r="P167" s="282">
        <v>0</v>
      </c>
      <c r="Q167" s="205">
        <v>0.09</v>
      </c>
      <c r="R167" s="205">
        <v>3.1961022385676552E-2</v>
      </c>
      <c r="S167" s="272">
        <f t="shared" si="13"/>
        <v>0</v>
      </c>
      <c r="U167" s="287">
        <v>189982</v>
      </c>
      <c r="V167" s="288">
        <v>0</v>
      </c>
      <c r="W167" s="288">
        <v>0</v>
      </c>
      <c r="X167" s="288">
        <v>0</v>
      </c>
      <c r="Y167" s="288">
        <v>11518</v>
      </c>
      <c r="Z167" s="279">
        <f t="shared" si="14"/>
        <v>201500</v>
      </c>
      <c r="AB167" s="275">
        <v>0</v>
      </c>
      <c r="AC167" s="204">
        <v>0</v>
      </c>
      <c r="AD167" s="202">
        <v>0</v>
      </c>
      <c r="AE167" s="202">
        <v>0</v>
      </c>
      <c r="AF167" s="276">
        <v>0</v>
      </c>
      <c r="AH167" s="227">
        <f t="shared" si="10"/>
        <v>0</v>
      </c>
      <c r="AI167" s="228">
        <f t="shared" si="11"/>
        <v>0</v>
      </c>
      <c r="AJ167" s="229">
        <f t="shared" si="12"/>
        <v>0</v>
      </c>
      <c r="AN167" s="138"/>
      <c r="AO167" s="138"/>
      <c r="AP167" s="138"/>
      <c r="AQ167" s="138"/>
      <c r="AR167" s="138"/>
      <c r="AS167" s="138"/>
      <c r="AT167" s="138"/>
      <c r="AU167" s="138"/>
    </row>
    <row r="168" spans="1:47" s="139" customFormat="1" ht="13.8" x14ac:dyDescent="0.3">
      <c r="A168" s="277">
        <v>430</v>
      </c>
      <c r="B168" s="211">
        <v>430170110</v>
      </c>
      <c r="C168" s="212" t="s">
        <v>119</v>
      </c>
      <c r="D168" s="211">
        <v>170</v>
      </c>
      <c r="E168" s="212" t="s">
        <v>87</v>
      </c>
      <c r="F168" s="211">
        <v>110</v>
      </c>
      <c r="G168" s="212" t="s">
        <v>122</v>
      </c>
      <c r="H168" s="297">
        <v>22</v>
      </c>
      <c r="I168" s="202">
        <v>10447</v>
      </c>
      <c r="J168" s="202">
        <v>2121</v>
      </c>
      <c r="K168" s="202">
        <v>0</v>
      </c>
      <c r="L168" s="202">
        <v>893</v>
      </c>
      <c r="M168" s="279">
        <v>13461</v>
      </c>
      <c r="O168" s="281">
        <v>0.18069815195071873</v>
      </c>
      <c r="P168" s="282">
        <v>0</v>
      </c>
      <c r="Q168" s="205">
        <v>0.09</v>
      </c>
      <c r="R168" s="205">
        <v>7.6393824645962696E-3</v>
      </c>
      <c r="S168" s="272">
        <f t="shared" si="13"/>
        <v>0</v>
      </c>
      <c r="U168" s="287">
        <v>274230</v>
      </c>
      <c r="V168" s="288">
        <v>0</v>
      </c>
      <c r="W168" s="288">
        <v>0</v>
      </c>
      <c r="X168" s="288">
        <v>0</v>
      </c>
      <c r="Y168" s="288">
        <v>19492</v>
      </c>
      <c r="Z168" s="279">
        <f t="shared" si="14"/>
        <v>293722</v>
      </c>
      <c r="AB168" s="275">
        <v>0</v>
      </c>
      <c r="AC168" s="204">
        <v>0</v>
      </c>
      <c r="AD168" s="202">
        <v>0</v>
      </c>
      <c r="AE168" s="202">
        <v>0</v>
      </c>
      <c r="AF168" s="276">
        <v>0</v>
      </c>
      <c r="AH168" s="227">
        <f t="shared" si="10"/>
        <v>0</v>
      </c>
      <c r="AI168" s="228">
        <f t="shared" si="11"/>
        <v>0</v>
      </c>
      <c r="AJ168" s="229">
        <f t="shared" si="12"/>
        <v>0</v>
      </c>
      <c r="AN168" s="138"/>
      <c r="AO168" s="138"/>
      <c r="AP168" s="138"/>
      <c r="AQ168" s="138"/>
      <c r="AR168" s="138"/>
      <c r="AS168" s="138"/>
      <c r="AT168" s="138"/>
      <c r="AU168" s="138"/>
    </row>
    <row r="169" spans="1:47" s="139" customFormat="1" ht="13.8" x14ac:dyDescent="0.3">
      <c r="A169" s="277">
        <v>430</v>
      </c>
      <c r="B169" s="211">
        <v>430170136</v>
      </c>
      <c r="C169" s="212" t="s">
        <v>119</v>
      </c>
      <c r="D169" s="211">
        <v>170</v>
      </c>
      <c r="E169" s="212" t="s">
        <v>87</v>
      </c>
      <c r="F169" s="211">
        <v>136</v>
      </c>
      <c r="G169" s="212" t="s">
        <v>85</v>
      </c>
      <c r="H169" s="297">
        <v>2</v>
      </c>
      <c r="I169" s="202">
        <v>10588</v>
      </c>
      <c r="J169" s="202">
        <v>3484</v>
      </c>
      <c r="K169" s="202">
        <v>0</v>
      </c>
      <c r="L169" s="202">
        <v>893</v>
      </c>
      <c r="M169" s="279">
        <v>14965</v>
      </c>
      <c r="O169" s="281">
        <v>1.6427104722792608E-2</v>
      </c>
      <c r="P169" s="282">
        <v>0</v>
      </c>
      <c r="Q169" s="205">
        <v>0.09</v>
      </c>
      <c r="R169" s="205">
        <v>4.4301650263093304E-3</v>
      </c>
      <c r="S169" s="272">
        <f t="shared" si="13"/>
        <v>0</v>
      </c>
      <c r="U169" s="287">
        <v>27912</v>
      </c>
      <c r="V169" s="288">
        <v>0</v>
      </c>
      <c r="W169" s="288">
        <v>0</v>
      </c>
      <c r="X169" s="288">
        <v>0</v>
      </c>
      <c r="Y169" s="288">
        <v>1772</v>
      </c>
      <c r="Z169" s="279">
        <f t="shared" si="14"/>
        <v>29684</v>
      </c>
      <c r="AB169" s="275">
        <v>0</v>
      </c>
      <c r="AC169" s="204">
        <v>0</v>
      </c>
      <c r="AD169" s="202">
        <v>0</v>
      </c>
      <c r="AE169" s="202">
        <v>0</v>
      </c>
      <c r="AF169" s="276">
        <v>0</v>
      </c>
      <c r="AH169" s="227">
        <f t="shared" si="10"/>
        <v>0</v>
      </c>
      <c r="AI169" s="228">
        <f t="shared" si="11"/>
        <v>0</v>
      </c>
      <c r="AJ169" s="229">
        <f t="shared" si="12"/>
        <v>0</v>
      </c>
      <c r="AN169" s="138"/>
      <c r="AO169" s="138"/>
      <c r="AP169" s="138"/>
      <c r="AQ169" s="138"/>
      <c r="AR169" s="138"/>
      <c r="AS169" s="138"/>
      <c r="AT169" s="138"/>
      <c r="AU169" s="138"/>
    </row>
    <row r="170" spans="1:47" s="139" customFormat="1" ht="13.8" x14ac:dyDescent="0.3">
      <c r="A170" s="277">
        <v>430</v>
      </c>
      <c r="B170" s="211">
        <v>430170139</v>
      </c>
      <c r="C170" s="212" t="s">
        <v>119</v>
      </c>
      <c r="D170" s="211">
        <v>170</v>
      </c>
      <c r="E170" s="212" t="s">
        <v>87</v>
      </c>
      <c r="F170" s="211">
        <v>139</v>
      </c>
      <c r="G170" s="212" t="s">
        <v>86</v>
      </c>
      <c r="H170" s="297">
        <v>7</v>
      </c>
      <c r="I170" s="202">
        <v>11580</v>
      </c>
      <c r="J170" s="202">
        <v>4010</v>
      </c>
      <c r="K170" s="202">
        <v>0</v>
      </c>
      <c r="L170" s="202">
        <v>893</v>
      </c>
      <c r="M170" s="279">
        <v>16483</v>
      </c>
      <c r="O170" s="281">
        <v>5.7494866529774119E-2</v>
      </c>
      <c r="P170" s="282">
        <v>0</v>
      </c>
      <c r="Q170" s="205">
        <v>0.09</v>
      </c>
      <c r="R170" s="205">
        <v>3.7873387433055784E-3</v>
      </c>
      <c r="S170" s="272">
        <f t="shared" si="13"/>
        <v>0</v>
      </c>
      <c r="U170" s="287">
        <v>108234</v>
      </c>
      <c r="V170" s="288">
        <v>0</v>
      </c>
      <c r="W170" s="288">
        <v>0</v>
      </c>
      <c r="X170" s="288">
        <v>0</v>
      </c>
      <c r="Y170" s="288">
        <v>6202</v>
      </c>
      <c r="Z170" s="279">
        <f t="shared" si="14"/>
        <v>114436</v>
      </c>
      <c r="AB170" s="275">
        <v>0</v>
      </c>
      <c r="AC170" s="204">
        <v>0</v>
      </c>
      <c r="AD170" s="202">
        <v>0</v>
      </c>
      <c r="AE170" s="202">
        <v>0</v>
      </c>
      <c r="AF170" s="276">
        <v>0</v>
      </c>
      <c r="AH170" s="227">
        <f t="shared" si="10"/>
        <v>0</v>
      </c>
      <c r="AI170" s="228">
        <f t="shared" si="11"/>
        <v>0</v>
      </c>
      <c r="AJ170" s="229">
        <f t="shared" si="12"/>
        <v>0</v>
      </c>
      <c r="AN170" s="138"/>
      <c r="AO170" s="138"/>
      <c r="AP170" s="138"/>
      <c r="AQ170" s="138"/>
      <c r="AR170" s="138"/>
      <c r="AS170" s="138"/>
      <c r="AT170" s="138"/>
      <c r="AU170" s="138"/>
    </row>
    <row r="171" spans="1:47" s="139" customFormat="1" ht="13.8" x14ac:dyDescent="0.3">
      <c r="A171" s="277">
        <v>430</v>
      </c>
      <c r="B171" s="211">
        <v>430170141</v>
      </c>
      <c r="C171" s="212" t="s">
        <v>119</v>
      </c>
      <c r="D171" s="211">
        <v>170</v>
      </c>
      <c r="E171" s="212" t="s">
        <v>87</v>
      </c>
      <c r="F171" s="211">
        <v>141</v>
      </c>
      <c r="G171" s="212" t="s">
        <v>123</v>
      </c>
      <c r="H171" s="297">
        <v>134</v>
      </c>
      <c r="I171" s="202">
        <v>10001</v>
      </c>
      <c r="J171" s="202">
        <v>4459</v>
      </c>
      <c r="K171" s="202">
        <v>0</v>
      </c>
      <c r="L171" s="202">
        <v>893</v>
      </c>
      <c r="M171" s="279">
        <v>15353</v>
      </c>
      <c r="O171" s="281">
        <v>1.1006160164271046</v>
      </c>
      <c r="P171" s="282">
        <v>0</v>
      </c>
      <c r="Q171" s="205">
        <v>0.09</v>
      </c>
      <c r="R171" s="205">
        <v>4.3727778478523216E-2</v>
      </c>
      <c r="S171" s="272">
        <f t="shared" si="13"/>
        <v>0</v>
      </c>
      <c r="U171" s="287">
        <v>1921694</v>
      </c>
      <c r="V171" s="288">
        <v>0</v>
      </c>
      <c r="W171" s="288">
        <v>0</v>
      </c>
      <c r="X171" s="288">
        <v>0</v>
      </c>
      <c r="Y171" s="288">
        <v>118724</v>
      </c>
      <c r="Z171" s="279">
        <f t="shared" si="14"/>
        <v>2040418</v>
      </c>
      <c r="AB171" s="275">
        <v>0</v>
      </c>
      <c r="AC171" s="204">
        <v>0</v>
      </c>
      <c r="AD171" s="202">
        <v>0</v>
      </c>
      <c r="AE171" s="202">
        <v>0</v>
      </c>
      <c r="AF171" s="276">
        <v>0</v>
      </c>
      <c r="AH171" s="227">
        <f t="shared" si="10"/>
        <v>0</v>
      </c>
      <c r="AI171" s="228">
        <f t="shared" si="11"/>
        <v>0</v>
      </c>
      <c r="AJ171" s="229">
        <f t="shared" si="12"/>
        <v>0</v>
      </c>
      <c r="AN171" s="138"/>
      <c r="AO171" s="138"/>
      <c r="AP171" s="138"/>
      <c r="AQ171" s="138"/>
      <c r="AR171" s="138"/>
      <c r="AS171" s="138"/>
      <c r="AT171" s="138"/>
      <c r="AU171" s="138"/>
    </row>
    <row r="172" spans="1:47" s="139" customFormat="1" ht="13.8" x14ac:dyDescent="0.3">
      <c r="A172" s="277">
        <v>430</v>
      </c>
      <c r="B172" s="211">
        <v>430170153</v>
      </c>
      <c r="C172" s="212" t="s">
        <v>119</v>
      </c>
      <c r="D172" s="211">
        <v>170</v>
      </c>
      <c r="E172" s="212" t="s">
        <v>87</v>
      </c>
      <c r="F172" s="211">
        <v>153</v>
      </c>
      <c r="G172" s="212" t="s">
        <v>124</v>
      </c>
      <c r="H172" s="297">
        <v>2</v>
      </c>
      <c r="I172" s="202">
        <v>11778</v>
      </c>
      <c r="J172" s="202">
        <v>310</v>
      </c>
      <c r="K172" s="202">
        <v>0</v>
      </c>
      <c r="L172" s="202">
        <v>893</v>
      </c>
      <c r="M172" s="279">
        <v>12981</v>
      </c>
      <c r="O172" s="281">
        <v>1.6427104722792608E-2</v>
      </c>
      <c r="P172" s="282">
        <v>0</v>
      </c>
      <c r="Q172" s="205">
        <v>0.09</v>
      </c>
      <c r="R172" s="205">
        <v>1.2929724306354589E-2</v>
      </c>
      <c r="S172" s="272">
        <f t="shared" si="13"/>
        <v>0</v>
      </c>
      <c r="U172" s="287">
        <v>23978</v>
      </c>
      <c r="V172" s="288">
        <v>0</v>
      </c>
      <c r="W172" s="288">
        <v>0</v>
      </c>
      <c r="X172" s="288">
        <v>0</v>
      </c>
      <c r="Y172" s="288">
        <v>1772</v>
      </c>
      <c r="Z172" s="279">
        <f t="shared" si="14"/>
        <v>25750</v>
      </c>
      <c r="AB172" s="275">
        <v>0</v>
      </c>
      <c r="AC172" s="204">
        <v>0</v>
      </c>
      <c r="AD172" s="202">
        <v>0</v>
      </c>
      <c r="AE172" s="202">
        <v>0</v>
      </c>
      <c r="AF172" s="276">
        <v>0</v>
      </c>
      <c r="AH172" s="227">
        <f t="shared" si="10"/>
        <v>0</v>
      </c>
      <c r="AI172" s="228">
        <f t="shared" si="11"/>
        <v>0</v>
      </c>
      <c r="AJ172" s="229">
        <f t="shared" si="12"/>
        <v>0</v>
      </c>
      <c r="AN172" s="138"/>
      <c r="AO172" s="138"/>
      <c r="AP172" s="138"/>
      <c r="AQ172" s="138"/>
      <c r="AR172" s="138"/>
      <c r="AS172" s="138"/>
      <c r="AT172" s="138"/>
      <c r="AU172" s="138"/>
    </row>
    <row r="173" spans="1:47" s="139" customFormat="1" ht="13.8" x14ac:dyDescent="0.3">
      <c r="A173" s="277">
        <v>430</v>
      </c>
      <c r="B173" s="211">
        <v>430170158</v>
      </c>
      <c r="C173" s="212" t="s">
        <v>119</v>
      </c>
      <c r="D173" s="211">
        <v>170</v>
      </c>
      <c r="E173" s="212" t="s">
        <v>87</v>
      </c>
      <c r="F173" s="211">
        <v>158</v>
      </c>
      <c r="G173" s="212" t="s">
        <v>125</v>
      </c>
      <c r="H173" s="297">
        <v>2</v>
      </c>
      <c r="I173" s="202">
        <v>9687</v>
      </c>
      <c r="J173" s="202">
        <v>4931</v>
      </c>
      <c r="K173" s="202">
        <v>0</v>
      </c>
      <c r="L173" s="202">
        <v>893</v>
      </c>
      <c r="M173" s="279">
        <v>15511</v>
      </c>
      <c r="O173" s="281">
        <v>1.6427104722792608E-2</v>
      </c>
      <c r="P173" s="282">
        <v>0</v>
      </c>
      <c r="Q173" s="205">
        <v>0.09</v>
      </c>
      <c r="R173" s="205">
        <v>3.5480498223544418E-2</v>
      </c>
      <c r="S173" s="272">
        <f t="shared" si="13"/>
        <v>0</v>
      </c>
      <c r="U173" s="287">
        <v>28996</v>
      </c>
      <c r="V173" s="288">
        <v>0</v>
      </c>
      <c r="W173" s="288">
        <v>0</v>
      </c>
      <c r="X173" s="288">
        <v>0</v>
      </c>
      <c r="Y173" s="288">
        <v>1772</v>
      </c>
      <c r="Z173" s="279">
        <f t="shared" si="14"/>
        <v>30768</v>
      </c>
      <c r="AB173" s="275">
        <v>0</v>
      </c>
      <c r="AC173" s="204">
        <v>0</v>
      </c>
      <c r="AD173" s="202">
        <v>0</v>
      </c>
      <c r="AE173" s="202">
        <v>0</v>
      </c>
      <c r="AF173" s="276">
        <v>0</v>
      </c>
      <c r="AH173" s="227">
        <f t="shared" si="10"/>
        <v>0</v>
      </c>
      <c r="AI173" s="228">
        <f t="shared" si="11"/>
        <v>0</v>
      </c>
      <c r="AJ173" s="229">
        <f t="shared" si="12"/>
        <v>0</v>
      </c>
      <c r="AN173" s="138"/>
      <c r="AO173" s="138"/>
      <c r="AP173" s="138"/>
      <c r="AQ173" s="138"/>
      <c r="AR173" s="138"/>
      <c r="AS173" s="138"/>
      <c r="AT173" s="138"/>
      <c r="AU173" s="138"/>
    </row>
    <row r="174" spans="1:47" s="139" customFormat="1" ht="13.8" x14ac:dyDescent="0.3">
      <c r="A174" s="277">
        <v>430</v>
      </c>
      <c r="B174" s="211">
        <v>430170170</v>
      </c>
      <c r="C174" s="212" t="s">
        <v>119</v>
      </c>
      <c r="D174" s="211">
        <v>170</v>
      </c>
      <c r="E174" s="212" t="s">
        <v>87</v>
      </c>
      <c r="F174" s="211">
        <v>170</v>
      </c>
      <c r="G174" s="212" t="s">
        <v>87</v>
      </c>
      <c r="H174" s="297">
        <v>547</v>
      </c>
      <c r="I174" s="202">
        <v>10325</v>
      </c>
      <c r="J174" s="202">
        <v>3504</v>
      </c>
      <c r="K174" s="202">
        <v>0</v>
      </c>
      <c r="L174" s="202">
        <v>893</v>
      </c>
      <c r="M174" s="279">
        <v>14722</v>
      </c>
      <c r="O174" s="281">
        <v>4.4928131416837367</v>
      </c>
      <c r="P174" s="282">
        <v>0</v>
      </c>
      <c r="Q174" s="205">
        <v>0.09</v>
      </c>
      <c r="R174" s="205">
        <v>9.2470067562039779E-2</v>
      </c>
      <c r="S174" s="272">
        <f t="shared" si="13"/>
        <v>0</v>
      </c>
      <c r="U174" s="287">
        <v>7593597</v>
      </c>
      <c r="V174" s="288">
        <v>0</v>
      </c>
      <c r="W174" s="288">
        <v>-91492</v>
      </c>
      <c r="X174" s="288">
        <v>0</v>
      </c>
      <c r="Y174" s="288">
        <v>484553</v>
      </c>
      <c r="Z174" s="279">
        <f t="shared" si="14"/>
        <v>7986658</v>
      </c>
      <c r="AB174" s="275">
        <v>89</v>
      </c>
      <c r="AC174" s="204">
        <v>6.6160475907048459</v>
      </c>
      <c r="AD174" s="202">
        <v>97366</v>
      </c>
      <c r="AE174" s="202">
        <v>0</v>
      </c>
      <c r="AF174" s="276">
        <v>0</v>
      </c>
      <c r="AH174" s="227">
        <f t="shared" si="10"/>
        <v>0</v>
      </c>
      <c r="AI174" s="228">
        <f t="shared" si="11"/>
        <v>0</v>
      </c>
      <c r="AJ174" s="229">
        <f t="shared" si="12"/>
        <v>0</v>
      </c>
      <c r="AN174" s="138"/>
      <c r="AO174" s="138"/>
      <c r="AP174" s="138"/>
      <c r="AQ174" s="138"/>
      <c r="AR174" s="138"/>
      <c r="AS174" s="138"/>
      <c r="AT174" s="138"/>
      <c r="AU174" s="138"/>
    </row>
    <row r="175" spans="1:47" s="139" customFormat="1" ht="13.8" x14ac:dyDescent="0.3">
      <c r="A175" s="277">
        <v>430</v>
      </c>
      <c r="B175" s="211">
        <v>430170174</v>
      </c>
      <c r="C175" s="212" t="s">
        <v>119</v>
      </c>
      <c r="D175" s="211">
        <v>170</v>
      </c>
      <c r="E175" s="212" t="s">
        <v>87</v>
      </c>
      <c r="F175" s="211">
        <v>174</v>
      </c>
      <c r="G175" s="212" t="s">
        <v>126</v>
      </c>
      <c r="H175" s="297">
        <v>49</v>
      </c>
      <c r="I175" s="202">
        <v>9915</v>
      </c>
      <c r="J175" s="202">
        <v>4937</v>
      </c>
      <c r="K175" s="202">
        <v>0</v>
      </c>
      <c r="L175" s="202">
        <v>893</v>
      </c>
      <c r="M175" s="279">
        <v>15745</v>
      </c>
      <c r="O175" s="281">
        <v>0.40246406570841919</v>
      </c>
      <c r="P175" s="282">
        <v>0</v>
      </c>
      <c r="Q175" s="205">
        <v>0.09</v>
      </c>
      <c r="R175" s="205">
        <v>3.6371237288185698E-2</v>
      </c>
      <c r="S175" s="272">
        <f t="shared" si="13"/>
        <v>0</v>
      </c>
      <c r="U175" s="287">
        <v>721770</v>
      </c>
      <c r="V175" s="288">
        <v>0</v>
      </c>
      <c r="W175" s="288">
        <v>0</v>
      </c>
      <c r="X175" s="288">
        <v>0</v>
      </c>
      <c r="Y175" s="288">
        <v>43414</v>
      </c>
      <c r="Z175" s="279">
        <f t="shared" si="14"/>
        <v>765184</v>
      </c>
      <c r="AB175" s="275">
        <v>0</v>
      </c>
      <c r="AC175" s="204">
        <v>0</v>
      </c>
      <c r="AD175" s="202">
        <v>0</v>
      </c>
      <c r="AE175" s="202">
        <v>0</v>
      </c>
      <c r="AF175" s="276">
        <v>0</v>
      </c>
      <c r="AH175" s="227">
        <f t="shared" si="10"/>
        <v>0</v>
      </c>
      <c r="AI175" s="228">
        <f t="shared" si="11"/>
        <v>0</v>
      </c>
      <c r="AJ175" s="229">
        <f t="shared" si="12"/>
        <v>0</v>
      </c>
      <c r="AN175" s="138"/>
      <c r="AO175" s="138"/>
      <c r="AP175" s="138"/>
      <c r="AQ175" s="138"/>
      <c r="AR175" s="138"/>
      <c r="AS175" s="138"/>
      <c r="AT175" s="138"/>
      <c r="AU175" s="138"/>
    </row>
    <row r="176" spans="1:47" s="139" customFormat="1" ht="13.8" x14ac:dyDescent="0.3">
      <c r="A176" s="277">
        <v>430</v>
      </c>
      <c r="B176" s="211">
        <v>430170177</v>
      </c>
      <c r="C176" s="212" t="s">
        <v>119</v>
      </c>
      <c r="D176" s="211">
        <v>170</v>
      </c>
      <c r="E176" s="212" t="s">
        <v>87</v>
      </c>
      <c r="F176" s="211">
        <v>177</v>
      </c>
      <c r="G176" s="212" t="s">
        <v>127</v>
      </c>
      <c r="H176" s="297">
        <v>1</v>
      </c>
      <c r="I176" s="202">
        <v>10588</v>
      </c>
      <c r="J176" s="202">
        <v>4446</v>
      </c>
      <c r="K176" s="202">
        <v>0</v>
      </c>
      <c r="L176" s="202">
        <v>893</v>
      </c>
      <c r="M176" s="279">
        <v>15927</v>
      </c>
      <c r="O176" s="281">
        <v>8.2135523613963042E-3</v>
      </c>
      <c r="P176" s="282">
        <v>0</v>
      </c>
      <c r="Q176" s="205">
        <v>0.09</v>
      </c>
      <c r="R176" s="205">
        <v>6.1929634020245232E-3</v>
      </c>
      <c r="S176" s="272">
        <f t="shared" si="13"/>
        <v>0</v>
      </c>
      <c r="U176" s="287">
        <v>14911</v>
      </c>
      <c r="V176" s="288">
        <v>0</v>
      </c>
      <c r="W176" s="288">
        <v>0</v>
      </c>
      <c r="X176" s="288">
        <v>0</v>
      </c>
      <c r="Y176" s="288">
        <v>886</v>
      </c>
      <c r="Z176" s="279">
        <f t="shared" si="14"/>
        <v>15797</v>
      </c>
      <c r="AB176" s="275">
        <v>0</v>
      </c>
      <c r="AC176" s="204">
        <v>0</v>
      </c>
      <c r="AD176" s="202">
        <v>0</v>
      </c>
      <c r="AE176" s="202">
        <v>0</v>
      </c>
      <c r="AF176" s="276">
        <v>0</v>
      </c>
      <c r="AH176" s="227">
        <f t="shared" si="10"/>
        <v>0</v>
      </c>
      <c r="AI176" s="228">
        <f t="shared" si="11"/>
        <v>0</v>
      </c>
      <c r="AJ176" s="229">
        <f t="shared" si="12"/>
        <v>0</v>
      </c>
      <c r="AN176" s="138"/>
      <c r="AO176" s="138"/>
      <c r="AP176" s="138"/>
      <c r="AQ176" s="138"/>
      <c r="AR176" s="138"/>
      <c r="AS176" s="138"/>
      <c r="AT176" s="138"/>
      <c r="AU176" s="138"/>
    </row>
    <row r="177" spans="1:47" s="139" customFormat="1" ht="13.8" x14ac:dyDescent="0.3">
      <c r="A177" s="277">
        <v>430</v>
      </c>
      <c r="B177" s="211">
        <v>430170185</v>
      </c>
      <c r="C177" s="212" t="s">
        <v>119</v>
      </c>
      <c r="D177" s="211">
        <v>170</v>
      </c>
      <c r="E177" s="212" t="s">
        <v>87</v>
      </c>
      <c r="F177" s="211">
        <v>185</v>
      </c>
      <c r="G177" s="212" t="s">
        <v>88</v>
      </c>
      <c r="H177" s="297">
        <v>1</v>
      </c>
      <c r="I177" s="202">
        <v>10588</v>
      </c>
      <c r="J177" s="202">
        <v>1972</v>
      </c>
      <c r="K177" s="202">
        <v>0</v>
      </c>
      <c r="L177" s="202">
        <v>893</v>
      </c>
      <c r="M177" s="279">
        <v>13453</v>
      </c>
      <c r="O177" s="281">
        <v>8.2135523613963042E-3</v>
      </c>
      <c r="P177" s="282">
        <v>0</v>
      </c>
      <c r="Q177" s="205">
        <v>0.09</v>
      </c>
      <c r="R177" s="205">
        <v>5.7173879496619662E-3</v>
      </c>
      <c r="S177" s="272">
        <f t="shared" si="13"/>
        <v>0</v>
      </c>
      <c r="U177" s="287">
        <v>12457</v>
      </c>
      <c r="V177" s="288">
        <v>0</v>
      </c>
      <c r="W177" s="288">
        <v>0</v>
      </c>
      <c r="X177" s="288">
        <v>0</v>
      </c>
      <c r="Y177" s="288">
        <v>886</v>
      </c>
      <c r="Z177" s="279">
        <f t="shared" si="14"/>
        <v>13343</v>
      </c>
      <c r="AB177" s="275">
        <v>0</v>
      </c>
      <c r="AC177" s="204">
        <v>0</v>
      </c>
      <c r="AD177" s="202">
        <v>0</v>
      </c>
      <c r="AE177" s="202">
        <v>0</v>
      </c>
      <c r="AF177" s="276">
        <v>0</v>
      </c>
      <c r="AH177" s="227">
        <f t="shared" si="10"/>
        <v>0</v>
      </c>
      <c r="AI177" s="228">
        <f t="shared" si="11"/>
        <v>0</v>
      </c>
      <c r="AJ177" s="229">
        <f t="shared" si="12"/>
        <v>0</v>
      </c>
      <c r="AN177" s="138"/>
      <c r="AO177" s="138"/>
      <c r="AP177" s="138"/>
      <c r="AQ177" s="138"/>
      <c r="AR177" s="138"/>
      <c r="AS177" s="138"/>
      <c r="AT177" s="138"/>
      <c r="AU177" s="138"/>
    </row>
    <row r="178" spans="1:47" s="139" customFormat="1" ht="13.8" x14ac:dyDescent="0.3">
      <c r="A178" s="277">
        <v>430</v>
      </c>
      <c r="B178" s="211">
        <v>430170198</v>
      </c>
      <c r="C178" s="212" t="s">
        <v>119</v>
      </c>
      <c r="D178" s="211">
        <v>170</v>
      </c>
      <c r="E178" s="212" t="s">
        <v>87</v>
      </c>
      <c r="F178" s="211">
        <v>198</v>
      </c>
      <c r="G178" s="212" t="s">
        <v>39</v>
      </c>
      <c r="H178" s="297">
        <v>2</v>
      </c>
      <c r="I178" s="202">
        <v>9687</v>
      </c>
      <c r="J178" s="202">
        <v>4015</v>
      </c>
      <c r="K178" s="202">
        <v>0</v>
      </c>
      <c r="L178" s="202">
        <v>893</v>
      </c>
      <c r="M178" s="279">
        <v>14595</v>
      </c>
      <c r="O178" s="281">
        <v>1.6427104722792608E-2</v>
      </c>
      <c r="P178" s="282">
        <v>0</v>
      </c>
      <c r="Q178" s="205">
        <v>0.09</v>
      </c>
      <c r="R178" s="205">
        <v>5.1979083513333272E-3</v>
      </c>
      <c r="S178" s="272">
        <f t="shared" si="13"/>
        <v>0</v>
      </c>
      <c r="U178" s="287">
        <v>27178</v>
      </c>
      <c r="V178" s="288">
        <v>0</v>
      </c>
      <c r="W178" s="288">
        <v>0</v>
      </c>
      <c r="X178" s="288">
        <v>0</v>
      </c>
      <c r="Y178" s="288">
        <v>1772</v>
      </c>
      <c r="Z178" s="279">
        <f t="shared" si="14"/>
        <v>28950</v>
      </c>
      <c r="AB178" s="275">
        <v>0</v>
      </c>
      <c r="AC178" s="204">
        <v>0</v>
      </c>
      <c r="AD178" s="202">
        <v>0</v>
      </c>
      <c r="AE178" s="202">
        <v>0</v>
      </c>
      <c r="AF178" s="276">
        <v>0</v>
      </c>
      <c r="AH178" s="227">
        <f t="shared" si="10"/>
        <v>0</v>
      </c>
      <c r="AI178" s="228">
        <f t="shared" si="11"/>
        <v>0</v>
      </c>
      <c r="AJ178" s="229">
        <f t="shared" si="12"/>
        <v>0</v>
      </c>
      <c r="AN178" s="138"/>
      <c r="AO178" s="138"/>
      <c r="AP178" s="138"/>
      <c r="AQ178" s="138"/>
      <c r="AR178" s="138"/>
      <c r="AS178" s="138"/>
      <c r="AT178" s="138"/>
      <c r="AU178" s="138"/>
    </row>
    <row r="179" spans="1:47" s="139" customFormat="1" ht="13.8" x14ac:dyDescent="0.3">
      <c r="A179" s="277">
        <v>430</v>
      </c>
      <c r="B179" s="211">
        <v>430170213</v>
      </c>
      <c r="C179" s="212" t="s">
        <v>119</v>
      </c>
      <c r="D179" s="211">
        <v>170</v>
      </c>
      <c r="E179" s="212" t="s">
        <v>87</v>
      </c>
      <c r="F179" s="211">
        <v>213</v>
      </c>
      <c r="G179" s="212" t="s">
        <v>128</v>
      </c>
      <c r="H179" s="297">
        <v>2</v>
      </c>
      <c r="I179" s="202">
        <v>10877</v>
      </c>
      <c r="J179" s="202">
        <v>8841</v>
      </c>
      <c r="K179" s="202">
        <v>0</v>
      </c>
      <c r="L179" s="202">
        <v>893</v>
      </c>
      <c r="M179" s="279">
        <v>20611</v>
      </c>
      <c r="O179" s="281">
        <v>1.6427104722792608E-2</v>
      </c>
      <c r="P179" s="282">
        <v>0</v>
      </c>
      <c r="Q179" s="205">
        <v>0.09</v>
      </c>
      <c r="R179" s="205">
        <v>1.3671437871291799E-3</v>
      </c>
      <c r="S179" s="272">
        <f t="shared" si="13"/>
        <v>0</v>
      </c>
      <c r="U179" s="287">
        <v>39112</v>
      </c>
      <c r="V179" s="288">
        <v>0</v>
      </c>
      <c r="W179" s="288">
        <v>0</v>
      </c>
      <c r="X179" s="288">
        <v>0</v>
      </c>
      <c r="Y179" s="288">
        <v>1772</v>
      </c>
      <c r="Z179" s="279">
        <f t="shared" si="14"/>
        <v>40884</v>
      </c>
      <c r="AB179" s="275">
        <v>0</v>
      </c>
      <c r="AC179" s="204">
        <v>0</v>
      </c>
      <c r="AD179" s="202">
        <v>0</v>
      </c>
      <c r="AE179" s="202">
        <v>0</v>
      </c>
      <c r="AF179" s="276">
        <v>0</v>
      </c>
      <c r="AH179" s="227">
        <f t="shared" si="10"/>
        <v>0</v>
      </c>
      <c r="AI179" s="228">
        <f t="shared" si="11"/>
        <v>0</v>
      </c>
      <c r="AJ179" s="229">
        <f t="shared" si="12"/>
        <v>0</v>
      </c>
      <c r="AN179" s="138"/>
      <c r="AO179" s="138"/>
      <c r="AP179" s="138"/>
      <c r="AQ179" s="138"/>
      <c r="AR179" s="138"/>
      <c r="AS179" s="138"/>
      <c r="AT179" s="138"/>
      <c r="AU179" s="138"/>
    </row>
    <row r="180" spans="1:47" s="139" customFormat="1" ht="13.8" x14ac:dyDescent="0.3">
      <c r="A180" s="277">
        <v>430</v>
      </c>
      <c r="B180" s="211">
        <v>430170271</v>
      </c>
      <c r="C180" s="212" t="s">
        <v>119</v>
      </c>
      <c r="D180" s="211">
        <v>170</v>
      </c>
      <c r="E180" s="212" t="s">
        <v>87</v>
      </c>
      <c r="F180" s="211">
        <v>271</v>
      </c>
      <c r="G180" s="212" t="s">
        <v>129</v>
      </c>
      <c r="H180" s="297">
        <v>24</v>
      </c>
      <c r="I180" s="202">
        <v>10595</v>
      </c>
      <c r="J180" s="202">
        <v>2983</v>
      </c>
      <c r="K180" s="202">
        <v>0</v>
      </c>
      <c r="L180" s="202">
        <v>893</v>
      </c>
      <c r="M180" s="279">
        <v>14471</v>
      </c>
      <c r="O180" s="281">
        <v>0.19712525667351136</v>
      </c>
      <c r="P180" s="282">
        <v>0</v>
      </c>
      <c r="Q180" s="205">
        <v>0.09</v>
      </c>
      <c r="R180" s="205">
        <v>4.8286132983035562E-3</v>
      </c>
      <c r="S180" s="272">
        <f t="shared" si="13"/>
        <v>0</v>
      </c>
      <c r="U180" s="287">
        <v>323184</v>
      </c>
      <c r="V180" s="288">
        <v>0</v>
      </c>
      <c r="W180" s="288">
        <v>0</v>
      </c>
      <c r="X180" s="288">
        <v>0</v>
      </c>
      <c r="Y180" s="288">
        <v>21264</v>
      </c>
      <c r="Z180" s="279">
        <f t="shared" si="14"/>
        <v>344448</v>
      </c>
      <c r="AB180" s="275">
        <v>0</v>
      </c>
      <c r="AC180" s="204">
        <v>0</v>
      </c>
      <c r="AD180" s="202">
        <v>0</v>
      </c>
      <c r="AE180" s="202">
        <v>0</v>
      </c>
      <c r="AF180" s="276">
        <v>0</v>
      </c>
      <c r="AH180" s="227">
        <f t="shared" si="10"/>
        <v>0</v>
      </c>
      <c r="AI180" s="228">
        <f t="shared" si="11"/>
        <v>0</v>
      </c>
      <c r="AJ180" s="229">
        <f t="shared" si="12"/>
        <v>0</v>
      </c>
      <c r="AN180" s="138"/>
      <c r="AO180" s="138"/>
      <c r="AP180" s="138"/>
      <c r="AQ180" s="138"/>
      <c r="AR180" s="138"/>
      <c r="AS180" s="138"/>
      <c r="AT180" s="138"/>
      <c r="AU180" s="138"/>
    </row>
    <row r="181" spans="1:47" s="139" customFormat="1" ht="13.8" x14ac:dyDescent="0.3">
      <c r="A181" s="277">
        <v>430</v>
      </c>
      <c r="B181" s="211">
        <v>430170276</v>
      </c>
      <c r="C181" s="212" t="s">
        <v>119</v>
      </c>
      <c r="D181" s="211">
        <v>170</v>
      </c>
      <c r="E181" s="212" t="s">
        <v>87</v>
      </c>
      <c r="F181" s="211">
        <v>276</v>
      </c>
      <c r="G181" s="212" t="s">
        <v>90</v>
      </c>
      <c r="H181" s="297">
        <v>3</v>
      </c>
      <c r="I181" s="202">
        <v>8786</v>
      </c>
      <c r="J181" s="202">
        <v>8570</v>
      </c>
      <c r="K181" s="202">
        <v>0</v>
      </c>
      <c r="L181" s="202">
        <v>893</v>
      </c>
      <c r="M181" s="279">
        <v>18249</v>
      </c>
      <c r="O181" s="281">
        <v>2.4640657084188913E-2</v>
      </c>
      <c r="P181" s="282">
        <v>0</v>
      </c>
      <c r="Q181" s="205">
        <v>0.09</v>
      </c>
      <c r="R181" s="205">
        <v>2.1590947961081142E-3</v>
      </c>
      <c r="S181" s="272">
        <f t="shared" si="13"/>
        <v>0</v>
      </c>
      <c r="U181" s="287">
        <v>51639</v>
      </c>
      <c r="V181" s="288">
        <v>0</v>
      </c>
      <c r="W181" s="288">
        <v>0</v>
      </c>
      <c r="X181" s="288">
        <v>0</v>
      </c>
      <c r="Y181" s="288">
        <v>2658</v>
      </c>
      <c r="Z181" s="279">
        <f t="shared" si="14"/>
        <v>54297</v>
      </c>
      <c r="AB181" s="275">
        <v>0</v>
      </c>
      <c r="AC181" s="204">
        <v>0</v>
      </c>
      <c r="AD181" s="202">
        <v>0</v>
      </c>
      <c r="AE181" s="202">
        <v>0</v>
      </c>
      <c r="AF181" s="276">
        <v>0</v>
      </c>
      <c r="AH181" s="227">
        <f t="shared" si="10"/>
        <v>0</v>
      </c>
      <c r="AI181" s="228">
        <f t="shared" si="11"/>
        <v>0</v>
      </c>
      <c r="AJ181" s="229">
        <f t="shared" si="12"/>
        <v>0</v>
      </c>
      <c r="AN181" s="138"/>
      <c r="AO181" s="138"/>
      <c r="AP181" s="138"/>
      <c r="AQ181" s="138"/>
      <c r="AR181" s="138"/>
      <c r="AS181" s="138"/>
      <c r="AT181" s="138"/>
      <c r="AU181" s="138"/>
    </row>
    <row r="182" spans="1:47" s="139" customFormat="1" ht="13.8" x14ac:dyDescent="0.3">
      <c r="A182" s="277">
        <v>430</v>
      </c>
      <c r="B182" s="211">
        <v>430170288</v>
      </c>
      <c r="C182" s="212" t="s">
        <v>119</v>
      </c>
      <c r="D182" s="211">
        <v>170</v>
      </c>
      <c r="E182" s="212" t="s">
        <v>87</v>
      </c>
      <c r="F182" s="211">
        <v>288</v>
      </c>
      <c r="G182" s="212" t="s">
        <v>91</v>
      </c>
      <c r="H182" s="297">
        <v>1</v>
      </c>
      <c r="I182" s="202">
        <v>8786</v>
      </c>
      <c r="J182" s="202">
        <v>5518</v>
      </c>
      <c r="K182" s="202">
        <v>0</v>
      </c>
      <c r="L182" s="202">
        <v>893</v>
      </c>
      <c r="M182" s="279">
        <v>15197</v>
      </c>
      <c r="O182" s="281">
        <v>8.2135523613963042E-3</v>
      </c>
      <c r="P182" s="282">
        <v>0</v>
      </c>
      <c r="Q182" s="205">
        <v>0.09</v>
      </c>
      <c r="R182" s="205">
        <v>9.7666969793738399E-4</v>
      </c>
      <c r="S182" s="272">
        <f t="shared" si="13"/>
        <v>0</v>
      </c>
      <c r="U182" s="287">
        <v>14187</v>
      </c>
      <c r="V182" s="288">
        <v>0</v>
      </c>
      <c r="W182" s="288">
        <v>0</v>
      </c>
      <c r="X182" s="288">
        <v>0</v>
      </c>
      <c r="Y182" s="288">
        <v>886</v>
      </c>
      <c r="Z182" s="279">
        <f t="shared" si="14"/>
        <v>15073</v>
      </c>
      <c r="AB182" s="275">
        <v>0</v>
      </c>
      <c r="AC182" s="204">
        <v>0</v>
      </c>
      <c r="AD182" s="202">
        <v>0</v>
      </c>
      <c r="AE182" s="202">
        <v>0</v>
      </c>
      <c r="AF182" s="276">
        <v>0</v>
      </c>
      <c r="AH182" s="227">
        <f t="shared" si="10"/>
        <v>0</v>
      </c>
      <c r="AI182" s="228">
        <f t="shared" si="11"/>
        <v>0</v>
      </c>
      <c r="AJ182" s="229">
        <f t="shared" si="12"/>
        <v>0</v>
      </c>
      <c r="AN182" s="138"/>
      <c r="AO182" s="138"/>
      <c r="AP182" s="138"/>
      <c r="AQ182" s="138"/>
      <c r="AR182" s="138"/>
      <c r="AS182" s="138"/>
      <c r="AT182" s="138"/>
      <c r="AU182" s="138"/>
    </row>
    <row r="183" spans="1:47" s="139" customFormat="1" ht="13.8" x14ac:dyDescent="0.3">
      <c r="A183" s="277">
        <v>430</v>
      </c>
      <c r="B183" s="211">
        <v>430170321</v>
      </c>
      <c r="C183" s="212" t="s">
        <v>119</v>
      </c>
      <c r="D183" s="211">
        <v>170</v>
      </c>
      <c r="E183" s="212" t="s">
        <v>87</v>
      </c>
      <c r="F183" s="211">
        <v>321</v>
      </c>
      <c r="G183" s="212" t="s">
        <v>92</v>
      </c>
      <c r="H183" s="297">
        <v>11</v>
      </c>
      <c r="I183" s="202">
        <v>10187</v>
      </c>
      <c r="J183" s="202">
        <v>5616</v>
      </c>
      <c r="K183" s="202">
        <v>0</v>
      </c>
      <c r="L183" s="202">
        <v>893</v>
      </c>
      <c r="M183" s="279">
        <v>16696</v>
      </c>
      <c r="O183" s="281">
        <v>9.0349075975359322E-2</v>
      </c>
      <c r="P183" s="282">
        <v>0</v>
      </c>
      <c r="Q183" s="205">
        <v>0.09</v>
      </c>
      <c r="R183" s="205">
        <v>2.9236083351465358E-3</v>
      </c>
      <c r="S183" s="272">
        <f t="shared" si="13"/>
        <v>0</v>
      </c>
      <c r="U183" s="287">
        <v>172403</v>
      </c>
      <c r="V183" s="288">
        <v>0</v>
      </c>
      <c r="W183" s="288">
        <v>0</v>
      </c>
      <c r="X183" s="288">
        <v>0</v>
      </c>
      <c r="Y183" s="288">
        <v>9746</v>
      </c>
      <c r="Z183" s="279">
        <f t="shared" si="14"/>
        <v>182149</v>
      </c>
      <c r="AB183" s="275">
        <v>0</v>
      </c>
      <c r="AC183" s="204">
        <v>0</v>
      </c>
      <c r="AD183" s="202">
        <v>0</v>
      </c>
      <c r="AE183" s="202">
        <v>0</v>
      </c>
      <c r="AF183" s="276">
        <v>0</v>
      </c>
      <c r="AH183" s="227">
        <f t="shared" si="10"/>
        <v>0</v>
      </c>
      <c r="AI183" s="228">
        <f t="shared" si="11"/>
        <v>0</v>
      </c>
      <c r="AJ183" s="229">
        <f t="shared" si="12"/>
        <v>0</v>
      </c>
      <c r="AN183" s="138"/>
      <c r="AO183" s="138"/>
      <c r="AP183" s="138"/>
      <c r="AQ183" s="138"/>
      <c r="AR183" s="138"/>
      <c r="AS183" s="138"/>
      <c r="AT183" s="138"/>
      <c r="AU183" s="138"/>
    </row>
    <row r="184" spans="1:47" s="139" customFormat="1" ht="13.8" x14ac:dyDescent="0.3">
      <c r="A184" s="277">
        <v>430</v>
      </c>
      <c r="B184" s="211">
        <v>430170322</v>
      </c>
      <c r="C184" s="212" t="s">
        <v>119</v>
      </c>
      <c r="D184" s="211">
        <v>170</v>
      </c>
      <c r="E184" s="212" t="s">
        <v>87</v>
      </c>
      <c r="F184" s="211">
        <v>322</v>
      </c>
      <c r="G184" s="212" t="s">
        <v>131</v>
      </c>
      <c r="H184" s="297">
        <v>5</v>
      </c>
      <c r="I184" s="202">
        <v>10187</v>
      </c>
      <c r="J184" s="202">
        <v>5421</v>
      </c>
      <c r="K184" s="202">
        <v>0</v>
      </c>
      <c r="L184" s="202">
        <v>893</v>
      </c>
      <c r="M184" s="279">
        <v>16501</v>
      </c>
      <c r="O184" s="281">
        <v>4.1067761806981518E-2</v>
      </c>
      <c r="P184" s="282">
        <v>0</v>
      </c>
      <c r="Q184" s="205">
        <v>0.09</v>
      </c>
      <c r="R184" s="205">
        <v>6.3849975096657227E-3</v>
      </c>
      <c r="S184" s="272">
        <f t="shared" si="13"/>
        <v>0</v>
      </c>
      <c r="U184" s="287">
        <v>77400</v>
      </c>
      <c r="V184" s="288">
        <v>0</v>
      </c>
      <c r="W184" s="288">
        <v>0</v>
      </c>
      <c r="X184" s="288">
        <v>0</v>
      </c>
      <c r="Y184" s="288">
        <v>4430</v>
      </c>
      <c r="Z184" s="279">
        <f t="shared" si="14"/>
        <v>81830</v>
      </c>
      <c r="AB184" s="275">
        <v>0</v>
      </c>
      <c r="AC184" s="204">
        <v>0</v>
      </c>
      <c r="AD184" s="202">
        <v>0</v>
      </c>
      <c r="AE184" s="202">
        <v>0</v>
      </c>
      <c r="AF184" s="276">
        <v>0</v>
      </c>
      <c r="AH184" s="227">
        <f t="shared" si="10"/>
        <v>0</v>
      </c>
      <c r="AI184" s="228">
        <f t="shared" si="11"/>
        <v>0</v>
      </c>
      <c r="AJ184" s="229">
        <f t="shared" si="12"/>
        <v>0</v>
      </c>
      <c r="AN184" s="138"/>
      <c r="AO184" s="138"/>
      <c r="AP184" s="138"/>
      <c r="AQ184" s="138"/>
      <c r="AR184" s="138"/>
      <c r="AS184" s="138"/>
      <c r="AT184" s="138"/>
      <c r="AU184" s="138"/>
    </row>
    <row r="185" spans="1:47" s="139" customFormat="1" ht="13.8" x14ac:dyDescent="0.3">
      <c r="A185" s="277">
        <v>430</v>
      </c>
      <c r="B185" s="211">
        <v>430170348</v>
      </c>
      <c r="C185" s="212" t="s">
        <v>119</v>
      </c>
      <c r="D185" s="211">
        <v>170</v>
      </c>
      <c r="E185" s="212" t="s">
        <v>87</v>
      </c>
      <c r="F185" s="211">
        <v>348</v>
      </c>
      <c r="G185" s="212" t="s">
        <v>132</v>
      </c>
      <c r="H185" s="297">
        <v>15</v>
      </c>
      <c r="I185" s="202">
        <v>11254</v>
      </c>
      <c r="J185" s="202">
        <v>108</v>
      </c>
      <c r="K185" s="202">
        <v>0</v>
      </c>
      <c r="L185" s="202">
        <v>893</v>
      </c>
      <c r="M185" s="279">
        <v>12255</v>
      </c>
      <c r="O185" s="281">
        <v>0.12320328542094452</v>
      </c>
      <c r="P185" s="282">
        <v>0</v>
      </c>
      <c r="Q185" s="205">
        <v>0.09</v>
      </c>
      <c r="R185" s="205">
        <v>6.3287106966539594E-2</v>
      </c>
      <c r="S185" s="272">
        <f t="shared" si="13"/>
        <v>0</v>
      </c>
      <c r="U185" s="287">
        <v>169035</v>
      </c>
      <c r="V185" s="288">
        <v>0</v>
      </c>
      <c r="W185" s="288">
        <v>0</v>
      </c>
      <c r="X185" s="288">
        <v>0</v>
      </c>
      <c r="Y185" s="288">
        <v>13290</v>
      </c>
      <c r="Z185" s="279">
        <f t="shared" si="14"/>
        <v>182325</v>
      </c>
      <c r="AB185" s="275">
        <v>0</v>
      </c>
      <c r="AC185" s="204">
        <v>0</v>
      </c>
      <c r="AD185" s="202">
        <v>0</v>
      </c>
      <c r="AE185" s="202">
        <v>0</v>
      </c>
      <c r="AF185" s="276">
        <v>0</v>
      </c>
      <c r="AH185" s="227">
        <f t="shared" si="10"/>
        <v>0</v>
      </c>
      <c r="AI185" s="228">
        <f t="shared" si="11"/>
        <v>0</v>
      </c>
      <c r="AJ185" s="229">
        <f t="shared" si="12"/>
        <v>0</v>
      </c>
      <c r="AN185" s="138"/>
      <c r="AO185" s="138"/>
      <c r="AP185" s="138"/>
      <c r="AQ185" s="138"/>
      <c r="AR185" s="138"/>
      <c r="AS185" s="138"/>
      <c r="AT185" s="138"/>
      <c r="AU185" s="138"/>
    </row>
    <row r="186" spans="1:47" s="139" customFormat="1" ht="13.8" x14ac:dyDescent="0.3">
      <c r="A186" s="277">
        <v>430</v>
      </c>
      <c r="B186" s="211">
        <v>430170616</v>
      </c>
      <c r="C186" s="212" t="s">
        <v>119</v>
      </c>
      <c r="D186" s="211">
        <v>170</v>
      </c>
      <c r="E186" s="212" t="s">
        <v>87</v>
      </c>
      <c r="F186" s="211">
        <v>616</v>
      </c>
      <c r="G186" s="212" t="s">
        <v>133</v>
      </c>
      <c r="H186" s="297">
        <v>1</v>
      </c>
      <c r="I186" s="202">
        <v>10588</v>
      </c>
      <c r="J186" s="202">
        <v>3561</v>
      </c>
      <c r="K186" s="202">
        <v>0</v>
      </c>
      <c r="L186" s="202">
        <v>893</v>
      </c>
      <c r="M186" s="279">
        <v>15042</v>
      </c>
      <c r="O186" s="281">
        <v>8.2135523613963042E-3</v>
      </c>
      <c r="P186" s="282">
        <v>0</v>
      </c>
      <c r="Q186" s="205">
        <v>0.09</v>
      </c>
      <c r="R186" s="205">
        <v>3.4879428023482845E-2</v>
      </c>
      <c r="S186" s="272">
        <f t="shared" si="13"/>
        <v>0</v>
      </c>
      <c r="U186" s="287">
        <v>14033</v>
      </c>
      <c r="V186" s="288">
        <v>0</v>
      </c>
      <c r="W186" s="288">
        <v>0</v>
      </c>
      <c r="X186" s="288">
        <v>0</v>
      </c>
      <c r="Y186" s="288">
        <v>886</v>
      </c>
      <c r="Z186" s="279">
        <f t="shared" si="14"/>
        <v>14919</v>
      </c>
      <c r="AB186" s="275">
        <v>0</v>
      </c>
      <c r="AC186" s="204">
        <v>0</v>
      </c>
      <c r="AD186" s="202">
        <v>0</v>
      </c>
      <c r="AE186" s="202">
        <v>0</v>
      </c>
      <c r="AF186" s="276">
        <v>0</v>
      </c>
      <c r="AH186" s="227">
        <f t="shared" si="10"/>
        <v>0</v>
      </c>
      <c r="AI186" s="228">
        <f t="shared" si="11"/>
        <v>0</v>
      </c>
      <c r="AJ186" s="229">
        <f t="shared" si="12"/>
        <v>0</v>
      </c>
      <c r="AN186" s="138"/>
      <c r="AO186" s="138"/>
      <c r="AP186" s="138"/>
      <c r="AQ186" s="138"/>
      <c r="AR186" s="138"/>
      <c r="AS186" s="138"/>
      <c r="AT186" s="138"/>
      <c r="AU186" s="138"/>
    </row>
    <row r="187" spans="1:47" s="139" customFormat="1" ht="13.8" x14ac:dyDescent="0.3">
      <c r="A187" s="277">
        <v>430</v>
      </c>
      <c r="B187" s="211">
        <v>430170620</v>
      </c>
      <c r="C187" s="212" t="s">
        <v>119</v>
      </c>
      <c r="D187" s="211">
        <v>170</v>
      </c>
      <c r="E187" s="212" t="s">
        <v>87</v>
      </c>
      <c r="F187" s="211">
        <v>620</v>
      </c>
      <c r="G187" s="212" t="s">
        <v>134</v>
      </c>
      <c r="H187" s="297">
        <v>10</v>
      </c>
      <c r="I187" s="202">
        <v>10848</v>
      </c>
      <c r="J187" s="202">
        <v>4359</v>
      </c>
      <c r="K187" s="202">
        <v>0</v>
      </c>
      <c r="L187" s="202">
        <v>893</v>
      </c>
      <c r="M187" s="279">
        <v>16100</v>
      </c>
      <c r="O187" s="281">
        <v>8.2135523613963021E-2</v>
      </c>
      <c r="P187" s="282">
        <v>0</v>
      </c>
      <c r="Q187" s="205">
        <v>0.09</v>
      </c>
      <c r="R187" s="205">
        <v>2.2004954128394948E-2</v>
      </c>
      <c r="S187" s="272">
        <f t="shared" si="13"/>
        <v>0</v>
      </c>
      <c r="U187" s="287">
        <v>150820</v>
      </c>
      <c r="V187" s="288">
        <v>0</v>
      </c>
      <c r="W187" s="288">
        <v>0</v>
      </c>
      <c r="X187" s="288">
        <v>0</v>
      </c>
      <c r="Y187" s="288">
        <v>8860</v>
      </c>
      <c r="Z187" s="279">
        <f t="shared" si="14"/>
        <v>159680</v>
      </c>
      <c r="AB187" s="275">
        <v>0</v>
      </c>
      <c r="AC187" s="204">
        <v>0</v>
      </c>
      <c r="AD187" s="202">
        <v>0</v>
      </c>
      <c r="AE187" s="202">
        <v>0</v>
      </c>
      <c r="AF187" s="276">
        <v>0</v>
      </c>
      <c r="AH187" s="227">
        <f t="shared" si="10"/>
        <v>0</v>
      </c>
      <c r="AI187" s="228">
        <f t="shared" si="11"/>
        <v>0</v>
      </c>
      <c r="AJ187" s="229">
        <f t="shared" si="12"/>
        <v>0</v>
      </c>
      <c r="AN187" s="138"/>
      <c r="AO187" s="138"/>
      <c r="AP187" s="138"/>
      <c r="AQ187" s="138"/>
      <c r="AR187" s="138"/>
      <c r="AS187" s="138"/>
      <c r="AT187" s="138"/>
      <c r="AU187" s="138"/>
    </row>
    <row r="188" spans="1:47" s="139" customFormat="1" ht="13.8" x14ac:dyDescent="0.3">
      <c r="A188" s="277">
        <v>430</v>
      </c>
      <c r="B188" s="211">
        <v>430170695</v>
      </c>
      <c r="C188" s="212" t="s">
        <v>119</v>
      </c>
      <c r="D188" s="211">
        <v>170</v>
      </c>
      <c r="E188" s="212" t="s">
        <v>87</v>
      </c>
      <c r="F188" s="211">
        <v>695</v>
      </c>
      <c r="G188" s="212" t="s">
        <v>135</v>
      </c>
      <c r="H188" s="297">
        <v>1</v>
      </c>
      <c r="I188" s="202">
        <v>10588</v>
      </c>
      <c r="J188" s="202">
        <v>6521</v>
      </c>
      <c r="K188" s="202">
        <v>0</v>
      </c>
      <c r="L188" s="202">
        <v>893</v>
      </c>
      <c r="M188" s="279">
        <v>18002</v>
      </c>
      <c r="O188" s="281">
        <v>8.2135523613963042E-3</v>
      </c>
      <c r="P188" s="282">
        <v>0</v>
      </c>
      <c r="Q188" s="205">
        <v>0.09</v>
      </c>
      <c r="R188" s="205">
        <v>1.1495488435564465E-3</v>
      </c>
      <c r="S188" s="272">
        <f t="shared" si="13"/>
        <v>0</v>
      </c>
      <c r="U188" s="287">
        <v>16968</v>
      </c>
      <c r="V188" s="288">
        <v>0</v>
      </c>
      <c r="W188" s="288">
        <v>0</v>
      </c>
      <c r="X188" s="288">
        <v>0</v>
      </c>
      <c r="Y188" s="288">
        <v>886</v>
      </c>
      <c r="Z188" s="279">
        <f t="shared" si="14"/>
        <v>17854</v>
      </c>
      <c r="AB188" s="275">
        <v>0</v>
      </c>
      <c r="AC188" s="204">
        <v>0</v>
      </c>
      <c r="AD188" s="202">
        <v>0</v>
      </c>
      <c r="AE188" s="202">
        <v>0</v>
      </c>
      <c r="AF188" s="276">
        <v>0</v>
      </c>
      <c r="AH188" s="227">
        <f t="shared" si="10"/>
        <v>0</v>
      </c>
      <c r="AI188" s="228">
        <f t="shared" si="11"/>
        <v>0</v>
      </c>
      <c r="AJ188" s="229">
        <f t="shared" si="12"/>
        <v>0</v>
      </c>
      <c r="AN188" s="138"/>
      <c r="AO188" s="138"/>
      <c r="AP188" s="138"/>
      <c r="AQ188" s="138"/>
      <c r="AR188" s="138"/>
      <c r="AS188" s="138"/>
      <c r="AT188" s="138"/>
      <c r="AU188" s="138"/>
    </row>
    <row r="189" spans="1:47" s="139" customFormat="1" ht="13.8" x14ac:dyDescent="0.3">
      <c r="A189" s="277">
        <v>430</v>
      </c>
      <c r="B189" s="211">
        <v>430170710</v>
      </c>
      <c r="C189" s="212" t="s">
        <v>119</v>
      </c>
      <c r="D189" s="211">
        <v>170</v>
      </c>
      <c r="E189" s="212" t="s">
        <v>87</v>
      </c>
      <c r="F189" s="211">
        <v>710</v>
      </c>
      <c r="G189" s="212" t="s">
        <v>93</v>
      </c>
      <c r="H189" s="297">
        <v>4</v>
      </c>
      <c r="I189" s="202">
        <v>9987</v>
      </c>
      <c r="J189" s="202">
        <v>4557</v>
      </c>
      <c r="K189" s="202">
        <v>0</v>
      </c>
      <c r="L189" s="202">
        <v>893</v>
      </c>
      <c r="M189" s="279">
        <v>15437</v>
      </c>
      <c r="O189" s="281">
        <v>3.2854209445585217E-2</v>
      </c>
      <c r="P189" s="282">
        <v>0</v>
      </c>
      <c r="Q189" s="205">
        <v>0.09</v>
      </c>
      <c r="R189" s="205">
        <v>2.7248741679213608E-3</v>
      </c>
      <c r="S189" s="272">
        <f t="shared" si="13"/>
        <v>0</v>
      </c>
      <c r="U189" s="287">
        <v>57700</v>
      </c>
      <c r="V189" s="288">
        <v>0</v>
      </c>
      <c r="W189" s="288">
        <v>0</v>
      </c>
      <c r="X189" s="288">
        <v>0</v>
      </c>
      <c r="Y189" s="288">
        <v>3544</v>
      </c>
      <c r="Z189" s="279">
        <f t="shared" si="14"/>
        <v>61244</v>
      </c>
      <c r="AB189" s="275">
        <v>0</v>
      </c>
      <c r="AC189" s="204">
        <v>0</v>
      </c>
      <c r="AD189" s="202">
        <v>0</v>
      </c>
      <c r="AE189" s="202">
        <v>0</v>
      </c>
      <c r="AF189" s="276">
        <v>0</v>
      </c>
      <c r="AH189" s="227">
        <f t="shared" si="10"/>
        <v>0</v>
      </c>
      <c r="AI189" s="228">
        <f t="shared" si="11"/>
        <v>0</v>
      </c>
      <c r="AJ189" s="229">
        <f t="shared" si="12"/>
        <v>0</v>
      </c>
      <c r="AN189" s="138"/>
      <c r="AO189" s="138"/>
      <c r="AP189" s="138"/>
      <c r="AQ189" s="138"/>
      <c r="AR189" s="138"/>
      <c r="AS189" s="138"/>
      <c r="AT189" s="138"/>
      <c r="AU189" s="138"/>
    </row>
    <row r="190" spans="1:47" s="139" customFormat="1" ht="13.8" x14ac:dyDescent="0.3">
      <c r="A190" s="277">
        <v>430</v>
      </c>
      <c r="B190" s="211">
        <v>430170725</v>
      </c>
      <c r="C190" s="212" t="s">
        <v>119</v>
      </c>
      <c r="D190" s="211">
        <v>170</v>
      </c>
      <c r="E190" s="212" t="s">
        <v>87</v>
      </c>
      <c r="F190" s="211">
        <v>725</v>
      </c>
      <c r="G190" s="212" t="s">
        <v>136</v>
      </c>
      <c r="H190" s="297">
        <v>12</v>
      </c>
      <c r="I190" s="202">
        <v>9791</v>
      </c>
      <c r="J190" s="202">
        <v>3213</v>
      </c>
      <c r="K190" s="202">
        <v>0</v>
      </c>
      <c r="L190" s="202">
        <v>893</v>
      </c>
      <c r="M190" s="279">
        <v>13897</v>
      </c>
      <c r="O190" s="281">
        <v>9.8562628336755623E-2</v>
      </c>
      <c r="P190" s="282">
        <v>0</v>
      </c>
      <c r="Q190" s="205">
        <v>0.09</v>
      </c>
      <c r="R190" s="205">
        <v>9.6445903164946462E-3</v>
      </c>
      <c r="S190" s="272">
        <f t="shared" si="13"/>
        <v>0</v>
      </c>
      <c r="U190" s="287">
        <v>154764</v>
      </c>
      <c r="V190" s="288">
        <v>0</v>
      </c>
      <c r="W190" s="288">
        <v>0</v>
      </c>
      <c r="X190" s="288">
        <v>0</v>
      </c>
      <c r="Y190" s="288">
        <v>10632</v>
      </c>
      <c r="Z190" s="279">
        <f t="shared" si="14"/>
        <v>165396</v>
      </c>
      <c r="AB190" s="275">
        <v>0</v>
      </c>
      <c r="AC190" s="204">
        <v>0</v>
      </c>
      <c r="AD190" s="202">
        <v>0</v>
      </c>
      <c r="AE190" s="202">
        <v>0</v>
      </c>
      <c r="AF190" s="276">
        <v>0</v>
      </c>
      <c r="AH190" s="227">
        <f t="shared" si="10"/>
        <v>0</v>
      </c>
      <c r="AI190" s="228">
        <f t="shared" si="11"/>
        <v>0</v>
      </c>
      <c r="AJ190" s="229">
        <f t="shared" si="12"/>
        <v>0</v>
      </c>
      <c r="AN190" s="138"/>
      <c r="AO190" s="138"/>
      <c r="AP190" s="138"/>
      <c r="AQ190" s="138"/>
      <c r="AR190" s="138"/>
      <c r="AS190" s="138"/>
      <c r="AT190" s="138"/>
      <c r="AU190" s="138"/>
    </row>
    <row r="191" spans="1:47" s="139" customFormat="1" ht="13.8" x14ac:dyDescent="0.3">
      <c r="A191" s="277">
        <v>430</v>
      </c>
      <c r="B191" s="211">
        <v>430170730</v>
      </c>
      <c r="C191" s="212" t="s">
        <v>119</v>
      </c>
      <c r="D191" s="211">
        <v>170</v>
      </c>
      <c r="E191" s="212" t="s">
        <v>87</v>
      </c>
      <c r="F191" s="211">
        <v>730</v>
      </c>
      <c r="G191" s="212" t="s">
        <v>137</v>
      </c>
      <c r="H191" s="297">
        <v>15</v>
      </c>
      <c r="I191" s="202">
        <v>10588</v>
      </c>
      <c r="J191" s="202">
        <v>3324</v>
      </c>
      <c r="K191" s="202">
        <v>0</v>
      </c>
      <c r="L191" s="202">
        <v>893</v>
      </c>
      <c r="M191" s="279">
        <v>14805</v>
      </c>
      <c r="O191" s="281">
        <v>0.12320328542094452</v>
      </c>
      <c r="P191" s="282">
        <v>0</v>
      </c>
      <c r="Q191" s="205">
        <v>0.09</v>
      </c>
      <c r="R191" s="205">
        <v>1.0217276667773416E-2</v>
      </c>
      <c r="S191" s="272">
        <f t="shared" si="13"/>
        <v>0</v>
      </c>
      <c r="U191" s="287">
        <v>206970</v>
      </c>
      <c r="V191" s="288">
        <v>0</v>
      </c>
      <c r="W191" s="288">
        <v>0</v>
      </c>
      <c r="X191" s="288">
        <v>0</v>
      </c>
      <c r="Y191" s="288">
        <v>13290</v>
      </c>
      <c r="Z191" s="279">
        <f t="shared" si="14"/>
        <v>220260</v>
      </c>
      <c r="AB191" s="275">
        <v>0</v>
      </c>
      <c r="AC191" s="204">
        <v>0</v>
      </c>
      <c r="AD191" s="202">
        <v>0</v>
      </c>
      <c r="AE191" s="202">
        <v>0</v>
      </c>
      <c r="AF191" s="276">
        <v>0</v>
      </c>
      <c r="AH191" s="227">
        <f t="shared" si="10"/>
        <v>0</v>
      </c>
      <c r="AI191" s="228">
        <f t="shared" si="11"/>
        <v>0</v>
      </c>
      <c r="AJ191" s="229">
        <f t="shared" si="12"/>
        <v>0</v>
      </c>
      <c r="AN191" s="138"/>
      <c r="AO191" s="138"/>
      <c r="AP191" s="138"/>
      <c r="AQ191" s="138"/>
      <c r="AR191" s="138"/>
      <c r="AS191" s="138"/>
      <c r="AT191" s="138"/>
      <c r="AU191" s="138"/>
    </row>
    <row r="192" spans="1:47" s="139" customFormat="1" ht="13.8" x14ac:dyDescent="0.3">
      <c r="A192" s="277">
        <v>430</v>
      </c>
      <c r="B192" s="211">
        <v>430170735</v>
      </c>
      <c r="C192" s="212" t="s">
        <v>119</v>
      </c>
      <c r="D192" s="211">
        <v>170</v>
      </c>
      <c r="E192" s="212" t="s">
        <v>87</v>
      </c>
      <c r="F192" s="211">
        <v>735</v>
      </c>
      <c r="G192" s="212" t="s">
        <v>138</v>
      </c>
      <c r="H192" s="297">
        <v>2</v>
      </c>
      <c r="I192" s="202">
        <v>9987</v>
      </c>
      <c r="J192" s="202">
        <v>4151</v>
      </c>
      <c r="K192" s="202">
        <v>0</v>
      </c>
      <c r="L192" s="202">
        <v>893</v>
      </c>
      <c r="M192" s="279">
        <v>15031</v>
      </c>
      <c r="O192" s="281">
        <v>1.6427104722792608E-2</v>
      </c>
      <c r="P192" s="282">
        <v>0</v>
      </c>
      <c r="Q192" s="205">
        <v>0.09</v>
      </c>
      <c r="R192" s="205">
        <v>2.0793737622488116E-2</v>
      </c>
      <c r="S192" s="272">
        <f t="shared" si="13"/>
        <v>0</v>
      </c>
      <c r="U192" s="287">
        <v>28044</v>
      </c>
      <c r="V192" s="288">
        <v>0</v>
      </c>
      <c r="W192" s="288">
        <v>0</v>
      </c>
      <c r="X192" s="288">
        <v>0</v>
      </c>
      <c r="Y192" s="288">
        <v>1772</v>
      </c>
      <c r="Z192" s="279">
        <f t="shared" si="14"/>
        <v>29816</v>
      </c>
      <c r="AB192" s="275">
        <v>0</v>
      </c>
      <c r="AC192" s="204">
        <v>0</v>
      </c>
      <c r="AD192" s="202">
        <v>0</v>
      </c>
      <c r="AE192" s="202">
        <v>0</v>
      </c>
      <c r="AF192" s="276">
        <v>0</v>
      </c>
      <c r="AH192" s="227">
        <f t="shared" si="10"/>
        <v>0</v>
      </c>
      <c r="AI192" s="228">
        <f t="shared" si="11"/>
        <v>0</v>
      </c>
      <c r="AJ192" s="229">
        <f t="shared" si="12"/>
        <v>0</v>
      </c>
      <c r="AN192" s="138"/>
      <c r="AO192" s="138"/>
      <c r="AP192" s="138"/>
      <c r="AQ192" s="138"/>
      <c r="AR192" s="138"/>
      <c r="AS192" s="138"/>
      <c r="AT192" s="138"/>
      <c r="AU192" s="138"/>
    </row>
    <row r="193" spans="1:47" s="139" customFormat="1" ht="13.8" x14ac:dyDescent="0.3">
      <c r="A193" s="277">
        <v>430</v>
      </c>
      <c r="B193" s="211">
        <v>430170775</v>
      </c>
      <c r="C193" s="212" t="s">
        <v>119</v>
      </c>
      <c r="D193" s="211">
        <v>170</v>
      </c>
      <c r="E193" s="212" t="s">
        <v>87</v>
      </c>
      <c r="F193" s="211">
        <v>775</v>
      </c>
      <c r="G193" s="212" t="s">
        <v>77</v>
      </c>
      <c r="H193" s="297">
        <v>1</v>
      </c>
      <c r="I193" s="202">
        <v>10588</v>
      </c>
      <c r="J193" s="202">
        <v>2264</v>
      </c>
      <c r="K193" s="202">
        <v>0</v>
      </c>
      <c r="L193" s="202">
        <v>893</v>
      </c>
      <c r="M193" s="279">
        <v>13745</v>
      </c>
      <c r="O193" s="281">
        <v>8.2135523613963042E-3</v>
      </c>
      <c r="P193" s="282">
        <v>0</v>
      </c>
      <c r="Q193" s="205">
        <v>0.09</v>
      </c>
      <c r="R193" s="205">
        <v>4.8430225678268643E-3</v>
      </c>
      <c r="S193" s="272">
        <f t="shared" si="13"/>
        <v>0</v>
      </c>
      <c r="U193" s="287">
        <v>12746</v>
      </c>
      <c r="V193" s="288">
        <v>0</v>
      </c>
      <c r="W193" s="288">
        <v>0</v>
      </c>
      <c r="X193" s="288">
        <v>0</v>
      </c>
      <c r="Y193" s="288">
        <v>886</v>
      </c>
      <c r="Z193" s="279">
        <f t="shared" si="14"/>
        <v>13632</v>
      </c>
      <c r="AB193" s="275">
        <v>0</v>
      </c>
      <c r="AC193" s="204">
        <v>0</v>
      </c>
      <c r="AD193" s="202">
        <v>0</v>
      </c>
      <c r="AE193" s="202">
        <v>0</v>
      </c>
      <c r="AF193" s="276">
        <v>0</v>
      </c>
      <c r="AH193" s="227">
        <f t="shared" si="10"/>
        <v>0</v>
      </c>
      <c r="AI193" s="228">
        <f t="shared" si="11"/>
        <v>0</v>
      </c>
      <c r="AJ193" s="229">
        <f t="shared" si="12"/>
        <v>0</v>
      </c>
      <c r="AN193" s="138"/>
      <c r="AO193" s="138"/>
      <c r="AP193" s="138"/>
      <c r="AQ193" s="138"/>
      <c r="AR193" s="138"/>
      <c r="AS193" s="138"/>
      <c r="AT193" s="138"/>
      <c r="AU193" s="138"/>
    </row>
    <row r="194" spans="1:47" s="139" customFormat="1" ht="13.8" x14ac:dyDescent="0.3">
      <c r="A194" s="277">
        <v>431</v>
      </c>
      <c r="B194" s="211">
        <v>431149128</v>
      </c>
      <c r="C194" s="212" t="s">
        <v>139</v>
      </c>
      <c r="D194" s="211">
        <v>149</v>
      </c>
      <c r="E194" s="212" t="s">
        <v>103</v>
      </c>
      <c r="F194" s="211">
        <v>128</v>
      </c>
      <c r="G194" s="212" t="s">
        <v>110</v>
      </c>
      <c r="H194" s="297">
        <v>5</v>
      </c>
      <c r="I194" s="202">
        <v>8580</v>
      </c>
      <c r="J194" s="202">
        <v>434</v>
      </c>
      <c r="K194" s="202">
        <v>0</v>
      </c>
      <c r="L194" s="202">
        <v>893</v>
      </c>
      <c r="M194" s="279">
        <v>9907</v>
      </c>
      <c r="O194" s="281">
        <v>0</v>
      </c>
      <c r="P194" s="282">
        <v>0</v>
      </c>
      <c r="Q194" s="205">
        <v>0.18</v>
      </c>
      <c r="R194" s="205">
        <v>3.3722750921058114E-2</v>
      </c>
      <c r="S194" s="272">
        <f t="shared" si="13"/>
        <v>0</v>
      </c>
      <c r="U194" s="287">
        <v>45070</v>
      </c>
      <c r="V194" s="288">
        <v>0</v>
      </c>
      <c r="W194" s="288">
        <v>0</v>
      </c>
      <c r="X194" s="288">
        <v>0</v>
      </c>
      <c r="Y194" s="288">
        <v>4465</v>
      </c>
      <c r="Z194" s="279">
        <f t="shared" si="14"/>
        <v>49535</v>
      </c>
      <c r="AB194" s="275">
        <v>0</v>
      </c>
      <c r="AC194" s="204">
        <v>0</v>
      </c>
      <c r="AD194" s="202">
        <v>0</v>
      </c>
      <c r="AE194" s="202">
        <v>0</v>
      </c>
      <c r="AF194" s="276">
        <v>0</v>
      </c>
      <c r="AH194" s="227">
        <f t="shared" si="10"/>
        <v>0</v>
      </c>
      <c r="AI194" s="228">
        <f t="shared" si="11"/>
        <v>0</v>
      </c>
      <c r="AJ194" s="229">
        <f t="shared" si="12"/>
        <v>0</v>
      </c>
      <c r="AN194" s="138"/>
      <c r="AO194" s="138"/>
      <c r="AP194" s="138"/>
      <c r="AQ194" s="138"/>
      <c r="AR194" s="138"/>
      <c r="AS194" s="138"/>
      <c r="AT194" s="138"/>
      <c r="AU194" s="138"/>
    </row>
    <row r="195" spans="1:47" s="139" customFormat="1" ht="13.8" x14ac:dyDescent="0.3">
      <c r="A195" s="277">
        <v>431</v>
      </c>
      <c r="B195" s="211">
        <v>431149149</v>
      </c>
      <c r="C195" s="212" t="s">
        <v>139</v>
      </c>
      <c r="D195" s="211">
        <v>149</v>
      </c>
      <c r="E195" s="212" t="s">
        <v>103</v>
      </c>
      <c r="F195" s="211">
        <v>149</v>
      </c>
      <c r="G195" s="212" t="s">
        <v>103</v>
      </c>
      <c r="H195" s="297">
        <v>341</v>
      </c>
      <c r="I195" s="202">
        <v>11658</v>
      </c>
      <c r="J195" s="202">
        <v>177</v>
      </c>
      <c r="K195" s="202">
        <v>0</v>
      </c>
      <c r="L195" s="202">
        <v>893</v>
      </c>
      <c r="M195" s="279">
        <v>12728</v>
      </c>
      <c r="O195" s="281">
        <v>0</v>
      </c>
      <c r="P195" s="282">
        <v>0</v>
      </c>
      <c r="Q195" s="205">
        <v>0.18</v>
      </c>
      <c r="R195" s="205">
        <v>0.11365970423433619</v>
      </c>
      <c r="S195" s="272">
        <f t="shared" si="13"/>
        <v>0</v>
      </c>
      <c r="U195" s="287">
        <v>4035735</v>
      </c>
      <c r="V195" s="288">
        <v>0</v>
      </c>
      <c r="W195" s="288">
        <v>0</v>
      </c>
      <c r="X195" s="288">
        <v>0</v>
      </c>
      <c r="Y195" s="288">
        <v>304513</v>
      </c>
      <c r="Z195" s="279">
        <f t="shared" si="14"/>
        <v>4340248</v>
      </c>
      <c r="AB195" s="275">
        <v>0</v>
      </c>
      <c r="AC195" s="204">
        <v>0</v>
      </c>
      <c r="AD195" s="202">
        <v>0</v>
      </c>
      <c r="AE195" s="202">
        <v>0</v>
      </c>
      <c r="AF195" s="276">
        <v>0</v>
      </c>
      <c r="AH195" s="227">
        <f t="shared" si="10"/>
        <v>0</v>
      </c>
      <c r="AI195" s="228">
        <f t="shared" si="11"/>
        <v>0</v>
      </c>
      <c r="AJ195" s="229">
        <f t="shared" si="12"/>
        <v>0</v>
      </c>
      <c r="AN195" s="138"/>
      <c r="AO195" s="138"/>
      <c r="AP195" s="138"/>
      <c r="AQ195" s="138"/>
      <c r="AR195" s="138"/>
      <c r="AS195" s="138"/>
      <c r="AT195" s="138"/>
      <c r="AU195" s="138"/>
    </row>
    <row r="196" spans="1:47" s="139" customFormat="1" ht="13.8" x14ac:dyDescent="0.3">
      <c r="A196" s="277">
        <v>431</v>
      </c>
      <c r="B196" s="211">
        <v>431149181</v>
      </c>
      <c r="C196" s="212" t="s">
        <v>139</v>
      </c>
      <c r="D196" s="211">
        <v>149</v>
      </c>
      <c r="E196" s="212" t="s">
        <v>103</v>
      </c>
      <c r="F196" s="211">
        <v>181</v>
      </c>
      <c r="G196" s="212" t="s">
        <v>105</v>
      </c>
      <c r="H196" s="297">
        <v>14</v>
      </c>
      <c r="I196" s="202">
        <v>11255</v>
      </c>
      <c r="J196" s="202">
        <v>727</v>
      </c>
      <c r="K196" s="202">
        <v>0</v>
      </c>
      <c r="L196" s="202">
        <v>893</v>
      </c>
      <c r="M196" s="279">
        <v>12875</v>
      </c>
      <c r="O196" s="281">
        <v>0</v>
      </c>
      <c r="P196" s="282">
        <v>0</v>
      </c>
      <c r="Q196" s="205">
        <v>0.09</v>
      </c>
      <c r="R196" s="205">
        <v>1.2964053022983042E-2</v>
      </c>
      <c r="S196" s="272">
        <f t="shared" si="13"/>
        <v>0</v>
      </c>
      <c r="U196" s="287">
        <v>167748</v>
      </c>
      <c r="V196" s="288">
        <v>0</v>
      </c>
      <c r="W196" s="288">
        <v>0</v>
      </c>
      <c r="X196" s="288">
        <v>0</v>
      </c>
      <c r="Y196" s="288">
        <v>12502</v>
      </c>
      <c r="Z196" s="279">
        <f t="shared" si="14"/>
        <v>180250</v>
      </c>
      <c r="AB196" s="275">
        <v>0</v>
      </c>
      <c r="AC196" s="204">
        <v>0</v>
      </c>
      <c r="AD196" s="202">
        <v>0</v>
      </c>
      <c r="AE196" s="202">
        <v>0</v>
      </c>
      <c r="AF196" s="276">
        <v>0</v>
      </c>
      <c r="AH196" s="227">
        <f t="shared" si="10"/>
        <v>0</v>
      </c>
      <c r="AI196" s="228">
        <f t="shared" si="11"/>
        <v>0</v>
      </c>
      <c r="AJ196" s="229">
        <f t="shared" si="12"/>
        <v>0</v>
      </c>
      <c r="AN196" s="138"/>
      <c r="AO196" s="138"/>
      <c r="AP196" s="138"/>
      <c r="AQ196" s="138"/>
      <c r="AR196" s="138"/>
      <c r="AS196" s="138"/>
      <c r="AT196" s="138"/>
      <c r="AU196" s="138"/>
    </row>
    <row r="197" spans="1:47" s="139" customFormat="1" ht="13.8" x14ac:dyDescent="0.3">
      <c r="A197" s="277">
        <v>432</v>
      </c>
      <c r="B197" s="211">
        <v>432712020</v>
      </c>
      <c r="C197" s="212" t="s">
        <v>140</v>
      </c>
      <c r="D197" s="211">
        <v>712</v>
      </c>
      <c r="E197" s="212" t="s">
        <v>141</v>
      </c>
      <c r="F197" s="211">
        <v>20</v>
      </c>
      <c r="G197" s="212" t="s">
        <v>142</v>
      </c>
      <c r="H197" s="297">
        <v>60</v>
      </c>
      <c r="I197" s="202">
        <v>8845</v>
      </c>
      <c r="J197" s="202">
        <v>2255</v>
      </c>
      <c r="K197" s="202">
        <v>0</v>
      </c>
      <c r="L197" s="202">
        <v>893</v>
      </c>
      <c r="M197" s="279">
        <v>11993</v>
      </c>
      <c r="O197" s="281">
        <v>2.479338842975209</v>
      </c>
      <c r="P197" s="282">
        <v>0</v>
      </c>
      <c r="Q197" s="205">
        <v>0.09</v>
      </c>
      <c r="R197" s="205">
        <v>4.0775650769155417E-2</v>
      </c>
      <c r="S197" s="272">
        <f t="shared" si="13"/>
        <v>0</v>
      </c>
      <c r="U197" s="287">
        <v>638460</v>
      </c>
      <c r="V197" s="288">
        <v>0</v>
      </c>
      <c r="W197" s="288">
        <v>0</v>
      </c>
      <c r="X197" s="288">
        <v>0</v>
      </c>
      <c r="Y197" s="288">
        <v>51360</v>
      </c>
      <c r="Z197" s="279">
        <f t="shared" si="14"/>
        <v>689820</v>
      </c>
      <c r="AB197" s="275">
        <v>0</v>
      </c>
      <c r="AC197" s="204">
        <v>0</v>
      </c>
      <c r="AD197" s="202">
        <v>0</v>
      </c>
      <c r="AE197" s="202">
        <v>0</v>
      </c>
      <c r="AF197" s="276">
        <v>0</v>
      </c>
      <c r="AH197" s="227">
        <f t="shared" si="10"/>
        <v>0</v>
      </c>
      <c r="AI197" s="228">
        <f t="shared" si="11"/>
        <v>0</v>
      </c>
      <c r="AJ197" s="229">
        <f t="shared" si="12"/>
        <v>0</v>
      </c>
      <c r="AN197" s="138"/>
      <c r="AO197" s="138"/>
      <c r="AP197" s="138"/>
      <c r="AQ197" s="138"/>
      <c r="AR197" s="138"/>
      <c r="AS197" s="138"/>
      <c r="AT197" s="138"/>
      <c r="AU197" s="138"/>
    </row>
    <row r="198" spans="1:47" s="139" customFormat="1" ht="13.8" x14ac:dyDescent="0.3">
      <c r="A198" s="277">
        <v>432</v>
      </c>
      <c r="B198" s="211">
        <v>432712036</v>
      </c>
      <c r="C198" s="212" t="s">
        <v>140</v>
      </c>
      <c r="D198" s="211">
        <v>712</v>
      </c>
      <c r="E198" s="212" t="s">
        <v>141</v>
      </c>
      <c r="F198" s="211">
        <v>36</v>
      </c>
      <c r="G198" s="212" t="s">
        <v>143</v>
      </c>
      <c r="H198" s="297">
        <v>1</v>
      </c>
      <c r="I198" s="202">
        <v>8410</v>
      </c>
      <c r="J198" s="202">
        <v>3335</v>
      </c>
      <c r="K198" s="202">
        <v>0</v>
      </c>
      <c r="L198" s="202">
        <v>893</v>
      </c>
      <c r="M198" s="279">
        <v>12638</v>
      </c>
      <c r="O198" s="281">
        <v>4.1322314049586778E-2</v>
      </c>
      <c r="P198" s="282">
        <v>0</v>
      </c>
      <c r="Q198" s="205">
        <v>0.09</v>
      </c>
      <c r="R198" s="205">
        <v>7.4947476555807455E-2</v>
      </c>
      <c r="S198" s="272">
        <f t="shared" si="13"/>
        <v>0</v>
      </c>
      <c r="U198" s="287">
        <v>11260</v>
      </c>
      <c r="V198" s="288">
        <v>0</v>
      </c>
      <c r="W198" s="288">
        <v>0</v>
      </c>
      <c r="X198" s="288">
        <v>0</v>
      </c>
      <c r="Y198" s="288">
        <v>856</v>
      </c>
      <c r="Z198" s="279">
        <f t="shared" si="14"/>
        <v>12116</v>
      </c>
      <c r="AB198" s="275">
        <v>0</v>
      </c>
      <c r="AC198" s="204">
        <v>0</v>
      </c>
      <c r="AD198" s="202">
        <v>0</v>
      </c>
      <c r="AE198" s="202">
        <v>0</v>
      </c>
      <c r="AF198" s="276">
        <v>0</v>
      </c>
      <c r="AH198" s="227">
        <f t="shared" si="10"/>
        <v>0</v>
      </c>
      <c r="AI198" s="228">
        <f t="shared" si="11"/>
        <v>0</v>
      </c>
      <c r="AJ198" s="229">
        <f t="shared" si="12"/>
        <v>0</v>
      </c>
      <c r="AN198" s="138"/>
      <c r="AO198" s="138"/>
      <c r="AP198" s="138"/>
      <c r="AQ198" s="138"/>
      <c r="AR198" s="138"/>
      <c r="AS198" s="138"/>
      <c r="AT198" s="138"/>
      <c r="AU198" s="138"/>
    </row>
    <row r="199" spans="1:47" s="139" customFormat="1" ht="13.8" x14ac:dyDescent="0.3">
      <c r="A199" s="277">
        <v>432</v>
      </c>
      <c r="B199" s="211">
        <v>432712096</v>
      </c>
      <c r="C199" s="212" t="s">
        <v>140</v>
      </c>
      <c r="D199" s="211">
        <v>712</v>
      </c>
      <c r="E199" s="212" t="s">
        <v>141</v>
      </c>
      <c r="F199" s="211">
        <v>96</v>
      </c>
      <c r="G199" s="212" t="s">
        <v>234</v>
      </c>
      <c r="H199" s="297">
        <v>2</v>
      </c>
      <c r="I199" s="202">
        <v>10952.118463350018</v>
      </c>
      <c r="J199" s="202">
        <v>6005</v>
      </c>
      <c r="K199" s="202">
        <v>0</v>
      </c>
      <c r="L199" s="202">
        <v>893</v>
      </c>
      <c r="M199" s="279">
        <v>17850.118463350016</v>
      </c>
      <c r="O199" s="281">
        <v>8.2644628099173556E-2</v>
      </c>
      <c r="P199" s="282">
        <v>0</v>
      </c>
      <c r="Q199" s="205">
        <v>0.09</v>
      </c>
      <c r="R199" s="205">
        <v>2.7134142827901102E-2</v>
      </c>
      <c r="S199" s="272">
        <f t="shared" si="13"/>
        <v>0</v>
      </c>
      <c r="U199" s="287">
        <v>32512</v>
      </c>
      <c r="V199" s="288">
        <v>0</v>
      </c>
      <c r="W199" s="288">
        <v>0</v>
      </c>
      <c r="X199" s="288">
        <v>0</v>
      </c>
      <c r="Y199" s="288">
        <v>1712</v>
      </c>
      <c r="Z199" s="279">
        <f t="shared" si="14"/>
        <v>34224</v>
      </c>
      <c r="AB199" s="275">
        <v>0</v>
      </c>
      <c r="AC199" s="204">
        <v>0</v>
      </c>
      <c r="AD199" s="202">
        <v>0</v>
      </c>
      <c r="AE199" s="202">
        <v>0</v>
      </c>
      <c r="AF199" s="276">
        <v>0</v>
      </c>
      <c r="AH199" s="227">
        <f t="shared" si="10"/>
        <v>0</v>
      </c>
      <c r="AI199" s="228">
        <f t="shared" si="11"/>
        <v>0</v>
      </c>
      <c r="AJ199" s="229">
        <f t="shared" si="12"/>
        <v>0</v>
      </c>
      <c r="AN199" s="138"/>
      <c r="AO199" s="138"/>
      <c r="AP199" s="138"/>
      <c r="AQ199" s="138"/>
      <c r="AR199" s="138"/>
      <c r="AS199" s="138"/>
      <c r="AT199" s="138"/>
      <c r="AU199" s="138"/>
    </row>
    <row r="200" spans="1:47" s="139" customFormat="1" ht="13.8" x14ac:dyDescent="0.3">
      <c r="A200" s="277">
        <v>432</v>
      </c>
      <c r="B200" s="211">
        <v>432712172</v>
      </c>
      <c r="C200" s="212" t="s">
        <v>140</v>
      </c>
      <c r="D200" s="211">
        <v>712</v>
      </c>
      <c r="E200" s="212" t="s">
        <v>141</v>
      </c>
      <c r="F200" s="211">
        <v>172</v>
      </c>
      <c r="G200" s="212" t="s">
        <v>144</v>
      </c>
      <c r="H200" s="297">
        <v>1</v>
      </c>
      <c r="I200" s="202">
        <v>12390</v>
      </c>
      <c r="J200" s="202">
        <v>7270</v>
      </c>
      <c r="K200" s="202">
        <v>0</v>
      </c>
      <c r="L200" s="202">
        <v>893</v>
      </c>
      <c r="M200" s="279">
        <v>20553</v>
      </c>
      <c r="O200" s="281">
        <v>4.1322314049586778E-2</v>
      </c>
      <c r="P200" s="282">
        <v>0</v>
      </c>
      <c r="Q200" s="205">
        <v>0.09</v>
      </c>
      <c r="R200" s="205">
        <v>2.9801539438340085E-2</v>
      </c>
      <c r="S200" s="272">
        <f t="shared" si="13"/>
        <v>0</v>
      </c>
      <c r="U200" s="287">
        <v>18848</v>
      </c>
      <c r="V200" s="288">
        <v>0</v>
      </c>
      <c r="W200" s="288">
        <v>0</v>
      </c>
      <c r="X200" s="288">
        <v>0</v>
      </c>
      <c r="Y200" s="288">
        <v>856</v>
      </c>
      <c r="Z200" s="279">
        <f t="shared" si="14"/>
        <v>19704</v>
      </c>
      <c r="AB200" s="275">
        <v>0</v>
      </c>
      <c r="AC200" s="204">
        <v>0</v>
      </c>
      <c r="AD200" s="202">
        <v>0</v>
      </c>
      <c r="AE200" s="202">
        <v>0</v>
      </c>
      <c r="AF200" s="276">
        <v>0</v>
      </c>
      <c r="AH200" s="227">
        <f t="shared" si="10"/>
        <v>0</v>
      </c>
      <c r="AI200" s="228">
        <f t="shared" si="11"/>
        <v>0</v>
      </c>
      <c r="AJ200" s="229">
        <f t="shared" si="12"/>
        <v>0</v>
      </c>
      <c r="AN200" s="138"/>
      <c r="AO200" s="138"/>
      <c r="AP200" s="138"/>
      <c r="AQ200" s="138"/>
      <c r="AR200" s="138"/>
      <c r="AS200" s="138"/>
      <c r="AT200" s="138"/>
      <c r="AU200" s="138"/>
    </row>
    <row r="201" spans="1:47" s="139" customFormat="1" ht="13.8" x14ac:dyDescent="0.3">
      <c r="A201" s="277">
        <v>432</v>
      </c>
      <c r="B201" s="211">
        <v>432712242</v>
      </c>
      <c r="C201" s="212" t="s">
        <v>140</v>
      </c>
      <c r="D201" s="211">
        <v>712</v>
      </c>
      <c r="E201" s="212" t="s">
        <v>141</v>
      </c>
      <c r="F201" s="211">
        <v>242</v>
      </c>
      <c r="G201" s="212" t="s">
        <v>145</v>
      </c>
      <c r="H201" s="297">
        <v>1</v>
      </c>
      <c r="I201" s="202">
        <v>8410</v>
      </c>
      <c r="J201" s="202">
        <v>23707</v>
      </c>
      <c r="K201" s="202">
        <v>0</v>
      </c>
      <c r="L201" s="202">
        <v>893</v>
      </c>
      <c r="M201" s="279">
        <v>33010</v>
      </c>
      <c r="O201" s="281">
        <v>4.1322314049586778E-2</v>
      </c>
      <c r="P201" s="282">
        <v>0</v>
      </c>
      <c r="Q201" s="205">
        <v>0.09</v>
      </c>
      <c r="R201" s="205">
        <v>7.0810292408748796E-2</v>
      </c>
      <c r="S201" s="272">
        <f t="shared" si="13"/>
        <v>0</v>
      </c>
      <c r="U201" s="287">
        <v>30790</v>
      </c>
      <c r="V201" s="288">
        <v>0</v>
      </c>
      <c r="W201" s="288">
        <v>0</v>
      </c>
      <c r="X201" s="288">
        <v>0</v>
      </c>
      <c r="Y201" s="288">
        <v>856</v>
      </c>
      <c r="Z201" s="279">
        <f t="shared" si="14"/>
        <v>31646</v>
      </c>
      <c r="AB201" s="275">
        <v>0</v>
      </c>
      <c r="AC201" s="204">
        <v>0</v>
      </c>
      <c r="AD201" s="202">
        <v>0</v>
      </c>
      <c r="AE201" s="202">
        <v>0</v>
      </c>
      <c r="AF201" s="276">
        <v>0</v>
      </c>
      <c r="AH201" s="227">
        <f t="shared" si="10"/>
        <v>0</v>
      </c>
      <c r="AI201" s="228">
        <f t="shared" si="11"/>
        <v>0</v>
      </c>
      <c r="AJ201" s="229">
        <f t="shared" si="12"/>
        <v>0</v>
      </c>
      <c r="AN201" s="138"/>
      <c r="AO201" s="138"/>
      <c r="AP201" s="138"/>
      <c r="AQ201" s="138"/>
      <c r="AR201" s="138"/>
      <c r="AS201" s="138"/>
      <c r="AT201" s="138"/>
      <c r="AU201" s="138"/>
    </row>
    <row r="202" spans="1:47" s="139" customFormat="1" ht="13.8" x14ac:dyDescent="0.3">
      <c r="A202" s="277">
        <v>432</v>
      </c>
      <c r="B202" s="211">
        <v>432712261</v>
      </c>
      <c r="C202" s="212" t="s">
        <v>140</v>
      </c>
      <c r="D202" s="211">
        <v>712</v>
      </c>
      <c r="E202" s="212" t="s">
        <v>141</v>
      </c>
      <c r="F202" s="211">
        <v>261</v>
      </c>
      <c r="G202" s="212" t="s">
        <v>146</v>
      </c>
      <c r="H202" s="297">
        <v>12</v>
      </c>
      <c r="I202" s="202">
        <v>8904</v>
      </c>
      <c r="J202" s="202">
        <v>5445</v>
      </c>
      <c r="K202" s="202">
        <v>0</v>
      </c>
      <c r="L202" s="202">
        <v>893</v>
      </c>
      <c r="M202" s="279">
        <v>15242</v>
      </c>
      <c r="O202" s="281">
        <v>0.49586776859504123</v>
      </c>
      <c r="P202" s="282">
        <v>0</v>
      </c>
      <c r="Q202" s="205">
        <v>0.09</v>
      </c>
      <c r="R202" s="205">
        <v>7.5971043963597079E-2</v>
      </c>
      <c r="S202" s="272">
        <f t="shared" si="13"/>
        <v>0</v>
      </c>
      <c r="U202" s="287">
        <v>165072</v>
      </c>
      <c r="V202" s="288">
        <v>0</v>
      </c>
      <c r="W202" s="288">
        <v>0</v>
      </c>
      <c r="X202" s="288">
        <v>0</v>
      </c>
      <c r="Y202" s="288">
        <v>10272</v>
      </c>
      <c r="Z202" s="279">
        <f t="shared" si="14"/>
        <v>175344</v>
      </c>
      <c r="AB202" s="275">
        <v>0</v>
      </c>
      <c r="AC202" s="204">
        <v>0</v>
      </c>
      <c r="AD202" s="202">
        <v>0</v>
      </c>
      <c r="AE202" s="202">
        <v>0</v>
      </c>
      <c r="AF202" s="276">
        <v>0</v>
      </c>
      <c r="AH202" s="227">
        <f t="shared" ref="AH202:AH265" si="15">IFERROR(VLOOKUP($B202,_18PJ,7,FALSE),0)</f>
        <v>0</v>
      </c>
      <c r="AI202" s="228">
        <f t="shared" ref="AI202:AI265" si="16">IFERROR(VLOOKUP($B202,_18PJ,8,FALSE),0)</f>
        <v>0</v>
      </c>
      <c r="AJ202" s="229">
        <f t="shared" ref="AJ202:AJ265" si="17">IFERROR(VLOOKUP($B202,_18PJ,9,FALSE),0)</f>
        <v>0</v>
      </c>
      <c r="AN202" s="138"/>
      <c r="AO202" s="138"/>
      <c r="AP202" s="138"/>
      <c r="AQ202" s="138"/>
      <c r="AR202" s="138"/>
      <c r="AS202" s="138"/>
      <c r="AT202" s="138"/>
      <c r="AU202" s="138"/>
    </row>
    <row r="203" spans="1:47" s="139" customFormat="1" ht="13.8" x14ac:dyDescent="0.3">
      <c r="A203" s="277">
        <v>432</v>
      </c>
      <c r="B203" s="211">
        <v>432712300</v>
      </c>
      <c r="C203" s="212" t="s">
        <v>140</v>
      </c>
      <c r="D203" s="211">
        <v>712</v>
      </c>
      <c r="E203" s="212" t="s">
        <v>141</v>
      </c>
      <c r="F203" s="211">
        <v>300</v>
      </c>
      <c r="G203" s="212" t="s">
        <v>147</v>
      </c>
      <c r="H203" s="297">
        <v>3</v>
      </c>
      <c r="I203" s="202">
        <v>8410</v>
      </c>
      <c r="J203" s="202">
        <v>19038</v>
      </c>
      <c r="K203" s="202">
        <v>0</v>
      </c>
      <c r="L203" s="202">
        <v>893</v>
      </c>
      <c r="M203" s="279">
        <v>28341</v>
      </c>
      <c r="O203" s="281">
        <v>0.12396694214876033</v>
      </c>
      <c r="P203" s="282">
        <v>0</v>
      </c>
      <c r="Q203" s="205">
        <v>0.09</v>
      </c>
      <c r="R203" s="205">
        <v>2.1321133182136874E-2</v>
      </c>
      <c r="S203" s="272">
        <f t="shared" ref="S203:S266" si="18">IFERROR(X203/H203,0)</f>
        <v>0</v>
      </c>
      <c r="U203" s="287">
        <v>78942</v>
      </c>
      <c r="V203" s="288">
        <v>0</v>
      </c>
      <c r="W203" s="288">
        <v>0</v>
      </c>
      <c r="X203" s="288">
        <v>0</v>
      </c>
      <c r="Y203" s="288">
        <v>2568</v>
      </c>
      <c r="Z203" s="279">
        <f t="shared" ref="Z203:Z266" si="19">SUM(U203:Y203)</f>
        <v>81510</v>
      </c>
      <c r="AB203" s="275">
        <v>0</v>
      </c>
      <c r="AC203" s="204">
        <v>0</v>
      </c>
      <c r="AD203" s="202">
        <v>0</v>
      </c>
      <c r="AE203" s="202">
        <v>0</v>
      </c>
      <c r="AF203" s="276">
        <v>0</v>
      </c>
      <c r="AH203" s="227">
        <f t="shared" si="15"/>
        <v>0</v>
      </c>
      <c r="AI203" s="228">
        <f t="shared" si="16"/>
        <v>0</v>
      </c>
      <c r="AJ203" s="229">
        <f t="shared" si="17"/>
        <v>0</v>
      </c>
      <c r="AN203" s="138"/>
      <c r="AO203" s="138"/>
      <c r="AP203" s="138"/>
      <c r="AQ203" s="138"/>
      <c r="AR203" s="138"/>
      <c r="AS203" s="138"/>
      <c r="AT203" s="138"/>
      <c r="AU203" s="138"/>
    </row>
    <row r="204" spans="1:47" s="139" customFormat="1" ht="13.8" x14ac:dyDescent="0.3">
      <c r="A204" s="277">
        <v>432</v>
      </c>
      <c r="B204" s="211">
        <v>432712645</v>
      </c>
      <c r="C204" s="212" t="s">
        <v>140</v>
      </c>
      <c r="D204" s="211">
        <v>712</v>
      </c>
      <c r="E204" s="212" t="s">
        <v>141</v>
      </c>
      <c r="F204" s="211">
        <v>645</v>
      </c>
      <c r="G204" s="212" t="s">
        <v>148</v>
      </c>
      <c r="H204" s="297">
        <v>62</v>
      </c>
      <c r="I204" s="202">
        <v>9608</v>
      </c>
      <c r="J204" s="202">
        <v>4072</v>
      </c>
      <c r="K204" s="202">
        <v>0</v>
      </c>
      <c r="L204" s="202">
        <v>893</v>
      </c>
      <c r="M204" s="279">
        <v>14573</v>
      </c>
      <c r="O204" s="281">
        <v>2.5619834710743827</v>
      </c>
      <c r="P204" s="282">
        <v>0</v>
      </c>
      <c r="Q204" s="205">
        <v>0.09</v>
      </c>
      <c r="R204" s="205">
        <v>3.3559544254592989E-2</v>
      </c>
      <c r="S204" s="272">
        <f t="shared" si="18"/>
        <v>0</v>
      </c>
      <c r="U204" s="287">
        <v>813130</v>
      </c>
      <c r="V204" s="288">
        <v>0</v>
      </c>
      <c r="W204" s="288">
        <v>0</v>
      </c>
      <c r="X204" s="288">
        <v>0</v>
      </c>
      <c r="Y204" s="288">
        <v>53072</v>
      </c>
      <c r="Z204" s="279">
        <f t="shared" si="19"/>
        <v>866202</v>
      </c>
      <c r="AB204" s="275">
        <v>0</v>
      </c>
      <c r="AC204" s="204">
        <v>0</v>
      </c>
      <c r="AD204" s="202">
        <v>0</v>
      </c>
      <c r="AE204" s="202">
        <v>0</v>
      </c>
      <c r="AF204" s="276">
        <v>0</v>
      </c>
      <c r="AH204" s="227">
        <f t="shared" si="15"/>
        <v>0</v>
      </c>
      <c r="AI204" s="228">
        <f t="shared" si="16"/>
        <v>0</v>
      </c>
      <c r="AJ204" s="229">
        <f t="shared" si="17"/>
        <v>0</v>
      </c>
      <c r="AN204" s="138"/>
      <c r="AO204" s="138"/>
      <c r="AP204" s="138"/>
      <c r="AQ204" s="138"/>
      <c r="AR204" s="138"/>
      <c r="AS204" s="138"/>
      <c r="AT204" s="138"/>
      <c r="AU204" s="138"/>
    </row>
    <row r="205" spans="1:47" s="139" customFormat="1" ht="13.8" x14ac:dyDescent="0.3">
      <c r="A205" s="277">
        <v>432</v>
      </c>
      <c r="B205" s="211">
        <v>432712660</v>
      </c>
      <c r="C205" s="212" t="s">
        <v>140</v>
      </c>
      <c r="D205" s="211">
        <v>712</v>
      </c>
      <c r="E205" s="212" t="s">
        <v>141</v>
      </c>
      <c r="F205" s="211">
        <v>660</v>
      </c>
      <c r="G205" s="212" t="s">
        <v>149</v>
      </c>
      <c r="H205" s="297">
        <v>56</v>
      </c>
      <c r="I205" s="202">
        <v>9362</v>
      </c>
      <c r="J205" s="202">
        <v>8625</v>
      </c>
      <c r="K205" s="202">
        <v>0</v>
      </c>
      <c r="L205" s="202">
        <v>893</v>
      </c>
      <c r="M205" s="279">
        <v>18880</v>
      </c>
      <c r="O205" s="281">
        <v>2.3140495867768616</v>
      </c>
      <c r="P205" s="282">
        <v>0</v>
      </c>
      <c r="Q205" s="205">
        <v>0.09</v>
      </c>
      <c r="R205" s="205">
        <v>5.0277290468417987E-2</v>
      </c>
      <c r="S205" s="272">
        <f t="shared" si="18"/>
        <v>0</v>
      </c>
      <c r="U205" s="287">
        <v>965664</v>
      </c>
      <c r="V205" s="288">
        <v>0</v>
      </c>
      <c r="W205" s="288">
        <v>0</v>
      </c>
      <c r="X205" s="288">
        <v>0</v>
      </c>
      <c r="Y205" s="288">
        <v>47936</v>
      </c>
      <c r="Z205" s="279">
        <f t="shared" si="19"/>
        <v>1013600</v>
      </c>
      <c r="AB205" s="275">
        <v>0</v>
      </c>
      <c r="AC205" s="204">
        <v>0</v>
      </c>
      <c r="AD205" s="202">
        <v>0</v>
      </c>
      <c r="AE205" s="202">
        <v>0</v>
      </c>
      <c r="AF205" s="276">
        <v>0</v>
      </c>
      <c r="AH205" s="227">
        <f t="shared" si="15"/>
        <v>0</v>
      </c>
      <c r="AI205" s="228">
        <f t="shared" si="16"/>
        <v>0</v>
      </c>
      <c r="AJ205" s="229">
        <f t="shared" si="17"/>
        <v>0</v>
      </c>
      <c r="AN205" s="138"/>
      <c r="AO205" s="138"/>
      <c r="AP205" s="138"/>
      <c r="AQ205" s="138"/>
      <c r="AR205" s="138"/>
      <c r="AS205" s="138"/>
      <c r="AT205" s="138"/>
      <c r="AU205" s="138"/>
    </row>
    <row r="206" spans="1:47" s="139" customFormat="1" ht="13.8" x14ac:dyDescent="0.3">
      <c r="A206" s="277">
        <v>432</v>
      </c>
      <c r="B206" s="211">
        <v>432712712</v>
      </c>
      <c r="C206" s="212" t="s">
        <v>140</v>
      </c>
      <c r="D206" s="211">
        <v>712</v>
      </c>
      <c r="E206" s="212" t="s">
        <v>141</v>
      </c>
      <c r="F206" s="211">
        <v>712</v>
      </c>
      <c r="G206" s="212" t="s">
        <v>141</v>
      </c>
      <c r="H206" s="297">
        <v>44</v>
      </c>
      <c r="I206" s="202">
        <v>9330</v>
      </c>
      <c r="J206" s="202">
        <v>6800</v>
      </c>
      <c r="K206" s="202">
        <v>0</v>
      </c>
      <c r="L206" s="202">
        <v>893</v>
      </c>
      <c r="M206" s="279">
        <v>17023</v>
      </c>
      <c r="O206" s="281">
        <v>1.8181818181818195</v>
      </c>
      <c r="P206" s="282">
        <v>0</v>
      </c>
      <c r="Q206" s="205">
        <v>0.09</v>
      </c>
      <c r="R206" s="205">
        <v>3.5559358707375678E-2</v>
      </c>
      <c r="S206" s="272">
        <f t="shared" si="18"/>
        <v>0</v>
      </c>
      <c r="U206" s="287">
        <v>680372</v>
      </c>
      <c r="V206" s="288">
        <v>0</v>
      </c>
      <c r="W206" s="288">
        <v>0</v>
      </c>
      <c r="X206" s="288">
        <v>0</v>
      </c>
      <c r="Y206" s="288">
        <v>37664</v>
      </c>
      <c r="Z206" s="279">
        <f t="shared" si="19"/>
        <v>718036</v>
      </c>
      <c r="AB206" s="275">
        <v>1</v>
      </c>
      <c r="AC206" s="204">
        <v>0</v>
      </c>
      <c r="AD206" s="202">
        <v>0</v>
      </c>
      <c r="AE206" s="202">
        <v>0</v>
      </c>
      <c r="AF206" s="276">
        <v>0</v>
      </c>
      <c r="AH206" s="227">
        <f t="shared" si="15"/>
        <v>0</v>
      </c>
      <c r="AI206" s="228">
        <f t="shared" si="16"/>
        <v>0</v>
      </c>
      <c r="AJ206" s="229">
        <f t="shared" si="17"/>
        <v>0</v>
      </c>
      <c r="AN206" s="138"/>
      <c r="AO206" s="138"/>
      <c r="AP206" s="138"/>
      <c r="AQ206" s="138"/>
      <c r="AR206" s="138"/>
      <c r="AS206" s="138"/>
      <c r="AT206" s="138"/>
      <c r="AU206" s="138"/>
    </row>
    <row r="207" spans="1:47" s="139" customFormat="1" ht="13.8" x14ac:dyDescent="0.3">
      <c r="A207" s="277">
        <v>435</v>
      </c>
      <c r="B207" s="211">
        <v>435301031</v>
      </c>
      <c r="C207" s="212" t="s">
        <v>150</v>
      </c>
      <c r="D207" s="211">
        <v>301</v>
      </c>
      <c r="E207" s="212" t="s">
        <v>151</v>
      </c>
      <c r="F207" s="211">
        <v>31</v>
      </c>
      <c r="G207" s="212" t="s">
        <v>101</v>
      </c>
      <c r="H207" s="297">
        <v>120</v>
      </c>
      <c r="I207" s="202">
        <v>9769</v>
      </c>
      <c r="J207" s="202">
        <v>4657</v>
      </c>
      <c r="K207" s="202">
        <v>0</v>
      </c>
      <c r="L207" s="202">
        <v>893</v>
      </c>
      <c r="M207" s="279">
        <v>15319</v>
      </c>
      <c r="O207" s="281">
        <v>0</v>
      </c>
      <c r="P207" s="282">
        <v>0</v>
      </c>
      <c r="Q207" s="205">
        <v>0.09</v>
      </c>
      <c r="R207" s="205">
        <v>2.6379471872042089E-2</v>
      </c>
      <c r="S207" s="272">
        <f t="shared" si="18"/>
        <v>0</v>
      </c>
      <c r="U207" s="287">
        <v>1731120</v>
      </c>
      <c r="V207" s="288">
        <v>0</v>
      </c>
      <c r="W207" s="288">
        <v>0</v>
      </c>
      <c r="X207" s="288">
        <v>0</v>
      </c>
      <c r="Y207" s="288">
        <v>107160</v>
      </c>
      <c r="Z207" s="279">
        <f t="shared" si="19"/>
        <v>1838280</v>
      </c>
      <c r="AB207" s="275">
        <v>0</v>
      </c>
      <c r="AC207" s="204">
        <v>0</v>
      </c>
      <c r="AD207" s="202">
        <v>0</v>
      </c>
      <c r="AE207" s="202">
        <v>0</v>
      </c>
      <c r="AF207" s="276">
        <v>0</v>
      </c>
      <c r="AH207" s="227">
        <f t="shared" si="15"/>
        <v>0</v>
      </c>
      <c r="AI207" s="228">
        <f t="shared" si="16"/>
        <v>0</v>
      </c>
      <c r="AJ207" s="229">
        <f t="shared" si="17"/>
        <v>0</v>
      </c>
      <c r="AN207" s="138"/>
      <c r="AO207" s="138"/>
      <c r="AP207" s="138"/>
      <c r="AQ207" s="138"/>
      <c r="AR207" s="138"/>
      <c r="AS207" s="138"/>
      <c r="AT207" s="138"/>
      <c r="AU207" s="138"/>
    </row>
    <row r="208" spans="1:47" s="139" customFormat="1" ht="13.8" x14ac:dyDescent="0.3">
      <c r="A208" s="277">
        <v>435</v>
      </c>
      <c r="B208" s="211">
        <v>435301048</v>
      </c>
      <c r="C208" s="212" t="s">
        <v>150</v>
      </c>
      <c r="D208" s="211">
        <v>301</v>
      </c>
      <c r="E208" s="212" t="s">
        <v>151</v>
      </c>
      <c r="F208" s="211">
        <v>48</v>
      </c>
      <c r="G208" s="212" t="s">
        <v>152</v>
      </c>
      <c r="H208" s="297">
        <v>2</v>
      </c>
      <c r="I208" s="202">
        <v>10127</v>
      </c>
      <c r="J208" s="202">
        <v>8165</v>
      </c>
      <c r="K208" s="202">
        <v>0</v>
      </c>
      <c r="L208" s="202">
        <v>893</v>
      </c>
      <c r="M208" s="279">
        <v>19185</v>
      </c>
      <c r="O208" s="281">
        <v>0</v>
      </c>
      <c r="P208" s="282">
        <v>0</v>
      </c>
      <c r="Q208" s="205">
        <v>0.09</v>
      </c>
      <c r="R208" s="205">
        <v>1.2089259415344539E-3</v>
      </c>
      <c r="S208" s="272">
        <f t="shared" si="18"/>
        <v>0</v>
      </c>
      <c r="U208" s="287">
        <v>36584</v>
      </c>
      <c r="V208" s="288">
        <v>0</v>
      </c>
      <c r="W208" s="288">
        <v>0</v>
      </c>
      <c r="X208" s="288">
        <v>0</v>
      </c>
      <c r="Y208" s="288">
        <v>1786</v>
      </c>
      <c r="Z208" s="279">
        <f t="shared" si="19"/>
        <v>38370</v>
      </c>
      <c r="AB208" s="275">
        <v>0</v>
      </c>
      <c r="AC208" s="204">
        <v>0</v>
      </c>
      <c r="AD208" s="202">
        <v>0</v>
      </c>
      <c r="AE208" s="202">
        <v>0</v>
      </c>
      <c r="AF208" s="276">
        <v>0</v>
      </c>
      <c r="AH208" s="227">
        <f t="shared" si="15"/>
        <v>0</v>
      </c>
      <c r="AI208" s="228">
        <f t="shared" si="16"/>
        <v>0</v>
      </c>
      <c r="AJ208" s="229">
        <f t="shared" si="17"/>
        <v>0</v>
      </c>
      <c r="AN208" s="138"/>
      <c r="AO208" s="138"/>
      <c r="AP208" s="138"/>
      <c r="AQ208" s="138"/>
      <c r="AR208" s="138"/>
      <c r="AS208" s="138"/>
      <c r="AT208" s="138"/>
      <c r="AU208" s="138"/>
    </row>
    <row r="209" spans="1:47" s="139" customFormat="1" ht="13.8" x14ac:dyDescent="0.3">
      <c r="A209" s="277">
        <v>435</v>
      </c>
      <c r="B209" s="211">
        <v>435301056</v>
      </c>
      <c r="C209" s="212" t="s">
        <v>150</v>
      </c>
      <c r="D209" s="211">
        <v>301</v>
      </c>
      <c r="E209" s="212" t="s">
        <v>151</v>
      </c>
      <c r="F209" s="211">
        <v>56</v>
      </c>
      <c r="G209" s="212" t="s">
        <v>153</v>
      </c>
      <c r="H209" s="297">
        <v>102</v>
      </c>
      <c r="I209" s="202">
        <v>9548</v>
      </c>
      <c r="J209" s="202">
        <v>3255</v>
      </c>
      <c r="K209" s="202">
        <v>0</v>
      </c>
      <c r="L209" s="202">
        <v>893</v>
      </c>
      <c r="M209" s="279">
        <v>13696</v>
      </c>
      <c r="O209" s="281">
        <v>0</v>
      </c>
      <c r="P209" s="282">
        <v>0</v>
      </c>
      <c r="Q209" s="205">
        <v>0.09</v>
      </c>
      <c r="R209" s="205">
        <v>2.0967747793561305E-2</v>
      </c>
      <c r="S209" s="272">
        <f t="shared" si="18"/>
        <v>0</v>
      </c>
      <c r="U209" s="287">
        <v>1305906</v>
      </c>
      <c r="V209" s="288">
        <v>0</v>
      </c>
      <c r="W209" s="288">
        <v>0</v>
      </c>
      <c r="X209" s="288">
        <v>0</v>
      </c>
      <c r="Y209" s="288">
        <v>91086</v>
      </c>
      <c r="Z209" s="279">
        <f t="shared" si="19"/>
        <v>1396992</v>
      </c>
      <c r="AB209" s="275">
        <v>0</v>
      </c>
      <c r="AC209" s="204">
        <v>0</v>
      </c>
      <c r="AD209" s="202">
        <v>0</v>
      </c>
      <c r="AE209" s="202">
        <v>0</v>
      </c>
      <c r="AF209" s="276">
        <v>0</v>
      </c>
      <c r="AH209" s="227">
        <f t="shared" si="15"/>
        <v>0</v>
      </c>
      <c r="AI209" s="228">
        <f t="shared" si="16"/>
        <v>0</v>
      </c>
      <c r="AJ209" s="229">
        <f t="shared" si="17"/>
        <v>0</v>
      </c>
      <c r="AN209" s="138"/>
      <c r="AO209" s="138"/>
      <c r="AP209" s="138"/>
      <c r="AQ209" s="138"/>
      <c r="AR209" s="138"/>
      <c r="AS209" s="138"/>
      <c r="AT209" s="138"/>
      <c r="AU209" s="138"/>
    </row>
    <row r="210" spans="1:47" s="139" customFormat="1" ht="13.8" x14ac:dyDescent="0.3">
      <c r="A210" s="277">
        <v>435</v>
      </c>
      <c r="B210" s="211">
        <v>435301079</v>
      </c>
      <c r="C210" s="212" t="s">
        <v>150</v>
      </c>
      <c r="D210" s="211">
        <v>301</v>
      </c>
      <c r="E210" s="212" t="s">
        <v>151</v>
      </c>
      <c r="F210" s="211">
        <v>79</v>
      </c>
      <c r="G210" s="212" t="s">
        <v>109</v>
      </c>
      <c r="H210" s="297">
        <v>164</v>
      </c>
      <c r="I210" s="202">
        <v>9651</v>
      </c>
      <c r="J210" s="202">
        <v>602</v>
      </c>
      <c r="K210" s="202">
        <v>0</v>
      </c>
      <c r="L210" s="202">
        <v>893</v>
      </c>
      <c r="M210" s="279">
        <v>11146</v>
      </c>
      <c r="O210" s="281">
        <v>0</v>
      </c>
      <c r="P210" s="282">
        <v>0</v>
      </c>
      <c r="Q210" s="205">
        <v>0.09</v>
      </c>
      <c r="R210" s="205">
        <v>6.3390672715199353E-2</v>
      </c>
      <c r="S210" s="272">
        <f t="shared" si="18"/>
        <v>0</v>
      </c>
      <c r="U210" s="287">
        <v>1681492</v>
      </c>
      <c r="V210" s="288">
        <v>0</v>
      </c>
      <c r="W210" s="288">
        <v>0</v>
      </c>
      <c r="X210" s="288">
        <v>0</v>
      </c>
      <c r="Y210" s="288">
        <v>146452</v>
      </c>
      <c r="Z210" s="279">
        <f t="shared" si="19"/>
        <v>1827944</v>
      </c>
      <c r="AB210" s="275">
        <v>0</v>
      </c>
      <c r="AC210" s="204">
        <v>0</v>
      </c>
      <c r="AD210" s="202">
        <v>0</v>
      </c>
      <c r="AE210" s="202">
        <v>0</v>
      </c>
      <c r="AF210" s="276">
        <v>0</v>
      </c>
      <c r="AH210" s="227">
        <f t="shared" si="15"/>
        <v>0</v>
      </c>
      <c r="AI210" s="228">
        <f t="shared" si="16"/>
        <v>0</v>
      </c>
      <c r="AJ210" s="229">
        <f t="shared" si="17"/>
        <v>0</v>
      </c>
      <c r="AN210" s="138"/>
      <c r="AO210" s="138"/>
      <c r="AP210" s="138"/>
      <c r="AQ210" s="138"/>
      <c r="AR210" s="138"/>
      <c r="AS210" s="138"/>
      <c r="AT210" s="138"/>
      <c r="AU210" s="138"/>
    </row>
    <row r="211" spans="1:47" s="139" customFormat="1" ht="13.8" x14ac:dyDescent="0.3">
      <c r="A211" s="277">
        <v>435</v>
      </c>
      <c r="B211" s="211">
        <v>435301128</v>
      </c>
      <c r="C211" s="212" t="s">
        <v>150</v>
      </c>
      <c r="D211" s="211">
        <v>301</v>
      </c>
      <c r="E211" s="212" t="s">
        <v>151</v>
      </c>
      <c r="F211" s="211">
        <v>128</v>
      </c>
      <c r="G211" s="212" t="s">
        <v>110</v>
      </c>
      <c r="H211" s="297">
        <v>2</v>
      </c>
      <c r="I211" s="202">
        <v>10127</v>
      </c>
      <c r="J211" s="202">
        <v>512</v>
      </c>
      <c r="K211" s="202">
        <v>0</v>
      </c>
      <c r="L211" s="202">
        <v>893</v>
      </c>
      <c r="M211" s="279">
        <v>11532</v>
      </c>
      <c r="O211" s="281">
        <v>0</v>
      </c>
      <c r="P211" s="282">
        <v>0</v>
      </c>
      <c r="Q211" s="205">
        <v>0.18</v>
      </c>
      <c r="R211" s="205">
        <v>3.3722750921058114E-2</v>
      </c>
      <c r="S211" s="272">
        <f t="shared" si="18"/>
        <v>0</v>
      </c>
      <c r="U211" s="287">
        <v>21278</v>
      </c>
      <c r="V211" s="288">
        <v>0</v>
      </c>
      <c r="W211" s="288">
        <v>0</v>
      </c>
      <c r="X211" s="288">
        <v>0</v>
      </c>
      <c r="Y211" s="288">
        <v>1786</v>
      </c>
      <c r="Z211" s="279">
        <f t="shared" si="19"/>
        <v>23064</v>
      </c>
      <c r="AB211" s="275">
        <v>0</v>
      </c>
      <c r="AC211" s="204">
        <v>0</v>
      </c>
      <c r="AD211" s="202">
        <v>0</v>
      </c>
      <c r="AE211" s="202">
        <v>0</v>
      </c>
      <c r="AF211" s="276">
        <v>0</v>
      </c>
      <c r="AH211" s="227">
        <f t="shared" si="15"/>
        <v>0</v>
      </c>
      <c r="AI211" s="228">
        <f t="shared" si="16"/>
        <v>0</v>
      </c>
      <c r="AJ211" s="229">
        <f t="shared" si="17"/>
        <v>0</v>
      </c>
      <c r="AN211" s="138"/>
      <c r="AO211" s="138"/>
      <c r="AP211" s="138"/>
      <c r="AQ211" s="138"/>
      <c r="AR211" s="138"/>
      <c r="AS211" s="138"/>
      <c r="AT211" s="138"/>
      <c r="AU211" s="138"/>
    </row>
    <row r="212" spans="1:47" s="139" customFormat="1" ht="13.8" x14ac:dyDescent="0.3">
      <c r="A212" s="277">
        <v>435</v>
      </c>
      <c r="B212" s="211">
        <v>435301160</v>
      </c>
      <c r="C212" s="212" t="s">
        <v>150</v>
      </c>
      <c r="D212" s="211">
        <v>301</v>
      </c>
      <c r="E212" s="212" t="s">
        <v>151</v>
      </c>
      <c r="F212" s="211">
        <v>160</v>
      </c>
      <c r="G212" s="212" t="s">
        <v>104</v>
      </c>
      <c r="H212" s="297">
        <v>240</v>
      </c>
      <c r="I212" s="202">
        <v>10166</v>
      </c>
      <c r="J212" s="202">
        <v>117</v>
      </c>
      <c r="K212" s="202">
        <v>0</v>
      </c>
      <c r="L212" s="202">
        <v>893</v>
      </c>
      <c r="M212" s="279">
        <v>11176</v>
      </c>
      <c r="O212" s="281">
        <v>0</v>
      </c>
      <c r="P212" s="282">
        <v>0</v>
      </c>
      <c r="Q212" s="205">
        <v>0.1273</v>
      </c>
      <c r="R212" s="205">
        <v>0.10429118617141747</v>
      </c>
      <c r="S212" s="272">
        <f t="shared" si="18"/>
        <v>0</v>
      </c>
      <c r="U212" s="287">
        <v>2467920</v>
      </c>
      <c r="V212" s="288">
        <v>0</v>
      </c>
      <c r="W212" s="288">
        <v>0</v>
      </c>
      <c r="X212" s="288">
        <v>0</v>
      </c>
      <c r="Y212" s="288">
        <v>214320</v>
      </c>
      <c r="Z212" s="279">
        <f t="shared" si="19"/>
        <v>2682240</v>
      </c>
      <c r="AB212" s="275">
        <v>0</v>
      </c>
      <c r="AC212" s="204">
        <v>0</v>
      </c>
      <c r="AD212" s="202">
        <v>0</v>
      </c>
      <c r="AE212" s="202">
        <v>0</v>
      </c>
      <c r="AF212" s="276">
        <v>0</v>
      </c>
      <c r="AH212" s="227">
        <f t="shared" si="15"/>
        <v>0</v>
      </c>
      <c r="AI212" s="228">
        <f t="shared" si="16"/>
        <v>0</v>
      </c>
      <c r="AJ212" s="229">
        <f t="shared" si="17"/>
        <v>0</v>
      </c>
      <c r="AN212" s="138"/>
      <c r="AO212" s="138"/>
      <c r="AP212" s="138"/>
      <c r="AQ212" s="138"/>
      <c r="AR212" s="138"/>
      <c r="AS212" s="138"/>
      <c r="AT212" s="138"/>
      <c r="AU212" s="138"/>
    </row>
    <row r="213" spans="1:47" s="139" customFormat="1" ht="13.8" x14ac:dyDescent="0.3">
      <c r="A213" s="277">
        <v>435</v>
      </c>
      <c r="B213" s="211">
        <v>435301181</v>
      </c>
      <c r="C213" s="212" t="s">
        <v>150</v>
      </c>
      <c r="D213" s="211">
        <v>301</v>
      </c>
      <c r="E213" s="212" t="s">
        <v>151</v>
      </c>
      <c r="F213" s="211">
        <v>181</v>
      </c>
      <c r="G213" s="212" t="s">
        <v>105</v>
      </c>
      <c r="H213" s="297">
        <v>1</v>
      </c>
      <c r="I213" s="202">
        <v>10127</v>
      </c>
      <c r="J213" s="202">
        <v>654</v>
      </c>
      <c r="K213" s="202">
        <v>0</v>
      </c>
      <c r="L213" s="202">
        <v>893</v>
      </c>
      <c r="M213" s="279">
        <v>11674</v>
      </c>
      <c r="O213" s="281">
        <v>0</v>
      </c>
      <c r="P213" s="282">
        <v>0</v>
      </c>
      <c r="Q213" s="205">
        <v>0.09</v>
      </c>
      <c r="R213" s="205">
        <v>1.2964053022983042E-2</v>
      </c>
      <c r="S213" s="272">
        <f t="shared" si="18"/>
        <v>0</v>
      </c>
      <c r="U213" s="287">
        <v>10781</v>
      </c>
      <c r="V213" s="288">
        <v>0</v>
      </c>
      <c r="W213" s="288">
        <v>0</v>
      </c>
      <c r="X213" s="288">
        <v>0</v>
      </c>
      <c r="Y213" s="288">
        <v>893</v>
      </c>
      <c r="Z213" s="279">
        <f t="shared" si="19"/>
        <v>11674</v>
      </c>
      <c r="AB213" s="275">
        <v>0</v>
      </c>
      <c r="AC213" s="204">
        <v>0</v>
      </c>
      <c r="AD213" s="202">
        <v>0</v>
      </c>
      <c r="AE213" s="202">
        <v>0</v>
      </c>
      <c r="AF213" s="276">
        <v>0</v>
      </c>
      <c r="AH213" s="227">
        <f t="shared" si="15"/>
        <v>0</v>
      </c>
      <c r="AI213" s="228">
        <f t="shared" si="16"/>
        <v>0</v>
      </c>
      <c r="AJ213" s="229">
        <f t="shared" si="17"/>
        <v>0</v>
      </c>
      <c r="AN213" s="138"/>
      <c r="AO213" s="138"/>
      <c r="AP213" s="138"/>
      <c r="AQ213" s="138"/>
      <c r="AR213" s="138"/>
      <c r="AS213" s="138"/>
      <c r="AT213" s="138"/>
      <c r="AU213" s="138"/>
    </row>
    <row r="214" spans="1:47" s="139" customFormat="1" ht="13.8" x14ac:dyDescent="0.3">
      <c r="A214" s="277">
        <v>435</v>
      </c>
      <c r="B214" s="211">
        <v>435301211</v>
      </c>
      <c r="C214" s="212" t="s">
        <v>150</v>
      </c>
      <c r="D214" s="211">
        <v>301</v>
      </c>
      <c r="E214" s="212" t="s">
        <v>151</v>
      </c>
      <c r="F214" s="211">
        <v>211</v>
      </c>
      <c r="G214" s="212" t="s">
        <v>80</v>
      </c>
      <c r="H214" s="297">
        <v>2</v>
      </c>
      <c r="I214" s="202">
        <v>11259</v>
      </c>
      <c r="J214" s="202">
        <v>1911</v>
      </c>
      <c r="K214" s="202">
        <v>0</v>
      </c>
      <c r="L214" s="202">
        <v>893</v>
      </c>
      <c r="M214" s="279">
        <v>14063</v>
      </c>
      <c r="O214" s="281">
        <v>0</v>
      </c>
      <c r="P214" s="282">
        <v>0</v>
      </c>
      <c r="Q214" s="205">
        <v>0.09</v>
      </c>
      <c r="R214" s="205">
        <v>1.7195122173668032E-3</v>
      </c>
      <c r="S214" s="272">
        <f t="shared" si="18"/>
        <v>0</v>
      </c>
      <c r="U214" s="287">
        <v>26340</v>
      </c>
      <c r="V214" s="288">
        <v>0</v>
      </c>
      <c r="W214" s="288">
        <v>0</v>
      </c>
      <c r="X214" s="288">
        <v>0</v>
      </c>
      <c r="Y214" s="288">
        <v>1786</v>
      </c>
      <c r="Z214" s="279">
        <f t="shared" si="19"/>
        <v>28126</v>
      </c>
      <c r="AB214" s="275">
        <v>0</v>
      </c>
      <c r="AC214" s="204">
        <v>0</v>
      </c>
      <c r="AD214" s="202">
        <v>0</v>
      </c>
      <c r="AE214" s="202">
        <v>0</v>
      </c>
      <c r="AF214" s="276">
        <v>0</v>
      </c>
      <c r="AH214" s="227">
        <f t="shared" si="15"/>
        <v>0</v>
      </c>
      <c r="AI214" s="228">
        <f t="shared" si="16"/>
        <v>0</v>
      </c>
      <c r="AJ214" s="229">
        <f t="shared" si="17"/>
        <v>0</v>
      </c>
      <c r="AN214" s="138"/>
      <c r="AO214" s="138"/>
      <c r="AP214" s="138"/>
      <c r="AQ214" s="138"/>
      <c r="AR214" s="138"/>
      <c r="AS214" s="138"/>
      <c r="AT214" s="138"/>
      <c r="AU214" s="138"/>
    </row>
    <row r="215" spans="1:47" s="139" customFormat="1" ht="13.8" x14ac:dyDescent="0.3">
      <c r="A215" s="277">
        <v>435</v>
      </c>
      <c r="B215" s="211">
        <v>435301295</v>
      </c>
      <c r="C215" s="212" t="s">
        <v>150</v>
      </c>
      <c r="D215" s="211">
        <v>301</v>
      </c>
      <c r="E215" s="212" t="s">
        <v>151</v>
      </c>
      <c r="F215" s="211">
        <v>295</v>
      </c>
      <c r="G215" s="212" t="s">
        <v>155</v>
      </c>
      <c r="H215" s="297">
        <v>65</v>
      </c>
      <c r="I215" s="202">
        <v>9600</v>
      </c>
      <c r="J215" s="202">
        <v>5201</v>
      </c>
      <c r="K215" s="202">
        <v>0</v>
      </c>
      <c r="L215" s="202">
        <v>893</v>
      </c>
      <c r="M215" s="279">
        <v>15694</v>
      </c>
      <c r="O215" s="281">
        <v>0</v>
      </c>
      <c r="P215" s="282">
        <v>0</v>
      </c>
      <c r="Q215" s="205">
        <v>0.09</v>
      </c>
      <c r="R215" s="205">
        <v>2.0294482002087645E-2</v>
      </c>
      <c r="S215" s="272">
        <f t="shared" si="18"/>
        <v>0</v>
      </c>
      <c r="U215" s="287">
        <v>962065</v>
      </c>
      <c r="V215" s="288">
        <v>0</v>
      </c>
      <c r="W215" s="288">
        <v>0</v>
      </c>
      <c r="X215" s="288">
        <v>0</v>
      </c>
      <c r="Y215" s="288">
        <v>58045</v>
      </c>
      <c r="Z215" s="279">
        <f t="shared" si="19"/>
        <v>1020110</v>
      </c>
      <c r="AB215" s="275">
        <v>0</v>
      </c>
      <c r="AC215" s="204">
        <v>0</v>
      </c>
      <c r="AD215" s="202">
        <v>0</v>
      </c>
      <c r="AE215" s="202">
        <v>0</v>
      </c>
      <c r="AF215" s="276">
        <v>0</v>
      </c>
      <c r="AH215" s="227">
        <f t="shared" si="15"/>
        <v>0</v>
      </c>
      <c r="AI215" s="228">
        <f t="shared" si="16"/>
        <v>0</v>
      </c>
      <c r="AJ215" s="229">
        <f t="shared" si="17"/>
        <v>0</v>
      </c>
      <c r="AN215" s="138"/>
      <c r="AO215" s="138"/>
      <c r="AP215" s="138"/>
      <c r="AQ215" s="138"/>
      <c r="AR215" s="138"/>
      <c r="AS215" s="138"/>
      <c r="AT215" s="138"/>
      <c r="AU215" s="138"/>
    </row>
    <row r="216" spans="1:47" s="139" customFormat="1" ht="13.8" x14ac:dyDescent="0.3">
      <c r="A216" s="277">
        <v>435</v>
      </c>
      <c r="B216" s="211">
        <v>435301301</v>
      </c>
      <c r="C216" s="212" t="s">
        <v>150</v>
      </c>
      <c r="D216" s="211">
        <v>301</v>
      </c>
      <c r="E216" s="212" t="s">
        <v>151</v>
      </c>
      <c r="F216" s="211">
        <v>301</v>
      </c>
      <c r="G216" s="212" t="s">
        <v>151</v>
      </c>
      <c r="H216" s="297">
        <v>71</v>
      </c>
      <c r="I216" s="202">
        <v>9778</v>
      </c>
      <c r="J216" s="202">
        <v>4278</v>
      </c>
      <c r="K216" s="202">
        <v>0</v>
      </c>
      <c r="L216" s="202">
        <v>893</v>
      </c>
      <c r="M216" s="279">
        <v>14949</v>
      </c>
      <c r="O216" s="281">
        <v>0</v>
      </c>
      <c r="P216" s="282">
        <v>0</v>
      </c>
      <c r="Q216" s="205">
        <v>0.09</v>
      </c>
      <c r="R216" s="205">
        <v>5.0458678367959371E-2</v>
      </c>
      <c r="S216" s="272">
        <f t="shared" si="18"/>
        <v>0</v>
      </c>
      <c r="U216" s="287">
        <v>997976</v>
      </c>
      <c r="V216" s="288">
        <v>0</v>
      </c>
      <c r="W216" s="288">
        <v>0</v>
      </c>
      <c r="X216" s="288">
        <v>0</v>
      </c>
      <c r="Y216" s="288">
        <v>63403</v>
      </c>
      <c r="Z216" s="279">
        <f t="shared" si="19"/>
        <v>1061379</v>
      </c>
      <c r="AB216" s="275">
        <v>0</v>
      </c>
      <c r="AC216" s="204">
        <v>0</v>
      </c>
      <c r="AD216" s="202">
        <v>0</v>
      </c>
      <c r="AE216" s="202">
        <v>0</v>
      </c>
      <c r="AF216" s="276">
        <v>0</v>
      </c>
      <c r="AH216" s="227">
        <f t="shared" si="15"/>
        <v>0</v>
      </c>
      <c r="AI216" s="228">
        <f t="shared" si="16"/>
        <v>0</v>
      </c>
      <c r="AJ216" s="229">
        <f t="shared" si="17"/>
        <v>0</v>
      </c>
      <c r="AN216" s="138"/>
      <c r="AO216" s="138"/>
      <c r="AP216" s="138"/>
      <c r="AQ216" s="138"/>
      <c r="AR216" s="138"/>
      <c r="AS216" s="138"/>
      <c r="AT216" s="138"/>
      <c r="AU216" s="138"/>
    </row>
    <row r="217" spans="1:47" s="139" customFormat="1" ht="13.8" x14ac:dyDescent="0.3">
      <c r="A217" s="277">
        <v>435</v>
      </c>
      <c r="B217" s="211">
        <v>435301326</v>
      </c>
      <c r="C217" s="212" t="s">
        <v>150</v>
      </c>
      <c r="D217" s="211">
        <v>301</v>
      </c>
      <c r="E217" s="212" t="s">
        <v>151</v>
      </c>
      <c r="F217" s="211">
        <v>326</v>
      </c>
      <c r="G217" s="212" t="s">
        <v>156</v>
      </c>
      <c r="H217" s="297">
        <v>9</v>
      </c>
      <c r="I217" s="202">
        <v>9630</v>
      </c>
      <c r="J217" s="202">
        <v>3557</v>
      </c>
      <c r="K217" s="202">
        <v>0</v>
      </c>
      <c r="L217" s="202">
        <v>893</v>
      </c>
      <c r="M217" s="279">
        <v>14080</v>
      </c>
      <c r="O217" s="281">
        <v>0</v>
      </c>
      <c r="P217" s="282">
        <v>0</v>
      </c>
      <c r="Q217" s="205">
        <v>0.09</v>
      </c>
      <c r="R217" s="205">
        <v>2.8996308252753856E-3</v>
      </c>
      <c r="S217" s="272">
        <f t="shared" si="18"/>
        <v>0</v>
      </c>
      <c r="U217" s="287">
        <v>118683</v>
      </c>
      <c r="V217" s="288">
        <v>0</v>
      </c>
      <c r="W217" s="288">
        <v>0</v>
      </c>
      <c r="X217" s="288">
        <v>0</v>
      </c>
      <c r="Y217" s="288">
        <v>8037</v>
      </c>
      <c r="Z217" s="279">
        <f t="shared" si="19"/>
        <v>126720</v>
      </c>
      <c r="AB217" s="275">
        <v>0</v>
      </c>
      <c r="AC217" s="204">
        <v>0</v>
      </c>
      <c r="AD217" s="202">
        <v>0</v>
      </c>
      <c r="AE217" s="202">
        <v>0</v>
      </c>
      <c r="AF217" s="276">
        <v>0</v>
      </c>
      <c r="AH217" s="227">
        <f t="shared" si="15"/>
        <v>0</v>
      </c>
      <c r="AI217" s="228">
        <f t="shared" si="16"/>
        <v>0</v>
      </c>
      <c r="AJ217" s="229">
        <f t="shared" si="17"/>
        <v>0</v>
      </c>
      <c r="AN217" s="138"/>
      <c r="AO217" s="138"/>
      <c r="AP217" s="138"/>
      <c r="AQ217" s="138"/>
      <c r="AR217" s="138"/>
      <c r="AS217" s="138"/>
      <c r="AT217" s="138"/>
      <c r="AU217" s="138"/>
    </row>
    <row r="218" spans="1:47" s="139" customFormat="1" ht="13.8" x14ac:dyDescent="0.3">
      <c r="A218" s="277">
        <v>435</v>
      </c>
      <c r="B218" s="211">
        <v>435301673</v>
      </c>
      <c r="C218" s="212" t="s">
        <v>150</v>
      </c>
      <c r="D218" s="211">
        <v>301</v>
      </c>
      <c r="E218" s="212" t="s">
        <v>151</v>
      </c>
      <c r="F218" s="211">
        <v>673</v>
      </c>
      <c r="G218" s="212" t="s">
        <v>159</v>
      </c>
      <c r="H218" s="297">
        <v>16</v>
      </c>
      <c r="I218" s="202">
        <v>9370</v>
      </c>
      <c r="J218" s="202">
        <v>4751</v>
      </c>
      <c r="K218" s="202">
        <v>0</v>
      </c>
      <c r="L218" s="202">
        <v>893</v>
      </c>
      <c r="M218" s="279">
        <v>15014</v>
      </c>
      <c r="O218" s="281">
        <v>0</v>
      </c>
      <c r="P218" s="282">
        <v>0</v>
      </c>
      <c r="Q218" s="205">
        <v>0.09</v>
      </c>
      <c r="R218" s="205">
        <v>1.9724762139388369E-2</v>
      </c>
      <c r="S218" s="272">
        <f t="shared" si="18"/>
        <v>0</v>
      </c>
      <c r="U218" s="287">
        <v>225936</v>
      </c>
      <c r="V218" s="288">
        <v>0</v>
      </c>
      <c r="W218" s="288">
        <v>0</v>
      </c>
      <c r="X218" s="288">
        <v>0</v>
      </c>
      <c r="Y218" s="288">
        <v>14288</v>
      </c>
      <c r="Z218" s="279">
        <f t="shared" si="19"/>
        <v>240224</v>
      </c>
      <c r="AB218" s="275">
        <v>0</v>
      </c>
      <c r="AC218" s="204">
        <v>0</v>
      </c>
      <c r="AD218" s="202">
        <v>0</v>
      </c>
      <c r="AE218" s="202">
        <v>0</v>
      </c>
      <c r="AF218" s="276">
        <v>0</v>
      </c>
      <c r="AH218" s="227">
        <f t="shared" si="15"/>
        <v>0</v>
      </c>
      <c r="AI218" s="228">
        <f t="shared" si="16"/>
        <v>0</v>
      </c>
      <c r="AJ218" s="229">
        <f t="shared" si="17"/>
        <v>0</v>
      </c>
      <c r="AN218" s="138"/>
      <c r="AO218" s="138"/>
      <c r="AP218" s="138"/>
      <c r="AQ218" s="138"/>
      <c r="AR218" s="138"/>
      <c r="AS218" s="138"/>
      <c r="AT218" s="138"/>
      <c r="AU218" s="138"/>
    </row>
    <row r="219" spans="1:47" s="139" customFormat="1" ht="13.8" x14ac:dyDescent="0.3">
      <c r="A219" s="277">
        <v>435</v>
      </c>
      <c r="B219" s="211">
        <v>435301725</v>
      </c>
      <c r="C219" s="212" t="s">
        <v>150</v>
      </c>
      <c r="D219" s="211">
        <v>301</v>
      </c>
      <c r="E219" s="212" t="s">
        <v>151</v>
      </c>
      <c r="F219" s="211">
        <v>725</v>
      </c>
      <c r="G219" s="212" t="s">
        <v>136</v>
      </c>
      <c r="H219" s="297">
        <v>1</v>
      </c>
      <c r="I219" s="202">
        <v>8749</v>
      </c>
      <c r="J219" s="202">
        <v>2871</v>
      </c>
      <c r="K219" s="202">
        <v>0</v>
      </c>
      <c r="L219" s="202">
        <v>893</v>
      </c>
      <c r="M219" s="279">
        <v>12513</v>
      </c>
      <c r="O219" s="281">
        <v>0</v>
      </c>
      <c r="P219" s="282">
        <v>0</v>
      </c>
      <c r="Q219" s="205">
        <v>0.09</v>
      </c>
      <c r="R219" s="205">
        <v>9.6445903164946462E-3</v>
      </c>
      <c r="S219" s="272">
        <f t="shared" si="18"/>
        <v>0</v>
      </c>
      <c r="U219" s="287">
        <v>11620</v>
      </c>
      <c r="V219" s="288">
        <v>0</v>
      </c>
      <c r="W219" s="288">
        <v>0</v>
      </c>
      <c r="X219" s="288">
        <v>0</v>
      </c>
      <c r="Y219" s="288">
        <v>893</v>
      </c>
      <c r="Z219" s="279">
        <f t="shared" si="19"/>
        <v>12513</v>
      </c>
      <c r="AB219" s="275">
        <v>0</v>
      </c>
      <c r="AC219" s="204">
        <v>0</v>
      </c>
      <c r="AD219" s="202">
        <v>0</v>
      </c>
      <c r="AE219" s="202">
        <v>0</v>
      </c>
      <c r="AF219" s="276">
        <v>0</v>
      </c>
      <c r="AH219" s="227">
        <f t="shared" si="15"/>
        <v>0</v>
      </c>
      <c r="AI219" s="228">
        <f t="shared" si="16"/>
        <v>0</v>
      </c>
      <c r="AJ219" s="229">
        <f t="shared" si="17"/>
        <v>0</v>
      </c>
      <c r="AN219" s="138"/>
      <c r="AO219" s="138"/>
      <c r="AP219" s="138"/>
      <c r="AQ219" s="138"/>
      <c r="AR219" s="138"/>
      <c r="AS219" s="138"/>
      <c r="AT219" s="138"/>
      <c r="AU219" s="138"/>
    </row>
    <row r="220" spans="1:47" s="139" customFormat="1" ht="13.8" x14ac:dyDescent="0.3">
      <c r="A220" s="277">
        <v>435</v>
      </c>
      <c r="B220" s="211">
        <v>435301735</v>
      </c>
      <c r="C220" s="212" t="s">
        <v>150</v>
      </c>
      <c r="D220" s="211">
        <v>301</v>
      </c>
      <c r="E220" s="212" t="s">
        <v>151</v>
      </c>
      <c r="F220" s="211">
        <v>735</v>
      </c>
      <c r="G220" s="212" t="s">
        <v>138</v>
      </c>
      <c r="H220" s="297">
        <v>2</v>
      </c>
      <c r="I220" s="202">
        <v>9555</v>
      </c>
      <c r="J220" s="202">
        <v>3971</v>
      </c>
      <c r="K220" s="202">
        <v>0</v>
      </c>
      <c r="L220" s="202">
        <v>893</v>
      </c>
      <c r="M220" s="279">
        <v>14419</v>
      </c>
      <c r="O220" s="281">
        <v>0</v>
      </c>
      <c r="P220" s="282">
        <v>0</v>
      </c>
      <c r="Q220" s="205">
        <v>0.09</v>
      </c>
      <c r="R220" s="205">
        <v>2.0793737622488116E-2</v>
      </c>
      <c r="S220" s="272">
        <f t="shared" si="18"/>
        <v>0</v>
      </c>
      <c r="U220" s="287">
        <v>27052</v>
      </c>
      <c r="V220" s="288">
        <v>0</v>
      </c>
      <c r="W220" s="288">
        <v>0</v>
      </c>
      <c r="X220" s="288">
        <v>0</v>
      </c>
      <c r="Y220" s="288">
        <v>1786</v>
      </c>
      <c r="Z220" s="279">
        <f t="shared" si="19"/>
        <v>28838</v>
      </c>
      <c r="AB220" s="275">
        <v>0</v>
      </c>
      <c r="AC220" s="204">
        <v>0</v>
      </c>
      <c r="AD220" s="202">
        <v>0</v>
      </c>
      <c r="AE220" s="202">
        <v>0</v>
      </c>
      <c r="AF220" s="276">
        <v>0</v>
      </c>
      <c r="AH220" s="227">
        <f t="shared" si="15"/>
        <v>0</v>
      </c>
      <c r="AI220" s="228">
        <f t="shared" si="16"/>
        <v>0</v>
      </c>
      <c r="AJ220" s="229">
        <f t="shared" si="17"/>
        <v>0</v>
      </c>
      <c r="AN220" s="138"/>
      <c r="AO220" s="138"/>
      <c r="AP220" s="138"/>
      <c r="AQ220" s="138"/>
      <c r="AR220" s="138"/>
      <c r="AS220" s="138"/>
      <c r="AT220" s="138"/>
      <c r="AU220" s="138"/>
    </row>
    <row r="221" spans="1:47" s="139" customFormat="1" ht="13.8" x14ac:dyDescent="0.3">
      <c r="A221" s="277">
        <v>436</v>
      </c>
      <c r="B221" s="211">
        <v>436049001</v>
      </c>
      <c r="C221" s="212" t="s">
        <v>160</v>
      </c>
      <c r="D221" s="211">
        <v>49</v>
      </c>
      <c r="E221" s="212" t="s">
        <v>96</v>
      </c>
      <c r="F221" s="211">
        <v>1</v>
      </c>
      <c r="G221" s="212" t="s">
        <v>161</v>
      </c>
      <c r="H221" s="297">
        <v>1</v>
      </c>
      <c r="I221" s="202">
        <v>10922</v>
      </c>
      <c r="J221" s="202">
        <v>2558</v>
      </c>
      <c r="K221" s="202">
        <v>0</v>
      </c>
      <c r="L221" s="202">
        <v>893</v>
      </c>
      <c r="M221" s="279">
        <v>14373</v>
      </c>
      <c r="O221" s="281">
        <v>0</v>
      </c>
      <c r="P221" s="282">
        <v>0</v>
      </c>
      <c r="Q221" s="205">
        <v>0.09</v>
      </c>
      <c r="R221" s="205">
        <v>1.3777681641450957E-2</v>
      </c>
      <c r="S221" s="272">
        <f t="shared" si="18"/>
        <v>0</v>
      </c>
      <c r="U221" s="287">
        <v>13480</v>
      </c>
      <c r="V221" s="288">
        <v>0</v>
      </c>
      <c r="W221" s="288">
        <v>0</v>
      </c>
      <c r="X221" s="288">
        <v>0</v>
      </c>
      <c r="Y221" s="288">
        <v>893</v>
      </c>
      <c r="Z221" s="279">
        <f t="shared" si="19"/>
        <v>14373</v>
      </c>
      <c r="AB221" s="275">
        <v>0</v>
      </c>
      <c r="AC221" s="204">
        <v>0</v>
      </c>
      <c r="AD221" s="202">
        <v>0</v>
      </c>
      <c r="AE221" s="202">
        <v>0</v>
      </c>
      <c r="AF221" s="276">
        <v>0</v>
      </c>
      <c r="AH221" s="227">
        <f t="shared" si="15"/>
        <v>0</v>
      </c>
      <c r="AI221" s="228">
        <f t="shared" si="16"/>
        <v>0</v>
      </c>
      <c r="AJ221" s="229">
        <f t="shared" si="17"/>
        <v>0</v>
      </c>
      <c r="AN221" s="138"/>
      <c r="AO221" s="138"/>
      <c r="AP221" s="138"/>
      <c r="AQ221" s="138"/>
      <c r="AR221" s="138"/>
      <c r="AS221" s="138"/>
      <c r="AT221" s="138"/>
      <c r="AU221" s="138"/>
    </row>
    <row r="222" spans="1:47" s="139" customFormat="1" ht="13.8" x14ac:dyDescent="0.3">
      <c r="A222" s="277">
        <v>436</v>
      </c>
      <c r="B222" s="211">
        <v>436049035</v>
      </c>
      <c r="C222" s="212" t="s">
        <v>160</v>
      </c>
      <c r="D222" s="211">
        <v>49</v>
      </c>
      <c r="E222" s="212" t="s">
        <v>96</v>
      </c>
      <c r="F222" s="211">
        <v>35</v>
      </c>
      <c r="G222" s="212" t="s">
        <v>22</v>
      </c>
      <c r="H222" s="297">
        <v>51</v>
      </c>
      <c r="I222" s="202">
        <v>12272</v>
      </c>
      <c r="J222" s="202">
        <v>4238</v>
      </c>
      <c r="K222" s="202">
        <v>0</v>
      </c>
      <c r="L222" s="202">
        <v>893</v>
      </c>
      <c r="M222" s="279">
        <v>17403</v>
      </c>
      <c r="O222" s="281">
        <v>0</v>
      </c>
      <c r="P222" s="282">
        <v>0</v>
      </c>
      <c r="Q222" s="205">
        <v>0.18</v>
      </c>
      <c r="R222" s="205">
        <v>0.15096254097872849</v>
      </c>
      <c r="S222" s="272">
        <f t="shared" si="18"/>
        <v>0</v>
      </c>
      <c r="U222" s="287">
        <v>842010</v>
      </c>
      <c r="V222" s="288">
        <v>0</v>
      </c>
      <c r="W222" s="288">
        <v>0</v>
      </c>
      <c r="X222" s="288">
        <v>0</v>
      </c>
      <c r="Y222" s="288">
        <v>45543</v>
      </c>
      <c r="Z222" s="279">
        <f t="shared" si="19"/>
        <v>887553</v>
      </c>
      <c r="AB222" s="275">
        <v>0</v>
      </c>
      <c r="AC222" s="204">
        <v>0</v>
      </c>
      <c r="AD222" s="202">
        <v>0</v>
      </c>
      <c r="AE222" s="202">
        <v>0</v>
      </c>
      <c r="AF222" s="276">
        <v>0</v>
      </c>
      <c r="AH222" s="227">
        <f t="shared" si="15"/>
        <v>0</v>
      </c>
      <c r="AI222" s="228">
        <f t="shared" si="16"/>
        <v>0</v>
      </c>
      <c r="AJ222" s="229">
        <f t="shared" si="17"/>
        <v>0</v>
      </c>
      <c r="AN222" s="138"/>
      <c r="AO222" s="138"/>
      <c r="AP222" s="138"/>
      <c r="AQ222" s="138"/>
      <c r="AR222" s="138"/>
      <c r="AS222" s="138"/>
      <c r="AT222" s="138"/>
      <c r="AU222" s="138"/>
    </row>
    <row r="223" spans="1:47" s="139" customFormat="1" ht="13.8" x14ac:dyDescent="0.3">
      <c r="A223" s="277">
        <v>436</v>
      </c>
      <c r="B223" s="211">
        <v>436049044</v>
      </c>
      <c r="C223" s="212" t="s">
        <v>160</v>
      </c>
      <c r="D223" s="211">
        <v>49</v>
      </c>
      <c r="E223" s="212" t="s">
        <v>96</v>
      </c>
      <c r="F223" s="211">
        <v>44</v>
      </c>
      <c r="G223" s="212" t="s">
        <v>35</v>
      </c>
      <c r="H223" s="297">
        <v>3</v>
      </c>
      <c r="I223" s="202">
        <v>13702</v>
      </c>
      <c r="J223" s="202">
        <v>314</v>
      </c>
      <c r="K223" s="202">
        <v>0</v>
      </c>
      <c r="L223" s="202">
        <v>893</v>
      </c>
      <c r="M223" s="279">
        <v>14909</v>
      </c>
      <c r="O223" s="281">
        <v>0</v>
      </c>
      <c r="P223" s="282">
        <v>0</v>
      </c>
      <c r="Q223" s="205">
        <v>0.09</v>
      </c>
      <c r="R223" s="205">
        <v>5.7376212232234096E-2</v>
      </c>
      <c r="S223" s="272">
        <f t="shared" si="18"/>
        <v>0</v>
      </c>
      <c r="U223" s="287">
        <v>42048</v>
      </c>
      <c r="V223" s="288">
        <v>0</v>
      </c>
      <c r="W223" s="288">
        <v>0</v>
      </c>
      <c r="X223" s="288">
        <v>0</v>
      </c>
      <c r="Y223" s="288">
        <v>2679</v>
      </c>
      <c r="Z223" s="279">
        <f t="shared" si="19"/>
        <v>44727</v>
      </c>
      <c r="AB223" s="275">
        <v>0</v>
      </c>
      <c r="AC223" s="204">
        <v>0</v>
      </c>
      <c r="AD223" s="202">
        <v>0</v>
      </c>
      <c r="AE223" s="202">
        <v>0</v>
      </c>
      <c r="AF223" s="276">
        <v>0</v>
      </c>
      <c r="AH223" s="227">
        <f t="shared" si="15"/>
        <v>0</v>
      </c>
      <c r="AI223" s="228">
        <f t="shared" si="16"/>
        <v>0</v>
      </c>
      <c r="AJ223" s="229">
        <f t="shared" si="17"/>
        <v>0</v>
      </c>
      <c r="AN223" s="138"/>
      <c r="AO223" s="138"/>
      <c r="AP223" s="138"/>
      <c r="AQ223" s="138"/>
      <c r="AR223" s="138"/>
      <c r="AS223" s="138"/>
      <c r="AT223" s="138"/>
      <c r="AU223" s="138"/>
    </row>
    <row r="224" spans="1:47" s="139" customFormat="1" ht="13.8" x14ac:dyDescent="0.3">
      <c r="A224" s="277">
        <v>436</v>
      </c>
      <c r="B224" s="211">
        <v>436049049</v>
      </c>
      <c r="C224" s="212" t="s">
        <v>160</v>
      </c>
      <c r="D224" s="211">
        <v>49</v>
      </c>
      <c r="E224" s="212" t="s">
        <v>96</v>
      </c>
      <c r="F224" s="211">
        <v>49</v>
      </c>
      <c r="G224" s="212" t="s">
        <v>96</v>
      </c>
      <c r="H224" s="297">
        <v>177</v>
      </c>
      <c r="I224" s="202">
        <v>12298</v>
      </c>
      <c r="J224" s="202">
        <v>15497</v>
      </c>
      <c r="K224" s="202">
        <v>0</v>
      </c>
      <c r="L224" s="202">
        <v>893</v>
      </c>
      <c r="M224" s="279">
        <v>28688</v>
      </c>
      <c r="O224" s="281">
        <v>0</v>
      </c>
      <c r="P224" s="282">
        <v>0</v>
      </c>
      <c r="Q224" s="205">
        <v>0.09</v>
      </c>
      <c r="R224" s="205">
        <v>6.7737584027237549E-2</v>
      </c>
      <c r="S224" s="272">
        <f t="shared" si="18"/>
        <v>0</v>
      </c>
      <c r="U224" s="287">
        <v>4919715</v>
      </c>
      <c r="V224" s="288">
        <v>0</v>
      </c>
      <c r="W224" s="288">
        <v>0</v>
      </c>
      <c r="X224" s="288">
        <v>0</v>
      </c>
      <c r="Y224" s="288">
        <v>158061</v>
      </c>
      <c r="Z224" s="279">
        <f t="shared" si="19"/>
        <v>5077776</v>
      </c>
      <c r="AB224" s="275">
        <v>0</v>
      </c>
      <c r="AC224" s="204">
        <v>0</v>
      </c>
      <c r="AD224" s="202">
        <v>0</v>
      </c>
      <c r="AE224" s="202">
        <v>0</v>
      </c>
      <c r="AF224" s="276">
        <v>0</v>
      </c>
      <c r="AH224" s="227">
        <f t="shared" si="15"/>
        <v>0</v>
      </c>
      <c r="AI224" s="228">
        <f t="shared" si="16"/>
        <v>0</v>
      </c>
      <c r="AJ224" s="229">
        <f t="shared" si="17"/>
        <v>0</v>
      </c>
      <c r="AN224" s="138"/>
      <c r="AO224" s="138"/>
      <c r="AP224" s="138"/>
      <c r="AQ224" s="138"/>
      <c r="AR224" s="138"/>
      <c r="AS224" s="138"/>
      <c r="AT224" s="138"/>
      <c r="AU224" s="138"/>
    </row>
    <row r="225" spans="1:47" s="139" customFormat="1" ht="13.8" x14ac:dyDescent="0.3">
      <c r="A225" s="277">
        <v>436</v>
      </c>
      <c r="B225" s="211">
        <v>436049057</v>
      </c>
      <c r="C225" s="212" t="s">
        <v>160</v>
      </c>
      <c r="D225" s="211">
        <v>49</v>
      </c>
      <c r="E225" s="212" t="s">
        <v>96</v>
      </c>
      <c r="F225" s="211">
        <v>57</v>
      </c>
      <c r="G225" s="212" t="s">
        <v>23</v>
      </c>
      <c r="H225" s="297">
        <v>4</v>
      </c>
      <c r="I225" s="202">
        <v>10686</v>
      </c>
      <c r="J225" s="202">
        <v>269</v>
      </c>
      <c r="K225" s="202">
        <v>0</v>
      </c>
      <c r="L225" s="202">
        <v>893</v>
      </c>
      <c r="M225" s="279">
        <v>11848</v>
      </c>
      <c r="O225" s="281">
        <v>0</v>
      </c>
      <c r="P225" s="282">
        <v>0</v>
      </c>
      <c r="Q225" s="205">
        <v>0.18</v>
      </c>
      <c r="R225" s="205">
        <v>0.13019288988377753</v>
      </c>
      <c r="S225" s="272">
        <f t="shared" si="18"/>
        <v>0</v>
      </c>
      <c r="U225" s="287">
        <v>43820</v>
      </c>
      <c r="V225" s="288">
        <v>0</v>
      </c>
      <c r="W225" s="288">
        <v>0</v>
      </c>
      <c r="X225" s="288">
        <v>0</v>
      </c>
      <c r="Y225" s="288">
        <v>3572</v>
      </c>
      <c r="Z225" s="279">
        <f t="shared" si="19"/>
        <v>47392</v>
      </c>
      <c r="AB225" s="275">
        <v>0</v>
      </c>
      <c r="AC225" s="204">
        <v>0</v>
      </c>
      <c r="AD225" s="202">
        <v>0</v>
      </c>
      <c r="AE225" s="202">
        <v>0</v>
      </c>
      <c r="AF225" s="276">
        <v>0</v>
      </c>
      <c r="AH225" s="227">
        <f t="shared" si="15"/>
        <v>0</v>
      </c>
      <c r="AI225" s="228">
        <f t="shared" si="16"/>
        <v>0</v>
      </c>
      <c r="AJ225" s="229">
        <f t="shared" si="17"/>
        <v>0</v>
      </c>
      <c r="AN225" s="138"/>
      <c r="AO225" s="138"/>
      <c r="AP225" s="138"/>
      <c r="AQ225" s="138"/>
      <c r="AR225" s="138"/>
      <c r="AS225" s="138"/>
      <c r="AT225" s="138"/>
      <c r="AU225" s="138"/>
    </row>
    <row r="226" spans="1:47" s="139" customFormat="1" ht="13.8" x14ac:dyDescent="0.3">
      <c r="A226" s="277">
        <v>436</v>
      </c>
      <c r="B226" s="211">
        <v>436049093</v>
      </c>
      <c r="C226" s="212" t="s">
        <v>160</v>
      </c>
      <c r="D226" s="211">
        <v>49</v>
      </c>
      <c r="E226" s="212" t="s">
        <v>96</v>
      </c>
      <c r="F226" s="211">
        <v>93</v>
      </c>
      <c r="G226" s="212" t="s">
        <v>25</v>
      </c>
      <c r="H226" s="297">
        <v>10</v>
      </c>
      <c r="I226" s="202">
        <v>12087</v>
      </c>
      <c r="J226" s="202">
        <v>594</v>
      </c>
      <c r="K226" s="202">
        <v>0</v>
      </c>
      <c r="L226" s="202">
        <v>893</v>
      </c>
      <c r="M226" s="279">
        <v>13574</v>
      </c>
      <c r="O226" s="281">
        <v>0</v>
      </c>
      <c r="P226" s="282">
        <v>0</v>
      </c>
      <c r="Q226" s="205">
        <v>0.09</v>
      </c>
      <c r="R226" s="205">
        <v>9.2476404965341666E-2</v>
      </c>
      <c r="S226" s="272">
        <f t="shared" si="18"/>
        <v>0</v>
      </c>
      <c r="U226" s="287">
        <v>128600</v>
      </c>
      <c r="V226" s="288">
        <v>0</v>
      </c>
      <c r="W226" s="288">
        <v>-1790</v>
      </c>
      <c r="X226" s="288">
        <v>0</v>
      </c>
      <c r="Y226" s="288">
        <v>8930</v>
      </c>
      <c r="Z226" s="279">
        <f t="shared" si="19"/>
        <v>135740</v>
      </c>
      <c r="AB226" s="275">
        <v>5</v>
      </c>
      <c r="AC226" s="204">
        <v>0.14098174153594659</v>
      </c>
      <c r="AD226" s="202">
        <v>1915</v>
      </c>
      <c r="AE226" s="202">
        <v>0</v>
      </c>
      <c r="AF226" s="276">
        <v>0</v>
      </c>
      <c r="AH226" s="227">
        <f t="shared" si="15"/>
        <v>0</v>
      </c>
      <c r="AI226" s="228">
        <f t="shared" si="16"/>
        <v>0</v>
      </c>
      <c r="AJ226" s="229">
        <f t="shared" si="17"/>
        <v>0</v>
      </c>
      <c r="AN226" s="138"/>
      <c r="AO226" s="138"/>
      <c r="AP226" s="138"/>
      <c r="AQ226" s="138"/>
      <c r="AR226" s="138"/>
      <c r="AS226" s="138"/>
      <c r="AT226" s="138"/>
      <c r="AU226" s="138"/>
    </row>
    <row r="227" spans="1:47" s="139" customFormat="1" ht="13.8" x14ac:dyDescent="0.3">
      <c r="A227" s="277">
        <v>436</v>
      </c>
      <c r="B227" s="211">
        <v>436049133</v>
      </c>
      <c r="C227" s="212" t="s">
        <v>160</v>
      </c>
      <c r="D227" s="211">
        <v>49</v>
      </c>
      <c r="E227" s="212" t="s">
        <v>96</v>
      </c>
      <c r="F227" s="211">
        <v>133</v>
      </c>
      <c r="G227" s="212" t="s">
        <v>73</v>
      </c>
      <c r="H227" s="297">
        <v>2</v>
      </c>
      <c r="I227" s="202">
        <v>10922</v>
      </c>
      <c r="J227" s="202">
        <v>2723</v>
      </c>
      <c r="K227" s="202">
        <v>0</v>
      </c>
      <c r="L227" s="202">
        <v>893</v>
      </c>
      <c r="M227" s="279">
        <v>14538</v>
      </c>
      <c r="O227" s="281">
        <v>0</v>
      </c>
      <c r="P227" s="282">
        <v>0</v>
      </c>
      <c r="Q227" s="205">
        <v>0.09</v>
      </c>
      <c r="R227" s="205">
        <v>3.4369642442843969E-2</v>
      </c>
      <c r="S227" s="272">
        <f t="shared" si="18"/>
        <v>0</v>
      </c>
      <c r="U227" s="287">
        <v>27290</v>
      </c>
      <c r="V227" s="288">
        <v>0</v>
      </c>
      <c r="W227" s="288">
        <v>0</v>
      </c>
      <c r="X227" s="288">
        <v>0</v>
      </c>
      <c r="Y227" s="288">
        <v>1786</v>
      </c>
      <c r="Z227" s="279">
        <f t="shared" si="19"/>
        <v>29076</v>
      </c>
      <c r="AB227" s="275">
        <v>0</v>
      </c>
      <c r="AC227" s="204">
        <v>0</v>
      </c>
      <c r="AD227" s="202">
        <v>0</v>
      </c>
      <c r="AE227" s="202">
        <v>0</v>
      </c>
      <c r="AF227" s="276">
        <v>0</v>
      </c>
      <c r="AH227" s="227">
        <f t="shared" si="15"/>
        <v>0</v>
      </c>
      <c r="AI227" s="228">
        <f t="shared" si="16"/>
        <v>0</v>
      </c>
      <c r="AJ227" s="229">
        <f t="shared" si="17"/>
        <v>0</v>
      </c>
      <c r="AN227" s="138"/>
      <c r="AO227" s="138"/>
      <c r="AP227" s="138"/>
      <c r="AQ227" s="138"/>
      <c r="AR227" s="138"/>
      <c r="AS227" s="138"/>
      <c r="AT227" s="138"/>
      <c r="AU227" s="138"/>
    </row>
    <row r="228" spans="1:47" s="139" customFormat="1" ht="13.8" x14ac:dyDescent="0.3">
      <c r="A228" s="277">
        <v>436</v>
      </c>
      <c r="B228" s="211">
        <v>436049149</v>
      </c>
      <c r="C228" s="212" t="s">
        <v>160</v>
      </c>
      <c r="D228" s="211">
        <v>49</v>
      </c>
      <c r="E228" s="212" t="s">
        <v>96</v>
      </c>
      <c r="F228" s="211">
        <v>149</v>
      </c>
      <c r="G228" s="212" t="s">
        <v>103</v>
      </c>
      <c r="H228" s="297">
        <v>2</v>
      </c>
      <c r="I228" s="202">
        <v>9991</v>
      </c>
      <c r="J228" s="202">
        <v>151</v>
      </c>
      <c r="K228" s="202">
        <v>0</v>
      </c>
      <c r="L228" s="202">
        <v>893</v>
      </c>
      <c r="M228" s="279">
        <v>11035</v>
      </c>
      <c r="O228" s="281">
        <v>0</v>
      </c>
      <c r="P228" s="282">
        <v>0</v>
      </c>
      <c r="Q228" s="205">
        <v>0.18</v>
      </c>
      <c r="R228" s="205">
        <v>0.11365970423433619</v>
      </c>
      <c r="S228" s="272">
        <f t="shared" si="18"/>
        <v>0</v>
      </c>
      <c r="U228" s="287">
        <v>20284</v>
      </c>
      <c r="V228" s="288">
        <v>0</v>
      </c>
      <c r="W228" s="288">
        <v>0</v>
      </c>
      <c r="X228" s="288">
        <v>0</v>
      </c>
      <c r="Y228" s="288">
        <v>1786</v>
      </c>
      <c r="Z228" s="279">
        <f t="shared" si="19"/>
        <v>22070</v>
      </c>
      <c r="AB228" s="275">
        <v>0</v>
      </c>
      <c r="AC228" s="204">
        <v>0</v>
      </c>
      <c r="AD228" s="202">
        <v>0</v>
      </c>
      <c r="AE228" s="202">
        <v>0</v>
      </c>
      <c r="AF228" s="276">
        <v>0</v>
      </c>
      <c r="AH228" s="227">
        <f t="shared" si="15"/>
        <v>0</v>
      </c>
      <c r="AI228" s="228">
        <f t="shared" si="16"/>
        <v>0</v>
      </c>
      <c r="AJ228" s="229">
        <f t="shared" si="17"/>
        <v>0</v>
      </c>
      <c r="AN228" s="138"/>
      <c r="AO228" s="138"/>
      <c r="AP228" s="138"/>
      <c r="AQ228" s="138"/>
      <c r="AR228" s="138"/>
      <c r="AS228" s="138"/>
      <c r="AT228" s="138"/>
      <c r="AU228" s="138"/>
    </row>
    <row r="229" spans="1:47" s="139" customFormat="1" ht="13.8" x14ac:dyDescent="0.3">
      <c r="A229" s="277">
        <v>436</v>
      </c>
      <c r="B229" s="211">
        <v>436049155</v>
      </c>
      <c r="C229" s="212" t="s">
        <v>160</v>
      </c>
      <c r="D229" s="211">
        <v>49</v>
      </c>
      <c r="E229" s="212" t="s">
        <v>96</v>
      </c>
      <c r="F229" s="211">
        <v>155</v>
      </c>
      <c r="G229" s="212" t="s">
        <v>26</v>
      </c>
      <c r="H229" s="297">
        <v>1</v>
      </c>
      <c r="I229" s="202">
        <v>10438.823776541147</v>
      </c>
      <c r="J229" s="202">
        <v>7304</v>
      </c>
      <c r="K229" s="202">
        <v>0</v>
      </c>
      <c r="L229" s="202">
        <v>893</v>
      </c>
      <c r="M229" s="279">
        <v>18635.823776541147</v>
      </c>
      <c r="O229" s="281">
        <v>0</v>
      </c>
      <c r="P229" s="282">
        <v>0</v>
      </c>
      <c r="Q229" s="205">
        <v>0.09</v>
      </c>
      <c r="R229" s="205">
        <v>2.6782555893714209E-4</v>
      </c>
      <c r="S229" s="272">
        <f t="shared" si="18"/>
        <v>0</v>
      </c>
      <c r="U229" s="287">
        <v>17743</v>
      </c>
      <c r="V229" s="288">
        <v>0</v>
      </c>
      <c r="W229" s="288">
        <v>0</v>
      </c>
      <c r="X229" s="288">
        <v>0</v>
      </c>
      <c r="Y229" s="288">
        <v>893</v>
      </c>
      <c r="Z229" s="279">
        <f t="shared" si="19"/>
        <v>18636</v>
      </c>
      <c r="AB229" s="275">
        <v>0</v>
      </c>
      <c r="AC229" s="204">
        <v>0</v>
      </c>
      <c r="AD229" s="202">
        <v>0</v>
      </c>
      <c r="AE229" s="202">
        <v>0</v>
      </c>
      <c r="AF229" s="276">
        <v>0</v>
      </c>
      <c r="AH229" s="227">
        <f t="shared" si="15"/>
        <v>0</v>
      </c>
      <c r="AI229" s="228">
        <f t="shared" si="16"/>
        <v>0</v>
      </c>
      <c r="AJ229" s="229">
        <f t="shared" si="17"/>
        <v>0</v>
      </c>
      <c r="AN229" s="138"/>
      <c r="AO229" s="138"/>
      <c r="AP229" s="138"/>
      <c r="AQ229" s="138"/>
      <c r="AR229" s="138"/>
      <c r="AS229" s="138"/>
      <c r="AT229" s="138"/>
      <c r="AU229" s="138"/>
    </row>
    <row r="230" spans="1:47" s="139" customFormat="1" ht="13.8" x14ac:dyDescent="0.3">
      <c r="A230" s="277">
        <v>436</v>
      </c>
      <c r="B230" s="211">
        <v>436049163</v>
      </c>
      <c r="C230" s="212" t="s">
        <v>160</v>
      </c>
      <c r="D230" s="211">
        <v>49</v>
      </c>
      <c r="E230" s="212" t="s">
        <v>96</v>
      </c>
      <c r="F230" s="211">
        <v>163</v>
      </c>
      <c r="G230" s="212" t="s">
        <v>27</v>
      </c>
      <c r="H230" s="297">
        <v>2</v>
      </c>
      <c r="I230" s="202">
        <v>12155</v>
      </c>
      <c r="J230" s="202">
        <v>145</v>
      </c>
      <c r="K230" s="202">
        <v>0</v>
      </c>
      <c r="L230" s="202">
        <v>893</v>
      </c>
      <c r="M230" s="279">
        <v>13193</v>
      </c>
      <c r="O230" s="281">
        <v>0</v>
      </c>
      <c r="P230" s="282">
        <v>0</v>
      </c>
      <c r="Q230" s="205">
        <v>0.18</v>
      </c>
      <c r="R230" s="205">
        <v>9.3618846151728011E-2</v>
      </c>
      <c r="S230" s="272">
        <f t="shared" si="18"/>
        <v>0</v>
      </c>
      <c r="U230" s="287">
        <v>24600</v>
      </c>
      <c r="V230" s="288">
        <v>0</v>
      </c>
      <c r="W230" s="288">
        <v>0</v>
      </c>
      <c r="X230" s="288">
        <v>0</v>
      </c>
      <c r="Y230" s="288">
        <v>1786</v>
      </c>
      <c r="Z230" s="279">
        <f t="shared" si="19"/>
        <v>26386</v>
      </c>
      <c r="AB230" s="275">
        <v>1</v>
      </c>
      <c r="AC230" s="204">
        <v>0</v>
      </c>
      <c r="AD230" s="202">
        <v>0</v>
      </c>
      <c r="AE230" s="202">
        <v>0</v>
      </c>
      <c r="AF230" s="276">
        <v>0</v>
      </c>
      <c r="AH230" s="227">
        <f t="shared" si="15"/>
        <v>0</v>
      </c>
      <c r="AI230" s="228">
        <f t="shared" si="16"/>
        <v>0</v>
      </c>
      <c r="AJ230" s="229">
        <f t="shared" si="17"/>
        <v>0</v>
      </c>
      <c r="AN230" s="138"/>
      <c r="AO230" s="138"/>
      <c r="AP230" s="138"/>
      <c r="AQ230" s="138"/>
      <c r="AR230" s="138"/>
      <c r="AS230" s="138"/>
      <c r="AT230" s="138"/>
      <c r="AU230" s="138"/>
    </row>
    <row r="231" spans="1:47" s="139" customFormat="1" ht="13.8" x14ac:dyDescent="0.3">
      <c r="A231" s="277">
        <v>436</v>
      </c>
      <c r="B231" s="211">
        <v>436049165</v>
      </c>
      <c r="C231" s="212" t="s">
        <v>160</v>
      </c>
      <c r="D231" s="211">
        <v>49</v>
      </c>
      <c r="E231" s="212" t="s">
        <v>96</v>
      </c>
      <c r="F231" s="211">
        <v>165</v>
      </c>
      <c r="G231" s="212" t="s">
        <v>28</v>
      </c>
      <c r="H231" s="297">
        <v>28</v>
      </c>
      <c r="I231" s="202">
        <v>11193</v>
      </c>
      <c r="J231" s="202">
        <v>421</v>
      </c>
      <c r="K231" s="202">
        <v>0</v>
      </c>
      <c r="L231" s="202">
        <v>893</v>
      </c>
      <c r="M231" s="279">
        <v>12507</v>
      </c>
      <c r="O231" s="281">
        <v>0</v>
      </c>
      <c r="P231" s="282">
        <v>0</v>
      </c>
      <c r="Q231" s="205">
        <v>9.8299999999999998E-2</v>
      </c>
      <c r="R231" s="205">
        <v>0.11134395972074</v>
      </c>
      <c r="S231" s="272">
        <f t="shared" si="18"/>
        <v>0</v>
      </c>
      <c r="U231" s="287">
        <v>406372</v>
      </c>
      <c r="V231" s="288">
        <v>0</v>
      </c>
      <c r="W231" s="288">
        <v>-81180</v>
      </c>
      <c r="X231" s="288">
        <v>0</v>
      </c>
      <c r="Y231" s="288">
        <v>25004</v>
      </c>
      <c r="Z231" s="279">
        <f t="shared" si="19"/>
        <v>350196</v>
      </c>
      <c r="AB231" s="275">
        <v>15</v>
      </c>
      <c r="AC231" s="204">
        <v>6.9904287075278946</v>
      </c>
      <c r="AD231" s="202">
        <v>87420</v>
      </c>
      <c r="AE231" s="202">
        <v>0</v>
      </c>
      <c r="AF231" s="276">
        <v>0</v>
      </c>
      <c r="AH231" s="227">
        <f t="shared" si="15"/>
        <v>0</v>
      </c>
      <c r="AI231" s="228">
        <f t="shared" si="16"/>
        <v>0</v>
      </c>
      <c r="AJ231" s="229">
        <f t="shared" si="17"/>
        <v>0</v>
      </c>
      <c r="AN231" s="138"/>
      <c r="AO231" s="138"/>
      <c r="AP231" s="138"/>
      <c r="AQ231" s="138"/>
      <c r="AR231" s="138"/>
      <c r="AS231" s="138"/>
      <c r="AT231" s="138"/>
      <c r="AU231" s="138"/>
    </row>
    <row r="232" spans="1:47" s="139" customFormat="1" ht="13.8" x14ac:dyDescent="0.3">
      <c r="A232" s="277">
        <v>436</v>
      </c>
      <c r="B232" s="211">
        <v>436049176</v>
      </c>
      <c r="C232" s="212" t="s">
        <v>160</v>
      </c>
      <c r="D232" s="211">
        <v>49</v>
      </c>
      <c r="E232" s="212" t="s">
        <v>96</v>
      </c>
      <c r="F232" s="211">
        <v>176</v>
      </c>
      <c r="G232" s="212" t="s">
        <v>29</v>
      </c>
      <c r="H232" s="297">
        <v>17</v>
      </c>
      <c r="I232" s="202">
        <v>11263</v>
      </c>
      <c r="J232" s="202">
        <v>4034</v>
      </c>
      <c r="K232" s="202">
        <v>0</v>
      </c>
      <c r="L232" s="202">
        <v>893</v>
      </c>
      <c r="M232" s="279">
        <v>16190</v>
      </c>
      <c r="O232" s="281">
        <v>0</v>
      </c>
      <c r="P232" s="282">
        <v>0</v>
      </c>
      <c r="Q232" s="205">
        <v>0.09</v>
      </c>
      <c r="R232" s="205">
        <v>7.6091028554494497E-2</v>
      </c>
      <c r="S232" s="272">
        <f t="shared" si="18"/>
        <v>0</v>
      </c>
      <c r="U232" s="287">
        <v>260049</v>
      </c>
      <c r="V232" s="288">
        <v>0</v>
      </c>
      <c r="W232" s="288">
        <v>0</v>
      </c>
      <c r="X232" s="288">
        <v>0</v>
      </c>
      <c r="Y232" s="288">
        <v>15181</v>
      </c>
      <c r="Z232" s="279">
        <f t="shared" si="19"/>
        <v>275230</v>
      </c>
      <c r="AB232" s="275">
        <v>0</v>
      </c>
      <c r="AC232" s="204">
        <v>0</v>
      </c>
      <c r="AD232" s="202">
        <v>0</v>
      </c>
      <c r="AE232" s="202">
        <v>0</v>
      </c>
      <c r="AF232" s="276">
        <v>0</v>
      </c>
      <c r="AH232" s="227">
        <f t="shared" si="15"/>
        <v>0</v>
      </c>
      <c r="AI232" s="228">
        <f t="shared" si="16"/>
        <v>0</v>
      </c>
      <c r="AJ232" s="229">
        <f t="shared" si="17"/>
        <v>0</v>
      </c>
      <c r="AN232" s="138"/>
      <c r="AO232" s="138"/>
      <c r="AP232" s="138"/>
      <c r="AQ232" s="138"/>
      <c r="AR232" s="138"/>
      <c r="AS232" s="138"/>
      <c r="AT232" s="138"/>
      <c r="AU232" s="138"/>
    </row>
    <row r="233" spans="1:47" s="139" customFormat="1" ht="13.8" x14ac:dyDescent="0.3">
      <c r="A233" s="277">
        <v>436</v>
      </c>
      <c r="B233" s="211">
        <v>436049199</v>
      </c>
      <c r="C233" s="212" t="s">
        <v>160</v>
      </c>
      <c r="D233" s="211">
        <v>49</v>
      </c>
      <c r="E233" s="212" t="s">
        <v>96</v>
      </c>
      <c r="F233" s="211">
        <v>199</v>
      </c>
      <c r="G233" s="212" t="s">
        <v>162</v>
      </c>
      <c r="H233" s="297">
        <v>1</v>
      </c>
      <c r="I233" s="202">
        <v>13387</v>
      </c>
      <c r="J233" s="202">
        <v>8997</v>
      </c>
      <c r="K233" s="202">
        <v>0</v>
      </c>
      <c r="L233" s="202">
        <v>893</v>
      </c>
      <c r="M233" s="279">
        <v>23277</v>
      </c>
      <c r="O233" s="281">
        <v>0</v>
      </c>
      <c r="P233" s="282">
        <v>0</v>
      </c>
      <c r="Q233" s="205">
        <v>0.09</v>
      </c>
      <c r="R233" s="205">
        <v>7.5875780421165873E-4</v>
      </c>
      <c r="S233" s="272">
        <f t="shared" si="18"/>
        <v>0</v>
      </c>
      <c r="U233" s="287">
        <v>22384</v>
      </c>
      <c r="V233" s="288">
        <v>0</v>
      </c>
      <c r="W233" s="288">
        <v>0</v>
      </c>
      <c r="X233" s="288">
        <v>0</v>
      </c>
      <c r="Y233" s="288">
        <v>893</v>
      </c>
      <c r="Z233" s="279">
        <f t="shared" si="19"/>
        <v>23277</v>
      </c>
      <c r="AB233" s="275">
        <v>0</v>
      </c>
      <c r="AC233" s="204">
        <v>0</v>
      </c>
      <c r="AD233" s="202">
        <v>0</v>
      </c>
      <c r="AE233" s="202">
        <v>0</v>
      </c>
      <c r="AF233" s="276">
        <v>0</v>
      </c>
      <c r="AH233" s="227">
        <f t="shared" si="15"/>
        <v>0</v>
      </c>
      <c r="AI233" s="228">
        <f t="shared" si="16"/>
        <v>0</v>
      </c>
      <c r="AJ233" s="229">
        <f t="shared" si="17"/>
        <v>0</v>
      </c>
      <c r="AN233" s="138"/>
      <c r="AO233" s="138"/>
      <c r="AP233" s="138"/>
      <c r="AQ233" s="138"/>
      <c r="AR233" s="138"/>
      <c r="AS233" s="138"/>
      <c r="AT233" s="138"/>
      <c r="AU233" s="138"/>
    </row>
    <row r="234" spans="1:47" s="139" customFormat="1" ht="13.8" x14ac:dyDescent="0.3">
      <c r="A234" s="277">
        <v>436</v>
      </c>
      <c r="B234" s="211">
        <v>436049243</v>
      </c>
      <c r="C234" s="212" t="s">
        <v>160</v>
      </c>
      <c r="D234" s="211">
        <v>49</v>
      </c>
      <c r="E234" s="212" t="s">
        <v>96</v>
      </c>
      <c r="F234" s="211">
        <v>243</v>
      </c>
      <c r="G234" s="212" t="s">
        <v>74</v>
      </c>
      <c r="H234" s="297">
        <v>1</v>
      </c>
      <c r="I234" s="202">
        <v>12488.506008868042</v>
      </c>
      <c r="J234" s="202">
        <v>2595</v>
      </c>
      <c r="K234" s="202">
        <v>0</v>
      </c>
      <c r="L234" s="202">
        <v>893</v>
      </c>
      <c r="M234" s="279">
        <v>15976.506008868042</v>
      </c>
      <c r="O234" s="281">
        <v>0</v>
      </c>
      <c r="P234" s="282">
        <v>0</v>
      </c>
      <c r="Q234" s="205">
        <v>0.09</v>
      </c>
      <c r="R234" s="205">
        <v>4.9857181903632123E-3</v>
      </c>
      <c r="S234" s="272">
        <f t="shared" si="18"/>
        <v>0</v>
      </c>
      <c r="U234" s="287">
        <v>15084</v>
      </c>
      <c r="V234" s="288">
        <v>0</v>
      </c>
      <c r="W234" s="288">
        <v>0</v>
      </c>
      <c r="X234" s="288">
        <v>0</v>
      </c>
      <c r="Y234" s="288">
        <v>893</v>
      </c>
      <c r="Z234" s="279">
        <f t="shared" si="19"/>
        <v>15977</v>
      </c>
      <c r="AB234" s="275">
        <v>0</v>
      </c>
      <c r="AC234" s="204">
        <v>0</v>
      </c>
      <c r="AD234" s="202">
        <v>0</v>
      </c>
      <c r="AE234" s="202">
        <v>0</v>
      </c>
      <c r="AF234" s="276">
        <v>0</v>
      </c>
      <c r="AH234" s="227">
        <f t="shared" si="15"/>
        <v>0</v>
      </c>
      <c r="AI234" s="228">
        <f t="shared" si="16"/>
        <v>0</v>
      </c>
      <c r="AJ234" s="229">
        <f t="shared" si="17"/>
        <v>0</v>
      </c>
      <c r="AN234" s="138"/>
      <c r="AO234" s="138"/>
      <c r="AP234" s="138"/>
      <c r="AQ234" s="138"/>
      <c r="AR234" s="138"/>
      <c r="AS234" s="138"/>
      <c r="AT234" s="138"/>
      <c r="AU234" s="138"/>
    </row>
    <row r="235" spans="1:47" s="139" customFormat="1" ht="13.8" x14ac:dyDescent="0.3">
      <c r="A235" s="277">
        <v>436</v>
      </c>
      <c r="B235" s="211">
        <v>436049244</v>
      </c>
      <c r="C235" s="212" t="s">
        <v>160</v>
      </c>
      <c r="D235" s="211">
        <v>49</v>
      </c>
      <c r="E235" s="212" t="s">
        <v>96</v>
      </c>
      <c r="F235" s="211">
        <v>244</v>
      </c>
      <c r="G235" s="212" t="s">
        <v>43</v>
      </c>
      <c r="H235" s="297">
        <v>8</v>
      </c>
      <c r="I235" s="202">
        <v>12023</v>
      </c>
      <c r="J235" s="202">
        <v>4695</v>
      </c>
      <c r="K235" s="202">
        <v>0</v>
      </c>
      <c r="L235" s="202">
        <v>893</v>
      </c>
      <c r="M235" s="279">
        <v>17611</v>
      </c>
      <c r="O235" s="281">
        <v>0</v>
      </c>
      <c r="P235" s="282">
        <v>0</v>
      </c>
      <c r="Q235" s="205">
        <v>0.18</v>
      </c>
      <c r="R235" s="205">
        <v>0.11013649821134344</v>
      </c>
      <c r="S235" s="272">
        <f t="shared" si="18"/>
        <v>0</v>
      </c>
      <c r="U235" s="287">
        <v>133744</v>
      </c>
      <c r="V235" s="288">
        <v>0</v>
      </c>
      <c r="W235" s="288">
        <v>0</v>
      </c>
      <c r="X235" s="288">
        <v>0</v>
      </c>
      <c r="Y235" s="288">
        <v>7144</v>
      </c>
      <c r="Z235" s="279">
        <f t="shared" si="19"/>
        <v>140888</v>
      </c>
      <c r="AB235" s="275">
        <v>4</v>
      </c>
      <c r="AC235" s="204">
        <v>0</v>
      </c>
      <c r="AD235" s="202">
        <v>0</v>
      </c>
      <c r="AE235" s="202">
        <v>0</v>
      </c>
      <c r="AF235" s="276">
        <v>0</v>
      </c>
      <c r="AH235" s="227">
        <f t="shared" si="15"/>
        <v>0</v>
      </c>
      <c r="AI235" s="228">
        <f t="shared" si="16"/>
        <v>0</v>
      </c>
      <c r="AJ235" s="229">
        <f t="shared" si="17"/>
        <v>0</v>
      </c>
      <c r="AN235" s="138"/>
      <c r="AO235" s="138"/>
      <c r="AP235" s="138"/>
      <c r="AQ235" s="138"/>
      <c r="AR235" s="138"/>
      <c r="AS235" s="138"/>
      <c r="AT235" s="138"/>
      <c r="AU235" s="138"/>
    </row>
    <row r="236" spans="1:47" s="139" customFormat="1" ht="13.8" x14ac:dyDescent="0.3">
      <c r="A236" s="277">
        <v>436</v>
      </c>
      <c r="B236" s="211">
        <v>436049248</v>
      </c>
      <c r="C236" s="212" t="s">
        <v>160</v>
      </c>
      <c r="D236" s="211">
        <v>49</v>
      </c>
      <c r="E236" s="212" t="s">
        <v>96</v>
      </c>
      <c r="F236" s="211">
        <v>248</v>
      </c>
      <c r="G236" s="212" t="s">
        <v>30</v>
      </c>
      <c r="H236" s="297">
        <v>5</v>
      </c>
      <c r="I236" s="202">
        <v>11019</v>
      </c>
      <c r="J236" s="202">
        <v>854</v>
      </c>
      <c r="K236" s="202">
        <v>0</v>
      </c>
      <c r="L236" s="202">
        <v>893</v>
      </c>
      <c r="M236" s="279">
        <v>12766</v>
      </c>
      <c r="O236" s="281">
        <v>0</v>
      </c>
      <c r="P236" s="282">
        <v>0</v>
      </c>
      <c r="Q236" s="205">
        <v>0.09</v>
      </c>
      <c r="R236" s="205">
        <v>4.9600993687720175E-2</v>
      </c>
      <c r="S236" s="272">
        <f t="shared" si="18"/>
        <v>0</v>
      </c>
      <c r="U236" s="287">
        <v>59365</v>
      </c>
      <c r="V236" s="288">
        <v>0</v>
      </c>
      <c r="W236" s="288">
        <v>0</v>
      </c>
      <c r="X236" s="288">
        <v>0</v>
      </c>
      <c r="Y236" s="288">
        <v>4465</v>
      </c>
      <c r="Z236" s="279">
        <f t="shared" si="19"/>
        <v>63830</v>
      </c>
      <c r="AB236" s="275">
        <v>0</v>
      </c>
      <c r="AC236" s="204">
        <v>0</v>
      </c>
      <c r="AD236" s="202">
        <v>0</v>
      </c>
      <c r="AE236" s="202">
        <v>0</v>
      </c>
      <c r="AF236" s="276">
        <v>0</v>
      </c>
      <c r="AH236" s="227">
        <f t="shared" si="15"/>
        <v>0</v>
      </c>
      <c r="AI236" s="228">
        <f t="shared" si="16"/>
        <v>0</v>
      </c>
      <c r="AJ236" s="229">
        <f t="shared" si="17"/>
        <v>0</v>
      </c>
      <c r="AN236" s="138"/>
      <c r="AO236" s="138"/>
      <c r="AP236" s="138"/>
      <c r="AQ236" s="138"/>
      <c r="AR236" s="138"/>
      <c r="AS236" s="138"/>
      <c r="AT236" s="138"/>
      <c r="AU236" s="138"/>
    </row>
    <row r="237" spans="1:47" s="139" customFormat="1" ht="13.8" x14ac:dyDescent="0.3">
      <c r="A237" s="277">
        <v>436</v>
      </c>
      <c r="B237" s="211">
        <v>436049262</v>
      </c>
      <c r="C237" s="212" t="s">
        <v>160</v>
      </c>
      <c r="D237" s="211">
        <v>49</v>
      </c>
      <c r="E237" s="212" t="s">
        <v>96</v>
      </c>
      <c r="F237" s="211">
        <v>262</v>
      </c>
      <c r="G237" s="212" t="s">
        <v>31</v>
      </c>
      <c r="H237" s="297">
        <v>2</v>
      </c>
      <c r="I237" s="202">
        <v>12155</v>
      </c>
      <c r="J237" s="202">
        <v>5702</v>
      </c>
      <c r="K237" s="202">
        <v>0</v>
      </c>
      <c r="L237" s="202">
        <v>893</v>
      </c>
      <c r="M237" s="279">
        <v>18750</v>
      </c>
      <c r="O237" s="281">
        <v>0</v>
      </c>
      <c r="P237" s="282">
        <v>0</v>
      </c>
      <c r="Q237" s="205">
        <v>0.09</v>
      </c>
      <c r="R237" s="205">
        <v>6.2729250969370418E-2</v>
      </c>
      <c r="S237" s="272">
        <f t="shared" si="18"/>
        <v>0</v>
      </c>
      <c r="U237" s="287">
        <v>35714</v>
      </c>
      <c r="V237" s="288">
        <v>0</v>
      </c>
      <c r="W237" s="288">
        <v>0</v>
      </c>
      <c r="X237" s="288">
        <v>0</v>
      </c>
      <c r="Y237" s="288">
        <v>1786</v>
      </c>
      <c r="Z237" s="279">
        <f t="shared" si="19"/>
        <v>37500</v>
      </c>
      <c r="AB237" s="275">
        <v>0</v>
      </c>
      <c r="AC237" s="204">
        <v>0</v>
      </c>
      <c r="AD237" s="202">
        <v>0</v>
      </c>
      <c r="AE237" s="202">
        <v>0</v>
      </c>
      <c r="AF237" s="276">
        <v>0</v>
      </c>
      <c r="AH237" s="227">
        <f t="shared" si="15"/>
        <v>0</v>
      </c>
      <c r="AI237" s="228">
        <f t="shared" si="16"/>
        <v>0</v>
      </c>
      <c r="AJ237" s="229">
        <f t="shared" si="17"/>
        <v>0</v>
      </c>
      <c r="AN237" s="138"/>
      <c r="AO237" s="138"/>
      <c r="AP237" s="138"/>
      <c r="AQ237" s="138"/>
      <c r="AR237" s="138"/>
      <c r="AS237" s="138"/>
      <c r="AT237" s="138"/>
      <c r="AU237" s="138"/>
    </row>
    <row r="238" spans="1:47" s="139" customFormat="1" ht="13.8" x14ac:dyDescent="0.3">
      <c r="A238" s="277">
        <v>436</v>
      </c>
      <c r="B238" s="211">
        <v>436049274</v>
      </c>
      <c r="C238" s="212" t="s">
        <v>160</v>
      </c>
      <c r="D238" s="211">
        <v>49</v>
      </c>
      <c r="E238" s="212" t="s">
        <v>96</v>
      </c>
      <c r="F238" s="211">
        <v>274</v>
      </c>
      <c r="G238" s="212" t="s">
        <v>81</v>
      </c>
      <c r="H238" s="297">
        <v>7</v>
      </c>
      <c r="I238" s="202">
        <v>11428</v>
      </c>
      <c r="J238" s="202">
        <v>5471</v>
      </c>
      <c r="K238" s="202">
        <v>0</v>
      </c>
      <c r="L238" s="202">
        <v>893</v>
      </c>
      <c r="M238" s="279">
        <v>17792</v>
      </c>
      <c r="O238" s="281">
        <v>0</v>
      </c>
      <c r="P238" s="282">
        <v>0</v>
      </c>
      <c r="Q238" s="205">
        <v>0.09</v>
      </c>
      <c r="R238" s="205">
        <v>7.2667299060483651E-2</v>
      </c>
      <c r="S238" s="272">
        <f t="shared" si="18"/>
        <v>0</v>
      </c>
      <c r="U238" s="287">
        <v>118293</v>
      </c>
      <c r="V238" s="288">
        <v>0</v>
      </c>
      <c r="W238" s="288">
        <v>0</v>
      </c>
      <c r="X238" s="288">
        <v>0</v>
      </c>
      <c r="Y238" s="288">
        <v>6251</v>
      </c>
      <c r="Z238" s="279">
        <f t="shared" si="19"/>
        <v>124544</v>
      </c>
      <c r="AB238" s="275">
        <v>0</v>
      </c>
      <c r="AC238" s="204">
        <v>0</v>
      </c>
      <c r="AD238" s="202">
        <v>0</v>
      </c>
      <c r="AE238" s="202">
        <v>0</v>
      </c>
      <c r="AF238" s="276">
        <v>0</v>
      </c>
      <c r="AH238" s="227">
        <f t="shared" si="15"/>
        <v>0</v>
      </c>
      <c r="AI238" s="228">
        <f t="shared" si="16"/>
        <v>0</v>
      </c>
      <c r="AJ238" s="229">
        <f t="shared" si="17"/>
        <v>0</v>
      </c>
      <c r="AN238" s="138"/>
      <c r="AO238" s="138"/>
      <c r="AP238" s="138"/>
      <c r="AQ238" s="138"/>
      <c r="AR238" s="138"/>
      <c r="AS238" s="138"/>
      <c r="AT238" s="138"/>
      <c r="AU238" s="138"/>
    </row>
    <row r="239" spans="1:47" s="139" customFormat="1" ht="13.8" x14ac:dyDescent="0.3">
      <c r="A239" s="277">
        <v>436</v>
      </c>
      <c r="B239" s="211">
        <v>436049284</v>
      </c>
      <c r="C239" s="212" t="s">
        <v>160</v>
      </c>
      <c r="D239" s="211">
        <v>49</v>
      </c>
      <c r="E239" s="212" t="s">
        <v>96</v>
      </c>
      <c r="F239" s="211">
        <v>284</v>
      </c>
      <c r="G239" s="212" t="s">
        <v>163</v>
      </c>
      <c r="H239" s="297">
        <v>1</v>
      </c>
      <c r="I239" s="202">
        <v>10922</v>
      </c>
      <c r="J239" s="202">
        <v>4741</v>
      </c>
      <c r="K239" s="202">
        <v>0</v>
      </c>
      <c r="L239" s="202">
        <v>893</v>
      </c>
      <c r="M239" s="279">
        <v>16556</v>
      </c>
      <c r="O239" s="281">
        <v>0</v>
      </c>
      <c r="P239" s="282">
        <v>0</v>
      </c>
      <c r="Q239" s="205">
        <v>0.09</v>
      </c>
      <c r="R239" s="205">
        <v>3.1817712769095334E-2</v>
      </c>
      <c r="S239" s="272">
        <f t="shared" si="18"/>
        <v>0</v>
      </c>
      <c r="U239" s="287">
        <v>15663</v>
      </c>
      <c r="V239" s="288">
        <v>0</v>
      </c>
      <c r="W239" s="288">
        <v>0</v>
      </c>
      <c r="X239" s="288">
        <v>0</v>
      </c>
      <c r="Y239" s="288">
        <v>893</v>
      </c>
      <c r="Z239" s="279">
        <f t="shared" si="19"/>
        <v>16556</v>
      </c>
      <c r="AB239" s="275">
        <v>0</v>
      </c>
      <c r="AC239" s="204">
        <v>0</v>
      </c>
      <c r="AD239" s="202">
        <v>0</v>
      </c>
      <c r="AE239" s="202">
        <v>0</v>
      </c>
      <c r="AF239" s="276">
        <v>0</v>
      </c>
      <c r="AH239" s="227">
        <f t="shared" si="15"/>
        <v>0</v>
      </c>
      <c r="AI239" s="228">
        <f t="shared" si="16"/>
        <v>0</v>
      </c>
      <c r="AJ239" s="229">
        <f t="shared" si="17"/>
        <v>0</v>
      </c>
      <c r="AN239" s="138"/>
      <c r="AO239" s="138"/>
      <c r="AP239" s="138"/>
      <c r="AQ239" s="138"/>
      <c r="AR239" s="138"/>
      <c r="AS239" s="138"/>
      <c r="AT239" s="138"/>
      <c r="AU239" s="138"/>
    </row>
    <row r="240" spans="1:47" s="139" customFormat="1" ht="13.8" x14ac:dyDescent="0.3">
      <c r="A240" s="277">
        <v>436</v>
      </c>
      <c r="B240" s="211">
        <v>436049308</v>
      </c>
      <c r="C240" s="212" t="s">
        <v>160</v>
      </c>
      <c r="D240" s="211">
        <v>49</v>
      </c>
      <c r="E240" s="212" t="s">
        <v>96</v>
      </c>
      <c r="F240" s="211">
        <v>308</v>
      </c>
      <c r="G240" s="212" t="s">
        <v>32</v>
      </c>
      <c r="H240" s="297">
        <v>4</v>
      </c>
      <c r="I240" s="202">
        <v>12621</v>
      </c>
      <c r="J240" s="202">
        <v>6777</v>
      </c>
      <c r="K240" s="202">
        <v>0</v>
      </c>
      <c r="L240" s="202">
        <v>893</v>
      </c>
      <c r="M240" s="279">
        <v>20291</v>
      </c>
      <c r="O240" s="281">
        <v>0</v>
      </c>
      <c r="P240" s="282">
        <v>0</v>
      </c>
      <c r="Q240" s="205">
        <v>0.09</v>
      </c>
      <c r="R240" s="205">
        <v>2.3641882717250402E-3</v>
      </c>
      <c r="S240" s="272">
        <f t="shared" si="18"/>
        <v>0</v>
      </c>
      <c r="U240" s="287">
        <v>77592</v>
      </c>
      <c r="V240" s="288">
        <v>0</v>
      </c>
      <c r="W240" s="288">
        <v>0</v>
      </c>
      <c r="X240" s="288">
        <v>0</v>
      </c>
      <c r="Y240" s="288">
        <v>3572</v>
      </c>
      <c r="Z240" s="279">
        <f t="shared" si="19"/>
        <v>81164</v>
      </c>
      <c r="AB240" s="275">
        <v>0</v>
      </c>
      <c r="AC240" s="204">
        <v>0</v>
      </c>
      <c r="AD240" s="202">
        <v>0</v>
      </c>
      <c r="AE240" s="202">
        <v>0</v>
      </c>
      <c r="AF240" s="276">
        <v>0</v>
      </c>
      <c r="AH240" s="227">
        <f t="shared" si="15"/>
        <v>0</v>
      </c>
      <c r="AI240" s="228">
        <f t="shared" si="16"/>
        <v>0</v>
      </c>
      <c r="AJ240" s="229">
        <f t="shared" si="17"/>
        <v>0</v>
      </c>
      <c r="AN240" s="138"/>
      <c r="AO240" s="138"/>
      <c r="AP240" s="138"/>
      <c r="AQ240" s="138"/>
      <c r="AR240" s="138"/>
      <c r="AS240" s="138"/>
      <c r="AT240" s="138"/>
      <c r="AU240" s="138"/>
    </row>
    <row r="241" spans="1:47" s="139" customFormat="1" ht="13.8" x14ac:dyDescent="0.3">
      <c r="A241" s="277">
        <v>436</v>
      </c>
      <c r="B241" s="211">
        <v>436049336</v>
      </c>
      <c r="C241" s="212" t="s">
        <v>160</v>
      </c>
      <c r="D241" s="211">
        <v>49</v>
      </c>
      <c r="E241" s="212" t="s">
        <v>96</v>
      </c>
      <c r="F241" s="211">
        <v>336</v>
      </c>
      <c r="G241" s="212" t="s">
        <v>48</v>
      </c>
      <c r="H241" s="297">
        <v>2</v>
      </c>
      <c r="I241" s="202">
        <v>9991</v>
      </c>
      <c r="J241" s="202">
        <v>2638</v>
      </c>
      <c r="K241" s="202">
        <v>0</v>
      </c>
      <c r="L241" s="202">
        <v>893</v>
      </c>
      <c r="M241" s="279">
        <v>13522</v>
      </c>
      <c r="O241" s="281">
        <v>0</v>
      </c>
      <c r="P241" s="282">
        <v>0</v>
      </c>
      <c r="Q241" s="205">
        <v>0.09</v>
      </c>
      <c r="R241" s="205">
        <v>3.7803223698042246E-2</v>
      </c>
      <c r="S241" s="272">
        <f t="shared" si="18"/>
        <v>0</v>
      </c>
      <c r="U241" s="287">
        <v>25258</v>
      </c>
      <c r="V241" s="288">
        <v>0</v>
      </c>
      <c r="W241" s="288">
        <v>0</v>
      </c>
      <c r="X241" s="288">
        <v>0</v>
      </c>
      <c r="Y241" s="288">
        <v>1786</v>
      </c>
      <c r="Z241" s="279">
        <f t="shared" si="19"/>
        <v>27044</v>
      </c>
      <c r="AB241" s="275">
        <v>0</v>
      </c>
      <c r="AC241" s="204">
        <v>0</v>
      </c>
      <c r="AD241" s="202">
        <v>0</v>
      </c>
      <c r="AE241" s="202">
        <v>0</v>
      </c>
      <c r="AF241" s="276">
        <v>0</v>
      </c>
      <c r="AH241" s="227">
        <f t="shared" si="15"/>
        <v>0</v>
      </c>
      <c r="AI241" s="228">
        <f t="shared" si="16"/>
        <v>0</v>
      </c>
      <c r="AJ241" s="229">
        <f t="shared" si="17"/>
        <v>0</v>
      </c>
      <c r="AN241" s="138"/>
      <c r="AO241" s="138"/>
      <c r="AP241" s="138"/>
      <c r="AQ241" s="138"/>
      <c r="AR241" s="138"/>
      <c r="AS241" s="138"/>
      <c r="AT241" s="138"/>
      <c r="AU241" s="138"/>
    </row>
    <row r="242" spans="1:47" s="139" customFormat="1" ht="13.8" x14ac:dyDescent="0.3">
      <c r="A242" s="277">
        <v>436</v>
      </c>
      <c r="B242" s="211">
        <v>436049346</v>
      </c>
      <c r="C242" s="212" t="s">
        <v>160</v>
      </c>
      <c r="D242" s="211">
        <v>49</v>
      </c>
      <c r="E242" s="212" t="s">
        <v>96</v>
      </c>
      <c r="F242" s="211">
        <v>346</v>
      </c>
      <c r="G242" s="212" t="s">
        <v>33</v>
      </c>
      <c r="H242" s="297">
        <v>1</v>
      </c>
      <c r="I242" s="202">
        <v>10922</v>
      </c>
      <c r="J242" s="202">
        <v>1215</v>
      </c>
      <c r="K242" s="202">
        <v>0</v>
      </c>
      <c r="L242" s="202">
        <v>893</v>
      </c>
      <c r="M242" s="279">
        <v>13030</v>
      </c>
      <c r="O242" s="281">
        <v>0</v>
      </c>
      <c r="P242" s="282">
        <v>0</v>
      </c>
      <c r="Q242" s="205">
        <v>0.09</v>
      </c>
      <c r="R242" s="205">
        <v>1.430200094851561E-2</v>
      </c>
      <c r="S242" s="272">
        <f t="shared" si="18"/>
        <v>0</v>
      </c>
      <c r="U242" s="287">
        <v>12137</v>
      </c>
      <c r="V242" s="288">
        <v>0</v>
      </c>
      <c r="W242" s="288">
        <v>0</v>
      </c>
      <c r="X242" s="288">
        <v>0</v>
      </c>
      <c r="Y242" s="288">
        <v>893</v>
      </c>
      <c r="Z242" s="279">
        <f t="shared" si="19"/>
        <v>13030</v>
      </c>
      <c r="AB242" s="275">
        <v>0</v>
      </c>
      <c r="AC242" s="204">
        <v>0</v>
      </c>
      <c r="AD242" s="202">
        <v>0</v>
      </c>
      <c r="AE242" s="202">
        <v>0</v>
      </c>
      <c r="AF242" s="276">
        <v>0</v>
      </c>
      <c r="AH242" s="227">
        <f t="shared" si="15"/>
        <v>0</v>
      </c>
      <c r="AI242" s="228">
        <f t="shared" si="16"/>
        <v>0</v>
      </c>
      <c r="AJ242" s="229">
        <f t="shared" si="17"/>
        <v>0</v>
      </c>
      <c r="AN242" s="138"/>
      <c r="AO242" s="138"/>
      <c r="AP242" s="138"/>
      <c r="AQ242" s="138"/>
      <c r="AR242" s="138"/>
      <c r="AS242" s="138"/>
      <c r="AT242" s="138"/>
      <c r="AU242" s="138"/>
    </row>
    <row r="243" spans="1:47" s="139" customFormat="1" ht="13.8" x14ac:dyDescent="0.3">
      <c r="A243" s="277">
        <v>436</v>
      </c>
      <c r="B243" s="211">
        <v>436049625</v>
      </c>
      <c r="C243" s="212" t="s">
        <v>160</v>
      </c>
      <c r="D243" s="211">
        <v>49</v>
      </c>
      <c r="E243" s="212" t="s">
        <v>96</v>
      </c>
      <c r="F243" s="211">
        <v>625</v>
      </c>
      <c r="G243" s="212" t="s">
        <v>49</v>
      </c>
      <c r="H243" s="297">
        <v>2</v>
      </c>
      <c r="I243" s="202">
        <v>10048.638756043141</v>
      </c>
      <c r="J243" s="202">
        <v>1748</v>
      </c>
      <c r="K243" s="202">
        <v>0</v>
      </c>
      <c r="L243" s="202">
        <v>893</v>
      </c>
      <c r="M243" s="279">
        <v>12689.638756043141</v>
      </c>
      <c r="O243" s="281">
        <v>0</v>
      </c>
      <c r="P243" s="282">
        <v>0</v>
      </c>
      <c r="Q243" s="205">
        <v>0.09</v>
      </c>
      <c r="R243" s="205">
        <v>4.0604699045540807E-3</v>
      </c>
      <c r="S243" s="272">
        <f t="shared" si="18"/>
        <v>0</v>
      </c>
      <c r="U243" s="287">
        <v>23594</v>
      </c>
      <c r="V243" s="288">
        <v>0</v>
      </c>
      <c r="W243" s="288">
        <v>0</v>
      </c>
      <c r="X243" s="288">
        <v>0</v>
      </c>
      <c r="Y243" s="288">
        <v>1786</v>
      </c>
      <c r="Z243" s="279">
        <f t="shared" si="19"/>
        <v>25380</v>
      </c>
      <c r="AB243" s="275">
        <v>0</v>
      </c>
      <c r="AC243" s="204">
        <v>0</v>
      </c>
      <c r="AD243" s="202">
        <v>0</v>
      </c>
      <c r="AE243" s="202">
        <v>0</v>
      </c>
      <c r="AF243" s="276">
        <v>0</v>
      </c>
      <c r="AH243" s="227">
        <f t="shared" si="15"/>
        <v>0</v>
      </c>
      <c r="AI243" s="228">
        <f t="shared" si="16"/>
        <v>0</v>
      </c>
      <c r="AJ243" s="229">
        <f t="shared" si="17"/>
        <v>0</v>
      </c>
      <c r="AN243" s="138"/>
      <c r="AO243" s="138"/>
      <c r="AP243" s="138"/>
      <c r="AQ243" s="138"/>
      <c r="AR243" s="138"/>
      <c r="AS243" s="138"/>
      <c r="AT243" s="138"/>
      <c r="AU243" s="138"/>
    </row>
    <row r="244" spans="1:47" s="139" customFormat="1" ht="13.8" x14ac:dyDescent="0.3">
      <c r="A244" s="277">
        <v>437</v>
      </c>
      <c r="B244" s="211">
        <v>437035035</v>
      </c>
      <c r="C244" s="212" t="s">
        <v>164</v>
      </c>
      <c r="D244" s="211">
        <v>35</v>
      </c>
      <c r="E244" s="212" t="s">
        <v>22</v>
      </c>
      <c r="F244" s="211">
        <v>35</v>
      </c>
      <c r="G244" s="212" t="s">
        <v>22</v>
      </c>
      <c r="H244" s="297">
        <v>265</v>
      </c>
      <c r="I244" s="202">
        <v>13770</v>
      </c>
      <c r="J244" s="202">
        <v>4756</v>
      </c>
      <c r="K244" s="202">
        <v>0</v>
      </c>
      <c r="L244" s="202">
        <v>893</v>
      </c>
      <c r="M244" s="279">
        <v>19419</v>
      </c>
      <c r="O244" s="281">
        <v>0</v>
      </c>
      <c r="P244" s="282">
        <v>0</v>
      </c>
      <c r="Q244" s="205">
        <v>0.18</v>
      </c>
      <c r="R244" s="205">
        <v>0.15096254097872849</v>
      </c>
      <c r="S244" s="272">
        <f t="shared" si="18"/>
        <v>0</v>
      </c>
      <c r="U244" s="287">
        <v>4909390</v>
      </c>
      <c r="V244" s="288">
        <v>0</v>
      </c>
      <c r="W244" s="288">
        <v>0</v>
      </c>
      <c r="X244" s="288">
        <v>0</v>
      </c>
      <c r="Y244" s="288">
        <v>236645</v>
      </c>
      <c r="Z244" s="279">
        <f t="shared" si="19"/>
        <v>5146035</v>
      </c>
      <c r="AB244" s="275">
        <v>0</v>
      </c>
      <c r="AC244" s="204">
        <v>0</v>
      </c>
      <c r="AD244" s="202">
        <v>0</v>
      </c>
      <c r="AE244" s="202">
        <v>0</v>
      </c>
      <c r="AF244" s="276">
        <v>0</v>
      </c>
      <c r="AH244" s="227">
        <f t="shared" si="15"/>
        <v>0</v>
      </c>
      <c r="AI244" s="228">
        <f t="shared" si="16"/>
        <v>0</v>
      </c>
      <c r="AJ244" s="229">
        <f t="shared" si="17"/>
        <v>0</v>
      </c>
      <c r="AN244" s="138"/>
      <c r="AO244" s="138"/>
      <c r="AP244" s="138"/>
      <c r="AQ244" s="138"/>
      <c r="AR244" s="138"/>
      <c r="AS244" s="138"/>
      <c r="AT244" s="138"/>
      <c r="AU244" s="138"/>
    </row>
    <row r="245" spans="1:47" s="139" customFormat="1" ht="13.8" x14ac:dyDescent="0.3">
      <c r="A245" s="277">
        <v>437</v>
      </c>
      <c r="B245" s="211">
        <v>437035093</v>
      </c>
      <c r="C245" s="212" t="s">
        <v>164</v>
      </c>
      <c r="D245" s="211">
        <v>35</v>
      </c>
      <c r="E245" s="212" t="s">
        <v>22</v>
      </c>
      <c r="F245" s="211">
        <v>93</v>
      </c>
      <c r="G245" s="212" t="s">
        <v>25</v>
      </c>
      <c r="H245" s="297">
        <v>1</v>
      </c>
      <c r="I245" s="202">
        <v>12450.756626890934</v>
      </c>
      <c r="J245" s="202">
        <v>612</v>
      </c>
      <c r="K245" s="202">
        <v>0</v>
      </c>
      <c r="L245" s="202">
        <v>893</v>
      </c>
      <c r="M245" s="279">
        <v>13955.756626890934</v>
      </c>
      <c r="O245" s="281">
        <v>0</v>
      </c>
      <c r="P245" s="282">
        <v>0</v>
      </c>
      <c r="Q245" s="205">
        <v>0.09</v>
      </c>
      <c r="R245" s="205">
        <v>9.2476404965341666E-2</v>
      </c>
      <c r="S245" s="272">
        <f t="shared" si="18"/>
        <v>0</v>
      </c>
      <c r="U245" s="287">
        <v>13063</v>
      </c>
      <c r="V245" s="288">
        <v>0</v>
      </c>
      <c r="W245" s="288">
        <v>0</v>
      </c>
      <c r="X245" s="288">
        <v>0</v>
      </c>
      <c r="Y245" s="288">
        <v>893</v>
      </c>
      <c r="Z245" s="279">
        <f t="shared" si="19"/>
        <v>13956</v>
      </c>
      <c r="AB245" s="275">
        <v>0</v>
      </c>
      <c r="AC245" s="204">
        <v>0</v>
      </c>
      <c r="AD245" s="202">
        <v>0</v>
      </c>
      <c r="AE245" s="202">
        <v>0</v>
      </c>
      <c r="AF245" s="276">
        <v>0</v>
      </c>
      <c r="AH245" s="227">
        <f t="shared" si="15"/>
        <v>0</v>
      </c>
      <c r="AI245" s="228">
        <f t="shared" si="16"/>
        <v>0</v>
      </c>
      <c r="AJ245" s="229">
        <f t="shared" si="17"/>
        <v>0</v>
      </c>
      <c r="AN245" s="138"/>
      <c r="AO245" s="138"/>
      <c r="AP245" s="138"/>
      <c r="AQ245" s="138"/>
      <c r="AR245" s="138"/>
      <c r="AS245" s="138"/>
      <c r="AT245" s="138"/>
      <c r="AU245" s="138"/>
    </row>
    <row r="246" spans="1:47" s="139" customFormat="1" ht="13.8" x14ac:dyDescent="0.3">
      <c r="A246" s="277">
        <v>437</v>
      </c>
      <c r="B246" s="211">
        <v>437035100</v>
      </c>
      <c r="C246" s="212" t="s">
        <v>164</v>
      </c>
      <c r="D246" s="211">
        <v>35</v>
      </c>
      <c r="E246" s="212" t="s">
        <v>22</v>
      </c>
      <c r="F246" s="211">
        <v>100</v>
      </c>
      <c r="G246" s="212" t="s">
        <v>79</v>
      </c>
      <c r="H246" s="297">
        <v>1</v>
      </c>
      <c r="I246" s="202">
        <v>15045</v>
      </c>
      <c r="J246" s="202">
        <v>6824</v>
      </c>
      <c r="K246" s="202">
        <v>0</v>
      </c>
      <c r="L246" s="202">
        <v>893</v>
      </c>
      <c r="M246" s="279">
        <v>22762</v>
      </c>
      <c r="O246" s="281">
        <v>0</v>
      </c>
      <c r="P246" s="282">
        <v>0</v>
      </c>
      <c r="Q246" s="205">
        <v>0.09</v>
      </c>
      <c r="R246" s="205">
        <v>3.1961022385676552E-2</v>
      </c>
      <c r="S246" s="272">
        <f t="shared" si="18"/>
        <v>0</v>
      </c>
      <c r="U246" s="287">
        <v>21869</v>
      </c>
      <c r="V246" s="288">
        <v>0</v>
      </c>
      <c r="W246" s="288">
        <v>0</v>
      </c>
      <c r="X246" s="288">
        <v>0</v>
      </c>
      <c r="Y246" s="288">
        <v>893</v>
      </c>
      <c r="Z246" s="279">
        <f t="shared" si="19"/>
        <v>22762</v>
      </c>
      <c r="AB246" s="275">
        <v>0</v>
      </c>
      <c r="AC246" s="204">
        <v>0</v>
      </c>
      <c r="AD246" s="202">
        <v>0</v>
      </c>
      <c r="AE246" s="202">
        <v>0</v>
      </c>
      <c r="AF246" s="276">
        <v>0</v>
      </c>
      <c r="AH246" s="227">
        <f t="shared" si="15"/>
        <v>0</v>
      </c>
      <c r="AI246" s="228">
        <f t="shared" si="16"/>
        <v>0</v>
      </c>
      <c r="AJ246" s="229">
        <f t="shared" si="17"/>
        <v>0</v>
      </c>
      <c r="AN246" s="138"/>
      <c r="AO246" s="138"/>
      <c r="AP246" s="138"/>
      <c r="AQ246" s="138"/>
      <c r="AR246" s="138"/>
      <c r="AS246" s="138"/>
      <c r="AT246" s="138"/>
      <c r="AU246" s="138"/>
    </row>
    <row r="247" spans="1:47" s="139" customFormat="1" ht="13.8" x14ac:dyDescent="0.3">
      <c r="A247" s="277">
        <v>437</v>
      </c>
      <c r="B247" s="211">
        <v>437035163</v>
      </c>
      <c r="C247" s="212" t="s">
        <v>164</v>
      </c>
      <c r="D247" s="211">
        <v>35</v>
      </c>
      <c r="E247" s="212" t="s">
        <v>22</v>
      </c>
      <c r="F247" s="211">
        <v>163</v>
      </c>
      <c r="G247" s="212" t="s">
        <v>27</v>
      </c>
      <c r="H247" s="297">
        <v>1</v>
      </c>
      <c r="I247" s="202">
        <v>15045</v>
      </c>
      <c r="J247" s="202">
        <v>180</v>
      </c>
      <c r="K247" s="202">
        <v>0</v>
      </c>
      <c r="L247" s="202">
        <v>893</v>
      </c>
      <c r="M247" s="279">
        <v>16118</v>
      </c>
      <c r="O247" s="281">
        <v>0</v>
      </c>
      <c r="P247" s="282">
        <v>0</v>
      </c>
      <c r="Q247" s="205">
        <v>0.18</v>
      </c>
      <c r="R247" s="205">
        <v>9.3618846151728011E-2</v>
      </c>
      <c r="S247" s="272">
        <f t="shared" si="18"/>
        <v>0</v>
      </c>
      <c r="U247" s="287">
        <v>15225</v>
      </c>
      <c r="V247" s="288">
        <v>0</v>
      </c>
      <c r="W247" s="288">
        <v>0</v>
      </c>
      <c r="X247" s="288">
        <v>0</v>
      </c>
      <c r="Y247" s="288">
        <v>893</v>
      </c>
      <c r="Z247" s="279">
        <f t="shared" si="19"/>
        <v>16118</v>
      </c>
      <c r="AB247" s="275">
        <v>0</v>
      </c>
      <c r="AC247" s="204">
        <v>0</v>
      </c>
      <c r="AD247" s="202">
        <v>0</v>
      </c>
      <c r="AE247" s="202">
        <v>0</v>
      </c>
      <c r="AF247" s="276">
        <v>0</v>
      </c>
      <c r="AH247" s="227">
        <f t="shared" si="15"/>
        <v>0</v>
      </c>
      <c r="AI247" s="228">
        <f t="shared" si="16"/>
        <v>0</v>
      </c>
      <c r="AJ247" s="229">
        <f t="shared" si="17"/>
        <v>0</v>
      </c>
      <c r="AN247" s="138"/>
      <c r="AO247" s="138"/>
      <c r="AP247" s="138"/>
      <c r="AQ247" s="138"/>
      <c r="AR247" s="138"/>
      <c r="AS247" s="138"/>
      <c r="AT247" s="138"/>
      <c r="AU247" s="138"/>
    </row>
    <row r="248" spans="1:47" s="139" customFormat="1" ht="13.8" x14ac:dyDescent="0.3">
      <c r="A248" s="277">
        <v>437</v>
      </c>
      <c r="B248" s="211">
        <v>437035189</v>
      </c>
      <c r="C248" s="212" t="s">
        <v>164</v>
      </c>
      <c r="D248" s="211">
        <v>35</v>
      </c>
      <c r="E248" s="212" t="s">
        <v>22</v>
      </c>
      <c r="F248" s="211">
        <v>189</v>
      </c>
      <c r="G248" s="212" t="s">
        <v>38</v>
      </c>
      <c r="H248" s="297">
        <v>1</v>
      </c>
      <c r="I248" s="202">
        <v>15045</v>
      </c>
      <c r="J248" s="202">
        <v>5785</v>
      </c>
      <c r="K248" s="202">
        <v>0</v>
      </c>
      <c r="L248" s="202">
        <v>893</v>
      </c>
      <c r="M248" s="279">
        <v>21723</v>
      </c>
      <c r="O248" s="281">
        <v>0</v>
      </c>
      <c r="P248" s="282">
        <v>0</v>
      </c>
      <c r="Q248" s="205">
        <v>0.09</v>
      </c>
      <c r="R248" s="205">
        <v>3.6888229018838688E-3</v>
      </c>
      <c r="S248" s="272">
        <f t="shared" si="18"/>
        <v>0</v>
      </c>
      <c r="U248" s="287">
        <v>20830</v>
      </c>
      <c r="V248" s="288">
        <v>0</v>
      </c>
      <c r="W248" s="288">
        <v>0</v>
      </c>
      <c r="X248" s="288">
        <v>0</v>
      </c>
      <c r="Y248" s="288">
        <v>893</v>
      </c>
      <c r="Z248" s="279">
        <f t="shared" si="19"/>
        <v>21723</v>
      </c>
      <c r="AB248" s="275">
        <v>0</v>
      </c>
      <c r="AC248" s="204">
        <v>0</v>
      </c>
      <c r="AD248" s="202">
        <v>0</v>
      </c>
      <c r="AE248" s="202">
        <v>0</v>
      </c>
      <c r="AF248" s="276">
        <v>0</v>
      </c>
      <c r="AH248" s="227">
        <f t="shared" si="15"/>
        <v>0</v>
      </c>
      <c r="AI248" s="228">
        <f t="shared" si="16"/>
        <v>0</v>
      </c>
      <c r="AJ248" s="229">
        <f t="shared" si="17"/>
        <v>0</v>
      </c>
      <c r="AN248" s="138"/>
      <c r="AO248" s="138"/>
      <c r="AP248" s="138"/>
      <c r="AQ248" s="138"/>
      <c r="AR248" s="138"/>
      <c r="AS248" s="138"/>
      <c r="AT248" s="138"/>
      <c r="AU248" s="138"/>
    </row>
    <row r="249" spans="1:47" s="139" customFormat="1" ht="13.8" x14ac:dyDescent="0.3">
      <c r="A249" s="277">
        <v>437</v>
      </c>
      <c r="B249" s="211">
        <v>437035243</v>
      </c>
      <c r="C249" s="212" t="s">
        <v>164</v>
      </c>
      <c r="D249" s="211">
        <v>35</v>
      </c>
      <c r="E249" s="212" t="s">
        <v>22</v>
      </c>
      <c r="F249" s="211">
        <v>243</v>
      </c>
      <c r="G249" s="212" t="s">
        <v>74</v>
      </c>
      <c r="H249" s="297">
        <v>1</v>
      </c>
      <c r="I249" s="202">
        <v>12488.506008868042</v>
      </c>
      <c r="J249" s="202">
        <v>2595</v>
      </c>
      <c r="K249" s="202">
        <v>0</v>
      </c>
      <c r="L249" s="202">
        <v>893</v>
      </c>
      <c r="M249" s="279">
        <v>15976.506008868042</v>
      </c>
      <c r="O249" s="281">
        <v>0</v>
      </c>
      <c r="P249" s="282">
        <v>0</v>
      </c>
      <c r="Q249" s="205">
        <v>0.09</v>
      </c>
      <c r="R249" s="205">
        <v>4.9857181903632123E-3</v>
      </c>
      <c r="S249" s="272">
        <f t="shared" si="18"/>
        <v>0</v>
      </c>
      <c r="U249" s="287">
        <v>15084</v>
      </c>
      <c r="V249" s="288">
        <v>0</v>
      </c>
      <c r="W249" s="288">
        <v>0</v>
      </c>
      <c r="X249" s="288">
        <v>0</v>
      </c>
      <c r="Y249" s="288">
        <v>893</v>
      </c>
      <c r="Z249" s="279">
        <f t="shared" si="19"/>
        <v>15977</v>
      </c>
      <c r="AB249" s="275">
        <v>0</v>
      </c>
      <c r="AC249" s="204">
        <v>0</v>
      </c>
      <c r="AD249" s="202">
        <v>0</v>
      </c>
      <c r="AE249" s="202">
        <v>0</v>
      </c>
      <c r="AF249" s="276">
        <v>0</v>
      </c>
      <c r="AH249" s="227">
        <f t="shared" si="15"/>
        <v>0</v>
      </c>
      <c r="AI249" s="228">
        <f t="shared" si="16"/>
        <v>0</v>
      </c>
      <c r="AJ249" s="229">
        <f t="shared" si="17"/>
        <v>0</v>
      </c>
      <c r="AN249" s="138"/>
      <c r="AO249" s="138"/>
      <c r="AP249" s="138"/>
      <c r="AQ249" s="138"/>
      <c r="AR249" s="138"/>
      <c r="AS249" s="138"/>
      <c r="AT249" s="138"/>
      <c r="AU249" s="138"/>
    </row>
    <row r="250" spans="1:47" s="139" customFormat="1" ht="13.8" x14ac:dyDescent="0.3">
      <c r="A250" s="277">
        <v>437</v>
      </c>
      <c r="B250" s="211">
        <v>437035244</v>
      </c>
      <c r="C250" s="212" t="s">
        <v>164</v>
      </c>
      <c r="D250" s="211">
        <v>35</v>
      </c>
      <c r="E250" s="212" t="s">
        <v>22</v>
      </c>
      <c r="F250" s="211">
        <v>244</v>
      </c>
      <c r="G250" s="212" t="s">
        <v>43</v>
      </c>
      <c r="H250" s="297">
        <v>1</v>
      </c>
      <c r="I250" s="202">
        <v>15045</v>
      </c>
      <c r="J250" s="202">
        <v>5875</v>
      </c>
      <c r="K250" s="202">
        <v>0</v>
      </c>
      <c r="L250" s="202">
        <v>893</v>
      </c>
      <c r="M250" s="279">
        <v>21813</v>
      </c>
      <c r="O250" s="281">
        <v>0</v>
      </c>
      <c r="P250" s="282">
        <v>0</v>
      </c>
      <c r="Q250" s="205">
        <v>0.18</v>
      </c>
      <c r="R250" s="205">
        <v>0.11013649821134344</v>
      </c>
      <c r="S250" s="272">
        <f t="shared" si="18"/>
        <v>0</v>
      </c>
      <c r="U250" s="287">
        <v>20920</v>
      </c>
      <c r="V250" s="288">
        <v>0</v>
      </c>
      <c r="W250" s="288">
        <v>0</v>
      </c>
      <c r="X250" s="288">
        <v>0</v>
      </c>
      <c r="Y250" s="288">
        <v>893</v>
      </c>
      <c r="Z250" s="279">
        <f t="shared" si="19"/>
        <v>21813</v>
      </c>
      <c r="AB250" s="275">
        <v>0</v>
      </c>
      <c r="AC250" s="204">
        <v>0</v>
      </c>
      <c r="AD250" s="202">
        <v>0</v>
      </c>
      <c r="AE250" s="202">
        <v>0</v>
      </c>
      <c r="AF250" s="276">
        <v>0</v>
      </c>
      <c r="AH250" s="227">
        <f t="shared" si="15"/>
        <v>0</v>
      </c>
      <c r="AI250" s="228">
        <f t="shared" si="16"/>
        <v>0</v>
      </c>
      <c r="AJ250" s="229">
        <f t="shared" si="17"/>
        <v>0</v>
      </c>
      <c r="AN250" s="138"/>
      <c r="AO250" s="138"/>
      <c r="AP250" s="138"/>
      <c r="AQ250" s="138"/>
      <c r="AR250" s="138"/>
      <c r="AS250" s="138"/>
      <c r="AT250" s="138"/>
      <c r="AU250" s="138"/>
    </row>
    <row r="251" spans="1:47" s="139" customFormat="1" ht="13.8" x14ac:dyDescent="0.3">
      <c r="A251" s="277">
        <v>438</v>
      </c>
      <c r="B251" s="211">
        <v>438035035</v>
      </c>
      <c r="C251" s="212" t="s">
        <v>165</v>
      </c>
      <c r="D251" s="211">
        <v>35</v>
      </c>
      <c r="E251" s="212" t="s">
        <v>22</v>
      </c>
      <c r="F251" s="211">
        <v>35</v>
      </c>
      <c r="G251" s="212" t="s">
        <v>22</v>
      </c>
      <c r="H251" s="297">
        <v>334</v>
      </c>
      <c r="I251" s="202">
        <v>12611</v>
      </c>
      <c r="J251" s="202">
        <v>4355</v>
      </c>
      <c r="K251" s="202">
        <v>0</v>
      </c>
      <c r="L251" s="202">
        <v>893</v>
      </c>
      <c r="M251" s="279">
        <v>17859</v>
      </c>
      <c r="O251" s="281">
        <v>0</v>
      </c>
      <c r="P251" s="282">
        <v>0</v>
      </c>
      <c r="Q251" s="205">
        <v>0.18</v>
      </c>
      <c r="R251" s="205">
        <v>0.15096254097872849</v>
      </c>
      <c r="S251" s="272">
        <f t="shared" si="18"/>
        <v>0</v>
      </c>
      <c r="U251" s="287">
        <v>5666644</v>
      </c>
      <c r="V251" s="288">
        <v>0</v>
      </c>
      <c r="W251" s="288">
        <v>0</v>
      </c>
      <c r="X251" s="288">
        <v>0</v>
      </c>
      <c r="Y251" s="288">
        <v>298262</v>
      </c>
      <c r="Z251" s="279">
        <f t="shared" si="19"/>
        <v>5964906</v>
      </c>
      <c r="AB251" s="275">
        <v>0</v>
      </c>
      <c r="AC251" s="204">
        <v>0</v>
      </c>
      <c r="AD251" s="202">
        <v>0</v>
      </c>
      <c r="AE251" s="202">
        <v>0</v>
      </c>
      <c r="AF251" s="276">
        <v>0</v>
      </c>
      <c r="AH251" s="227">
        <f t="shared" si="15"/>
        <v>0</v>
      </c>
      <c r="AI251" s="228">
        <f t="shared" si="16"/>
        <v>0</v>
      </c>
      <c r="AJ251" s="229">
        <f t="shared" si="17"/>
        <v>0</v>
      </c>
      <c r="AN251" s="138"/>
      <c r="AO251" s="138"/>
      <c r="AP251" s="138"/>
      <c r="AQ251" s="138"/>
      <c r="AR251" s="138"/>
      <c r="AS251" s="138"/>
      <c r="AT251" s="138"/>
      <c r="AU251" s="138"/>
    </row>
    <row r="252" spans="1:47" s="139" customFormat="1" ht="13.8" x14ac:dyDescent="0.3">
      <c r="A252" s="277">
        <v>438</v>
      </c>
      <c r="B252" s="211">
        <v>438035057</v>
      </c>
      <c r="C252" s="212" t="s">
        <v>165</v>
      </c>
      <c r="D252" s="211">
        <v>35</v>
      </c>
      <c r="E252" s="212" t="s">
        <v>22</v>
      </c>
      <c r="F252" s="211">
        <v>57</v>
      </c>
      <c r="G252" s="212" t="s">
        <v>23</v>
      </c>
      <c r="H252" s="297">
        <v>2</v>
      </c>
      <c r="I252" s="202">
        <v>9103</v>
      </c>
      <c r="J252" s="202">
        <v>229</v>
      </c>
      <c r="K252" s="202">
        <v>0</v>
      </c>
      <c r="L252" s="202">
        <v>893</v>
      </c>
      <c r="M252" s="279">
        <v>10225</v>
      </c>
      <c r="O252" s="281">
        <v>0</v>
      </c>
      <c r="P252" s="282">
        <v>0</v>
      </c>
      <c r="Q252" s="205">
        <v>0.18</v>
      </c>
      <c r="R252" s="205">
        <v>0.13019288988377753</v>
      </c>
      <c r="S252" s="272">
        <f t="shared" si="18"/>
        <v>0</v>
      </c>
      <c r="U252" s="287">
        <v>18664</v>
      </c>
      <c r="V252" s="288">
        <v>0</v>
      </c>
      <c r="W252" s="288">
        <v>0</v>
      </c>
      <c r="X252" s="288">
        <v>0</v>
      </c>
      <c r="Y252" s="288">
        <v>1786</v>
      </c>
      <c r="Z252" s="279">
        <f t="shared" si="19"/>
        <v>20450</v>
      </c>
      <c r="AB252" s="275">
        <v>0</v>
      </c>
      <c r="AC252" s="204">
        <v>0</v>
      </c>
      <c r="AD252" s="202">
        <v>0</v>
      </c>
      <c r="AE252" s="202">
        <v>0</v>
      </c>
      <c r="AF252" s="276">
        <v>0</v>
      </c>
      <c r="AH252" s="227">
        <f t="shared" si="15"/>
        <v>0</v>
      </c>
      <c r="AI252" s="228">
        <f t="shared" si="16"/>
        <v>0</v>
      </c>
      <c r="AJ252" s="229">
        <f t="shared" si="17"/>
        <v>0</v>
      </c>
      <c r="AN252" s="138"/>
      <c r="AO252" s="138"/>
      <c r="AP252" s="138"/>
      <c r="AQ252" s="138"/>
      <c r="AR252" s="138"/>
      <c r="AS252" s="138"/>
      <c r="AT252" s="138"/>
      <c r="AU252" s="138"/>
    </row>
    <row r="253" spans="1:47" s="139" customFormat="1" ht="13.8" x14ac:dyDescent="0.3">
      <c r="A253" s="277">
        <v>438</v>
      </c>
      <c r="B253" s="211">
        <v>438035244</v>
      </c>
      <c r="C253" s="212" t="s">
        <v>165</v>
      </c>
      <c r="D253" s="211">
        <v>35</v>
      </c>
      <c r="E253" s="212" t="s">
        <v>22</v>
      </c>
      <c r="F253" s="211">
        <v>244</v>
      </c>
      <c r="G253" s="212" t="s">
        <v>43</v>
      </c>
      <c r="H253" s="297">
        <v>6</v>
      </c>
      <c r="I253" s="202">
        <v>9532</v>
      </c>
      <c r="J253" s="202">
        <v>3722</v>
      </c>
      <c r="K253" s="202">
        <v>0</v>
      </c>
      <c r="L253" s="202">
        <v>893</v>
      </c>
      <c r="M253" s="279">
        <v>14147</v>
      </c>
      <c r="O253" s="281">
        <v>0</v>
      </c>
      <c r="P253" s="282">
        <v>0</v>
      </c>
      <c r="Q253" s="205">
        <v>0.18</v>
      </c>
      <c r="R253" s="205">
        <v>0.11013649821134344</v>
      </c>
      <c r="S253" s="272">
        <f t="shared" si="18"/>
        <v>0</v>
      </c>
      <c r="U253" s="287">
        <v>79524</v>
      </c>
      <c r="V253" s="288">
        <v>0</v>
      </c>
      <c r="W253" s="288">
        <v>0</v>
      </c>
      <c r="X253" s="288">
        <v>0</v>
      </c>
      <c r="Y253" s="288">
        <v>5358</v>
      </c>
      <c r="Z253" s="279">
        <f t="shared" si="19"/>
        <v>84882</v>
      </c>
      <c r="AB253" s="275">
        <v>3</v>
      </c>
      <c r="AC253" s="204">
        <v>0</v>
      </c>
      <c r="AD253" s="202">
        <v>0</v>
      </c>
      <c r="AE253" s="202">
        <v>0</v>
      </c>
      <c r="AF253" s="276">
        <v>0</v>
      </c>
      <c r="AH253" s="227">
        <f t="shared" si="15"/>
        <v>0</v>
      </c>
      <c r="AI253" s="228">
        <f t="shared" si="16"/>
        <v>0</v>
      </c>
      <c r="AJ253" s="229">
        <f t="shared" si="17"/>
        <v>0</v>
      </c>
      <c r="AN253" s="138"/>
      <c r="AO253" s="138"/>
      <c r="AP253" s="138"/>
      <c r="AQ253" s="138"/>
      <c r="AR253" s="138"/>
      <c r="AS253" s="138"/>
      <c r="AT253" s="138"/>
      <c r="AU253" s="138"/>
    </row>
    <row r="254" spans="1:47" s="139" customFormat="1" ht="13.8" x14ac:dyDescent="0.3">
      <c r="A254" s="277">
        <v>439</v>
      </c>
      <c r="B254" s="211">
        <v>439035035</v>
      </c>
      <c r="C254" s="212" t="s">
        <v>166</v>
      </c>
      <c r="D254" s="211">
        <v>35</v>
      </c>
      <c r="E254" s="212" t="s">
        <v>22</v>
      </c>
      <c r="F254" s="211">
        <v>35</v>
      </c>
      <c r="G254" s="212" t="s">
        <v>22</v>
      </c>
      <c r="H254" s="297">
        <v>436</v>
      </c>
      <c r="I254" s="202">
        <v>11693</v>
      </c>
      <c r="J254" s="202">
        <v>4038</v>
      </c>
      <c r="K254" s="202">
        <v>0</v>
      </c>
      <c r="L254" s="202">
        <v>893</v>
      </c>
      <c r="M254" s="279">
        <v>16624</v>
      </c>
      <c r="O254" s="281">
        <v>0</v>
      </c>
      <c r="P254" s="282">
        <v>0</v>
      </c>
      <c r="Q254" s="205">
        <v>0.18</v>
      </c>
      <c r="R254" s="205">
        <v>0.15096254097872849</v>
      </c>
      <c r="S254" s="272">
        <f t="shared" si="18"/>
        <v>0</v>
      </c>
      <c r="U254" s="287">
        <v>6858716</v>
      </c>
      <c r="V254" s="288">
        <v>0</v>
      </c>
      <c r="W254" s="288">
        <v>0</v>
      </c>
      <c r="X254" s="288">
        <v>0</v>
      </c>
      <c r="Y254" s="288">
        <v>389348</v>
      </c>
      <c r="Z254" s="279">
        <f t="shared" si="19"/>
        <v>7248064</v>
      </c>
      <c r="AB254" s="275">
        <v>0</v>
      </c>
      <c r="AC254" s="204">
        <v>0</v>
      </c>
      <c r="AD254" s="202">
        <v>0</v>
      </c>
      <c r="AE254" s="202">
        <v>0</v>
      </c>
      <c r="AF254" s="276">
        <v>0</v>
      </c>
      <c r="AH254" s="227">
        <f t="shared" si="15"/>
        <v>0</v>
      </c>
      <c r="AI254" s="228">
        <f t="shared" si="16"/>
        <v>0</v>
      </c>
      <c r="AJ254" s="229">
        <f t="shared" si="17"/>
        <v>0</v>
      </c>
      <c r="AN254" s="138"/>
      <c r="AO254" s="138"/>
      <c r="AP254" s="138"/>
      <c r="AQ254" s="138"/>
      <c r="AR254" s="138"/>
      <c r="AS254" s="138"/>
      <c r="AT254" s="138"/>
      <c r="AU254" s="138"/>
    </row>
    <row r="255" spans="1:47" s="139" customFormat="1" ht="13.8" x14ac:dyDescent="0.3">
      <c r="A255" s="277">
        <v>439</v>
      </c>
      <c r="B255" s="211">
        <v>439035133</v>
      </c>
      <c r="C255" s="212" t="s">
        <v>166</v>
      </c>
      <c r="D255" s="211">
        <v>35</v>
      </c>
      <c r="E255" s="212" t="s">
        <v>22</v>
      </c>
      <c r="F255" s="211">
        <v>133</v>
      </c>
      <c r="G255" s="212" t="s">
        <v>73</v>
      </c>
      <c r="H255" s="297">
        <v>2</v>
      </c>
      <c r="I255" s="202">
        <v>8944</v>
      </c>
      <c r="J255" s="202">
        <v>2230</v>
      </c>
      <c r="K255" s="202">
        <v>0</v>
      </c>
      <c r="L255" s="202">
        <v>893</v>
      </c>
      <c r="M255" s="279">
        <v>12067</v>
      </c>
      <c r="O255" s="281">
        <v>0</v>
      </c>
      <c r="P255" s="282">
        <v>0</v>
      </c>
      <c r="Q255" s="205">
        <v>0.09</v>
      </c>
      <c r="R255" s="205">
        <v>3.4369642442843969E-2</v>
      </c>
      <c r="S255" s="272">
        <f t="shared" si="18"/>
        <v>0</v>
      </c>
      <c r="U255" s="287">
        <v>22348</v>
      </c>
      <c r="V255" s="288">
        <v>0</v>
      </c>
      <c r="W255" s="288">
        <v>0</v>
      </c>
      <c r="X255" s="288">
        <v>0</v>
      </c>
      <c r="Y255" s="288">
        <v>1786</v>
      </c>
      <c r="Z255" s="279">
        <f t="shared" si="19"/>
        <v>24134</v>
      </c>
      <c r="AB255" s="275">
        <v>0</v>
      </c>
      <c r="AC255" s="204">
        <v>0</v>
      </c>
      <c r="AD255" s="202">
        <v>0</v>
      </c>
      <c r="AE255" s="202">
        <v>0</v>
      </c>
      <c r="AF255" s="276">
        <v>0</v>
      </c>
      <c r="AH255" s="227">
        <f t="shared" si="15"/>
        <v>0</v>
      </c>
      <c r="AI255" s="228">
        <f t="shared" si="16"/>
        <v>0</v>
      </c>
      <c r="AJ255" s="229">
        <f t="shared" si="17"/>
        <v>0</v>
      </c>
      <c r="AN255" s="138"/>
      <c r="AO255" s="138"/>
      <c r="AP255" s="138"/>
      <c r="AQ255" s="138"/>
      <c r="AR255" s="138"/>
      <c r="AS255" s="138"/>
      <c r="AT255" s="138"/>
      <c r="AU255" s="138"/>
    </row>
    <row r="256" spans="1:47" s="139" customFormat="1" ht="13.8" x14ac:dyDescent="0.3">
      <c r="A256" s="277">
        <v>439</v>
      </c>
      <c r="B256" s="211">
        <v>439035244</v>
      </c>
      <c r="C256" s="212" t="s">
        <v>166</v>
      </c>
      <c r="D256" s="211">
        <v>35</v>
      </c>
      <c r="E256" s="212" t="s">
        <v>22</v>
      </c>
      <c r="F256" s="211">
        <v>244</v>
      </c>
      <c r="G256" s="212" t="s">
        <v>43</v>
      </c>
      <c r="H256" s="297">
        <v>1</v>
      </c>
      <c r="I256" s="202">
        <v>11689</v>
      </c>
      <c r="J256" s="202">
        <v>4565</v>
      </c>
      <c r="K256" s="202">
        <v>0</v>
      </c>
      <c r="L256" s="202">
        <v>893</v>
      </c>
      <c r="M256" s="279">
        <v>17147</v>
      </c>
      <c r="O256" s="281">
        <v>0</v>
      </c>
      <c r="P256" s="282">
        <v>0</v>
      </c>
      <c r="Q256" s="205">
        <v>0.18</v>
      </c>
      <c r="R256" s="205">
        <v>0.11013649821134344</v>
      </c>
      <c r="S256" s="272">
        <f t="shared" si="18"/>
        <v>0</v>
      </c>
      <c r="U256" s="287">
        <v>16254</v>
      </c>
      <c r="V256" s="288">
        <v>0</v>
      </c>
      <c r="W256" s="288">
        <v>0</v>
      </c>
      <c r="X256" s="288">
        <v>0</v>
      </c>
      <c r="Y256" s="288">
        <v>893</v>
      </c>
      <c r="Z256" s="279">
        <f t="shared" si="19"/>
        <v>17147</v>
      </c>
      <c r="AB256" s="275">
        <v>0</v>
      </c>
      <c r="AC256" s="204">
        <v>0</v>
      </c>
      <c r="AD256" s="202">
        <v>0</v>
      </c>
      <c r="AE256" s="202">
        <v>0</v>
      </c>
      <c r="AF256" s="276">
        <v>0</v>
      </c>
      <c r="AH256" s="227">
        <f t="shared" si="15"/>
        <v>0</v>
      </c>
      <c r="AI256" s="228">
        <f t="shared" si="16"/>
        <v>0</v>
      </c>
      <c r="AJ256" s="229">
        <f t="shared" si="17"/>
        <v>0</v>
      </c>
      <c r="AN256" s="138"/>
      <c r="AO256" s="138"/>
      <c r="AP256" s="138"/>
      <c r="AQ256" s="138"/>
      <c r="AR256" s="138"/>
      <c r="AS256" s="138"/>
      <c r="AT256" s="138"/>
      <c r="AU256" s="138"/>
    </row>
    <row r="257" spans="1:47" s="139" customFormat="1" ht="13.8" x14ac:dyDescent="0.3">
      <c r="A257" s="277">
        <v>439</v>
      </c>
      <c r="B257" s="211">
        <v>439035665</v>
      </c>
      <c r="C257" s="212" t="s">
        <v>166</v>
      </c>
      <c r="D257" s="211">
        <v>35</v>
      </c>
      <c r="E257" s="212" t="s">
        <v>22</v>
      </c>
      <c r="F257" s="211">
        <v>665</v>
      </c>
      <c r="G257" s="212" t="s">
        <v>278</v>
      </c>
      <c r="H257" s="297">
        <v>2</v>
      </c>
      <c r="I257" s="202">
        <v>10076.643913196895</v>
      </c>
      <c r="J257" s="202">
        <v>1781</v>
      </c>
      <c r="K257" s="202">
        <v>0</v>
      </c>
      <c r="L257" s="202">
        <v>893</v>
      </c>
      <c r="M257" s="279">
        <v>12750.643913196895</v>
      </c>
      <c r="O257" s="281">
        <v>0</v>
      </c>
      <c r="P257" s="282">
        <v>0</v>
      </c>
      <c r="Q257" s="205">
        <v>0.09</v>
      </c>
      <c r="R257" s="205">
        <v>5.2338439867601495E-3</v>
      </c>
      <c r="S257" s="272">
        <f t="shared" si="18"/>
        <v>0</v>
      </c>
      <c r="U257" s="287">
        <v>23716</v>
      </c>
      <c r="V257" s="288">
        <v>0</v>
      </c>
      <c r="W257" s="288">
        <v>0</v>
      </c>
      <c r="X257" s="288">
        <v>0</v>
      </c>
      <c r="Y257" s="288">
        <v>1786</v>
      </c>
      <c r="Z257" s="279">
        <f t="shared" si="19"/>
        <v>25502</v>
      </c>
      <c r="AB257" s="275">
        <v>0</v>
      </c>
      <c r="AC257" s="204">
        <v>0</v>
      </c>
      <c r="AD257" s="202">
        <v>0</v>
      </c>
      <c r="AE257" s="202">
        <v>0</v>
      </c>
      <c r="AF257" s="276">
        <v>0</v>
      </c>
      <c r="AH257" s="227">
        <f t="shared" si="15"/>
        <v>0</v>
      </c>
      <c r="AI257" s="228">
        <f t="shared" si="16"/>
        <v>0</v>
      </c>
      <c r="AJ257" s="229">
        <f t="shared" si="17"/>
        <v>0</v>
      </c>
      <c r="AN257" s="138"/>
      <c r="AO257" s="138"/>
      <c r="AP257" s="138"/>
      <c r="AQ257" s="138"/>
      <c r="AR257" s="138"/>
      <c r="AS257" s="138"/>
      <c r="AT257" s="138"/>
      <c r="AU257" s="138"/>
    </row>
    <row r="258" spans="1:47" s="139" customFormat="1" ht="13.8" x14ac:dyDescent="0.3">
      <c r="A258" s="277">
        <v>440</v>
      </c>
      <c r="B258" s="211">
        <v>440149009</v>
      </c>
      <c r="C258" s="212" t="s">
        <v>167</v>
      </c>
      <c r="D258" s="211">
        <v>149</v>
      </c>
      <c r="E258" s="212" t="s">
        <v>103</v>
      </c>
      <c r="F258" s="211">
        <v>9</v>
      </c>
      <c r="G258" s="212" t="s">
        <v>108</v>
      </c>
      <c r="H258" s="297">
        <v>2</v>
      </c>
      <c r="I258" s="202">
        <v>12559</v>
      </c>
      <c r="J258" s="202">
        <v>8026</v>
      </c>
      <c r="K258" s="202">
        <v>0</v>
      </c>
      <c r="L258" s="202">
        <v>893</v>
      </c>
      <c r="M258" s="279">
        <v>21478</v>
      </c>
      <c r="O258" s="281">
        <v>0</v>
      </c>
      <c r="P258" s="282">
        <v>0</v>
      </c>
      <c r="Q258" s="205">
        <v>0.09</v>
      </c>
      <c r="R258" s="205">
        <v>2.553844673629116E-3</v>
      </c>
      <c r="S258" s="272">
        <f t="shared" si="18"/>
        <v>0</v>
      </c>
      <c r="U258" s="287">
        <v>41170</v>
      </c>
      <c r="V258" s="288">
        <v>0</v>
      </c>
      <c r="W258" s="288">
        <v>0</v>
      </c>
      <c r="X258" s="288">
        <v>0</v>
      </c>
      <c r="Y258" s="288">
        <v>1786</v>
      </c>
      <c r="Z258" s="279">
        <f t="shared" si="19"/>
        <v>42956</v>
      </c>
      <c r="AB258" s="275">
        <v>0</v>
      </c>
      <c r="AC258" s="204">
        <v>0</v>
      </c>
      <c r="AD258" s="202">
        <v>0</v>
      </c>
      <c r="AE258" s="202">
        <v>0</v>
      </c>
      <c r="AF258" s="276">
        <v>0</v>
      </c>
      <c r="AH258" s="227">
        <f t="shared" si="15"/>
        <v>0</v>
      </c>
      <c r="AI258" s="228">
        <f t="shared" si="16"/>
        <v>0</v>
      </c>
      <c r="AJ258" s="229">
        <f t="shared" si="17"/>
        <v>0</v>
      </c>
      <c r="AN258" s="138"/>
      <c r="AO258" s="138"/>
      <c r="AP258" s="138"/>
      <c r="AQ258" s="138"/>
      <c r="AR258" s="138"/>
      <c r="AS258" s="138"/>
      <c r="AT258" s="138"/>
      <c r="AU258" s="138"/>
    </row>
    <row r="259" spans="1:47" s="139" customFormat="1" ht="13.8" x14ac:dyDescent="0.3">
      <c r="A259" s="277">
        <v>440</v>
      </c>
      <c r="B259" s="211">
        <v>440149149</v>
      </c>
      <c r="C259" s="212" t="s">
        <v>167</v>
      </c>
      <c r="D259" s="211">
        <v>149</v>
      </c>
      <c r="E259" s="212" t="s">
        <v>103</v>
      </c>
      <c r="F259" s="211">
        <v>149</v>
      </c>
      <c r="G259" s="212" t="s">
        <v>103</v>
      </c>
      <c r="H259" s="297">
        <v>377</v>
      </c>
      <c r="I259" s="202">
        <v>11907</v>
      </c>
      <c r="J259" s="202">
        <v>180</v>
      </c>
      <c r="K259" s="202">
        <v>0</v>
      </c>
      <c r="L259" s="202">
        <v>893</v>
      </c>
      <c r="M259" s="279">
        <v>12980</v>
      </c>
      <c r="O259" s="281">
        <v>0</v>
      </c>
      <c r="P259" s="282">
        <v>0</v>
      </c>
      <c r="Q259" s="205">
        <v>0.18</v>
      </c>
      <c r="R259" s="205">
        <v>0.11365970423433619</v>
      </c>
      <c r="S259" s="272">
        <f t="shared" si="18"/>
        <v>0</v>
      </c>
      <c r="U259" s="287">
        <v>4556799</v>
      </c>
      <c r="V259" s="288">
        <v>0</v>
      </c>
      <c r="W259" s="288">
        <v>0</v>
      </c>
      <c r="X259" s="288">
        <v>0</v>
      </c>
      <c r="Y259" s="288">
        <v>336661</v>
      </c>
      <c r="Z259" s="279">
        <f t="shared" si="19"/>
        <v>4893460</v>
      </c>
      <c r="AB259" s="275">
        <v>0</v>
      </c>
      <c r="AC259" s="204">
        <v>0</v>
      </c>
      <c r="AD259" s="202">
        <v>0</v>
      </c>
      <c r="AE259" s="202">
        <v>0</v>
      </c>
      <c r="AF259" s="276">
        <v>0</v>
      </c>
      <c r="AH259" s="227">
        <f t="shared" si="15"/>
        <v>0</v>
      </c>
      <c r="AI259" s="228">
        <f t="shared" si="16"/>
        <v>0</v>
      </c>
      <c r="AJ259" s="229">
        <f t="shared" si="17"/>
        <v>0</v>
      </c>
      <c r="AN259" s="138"/>
      <c r="AO259" s="138"/>
      <c r="AP259" s="138"/>
      <c r="AQ259" s="138"/>
      <c r="AR259" s="138"/>
      <c r="AS259" s="138"/>
      <c r="AT259" s="138"/>
      <c r="AU259" s="138"/>
    </row>
    <row r="260" spans="1:47" s="139" customFormat="1" ht="13.8" x14ac:dyDescent="0.3">
      <c r="A260" s="277">
        <v>440</v>
      </c>
      <c r="B260" s="211">
        <v>440149160</v>
      </c>
      <c r="C260" s="212" t="s">
        <v>167</v>
      </c>
      <c r="D260" s="211">
        <v>149</v>
      </c>
      <c r="E260" s="212" t="s">
        <v>103</v>
      </c>
      <c r="F260" s="211">
        <v>160</v>
      </c>
      <c r="G260" s="212" t="s">
        <v>104</v>
      </c>
      <c r="H260" s="297">
        <v>1</v>
      </c>
      <c r="I260" s="202">
        <v>12255.087011245676</v>
      </c>
      <c r="J260" s="202">
        <v>141</v>
      </c>
      <c r="K260" s="202">
        <v>0</v>
      </c>
      <c r="L260" s="202">
        <v>893</v>
      </c>
      <c r="M260" s="279">
        <v>13289.087011245676</v>
      </c>
      <c r="O260" s="281">
        <v>0</v>
      </c>
      <c r="P260" s="282">
        <v>0</v>
      </c>
      <c r="Q260" s="205">
        <v>0.1273</v>
      </c>
      <c r="R260" s="205">
        <v>0.10429118617141747</v>
      </c>
      <c r="S260" s="272">
        <f t="shared" si="18"/>
        <v>0</v>
      </c>
      <c r="U260" s="287">
        <v>12396</v>
      </c>
      <c r="V260" s="288">
        <v>0</v>
      </c>
      <c r="W260" s="288">
        <v>0</v>
      </c>
      <c r="X260" s="288">
        <v>0</v>
      </c>
      <c r="Y260" s="288">
        <v>893</v>
      </c>
      <c r="Z260" s="279">
        <f t="shared" si="19"/>
        <v>13289</v>
      </c>
      <c r="AB260" s="275">
        <v>0</v>
      </c>
      <c r="AC260" s="204">
        <v>0</v>
      </c>
      <c r="AD260" s="202">
        <v>0</v>
      </c>
      <c r="AE260" s="202">
        <v>0</v>
      </c>
      <c r="AF260" s="276">
        <v>0</v>
      </c>
      <c r="AH260" s="227">
        <f t="shared" si="15"/>
        <v>0</v>
      </c>
      <c r="AI260" s="228">
        <f t="shared" si="16"/>
        <v>0</v>
      </c>
      <c r="AJ260" s="229">
        <f t="shared" si="17"/>
        <v>0</v>
      </c>
      <c r="AN260" s="138"/>
      <c r="AO260" s="138"/>
      <c r="AP260" s="138"/>
      <c r="AQ260" s="138"/>
      <c r="AR260" s="138"/>
      <c r="AS260" s="138"/>
      <c r="AT260" s="138"/>
      <c r="AU260" s="138"/>
    </row>
    <row r="261" spans="1:47" s="139" customFormat="1" ht="13.8" x14ac:dyDescent="0.3">
      <c r="A261" s="277">
        <v>440</v>
      </c>
      <c r="B261" s="211">
        <v>440149181</v>
      </c>
      <c r="C261" s="212" t="s">
        <v>167</v>
      </c>
      <c r="D261" s="211">
        <v>149</v>
      </c>
      <c r="E261" s="212" t="s">
        <v>103</v>
      </c>
      <c r="F261" s="211">
        <v>181</v>
      </c>
      <c r="G261" s="212" t="s">
        <v>105</v>
      </c>
      <c r="H261" s="297">
        <v>18</v>
      </c>
      <c r="I261" s="202">
        <v>10710</v>
      </c>
      <c r="J261" s="202">
        <v>692</v>
      </c>
      <c r="K261" s="202">
        <v>0</v>
      </c>
      <c r="L261" s="202">
        <v>893</v>
      </c>
      <c r="M261" s="279">
        <v>12295</v>
      </c>
      <c r="O261" s="281">
        <v>0</v>
      </c>
      <c r="P261" s="282">
        <v>0</v>
      </c>
      <c r="Q261" s="205">
        <v>0.09</v>
      </c>
      <c r="R261" s="205">
        <v>1.2964053022983042E-2</v>
      </c>
      <c r="S261" s="272">
        <f t="shared" si="18"/>
        <v>0</v>
      </c>
      <c r="U261" s="287">
        <v>205236</v>
      </c>
      <c r="V261" s="288">
        <v>0</v>
      </c>
      <c r="W261" s="288">
        <v>0</v>
      </c>
      <c r="X261" s="288">
        <v>0</v>
      </c>
      <c r="Y261" s="288">
        <v>16074</v>
      </c>
      <c r="Z261" s="279">
        <f t="shared" si="19"/>
        <v>221310</v>
      </c>
      <c r="AB261" s="275">
        <v>0</v>
      </c>
      <c r="AC261" s="204">
        <v>0</v>
      </c>
      <c r="AD261" s="202">
        <v>0</v>
      </c>
      <c r="AE261" s="202">
        <v>0</v>
      </c>
      <c r="AF261" s="276">
        <v>0</v>
      </c>
      <c r="AH261" s="227">
        <f t="shared" si="15"/>
        <v>0</v>
      </c>
      <c r="AI261" s="228">
        <f t="shared" si="16"/>
        <v>0</v>
      </c>
      <c r="AJ261" s="229">
        <f t="shared" si="17"/>
        <v>0</v>
      </c>
      <c r="AN261" s="138"/>
      <c r="AO261" s="138"/>
      <c r="AP261" s="138"/>
      <c r="AQ261" s="138"/>
      <c r="AR261" s="138"/>
      <c r="AS261" s="138"/>
      <c r="AT261" s="138"/>
      <c r="AU261" s="138"/>
    </row>
    <row r="262" spans="1:47" s="139" customFormat="1" ht="13.8" x14ac:dyDescent="0.3">
      <c r="A262" s="277">
        <v>440</v>
      </c>
      <c r="B262" s="211">
        <v>440149211</v>
      </c>
      <c r="C262" s="212" t="s">
        <v>167</v>
      </c>
      <c r="D262" s="211">
        <v>149</v>
      </c>
      <c r="E262" s="212" t="s">
        <v>103</v>
      </c>
      <c r="F262" s="211">
        <v>211</v>
      </c>
      <c r="G262" s="212" t="s">
        <v>80</v>
      </c>
      <c r="H262" s="297">
        <v>1</v>
      </c>
      <c r="I262" s="202">
        <v>10952</v>
      </c>
      <c r="J262" s="202">
        <v>1859</v>
      </c>
      <c r="K262" s="202">
        <v>0</v>
      </c>
      <c r="L262" s="202">
        <v>893</v>
      </c>
      <c r="M262" s="279">
        <v>13704</v>
      </c>
      <c r="O262" s="281">
        <v>0</v>
      </c>
      <c r="P262" s="282">
        <v>0</v>
      </c>
      <c r="Q262" s="205">
        <v>0.09</v>
      </c>
      <c r="R262" s="205">
        <v>1.7195122173668032E-3</v>
      </c>
      <c r="S262" s="272">
        <f t="shared" si="18"/>
        <v>0</v>
      </c>
      <c r="U262" s="287">
        <v>12811</v>
      </c>
      <c r="V262" s="288">
        <v>0</v>
      </c>
      <c r="W262" s="288">
        <v>0</v>
      </c>
      <c r="X262" s="288">
        <v>0</v>
      </c>
      <c r="Y262" s="288">
        <v>893</v>
      </c>
      <c r="Z262" s="279">
        <f t="shared" si="19"/>
        <v>13704</v>
      </c>
      <c r="AB262" s="275">
        <v>0</v>
      </c>
      <c r="AC262" s="204">
        <v>0</v>
      </c>
      <c r="AD262" s="202">
        <v>0</v>
      </c>
      <c r="AE262" s="202">
        <v>0</v>
      </c>
      <c r="AF262" s="276">
        <v>0</v>
      </c>
      <c r="AH262" s="227">
        <f t="shared" si="15"/>
        <v>0</v>
      </c>
      <c r="AI262" s="228">
        <f t="shared" si="16"/>
        <v>0</v>
      </c>
      <c r="AJ262" s="229">
        <f t="shared" si="17"/>
        <v>0</v>
      </c>
      <c r="AN262" s="138"/>
      <c r="AO262" s="138"/>
      <c r="AP262" s="138"/>
      <c r="AQ262" s="138"/>
      <c r="AR262" s="138"/>
      <c r="AS262" s="138"/>
      <c r="AT262" s="138"/>
      <c r="AU262" s="138"/>
    </row>
    <row r="263" spans="1:47" s="139" customFormat="1" ht="13.8" x14ac:dyDescent="0.3">
      <c r="A263" s="277">
        <v>441</v>
      </c>
      <c r="B263" s="211">
        <v>441281005</v>
      </c>
      <c r="C263" s="212" t="s">
        <v>168</v>
      </c>
      <c r="D263" s="211">
        <v>281</v>
      </c>
      <c r="E263" s="212" t="s">
        <v>169</v>
      </c>
      <c r="F263" s="211">
        <v>5</v>
      </c>
      <c r="G263" s="212" t="s">
        <v>219</v>
      </c>
      <c r="H263" s="297">
        <v>4</v>
      </c>
      <c r="I263" s="202">
        <v>10953.106366286775</v>
      </c>
      <c r="J263" s="202">
        <v>4696</v>
      </c>
      <c r="K263" s="202">
        <v>0</v>
      </c>
      <c r="L263" s="202">
        <v>893</v>
      </c>
      <c r="M263" s="279">
        <v>16542.106366286775</v>
      </c>
      <c r="O263" s="281">
        <v>7.6093849080532657E-3</v>
      </c>
      <c r="P263" s="282">
        <v>0</v>
      </c>
      <c r="Q263" s="205">
        <v>0.09</v>
      </c>
      <c r="R263" s="205">
        <v>1.1495050746112661E-2</v>
      </c>
      <c r="S263" s="272">
        <f t="shared" si="18"/>
        <v>0</v>
      </c>
      <c r="U263" s="287">
        <v>62476</v>
      </c>
      <c r="V263" s="288">
        <v>0</v>
      </c>
      <c r="W263" s="288">
        <v>0</v>
      </c>
      <c r="X263" s="288">
        <v>0</v>
      </c>
      <c r="Y263" s="288">
        <v>3564</v>
      </c>
      <c r="Z263" s="279">
        <f t="shared" si="19"/>
        <v>66040</v>
      </c>
      <c r="AB263" s="275">
        <v>0</v>
      </c>
      <c r="AC263" s="204">
        <v>0</v>
      </c>
      <c r="AD263" s="202">
        <v>0</v>
      </c>
      <c r="AE263" s="202">
        <v>0</v>
      </c>
      <c r="AF263" s="276">
        <v>0</v>
      </c>
      <c r="AH263" s="227">
        <f t="shared" si="15"/>
        <v>0</v>
      </c>
      <c r="AI263" s="228">
        <f t="shared" si="16"/>
        <v>0</v>
      </c>
      <c r="AJ263" s="229">
        <f t="shared" si="17"/>
        <v>0</v>
      </c>
      <c r="AN263" s="138"/>
      <c r="AO263" s="138"/>
      <c r="AP263" s="138"/>
      <c r="AQ263" s="138"/>
      <c r="AR263" s="138"/>
      <c r="AS263" s="138"/>
      <c r="AT263" s="138"/>
      <c r="AU263" s="138"/>
    </row>
    <row r="264" spans="1:47" s="139" customFormat="1" ht="13.8" x14ac:dyDescent="0.3">
      <c r="A264" s="277">
        <v>441</v>
      </c>
      <c r="B264" s="211">
        <v>441281061</v>
      </c>
      <c r="C264" s="212" t="s">
        <v>168</v>
      </c>
      <c r="D264" s="211">
        <v>281</v>
      </c>
      <c r="E264" s="212" t="s">
        <v>169</v>
      </c>
      <c r="F264" s="211">
        <v>61</v>
      </c>
      <c r="G264" s="212" t="s">
        <v>170</v>
      </c>
      <c r="H264" s="297">
        <v>2</v>
      </c>
      <c r="I264" s="202">
        <v>10739</v>
      </c>
      <c r="J264" s="202">
        <v>776</v>
      </c>
      <c r="K264" s="202">
        <v>0</v>
      </c>
      <c r="L264" s="202">
        <v>893</v>
      </c>
      <c r="M264" s="279">
        <v>12408</v>
      </c>
      <c r="O264" s="281">
        <v>3.8046924540266328E-3</v>
      </c>
      <c r="P264" s="282">
        <v>0</v>
      </c>
      <c r="Q264" s="205">
        <v>0.09</v>
      </c>
      <c r="R264" s="205">
        <v>3.4151233897683042E-2</v>
      </c>
      <c r="S264" s="272">
        <f t="shared" si="18"/>
        <v>0</v>
      </c>
      <c r="U264" s="287">
        <v>22986</v>
      </c>
      <c r="V264" s="288">
        <v>0</v>
      </c>
      <c r="W264" s="288">
        <v>0</v>
      </c>
      <c r="X264" s="288">
        <v>0</v>
      </c>
      <c r="Y264" s="288">
        <v>1782</v>
      </c>
      <c r="Z264" s="279">
        <f t="shared" si="19"/>
        <v>24768</v>
      </c>
      <c r="AB264" s="275">
        <v>0</v>
      </c>
      <c r="AC264" s="204">
        <v>0</v>
      </c>
      <c r="AD264" s="202">
        <v>0</v>
      </c>
      <c r="AE264" s="202">
        <v>0</v>
      </c>
      <c r="AF264" s="276">
        <v>0</v>
      </c>
      <c r="AH264" s="227">
        <f t="shared" si="15"/>
        <v>0</v>
      </c>
      <c r="AI264" s="228">
        <f t="shared" si="16"/>
        <v>0</v>
      </c>
      <c r="AJ264" s="229">
        <f t="shared" si="17"/>
        <v>0</v>
      </c>
      <c r="AN264" s="138"/>
      <c r="AO264" s="138"/>
      <c r="AP264" s="138"/>
      <c r="AQ264" s="138"/>
      <c r="AR264" s="138"/>
      <c r="AS264" s="138"/>
      <c r="AT264" s="138"/>
      <c r="AU264" s="138"/>
    </row>
    <row r="265" spans="1:47" s="139" customFormat="1" ht="13.8" x14ac:dyDescent="0.3">
      <c r="A265" s="277">
        <v>441</v>
      </c>
      <c r="B265" s="211">
        <v>441281087</v>
      </c>
      <c r="C265" s="212" t="s">
        <v>168</v>
      </c>
      <c r="D265" s="211">
        <v>281</v>
      </c>
      <c r="E265" s="212" t="s">
        <v>169</v>
      </c>
      <c r="F265" s="211">
        <v>87</v>
      </c>
      <c r="G265" s="212" t="s">
        <v>171</v>
      </c>
      <c r="H265" s="297">
        <v>4</v>
      </c>
      <c r="I265" s="202">
        <v>10955</v>
      </c>
      <c r="J265" s="202">
        <v>3832</v>
      </c>
      <c r="K265" s="202">
        <v>0</v>
      </c>
      <c r="L265" s="202">
        <v>893</v>
      </c>
      <c r="M265" s="279">
        <v>15680</v>
      </c>
      <c r="O265" s="281">
        <v>7.6093849080532657E-3</v>
      </c>
      <c r="P265" s="282">
        <v>0</v>
      </c>
      <c r="Q265" s="205">
        <v>0.09</v>
      </c>
      <c r="R265" s="205">
        <v>4.0666281460912555E-3</v>
      </c>
      <c r="S265" s="272">
        <f t="shared" si="18"/>
        <v>0</v>
      </c>
      <c r="U265" s="287">
        <v>59036</v>
      </c>
      <c r="V265" s="288">
        <v>0</v>
      </c>
      <c r="W265" s="288">
        <v>0</v>
      </c>
      <c r="X265" s="288">
        <v>0</v>
      </c>
      <c r="Y265" s="288">
        <v>3564</v>
      </c>
      <c r="Z265" s="279">
        <f t="shared" si="19"/>
        <v>62600</v>
      </c>
      <c r="AB265" s="275">
        <v>0</v>
      </c>
      <c r="AC265" s="204">
        <v>0</v>
      </c>
      <c r="AD265" s="202">
        <v>0</v>
      </c>
      <c r="AE265" s="202">
        <v>0</v>
      </c>
      <c r="AF265" s="276">
        <v>0</v>
      </c>
      <c r="AH265" s="227">
        <f t="shared" si="15"/>
        <v>0</v>
      </c>
      <c r="AI265" s="228">
        <f t="shared" si="16"/>
        <v>0</v>
      </c>
      <c r="AJ265" s="229">
        <f t="shared" si="17"/>
        <v>0</v>
      </c>
      <c r="AN265" s="138"/>
      <c r="AO265" s="138"/>
      <c r="AP265" s="138"/>
      <c r="AQ265" s="138"/>
      <c r="AR265" s="138"/>
      <c r="AS265" s="138"/>
      <c r="AT265" s="138"/>
      <c r="AU265" s="138"/>
    </row>
    <row r="266" spans="1:47" s="139" customFormat="1" ht="13.8" x14ac:dyDescent="0.3">
      <c r="A266" s="277">
        <v>441</v>
      </c>
      <c r="B266" s="211">
        <v>441281137</v>
      </c>
      <c r="C266" s="212" t="s">
        <v>168</v>
      </c>
      <c r="D266" s="211">
        <v>281</v>
      </c>
      <c r="E266" s="212" t="s">
        <v>169</v>
      </c>
      <c r="F266" s="211">
        <v>137</v>
      </c>
      <c r="G266" s="212" t="s">
        <v>210</v>
      </c>
      <c r="H266" s="297">
        <v>5</v>
      </c>
      <c r="I266" s="202">
        <v>13005.842612954186</v>
      </c>
      <c r="J266" s="202">
        <v>20</v>
      </c>
      <c r="K266" s="202">
        <v>0</v>
      </c>
      <c r="L266" s="202">
        <v>893</v>
      </c>
      <c r="M266" s="279">
        <v>13918.842612954186</v>
      </c>
      <c r="O266" s="281">
        <v>9.5117311350665819E-3</v>
      </c>
      <c r="P266" s="282">
        <v>0</v>
      </c>
      <c r="Q266" s="205">
        <v>0.18</v>
      </c>
      <c r="R266" s="205">
        <v>0.12502659225609097</v>
      </c>
      <c r="S266" s="272">
        <f t="shared" si="18"/>
        <v>0</v>
      </c>
      <c r="U266" s="287">
        <v>65005</v>
      </c>
      <c r="V266" s="288">
        <v>0</v>
      </c>
      <c r="W266" s="288">
        <v>0</v>
      </c>
      <c r="X266" s="288">
        <v>0</v>
      </c>
      <c r="Y266" s="288">
        <v>4455</v>
      </c>
      <c r="Z266" s="279">
        <f t="shared" si="19"/>
        <v>69460</v>
      </c>
      <c r="AB266" s="275">
        <v>0</v>
      </c>
      <c r="AC266" s="204">
        <v>0</v>
      </c>
      <c r="AD266" s="202">
        <v>0</v>
      </c>
      <c r="AE266" s="202">
        <v>0</v>
      </c>
      <c r="AF266" s="276">
        <v>0</v>
      </c>
      <c r="AH266" s="227">
        <f t="shared" ref="AH266:AH329" si="20">IFERROR(VLOOKUP($B266,_18PJ,7,FALSE),0)</f>
        <v>0</v>
      </c>
      <c r="AI266" s="228">
        <f t="shared" ref="AI266:AI329" si="21">IFERROR(VLOOKUP($B266,_18PJ,8,FALSE),0)</f>
        <v>0</v>
      </c>
      <c r="AJ266" s="229">
        <f t="shared" ref="AJ266:AJ329" si="22">IFERROR(VLOOKUP($B266,_18PJ,9,FALSE),0)</f>
        <v>0</v>
      </c>
      <c r="AN266" s="138"/>
      <c r="AO266" s="138"/>
      <c r="AP266" s="138"/>
      <c r="AQ266" s="138"/>
      <c r="AR266" s="138"/>
      <c r="AS266" s="138"/>
      <c r="AT266" s="138"/>
      <c r="AU266" s="138"/>
    </row>
    <row r="267" spans="1:47" s="139" customFormat="1" ht="13.8" x14ac:dyDescent="0.3">
      <c r="A267" s="277">
        <v>441</v>
      </c>
      <c r="B267" s="211">
        <v>441281159</v>
      </c>
      <c r="C267" s="212" t="s">
        <v>168</v>
      </c>
      <c r="D267" s="211">
        <v>281</v>
      </c>
      <c r="E267" s="212" t="s">
        <v>169</v>
      </c>
      <c r="F267" s="211">
        <v>159</v>
      </c>
      <c r="G267" s="212" t="s">
        <v>172</v>
      </c>
      <c r="H267" s="297">
        <v>2</v>
      </c>
      <c r="I267" s="202">
        <v>12390</v>
      </c>
      <c r="J267" s="202">
        <v>5655</v>
      </c>
      <c r="K267" s="202">
        <v>0</v>
      </c>
      <c r="L267" s="202">
        <v>893</v>
      </c>
      <c r="M267" s="279">
        <v>18938</v>
      </c>
      <c r="O267" s="281">
        <v>3.8046924540266328E-3</v>
      </c>
      <c r="P267" s="282">
        <v>0</v>
      </c>
      <c r="Q267" s="205">
        <v>0.09</v>
      </c>
      <c r="R267" s="205">
        <v>4.3907909580982772E-3</v>
      </c>
      <c r="S267" s="272">
        <f t="shared" ref="S267:S330" si="23">IFERROR(X267/H267,0)</f>
        <v>0</v>
      </c>
      <c r="U267" s="287">
        <v>36022</v>
      </c>
      <c r="V267" s="288">
        <v>0</v>
      </c>
      <c r="W267" s="288">
        <v>0</v>
      </c>
      <c r="X267" s="288">
        <v>0</v>
      </c>
      <c r="Y267" s="288">
        <v>1782</v>
      </c>
      <c r="Z267" s="279">
        <f t="shared" ref="Z267:Z330" si="24">SUM(U267:Y267)</f>
        <v>37804</v>
      </c>
      <c r="AB267" s="275">
        <v>0</v>
      </c>
      <c r="AC267" s="204">
        <v>0</v>
      </c>
      <c r="AD267" s="202">
        <v>0</v>
      </c>
      <c r="AE267" s="202">
        <v>0</v>
      </c>
      <c r="AF267" s="276">
        <v>0</v>
      </c>
      <c r="AH267" s="227">
        <f t="shared" si="20"/>
        <v>0</v>
      </c>
      <c r="AI267" s="228">
        <f t="shared" si="21"/>
        <v>0</v>
      </c>
      <c r="AJ267" s="229">
        <f t="shared" si="22"/>
        <v>0</v>
      </c>
      <c r="AN267" s="138"/>
      <c r="AO267" s="138"/>
      <c r="AP267" s="138"/>
      <c r="AQ267" s="138"/>
      <c r="AR267" s="138"/>
      <c r="AS267" s="138"/>
      <c r="AT267" s="138"/>
      <c r="AU267" s="138"/>
    </row>
    <row r="268" spans="1:47" s="139" customFormat="1" ht="13.8" x14ac:dyDescent="0.3">
      <c r="A268" s="277">
        <v>441</v>
      </c>
      <c r="B268" s="211">
        <v>441281161</v>
      </c>
      <c r="C268" s="212" t="s">
        <v>168</v>
      </c>
      <c r="D268" s="211">
        <v>281</v>
      </c>
      <c r="E268" s="212" t="s">
        <v>169</v>
      </c>
      <c r="F268" s="211">
        <v>161</v>
      </c>
      <c r="G268" s="212" t="s">
        <v>173</v>
      </c>
      <c r="H268" s="297">
        <v>3</v>
      </c>
      <c r="I268" s="202">
        <v>12729</v>
      </c>
      <c r="J268" s="202">
        <v>5308</v>
      </c>
      <c r="K268" s="202">
        <v>0</v>
      </c>
      <c r="L268" s="202">
        <v>893</v>
      </c>
      <c r="M268" s="279">
        <v>18930</v>
      </c>
      <c r="O268" s="281">
        <v>5.7070386810399495E-3</v>
      </c>
      <c r="P268" s="282">
        <v>0</v>
      </c>
      <c r="Q268" s="205">
        <v>0.09</v>
      </c>
      <c r="R268" s="205">
        <v>7.2135314562177533E-3</v>
      </c>
      <c r="S268" s="272">
        <f t="shared" si="23"/>
        <v>0</v>
      </c>
      <c r="U268" s="287">
        <v>54009</v>
      </c>
      <c r="V268" s="288">
        <v>0</v>
      </c>
      <c r="W268" s="288">
        <v>0</v>
      </c>
      <c r="X268" s="288">
        <v>0</v>
      </c>
      <c r="Y268" s="288">
        <v>2673</v>
      </c>
      <c r="Z268" s="279">
        <f t="shared" si="24"/>
        <v>56682</v>
      </c>
      <c r="AB268" s="275">
        <v>0</v>
      </c>
      <c r="AC268" s="204">
        <v>0</v>
      </c>
      <c r="AD268" s="202">
        <v>0</v>
      </c>
      <c r="AE268" s="202">
        <v>0</v>
      </c>
      <c r="AF268" s="276">
        <v>0</v>
      </c>
      <c r="AH268" s="227">
        <f t="shared" si="20"/>
        <v>0</v>
      </c>
      <c r="AI268" s="228">
        <f t="shared" si="21"/>
        <v>0</v>
      </c>
      <c r="AJ268" s="229">
        <f t="shared" si="22"/>
        <v>0</v>
      </c>
      <c r="AN268" s="138"/>
      <c r="AO268" s="138"/>
      <c r="AP268" s="138"/>
      <c r="AQ268" s="138"/>
      <c r="AR268" s="138"/>
      <c r="AS268" s="138"/>
      <c r="AT268" s="138"/>
      <c r="AU268" s="138"/>
    </row>
    <row r="269" spans="1:47" s="139" customFormat="1" ht="13.8" x14ac:dyDescent="0.3">
      <c r="A269" s="277">
        <v>441</v>
      </c>
      <c r="B269" s="211">
        <v>441281227</v>
      </c>
      <c r="C269" s="212" t="s">
        <v>168</v>
      </c>
      <c r="D269" s="211">
        <v>281</v>
      </c>
      <c r="E269" s="212" t="s">
        <v>169</v>
      </c>
      <c r="F269" s="211">
        <v>227</v>
      </c>
      <c r="G269" s="212" t="s">
        <v>255</v>
      </c>
      <c r="H269" s="297">
        <v>3</v>
      </c>
      <c r="I269" s="202">
        <v>11118.78403806934</v>
      </c>
      <c r="J269" s="202">
        <v>3218</v>
      </c>
      <c r="K269" s="202">
        <v>0</v>
      </c>
      <c r="L269" s="202">
        <v>893</v>
      </c>
      <c r="M269" s="279">
        <v>15229.78403806934</v>
      </c>
      <c r="O269" s="281">
        <v>5.7070386810399495E-3</v>
      </c>
      <c r="P269" s="282">
        <v>0</v>
      </c>
      <c r="Q269" s="205">
        <v>0.18</v>
      </c>
      <c r="R269" s="205">
        <v>1.102104844517165E-2</v>
      </c>
      <c r="S269" s="272">
        <f t="shared" si="23"/>
        <v>0</v>
      </c>
      <c r="U269" s="287">
        <v>42930</v>
      </c>
      <c r="V269" s="288">
        <v>0</v>
      </c>
      <c r="W269" s="288">
        <v>0</v>
      </c>
      <c r="X269" s="288">
        <v>0</v>
      </c>
      <c r="Y269" s="288">
        <v>2673</v>
      </c>
      <c r="Z269" s="279">
        <f t="shared" si="24"/>
        <v>45603</v>
      </c>
      <c r="AB269" s="275">
        <v>0</v>
      </c>
      <c r="AC269" s="204">
        <v>0</v>
      </c>
      <c r="AD269" s="202">
        <v>0</v>
      </c>
      <c r="AE269" s="202">
        <v>0</v>
      </c>
      <c r="AF269" s="276">
        <v>0</v>
      </c>
      <c r="AH269" s="227">
        <f t="shared" si="20"/>
        <v>0</v>
      </c>
      <c r="AI269" s="228">
        <f t="shared" si="21"/>
        <v>0</v>
      </c>
      <c r="AJ269" s="229">
        <f t="shared" si="22"/>
        <v>0</v>
      </c>
      <c r="AN269" s="138"/>
      <c r="AO269" s="138"/>
      <c r="AP269" s="138"/>
      <c r="AQ269" s="138"/>
      <c r="AR269" s="138"/>
      <c r="AS269" s="138"/>
      <c r="AT269" s="138"/>
      <c r="AU269" s="138"/>
    </row>
    <row r="270" spans="1:47" s="139" customFormat="1" ht="13.8" x14ac:dyDescent="0.3">
      <c r="A270" s="277">
        <v>441</v>
      </c>
      <c r="B270" s="211">
        <v>441281281</v>
      </c>
      <c r="C270" s="212" t="s">
        <v>168</v>
      </c>
      <c r="D270" s="211">
        <v>281</v>
      </c>
      <c r="E270" s="212" t="s">
        <v>169</v>
      </c>
      <c r="F270" s="211">
        <v>281</v>
      </c>
      <c r="G270" s="212" t="s">
        <v>169</v>
      </c>
      <c r="H270" s="297">
        <v>1551</v>
      </c>
      <c r="I270" s="202">
        <v>10930</v>
      </c>
      <c r="J270" s="202">
        <v>0</v>
      </c>
      <c r="K270" s="202">
        <v>0</v>
      </c>
      <c r="L270" s="202">
        <v>893</v>
      </c>
      <c r="M270" s="279">
        <v>11823</v>
      </c>
      <c r="O270" s="281">
        <v>2.9505389980976346</v>
      </c>
      <c r="P270" s="282">
        <v>0</v>
      </c>
      <c r="Q270" s="205">
        <v>0.18</v>
      </c>
      <c r="R270" s="205">
        <v>0.12319189346422224</v>
      </c>
      <c r="S270" s="272">
        <f t="shared" si="23"/>
        <v>0</v>
      </c>
      <c r="U270" s="287">
        <v>16919859</v>
      </c>
      <c r="V270" s="288">
        <v>0</v>
      </c>
      <c r="W270" s="288">
        <v>0</v>
      </c>
      <c r="X270" s="288">
        <v>0</v>
      </c>
      <c r="Y270" s="288">
        <v>1381941</v>
      </c>
      <c r="Z270" s="279">
        <f t="shared" si="24"/>
        <v>18301800</v>
      </c>
      <c r="AB270" s="275">
        <v>0</v>
      </c>
      <c r="AC270" s="204">
        <v>0</v>
      </c>
      <c r="AD270" s="202">
        <v>0</v>
      </c>
      <c r="AE270" s="202">
        <v>0</v>
      </c>
      <c r="AF270" s="276">
        <v>0</v>
      </c>
      <c r="AH270" s="227">
        <f t="shared" si="20"/>
        <v>0</v>
      </c>
      <c r="AI270" s="228">
        <f t="shared" si="21"/>
        <v>0</v>
      </c>
      <c r="AJ270" s="229">
        <f t="shared" si="22"/>
        <v>0</v>
      </c>
      <c r="AN270" s="138"/>
      <c r="AO270" s="138"/>
      <c r="AP270" s="138"/>
      <c r="AQ270" s="138"/>
      <c r="AR270" s="138"/>
      <c r="AS270" s="138"/>
      <c r="AT270" s="138"/>
      <c r="AU270" s="138"/>
    </row>
    <row r="271" spans="1:47" s="139" customFormat="1" ht="13.8" x14ac:dyDescent="0.3">
      <c r="A271" s="277">
        <v>441</v>
      </c>
      <c r="B271" s="211">
        <v>441281332</v>
      </c>
      <c r="C271" s="212" t="s">
        <v>168</v>
      </c>
      <c r="D271" s="211">
        <v>281</v>
      </c>
      <c r="E271" s="212" t="s">
        <v>169</v>
      </c>
      <c r="F271" s="211">
        <v>332</v>
      </c>
      <c r="G271" s="212" t="s">
        <v>221</v>
      </c>
      <c r="H271" s="297">
        <v>1</v>
      </c>
      <c r="I271" s="202">
        <v>11778.006631758404</v>
      </c>
      <c r="J271" s="202">
        <v>1091</v>
      </c>
      <c r="K271" s="202">
        <v>0</v>
      </c>
      <c r="L271" s="202">
        <v>893</v>
      </c>
      <c r="M271" s="279">
        <v>13762.006631758404</v>
      </c>
      <c r="O271" s="281">
        <v>1.9023462270133164E-3</v>
      </c>
      <c r="P271" s="282">
        <v>0</v>
      </c>
      <c r="Q271" s="205">
        <v>0.09</v>
      </c>
      <c r="R271" s="205">
        <v>1.6648563963842521E-2</v>
      </c>
      <c r="S271" s="272">
        <f t="shared" si="23"/>
        <v>0</v>
      </c>
      <c r="U271" s="287">
        <v>12845</v>
      </c>
      <c r="V271" s="288">
        <v>0</v>
      </c>
      <c r="W271" s="288">
        <v>0</v>
      </c>
      <c r="X271" s="288">
        <v>0</v>
      </c>
      <c r="Y271" s="288">
        <v>891</v>
      </c>
      <c r="Z271" s="279">
        <f t="shared" si="24"/>
        <v>13736</v>
      </c>
      <c r="AB271" s="275">
        <v>0</v>
      </c>
      <c r="AC271" s="204">
        <v>0</v>
      </c>
      <c r="AD271" s="202">
        <v>0</v>
      </c>
      <c r="AE271" s="202">
        <v>0</v>
      </c>
      <c r="AF271" s="276">
        <v>0</v>
      </c>
      <c r="AH271" s="227">
        <f t="shared" si="20"/>
        <v>0</v>
      </c>
      <c r="AI271" s="228">
        <f t="shared" si="21"/>
        <v>0</v>
      </c>
      <c r="AJ271" s="229">
        <f t="shared" si="22"/>
        <v>0</v>
      </c>
      <c r="AN271" s="138"/>
      <c r="AO271" s="138"/>
      <c r="AP271" s="138"/>
      <c r="AQ271" s="138"/>
      <c r="AR271" s="138"/>
      <c r="AS271" s="138"/>
      <c r="AT271" s="138"/>
      <c r="AU271" s="138"/>
    </row>
    <row r="272" spans="1:47" s="139" customFormat="1" ht="13.8" x14ac:dyDescent="0.3">
      <c r="A272" s="277">
        <v>441</v>
      </c>
      <c r="B272" s="211">
        <v>441281680</v>
      </c>
      <c r="C272" s="212" t="s">
        <v>168</v>
      </c>
      <c r="D272" s="211">
        <v>281</v>
      </c>
      <c r="E272" s="212" t="s">
        <v>169</v>
      </c>
      <c r="F272" s="211">
        <v>680</v>
      </c>
      <c r="G272" s="212" t="s">
        <v>174</v>
      </c>
      <c r="H272" s="297">
        <v>2</v>
      </c>
      <c r="I272" s="202">
        <v>12729</v>
      </c>
      <c r="J272" s="202">
        <v>4831</v>
      </c>
      <c r="K272" s="202">
        <v>0</v>
      </c>
      <c r="L272" s="202">
        <v>893</v>
      </c>
      <c r="M272" s="279">
        <v>18453</v>
      </c>
      <c r="O272" s="281">
        <v>3.8046924540266328E-3</v>
      </c>
      <c r="P272" s="282">
        <v>0</v>
      </c>
      <c r="Q272" s="205">
        <v>0.09</v>
      </c>
      <c r="R272" s="205">
        <v>2.8853541546142386E-3</v>
      </c>
      <c r="S272" s="272">
        <f t="shared" si="23"/>
        <v>0</v>
      </c>
      <c r="U272" s="287">
        <v>35054</v>
      </c>
      <c r="V272" s="288">
        <v>0</v>
      </c>
      <c r="W272" s="288">
        <v>0</v>
      </c>
      <c r="X272" s="288">
        <v>0</v>
      </c>
      <c r="Y272" s="288">
        <v>1782</v>
      </c>
      <c r="Z272" s="279">
        <f t="shared" si="24"/>
        <v>36836</v>
      </c>
      <c r="AB272" s="275">
        <v>0</v>
      </c>
      <c r="AC272" s="204">
        <v>0</v>
      </c>
      <c r="AD272" s="202">
        <v>0</v>
      </c>
      <c r="AE272" s="202">
        <v>0</v>
      </c>
      <c r="AF272" s="276">
        <v>0</v>
      </c>
      <c r="AH272" s="227">
        <f t="shared" si="20"/>
        <v>0</v>
      </c>
      <c r="AI272" s="228">
        <f t="shared" si="21"/>
        <v>0</v>
      </c>
      <c r="AJ272" s="229">
        <f t="shared" si="22"/>
        <v>0</v>
      </c>
      <c r="AN272" s="138"/>
      <c r="AO272" s="138"/>
      <c r="AP272" s="138"/>
      <c r="AQ272" s="138"/>
      <c r="AR272" s="138"/>
      <c r="AS272" s="138"/>
      <c r="AT272" s="138"/>
      <c r="AU272" s="138"/>
    </row>
    <row r="273" spans="1:47" s="139" customFormat="1" ht="13.8" x14ac:dyDescent="0.3">
      <c r="A273" s="277">
        <v>444</v>
      </c>
      <c r="B273" s="211">
        <v>444035001</v>
      </c>
      <c r="C273" s="212" t="s">
        <v>175</v>
      </c>
      <c r="D273" s="211">
        <v>35</v>
      </c>
      <c r="E273" s="212" t="s">
        <v>22</v>
      </c>
      <c r="F273" s="211">
        <v>1</v>
      </c>
      <c r="G273" s="212" t="s">
        <v>161</v>
      </c>
      <c r="H273" s="297">
        <v>1</v>
      </c>
      <c r="I273" s="202">
        <v>8944</v>
      </c>
      <c r="J273" s="202">
        <v>2095</v>
      </c>
      <c r="K273" s="202">
        <v>0</v>
      </c>
      <c r="L273" s="202">
        <v>893</v>
      </c>
      <c r="M273" s="279">
        <v>11932</v>
      </c>
      <c r="O273" s="281">
        <v>0</v>
      </c>
      <c r="P273" s="282">
        <v>0</v>
      </c>
      <c r="Q273" s="205">
        <v>0.09</v>
      </c>
      <c r="R273" s="205">
        <v>1.3777681641450957E-2</v>
      </c>
      <c r="S273" s="272">
        <f t="shared" si="23"/>
        <v>0</v>
      </c>
      <c r="U273" s="287">
        <v>11039</v>
      </c>
      <c r="V273" s="288">
        <v>0</v>
      </c>
      <c r="W273" s="288">
        <v>0</v>
      </c>
      <c r="X273" s="288">
        <v>0</v>
      </c>
      <c r="Y273" s="288">
        <v>893</v>
      </c>
      <c r="Z273" s="279">
        <f t="shared" si="24"/>
        <v>11932</v>
      </c>
      <c r="AB273" s="275">
        <v>0</v>
      </c>
      <c r="AC273" s="204">
        <v>0</v>
      </c>
      <c r="AD273" s="202">
        <v>0</v>
      </c>
      <c r="AE273" s="202">
        <v>0</v>
      </c>
      <c r="AF273" s="276">
        <v>0</v>
      </c>
      <c r="AH273" s="227">
        <f t="shared" si="20"/>
        <v>0</v>
      </c>
      <c r="AI273" s="228">
        <f t="shared" si="21"/>
        <v>0</v>
      </c>
      <c r="AJ273" s="229">
        <f t="shared" si="22"/>
        <v>0</v>
      </c>
      <c r="AN273" s="138"/>
      <c r="AO273" s="138"/>
      <c r="AP273" s="138"/>
      <c r="AQ273" s="138"/>
      <c r="AR273" s="138"/>
      <c r="AS273" s="138"/>
      <c r="AT273" s="138"/>
      <c r="AU273" s="138"/>
    </row>
    <row r="274" spans="1:47" s="139" customFormat="1" ht="13.8" x14ac:dyDescent="0.3">
      <c r="A274" s="277">
        <v>444</v>
      </c>
      <c r="B274" s="211">
        <v>444035035</v>
      </c>
      <c r="C274" s="212" t="s">
        <v>175</v>
      </c>
      <c r="D274" s="211">
        <v>35</v>
      </c>
      <c r="E274" s="212" t="s">
        <v>22</v>
      </c>
      <c r="F274" s="211">
        <v>35</v>
      </c>
      <c r="G274" s="212" t="s">
        <v>22</v>
      </c>
      <c r="H274" s="297">
        <v>632</v>
      </c>
      <c r="I274" s="202">
        <v>11338</v>
      </c>
      <c r="J274" s="202">
        <v>3916</v>
      </c>
      <c r="K274" s="202">
        <v>0</v>
      </c>
      <c r="L274" s="202">
        <v>893</v>
      </c>
      <c r="M274" s="279">
        <v>16147</v>
      </c>
      <c r="O274" s="281">
        <v>0</v>
      </c>
      <c r="P274" s="282">
        <v>0</v>
      </c>
      <c r="Q274" s="205">
        <v>0.18</v>
      </c>
      <c r="R274" s="205">
        <v>0.15096254097872849</v>
      </c>
      <c r="S274" s="272">
        <f t="shared" si="23"/>
        <v>0</v>
      </c>
      <c r="U274" s="287">
        <v>9640528</v>
      </c>
      <c r="V274" s="288">
        <v>0</v>
      </c>
      <c r="W274" s="288">
        <v>0</v>
      </c>
      <c r="X274" s="288">
        <v>0</v>
      </c>
      <c r="Y274" s="288">
        <v>564376</v>
      </c>
      <c r="Z274" s="279">
        <f t="shared" si="24"/>
        <v>10204904</v>
      </c>
      <c r="AB274" s="275">
        <v>0</v>
      </c>
      <c r="AC274" s="204">
        <v>0</v>
      </c>
      <c r="AD274" s="202">
        <v>0</v>
      </c>
      <c r="AE274" s="202">
        <v>0</v>
      </c>
      <c r="AF274" s="276">
        <v>0</v>
      </c>
      <c r="AH274" s="227">
        <f t="shared" si="20"/>
        <v>0</v>
      </c>
      <c r="AI274" s="228">
        <f t="shared" si="21"/>
        <v>0</v>
      </c>
      <c r="AJ274" s="229">
        <f t="shared" si="22"/>
        <v>0</v>
      </c>
      <c r="AN274" s="138"/>
      <c r="AO274" s="138"/>
      <c r="AP274" s="138"/>
      <c r="AQ274" s="138"/>
      <c r="AR274" s="138"/>
      <c r="AS274" s="138"/>
      <c r="AT274" s="138"/>
      <c r="AU274" s="138"/>
    </row>
    <row r="275" spans="1:47" s="139" customFormat="1" ht="13.8" x14ac:dyDescent="0.3">
      <c r="A275" s="277">
        <v>444</v>
      </c>
      <c r="B275" s="211">
        <v>444035044</v>
      </c>
      <c r="C275" s="212" t="s">
        <v>175</v>
      </c>
      <c r="D275" s="211">
        <v>35</v>
      </c>
      <c r="E275" s="212" t="s">
        <v>22</v>
      </c>
      <c r="F275" s="211">
        <v>44</v>
      </c>
      <c r="G275" s="212" t="s">
        <v>35</v>
      </c>
      <c r="H275" s="297">
        <v>2</v>
      </c>
      <c r="I275" s="202">
        <v>10323</v>
      </c>
      <c r="J275" s="202">
        <v>236</v>
      </c>
      <c r="K275" s="202">
        <v>0</v>
      </c>
      <c r="L275" s="202">
        <v>893</v>
      </c>
      <c r="M275" s="279">
        <v>11452</v>
      </c>
      <c r="O275" s="281">
        <v>0</v>
      </c>
      <c r="P275" s="282">
        <v>0</v>
      </c>
      <c r="Q275" s="205">
        <v>0.09</v>
      </c>
      <c r="R275" s="205">
        <v>5.7376212232234096E-2</v>
      </c>
      <c r="S275" s="272">
        <f t="shared" si="23"/>
        <v>0</v>
      </c>
      <c r="U275" s="287">
        <v>21118</v>
      </c>
      <c r="V275" s="288">
        <v>0</v>
      </c>
      <c r="W275" s="288">
        <v>0</v>
      </c>
      <c r="X275" s="288">
        <v>0</v>
      </c>
      <c r="Y275" s="288">
        <v>1786</v>
      </c>
      <c r="Z275" s="279">
        <f t="shared" si="24"/>
        <v>22904</v>
      </c>
      <c r="AB275" s="275">
        <v>0</v>
      </c>
      <c r="AC275" s="204">
        <v>0</v>
      </c>
      <c r="AD275" s="202">
        <v>0</v>
      </c>
      <c r="AE275" s="202">
        <v>0</v>
      </c>
      <c r="AF275" s="276">
        <v>0</v>
      </c>
      <c r="AH275" s="227">
        <f t="shared" si="20"/>
        <v>0</v>
      </c>
      <c r="AI275" s="228">
        <f t="shared" si="21"/>
        <v>0</v>
      </c>
      <c r="AJ275" s="229">
        <f t="shared" si="22"/>
        <v>0</v>
      </c>
      <c r="AN275" s="138"/>
      <c r="AO275" s="138"/>
      <c r="AP275" s="138"/>
      <c r="AQ275" s="138"/>
      <c r="AR275" s="138"/>
      <c r="AS275" s="138"/>
      <c r="AT275" s="138"/>
      <c r="AU275" s="138"/>
    </row>
    <row r="276" spans="1:47" s="139" customFormat="1" ht="13.8" x14ac:dyDescent="0.3">
      <c r="A276" s="277">
        <v>444</v>
      </c>
      <c r="B276" s="211">
        <v>444035199</v>
      </c>
      <c r="C276" s="212" t="s">
        <v>175</v>
      </c>
      <c r="D276" s="211">
        <v>35</v>
      </c>
      <c r="E276" s="212" t="s">
        <v>22</v>
      </c>
      <c r="F276" s="211">
        <v>199</v>
      </c>
      <c r="G276" s="212" t="s">
        <v>162</v>
      </c>
      <c r="H276" s="297">
        <v>1</v>
      </c>
      <c r="I276" s="202">
        <v>10270.273693743404</v>
      </c>
      <c r="J276" s="202">
        <v>6902</v>
      </c>
      <c r="K276" s="202">
        <v>0</v>
      </c>
      <c r="L276" s="202">
        <v>893</v>
      </c>
      <c r="M276" s="279">
        <v>18065.273693743402</v>
      </c>
      <c r="O276" s="281">
        <v>0</v>
      </c>
      <c r="P276" s="282">
        <v>0</v>
      </c>
      <c r="Q276" s="205">
        <v>0.09</v>
      </c>
      <c r="R276" s="205">
        <v>7.5875780421165873E-4</v>
      </c>
      <c r="S276" s="272">
        <f t="shared" si="23"/>
        <v>0</v>
      </c>
      <c r="U276" s="287">
        <v>17172</v>
      </c>
      <c r="V276" s="288">
        <v>0</v>
      </c>
      <c r="W276" s="288">
        <v>0</v>
      </c>
      <c r="X276" s="288">
        <v>0</v>
      </c>
      <c r="Y276" s="288">
        <v>893</v>
      </c>
      <c r="Z276" s="279">
        <f t="shared" si="24"/>
        <v>18065</v>
      </c>
      <c r="AB276" s="275">
        <v>0</v>
      </c>
      <c r="AC276" s="204">
        <v>0</v>
      </c>
      <c r="AD276" s="202">
        <v>0</v>
      </c>
      <c r="AE276" s="202">
        <v>0</v>
      </c>
      <c r="AF276" s="276">
        <v>0</v>
      </c>
      <c r="AH276" s="227">
        <f t="shared" si="20"/>
        <v>0</v>
      </c>
      <c r="AI276" s="228">
        <f t="shared" si="21"/>
        <v>0</v>
      </c>
      <c r="AJ276" s="229">
        <f t="shared" si="22"/>
        <v>0</v>
      </c>
      <c r="AN276" s="138"/>
      <c r="AO276" s="138"/>
      <c r="AP276" s="138"/>
      <c r="AQ276" s="138"/>
      <c r="AR276" s="138"/>
      <c r="AS276" s="138"/>
      <c r="AT276" s="138"/>
      <c r="AU276" s="138"/>
    </row>
    <row r="277" spans="1:47" s="139" customFormat="1" ht="13.8" x14ac:dyDescent="0.3">
      <c r="A277" s="277">
        <v>444</v>
      </c>
      <c r="B277" s="211">
        <v>444035220</v>
      </c>
      <c r="C277" s="212" t="s">
        <v>175</v>
      </c>
      <c r="D277" s="211">
        <v>35</v>
      </c>
      <c r="E277" s="212" t="s">
        <v>22</v>
      </c>
      <c r="F277" s="211">
        <v>220</v>
      </c>
      <c r="G277" s="212" t="s">
        <v>42</v>
      </c>
      <c r="H277" s="297">
        <v>2</v>
      </c>
      <c r="I277" s="202">
        <v>11093.762837015447</v>
      </c>
      <c r="J277" s="202">
        <v>4420</v>
      </c>
      <c r="K277" s="202">
        <v>0</v>
      </c>
      <c r="L277" s="202">
        <v>893</v>
      </c>
      <c r="M277" s="279">
        <v>16406.762837015449</v>
      </c>
      <c r="O277" s="281">
        <v>0</v>
      </c>
      <c r="P277" s="282">
        <v>0</v>
      </c>
      <c r="Q277" s="205">
        <v>0.09</v>
      </c>
      <c r="R277" s="205">
        <v>1.4823609411200473E-2</v>
      </c>
      <c r="S277" s="272">
        <f t="shared" si="23"/>
        <v>0</v>
      </c>
      <c r="U277" s="287">
        <v>31028</v>
      </c>
      <c r="V277" s="288">
        <v>0</v>
      </c>
      <c r="W277" s="288">
        <v>0</v>
      </c>
      <c r="X277" s="288">
        <v>0</v>
      </c>
      <c r="Y277" s="288">
        <v>1786</v>
      </c>
      <c r="Z277" s="279">
        <f t="shared" si="24"/>
        <v>32814</v>
      </c>
      <c r="AB277" s="275">
        <v>0</v>
      </c>
      <c r="AC277" s="204">
        <v>0</v>
      </c>
      <c r="AD277" s="202">
        <v>0</v>
      </c>
      <c r="AE277" s="202">
        <v>0</v>
      </c>
      <c r="AF277" s="276">
        <v>0</v>
      </c>
      <c r="AH277" s="227">
        <f t="shared" si="20"/>
        <v>0</v>
      </c>
      <c r="AI277" s="228">
        <f t="shared" si="21"/>
        <v>0</v>
      </c>
      <c r="AJ277" s="229">
        <f t="shared" si="22"/>
        <v>0</v>
      </c>
      <c r="AN277" s="138"/>
      <c r="AO277" s="138"/>
      <c r="AP277" s="138"/>
      <c r="AQ277" s="138"/>
      <c r="AR277" s="138"/>
      <c r="AS277" s="138"/>
      <c r="AT277" s="138"/>
      <c r="AU277" s="138"/>
    </row>
    <row r="278" spans="1:47" s="139" customFormat="1" ht="13.8" x14ac:dyDescent="0.3">
      <c r="A278" s="277">
        <v>444</v>
      </c>
      <c r="B278" s="211">
        <v>444035244</v>
      </c>
      <c r="C278" s="212" t="s">
        <v>175</v>
      </c>
      <c r="D278" s="211">
        <v>35</v>
      </c>
      <c r="E278" s="212" t="s">
        <v>22</v>
      </c>
      <c r="F278" s="211">
        <v>244</v>
      </c>
      <c r="G278" s="212" t="s">
        <v>43</v>
      </c>
      <c r="H278" s="297">
        <v>6</v>
      </c>
      <c r="I278" s="202">
        <v>10673</v>
      </c>
      <c r="J278" s="202">
        <v>4168</v>
      </c>
      <c r="K278" s="202">
        <v>0</v>
      </c>
      <c r="L278" s="202">
        <v>893</v>
      </c>
      <c r="M278" s="279">
        <v>15734</v>
      </c>
      <c r="O278" s="281">
        <v>0</v>
      </c>
      <c r="P278" s="282">
        <v>0</v>
      </c>
      <c r="Q278" s="205">
        <v>0.18</v>
      </c>
      <c r="R278" s="205">
        <v>0.11013649821134344</v>
      </c>
      <c r="S278" s="272">
        <f t="shared" si="23"/>
        <v>0</v>
      </c>
      <c r="U278" s="287">
        <v>89046</v>
      </c>
      <c r="V278" s="288">
        <v>0</v>
      </c>
      <c r="W278" s="288">
        <v>0</v>
      </c>
      <c r="X278" s="288">
        <v>0</v>
      </c>
      <c r="Y278" s="288">
        <v>5358</v>
      </c>
      <c r="Z278" s="279">
        <f t="shared" si="24"/>
        <v>94404</v>
      </c>
      <c r="AB278" s="275">
        <v>0</v>
      </c>
      <c r="AC278" s="204">
        <v>0</v>
      </c>
      <c r="AD278" s="202">
        <v>0</v>
      </c>
      <c r="AE278" s="202">
        <v>0</v>
      </c>
      <c r="AF278" s="276">
        <v>0</v>
      </c>
      <c r="AH278" s="227">
        <f t="shared" si="20"/>
        <v>0</v>
      </c>
      <c r="AI278" s="228">
        <f t="shared" si="21"/>
        <v>0</v>
      </c>
      <c r="AJ278" s="229">
        <f t="shared" si="22"/>
        <v>0</v>
      </c>
      <c r="AN278" s="138"/>
      <c r="AO278" s="138"/>
      <c r="AP278" s="138"/>
      <c r="AQ278" s="138"/>
      <c r="AR278" s="138"/>
      <c r="AS278" s="138"/>
      <c r="AT278" s="138"/>
      <c r="AU278" s="138"/>
    </row>
    <row r="279" spans="1:47" s="139" customFormat="1" ht="13.8" x14ac:dyDescent="0.3">
      <c r="A279" s="277">
        <v>444</v>
      </c>
      <c r="B279" s="211">
        <v>444035336</v>
      </c>
      <c r="C279" s="212" t="s">
        <v>175</v>
      </c>
      <c r="D279" s="211">
        <v>35</v>
      </c>
      <c r="E279" s="212" t="s">
        <v>22</v>
      </c>
      <c r="F279" s="211">
        <v>336</v>
      </c>
      <c r="G279" s="212" t="s">
        <v>48</v>
      </c>
      <c r="H279" s="297">
        <v>2</v>
      </c>
      <c r="I279" s="202">
        <v>10317</v>
      </c>
      <c r="J279" s="202">
        <v>2724</v>
      </c>
      <c r="K279" s="202">
        <v>0</v>
      </c>
      <c r="L279" s="202">
        <v>893</v>
      </c>
      <c r="M279" s="279">
        <v>13934</v>
      </c>
      <c r="O279" s="281">
        <v>0</v>
      </c>
      <c r="P279" s="282">
        <v>0</v>
      </c>
      <c r="Q279" s="205">
        <v>0.09</v>
      </c>
      <c r="R279" s="205">
        <v>3.7803223698042246E-2</v>
      </c>
      <c r="S279" s="272">
        <f t="shared" si="23"/>
        <v>0</v>
      </c>
      <c r="U279" s="287">
        <v>26082</v>
      </c>
      <c r="V279" s="288">
        <v>0</v>
      </c>
      <c r="W279" s="288">
        <v>0</v>
      </c>
      <c r="X279" s="288">
        <v>0</v>
      </c>
      <c r="Y279" s="288">
        <v>1786</v>
      </c>
      <c r="Z279" s="279">
        <f t="shared" si="24"/>
        <v>27868</v>
      </c>
      <c r="AB279" s="275">
        <v>0</v>
      </c>
      <c r="AC279" s="204">
        <v>0</v>
      </c>
      <c r="AD279" s="202">
        <v>0</v>
      </c>
      <c r="AE279" s="202">
        <v>0</v>
      </c>
      <c r="AF279" s="276">
        <v>0</v>
      </c>
      <c r="AH279" s="227">
        <f t="shared" si="20"/>
        <v>0</v>
      </c>
      <c r="AI279" s="228">
        <f t="shared" si="21"/>
        <v>0</v>
      </c>
      <c r="AJ279" s="229">
        <f t="shared" si="22"/>
        <v>0</v>
      </c>
      <c r="AN279" s="138"/>
      <c r="AO279" s="138"/>
      <c r="AP279" s="138"/>
      <c r="AQ279" s="138"/>
      <c r="AR279" s="138"/>
      <c r="AS279" s="138"/>
      <c r="AT279" s="138"/>
      <c r="AU279" s="138"/>
    </row>
    <row r="280" spans="1:47" s="139" customFormat="1" ht="13.8" x14ac:dyDescent="0.3">
      <c r="A280" s="277">
        <v>445</v>
      </c>
      <c r="B280" s="211">
        <v>445348017</v>
      </c>
      <c r="C280" s="212" t="s">
        <v>176</v>
      </c>
      <c r="D280" s="211">
        <v>348</v>
      </c>
      <c r="E280" s="212" t="s">
        <v>132</v>
      </c>
      <c r="F280" s="211">
        <v>17</v>
      </c>
      <c r="G280" s="212" t="s">
        <v>177</v>
      </c>
      <c r="H280" s="297">
        <v>6</v>
      </c>
      <c r="I280" s="202">
        <v>11172</v>
      </c>
      <c r="J280" s="202">
        <v>2829</v>
      </c>
      <c r="K280" s="202">
        <v>0</v>
      </c>
      <c r="L280" s="202">
        <v>893</v>
      </c>
      <c r="M280" s="279">
        <v>14894</v>
      </c>
      <c r="O280" s="281">
        <v>8.4033613445378148E-3</v>
      </c>
      <c r="P280" s="282">
        <v>0</v>
      </c>
      <c r="Q280" s="205">
        <v>0.09</v>
      </c>
      <c r="R280" s="205">
        <v>2.5676402700513926E-3</v>
      </c>
      <c r="S280" s="272">
        <f t="shared" si="23"/>
        <v>0</v>
      </c>
      <c r="U280" s="287">
        <v>83886</v>
      </c>
      <c r="V280" s="288">
        <v>0</v>
      </c>
      <c r="W280" s="288">
        <v>0</v>
      </c>
      <c r="X280" s="288">
        <v>0</v>
      </c>
      <c r="Y280" s="288">
        <v>5352</v>
      </c>
      <c r="Z280" s="279">
        <f t="shared" si="24"/>
        <v>89238</v>
      </c>
      <c r="AB280" s="275">
        <v>0</v>
      </c>
      <c r="AC280" s="204">
        <v>0</v>
      </c>
      <c r="AD280" s="202">
        <v>0</v>
      </c>
      <c r="AE280" s="202">
        <v>0</v>
      </c>
      <c r="AF280" s="276">
        <v>0</v>
      </c>
      <c r="AH280" s="227">
        <f t="shared" si="20"/>
        <v>0</v>
      </c>
      <c r="AI280" s="228">
        <f t="shared" si="21"/>
        <v>0</v>
      </c>
      <c r="AJ280" s="229">
        <f t="shared" si="22"/>
        <v>0</v>
      </c>
      <c r="AN280" s="138"/>
      <c r="AO280" s="138"/>
      <c r="AP280" s="138"/>
      <c r="AQ280" s="138"/>
      <c r="AR280" s="138"/>
      <c r="AS280" s="138"/>
      <c r="AT280" s="138"/>
      <c r="AU280" s="138"/>
    </row>
    <row r="281" spans="1:47" s="139" customFormat="1" ht="13.8" x14ac:dyDescent="0.3">
      <c r="A281" s="277">
        <v>445</v>
      </c>
      <c r="B281" s="211">
        <v>445348064</v>
      </c>
      <c r="C281" s="212" t="s">
        <v>176</v>
      </c>
      <c r="D281" s="211">
        <v>348</v>
      </c>
      <c r="E281" s="212" t="s">
        <v>132</v>
      </c>
      <c r="F281" s="211">
        <v>64</v>
      </c>
      <c r="G281" s="212" t="s">
        <v>121</v>
      </c>
      <c r="H281" s="297">
        <v>2</v>
      </c>
      <c r="I281" s="202">
        <v>9269</v>
      </c>
      <c r="J281" s="202">
        <v>1538</v>
      </c>
      <c r="K281" s="202">
        <v>0</v>
      </c>
      <c r="L281" s="202">
        <v>893</v>
      </c>
      <c r="M281" s="279">
        <v>11700</v>
      </c>
      <c r="O281" s="281">
        <v>2.8011204481792717E-3</v>
      </c>
      <c r="P281" s="282">
        <v>0</v>
      </c>
      <c r="Q281" s="205">
        <v>0.18</v>
      </c>
      <c r="R281" s="205">
        <v>3.127460392934913E-2</v>
      </c>
      <c r="S281" s="272">
        <f t="shared" si="23"/>
        <v>0</v>
      </c>
      <c r="U281" s="287">
        <v>21584</v>
      </c>
      <c r="V281" s="288">
        <v>0</v>
      </c>
      <c r="W281" s="288">
        <v>0</v>
      </c>
      <c r="X281" s="288">
        <v>0</v>
      </c>
      <c r="Y281" s="288">
        <v>1784</v>
      </c>
      <c r="Z281" s="279">
        <f t="shared" si="24"/>
        <v>23368</v>
      </c>
      <c r="AB281" s="275">
        <v>0</v>
      </c>
      <c r="AC281" s="204">
        <v>0</v>
      </c>
      <c r="AD281" s="202">
        <v>0</v>
      </c>
      <c r="AE281" s="202">
        <v>0</v>
      </c>
      <c r="AF281" s="276">
        <v>0</v>
      </c>
      <c r="AH281" s="227">
        <f t="shared" si="20"/>
        <v>0</v>
      </c>
      <c r="AI281" s="228">
        <f t="shared" si="21"/>
        <v>0</v>
      </c>
      <c r="AJ281" s="229">
        <f t="shared" si="22"/>
        <v>0</v>
      </c>
      <c r="AN281" s="138"/>
      <c r="AO281" s="138"/>
      <c r="AP281" s="138"/>
      <c r="AQ281" s="138"/>
      <c r="AR281" s="138"/>
      <c r="AS281" s="138"/>
      <c r="AT281" s="138"/>
      <c r="AU281" s="138"/>
    </row>
    <row r="282" spans="1:47" s="139" customFormat="1" ht="13.8" x14ac:dyDescent="0.3">
      <c r="A282" s="277">
        <v>445</v>
      </c>
      <c r="B282" s="211">
        <v>445348110</v>
      </c>
      <c r="C282" s="212" t="s">
        <v>176</v>
      </c>
      <c r="D282" s="211">
        <v>348</v>
      </c>
      <c r="E282" s="212" t="s">
        <v>132</v>
      </c>
      <c r="F282" s="211">
        <v>110</v>
      </c>
      <c r="G282" s="212" t="s">
        <v>122</v>
      </c>
      <c r="H282" s="297">
        <v>1</v>
      </c>
      <c r="I282" s="202">
        <v>8749</v>
      </c>
      <c r="J282" s="202">
        <v>1776</v>
      </c>
      <c r="K282" s="202">
        <v>0</v>
      </c>
      <c r="L282" s="202">
        <v>893</v>
      </c>
      <c r="M282" s="279">
        <v>11418</v>
      </c>
      <c r="O282" s="281">
        <v>1.4005602240896359E-3</v>
      </c>
      <c r="P282" s="282">
        <v>0</v>
      </c>
      <c r="Q282" s="205">
        <v>0.09</v>
      </c>
      <c r="R282" s="205">
        <v>7.6393824645962696E-3</v>
      </c>
      <c r="S282" s="272">
        <f t="shared" si="23"/>
        <v>0</v>
      </c>
      <c r="U282" s="287">
        <v>10510</v>
      </c>
      <c r="V282" s="288">
        <v>0</v>
      </c>
      <c r="W282" s="288">
        <v>0</v>
      </c>
      <c r="X282" s="288">
        <v>0</v>
      </c>
      <c r="Y282" s="288">
        <v>892</v>
      </c>
      <c r="Z282" s="279">
        <f t="shared" si="24"/>
        <v>11402</v>
      </c>
      <c r="AB282" s="275">
        <v>0</v>
      </c>
      <c r="AC282" s="204">
        <v>0</v>
      </c>
      <c r="AD282" s="202">
        <v>0</v>
      </c>
      <c r="AE282" s="202">
        <v>0</v>
      </c>
      <c r="AF282" s="276">
        <v>0</v>
      </c>
      <c r="AH282" s="227">
        <f t="shared" si="20"/>
        <v>0</v>
      </c>
      <c r="AI282" s="228">
        <f t="shared" si="21"/>
        <v>0</v>
      </c>
      <c r="AJ282" s="229">
        <f t="shared" si="22"/>
        <v>0</v>
      </c>
      <c r="AN282" s="138"/>
      <c r="AO282" s="138"/>
      <c r="AP282" s="138"/>
      <c r="AQ282" s="138"/>
      <c r="AR282" s="138"/>
      <c r="AS282" s="138"/>
      <c r="AT282" s="138"/>
      <c r="AU282" s="138"/>
    </row>
    <row r="283" spans="1:47" s="139" customFormat="1" ht="13.8" x14ac:dyDescent="0.3">
      <c r="A283" s="277">
        <v>445</v>
      </c>
      <c r="B283" s="211">
        <v>445348151</v>
      </c>
      <c r="C283" s="212" t="s">
        <v>176</v>
      </c>
      <c r="D283" s="211">
        <v>348</v>
      </c>
      <c r="E283" s="212" t="s">
        <v>132</v>
      </c>
      <c r="F283" s="211">
        <v>151</v>
      </c>
      <c r="G283" s="212" t="s">
        <v>178</v>
      </c>
      <c r="H283" s="297">
        <v>9</v>
      </c>
      <c r="I283" s="202">
        <v>10838</v>
      </c>
      <c r="J283" s="202">
        <v>1744</v>
      </c>
      <c r="K283" s="202">
        <v>0</v>
      </c>
      <c r="L283" s="202">
        <v>893</v>
      </c>
      <c r="M283" s="279">
        <v>13475</v>
      </c>
      <c r="O283" s="281">
        <v>1.2605042016806723E-2</v>
      </c>
      <c r="P283" s="282">
        <v>0</v>
      </c>
      <c r="Q283" s="205">
        <v>0.09</v>
      </c>
      <c r="R283" s="205">
        <v>7.4302737945949968E-3</v>
      </c>
      <c r="S283" s="272">
        <f t="shared" si="23"/>
        <v>0</v>
      </c>
      <c r="U283" s="287">
        <v>113076</v>
      </c>
      <c r="V283" s="288">
        <v>0</v>
      </c>
      <c r="W283" s="288">
        <v>0</v>
      </c>
      <c r="X283" s="288">
        <v>0</v>
      </c>
      <c r="Y283" s="288">
        <v>8028</v>
      </c>
      <c r="Z283" s="279">
        <f t="shared" si="24"/>
        <v>121104</v>
      </c>
      <c r="AB283" s="275">
        <v>0</v>
      </c>
      <c r="AC283" s="204">
        <v>0</v>
      </c>
      <c r="AD283" s="202">
        <v>0</v>
      </c>
      <c r="AE283" s="202">
        <v>0</v>
      </c>
      <c r="AF283" s="276">
        <v>0</v>
      </c>
      <c r="AH283" s="227">
        <f t="shared" si="20"/>
        <v>0</v>
      </c>
      <c r="AI283" s="228">
        <f t="shared" si="21"/>
        <v>0</v>
      </c>
      <c r="AJ283" s="229">
        <f t="shared" si="22"/>
        <v>0</v>
      </c>
      <c r="AN283" s="138"/>
      <c r="AO283" s="138"/>
      <c r="AP283" s="138"/>
      <c r="AQ283" s="138"/>
      <c r="AR283" s="138"/>
      <c r="AS283" s="138"/>
      <c r="AT283" s="138"/>
      <c r="AU283" s="138"/>
    </row>
    <row r="284" spans="1:47" s="139" customFormat="1" ht="13.8" x14ac:dyDescent="0.3">
      <c r="A284" s="277">
        <v>445</v>
      </c>
      <c r="B284" s="211">
        <v>445348153</v>
      </c>
      <c r="C284" s="212" t="s">
        <v>176</v>
      </c>
      <c r="D284" s="211">
        <v>348</v>
      </c>
      <c r="E284" s="212" t="s">
        <v>132</v>
      </c>
      <c r="F284" s="211">
        <v>153</v>
      </c>
      <c r="G284" s="212" t="s">
        <v>124</v>
      </c>
      <c r="H284" s="297">
        <v>1</v>
      </c>
      <c r="I284" s="202">
        <v>8410</v>
      </c>
      <c r="J284" s="202">
        <v>221</v>
      </c>
      <c r="K284" s="202">
        <v>0</v>
      </c>
      <c r="L284" s="202">
        <v>893</v>
      </c>
      <c r="M284" s="279">
        <v>9524</v>
      </c>
      <c r="O284" s="281">
        <v>1.4005602240896359E-3</v>
      </c>
      <c r="P284" s="282">
        <v>0</v>
      </c>
      <c r="Q284" s="205">
        <v>0.09</v>
      </c>
      <c r="R284" s="205">
        <v>1.2929724306354589E-2</v>
      </c>
      <c r="S284" s="272">
        <f t="shared" si="23"/>
        <v>0</v>
      </c>
      <c r="U284" s="287">
        <v>8619</v>
      </c>
      <c r="V284" s="288">
        <v>0</v>
      </c>
      <c r="W284" s="288">
        <v>0</v>
      </c>
      <c r="X284" s="288">
        <v>0</v>
      </c>
      <c r="Y284" s="288">
        <v>892</v>
      </c>
      <c r="Z284" s="279">
        <f t="shared" si="24"/>
        <v>9511</v>
      </c>
      <c r="AB284" s="275">
        <v>0</v>
      </c>
      <c r="AC284" s="204">
        <v>0</v>
      </c>
      <c r="AD284" s="202">
        <v>0</v>
      </c>
      <c r="AE284" s="202">
        <v>0</v>
      </c>
      <c r="AF284" s="276">
        <v>0</v>
      </c>
      <c r="AH284" s="227">
        <f t="shared" si="20"/>
        <v>0</v>
      </c>
      <c r="AI284" s="228">
        <f t="shared" si="21"/>
        <v>0</v>
      </c>
      <c r="AJ284" s="229">
        <f t="shared" si="22"/>
        <v>0</v>
      </c>
      <c r="AN284" s="138"/>
      <c r="AO284" s="138"/>
      <c r="AP284" s="138"/>
      <c r="AQ284" s="138"/>
      <c r="AR284" s="138"/>
      <c r="AS284" s="138"/>
      <c r="AT284" s="138"/>
      <c r="AU284" s="138"/>
    </row>
    <row r="285" spans="1:47" s="139" customFormat="1" ht="13.8" x14ac:dyDescent="0.3">
      <c r="A285" s="277">
        <v>445</v>
      </c>
      <c r="B285" s="211">
        <v>445348186</v>
      </c>
      <c r="C285" s="212" t="s">
        <v>176</v>
      </c>
      <c r="D285" s="211">
        <v>348</v>
      </c>
      <c r="E285" s="212" t="s">
        <v>132</v>
      </c>
      <c r="F285" s="211">
        <v>186</v>
      </c>
      <c r="G285" s="212" t="s">
        <v>180</v>
      </c>
      <c r="H285" s="297">
        <v>5</v>
      </c>
      <c r="I285" s="202">
        <v>10361</v>
      </c>
      <c r="J285" s="202">
        <v>4286</v>
      </c>
      <c r="K285" s="202">
        <v>0</v>
      </c>
      <c r="L285" s="202">
        <v>893</v>
      </c>
      <c r="M285" s="279">
        <v>15540</v>
      </c>
      <c r="O285" s="281">
        <v>7.0028011204481795E-3</v>
      </c>
      <c r="P285" s="282">
        <v>0</v>
      </c>
      <c r="Q285" s="205">
        <v>0.09</v>
      </c>
      <c r="R285" s="205">
        <v>3.4850578660176722E-3</v>
      </c>
      <c r="S285" s="272">
        <f t="shared" si="23"/>
        <v>0</v>
      </c>
      <c r="U285" s="287">
        <v>73130</v>
      </c>
      <c r="V285" s="288">
        <v>0</v>
      </c>
      <c r="W285" s="288">
        <v>0</v>
      </c>
      <c r="X285" s="288">
        <v>0</v>
      </c>
      <c r="Y285" s="288">
        <v>4460</v>
      </c>
      <c r="Z285" s="279">
        <f t="shared" si="24"/>
        <v>77590</v>
      </c>
      <c r="AB285" s="275">
        <v>0</v>
      </c>
      <c r="AC285" s="204">
        <v>0</v>
      </c>
      <c r="AD285" s="202">
        <v>0</v>
      </c>
      <c r="AE285" s="202">
        <v>0</v>
      </c>
      <c r="AF285" s="276">
        <v>0</v>
      </c>
      <c r="AH285" s="227">
        <f t="shared" si="20"/>
        <v>0</v>
      </c>
      <c r="AI285" s="228">
        <f t="shared" si="21"/>
        <v>0</v>
      </c>
      <c r="AJ285" s="229">
        <f t="shared" si="22"/>
        <v>0</v>
      </c>
      <c r="AN285" s="138"/>
      <c r="AO285" s="138"/>
      <c r="AP285" s="138"/>
      <c r="AQ285" s="138"/>
      <c r="AR285" s="138"/>
      <c r="AS285" s="138"/>
      <c r="AT285" s="138"/>
      <c r="AU285" s="138"/>
    </row>
    <row r="286" spans="1:47" s="139" customFormat="1" ht="13.8" x14ac:dyDescent="0.3">
      <c r="A286" s="277">
        <v>445</v>
      </c>
      <c r="B286" s="211">
        <v>445348226</v>
      </c>
      <c r="C286" s="212" t="s">
        <v>176</v>
      </c>
      <c r="D286" s="211">
        <v>348</v>
      </c>
      <c r="E286" s="212" t="s">
        <v>132</v>
      </c>
      <c r="F286" s="211">
        <v>226</v>
      </c>
      <c r="G286" s="212" t="s">
        <v>181</v>
      </c>
      <c r="H286" s="297">
        <v>30</v>
      </c>
      <c r="I286" s="202">
        <v>10768</v>
      </c>
      <c r="J286" s="202">
        <v>1257</v>
      </c>
      <c r="K286" s="202">
        <v>0</v>
      </c>
      <c r="L286" s="202">
        <v>893</v>
      </c>
      <c r="M286" s="279">
        <v>12918</v>
      </c>
      <c r="O286" s="281">
        <v>4.2016806722689072E-2</v>
      </c>
      <c r="P286" s="282">
        <v>0</v>
      </c>
      <c r="Q286" s="205">
        <v>0.09</v>
      </c>
      <c r="R286" s="205">
        <v>1.6919534304309213E-2</v>
      </c>
      <c r="S286" s="272">
        <f t="shared" si="23"/>
        <v>0</v>
      </c>
      <c r="U286" s="287">
        <v>360240</v>
      </c>
      <c r="V286" s="288">
        <v>0</v>
      </c>
      <c r="W286" s="288">
        <v>0</v>
      </c>
      <c r="X286" s="288">
        <v>0</v>
      </c>
      <c r="Y286" s="288">
        <v>26760</v>
      </c>
      <c r="Z286" s="279">
        <f t="shared" si="24"/>
        <v>387000</v>
      </c>
      <c r="AB286" s="275">
        <v>0</v>
      </c>
      <c r="AC286" s="204">
        <v>0</v>
      </c>
      <c r="AD286" s="202">
        <v>0</v>
      </c>
      <c r="AE286" s="202">
        <v>0</v>
      </c>
      <c r="AF286" s="276">
        <v>0</v>
      </c>
      <c r="AH286" s="227">
        <f t="shared" si="20"/>
        <v>0</v>
      </c>
      <c r="AI286" s="228">
        <f t="shared" si="21"/>
        <v>0</v>
      </c>
      <c r="AJ286" s="229">
        <f t="shared" si="22"/>
        <v>0</v>
      </c>
      <c r="AN286" s="138"/>
      <c r="AO286" s="138"/>
      <c r="AP286" s="138"/>
      <c r="AQ286" s="138"/>
      <c r="AR286" s="138"/>
      <c r="AS286" s="138"/>
      <c r="AT286" s="138"/>
      <c r="AU286" s="138"/>
    </row>
    <row r="287" spans="1:47" s="139" customFormat="1" ht="13.8" x14ac:dyDescent="0.3">
      <c r="A287" s="277">
        <v>445</v>
      </c>
      <c r="B287" s="211">
        <v>445348271</v>
      </c>
      <c r="C287" s="212" t="s">
        <v>176</v>
      </c>
      <c r="D287" s="211">
        <v>348</v>
      </c>
      <c r="E287" s="212" t="s">
        <v>132</v>
      </c>
      <c r="F287" s="211">
        <v>271</v>
      </c>
      <c r="G287" s="212" t="s">
        <v>129</v>
      </c>
      <c r="H287" s="297">
        <v>3</v>
      </c>
      <c r="I287" s="202">
        <v>11072</v>
      </c>
      <c r="J287" s="202">
        <v>3117</v>
      </c>
      <c r="K287" s="202">
        <v>0</v>
      </c>
      <c r="L287" s="202">
        <v>893</v>
      </c>
      <c r="M287" s="279">
        <v>15082</v>
      </c>
      <c r="O287" s="281">
        <v>4.2016806722689074E-3</v>
      </c>
      <c r="P287" s="282">
        <v>0</v>
      </c>
      <c r="Q287" s="205">
        <v>0.09</v>
      </c>
      <c r="R287" s="205">
        <v>4.8286132983035562E-3</v>
      </c>
      <c r="S287" s="272">
        <f t="shared" si="23"/>
        <v>0</v>
      </c>
      <c r="U287" s="287">
        <v>42507</v>
      </c>
      <c r="V287" s="288">
        <v>0</v>
      </c>
      <c r="W287" s="288">
        <v>0</v>
      </c>
      <c r="X287" s="288">
        <v>0</v>
      </c>
      <c r="Y287" s="288">
        <v>2676</v>
      </c>
      <c r="Z287" s="279">
        <f t="shared" si="24"/>
        <v>45183</v>
      </c>
      <c r="AB287" s="275">
        <v>0</v>
      </c>
      <c r="AC287" s="204">
        <v>0</v>
      </c>
      <c r="AD287" s="202">
        <v>0</v>
      </c>
      <c r="AE287" s="202">
        <v>0</v>
      </c>
      <c r="AF287" s="276">
        <v>0</v>
      </c>
      <c r="AH287" s="227">
        <f t="shared" si="20"/>
        <v>0</v>
      </c>
      <c r="AI287" s="228">
        <f t="shared" si="21"/>
        <v>0</v>
      </c>
      <c r="AJ287" s="229">
        <f t="shared" si="22"/>
        <v>0</v>
      </c>
      <c r="AN287" s="138"/>
      <c r="AO287" s="138"/>
      <c r="AP287" s="138"/>
      <c r="AQ287" s="138"/>
      <c r="AR287" s="138"/>
      <c r="AS287" s="138"/>
      <c r="AT287" s="138"/>
      <c r="AU287" s="138"/>
    </row>
    <row r="288" spans="1:47" s="139" customFormat="1" ht="13.8" x14ac:dyDescent="0.3">
      <c r="A288" s="277">
        <v>445</v>
      </c>
      <c r="B288" s="211">
        <v>445348316</v>
      </c>
      <c r="C288" s="212" t="s">
        <v>176</v>
      </c>
      <c r="D288" s="211">
        <v>348</v>
      </c>
      <c r="E288" s="212" t="s">
        <v>132</v>
      </c>
      <c r="F288" s="211">
        <v>316</v>
      </c>
      <c r="G288" s="212" t="s">
        <v>182</v>
      </c>
      <c r="H288" s="297">
        <v>2</v>
      </c>
      <c r="I288" s="202">
        <v>10458</v>
      </c>
      <c r="J288" s="202">
        <v>1456</v>
      </c>
      <c r="K288" s="202">
        <v>0</v>
      </c>
      <c r="L288" s="202">
        <v>893</v>
      </c>
      <c r="M288" s="279">
        <v>12807</v>
      </c>
      <c r="O288" s="281">
        <v>2.8011204481792717E-3</v>
      </c>
      <c r="P288" s="282">
        <v>0</v>
      </c>
      <c r="Q288" s="205">
        <v>0.18</v>
      </c>
      <c r="R288" s="205">
        <v>5.6396991841274578E-3</v>
      </c>
      <c r="S288" s="272">
        <f t="shared" si="23"/>
        <v>0</v>
      </c>
      <c r="U288" s="287">
        <v>23794</v>
      </c>
      <c r="V288" s="288">
        <v>0</v>
      </c>
      <c r="W288" s="288">
        <v>0</v>
      </c>
      <c r="X288" s="288">
        <v>0</v>
      </c>
      <c r="Y288" s="288">
        <v>1784</v>
      </c>
      <c r="Z288" s="279">
        <f t="shared" si="24"/>
        <v>25578</v>
      </c>
      <c r="AB288" s="275">
        <v>0</v>
      </c>
      <c r="AC288" s="204">
        <v>0</v>
      </c>
      <c r="AD288" s="202">
        <v>0</v>
      </c>
      <c r="AE288" s="202">
        <v>0</v>
      </c>
      <c r="AF288" s="276">
        <v>0</v>
      </c>
      <c r="AH288" s="227">
        <f t="shared" si="20"/>
        <v>0</v>
      </c>
      <c r="AI288" s="228">
        <f t="shared" si="21"/>
        <v>0</v>
      </c>
      <c r="AJ288" s="229">
        <f t="shared" si="22"/>
        <v>0</v>
      </c>
      <c r="AN288" s="138"/>
      <c r="AO288" s="138"/>
      <c r="AP288" s="138"/>
      <c r="AQ288" s="138"/>
      <c r="AR288" s="138"/>
      <c r="AS288" s="138"/>
      <c r="AT288" s="138"/>
      <c r="AU288" s="138"/>
    </row>
    <row r="289" spans="1:47" s="139" customFormat="1" ht="13.8" x14ac:dyDescent="0.3">
      <c r="A289" s="277">
        <v>445</v>
      </c>
      <c r="B289" s="211">
        <v>445348322</v>
      </c>
      <c r="C289" s="212" t="s">
        <v>176</v>
      </c>
      <c r="D289" s="211">
        <v>348</v>
      </c>
      <c r="E289" s="212" t="s">
        <v>132</v>
      </c>
      <c r="F289" s="211">
        <v>322</v>
      </c>
      <c r="G289" s="212" t="s">
        <v>131</v>
      </c>
      <c r="H289" s="297">
        <v>1</v>
      </c>
      <c r="I289" s="202">
        <v>8749</v>
      </c>
      <c r="J289" s="202">
        <v>4656</v>
      </c>
      <c r="K289" s="202">
        <v>0</v>
      </c>
      <c r="L289" s="202">
        <v>893</v>
      </c>
      <c r="M289" s="279">
        <v>14298</v>
      </c>
      <c r="O289" s="281">
        <v>1.4005602240896359E-3</v>
      </c>
      <c r="P289" s="282">
        <v>0</v>
      </c>
      <c r="Q289" s="205">
        <v>0.09</v>
      </c>
      <c r="R289" s="205">
        <v>6.3849975096657227E-3</v>
      </c>
      <c r="S289" s="272">
        <f t="shared" si="23"/>
        <v>0</v>
      </c>
      <c r="U289" s="287">
        <v>13386</v>
      </c>
      <c r="V289" s="288">
        <v>0</v>
      </c>
      <c r="W289" s="288">
        <v>0</v>
      </c>
      <c r="X289" s="288">
        <v>0</v>
      </c>
      <c r="Y289" s="288">
        <v>892</v>
      </c>
      <c r="Z289" s="279">
        <f t="shared" si="24"/>
        <v>14278</v>
      </c>
      <c r="AB289" s="275">
        <v>0</v>
      </c>
      <c r="AC289" s="204">
        <v>0</v>
      </c>
      <c r="AD289" s="202">
        <v>0</v>
      </c>
      <c r="AE289" s="202">
        <v>0</v>
      </c>
      <c r="AF289" s="276">
        <v>0</v>
      </c>
      <c r="AH289" s="227">
        <f t="shared" si="20"/>
        <v>0</v>
      </c>
      <c r="AI289" s="228">
        <f t="shared" si="21"/>
        <v>0</v>
      </c>
      <c r="AJ289" s="229">
        <f t="shared" si="22"/>
        <v>0</v>
      </c>
      <c r="AN289" s="138"/>
      <c r="AO289" s="138"/>
      <c r="AP289" s="138"/>
      <c r="AQ289" s="138"/>
      <c r="AR289" s="138"/>
      <c r="AS289" s="138"/>
      <c r="AT289" s="138"/>
      <c r="AU289" s="138"/>
    </row>
    <row r="290" spans="1:47" s="139" customFormat="1" ht="13.8" x14ac:dyDescent="0.3">
      <c r="A290" s="277">
        <v>445</v>
      </c>
      <c r="B290" s="211">
        <v>445348348</v>
      </c>
      <c r="C290" s="212" t="s">
        <v>176</v>
      </c>
      <c r="D290" s="211">
        <v>348</v>
      </c>
      <c r="E290" s="212" t="s">
        <v>132</v>
      </c>
      <c r="F290" s="211">
        <v>348</v>
      </c>
      <c r="G290" s="212" t="s">
        <v>132</v>
      </c>
      <c r="H290" s="297">
        <v>1353</v>
      </c>
      <c r="I290" s="202">
        <v>11141</v>
      </c>
      <c r="J290" s="202">
        <v>107</v>
      </c>
      <c r="K290" s="202">
        <v>0</v>
      </c>
      <c r="L290" s="202">
        <v>893</v>
      </c>
      <c r="M290" s="279">
        <v>12141</v>
      </c>
      <c r="O290" s="281">
        <v>1.8949579831932717</v>
      </c>
      <c r="P290" s="282">
        <v>0</v>
      </c>
      <c r="Q290" s="205">
        <v>0.09</v>
      </c>
      <c r="R290" s="205">
        <v>6.3287106966539594E-2</v>
      </c>
      <c r="S290" s="272">
        <f t="shared" si="23"/>
        <v>0</v>
      </c>
      <c r="U290" s="287">
        <v>15196896</v>
      </c>
      <c r="V290" s="288">
        <v>0</v>
      </c>
      <c r="W290" s="288">
        <v>0</v>
      </c>
      <c r="X290" s="288">
        <v>0</v>
      </c>
      <c r="Y290" s="288">
        <v>1206876</v>
      </c>
      <c r="Z290" s="279">
        <f t="shared" si="24"/>
        <v>16403772</v>
      </c>
      <c r="AB290" s="275">
        <v>0</v>
      </c>
      <c r="AC290" s="204">
        <v>0</v>
      </c>
      <c r="AD290" s="202">
        <v>0</v>
      </c>
      <c r="AE290" s="202">
        <v>0</v>
      </c>
      <c r="AF290" s="276">
        <v>0</v>
      </c>
      <c r="AH290" s="227">
        <f t="shared" si="20"/>
        <v>0</v>
      </c>
      <c r="AI290" s="228">
        <f t="shared" si="21"/>
        <v>0</v>
      </c>
      <c r="AJ290" s="229">
        <f t="shared" si="22"/>
        <v>0</v>
      </c>
      <c r="AN290" s="138"/>
      <c r="AO290" s="138"/>
      <c r="AP290" s="138"/>
      <c r="AQ290" s="138"/>
      <c r="AR290" s="138"/>
      <c r="AS290" s="138"/>
      <c r="AT290" s="138"/>
      <c r="AU290" s="138"/>
    </row>
    <row r="291" spans="1:47" s="139" customFormat="1" ht="13.8" x14ac:dyDescent="0.3">
      <c r="A291" s="277">
        <v>445</v>
      </c>
      <c r="B291" s="211">
        <v>445348735</v>
      </c>
      <c r="C291" s="212" t="s">
        <v>176</v>
      </c>
      <c r="D291" s="211">
        <v>348</v>
      </c>
      <c r="E291" s="212" t="s">
        <v>132</v>
      </c>
      <c r="F291" s="211">
        <v>735</v>
      </c>
      <c r="G291" s="212" t="s">
        <v>138</v>
      </c>
      <c r="H291" s="297">
        <v>1</v>
      </c>
      <c r="I291" s="202">
        <v>10570</v>
      </c>
      <c r="J291" s="202">
        <v>4393</v>
      </c>
      <c r="K291" s="202">
        <v>0</v>
      </c>
      <c r="L291" s="202">
        <v>893</v>
      </c>
      <c r="M291" s="279">
        <v>15856</v>
      </c>
      <c r="O291" s="281">
        <v>1.4005602240896359E-3</v>
      </c>
      <c r="P291" s="282">
        <v>0</v>
      </c>
      <c r="Q291" s="205">
        <v>0.09</v>
      </c>
      <c r="R291" s="205">
        <v>2.0793737622488116E-2</v>
      </c>
      <c r="S291" s="272">
        <f t="shared" si="23"/>
        <v>0</v>
      </c>
      <c r="U291" s="287">
        <v>14942</v>
      </c>
      <c r="V291" s="288">
        <v>0</v>
      </c>
      <c r="W291" s="288">
        <v>0</v>
      </c>
      <c r="X291" s="288">
        <v>0</v>
      </c>
      <c r="Y291" s="288">
        <v>892</v>
      </c>
      <c r="Z291" s="279">
        <f t="shared" si="24"/>
        <v>15834</v>
      </c>
      <c r="AB291" s="275">
        <v>0</v>
      </c>
      <c r="AC291" s="204">
        <v>0</v>
      </c>
      <c r="AD291" s="202">
        <v>0</v>
      </c>
      <c r="AE291" s="202">
        <v>0</v>
      </c>
      <c r="AF291" s="276">
        <v>0</v>
      </c>
      <c r="AH291" s="227">
        <f t="shared" si="20"/>
        <v>0</v>
      </c>
      <c r="AI291" s="228">
        <f t="shared" si="21"/>
        <v>0</v>
      </c>
      <c r="AJ291" s="229">
        <f t="shared" si="22"/>
        <v>0</v>
      </c>
      <c r="AN291" s="138"/>
      <c r="AO291" s="138"/>
      <c r="AP291" s="138"/>
      <c r="AQ291" s="138"/>
      <c r="AR291" s="138"/>
      <c r="AS291" s="138"/>
      <c r="AT291" s="138"/>
      <c r="AU291" s="138"/>
    </row>
    <row r="292" spans="1:47" s="139" customFormat="1" ht="13.8" x14ac:dyDescent="0.3">
      <c r="A292" s="277">
        <v>445</v>
      </c>
      <c r="B292" s="211">
        <v>445348767</v>
      </c>
      <c r="C292" s="212" t="s">
        <v>176</v>
      </c>
      <c r="D292" s="211">
        <v>348</v>
      </c>
      <c r="E292" s="212" t="s">
        <v>132</v>
      </c>
      <c r="F292" s="211">
        <v>767</v>
      </c>
      <c r="G292" s="212" t="s">
        <v>184</v>
      </c>
      <c r="H292" s="297">
        <v>4</v>
      </c>
      <c r="I292" s="202">
        <v>9009</v>
      </c>
      <c r="J292" s="202">
        <v>1991</v>
      </c>
      <c r="K292" s="202">
        <v>0</v>
      </c>
      <c r="L292" s="202">
        <v>893</v>
      </c>
      <c r="M292" s="279">
        <v>11893</v>
      </c>
      <c r="O292" s="281">
        <v>5.6022408963585435E-3</v>
      </c>
      <c r="P292" s="282">
        <v>0</v>
      </c>
      <c r="Q292" s="205">
        <v>0.09</v>
      </c>
      <c r="R292" s="205">
        <v>2.2795032768866706E-2</v>
      </c>
      <c r="S292" s="272">
        <f t="shared" si="23"/>
        <v>0</v>
      </c>
      <c r="U292" s="287">
        <v>43940</v>
      </c>
      <c r="V292" s="288">
        <v>0</v>
      </c>
      <c r="W292" s="288">
        <v>0</v>
      </c>
      <c r="X292" s="288">
        <v>0</v>
      </c>
      <c r="Y292" s="288">
        <v>3568</v>
      </c>
      <c r="Z292" s="279">
        <f t="shared" si="24"/>
        <v>47508</v>
      </c>
      <c r="AB292" s="275">
        <v>0</v>
      </c>
      <c r="AC292" s="204">
        <v>0</v>
      </c>
      <c r="AD292" s="202">
        <v>0</v>
      </c>
      <c r="AE292" s="202">
        <v>0</v>
      </c>
      <c r="AF292" s="276">
        <v>0</v>
      </c>
      <c r="AH292" s="227">
        <f t="shared" si="20"/>
        <v>0</v>
      </c>
      <c r="AI292" s="228">
        <f t="shared" si="21"/>
        <v>0</v>
      </c>
      <c r="AJ292" s="229">
        <f t="shared" si="22"/>
        <v>0</v>
      </c>
      <c r="AN292" s="138"/>
      <c r="AO292" s="138"/>
      <c r="AP292" s="138"/>
      <c r="AQ292" s="138"/>
      <c r="AR292" s="138"/>
      <c r="AS292" s="138"/>
      <c r="AT292" s="138"/>
      <c r="AU292" s="138"/>
    </row>
    <row r="293" spans="1:47" s="139" customFormat="1" ht="13.8" x14ac:dyDescent="0.3">
      <c r="A293" s="277">
        <v>445</v>
      </c>
      <c r="B293" s="211">
        <v>445348775</v>
      </c>
      <c r="C293" s="212" t="s">
        <v>176</v>
      </c>
      <c r="D293" s="211">
        <v>348</v>
      </c>
      <c r="E293" s="212" t="s">
        <v>132</v>
      </c>
      <c r="F293" s="211">
        <v>775</v>
      </c>
      <c r="G293" s="212" t="s">
        <v>77</v>
      </c>
      <c r="H293" s="297">
        <v>10</v>
      </c>
      <c r="I293" s="202">
        <v>10048</v>
      </c>
      <c r="J293" s="202">
        <v>2148</v>
      </c>
      <c r="K293" s="202">
        <v>0</v>
      </c>
      <c r="L293" s="202">
        <v>893</v>
      </c>
      <c r="M293" s="279">
        <v>13089</v>
      </c>
      <c r="O293" s="281">
        <v>1.4005602240896359E-2</v>
      </c>
      <c r="P293" s="282">
        <v>0</v>
      </c>
      <c r="Q293" s="205">
        <v>0.09</v>
      </c>
      <c r="R293" s="205">
        <v>4.8430225678268643E-3</v>
      </c>
      <c r="S293" s="272">
        <f t="shared" si="23"/>
        <v>0</v>
      </c>
      <c r="U293" s="287">
        <v>121790</v>
      </c>
      <c r="V293" s="288">
        <v>0</v>
      </c>
      <c r="W293" s="288">
        <v>0</v>
      </c>
      <c r="X293" s="288">
        <v>0</v>
      </c>
      <c r="Y293" s="288">
        <v>8920</v>
      </c>
      <c r="Z293" s="279">
        <f t="shared" si="24"/>
        <v>130710</v>
      </c>
      <c r="AB293" s="275">
        <v>0</v>
      </c>
      <c r="AC293" s="204">
        <v>0</v>
      </c>
      <c r="AD293" s="202">
        <v>0</v>
      </c>
      <c r="AE293" s="202">
        <v>0</v>
      </c>
      <c r="AF293" s="276">
        <v>0</v>
      </c>
      <c r="AH293" s="227">
        <f t="shared" si="20"/>
        <v>0</v>
      </c>
      <c r="AI293" s="228">
        <f t="shared" si="21"/>
        <v>0</v>
      </c>
      <c r="AJ293" s="229">
        <f t="shared" si="22"/>
        <v>0</v>
      </c>
      <c r="AN293" s="138"/>
      <c r="AO293" s="138"/>
      <c r="AP293" s="138"/>
      <c r="AQ293" s="138"/>
      <c r="AR293" s="138"/>
      <c r="AS293" s="138"/>
      <c r="AT293" s="138"/>
      <c r="AU293" s="138"/>
    </row>
    <row r="294" spans="1:47" s="139" customFormat="1" ht="13.8" x14ac:dyDescent="0.3">
      <c r="A294" s="277">
        <v>446</v>
      </c>
      <c r="B294" s="211">
        <v>446099016</v>
      </c>
      <c r="C294" s="212" t="s">
        <v>185</v>
      </c>
      <c r="D294" s="211">
        <v>99</v>
      </c>
      <c r="E294" s="212" t="s">
        <v>186</v>
      </c>
      <c r="F294" s="211">
        <v>16</v>
      </c>
      <c r="G294" s="212" t="s">
        <v>187</v>
      </c>
      <c r="H294" s="297">
        <v>350</v>
      </c>
      <c r="I294" s="202">
        <v>10089</v>
      </c>
      <c r="J294" s="202">
        <v>420</v>
      </c>
      <c r="K294" s="202">
        <v>0</v>
      </c>
      <c r="L294" s="202">
        <v>893</v>
      </c>
      <c r="M294" s="279">
        <v>11402</v>
      </c>
      <c r="O294" s="281">
        <v>0</v>
      </c>
      <c r="P294" s="282">
        <v>0</v>
      </c>
      <c r="Q294" s="205">
        <v>0.09</v>
      </c>
      <c r="R294" s="205">
        <v>4.9152674361417147E-2</v>
      </c>
      <c r="S294" s="272">
        <f t="shared" si="23"/>
        <v>0</v>
      </c>
      <c r="U294" s="287">
        <v>3678150</v>
      </c>
      <c r="V294" s="288">
        <v>0</v>
      </c>
      <c r="W294" s="288">
        <v>0</v>
      </c>
      <c r="X294" s="288">
        <v>0</v>
      </c>
      <c r="Y294" s="288">
        <v>312550</v>
      </c>
      <c r="Z294" s="279">
        <f t="shared" si="24"/>
        <v>3990700</v>
      </c>
      <c r="AB294" s="275">
        <v>0</v>
      </c>
      <c r="AC294" s="204">
        <v>0</v>
      </c>
      <c r="AD294" s="202">
        <v>0</v>
      </c>
      <c r="AE294" s="202">
        <v>0</v>
      </c>
      <c r="AF294" s="276">
        <v>0</v>
      </c>
      <c r="AH294" s="227">
        <f t="shared" si="20"/>
        <v>0</v>
      </c>
      <c r="AI294" s="228">
        <f t="shared" si="21"/>
        <v>0</v>
      </c>
      <c r="AJ294" s="229">
        <f t="shared" si="22"/>
        <v>0</v>
      </c>
      <c r="AN294" s="138"/>
      <c r="AO294" s="138"/>
      <c r="AP294" s="138"/>
      <c r="AQ294" s="138"/>
      <c r="AR294" s="138"/>
      <c r="AS294" s="138"/>
      <c r="AT294" s="138"/>
      <c r="AU294" s="138"/>
    </row>
    <row r="295" spans="1:47" s="139" customFormat="1" ht="13.8" x14ac:dyDescent="0.3">
      <c r="A295" s="277">
        <v>446</v>
      </c>
      <c r="B295" s="211">
        <v>446099018</v>
      </c>
      <c r="C295" s="212" t="s">
        <v>185</v>
      </c>
      <c r="D295" s="211">
        <v>99</v>
      </c>
      <c r="E295" s="212" t="s">
        <v>186</v>
      </c>
      <c r="F295" s="211">
        <v>18</v>
      </c>
      <c r="G295" s="212" t="s">
        <v>188</v>
      </c>
      <c r="H295" s="297">
        <v>6</v>
      </c>
      <c r="I295" s="202">
        <v>11283</v>
      </c>
      <c r="J295" s="202">
        <v>7807</v>
      </c>
      <c r="K295" s="202">
        <v>0</v>
      </c>
      <c r="L295" s="202">
        <v>893</v>
      </c>
      <c r="M295" s="279">
        <v>19983</v>
      </c>
      <c r="O295" s="281">
        <v>0</v>
      </c>
      <c r="P295" s="282">
        <v>0</v>
      </c>
      <c r="Q295" s="205">
        <v>0.09</v>
      </c>
      <c r="R295" s="205">
        <v>1.391707058974105E-2</v>
      </c>
      <c r="S295" s="272">
        <f t="shared" si="23"/>
        <v>0</v>
      </c>
      <c r="U295" s="287">
        <v>114540</v>
      </c>
      <c r="V295" s="288">
        <v>0</v>
      </c>
      <c r="W295" s="288">
        <v>0</v>
      </c>
      <c r="X295" s="288">
        <v>0</v>
      </c>
      <c r="Y295" s="288">
        <v>5358</v>
      </c>
      <c r="Z295" s="279">
        <f t="shared" si="24"/>
        <v>119898</v>
      </c>
      <c r="AB295" s="275">
        <v>0</v>
      </c>
      <c r="AC295" s="204">
        <v>0</v>
      </c>
      <c r="AD295" s="202">
        <v>0</v>
      </c>
      <c r="AE295" s="202">
        <v>0</v>
      </c>
      <c r="AF295" s="276">
        <v>0</v>
      </c>
      <c r="AH295" s="227">
        <f t="shared" si="20"/>
        <v>0</v>
      </c>
      <c r="AI295" s="228">
        <f t="shared" si="21"/>
        <v>0</v>
      </c>
      <c r="AJ295" s="229">
        <f t="shared" si="22"/>
        <v>0</v>
      </c>
      <c r="AN295" s="138"/>
      <c r="AO295" s="138"/>
      <c r="AP295" s="138"/>
      <c r="AQ295" s="138"/>
      <c r="AR295" s="138"/>
      <c r="AS295" s="138"/>
      <c r="AT295" s="138"/>
      <c r="AU295" s="138"/>
    </row>
    <row r="296" spans="1:47" s="139" customFormat="1" ht="13.8" x14ac:dyDescent="0.3">
      <c r="A296" s="277">
        <v>446</v>
      </c>
      <c r="B296" s="211">
        <v>446099035</v>
      </c>
      <c r="C296" s="212" t="s">
        <v>185</v>
      </c>
      <c r="D296" s="211">
        <v>99</v>
      </c>
      <c r="E296" s="212" t="s">
        <v>186</v>
      </c>
      <c r="F296" s="211">
        <v>35</v>
      </c>
      <c r="G296" s="212" t="s">
        <v>22</v>
      </c>
      <c r="H296" s="297">
        <v>6</v>
      </c>
      <c r="I296" s="202">
        <v>12504</v>
      </c>
      <c r="J296" s="202">
        <v>4318</v>
      </c>
      <c r="K296" s="202">
        <v>0</v>
      </c>
      <c r="L296" s="202">
        <v>893</v>
      </c>
      <c r="M296" s="279">
        <v>17715</v>
      </c>
      <c r="O296" s="281">
        <v>0</v>
      </c>
      <c r="P296" s="282">
        <v>0</v>
      </c>
      <c r="Q296" s="205">
        <v>0.18</v>
      </c>
      <c r="R296" s="205">
        <v>0.15096254097872849</v>
      </c>
      <c r="S296" s="272">
        <f t="shared" si="23"/>
        <v>0</v>
      </c>
      <c r="U296" s="287">
        <v>100932</v>
      </c>
      <c r="V296" s="288">
        <v>0</v>
      </c>
      <c r="W296" s="288">
        <v>0</v>
      </c>
      <c r="X296" s="288">
        <v>0</v>
      </c>
      <c r="Y296" s="288">
        <v>5358</v>
      </c>
      <c r="Z296" s="279">
        <f t="shared" si="24"/>
        <v>106290</v>
      </c>
      <c r="AB296" s="275">
        <v>0</v>
      </c>
      <c r="AC296" s="204">
        <v>0</v>
      </c>
      <c r="AD296" s="202">
        <v>0</v>
      </c>
      <c r="AE296" s="202">
        <v>0</v>
      </c>
      <c r="AF296" s="276">
        <v>0</v>
      </c>
      <c r="AH296" s="227">
        <f t="shared" si="20"/>
        <v>0</v>
      </c>
      <c r="AI296" s="228">
        <f t="shared" si="21"/>
        <v>0</v>
      </c>
      <c r="AJ296" s="229">
        <f t="shared" si="22"/>
        <v>0</v>
      </c>
      <c r="AN296" s="138"/>
      <c r="AO296" s="138"/>
      <c r="AP296" s="138"/>
      <c r="AQ296" s="138"/>
      <c r="AR296" s="138"/>
      <c r="AS296" s="138"/>
      <c r="AT296" s="138"/>
      <c r="AU296" s="138"/>
    </row>
    <row r="297" spans="1:47" s="139" customFormat="1" ht="13.8" x14ac:dyDescent="0.3">
      <c r="A297" s="277">
        <v>446</v>
      </c>
      <c r="B297" s="211">
        <v>446099044</v>
      </c>
      <c r="C297" s="212" t="s">
        <v>185</v>
      </c>
      <c r="D297" s="211">
        <v>99</v>
      </c>
      <c r="E297" s="212" t="s">
        <v>186</v>
      </c>
      <c r="F297" s="211">
        <v>44</v>
      </c>
      <c r="G297" s="212" t="s">
        <v>35</v>
      </c>
      <c r="H297" s="297">
        <v>517</v>
      </c>
      <c r="I297" s="202">
        <v>11413</v>
      </c>
      <c r="J297" s="202">
        <v>261</v>
      </c>
      <c r="K297" s="202">
        <v>0</v>
      </c>
      <c r="L297" s="202">
        <v>893</v>
      </c>
      <c r="M297" s="279">
        <v>12567</v>
      </c>
      <c r="O297" s="281">
        <v>0</v>
      </c>
      <c r="P297" s="282">
        <v>0</v>
      </c>
      <c r="Q297" s="205">
        <v>0.09</v>
      </c>
      <c r="R297" s="205">
        <v>5.7376212232234096E-2</v>
      </c>
      <c r="S297" s="272">
        <f t="shared" si="23"/>
        <v>0</v>
      </c>
      <c r="U297" s="287">
        <v>6035458</v>
      </c>
      <c r="V297" s="288">
        <v>0</v>
      </c>
      <c r="W297" s="288">
        <v>0</v>
      </c>
      <c r="X297" s="288">
        <v>0</v>
      </c>
      <c r="Y297" s="288">
        <v>461681</v>
      </c>
      <c r="Z297" s="279">
        <f t="shared" si="24"/>
        <v>6497139</v>
      </c>
      <c r="AB297" s="275">
        <v>0</v>
      </c>
      <c r="AC297" s="204">
        <v>0</v>
      </c>
      <c r="AD297" s="202">
        <v>0</v>
      </c>
      <c r="AE297" s="202">
        <v>0</v>
      </c>
      <c r="AF297" s="276">
        <v>0</v>
      </c>
      <c r="AH297" s="227">
        <f t="shared" si="20"/>
        <v>0</v>
      </c>
      <c r="AI297" s="228">
        <f t="shared" si="21"/>
        <v>0</v>
      </c>
      <c r="AJ297" s="229">
        <f t="shared" si="22"/>
        <v>0</v>
      </c>
      <c r="AN297" s="138"/>
      <c r="AO297" s="138"/>
      <c r="AP297" s="138"/>
      <c r="AQ297" s="138"/>
      <c r="AR297" s="138"/>
      <c r="AS297" s="138"/>
      <c r="AT297" s="138"/>
      <c r="AU297" s="138"/>
    </row>
    <row r="298" spans="1:47" s="139" customFormat="1" ht="13.8" x14ac:dyDescent="0.3">
      <c r="A298" s="277">
        <v>446</v>
      </c>
      <c r="B298" s="211">
        <v>446099050</v>
      </c>
      <c r="C298" s="212" t="s">
        <v>185</v>
      </c>
      <c r="D298" s="211">
        <v>99</v>
      </c>
      <c r="E298" s="212" t="s">
        <v>186</v>
      </c>
      <c r="F298" s="211">
        <v>50</v>
      </c>
      <c r="G298" s="212" t="s">
        <v>112</v>
      </c>
      <c r="H298" s="297">
        <v>9</v>
      </c>
      <c r="I298" s="202">
        <v>10383</v>
      </c>
      <c r="J298" s="202">
        <v>4417</v>
      </c>
      <c r="K298" s="202">
        <v>0</v>
      </c>
      <c r="L298" s="202">
        <v>893</v>
      </c>
      <c r="M298" s="279">
        <v>15693</v>
      </c>
      <c r="O298" s="281">
        <v>0</v>
      </c>
      <c r="P298" s="282">
        <v>0</v>
      </c>
      <c r="Q298" s="205">
        <v>0.09</v>
      </c>
      <c r="R298" s="205">
        <v>4.1563955257377157E-3</v>
      </c>
      <c r="S298" s="272">
        <f t="shared" si="23"/>
        <v>0</v>
      </c>
      <c r="U298" s="287">
        <v>133200</v>
      </c>
      <c r="V298" s="288">
        <v>0</v>
      </c>
      <c r="W298" s="288">
        <v>0</v>
      </c>
      <c r="X298" s="288">
        <v>0</v>
      </c>
      <c r="Y298" s="288">
        <v>8037</v>
      </c>
      <c r="Z298" s="279">
        <f t="shared" si="24"/>
        <v>141237</v>
      </c>
      <c r="AB298" s="275">
        <v>0</v>
      </c>
      <c r="AC298" s="204">
        <v>0</v>
      </c>
      <c r="AD298" s="202">
        <v>0</v>
      </c>
      <c r="AE298" s="202">
        <v>0</v>
      </c>
      <c r="AF298" s="276">
        <v>0</v>
      </c>
      <c r="AH298" s="227">
        <f t="shared" si="20"/>
        <v>0</v>
      </c>
      <c r="AI298" s="228">
        <f t="shared" si="21"/>
        <v>0</v>
      </c>
      <c r="AJ298" s="229">
        <f t="shared" si="22"/>
        <v>0</v>
      </c>
      <c r="AN298" s="138"/>
      <c r="AO298" s="138"/>
      <c r="AP298" s="138"/>
      <c r="AQ298" s="138"/>
      <c r="AR298" s="138"/>
      <c r="AS298" s="138"/>
      <c r="AT298" s="138"/>
      <c r="AU298" s="138"/>
    </row>
    <row r="299" spans="1:47" s="139" customFormat="1" ht="13.8" x14ac:dyDescent="0.3">
      <c r="A299" s="277">
        <v>446</v>
      </c>
      <c r="B299" s="211">
        <v>446099073</v>
      </c>
      <c r="C299" s="212" t="s">
        <v>185</v>
      </c>
      <c r="D299" s="211">
        <v>99</v>
      </c>
      <c r="E299" s="212" t="s">
        <v>186</v>
      </c>
      <c r="F299" s="211">
        <v>73</v>
      </c>
      <c r="G299" s="212" t="s">
        <v>37</v>
      </c>
      <c r="H299" s="297">
        <v>3</v>
      </c>
      <c r="I299" s="202">
        <v>10755.2580295355</v>
      </c>
      <c r="J299" s="202">
        <v>7492</v>
      </c>
      <c r="K299" s="202">
        <v>0</v>
      </c>
      <c r="L299" s="202">
        <v>893</v>
      </c>
      <c r="M299" s="279">
        <v>19140.2580295355</v>
      </c>
      <c r="O299" s="281">
        <v>0</v>
      </c>
      <c r="P299" s="282">
        <v>0</v>
      </c>
      <c r="Q299" s="205">
        <v>0.09</v>
      </c>
      <c r="R299" s="205">
        <v>5.9568197800701573E-3</v>
      </c>
      <c r="S299" s="272">
        <f t="shared" si="23"/>
        <v>0</v>
      </c>
      <c r="U299" s="287">
        <v>54741</v>
      </c>
      <c r="V299" s="288">
        <v>0</v>
      </c>
      <c r="W299" s="288">
        <v>0</v>
      </c>
      <c r="X299" s="288">
        <v>0</v>
      </c>
      <c r="Y299" s="288">
        <v>2679</v>
      </c>
      <c r="Z299" s="279">
        <f t="shared" si="24"/>
        <v>57420</v>
      </c>
      <c r="AB299" s="275">
        <v>0</v>
      </c>
      <c r="AC299" s="204">
        <v>0</v>
      </c>
      <c r="AD299" s="202">
        <v>0</v>
      </c>
      <c r="AE299" s="202">
        <v>0</v>
      </c>
      <c r="AF299" s="276">
        <v>0</v>
      </c>
      <c r="AH299" s="227">
        <f t="shared" si="20"/>
        <v>0</v>
      </c>
      <c r="AI299" s="228">
        <f t="shared" si="21"/>
        <v>0</v>
      </c>
      <c r="AJ299" s="229">
        <f t="shared" si="22"/>
        <v>0</v>
      </c>
      <c r="AN299" s="138"/>
      <c r="AO299" s="138"/>
      <c r="AP299" s="138"/>
      <c r="AQ299" s="138"/>
      <c r="AR299" s="138"/>
      <c r="AS299" s="138"/>
      <c r="AT299" s="138"/>
      <c r="AU299" s="138"/>
    </row>
    <row r="300" spans="1:47" s="139" customFormat="1" ht="13.8" x14ac:dyDescent="0.3">
      <c r="A300" s="277">
        <v>446</v>
      </c>
      <c r="B300" s="211">
        <v>446099083</v>
      </c>
      <c r="C300" s="212" t="s">
        <v>185</v>
      </c>
      <c r="D300" s="211">
        <v>99</v>
      </c>
      <c r="E300" s="212" t="s">
        <v>186</v>
      </c>
      <c r="F300" s="211">
        <v>83</v>
      </c>
      <c r="G300" s="212" t="s">
        <v>189</v>
      </c>
      <c r="H300" s="297">
        <v>4</v>
      </c>
      <c r="I300" s="202">
        <v>11147</v>
      </c>
      <c r="J300" s="202">
        <v>1871</v>
      </c>
      <c r="K300" s="202">
        <v>0</v>
      </c>
      <c r="L300" s="202">
        <v>893</v>
      </c>
      <c r="M300" s="279">
        <v>13911</v>
      </c>
      <c r="O300" s="281">
        <v>0</v>
      </c>
      <c r="P300" s="282">
        <v>0</v>
      </c>
      <c r="Q300" s="205">
        <v>0.09</v>
      </c>
      <c r="R300" s="205">
        <v>3.6124937111544743E-3</v>
      </c>
      <c r="S300" s="272">
        <f t="shared" si="23"/>
        <v>0</v>
      </c>
      <c r="U300" s="287">
        <v>52072</v>
      </c>
      <c r="V300" s="288">
        <v>0</v>
      </c>
      <c r="W300" s="288">
        <v>0</v>
      </c>
      <c r="X300" s="288">
        <v>0</v>
      </c>
      <c r="Y300" s="288">
        <v>3572</v>
      </c>
      <c r="Z300" s="279">
        <f t="shared" si="24"/>
        <v>55644</v>
      </c>
      <c r="AB300" s="275">
        <v>0</v>
      </c>
      <c r="AC300" s="204">
        <v>0</v>
      </c>
      <c r="AD300" s="202">
        <v>0</v>
      </c>
      <c r="AE300" s="202">
        <v>0</v>
      </c>
      <c r="AF300" s="276">
        <v>0</v>
      </c>
      <c r="AH300" s="227">
        <f t="shared" si="20"/>
        <v>0</v>
      </c>
      <c r="AI300" s="228">
        <f t="shared" si="21"/>
        <v>0</v>
      </c>
      <c r="AJ300" s="229">
        <f t="shared" si="22"/>
        <v>0</v>
      </c>
      <c r="AN300" s="138"/>
      <c r="AO300" s="138"/>
      <c r="AP300" s="138"/>
      <c r="AQ300" s="138"/>
      <c r="AR300" s="138"/>
      <c r="AS300" s="138"/>
      <c r="AT300" s="138"/>
      <c r="AU300" s="138"/>
    </row>
    <row r="301" spans="1:47" s="139" customFormat="1" ht="13.8" x14ac:dyDescent="0.3">
      <c r="A301" s="277">
        <v>446</v>
      </c>
      <c r="B301" s="211">
        <v>446099088</v>
      </c>
      <c r="C301" s="212" t="s">
        <v>185</v>
      </c>
      <c r="D301" s="211">
        <v>99</v>
      </c>
      <c r="E301" s="212" t="s">
        <v>186</v>
      </c>
      <c r="F301" s="211">
        <v>88</v>
      </c>
      <c r="G301" s="212" t="s">
        <v>190</v>
      </c>
      <c r="H301" s="297">
        <v>21</v>
      </c>
      <c r="I301" s="202">
        <v>10879</v>
      </c>
      <c r="J301" s="202">
        <v>3298</v>
      </c>
      <c r="K301" s="202">
        <v>0</v>
      </c>
      <c r="L301" s="202">
        <v>893</v>
      </c>
      <c r="M301" s="279">
        <v>15070</v>
      </c>
      <c r="O301" s="281">
        <v>0</v>
      </c>
      <c r="P301" s="282">
        <v>0</v>
      </c>
      <c r="Q301" s="205">
        <v>0.09</v>
      </c>
      <c r="R301" s="205">
        <v>6.7689410373442029E-3</v>
      </c>
      <c r="S301" s="272">
        <f t="shared" si="23"/>
        <v>0</v>
      </c>
      <c r="U301" s="287">
        <v>297717</v>
      </c>
      <c r="V301" s="288">
        <v>0</v>
      </c>
      <c r="W301" s="288">
        <v>0</v>
      </c>
      <c r="X301" s="288">
        <v>0</v>
      </c>
      <c r="Y301" s="288">
        <v>18753</v>
      </c>
      <c r="Z301" s="279">
        <f t="shared" si="24"/>
        <v>316470</v>
      </c>
      <c r="AB301" s="275">
        <v>0</v>
      </c>
      <c r="AC301" s="204">
        <v>0</v>
      </c>
      <c r="AD301" s="202">
        <v>0</v>
      </c>
      <c r="AE301" s="202">
        <v>0</v>
      </c>
      <c r="AF301" s="276">
        <v>0</v>
      </c>
      <c r="AH301" s="227">
        <f t="shared" si="20"/>
        <v>0</v>
      </c>
      <c r="AI301" s="228">
        <f t="shared" si="21"/>
        <v>0</v>
      </c>
      <c r="AJ301" s="229">
        <f t="shared" si="22"/>
        <v>0</v>
      </c>
      <c r="AN301" s="138"/>
      <c r="AO301" s="138"/>
      <c r="AP301" s="138"/>
      <c r="AQ301" s="138"/>
      <c r="AR301" s="138"/>
      <c r="AS301" s="138"/>
      <c r="AT301" s="138"/>
      <c r="AU301" s="138"/>
    </row>
    <row r="302" spans="1:47" s="139" customFormat="1" ht="13.8" x14ac:dyDescent="0.3">
      <c r="A302" s="277">
        <v>446</v>
      </c>
      <c r="B302" s="211">
        <v>446099099</v>
      </c>
      <c r="C302" s="212" t="s">
        <v>185</v>
      </c>
      <c r="D302" s="211">
        <v>99</v>
      </c>
      <c r="E302" s="212" t="s">
        <v>186</v>
      </c>
      <c r="F302" s="211">
        <v>99</v>
      </c>
      <c r="G302" s="212" t="s">
        <v>186</v>
      </c>
      <c r="H302" s="297">
        <v>116</v>
      </c>
      <c r="I302" s="202">
        <v>10319</v>
      </c>
      <c r="J302" s="202">
        <v>5664</v>
      </c>
      <c r="K302" s="202">
        <v>0</v>
      </c>
      <c r="L302" s="202">
        <v>893</v>
      </c>
      <c r="M302" s="279">
        <v>16876</v>
      </c>
      <c r="O302" s="281">
        <v>0</v>
      </c>
      <c r="P302" s="282">
        <v>0</v>
      </c>
      <c r="Q302" s="205">
        <v>0.09</v>
      </c>
      <c r="R302" s="205">
        <v>4.2410995562343068E-2</v>
      </c>
      <c r="S302" s="272">
        <f t="shared" si="23"/>
        <v>0</v>
      </c>
      <c r="U302" s="287">
        <v>1854028</v>
      </c>
      <c r="V302" s="288">
        <v>0</v>
      </c>
      <c r="W302" s="288">
        <v>0</v>
      </c>
      <c r="X302" s="288">
        <v>0</v>
      </c>
      <c r="Y302" s="288">
        <v>103588</v>
      </c>
      <c r="Z302" s="279">
        <f t="shared" si="24"/>
        <v>1957616</v>
      </c>
      <c r="AB302" s="275">
        <v>0</v>
      </c>
      <c r="AC302" s="204">
        <v>0</v>
      </c>
      <c r="AD302" s="202">
        <v>0</v>
      </c>
      <c r="AE302" s="202">
        <v>0</v>
      </c>
      <c r="AF302" s="276">
        <v>0</v>
      </c>
      <c r="AH302" s="227">
        <f t="shared" si="20"/>
        <v>0</v>
      </c>
      <c r="AI302" s="228">
        <f t="shared" si="21"/>
        <v>0</v>
      </c>
      <c r="AJ302" s="229">
        <f t="shared" si="22"/>
        <v>0</v>
      </c>
      <c r="AN302" s="138"/>
      <c r="AO302" s="138"/>
      <c r="AP302" s="138"/>
      <c r="AQ302" s="138"/>
      <c r="AR302" s="138"/>
      <c r="AS302" s="138"/>
      <c r="AT302" s="138"/>
      <c r="AU302" s="138"/>
    </row>
    <row r="303" spans="1:47" s="139" customFormat="1" ht="13.8" x14ac:dyDescent="0.3">
      <c r="A303" s="277">
        <v>446</v>
      </c>
      <c r="B303" s="211">
        <v>446099133</v>
      </c>
      <c r="C303" s="212" t="s">
        <v>185</v>
      </c>
      <c r="D303" s="211">
        <v>99</v>
      </c>
      <c r="E303" s="212" t="s">
        <v>186</v>
      </c>
      <c r="F303" s="211">
        <v>133</v>
      </c>
      <c r="G303" s="212" t="s">
        <v>73</v>
      </c>
      <c r="H303" s="297">
        <v>4</v>
      </c>
      <c r="I303" s="202">
        <v>15241</v>
      </c>
      <c r="J303" s="202">
        <v>3800</v>
      </c>
      <c r="K303" s="202">
        <v>0</v>
      </c>
      <c r="L303" s="202">
        <v>893</v>
      </c>
      <c r="M303" s="279">
        <v>19934</v>
      </c>
      <c r="O303" s="281">
        <v>0</v>
      </c>
      <c r="P303" s="282">
        <v>0</v>
      </c>
      <c r="Q303" s="205">
        <v>0.09</v>
      </c>
      <c r="R303" s="205">
        <v>3.4369642442843969E-2</v>
      </c>
      <c r="S303" s="272">
        <f t="shared" si="23"/>
        <v>0</v>
      </c>
      <c r="U303" s="287">
        <v>76164</v>
      </c>
      <c r="V303" s="288">
        <v>0</v>
      </c>
      <c r="W303" s="288">
        <v>0</v>
      </c>
      <c r="X303" s="288">
        <v>0</v>
      </c>
      <c r="Y303" s="288">
        <v>3572</v>
      </c>
      <c r="Z303" s="279">
        <f t="shared" si="24"/>
        <v>79736</v>
      </c>
      <c r="AB303" s="275">
        <v>0</v>
      </c>
      <c r="AC303" s="204">
        <v>0</v>
      </c>
      <c r="AD303" s="202">
        <v>0</v>
      </c>
      <c r="AE303" s="202">
        <v>0</v>
      </c>
      <c r="AF303" s="276">
        <v>0</v>
      </c>
      <c r="AH303" s="227">
        <f t="shared" si="20"/>
        <v>0</v>
      </c>
      <c r="AI303" s="228">
        <f t="shared" si="21"/>
        <v>0</v>
      </c>
      <c r="AJ303" s="229">
        <f t="shared" si="22"/>
        <v>0</v>
      </c>
      <c r="AN303" s="138"/>
      <c r="AO303" s="138"/>
      <c r="AP303" s="138"/>
      <c r="AQ303" s="138"/>
      <c r="AR303" s="138"/>
      <c r="AS303" s="138"/>
      <c r="AT303" s="138"/>
      <c r="AU303" s="138"/>
    </row>
    <row r="304" spans="1:47" s="139" customFormat="1" ht="13.8" x14ac:dyDescent="0.3">
      <c r="A304" s="277">
        <v>446</v>
      </c>
      <c r="B304" s="211">
        <v>446099167</v>
      </c>
      <c r="C304" s="212" t="s">
        <v>185</v>
      </c>
      <c r="D304" s="211">
        <v>99</v>
      </c>
      <c r="E304" s="212" t="s">
        <v>186</v>
      </c>
      <c r="F304" s="211">
        <v>167</v>
      </c>
      <c r="G304" s="212" t="s">
        <v>191</v>
      </c>
      <c r="H304" s="297">
        <v>78</v>
      </c>
      <c r="I304" s="202">
        <v>10398</v>
      </c>
      <c r="J304" s="202">
        <v>4007</v>
      </c>
      <c r="K304" s="202">
        <v>0</v>
      </c>
      <c r="L304" s="202">
        <v>893</v>
      </c>
      <c r="M304" s="279">
        <v>15298</v>
      </c>
      <c r="O304" s="281">
        <v>0</v>
      </c>
      <c r="P304" s="282">
        <v>0</v>
      </c>
      <c r="Q304" s="205">
        <v>0.09</v>
      </c>
      <c r="R304" s="205">
        <v>1.9725626959860309E-2</v>
      </c>
      <c r="S304" s="272">
        <f t="shared" si="23"/>
        <v>0</v>
      </c>
      <c r="U304" s="287">
        <v>1123590</v>
      </c>
      <c r="V304" s="288">
        <v>0</v>
      </c>
      <c r="W304" s="288">
        <v>0</v>
      </c>
      <c r="X304" s="288">
        <v>0</v>
      </c>
      <c r="Y304" s="288">
        <v>69654</v>
      </c>
      <c r="Z304" s="279">
        <f t="shared" si="24"/>
        <v>1193244</v>
      </c>
      <c r="AB304" s="275">
        <v>0</v>
      </c>
      <c r="AC304" s="204">
        <v>0</v>
      </c>
      <c r="AD304" s="202">
        <v>0</v>
      </c>
      <c r="AE304" s="202">
        <v>0</v>
      </c>
      <c r="AF304" s="276">
        <v>0</v>
      </c>
      <c r="AH304" s="227">
        <f t="shared" si="20"/>
        <v>0</v>
      </c>
      <c r="AI304" s="228">
        <f t="shared" si="21"/>
        <v>0</v>
      </c>
      <c r="AJ304" s="229">
        <f t="shared" si="22"/>
        <v>0</v>
      </c>
      <c r="AN304" s="138"/>
      <c r="AO304" s="138"/>
      <c r="AP304" s="138"/>
      <c r="AQ304" s="138"/>
      <c r="AR304" s="138"/>
      <c r="AS304" s="138"/>
      <c r="AT304" s="138"/>
      <c r="AU304" s="138"/>
    </row>
    <row r="305" spans="1:47" s="139" customFormat="1" ht="13.8" x14ac:dyDescent="0.3">
      <c r="A305" s="277">
        <v>446</v>
      </c>
      <c r="B305" s="211">
        <v>446099170</v>
      </c>
      <c r="C305" s="212" t="s">
        <v>185</v>
      </c>
      <c r="D305" s="211">
        <v>99</v>
      </c>
      <c r="E305" s="212" t="s">
        <v>186</v>
      </c>
      <c r="F305" s="211">
        <v>170</v>
      </c>
      <c r="G305" s="212" t="s">
        <v>87</v>
      </c>
      <c r="H305" s="297">
        <v>1</v>
      </c>
      <c r="I305" s="202">
        <v>9138</v>
      </c>
      <c r="J305" s="202">
        <v>3101</v>
      </c>
      <c r="K305" s="202">
        <v>0</v>
      </c>
      <c r="L305" s="202">
        <v>893</v>
      </c>
      <c r="M305" s="279">
        <v>13132</v>
      </c>
      <c r="O305" s="281">
        <v>0</v>
      </c>
      <c r="P305" s="282">
        <v>0</v>
      </c>
      <c r="Q305" s="205">
        <v>0.09</v>
      </c>
      <c r="R305" s="205">
        <v>9.2470067562039779E-2</v>
      </c>
      <c r="S305" s="272">
        <f t="shared" si="23"/>
        <v>0</v>
      </c>
      <c r="U305" s="287">
        <v>12239</v>
      </c>
      <c r="V305" s="288">
        <v>0</v>
      </c>
      <c r="W305" s="288">
        <v>0</v>
      </c>
      <c r="X305" s="288">
        <v>0</v>
      </c>
      <c r="Y305" s="288">
        <v>893</v>
      </c>
      <c r="Z305" s="279">
        <f t="shared" si="24"/>
        <v>13132</v>
      </c>
      <c r="AB305" s="275">
        <v>0</v>
      </c>
      <c r="AC305" s="204">
        <v>0</v>
      </c>
      <c r="AD305" s="202">
        <v>0</v>
      </c>
      <c r="AE305" s="202">
        <v>0</v>
      </c>
      <c r="AF305" s="276">
        <v>0</v>
      </c>
      <c r="AH305" s="227">
        <f t="shared" si="20"/>
        <v>0</v>
      </c>
      <c r="AI305" s="228">
        <f t="shared" si="21"/>
        <v>0</v>
      </c>
      <c r="AJ305" s="229">
        <f t="shared" si="22"/>
        <v>0</v>
      </c>
      <c r="AN305" s="138"/>
      <c r="AO305" s="138"/>
      <c r="AP305" s="138"/>
      <c r="AQ305" s="138"/>
      <c r="AR305" s="138"/>
      <c r="AS305" s="138"/>
      <c r="AT305" s="138"/>
      <c r="AU305" s="138"/>
    </row>
    <row r="306" spans="1:47" s="139" customFormat="1" ht="13.8" x14ac:dyDescent="0.3">
      <c r="A306" s="277">
        <v>446</v>
      </c>
      <c r="B306" s="211">
        <v>446099177</v>
      </c>
      <c r="C306" s="212" t="s">
        <v>185</v>
      </c>
      <c r="D306" s="211">
        <v>99</v>
      </c>
      <c r="E306" s="212" t="s">
        <v>186</v>
      </c>
      <c r="F306" s="211">
        <v>177</v>
      </c>
      <c r="G306" s="212" t="s">
        <v>127</v>
      </c>
      <c r="H306" s="297">
        <v>2</v>
      </c>
      <c r="I306" s="202">
        <v>12336</v>
      </c>
      <c r="J306" s="202">
        <v>5180</v>
      </c>
      <c r="K306" s="202">
        <v>0</v>
      </c>
      <c r="L306" s="202">
        <v>893</v>
      </c>
      <c r="M306" s="279">
        <v>18409</v>
      </c>
      <c r="O306" s="281">
        <v>0</v>
      </c>
      <c r="P306" s="282">
        <v>0</v>
      </c>
      <c r="Q306" s="205">
        <v>0.09</v>
      </c>
      <c r="R306" s="205">
        <v>6.1929634020245232E-3</v>
      </c>
      <c r="S306" s="272">
        <f t="shared" si="23"/>
        <v>0</v>
      </c>
      <c r="U306" s="287">
        <v>35032</v>
      </c>
      <c r="V306" s="288">
        <v>0</v>
      </c>
      <c r="W306" s="288">
        <v>0</v>
      </c>
      <c r="X306" s="288">
        <v>0</v>
      </c>
      <c r="Y306" s="288">
        <v>1786</v>
      </c>
      <c r="Z306" s="279">
        <f t="shared" si="24"/>
        <v>36818</v>
      </c>
      <c r="AB306" s="275">
        <v>0</v>
      </c>
      <c r="AC306" s="204">
        <v>0</v>
      </c>
      <c r="AD306" s="202">
        <v>0</v>
      </c>
      <c r="AE306" s="202">
        <v>0</v>
      </c>
      <c r="AF306" s="276">
        <v>0</v>
      </c>
      <c r="AH306" s="227">
        <f t="shared" si="20"/>
        <v>0</v>
      </c>
      <c r="AI306" s="228">
        <f t="shared" si="21"/>
        <v>0</v>
      </c>
      <c r="AJ306" s="229">
        <f t="shared" si="22"/>
        <v>0</v>
      </c>
      <c r="AN306" s="138"/>
      <c r="AO306" s="138"/>
      <c r="AP306" s="138"/>
      <c r="AQ306" s="138"/>
      <c r="AR306" s="138"/>
      <c r="AS306" s="138"/>
      <c r="AT306" s="138"/>
      <c r="AU306" s="138"/>
    </row>
    <row r="307" spans="1:47" s="139" customFormat="1" ht="13.8" x14ac:dyDescent="0.3">
      <c r="A307" s="277">
        <v>446</v>
      </c>
      <c r="B307" s="211">
        <v>446099182</v>
      </c>
      <c r="C307" s="212" t="s">
        <v>185</v>
      </c>
      <c r="D307" s="211">
        <v>99</v>
      </c>
      <c r="E307" s="212" t="s">
        <v>186</v>
      </c>
      <c r="F307" s="211">
        <v>182</v>
      </c>
      <c r="G307" s="212" t="s">
        <v>273</v>
      </c>
      <c r="H307" s="297">
        <v>1</v>
      </c>
      <c r="I307" s="202">
        <v>10563.654929066313</v>
      </c>
      <c r="J307" s="202">
        <v>2487</v>
      </c>
      <c r="K307" s="202">
        <v>0</v>
      </c>
      <c r="L307" s="202">
        <v>893</v>
      </c>
      <c r="M307" s="279">
        <v>13943.654929066313</v>
      </c>
      <c r="O307" s="281">
        <v>0</v>
      </c>
      <c r="P307" s="282">
        <v>0</v>
      </c>
      <c r="Q307" s="205">
        <v>0.09</v>
      </c>
      <c r="R307" s="205">
        <v>1.2364620249127828E-2</v>
      </c>
      <c r="S307" s="272">
        <f t="shared" si="23"/>
        <v>0</v>
      </c>
      <c r="U307" s="287">
        <v>13051</v>
      </c>
      <c r="V307" s="288">
        <v>0</v>
      </c>
      <c r="W307" s="288">
        <v>0</v>
      </c>
      <c r="X307" s="288">
        <v>0</v>
      </c>
      <c r="Y307" s="288">
        <v>893</v>
      </c>
      <c r="Z307" s="279">
        <f t="shared" si="24"/>
        <v>13944</v>
      </c>
      <c r="AB307" s="275">
        <v>0</v>
      </c>
      <c r="AC307" s="204">
        <v>0</v>
      </c>
      <c r="AD307" s="202">
        <v>0</v>
      </c>
      <c r="AE307" s="202">
        <v>0</v>
      </c>
      <c r="AF307" s="276">
        <v>0</v>
      </c>
      <c r="AH307" s="227">
        <f t="shared" si="20"/>
        <v>0</v>
      </c>
      <c r="AI307" s="228">
        <f t="shared" si="21"/>
        <v>0</v>
      </c>
      <c r="AJ307" s="229">
        <f t="shared" si="22"/>
        <v>0</v>
      </c>
      <c r="AN307" s="138"/>
      <c r="AO307" s="138"/>
      <c r="AP307" s="138"/>
      <c r="AQ307" s="138"/>
      <c r="AR307" s="138"/>
      <c r="AS307" s="138"/>
      <c r="AT307" s="138"/>
      <c r="AU307" s="138"/>
    </row>
    <row r="308" spans="1:47" s="139" customFormat="1" ht="13.8" x14ac:dyDescent="0.3">
      <c r="A308" s="277">
        <v>446</v>
      </c>
      <c r="B308" s="211">
        <v>446099208</v>
      </c>
      <c r="C308" s="212" t="s">
        <v>185</v>
      </c>
      <c r="D308" s="211">
        <v>99</v>
      </c>
      <c r="E308" s="212" t="s">
        <v>186</v>
      </c>
      <c r="F308" s="211">
        <v>208</v>
      </c>
      <c r="G308" s="212" t="s">
        <v>192</v>
      </c>
      <c r="H308" s="297">
        <v>2</v>
      </c>
      <c r="I308" s="202">
        <v>9090</v>
      </c>
      <c r="J308" s="202">
        <v>5338</v>
      </c>
      <c r="K308" s="202">
        <v>0</v>
      </c>
      <c r="L308" s="202">
        <v>893</v>
      </c>
      <c r="M308" s="279">
        <v>15321</v>
      </c>
      <c r="O308" s="281">
        <v>0</v>
      </c>
      <c r="P308" s="282">
        <v>0</v>
      </c>
      <c r="Q308" s="205">
        <v>0.09</v>
      </c>
      <c r="R308" s="205">
        <v>3.1610451310977259E-3</v>
      </c>
      <c r="S308" s="272">
        <f t="shared" si="23"/>
        <v>0</v>
      </c>
      <c r="U308" s="287">
        <v>28856</v>
      </c>
      <c r="V308" s="288">
        <v>0</v>
      </c>
      <c r="W308" s="288">
        <v>0</v>
      </c>
      <c r="X308" s="288">
        <v>0</v>
      </c>
      <c r="Y308" s="288">
        <v>1786</v>
      </c>
      <c r="Z308" s="279">
        <f t="shared" si="24"/>
        <v>30642</v>
      </c>
      <c r="AB308" s="275">
        <v>0</v>
      </c>
      <c r="AC308" s="204">
        <v>0</v>
      </c>
      <c r="AD308" s="202">
        <v>0</v>
      </c>
      <c r="AE308" s="202">
        <v>0</v>
      </c>
      <c r="AF308" s="276">
        <v>0</v>
      </c>
      <c r="AH308" s="227">
        <f t="shared" si="20"/>
        <v>0</v>
      </c>
      <c r="AI308" s="228">
        <f t="shared" si="21"/>
        <v>0</v>
      </c>
      <c r="AJ308" s="229">
        <f t="shared" si="22"/>
        <v>0</v>
      </c>
      <c r="AN308" s="138"/>
      <c r="AO308" s="138"/>
      <c r="AP308" s="138"/>
      <c r="AQ308" s="138"/>
      <c r="AR308" s="138"/>
      <c r="AS308" s="138"/>
      <c r="AT308" s="138"/>
      <c r="AU308" s="138"/>
    </row>
    <row r="309" spans="1:47" s="139" customFormat="1" ht="13.8" x14ac:dyDescent="0.3">
      <c r="A309" s="277">
        <v>446</v>
      </c>
      <c r="B309" s="211">
        <v>446099212</v>
      </c>
      <c r="C309" s="212" t="s">
        <v>185</v>
      </c>
      <c r="D309" s="211">
        <v>99</v>
      </c>
      <c r="E309" s="212" t="s">
        <v>186</v>
      </c>
      <c r="F309" s="211">
        <v>212</v>
      </c>
      <c r="G309" s="212" t="s">
        <v>41</v>
      </c>
      <c r="H309" s="297">
        <v>137</v>
      </c>
      <c r="I309" s="202">
        <v>10322</v>
      </c>
      <c r="J309" s="202">
        <v>2331</v>
      </c>
      <c r="K309" s="202">
        <v>0</v>
      </c>
      <c r="L309" s="202">
        <v>893</v>
      </c>
      <c r="M309" s="279">
        <v>13546</v>
      </c>
      <c r="O309" s="281">
        <v>0</v>
      </c>
      <c r="P309" s="282">
        <v>0</v>
      </c>
      <c r="Q309" s="205">
        <v>0.09</v>
      </c>
      <c r="R309" s="205">
        <v>3.3257809356156118E-2</v>
      </c>
      <c r="S309" s="272">
        <f t="shared" si="23"/>
        <v>0</v>
      </c>
      <c r="U309" s="287">
        <v>1733461</v>
      </c>
      <c r="V309" s="288">
        <v>0</v>
      </c>
      <c r="W309" s="288">
        <v>0</v>
      </c>
      <c r="X309" s="288">
        <v>0</v>
      </c>
      <c r="Y309" s="288">
        <v>122341</v>
      </c>
      <c r="Z309" s="279">
        <f t="shared" si="24"/>
        <v>1855802</v>
      </c>
      <c r="AB309" s="275">
        <v>0</v>
      </c>
      <c r="AC309" s="204">
        <v>0</v>
      </c>
      <c r="AD309" s="202">
        <v>0</v>
      </c>
      <c r="AE309" s="202">
        <v>0</v>
      </c>
      <c r="AF309" s="276">
        <v>0</v>
      </c>
      <c r="AH309" s="227">
        <f t="shared" si="20"/>
        <v>0</v>
      </c>
      <c r="AI309" s="228">
        <f t="shared" si="21"/>
        <v>0</v>
      </c>
      <c r="AJ309" s="229">
        <f t="shared" si="22"/>
        <v>0</v>
      </c>
      <c r="AN309" s="138"/>
      <c r="AO309" s="138"/>
      <c r="AP309" s="138"/>
      <c r="AQ309" s="138"/>
      <c r="AR309" s="138"/>
      <c r="AS309" s="138"/>
      <c r="AT309" s="138"/>
      <c r="AU309" s="138"/>
    </row>
    <row r="310" spans="1:47" s="139" customFormat="1" ht="13.8" x14ac:dyDescent="0.3">
      <c r="A310" s="277">
        <v>446</v>
      </c>
      <c r="B310" s="211">
        <v>446099218</v>
      </c>
      <c r="C310" s="212" t="s">
        <v>185</v>
      </c>
      <c r="D310" s="211">
        <v>99</v>
      </c>
      <c r="E310" s="212" t="s">
        <v>186</v>
      </c>
      <c r="F310" s="211">
        <v>218</v>
      </c>
      <c r="G310" s="212" t="s">
        <v>193</v>
      </c>
      <c r="H310" s="297">
        <v>93</v>
      </c>
      <c r="I310" s="202">
        <v>9827</v>
      </c>
      <c r="J310" s="202">
        <v>3108</v>
      </c>
      <c r="K310" s="202">
        <v>0</v>
      </c>
      <c r="L310" s="202">
        <v>893</v>
      </c>
      <c r="M310" s="279">
        <v>13828</v>
      </c>
      <c r="O310" s="281">
        <v>0</v>
      </c>
      <c r="P310" s="282">
        <v>0</v>
      </c>
      <c r="Q310" s="205">
        <v>0.09</v>
      </c>
      <c r="R310" s="205">
        <v>3.6012713994240129E-2</v>
      </c>
      <c r="S310" s="272">
        <f t="shared" si="23"/>
        <v>0</v>
      </c>
      <c r="U310" s="287">
        <v>1202955</v>
      </c>
      <c r="V310" s="288">
        <v>0</v>
      </c>
      <c r="W310" s="288">
        <v>0</v>
      </c>
      <c r="X310" s="288">
        <v>0</v>
      </c>
      <c r="Y310" s="288">
        <v>83049</v>
      </c>
      <c r="Z310" s="279">
        <f t="shared" si="24"/>
        <v>1286004</v>
      </c>
      <c r="AB310" s="275">
        <v>0</v>
      </c>
      <c r="AC310" s="204">
        <v>0</v>
      </c>
      <c r="AD310" s="202">
        <v>0</v>
      </c>
      <c r="AE310" s="202">
        <v>0</v>
      </c>
      <c r="AF310" s="276">
        <v>0</v>
      </c>
      <c r="AH310" s="227">
        <f t="shared" si="20"/>
        <v>0</v>
      </c>
      <c r="AI310" s="228">
        <f t="shared" si="21"/>
        <v>0</v>
      </c>
      <c r="AJ310" s="229">
        <f t="shared" si="22"/>
        <v>0</v>
      </c>
      <c r="AN310" s="138"/>
      <c r="AO310" s="138"/>
      <c r="AP310" s="138"/>
      <c r="AQ310" s="138"/>
      <c r="AR310" s="138"/>
      <c r="AS310" s="138"/>
      <c r="AT310" s="138"/>
      <c r="AU310" s="138"/>
    </row>
    <row r="311" spans="1:47" s="139" customFormat="1" ht="13.8" x14ac:dyDescent="0.3">
      <c r="A311" s="277">
        <v>446</v>
      </c>
      <c r="B311" s="211">
        <v>446099220</v>
      </c>
      <c r="C311" s="212" t="s">
        <v>185</v>
      </c>
      <c r="D311" s="211">
        <v>99</v>
      </c>
      <c r="E311" s="212" t="s">
        <v>186</v>
      </c>
      <c r="F311" s="211">
        <v>220</v>
      </c>
      <c r="G311" s="212" t="s">
        <v>42</v>
      </c>
      <c r="H311" s="297">
        <v>29</v>
      </c>
      <c r="I311" s="202">
        <v>10636</v>
      </c>
      <c r="J311" s="202">
        <v>4238</v>
      </c>
      <c r="K311" s="202">
        <v>0</v>
      </c>
      <c r="L311" s="202">
        <v>893</v>
      </c>
      <c r="M311" s="279">
        <v>15767</v>
      </c>
      <c r="O311" s="281">
        <v>0</v>
      </c>
      <c r="P311" s="282">
        <v>0</v>
      </c>
      <c r="Q311" s="205">
        <v>0.09</v>
      </c>
      <c r="R311" s="205">
        <v>1.4823609411200473E-2</v>
      </c>
      <c r="S311" s="272">
        <f t="shared" si="23"/>
        <v>0</v>
      </c>
      <c r="U311" s="287">
        <v>431346</v>
      </c>
      <c r="V311" s="288">
        <v>0</v>
      </c>
      <c r="W311" s="288">
        <v>0</v>
      </c>
      <c r="X311" s="288">
        <v>0</v>
      </c>
      <c r="Y311" s="288">
        <v>25897</v>
      </c>
      <c r="Z311" s="279">
        <f t="shared" si="24"/>
        <v>457243</v>
      </c>
      <c r="AB311" s="275">
        <v>0</v>
      </c>
      <c r="AC311" s="204">
        <v>0</v>
      </c>
      <c r="AD311" s="202">
        <v>0</v>
      </c>
      <c r="AE311" s="202">
        <v>0</v>
      </c>
      <c r="AF311" s="276">
        <v>0</v>
      </c>
      <c r="AH311" s="227">
        <f t="shared" si="20"/>
        <v>0</v>
      </c>
      <c r="AI311" s="228">
        <f t="shared" si="21"/>
        <v>0</v>
      </c>
      <c r="AJ311" s="229">
        <f t="shared" si="22"/>
        <v>0</v>
      </c>
      <c r="AN311" s="138"/>
      <c r="AO311" s="138"/>
      <c r="AP311" s="138"/>
      <c r="AQ311" s="138"/>
      <c r="AR311" s="138"/>
      <c r="AS311" s="138"/>
      <c r="AT311" s="138"/>
      <c r="AU311" s="138"/>
    </row>
    <row r="312" spans="1:47" s="139" customFormat="1" ht="13.8" x14ac:dyDescent="0.3">
      <c r="A312" s="277">
        <v>446</v>
      </c>
      <c r="B312" s="211">
        <v>446099238</v>
      </c>
      <c r="C312" s="212" t="s">
        <v>185</v>
      </c>
      <c r="D312" s="211">
        <v>99</v>
      </c>
      <c r="E312" s="212" t="s">
        <v>186</v>
      </c>
      <c r="F312" s="211">
        <v>238</v>
      </c>
      <c r="G312" s="212" t="s">
        <v>194</v>
      </c>
      <c r="H312" s="297">
        <v>28</v>
      </c>
      <c r="I312" s="202">
        <v>10546</v>
      </c>
      <c r="J312" s="202">
        <v>7104</v>
      </c>
      <c r="K312" s="202">
        <v>0</v>
      </c>
      <c r="L312" s="202">
        <v>893</v>
      </c>
      <c r="M312" s="279">
        <v>18543</v>
      </c>
      <c r="O312" s="281">
        <v>0</v>
      </c>
      <c r="P312" s="282">
        <v>0</v>
      </c>
      <c r="Q312" s="205">
        <v>0.09</v>
      </c>
      <c r="R312" s="205">
        <v>5.2456461281120886E-2</v>
      </c>
      <c r="S312" s="272">
        <f t="shared" si="23"/>
        <v>0</v>
      </c>
      <c r="U312" s="287">
        <v>494200</v>
      </c>
      <c r="V312" s="288">
        <v>0</v>
      </c>
      <c r="W312" s="288">
        <v>0</v>
      </c>
      <c r="X312" s="288">
        <v>0</v>
      </c>
      <c r="Y312" s="288">
        <v>25004</v>
      </c>
      <c r="Z312" s="279">
        <f t="shared" si="24"/>
        <v>519204</v>
      </c>
      <c r="AB312" s="275">
        <v>0</v>
      </c>
      <c r="AC312" s="204">
        <v>0</v>
      </c>
      <c r="AD312" s="202">
        <v>0</v>
      </c>
      <c r="AE312" s="202">
        <v>0</v>
      </c>
      <c r="AF312" s="276">
        <v>0</v>
      </c>
      <c r="AH312" s="227">
        <f t="shared" si="20"/>
        <v>0</v>
      </c>
      <c r="AI312" s="228">
        <f t="shared" si="21"/>
        <v>0</v>
      </c>
      <c r="AJ312" s="229">
        <f t="shared" si="22"/>
        <v>0</v>
      </c>
      <c r="AN312" s="138"/>
      <c r="AO312" s="138"/>
      <c r="AP312" s="138"/>
      <c r="AQ312" s="138"/>
      <c r="AR312" s="138"/>
      <c r="AS312" s="138"/>
      <c r="AT312" s="138"/>
      <c r="AU312" s="138"/>
    </row>
    <row r="313" spans="1:47" s="139" customFormat="1" ht="13.8" x14ac:dyDescent="0.3">
      <c r="A313" s="277">
        <v>446</v>
      </c>
      <c r="B313" s="211">
        <v>446099244</v>
      </c>
      <c r="C313" s="212" t="s">
        <v>185</v>
      </c>
      <c r="D313" s="211">
        <v>99</v>
      </c>
      <c r="E313" s="212" t="s">
        <v>186</v>
      </c>
      <c r="F313" s="211">
        <v>244</v>
      </c>
      <c r="G313" s="212" t="s">
        <v>43</v>
      </c>
      <c r="H313" s="297">
        <v>29</v>
      </c>
      <c r="I313" s="202">
        <v>12455</v>
      </c>
      <c r="J313" s="202">
        <v>4864</v>
      </c>
      <c r="K313" s="202">
        <v>0</v>
      </c>
      <c r="L313" s="202">
        <v>893</v>
      </c>
      <c r="M313" s="279">
        <v>18212</v>
      </c>
      <c r="O313" s="281">
        <v>0</v>
      </c>
      <c r="P313" s="282">
        <v>0</v>
      </c>
      <c r="Q313" s="205">
        <v>0.18</v>
      </c>
      <c r="R313" s="205">
        <v>0.11013649821134344</v>
      </c>
      <c r="S313" s="272">
        <f t="shared" si="23"/>
        <v>0</v>
      </c>
      <c r="U313" s="287">
        <v>502251</v>
      </c>
      <c r="V313" s="288">
        <v>0</v>
      </c>
      <c r="W313" s="288">
        <v>0</v>
      </c>
      <c r="X313" s="288">
        <v>0</v>
      </c>
      <c r="Y313" s="288">
        <v>25897</v>
      </c>
      <c r="Z313" s="279">
        <f t="shared" si="24"/>
        <v>528148</v>
      </c>
      <c r="AB313" s="275">
        <v>4</v>
      </c>
      <c r="AC313" s="204">
        <v>0</v>
      </c>
      <c r="AD313" s="202">
        <v>0</v>
      </c>
      <c r="AE313" s="202">
        <v>0</v>
      </c>
      <c r="AF313" s="276">
        <v>0</v>
      </c>
      <c r="AH313" s="227">
        <f t="shared" si="20"/>
        <v>0</v>
      </c>
      <c r="AI313" s="228">
        <f t="shared" si="21"/>
        <v>0</v>
      </c>
      <c r="AJ313" s="229">
        <f t="shared" si="22"/>
        <v>0</v>
      </c>
      <c r="AN313" s="138"/>
      <c r="AO313" s="138"/>
      <c r="AP313" s="138"/>
      <c r="AQ313" s="138"/>
      <c r="AR313" s="138"/>
      <c r="AS313" s="138"/>
      <c r="AT313" s="138"/>
      <c r="AU313" s="138"/>
    </row>
    <row r="314" spans="1:47" s="139" customFormat="1" ht="13.8" x14ac:dyDescent="0.3">
      <c r="A314" s="277">
        <v>446</v>
      </c>
      <c r="B314" s="211">
        <v>446099266</v>
      </c>
      <c r="C314" s="212" t="s">
        <v>185</v>
      </c>
      <c r="D314" s="211">
        <v>99</v>
      </c>
      <c r="E314" s="212" t="s">
        <v>186</v>
      </c>
      <c r="F314" s="211">
        <v>266</v>
      </c>
      <c r="G314" s="212" t="s">
        <v>195</v>
      </c>
      <c r="H314" s="297">
        <v>5</v>
      </c>
      <c r="I314" s="202">
        <v>9018</v>
      </c>
      <c r="J314" s="202">
        <v>4539</v>
      </c>
      <c r="K314" s="202">
        <v>0</v>
      </c>
      <c r="L314" s="202">
        <v>893</v>
      </c>
      <c r="M314" s="279">
        <v>14450</v>
      </c>
      <c r="O314" s="281">
        <v>0</v>
      </c>
      <c r="P314" s="282">
        <v>0</v>
      </c>
      <c r="Q314" s="205">
        <v>0.09</v>
      </c>
      <c r="R314" s="205">
        <v>1.2649785590006823E-3</v>
      </c>
      <c r="S314" s="272">
        <f t="shared" si="23"/>
        <v>0</v>
      </c>
      <c r="U314" s="287">
        <v>67785</v>
      </c>
      <c r="V314" s="288">
        <v>0</v>
      </c>
      <c r="W314" s="288">
        <v>0</v>
      </c>
      <c r="X314" s="288">
        <v>0</v>
      </c>
      <c r="Y314" s="288">
        <v>4465</v>
      </c>
      <c r="Z314" s="279">
        <f t="shared" si="24"/>
        <v>72250</v>
      </c>
      <c r="AB314" s="275">
        <v>0</v>
      </c>
      <c r="AC314" s="204">
        <v>0</v>
      </c>
      <c r="AD314" s="202">
        <v>0</v>
      </c>
      <c r="AE314" s="202">
        <v>0</v>
      </c>
      <c r="AF314" s="276">
        <v>0</v>
      </c>
      <c r="AH314" s="227">
        <f t="shared" si="20"/>
        <v>0</v>
      </c>
      <c r="AI314" s="228">
        <f t="shared" si="21"/>
        <v>0</v>
      </c>
      <c r="AJ314" s="229">
        <f t="shared" si="22"/>
        <v>0</v>
      </c>
      <c r="AN314" s="138"/>
      <c r="AO314" s="138"/>
      <c r="AP314" s="138"/>
      <c r="AQ314" s="138"/>
      <c r="AR314" s="138"/>
      <c r="AS314" s="138"/>
      <c r="AT314" s="138"/>
      <c r="AU314" s="138"/>
    </row>
    <row r="315" spans="1:47" s="139" customFormat="1" ht="13.8" x14ac:dyDescent="0.3">
      <c r="A315" s="277">
        <v>446</v>
      </c>
      <c r="B315" s="211">
        <v>446099285</v>
      </c>
      <c r="C315" s="212" t="s">
        <v>185</v>
      </c>
      <c r="D315" s="211">
        <v>99</v>
      </c>
      <c r="E315" s="212" t="s">
        <v>186</v>
      </c>
      <c r="F315" s="211">
        <v>285</v>
      </c>
      <c r="G315" s="212" t="s">
        <v>44</v>
      </c>
      <c r="H315" s="297">
        <v>112</v>
      </c>
      <c r="I315" s="202">
        <v>10605</v>
      </c>
      <c r="J315" s="202">
        <v>2995</v>
      </c>
      <c r="K315" s="202">
        <v>0</v>
      </c>
      <c r="L315" s="202">
        <v>893</v>
      </c>
      <c r="M315" s="279">
        <v>14493</v>
      </c>
      <c r="O315" s="281">
        <v>0</v>
      </c>
      <c r="P315" s="282">
        <v>0</v>
      </c>
      <c r="Q315" s="205">
        <v>0.09</v>
      </c>
      <c r="R315" s="205">
        <v>3.5564245059522007E-2</v>
      </c>
      <c r="S315" s="272">
        <f t="shared" si="23"/>
        <v>0</v>
      </c>
      <c r="U315" s="287">
        <v>1523200</v>
      </c>
      <c r="V315" s="288">
        <v>0</v>
      </c>
      <c r="W315" s="288">
        <v>0</v>
      </c>
      <c r="X315" s="288">
        <v>0</v>
      </c>
      <c r="Y315" s="288">
        <v>100016</v>
      </c>
      <c r="Z315" s="279">
        <f t="shared" si="24"/>
        <v>1623216</v>
      </c>
      <c r="AB315" s="275">
        <v>0</v>
      </c>
      <c r="AC315" s="204">
        <v>0</v>
      </c>
      <c r="AD315" s="202">
        <v>0</v>
      </c>
      <c r="AE315" s="202">
        <v>0</v>
      </c>
      <c r="AF315" s="276">
        <v>0</v>
      </c>
      <c r="AH315" s="227">
        <f t="shared" si="20"/>
        <v>0</v>
      </c>
      <c r="AI315" s="228">
        <f t="shared" si="21"/>
        <v>0</v>
      </c>
      <c r="AJ315" s="229">
        <f t="shared" si="22"/>
        <v>0</v>
      </c>
      <c r="AN315" s="138"/>
      <c r="AO315" s="138"/>
      <c r="AP315" s="138"/>
      <c r="AQ315" s="138"/>
      <c r="AR315" s="138"/>
      <c r="AS315" s="138"/>
      <c r="AT315" s="138"/>
      <c r="AU315" s="138"/>
    </row>
    <row r="316" spans="1:47" s="139" customFormat="1" ht="13.8" x14ac:dyDescent="0.3">
      <c r="A316" s="277">
        <v>446</v>
      </c>
      <c r="B316" s="211">
        <v>446099293</v>
      </c>
      <c r="C316" s="212" t="s">
        <v>185</v>
      </c>
      <c r="D316" s="211">
        <v>99</v>
      </c>
      <c r="E316" s="212" t="s">
        <v>186</v>
      </c>
      <c r="F316" s="211">
        <v>293</v>
      </c>
      <c r="G316" s="212" t="s">
        <v>45</v>
      </c>
      <c r="H316" s="297">
        <v>18</v>
      </c>
      <c r="I316" s="202">
        <v>11452</v>
      </c>
      <c r="J316" s="202">
        <v>883</v>
      </c>
      <c r="K316" s="202">
        <v>0</v>
      </c>
      <c r="L316" s="202">
        <v>893</v>
      </c>
      <c r="M316" s="279">
        <v>13228</v>
      </c>
      <c r="O316" s="281">
        <v>0</v>
      </c>
      <c r="P316" s="282">
        <v>0</v>
      </c>
      <c r="Q316" s="205">
        <v>0.18</v>
      </c>
      <c r="R316" s="205">
        <v>6.2612029075594699E-3</v>
      </c>
      <c r="S316" s="272">
        <f t="shared" si="23"/>
        <v>0</v>
      </c>
      <c r="U316" s="287">
        <v>222030</v>
      </c>
      <c r="V316" s="288">
        <v>0</v>
      </c>
      <c r="W316" s="288">
        <v>0</v>
      </c>
      <c r="X316" s="288">
        <v>0</v>
      </c>
      <c r="Y316" s="288">
        <v>16074</v>
      </c>
      <c r="Z316" s="279">
        <f t="shared" si="24"/>
        <v>238104</v>
      </c>
      <c r="AB316" s="275">
        <v>0</v>
      </c>
      <c r="AC316" s="204">
        <v>0</v>
      </c>
      <c r="AD316" s="202">
        <v>0</v>
      </c>
      <c r="AE316" s="202">
        <v>0</v>
      </c>
      <c r="AF316" s="276">
        <v>0</v>
      </c>
      <c r="AH316" s="227">
        <f t="shared" si="20"/>
        <v>0</v>
      </c>
      <c r="AI316" s="228">
        <f t="shared" si="21"/>
        <v>0</v>
      </c>
      <c r="AJ316" s="229">
        <f t="shared" si="22"/>
        <v>0</v>
      </c>
      <c r="AN316" s="138"/>
      <c r="AO316" s="138"/>
      <c r="AP316" s="138"/>
      <c r="AQ316" s="138"/>
      <c r="AR316" s="138"/>
      <c r="AS316" s="138"/>
      <c r="AT316" s="138"/>
      <c r="AU316" s="138"/>
    </row>
    <row r="317" spans="1:47" s="139" customFormat="1" ht="13.8" x14ac:dyDescent="0.3">
      <c r="A317" s="277">
        <v>446</v>
      </c>
      <c r="B317" s="211">
        <v>446099307</v>
      </c>
      <c r="C317" s="212" t="s">
        <v>185</v>
      </c>
      <c r="D317" s="211">
        <v>99</v>
      </c>
      <c r="E317" s="212" t="s">
        <v>186</v>
      </c>
      <c r="F317" s="211">
        <v>307</v>
      </c>
      <c r="G317" s="212" t="s">
        <v>76</v>
      </c>
      <c r="H317" s="297">
        <v>26</v>
      </c>
      <c r="I317" s="202">
        <v>11016</v>
      </c>
      <c r="J317" s="202">
        <v>4326</v>
      </c>
      <c r="K317" s="202">
        <v>0</v>
      </c>
      <c r="L317" s="202">
        <v>893</v>
      </c>
      <c r="M317" s="279">
        <v>16235</v>
      </c>
      <c r="O317" s="281">
        <v>0</v>
      </c>
      <c r="P317" s="282">
        <v>0</v>
      </c>
      <c r="Q317" s="205">
        <v>0.09</v>
      </c>
      <c r="R317" s="205">
        <v>8.5177116063525592E-3</v>
      </c>
      <c r="S317" s="272">
        <f t="shared" si="23"/>
        <v>0</v>
      </c>
      <c r="U317" s="287">
        <v>398892</v>
      </c>
      <c r="V317" s="288">
        <v>0</v>
      </c>
      <c r="W317" s="288">
        <v>0</v>
      </c>
      <c r="X317" s="288">
        <v>0</v>
      </c>
      <c r="Y317" s="288">
        <v>23218</v>
      </c>
      <c r="Z317" s="279">
        <f t="shared" si="24"/>
        <v>422110</v>
      </c>
      <c r="AB317" s="275">
        <v>0</v>
      </c>
      <c r="AC317" s="204">
        <v>0</v>
      </c>
      <c r="AD317" s="202">
        <v>0</v>
      </c>
      <c r="AE317" s="202">
        <v>0</v>
      </c>
      <c r="AF317" s="276">
        <v>0</v>
      </c>
      <c r="AH317" s="227">
        <f t="shared" si="20"/>
        <v>0</v>
      </c>
      <c r="AI317" s="228">
        <f t="shared" si="21"/>
        <v>0</v>
      </c>
      <c r="AJ317" s="229">
        <f t="shared" si="22"/>
        <v>0</v>
      </c>
      <c r="AN317" s="138"/>
      <c r="AO317" s="138"/>
      <c r="AP317" s="138"/>
      <c r="AQ317" s="138"/>
      <c r="AR317" s="138"/>
      <c r="AS317" s="138"/>
      <c r="AT317" s="138"/>
      <c r="AU317" s="138"/>
    </row>
    <row r="318" spans="1:47" s="139" customFormat="1" ht="13.8" x14ac:dyDescent="0.3">
      <c r="A318" s="277">
        <v>446</v>
      </c>
      <c r="B318" s="211">
        <v>446099323</v>
      </c>
      <c r="C318" s="212" t="s">
        <v>185</v>
      </c>
      <c r="D318" s="211">
        <v>99</v>
      </c>
      <c r="E318" s="212" t="s">
        <v>186</v>
      </c>
      <c r="F318" s="211">
        <v>323</v>
      </c>
      <c r="G318" s="212" t="s">
        <v>196</v>
      </c>
      <c r="H318" s="297">
        <v>3</v>
      </c>
      <c r="I318" s="202">
        <v>13181</v>
      </c>
      <c r="J318" s="202">
        <v>5002</v>
      </c>
      <c r="K318" s="202">
        <v>0</v>
      </c>
      <c r="L318" s="202">
        <v>893</v>
      </c>
      <c r="M318" s="279">
        <v>19076</v>
      </c>
      <c r="O318" s="281">
        <v>0</v>
      </c>
      <c r="P318" s="282">
        <v>0</v>
      </c>
      <c r="Q318" s="205">
        <v>0.09</v>
      </c>
      <c r="R318" s="205">
        <v>5.4893894991711236E-3</v>
      </c>
      <c r="S318" s="272">
        <f t="shared" si="23"/>
        <v>0</v>
      </c>
      <c r="U318" s="287">
        <v>54549</v>
      </c>
      <c r="V318" s="288">
        <v>0</v>
      </c>
      <c r="W318" s="288">
        <v>0</v>
      </c>
      <c r="X318" s="288">
        <v>0</v>
      </c>
      <c r="Y318" s="288">
        <v>2679</v>
      </c>
      <c r="Z318" s="279">
        <f t="shared" si="24"/>
        <v>57228</v>
      </c>
      <c r="AB318" s="275">
        <v>0</v>
      </c>
      <c r="AC318" s="204">
        <v>0</v>
      </c>
      <c r="AD318" s="202">
        <v>0</v>
      </c>
      <c r="AE318" s="202">
        <v>0</v>
      </c>
      <c r="AF318" s="276">
        <v>0</v>
      </c>
      <c r="AH318" s="227">
        <f t="shared" si="20"/>
        <v>0</v>
      </c>
      <c r="AI318" s="228">
        <f t="shared" si="21"/>
        <v>0</v>
      </c>
      <c r="AJ318" s="229">
        <f t="shared" si="22"/>
        <v>0</v>
      </c>
      <c r="AN318" s="138"/>
      <c r="AO318" s="138"/>
      <c r="AP318" s="138"/>
      <c r="AQ318" s="138"/>
      <c r="AR318" s="138"/>
      <c r="AS318" s="138"/>
      <c r="AT318" s="138"/>
      <c r="AU318" s="138"/>
    </row>
    <row r="319" spans="1:47" s="139" customFormat="1" ht="13.8" x14ac:dyDescent="0.3">
      <c r="A319" s="277">
        <v>446</v>
      </c>
      <c r="B319" s="211">
        <v>446099336</v>
      </c>
      <c r="C319" s="212" t="s">
        <v>185</v>
      </c>
      <c r="D319" s="211">
        <v>99</v>
      </c>
      <c r="E319" s="212" t="s">
        <v>186</v>
      </c>
      <c r="F319" s="211">
        <v>336</v>
      </c>
      <c r="G319" s="212" t="s">
        <v>48</v>
      </c>
      <c r="H319" s="297">
        <v>2</v>
      </c>
      <c r="I319" s="202">
        <v>13315</v>
      </c>
      <c r="J319" s="202">
        <v>3516</v>
      </c>
      <c r="K319" s="202">
        <v>0</v>
      </c>
      <c r="L319" s="202">
        <v>893</v>
      </c>
      <c r="M319" s="279">
        <v>17724</v>
      </c>
      <c r="O319" s="281">
        <v>0</v>
      </c>
      <c r="P319" s="282">
        <v>0</v>
      </c>
      <c r="Q319" s="205">
        <v>0.09</v>
      </c>
      <c r="R319" s="205">
        <v>3.7803223698042246E-2</v>
      </c>
      <c r="S319" s="272">
        <f t="shared" si="23"/>
        <v>0</v>
      </c>
      <c r="U319" s="287">
        <v>33662</v>
      </c>
      <c r="V319" s="288">
        <v>0</v>
      </c>
      <c r="W319" s="288">
        <v>0</v>
      </c>
      <c r="X319" s="288">
        <v>0</v>
      </c>
      <c r="Y319" s="288">
        <v>1786</v>
      </c>
      <c r="Z319" s="279">
        <f t="shared" si="24"/>
        <v>35448</v>
      </c>
      <c r="AB319" s="275">
        <v>0</v>
      </c>
      <c r="AC319" s="204">
        <v>0</v>
      </c>
      <c r="AD319" s="202">
        <v>0</v>
      </c>
      <c r="AE319" s="202">
        <v>0</v>
      </c>
      <c r="AF319" s="276">
        <v>0</v>
      </c>
      <c r="AH319" s="227">
        <f t="shared" si="20"/>
        <v>0</v>
      </c>
      <c r="AI319" s="228">
        <f t="shared" si="21"/>
        <v>0</v>
      </c>
      <c r="AJ319" s="229">
        <f t="shared" si="22"/>
        <v>0</v>
      </c>
      <c r="AN319" s="138"/>
      <c r="AO319" s="138"/>
      <c r="AP319" s="138"/>
      <c r="AQ319" s="138"/>
      <c r="AR319" s="138"/>
      <c r="AS319" s="138"/>
      <c r="AT319" s="138"/>
      <c r="AU319" s="138"/>
    </row>
    <row r="320" spans="1:47" s="139" customFormat="1" ht="13.8" x14ac:dyDescent="0.3">
      <c r="A320" s="277">
        <v>446</v>
      </c>
      <c r="B320" s="211">
        <v>446099350</v>
      </c>
      <c r="C320" s="212" t="s">
        <v>185</v>
      </c>
      <c r="D320" s="211">
        <v>99</v>
      </c>
      <c r="E320" s="212" t="s">
        <v>186</v>
      </c>
      <c r="F320" s="211">
        <v>350</v>
      </c>
      <c r="G320" s="212" t="s">
        <v>197</v>
      </c>
      <c r="H320" s="297">
        <v>6</v>
      </c>
      <c r="I320" s="202">
        <v>11923</v>
      </c>
      <c r="J320" s="202">
        <v>6879</v>
      </c>
      <c r="K320" s="202">
        <v>0</v>
      </c>
      <c r="L320" s="202">
        <v>893</v>
      </c>
      <c r="M320" s="279">
        <v>19695</v>
      </c>
      <c r="O320" s="281">
        <v>0</v>
      </c>
      <c r="P320" s="282">
        <v>0</v>
      </c>
      <c r="Q320" s="205">
        <v>0.09</v>
      </c>
      <c r="R320" s="205">
        <v>3.1317031424155525E-2</v>
      </c>
      <c r="S320" s="272">
        <f t="shared" si="23"/>
        <v>0</v>
      </c>
      <c r="U320" s="287">
        <v>112812</v>
      </c>
      <c r="V320" s="288">
        <v>0</v>
      </c>
      <c r="W320" s="288">
        <v>0</v>
      </c>
      <c r="X320" s="288">
        <v>0</v>
      </c>
      <c r="Y320" s="288">
        <v>5358</v>
      </c>
      <c r="Z320" s="279">
        <f t="shared" si="24"/>
        <v>118170</v>
      </c>
      <c r="AB320" s="275">
        <v>0</v>
      </c>
      <c r="AC320" s="204">
        <v>0</v>
      </c>
      <c r="AD320" s="202">
        <v>0</v>
      </c>
      <c r="AE320" s="202">
        <v>0</v>
      </c>
      <c r="AF320" s="276">
        <v>0</v>
      </c>
      <c r="AH320" s="227">
        <f t="shared" si="20"/>
        <v>0</v>
      </c>
      <c r="AI320" s="228">
        <f t="shared" si="21"/>
        <v>0</v>
      </c>
      <c r="AJ320" s="229">
        <f t="shared" si="22"/>
        <v>0</v>
      </c>
      <c r="AN320" s="138"/>
      <c r="AO320" s="138"/>
      <c r="AP320" s="138"/>
      <c r="AQ320" s="138"/>
      <c r="AR320" s="138"/>
      <c r="AS320" s="138"/>
      <c r="AT320" s="138"/>
      <c r="AU320" s="138"/>
    </row>
    <row r="321" spans="1:47" s="139" customFormat="1" ht="13.8" x14ac:dyDescent="0.3">
      <c r="A321" s="277">
        <v>446</v>
      </c>
      <c r="B321" s="211">
        <v>446099352</v>
      </c>
      <c r="C321" s="212" t="s">
        <v>185</v>
      </c>
      <c r="D321" s="211">
        <v>99</v>
      </c>
      <c r="E321" s="212" t="s">
        <v>186</v>
      </c>
      <c r="F321" s="211">
        <v>352</v>
      </c>
      <c r="G321" s="212" t="s">
        <v>198</v>
      </c>
      <c r="H321" s="297">
        <v>2</v>
      </c>
      <c r="I321" s="202">
        <v>8959</v>
      </c>
      <c r="J321" s="202">
        <v>4919</v>
      </c>
      <c r="K321" s="202">
        <v>0</v>
      </c>
      <c r="L321" s="202">
        <v>893</v>
      </c>
      <c r="M321" s="279">
        <v>14771</v>
      </c>
      <c r="O321" s="281">
        <v>0</v>
      </c>
      <c r="P321" s="282">
        <v>0</v>
      </c>
      <c r="Q321" s="205">
        <v>0.09</v>
      </c>
      <c r="R321" s="205">
        <v>1.4045800000000002E-2</v>
      </c>
      <c r="S321" s="272">
        <f t="shared" si="23"/>
        <v>0</v>
      </c>
      <c r="U321" s="287">
        <v>27756</v>
      </c>
      <c r="V321" s="288">
        <v>0</v>
      </c>
      <c r="W321" s="288">
        <v>0</v>
      </c>
      <c r="X321" s="288">
        <v>0</v>
      </c>
      <c r="Y321" s="288">
        <v>1786</v>
      </c>
      <c r="Z321" s="279">
        <f t="shared" si="24"/>
        <v>29542</v>
      </c>
      <c r="AB321" s="275">
        <v>0</v>
      </c>
      <c r="AC321" s="204">
        <v>0</v>
      </c>
      <c r="AD321" s="202">
        <v>0</v>
      </c>
      <c r="AE321" s="202">
        <v>0</v>
      </c>
      <c r="AF321" s="276">
        <v>0</v>
      </c>
      <c r="AH321" s="227">
        <f t="shared" si="20"/>
        <v>0</v>
      </c>
      <c r="AI321" s="228">
        <f t="shared" si="21"/>
        <v>0</v>
      </c>
      <c r="AJ321" s="229">
        <f t="shared" si="22"/>
        <v>0</v>
      </c>
      <c r="AN321" s="138"/>
      <c r="AO321" s="138"/>
      <c r="AP321" s="138"/>
      <c r="AQ321" s="138"/>
      <c r="AR321" s="138"/>
      <c r="AS321" s="138"/>
      <c r="AT321" s="138"/>
      <c r="AU321" s="138"/>
    </row>
    <row r="322" spans="1:47" s="139" customFormat="1" ht="13.8" x14ac:dyDescent="0.3">
      <c r="A322" s="277">
        <v>446</v>
      </c>
      <c r="B322" s="211">
        <v>446099625</v>
      </c>
      <c r="C322" s="212" t="s">
        <v>185</v>
      </c>
      <c r="D322" s="211">
        <v>99</v>
      </c>
      <c r="E322" s="212" t="s">
        <v>186</v>
      </c>
      <c r="F322" s="211">
        <v>625</v>
      </c>
      <c r="G322" s="212" t="s">
        <v>49</v>
      </c>
      <c r="H322" s="297">
        <v>11</v>
      </c>
      <c r="I322" s="202">
        <v>11528</v>
      </c>
      <c r="J322" s="202">
        <v>2005</v>
      </c>
      <c r="K322" s="202">
        <v>0</v>
      </c>
      <c r="L322" s="202">
        <v>893</v>
      </c>
      <c r="M322" s="279">
        <v>14426</v>
      </c>
      <c r="O322" s="281">
        <v>0</v>
      </c>
      <c r="P322" s="282">
        <v>0</v>
      </c>
      <c r="Q322" s="205">
        <v>0.09</v>
      </c>
      <c r="R322" s="205">
        <v>4.0604699045540807E-3</v>
      </c>
      <c r="S322" s="272">
        <f t="shared" si="23"/>
        <v>0</v>
      </c>
      <c r="U322" s="287">
        <v>148863</v>
      </c>
      <c r="V322" s="288">
        <v>0</v>
      </c>
      <c r="W322" s="288">
        <v>0</v>
      </c>
      <c r="X322" s="288">
        <v>0</v>
      </c>
      <c r="Y322" s="288">
        <v>9823</v>
      </c>
      <c r="Z322" s="279">
        <f t="shared" si="24"/>
        <v>158686</v>
      </c>
      <c r="AB322" s="275">
        <v>0</v>
      </c>
      <c r="AC322" s="204">
        <v>0</v>
      </c>
      <c r="AD322" s="202">
        <v>0</v>
      </c>
      <c r="AE322" s="202">
        <v>0</v>
      </c>
      <c r="AF322" s="276">
        <v>0</v>
      </c>
      <c r="AH322" s="227">
        <f t="shared" si="20"/>
        <v>0</v>
      </c>
      <c r="AI322" s="228">
        <f t="shared" si="21"/>
        <v>0</v>
      </c>
      <c r="AJ322" s="229">
        <f t="shared" si="22"/>
        <v>0</v>
      </c>
      <c r="AN322" s="138"/>
      <c r="AO322" s="138"/>
      <c r="AP322" s="138"/>
      <c r="AQ322" s="138"/>
      <c r="AR322" s="138"/>
      <c r="AS322" s="138"/>
      <c r="AT322" s="138"/>
      <c r="AU322" s="138"/>
    </row>
    <row r="323" spans="1:47" s="139" customFormat="1" ht="13.8" x14ac:dyDescent="0.3">
      <c r="A323" s="277">
        <v>446</v>
      </c>
      <c r="B323" s="211">
        <v>446099650</v>
      </c>
      <c r="C323" s="212" t="s">
        <v>185</v>
      </c>
      <c r="D323" s="211">
        <v>99</v>
      </c>
      <c r="E323" s="212" t="s">
        <v>186</v>
      </c>
      <c r="F323" s="211">
        <v>650</v>
      </c>
      <c r="G323" s="212" t="s">
        <v>199</v>
      </c>
      <c r="H323" s="297">
        <v>2</v>
      </c>
      <c r="I323" s="202">
        <v>13315</v>
      </c>
      <c r="J323" s="202">
        <v>4182</v>
      </c>
      <c r="K323" s="202">
        <v>0</v>
      </c>
      <c r="L323" s="202">
        <v>893</v>
      </c>
      <c r="M323" s="279">
        <v>18390</v>
      </c>
      <c r="O323" s="281">
        <v>0</v>
      </c>
      <c r="P323" s="282">
        <v>0</v>
      </c>
      <c r="Q323" s="205">
        <v>0.09</v>
      </c>
      <c r="R323" s="205">
        <v>1.5942242359552484E-3</v>
      </c>
      <c r="S323" s="272">
        <f t="shared" si="23"/>
        <v>0</v>
      </c>
      <c r="U323" s="287">
        <v>34994</v>
      </c>
      <c r="V323" s="288">
        <v>0</v>
      </c>
      <c r="W323" s="288">
        <v>0</v>
      </c>
      <c r="X323" s="288">
        <v>0</v>
      </c>
      <c r="Y323" s="288">
        <v>1786</v>
      </c>
      <c r="Z323" s="279">
        <f t="shared" si="24"/>
        <v>36780</v>
      </c>
      <c r="AB323" s="275">
        <v>0</v>
      </c>
      <c r="AC323" s="204">
        <v>0</v>
      </c>
      <c r="AD323" s="202">
        <v>0</v>
      </c>
      <c r="AE323" s="202">
        <v>0</v>
      </c>
      <c r="AF323" s="276">
        <v>0</v>
      </c>
      <c r="AH323" s="227">
        <f t="shared" si="20"/>
        <v>0</v>
      </c>
      <c r="AI323" s="228">
        <f t="shared" si="21"/>
        <v>0</v>
      </c>
      <c r="AJ323" s="229">
        <f t="shared" si="22"/>
        <v>0</v>
      </c>
      <c r="AN323" s="138"/>
      <c r="AO323" s="138"/>
      <c r="AP323" s="138"/>
      <c r="AQ323" s="138"/>
      <c r="AR323" s="138"/>
      <c r="AS323" s="138"/>
      <c r="AT323" s="138"/>
      <c r="AU323" s="138"/>
    </row>
    <row r="324" spans="1:47" s="139" customFormat="1" ht="13.8" x14ac:dyDescent="0.3">
      <c r="A324" s="277">
        <v>446</v>
      </c>
      <c r="B324" s="211">
        <v>446099690</v>
      </c>
      <c r="C324" s="212" t="s">
        <v>185</v>
      </c>
      <c r="D324" s="211">
        <v>99</v>
      </c>
      <c r="E324" s="212" t="s">
        <v>186</v>
      </c>
      <c r="F324" s="211">
        <v>690</v>
      </c>
      <c r="G324" s="212" t="s">
        <v>200</v>
      </c>
      <c r="H324" s="297">
        <v>7</v>
      </c>
      <c r="I324" s="202">
        <v>11075</v>
      </c>
      <c r="J324" s="202">
        <v>3400</v>
      </c>
      <c r="K324" s="202">
        <v>0</v>
      </c>
      <c r="L324" s="202">
        <v>893</v>
      </c>
      <c r="M324" s="279">
        <v>15368</v>
      </c>
      <c r="O324" s="281">
        <v>0</v>
      </c>
      <c r="P324" s="282">
        <v>0</v>
      </c>
      <c r="Q324" s="205">
        <v>0.09</v>
      </c>
      <c r="R324" s="205">
        <v>5.8067661598329313E-3</v>
      </c>
      <c r="S324" s="272">
        <f t="shared" si="23"/>
        <v>0</v>
      </c>
      <c r="U324" s="287">
        <v>101325</v>
      </c>
      <c r="V324" s="288">
        <v>0</v>
      </c>
      <c r="W324" s="288">
        <v>0</v>
      </c>
      <c r="X324" s="288">
        <v>0</v>
      </c>
      <c r="Y324" s="288">
        <v>6251</v>
      </c>
      <c r="Z324" s="279">
        <f t="shared" si="24"/>
        <v>107576</v>
      </c>
      <c r="AB324" s="275">
        <v>0</v>
      </c>
      <c r="AC324" s="204">
        <v>0</v>
      </c>
      <c r="AD324" s="202">
        <v>0</v>
      </c>
      <c r="AE324" s="202">
        <v>0</v>
      </c>
      <c r="AF324" s="276">
        <v>0</v>
      </c>
      <c r="AH324" s="227">
        <f t="shared" si="20"/>
        <v>0</v>
      </c>
      <c r="AI324" s="228">
        <f t="shared" si="21"/>
        <v>0</v>
      </c>
      <c r="AJ324" s="229">
        <f t="shared" si="22"/>
        <v>0</v>
      </c>
      <c r="AN324" s="138"/>
      <c r="AO324" s="138"/>
      <c r="AP324" s="138"/>
      <c r="AQ324" s="138"/>
      <c r="AR324" s="138"/>
      <c r="AS324" s="138"/>
      <c r="AT324" s="138"/>
      <c r="AU324" s="138"/>
    </row>
    <row r="325" spans="1:47" s="139" customFormat="1" ht="13.8" x14ac:dyDescent="0.3">
      <c r="A325" s="277">
        <v>447</v>
      </c>
      <c r="B325" s="211">
        <v>447101016</v>
      </c>
      <c r="C325" s="212" t="s">
        <v>201</v>
      </c>
      <c r="D325" s="211">
        <v>101</v>
      </c>
      <c r="E325" s="212" t="s">
        <v>84</v>
      </c>
      <c r="F325" s="211">
        <v>16</v>
      </c>
      <c r="G325" s="212" t="s">
        <v>187</v>
      </c>
      <c r="H325" s="297">
        <v>1</v>
      </c>
      <c r="I325" s="202">
        <v>8773</v>
      </c>
      <c r="J325" s="202">
        <v>365</v>
      </c>
      <c r="K325" s="202">
        <v>0</v>
      </c>
      <c r="L325" s="202">
        <v>893</v>
      </c>
      <c r="M325" s="279">
        <v>10031</v>
      </c>
      <c r="O325" s="281">
        <v>6.5359477124183009E-3</v>
      </c>
      <c r="P325" s="282">
        <v>0</v>
      </c>
      <c r="Q325" s="205">
        <v>0.09</v>
      </c>
      <c r="R325" s="205">
        <v>4.9152674361417147E-2</v>
      </c>
      <c r="S325" s="272">
        <f t="shared" si="23"/>
        <v>0</v>
      </c>
      <c r="U325" s="287">
        <v>9078</v>
      </c>
      <c r="V325" s="288">
        <v>0</v>
      </c>
      <c r="W325" s="288">
        <v>0</v>
      </c>
      <c r="X325" s="288">
        <v>0</v>
      </c>
      <c r="Y325" s="288">
        <v>887</v>
      </c>
      <c r="Z325" s="279">
        <f t="shared" si="24"/>
        <v>9965</v>
      </c>
      <c r="AB325" s="275">
        <v>0</v>
      </c>
      <c r="AC325" s="204">
        <v>0</v>
      </c>
      <c r="AD325" s="202">
        <v>0</v>
      </c>
      <c r="AE325" s="202">
        <v>0</v>
      </c>
      <c r="AF325" s="276">
        <v>0</v>
      </c>
      <c r="AH325" s="227">
        <f t="shared" si="20"/>
        <v>0</v>
      </c>
      <c r="AI325" s="228">
        <f t="shared" si="21"/>
        <v>0</v>
      </c>
      <c r="AJ325" s="229">
        <f t="shared" si="22"/>
        <v>0</v>
      </c>
      <c r="AN325" s="138"/>
      <c r="AO325" s="138"/>
      <c r="AP325" s="138"/>
      <c r="AQ325" s="138"/>
      <c r="AR325" s="138"/>
      <c r="AS325" s="138"/>
      <c r="AT325" s="138"/>
      <c r="AU325" s="138"/>
    </row>
    <row r="326" spans="1:47" s="139" customFormat="1" ht="13.8" x14ac:dyDescent="0.3">
      <c r="A326" s="277">
        <v>447</v>
      </c>
      <c r="B326" s="211">
        <v>447101025</v>
      </c>
      <c r="C326" s="212" t="s">
        <v>201</v>
      </c>
      <c r="D326" s="211">
        <v>101</v>
      </c>
      <c r="E326" s="212" t="s">
        <v>84</v>
      </c>
      <c r="F326" s="211">
        <v>25</v>
      </c>
      <c r="G326" s="212" t="s">
        <v>120</v>
      </c>
      <c r="H326" s="297">
        <v>51</v>
      </c>
      <c r="I326" s="202">
        <v>9978</v>
      </c>
      <c r="J326" s="202">
        <v>3945</v>
      </c>
      <c r="K326" s="202">
        <v>0</v>
      </c>
      <c r="L326" s="202">
        <v>893</v>
      </c>
      <c r="M326" s="279">
        <v>14816</v>
      </c>
      <c r="O326" s="281">
        <v>0.33333333333333315</v>
      </c>
      <c r="P326" s="282">
        <v>0</v>
      </c>
      <c r="Q326" s="205">
        <v>0.09</v>
      </c>
      <c r="R326" s="205">
        <v>2.2728145559216779E-2</v>
      </c>
      <c r="S326" s="272">
        <f t="shared" si="23"/>
        <v>0</v>
      </c>
      <c r="U326" s="287">
        <v>705432</v>
      </c>
      <c r="V326" s="288">
        <v>0</v>
      </c>
      <c r="W326" s="288">
        <v>0</v>
      </c>
      <c r="X326" s="288">
        <v>0</v>
      </c>
      <c r="Y326" s="288">
        <v>45237</v>
      </c>
      <c r="Z326" s="279">
        <f t="shared" si="24"/>
        <v>750669</v>
      </c>
      <c r="AB326" s="275">
        <v>0</v>
      </c>
      <c r="AC326" s="204">
        <v>0</v>
      </c>
      <c r="AD326" s="202">
        <v>0</v>
      </c>
      <c r="AE326" s="202">
        <v>0</v>
      </c>
      <c r="AF326" s="276">
        <v>0</v>
      </c>
      <c r="AH326" s="227">
        <f t="shared" si="20"/>
        <v>0</v>
      </c>
      <c r="AI326" s="228">
        <f t="shared" si="21"/>
        <v>0</v>
      </c>
      <c r="AJ326" s="229">
        <f t="shared" si="22"/>
        <v>0</v>
      </c>
      <c r="AN326" s="138"/>
      <c r="AO326" s="138"/>
      <c r="AP326" s="138"/>
      <c r="AQ326" s="138"/>
      <c r="AR326" s="138"/>
      <c r="AS326" s="138"/>
      <c r="AT326" s="138"/>
      <c r="AU326" s="138"/>
    </row>
    <row r="327" spans="1:47" s="139" customFormat="1" ht="13.8" x14ac:dyDescent="0.3">
      <c r="A327" s="277">
        <v>447</v>
      </c>
      <c r="B327" s="211">
        <v>447101101</v>
      </c>
      <c r="C327" s="212" t="s">
        <v>201</v>
      </c>
      <c r="D327" s="211">
        <v>101</v>
      </c>
      <c r="E327" s="212" t="s">
        <v>84</v>
      </c>
      <c r="F327" s="211">
        <v>101</v>
      </c>
      <c r="G327" s="212" t="s">
        <v>84</v>
      </c>
      <c r="H327" s="297">
        <v>310</v>
      </c>
      <c r="I327" s="202">
        <v>9344</v>
      </c>
      <c r="J327" s="202">
        <v>2482</v>
      </c>
      <c r="K327" s="202">
        <v>0</v>
      </c>
      <c r="L327" s="202">
        <v>893</v>
      </c>
      <c r="M327" s="279">
        <v>12719</v>
      </c>
      <c r="O327" s="281">
        <v>2.0261437908496673</v>
      </c>
      <c r="P327" s="282">
        <v>0</v>
      </c>
      <c r="Q327" s="205">
        <v>0.09</v>
      </c>
      <c r="R327" s="205">
        <v>4.9083055289069699E-2</v>
      </c>
      <c r="S327" s="272">
        <f t="shared" si="23"/>
        <v>0</v>
      </c>
      <c r="U327" s="287">
        <v>3642190</v>
      </c>
      <c r="V327" s="288">
        <v>0</v>
      </c>
      <c r="W327" s="288">
        <v>0</v>
      </c>
      <c r="X327" s="288">
        <v>0</v>
      </c>
      <c r="Y327" s="288">
        <v>274970</v>
      </c>
      <c r="Z327" s="279">
        <f t="shared" si="24"/>
        <v>3917160</v>
      </c>
      <c r="AB327" s="275">
        <v>0</v>
      </c>
      <c r="AC327" s="204">
        <v>0</v>
      </c>
      <c r="AD327" s="202">
        <v>0</v>
      </c>
      <c r="AE327" s="202">
        <v>0</v>
      </c>
      <c r="AF327" s="276">
        <v>0</v>
      </c>
      <c r="AH327" s="227">
        <f t="shared" si="20"/>
        <v>0</v>
      </c>
      <c r="AI327" s="228">
        <f t="shared" si="21"/>
        <v>0</v>
      </c>
      <c r="AJ327" s="229">
        <f t="shared" si="22"/>
        <v>0</v>
      </c>
      <c r="AN327" s="138"/>
      <c r="AO327" s="138"/>
      <c r="AP327" s="138"/>
      <c r="AQ327" s="138"/>
      <c r="AR327" s="138"/>
      <c r="AS327" s="138"/>
      <c r="AT327" s="138"/>
      <c r="AU327" s="138"/>
    </row>
    <row r="328" spans="1:47" s="139" customFormat="1" ht="13.8" x14ac:dyDescent="0.3">
      <c r="A328" s="277">
        <v>447</v>
      </c>
      <c r="B328" s="211">
        <v>447101136</v>
      </c>
      <c r="C328" s="212" t="s">
        <v>201</v>
      </c>
      <c r="D328" s="211">
        <v>101</v>
      </c>
      <c r="E328" s="212" t="s">
        <v>84</v>
      </c>
      <c r="F328" s="211">
        <v>136</v>
      </c>
      <c r="G328" s="212" t="s">
        <v>85</v>
      </c>
      <c r="H328" s="297">
        <v>1</v>
      </c>
      <c r="I328" s="202">
        <v>10097.50430895213</v>
      </c>
      <c r="J328" s="202">
        <v>3323</v>
      </c>
      <c r="K328" s="202">
        <v>0</v>
      </c>
      <c r="L328" s="202">
        <v>893</v>
      </c>
      <c r="M328" s="279">
        <v>14313.50430895213</v>
      </c>
      <c r="O328" s="281">
        <v>6.5359477124183009E-3</v>
      </c>
      <c r="P328" s="282">
        <v>0</v>
      </c>
      <c r="Q328" s="205">
        <v>0.09</v>
      </c>
      <c r="R328" s="205">
        <v>4.4301650263093304E-3</v>
      </c>
      <c r="S328" s="272">
        <f t="shared" si="23"/>
        <v>0</v>
      </c>
      <c r="U328" s="287">
        <v>13333</v>
      </c>
      <c r="V328" s="288">
        <v>0</v>
      </c>
      <c r="W328" s="288">
        <v>0</v>
      </c>
      <c r="X328" s="288">
        <v>0</v>
      </c>
      <c r="Y328" s="288">
        <v>887</v>
      </c>
      <c r="Z328" s="279">
        <f t="shared" si="24"/>
        <v>14220</v>
      </c>
      <c r="AB328" s="275">
        <v>0</v>
      </c>
      <c r="AC328" s="204">
        <v>0</v>
      </c>
      <c r="AD328" s="202">
        <v>0</v>
      </c>
      <c r="AE328" s="202">
        <v>0</v>
      </c>
      <c r="AF328" s="276">
        <v>0</v>
      </c>
      <c r="AH328" s="227">
        <f t="shared" si="20"/>
        <v>0</v>
      </c>
      <c r="AI328" s="228">
        <f t="shared" si="21"/>
        <v>0</v>
      </c>
      <c r="AJ328" s="229">
        <f t="shared" si="22"/>
        <v>0</v>
      </c>
      <c r="AN328" s="138"/>
      <c r="AO328" s="138"/>
      <c r="AP328" s="138"/>
      <c r="AQ328" s="138"/>
      <c r="AR328" s="138"/>
      <c r="AS328" s="138"/>
      <c r="AT328" s="138"/>
      <c r="AU328" s="138"/>
    </row>
    <row r="329" spans="1:47" s="139" customFormat="1" ht="13.8" x14ac:dyDescent="0.3">
      <c r="A329" s="277">
        <v>447</v>
      </c>
      <c r="B329" s="211">
        <v>447101138</v>
      </c>
      <c r="C329" s="212" t="s">
        <v>201</v>
      </c>
      <c r="D329" s="211">
        <v>101</v>
      </c>
      <c r="E329" s="212" t="s">
        <v>84</v>
      </c>
      <c r="F329" s="211">
        <v>138</v>
      </c>
      <c r="G329" s="212" t="s">
        <v>202</v>
      </c>
      <c r="H329" s="297">
        <v>2</v>
      </c>
      <c r="I329" s="202">
        <v>9041</v>
      </c>
      <c r="J329" s="202">
        <v>3749</v>
      </c>
      <c r="K329" s="202">
        <v>0</v>
      </c>
      <c r="L329" s="202">
        <v>893</v>
      </c>
      <c r="M329" s="279">
        <v>13683</v>
      </c>
      <c r="O329" s="281">
        <v>1.3071895424836602E-2</v>
      </c>
      <c r="P329" s="282">
        <v>0</v>
      </c>
      <c r="Q329" s="205">
        <v>0.09</v>
      </c>
      <c r="R329" s="205">
        <v>1.7615621904709449E-3</v>
      </c>
      <c r="S329" s="272">
        <f t="shared" si="23"/>
        <v>0</v>
      </c>
      <c r="U329" s="287">
        <v>25412</v>
      </c>
      <c r="V329" s="288">
        <v>0</v>
      </c>
      <c r="W329" s="288">
        <v>0</v>
      </c>
      <c r="X329" s="288">
        <v>0</v>
      </c>
      <c r="Y329" s="288">
        <v>1774</v>
      </c>
      <c r="Z329" s="279">
        <f t="shared" si="24"/>
        <v>27186</v>
      </c>
      <c r="AB329" s="275">
        <v>0</v>
      </c>
      <c r="AC329" s="204">
        <v>0</v>
      </c>
      <c r="AD329" s="202">
        <v>0</v>
      </c>
      <c r="AE329" s="202">
        <v>0</v>
      </c>
      <c r="AF329" s="276">
        <v>0</v>
      </c>
      <c r="AH329" s="227">
        <f t="shared" si="20"/>
        <v>0</v>
      </c>
      <c r="AI329" s="228">
        <f t="shared" si="21"/>
        <v>0</v>
      </c>
      <c r="AJ329" s="229">
        <f t="shared" si="22"/>
        <v>0</v>
      </c>
      <c r="AN329" s="138"/>
      <c r="AO329" s="138"/>
      <c r="AP329" s="138"/>
      <c r="AQ329" s="138"/>
      <c r="AR329" s="138"/>
      <c r="AS329" s="138"/>
      <c r="AT329" s="138"/>
      <c r="AU329" s="138"/>
    </row>
    <row r="330" spans="1:47" s="139" customFormat="1" ht="13.8" x14ac:dyDescent="0.3">
      <c r="A330" s="277">
        <v>447</v>
      </c>
      <c r="B330" s="211">
        <v>447101139</v>
      </c>
      <c r="C330" s="212" t="s">
        <v>201</v>
      </c>
      <c r="D330" s="211">
        <v>101</v>
      </c>
      <c r="E330" s="212" t="s">
        <v>84</v>
      </c>
      <c r="F330" s="211">
        <v>139</v>
      </c>
      <c r="G330" s="212" t="s">
        <v>86</v>
      </c>
      <c r="H330" s="297">
        <v>1</v>
      </c>
      <c r="I330" s="202">
        <v>10557.027273223794</v>
      </c>
      <c r="J330" s="202">
        <v>3655</v>
      </c>
      <c r="K330" s="202">
        <v>0</v>
      </c>
      <c r="L330" s="202">
        <v>893</v>
      </c>
      <c r="M330" s="279">
        <v>15105.027273223794</v>
      </c>
      <c r="O330" s="281">
        <v>6.5359477124183009E-3</v>
      </c>
      <c r="P330" s="282">
        <v>0</v>
      </c>
      <c r="Q330" s="205">
        <v>0.09</v>
      </c>
      <c r="R330" s="205">
        <v>3.7873387433055784E-3</v>
      </c>
      <c r="S330" s="272">
        <f t="shared" si="23"/>
        <v>0</v>
      </c>
      <c r="U330" s="287">
        <v>14119</v>
      </c>
      <c r="V330" s="288">
        <v>0</v>
      </c>
      <c r="W330" s="288">
        <v>0</v>
      </c>
      <c r="X330" s="288">
        <v>0</v>
      </c>
      <c r="Y330" s="288">
        <v>887</v>
      </c>
      <c r="Z330" s="279">
        <f t="shared" si="24"/>
        <v>15006</v>
      </c>
      <c r="AB330" s="275">
        <v>0</v>
      </c>
      <c r="AC330" s="204">
        <v>0</v>
      </c>
      <c r="AD330" s="202">
        <v>0</v>
      </c>
      <c r="AE330" s="202">
        <v>0</v>
      </c>
      <c r="AF330" s="276">
        <v>0</v>
      </c>
      <c r="AH330" s="227">
        <f t="shared" ref="AH330:AH393" si="25">IFERROR(VLOOKUP($B330,_18PJ,7,FALSE),0)</f>
        <v>0</v>
      </c>
      <c r="AI330" s="228">
        <f t="shared" ref="AI330:AI393" si="26">IFERROR(VLOOKUP($B330,_18PJ,8,FALSE),0)</f>
        <v>0</v>
      </c>
      <c r="AJ330" s="229">
        <f t="shared" ref="AJ330:AJ393" si="27">IFERROR(VLOOKUP($B330,_18PJ,9,FALSE),0)</f>
        <v>0</v>
      </c>
      <c r="AN330" s="138"/>
      <c r="AO330" s="138"/>
      <c r="AP330" s="138"/>
      <c r="AQ330" s="138"/>
      <c r="AR330" s="138"/>
      <c r="AS330" s="138"/>
      <c r="AT330" s="138"/>
      <c r="AU330" s="138"/>
    </row>
    <row r="331" spans="1:47" s="139" customFormat="1" ht="13.8" x14ac:dyDescent="0.3">
      <c r="A331" s="277">
        <v>447</v>
      </c>
      <c r="B331" s="211">
        <v>447101177</v>
      </c>
      <c r="C331" s="212" t="s">
        <v>201</v>
      </c>
      <c r="D331" s="211">
        <v>101</v>
      </c>
      <c r="E331" s="212" t="s">
        <v>84</v>
      </c>
      <c r="F331" s="211">
        <v>177</v>
      </c>
      <c r="G331" s="212" t="s">
        <v>127</v>
      </c>
      <c r="H331" s="297">
        <v>10</v>
      </c>
      <c r="I331" s="202">
        <v>9480</v>
      </c>
      <c r="J331" s="202">
        <v>3981</v>
      </c>
      <c r="K331" s="202">
        <v>0</v>
      </c>
      <c r="L331" s="202">
        <v>893</v>
      </c>
      <c r="M331" s="279">
        <v>14354</v>
      </c>
      <c r="O331" s="281">
        <v>6.5359477124182996E-2</v>
      </c>
      <c r="P331" s="282">
        <v>0</v>
      </c>
      <c r="Q331" s="205">
        <v>0.09</v>
      </c>
      <c r="R331" s="205">
        <v>6.1929634020245232E-3</v>
      </c>
      <c r="S331" s="272">
        <f t="shared" ref="S331:S394" si="28">IFERROR(X331/H331,0)</f>
        <v>0</v>
      </c>
      <c r="U331" s="287">
        <v>133730</v>
      </c>
      <c r="V331" s="288">
        <v>0</v>
      </c>
      <c r="W331" s="288">
        <v>0</v>
      </c>
      <c r="X331" s="288">
        <v>0</v>
      </c>
      <c r="Y331" s="288">
        <v>8870</v>
      </c>
      <c r="Z331" s="279">
        <f t="shared" ref="Z331:Z394" si="29">SUM(U331:Y331)</f>
        <v>142600</v>
      </c>
      <c r="AB331" s="275">
        <v>0</v>
      </c>
      <c r="AC331" s="204">
        <v>0</v>
      </c>
      <c r="AD331" s="202">
        <v>0</v>
      </c>
      <c r="AE331" s="202">
        <v>0</v>
      </c>
      <c r="AF331" s="276">
        <v>0</v>
      </c>
      <c r="AH331" s="227">
        <f t="shared" si="25"/>
        <v>0</v>
      </c>
      <c r="AI331" s="228">
        <f t="shared" si="26"/>
        <v>0</v>
      </c>
      <c r="AJ331" s="229">
        <f t="shared" si="27"/>
        <v>0</v>
      </c>
      <c r="AN331" s="138"/>
      <c r="AO331" s="138"/>
      <c r="AP331" s="138"/>
      <c r="AQ331" s="138"/>
      <c r="AR331" s="138"/>
      <c r="AS331" s="138"/>
      <c r="AT331" s="138"/>
      <c r="AU331" s="138"/>
    </row>
    <row r="332" spans="1:47" s="139" customFormat="1" ht="13.8" x14ac:dyDescent="0.3">
      <c r="A332" s="277">
        <v>447</v>
      </c>
      <c r="B332" s="211">
        <v>447101185</v>
      </c>
      <c r="C332" s="212" t="s">
        <v>201</v>
      </c>
      <c r="D332" s="211">
        <v>101</v>
      </c>
      <c r="E332" s="212" t="s">
        <v>84</v>
      </c>
      <c r="F332" s="211">
        <v>185</v>
      </c>
      <c r="G332" s="212" t="s">
        <v>88</v>
      </c>
      <c r="H332" s="297">
        <v>27</v>
      </c>
      <c r="I332" s="202">
        <v>10134</v>
      </c>
      <c r="J332" s="202">
        <v>1887</v>
      </c>
      <c r="K332" s="202">
        <v>0</v>
      </c>
      <c r="L332" s="202">
        <v>893</v>
      </c>
      <c r="M332" s="279">
        <v>12914</v>
      </c>
      <c r="O332" s="281">
        <v>0.17647058823529418</v>
      </c>
      <c r="P332" s="282">
        <v>0</v>
      </c>
      <c r="Q332" s="205">
        <v>0.09</v>
      </c>
      <c r="R332" s="205">
        <v>5.7173879496619662E-3</v>
      </c>
      <c r="S332" s="272">
        <f t="shared" si="28"/>
        <v>0</v>
      </c>
      <c r="U332" s="287">
        <v>322434</v>
      </c>
      <c r="V332" s="288">
        <v>0</v>
      </c>
      <c r="W332" s="288">
        <v>0</v>
      </c>
      <c r="X332" s="288">
        <v>0</v>
      </c>
      <c r="Y332" s="288">
        <v>23949</v>
      </c>
      <c r="Z332" s="279">
        <f t="shared" si="29"/>
        <v>346383</v>
      </c>
      <c r="AB332" s="275">
        <v>0</v>
      </c>
      <c r="AC332" s="204">
        <v>0</v>
      </c>
      <c r="AD332" s="202">
        <v>0</v>
      </c>
      <c r="AE332" s="202">
        <v>0</v>
      </c>
      <c r="AF332" s="276">
        <v>0</v>
      </c>
      <c r="AH332" s="227">
        <f t="shared" si="25"/>
        <v>0</v>
      </c>
      <c r="AI332" s="228">
        <f t="shared" si="26"/>
        <v>0</v>
      </c>
      <c r="AJ332" s="229">
        <f t="shared" si="27"/>
        <v>0</v>
      </c>
      <c r="AN332" s="138"/>
      <c r="AO332" s="138"/>
      <c r="AP332" s="138"/>
      <c r="AQ332" s="138"/>
      <c r="AR332" s="138"/>
      <c r="AS332" s="138"/>
      <c r="AT332" s="138"/>
      <c r="AU332" s="138"/>
    </row>
    <row r="333" spans="1:47" s="139" customFormat="1" ht="13.8" x14ac:dyDescent="0.3">
      <c r="A333" s="277">
        <v>447</v>
      </c>
      <c r="B333" s="211">
        <v>447101187</v>
      </c>
      <c r="C333" s="212" t="s">
        <v>201</v>
      </c>
      <c r="D333" s="211">
        <v>101</v>
      </c>
      <c r="E333" s="212" t="s">
        <v>84</v>
      </c>
      <c r="F333" s="211">
        <v>187</v>
      </c>
      <c r="G333" s="212" t="s">
        <v>89</v>
      </c>
      <c r="H333" s="297">
        <v>3</v>
      </c>
      <c r="I333" s="202">
        <v>9853</v>
      </c>
      <c r="J333" s="202">
        <v>4477</v>
      </c>
      <c r="K333" s="202">
        <v>0</v>
      </c>
      <c r="L333" s="202">
        <v>893</v>
      </c>
      <c r="M333" s="279">
        <v>15223</v>
      </c>
      <c r="O333" s="281">
        <v>1.9607843137254902E-2</v>
      </c>
      <c r="P333" s="282">
        <v>0</v>
      </c>
      <c r="Q333" s="205">
        <v>0.09</v>
      </c>
      <c r="R333" s="205">
        <v>3.1043892363614139E-3</v>
      </c>
      <c r="S333" s="272">
        <f t="shared" si="28"/>
        <v>0</v>
      </c>
      <c r="U333" s="287">
        <v>42708</v>
      </c>
      <c r="V333" s="288">
        <v>0</v>
      </c>
      <c r="W333" s="288">
        <v>0</v>
      </c>
      <c r="X333" s="288">
        <v>0</v>
      </c>
      <c r="Y333" s="288">
        <v>2661</v>
      </c>
      <c r="Z333" s="279">
        <f t="shared" si="29"/>
        <v>45369</v>
      </c>
      <c r="AB333" s="275">
        <v>0</v>
      </c>
      <c r="AC333" s="204">
        <v>0</v>
      </c>
      <c r="AD333" s="202">
        <v>0</v>
      </c>
      <c r="AE333" s="202">
        <v>0</v>
      </c>
      <c r="AF333" s="276">
        <v>0</v>
      </c>
      <c r="AH333" s="227">
        <f t="shared" si="25"/>
        <v>0</v>
      </c>
      <c r="AI333" s="228">
        <f t="shared" si="26"/>
        <v>0</v>
      </c>
      <c r="AJ333" s="229">
        <f t="shared" si="27"/>
        <v>0</v>
      </c>
      <c r="AN333" s="138"/>
      <c r="AO333" s="138"/>
      <c r="AP333" s="138"/>
      <c r="AQ333" s="138"/>
      <c r="AR333" s="138"/>
      <c r="AS333" s="138"/>
      <c r="AT333" s="138"/>
      <c r="AU333" s="138"/>
    </row>
    <row r="334" spans="1:47" s="139" customFormat="1" ht="13.8" x14ac:dyDescent="0.3">
      <c r="A334" s="277">
        <v>447</v>
      </c>
      <c r="B334" s="211">
        <v>447101198</v>
      </c>
      <c r="C334" s="212" t="s">
        <v>201</v>
      </c>
      <c r="D334" s="211">
        <v>101</v>
      </c>
      <c r="E334" s="212" t="s">
        <v>84</v>
      </c>
      <c r="F334" s="211">
        <v>198</v>
      </c>
      <c r="G334" s="212" t="s">
        <v>39</v>
      </c>
      <c r="H334" s="297">
        <v>1</v>
      </c>
      <c r="I334" s="202">
        <v>10156.281639000543</v>
      </c>
      <c r="J334" s="202">
        <v>4209</v>
      </c>
      <c r="K334" s="202">
        <v>0</v>
      </c>
      <c r="L334" s="202">
        <v>893</v>
      </c>
      <c r="M334" s="279">
        <v>15258.281639000543</v>
      </c>
      <c r="O334" s="281">
        <v>6.5359477124183009E-3</v>
      </c>
      <c r="P334" s="282">
        <v>0</v>
      </c>
      <c r="Q334" s="205">
        <v>0.09</v>
      </c>
      <c r="R334" s="205">
        <v>5.1979083513333272E-3</v>
      </c>
      <c r="S334" s="272">
        <f t="shared" si="28"/>
        <v>0</v>
      </c>
      <c r="U334" s="287">
        <v>14271</v>
      </c>
      <c r="V334" s="288">
        <v>0</v>
      </c>
      <c r="W334" s="288">
        <v>0</v>
      </c>
      <c r="X334" s="288">
        <v>0</v>
      </c>
      <c r="Y334" s="288">
        <v>887</v>
      </c>
      <c r="Z334" s="279">
        <f t="shared" si="29"/>
        <v>15158</v>
      </c>
      <c r="AB334" s="275">
        <v>0</v>
      </c>
      <c r="AC334" s="204">
        <v>0</v>
      </c>
      <c r="AD334" s="202">
        <v>0</v>
      </c>
      <c r="AE334" s="202">
        <v>0</v>
      </c>
      <c r="AF334" s="276">
        <v>0</v>
      </c>
      <c r="AH334" s="227">
        <f t="shared" si="25"/>
        <v>0</v>
      </c>
      <c r="AI334" s="228">
        <f t="shared" si="26"/>
        <v>0</v>
      </c>
      <c r="AJ334" s="229">
        <f t="shared" si="27"/>
        <v>0</v>
      </c>
      <c r="AN334" s="138"/>
      <c r="AO334" s="138"/>
      <c r="AP334" s="138"/>
      <c r="AQ334" s="138"/>
      <c r="AR334" s="138"/>
      <c r="AS334" s="138"/>
      <c r="AT334" s="138"/>
      <c r="AU334" s="138"/>
    </row>
    <row r="335" spans="1:47" s="139" customFormat="1" ht="13.8" x14ac:dyDescent="0.3">
      <c r="A335" s="277">
        <v>447</v>
      </c>
      <c r="B335" s="211">
        <v>447101208</v>
      </c>
      <c r="C335" s="212" t="s">
        <v>201</v>
      </c>
      <c r="D335" s="211">
        <v>101</v>
      </c>
      <c r="E335" s="212" t="s">
        <v>84</v>
      </c>
      <c r="F335" s="211">
        <v>208</v>
      </c>
      <c r="G335" s="212" t="s">
        <v>192</v>
      </c>
      <c r="H335" s="297">
        <v>1</v>
      </c>
      <c r="I335" s="202">
        <v>9569.3387698781826</v>
      </c>
      <c r="J335" s="202">
        <v>5619</v>
      </c>
      <c r="K335" s="202">
        <v>0</v>
      </c>
      <c r="L335" s="202">
        <v>893</v>
      </c>
      <c r="M335" s="279">
        <v>16081.338769878183</v>
      </c>
      <c r="O335" s="281">
        <v>6.5359477124183009E-3</v>
      </c>
      <c r="P335" s="282">
        <v>0</v>
      </c>
      <c r="Q335" s="205">
        <v>0.09</v>
      </c>
      <c r="R335" s="205">
        <v>3.1610451310977259E-3</v>
      </c>
      <c r="S335" s="272">
        <f t="shared" si="28"/>
        <v>0</v>
      </c>
      <c r="U335" s="287">
        <v>15089</v>
      </c>
      <c r="V335" s="288">
        <v>0</v>
      </c>
      <c r="W335" s="288">
        <v>0</v>
      </c>
      <c r="X335" s="288">
        <v>0</v>
      </c>
      <c r="Y335" s="288">
        <v>887</v>
      </c>
      <c r="Z335" s="279">
        <f t="shared" si="29"/>
        <v>15976</v>
      </c>
      <c r="AB335" s="275">
        <v>0</v>
      </c>
      <c r="AC335" s="204">
        <v>0</v>
      </c>
      <c r="AD335" s="202">
        <v>0</v>
      </c>
      <c r="AE335" s="202">
        <v>0</v>
      </c>
      <c r="AF335" s="276">
        <v>0</v>
      </c>
      <c r="AH335" s="227">
        <f t="shared" si="25"/>
        <v>0</v>
      </c>
      <c r="AI335" s="228">
        <f t="shared" si="26"/>
        <v>0</v>
      </c>
      <c r="AJ335" s="229">
        <f t="shared" si="27"/>
        <v>0</v>
      </c>
      <c r="AN335" s="138"/>
      <c r="AO335" s="138"/>
      <c r="AP335" s="138"/>
      <c r="AQ335" s="138"/>
      <c r="AR335" s="138"/>
      <c r="AS335" s="138"/>
      <c r="AT335" s="138"/>
      <c r="AU335" s="138"/>
    </row>
    <row r="336" spans="1:47" s="139" customFormat="1" ht="13.8" x14ac:dyDescent="0.3">
      <c r="A336" s="277">
        <v>447</v>
      </c>
      <c r="B336" s="211">
        <v>447101212</v>
      </c>
      <c r="C336" s="212" t="s">
        <v>201</v>
      </c>
      <c r="D336" s="211">
        <v>101</v>
      </c>
      <c r="E336" s="212" t="s">
        <v>84</v>
      </c>
      <c r="F336" s="211">
        <v>212</v>
      </c>
      <c r="G336" s="212" t="s">
        <v>41</v>
      </c>
      <c r="H336" s="297">
        <v>1</v>
      </c>
      <c r="I336" s="202">
        <v>9131</v>
      </c>
      <c r="J336" s="202">
        <v>2062</v>
      </c>
      <c r="K336" s="202">
        <v>0</v>
      </c>
      <c r="L336" s="202">
        <v>893</v>
      </c>
      <c r="M336" s="279">
        <v>12086</v>
      </c>
      <c r="O336" s="281">
        <v>6.5359477124183009E-3</v>
      </c>
      <c r="P336" s="282">
        <v>0</v>
      </c>
      <c r="Q336" s="205">
        <v>0.09</v>
      </c>
      <c r="R336" s="205">
        <v>3.3257809356156118E-2</v>
      </c>
      <c r="S336" s="272">
        <f t="shared" si="28"/>
        <v>0</v>
      </c>
      <c r="U336" s="287">
        <v>11120</v>
      </c>
      <c r="V336" s="288">
        <v>0</v>
      </c>
      <c r="W336" s="288">
        <v>0</v>
      </c>
      <c r="X336" s="288">
        <v>0</v>
      </c>
      <c r="Y336" s="288">
        <v>887</v>
      </c>
      <c r="Z336" s="279">
        <f t="shared" si="29"/>
        <v>12007</v>
      </c>
      <c r="AB336" s="275">
        <v>0</v>
      </c>
      <c r="AC336" s="204">
        <v>0</v>
      </c>
      <c r="AD336" s="202">
        <v>0</v>
      </c>
      <c r="AE336" s="202">
        <v>0</v>
      </c>
      <c r="AF336" s="276">
        <v>0</v>
      </c>
      <c r="AH336" s="227">
        <f t="shared" si="25"/>
        <v>0</v>
      </c>
      <c r="AI336" s="228">
        <f t="shared" si="26"/>
        <v>0</v>
      </c>
      <c r="AJ336" s="229">
        <f t="shared" si="27"/>
        <v>0</v>
      </c>
      <c r="AN336" s="138"/>
      <c r="AO336" s="138"/>
      <c r="AP336" s="138"/>
      <c r="AQ336" s="138"/>
      <c r="AR336" s="138"/>
      <c r="AS336" s="138"/>
      <c r="AT336" s="138"/>
      <c r="AU336" s="138"/>
    </row>
    <row r="337" spans="1:47" s="139" customFormat="1" ht="13.8" x14ac:dyDescent="0.3">
      <c r="A337" s="277">
        <v>447</v>
      </c>
      <c r="B337" s="211">
        <v>447101214</v>
      </c>
      <c r="C337" s="212" t="s">
        <v>201</v>
      </c>
      <c r="D337" s="211">
        <v>101</v>
      </c>
      <c r="E337" s="212" t="s">
        <v>84</v>
      </c>
      <c r="F337" s="211">
        <v>214</v>
      </c>
      <c r="G337" s="212" t="s">
        <v>203</v>
      </c>
      <c r="H337" s="297">
        <v>1</v>
      </c>
      <c r="I337" s="202">
        <v>8773</v>
      </c>
      <c r="J337" s="202">
        <v>1668</v>
      </c>
      <c r="K337" s="202">
        <v>0</v>
      </c>
      <c r="L337" s="202">
        <v>893</v>
      </c>
      <c r="M337" s="279">
        <v>11334</v>
      </c>
      <c r="O337" s="281">
        <v>6.5359477124183009E-3</v>
      </c>
      <c r="P337" s="282">
        <v>0</v>
      </c>
      <c r="Q337" s="205">
        <v>0.09</v>
      </c>
      <c r="R337" s="205">
        <v>7.1617815318937442E-4</v>
      </c>
      <c r="S337" s="272">
        <f t="shared" si="28"/>
        <v>0</v>
      </c>
      <c r="U337" s="287">
        <v>10373</v>
      </c>
      <c r="V337" s="288">
        <v>0</v>
      </c>
      <c r="W337" s="288">
        <v>0</v>
      </c>
      <c r="X337" s="288">
        <v>0</v>
      </c>
      <c r="Y337" s="288">
        <v>887</v>
      </c>
      <c r="Z337" s="279">
        <f t="shared" si="29"/>
        <v>11260</v>
      </c>
      <c r="AB337" s="275">
        <v>0</v>
      </c>
      <c r="AC337" s="204">
        <v>0</v>
      </c>
      <c r="AD337" s="202">
        <v>0</v>
      </c>
      <c r="AE337" s="202">
        <v>0</v>
      </c>
      <c r="AF337" s="276">
        <v>0</v>
      </c>
      <c r="AH337" s="227">
        <f t="shared" si="25"/>
        <v>0</v>
      </c>
      <c r="AI337" s="228">
        <f t="shared" si="26"/>
        <v>0</v>
      </c>
      <c r="AJ337" s="229">
        <f t="shared" si="27"/>
        <v>0</v>
      </c>
      <c r="AN337" s="138"/>
      <c r="AO337" s="138"/>
      <c r="AP337" s="138"/>
      <c r="AQ337" s="138"/>
      <c r="AR337" s="138"/>
      <c r="AS337" s="138"/>
      <c r="AT337" s="138"/>
      <c r="AU337" s="138"/>
    </row>
    <row r="338" spans="1:47" s="139" customFormat="1" ht="13.8" x14ac:dyDescent="0.3">
      <c r="A338" s="277">
        <v>447</v>
      </c>
      <c r="B338" s="211">
        <v>447101220</v>
      </c>
      <c r="C338" s="212" t="s">
        <v>201</v>
      </c>
      <c r="D338" s="211">
        <v>101</v>
      </c>
      <c r="E338" s="212" t="s">
        <v>84</v>
      </c>
      <c r="F338" s="211">
        <v>220</v>
      </c>
      <c r="G338" s="212" t="s">
        <v>42</v>
      </c>
      <c r="H338" s="297">
        <v>4</v>
      </c>
      <c r="I338" s="202">
        <v>11093.762837015447</v>
      </c>
      <c r="J338" s="202">
        <v>4420</v>
      </c>
      <c r="K338" s="202">
        <v>0</v>
      </c>
      <c r="L338" s="202">
        <v>893</v>
      </c>
      <c r="M338" s="279">
        <v>16406.762837015449</v>
      </c>
      <c r="O338" s="281">
        <v>2.6143790849673203E-2</v>
      </c>
      <c r="P338" s="282">
        <v>0</v>
      </c>
      <c r="Q338" s="205">
        <v>0.09</v>
      </c>
      <c r="R338" s="205">
        <v>1.4823609411200473E-2</v>
      </c>
      <c r="S338" s="272">
        <f t="shared" si="28"/>
        <v>0</v>
      </c>
      <c r="U338" s="287">
        <v>61648</v>
      </c>
      <c r="V338" s="288">
        <v>0</v>
      </c>
      <c r="W338" s="288">
        <v>0</v>
      </c>
      <c r="X338" s="288">
        <v>0</v>
      </c>
      <c r="Y338" s="288">
        <v>3548</v>
      </c>
      <c r="Z338" s="279">
        <f t="shared" si="29"/>
        <v>65196</v>
      </c>
      <c r="AB338" s="275">
        <v>0</v>
      </c>
      <c r="AC338" s="204">
        <v>0</v>
      </c>
      <c r="AD338" s="202">
        <v>0</v>
      </c>
      <c r="AE338" s="202">
        <v>0</v>
      </c>
      <c r="AF338" s="276">
        <v>0</v>
      </c>
      <c r="AH338" s="227">
        <f t="shared" si="25"/>
        <v>0</v>
      </c>
      <c r="AI338" s="228">
        <f t="shared" si="26"/>
        <v>0</v>
      </c>
      <c r="AJ338" s="229">
        <f t="shared" si="27"/>
        <v>0</v>
      </c>
      <c r="AN338" s="138"/>
      <c r="AO338" s="138"/>
      <c r="AP338" s="138"/>
      <c r="AQ338" s="138"/>
      <c r="AR338" s="138"/>
      <c r="AS338" s="138"/>
      <c r="AT338" s="138"/>
      <c r="AU338" s="138"/>
    </row>
    <row r="339" spans="1:47" s="139" customFormat="1" ht="13.8" x14ac:dyDescent="0.3">
      <c r="A339" s="277">
        <v>447</v>
      </c>
      <c r="B339" s="211">
        <v>447101238</v>
      </c>
      <c r="C339" s="212" t="s">
        <v>201</v>
      </c>
      <c r="D339" s="211">
        <v>101</v>
      </c>
      <c r="E339" s="212" t="s">
        <v>84</v>
      </c>
      <c r="F339" s="211">
        <v>238</v>
      </c>
      <c r="G339" s="212" t="s">
        <v>194</v>
      </c>
      <c r="H339" s="297">
        <v>7</v>
      </c>
      <c r="I339" s="202">
        <v>9710</v>
      </c>
      <c r="J339" s="202">
        <v>6541</v>
      </c>
      <c r="K339" s="202">
        <v>0</v>
      </c>
      <c r="L339" s="202">
        <v>893</v>
      </c>
      <c r="M339" s="279">
        <v>17144</v>
      </c>
      <c r="O339" s="281">
        <v>4.5751633986928102E-2</v>
      </c>
      <c r="P339" s="282">
        <v>0</v>
      </c>
      <c r="Q339" s="205">
        <v>0.09</v>
      </c>
      <c r="R339" s="205">
        <v>5.2456461281120886E-2</v>
      </c>
      <c r="S339" s="272">
        <f t="shared" si="28"/>
        <v>0</v>
      </c>
      <c r="U339" s="287">
        <v>113015</v>
      </c>
      <c r="V339" s="288">
        <v>0</v>
      </c>
      <c r="W339" s="288">
        <v>0</v>
      </c>
      <c r="X339" s="288">
        <v>0</v>
      </c>
      <c r="Y339" s="288">
        <v>6209</v>
      </c>
      <c r="Z339" s="279">
        <f t="shared" si="29"/>
        <v>119224</v>
      </c>
      <c r="AB339" s="275">
        <v>0</v>
      </c>
      <c r="AC339" s="204">
        <v>0</v>
      </c>
      <c r="AD339" s="202">
        <v>0</v>
      </c>
      <c r="AE339" s="202">
        <v>0</v>
      </c>
      <c r="AF339" s="276">
        <v>0</v>
      </c>
      <c r="AH339" s="227">
        <f t="shared" si="25"/>
        <v>0</v>
      </c>
      <c r="AI339" s="228">
        <f t="shared" si="26"/>
        <v>0</v>
      </c>
      <c r="AJ339" s="229">
        <f t="shared" si="27"/>
        <v>0</v>
      </c>
      <c r="AN339" s="138"/>
      <c r="AO339" s="138"/>
      <c r="AP339" s="138"/>
      <c r="AQ339" s="138"/>
      <c r="AR339" s="138"/>
      <c r="AS339" s="138"/>
      <c r="AT339" s="138"/>
      <c r="AU339" s="138"/>
    </row>
    <row r="340" spans="1:47" s="139" customFormat="1" ht="13.8" x14ac:dyDescent="0.3">
      <c r="A340" s="277">
        <v>447</v>
      </c>
      <c r="B340" s="211">
        <v>447101265</v>
      </c>
      <c r="C340" s="212" t="s">
        <v>201</v>
      </c>
      <c r="D340" s="211">
        <v>101</v>
      </c>
      <c r="E340" s="212" t="s">
        <v>84</v>
      </c>
      <c r="F340" s="211">
        <v>265</v>
      </c>
      <c r="G340" s="212" t="s">
        <v>509</v>
      </c>
      <c r="H340" s="297">
        <v>1</v>
      </c>
      <c r="I340" s="202">
        <v>10061.185593812374</v>
      </c>
      <c r="J340" s="202">
        <v>4689</v>
      </c>
      <c r="K340" s="202">
        <v>0</v>
      </c>
      <c r="L340" s="202">
        <v>893</v>
      </c>
      <c r="M340" s="279">
        <v>15643.185593812374</v>
      </c>
      <c r="O340" s="281">
        <v>6.5359477124183009E-3</v>
      </c>
      <c r="P340" s="282">
        <v>0</v>
      </c>
      <c r="Q340" s="205">
        <v>0.09</v>
      </c>
      <c r="R340" s="205">
        <v>4.9838533248590692E-4</v>
      </c>
      <c r="S340" s="272">
        <f t="shared" si="28"/>
        <v>0</v>
      </c>
      <c r="U340" s="287">
        <v>14654</v>
      </c>
      <c r="V340" s="288">
        <v>0</v>
      </c>
      <c r="W340" s="288">
        <v>0</v>
      </c>
      <c r="X340" s="288">
        <v>0</v>
      </c>
      <c r="Y340" s="288">
        <v>887</v>
      </c>
      <c r="Z340" s="279">
        <f t="shared" si="29"/>
        <v>15541</v>
      </c>
      <c r="AB340" s="275">
        <v>0</v>
      </c>
      <c r="AC340" s="204">
        <v>0</v>
      </c>
      <c r="AD340" s="202">
        <v>0</v>
      </c>
      <c r="AE340" s="202">
        <v>0</v>
      </c>
      <c r="AF340" s="276">
        <v>0</v>
      </c>
      <c r="AH340" s="227">
        <f t="shared" si="25"/>
        <v>0</v>
      </c>
      <c r="AI340" s="228">
        <f t="shared" si="26"/>
        <v>0</v>
      </c>
      <c r="AJ340" s="229">
        <f t="shared" si="27"/>
        <v>0</v>
      </c>
      <c r="AN340" s="138"/>
      <c r="AO340" s="138"/>
      <c r="AP340" s="138"/>
      <c r="AQ340" s="138"/>
      <c r="AR340" s="138"/>
      <c r="AS340" s="138"/>
      <c r="AT340" s="138"/>
      <c r="AU340" s="138"/>
    </row>
    <row r="341" spans="1:47" s="139" customFormat="1" ht="13.8" x14ac:dyDescent="0.3">
      <c r="A341" s="277">
        <v>447</v>
      </c>
      <c r="B341" s="211">
        <v>447101307</v>
      </c>
      <c r="C341" s="212" t="s">
        <v>201</v>
      </c>
      <c r="D341" s="211">
        <v>101</v>
      </c>
      <c r="E341" s="212" t="s">
        <v>84</v>
      </c>
      <c r="F341" s="211">
        <v>307</v>
      </c>
      <c r="G341" s="212" t="s">
        <v>76</v>
      </c>
      <c r="H341" s="297">
        <v>3</v>
      </c>
      <c r="I341" s="202">
        <v>9429</v>
      </c>
      <c r="J341" s="202">
        <v>3703</v>
      </c>
      <c r="K341" s="202">
        <v>0</v>
      </c>
      <c r="L341" s="202">
        <v>893</v>
      </c>
      <c r="M341" s="279">
        <v>14025</v>
      </c>
      <c r="O341" s="281">
        <v>1.9607843137254902E-2</v>
      </c>
      <c r="P341" s="282">
        <v>0</v>
      </c>
      <c r="Q341" s="205">
        <v>0.09</v>
      </c>
      <c r="R341" s="205">
        <v>8.5177116063525592E-3</v>
      </c>
      <c r="S341" s="272">
        <f t="shared" si="28"/>
        <v>0</v>
      </c>
      <c r="U341" s="287">
        <v>39138</v>
      </c>
      <c r="V341" s="288">
        <v>0</v>
      </c>
      <c r="W341" s="288">
        <v>0</v>
      </c>
      <c r="X341" s="288">
        <v>0</v>
      </c>
      <c r="Y341" s="288">
        <v>2661</v>
      </c>
      <c r="Z341" s="279">
        <f t="shared" si="29"/>
        <v>41799</v>
      </c>
      <c r="AB341" s="275">
        <v>0</v>
      </c>
      <c r="AC341" s="204">
        <v>0</v>
      </c>
      <c r="AD341" s="202">
        <v>0</v>
      </c>
      <c r="AE341" s="202">
        <v>0</v>
      </c>
      <c r="AF341" s="276">
        <v>0</v>
      </c>
      <c r="AH341" s="227">
        <f t="shared" si="25"/>
        <v>0</v>
      </c>
      <c r="AI341" s="228">
        <f t="shared" si="26"/>
        <v>0</v>
      </c>
      <c r="AJ341" s="229">
        <f t="shared" si="27"/>
        <v>0</v>
      </c>
      <c r="AN341" s="138"/>
      <c r="AO341" s="138"/>
      <c r="AP341" s="138"/>
      <c r="AQ341" s="138"/>
      <c r="AR341" s="138"/>
      <c r="AS341" s="138"/>
      <c r="AT341" s="138"/>
      <c r="AU341" s="138"/>
    </row>
    <row r="342" spans="1:47" s="139" customFormat="1" ht="13.8" x14ac:dyDescent="0.3">
      <c r="A342" s="277">
        <v>447</v>
      </c>
      <c r="B342" s="211">
        <v>447101350</v>
      </c>
      <c r="C342" s="212" t="s">
        <v>201</v>
      </c>
      <c r="D342" s="211">
        <v>101</v>
      </c>
      <c r="E342" s="212" t="s">
        <v>84</v>
      </c>
      <c r="F342" s="211">
        <v>350</v>
      </c>
      <c r="G342" s="212" t="s">
        <v>197</v>
      </c>
      <c r="H342" s="297">
        <v>21</v>
      </c>
      <c r="I342" s="202">
        <v>9318</v>
      </c>
      <c r="J342" s="202">
        <v>5376</v>
      </c>
      <c r="K342" s="202">
        <v>0</v>
      </c>
      <c r="L342" s="202">
        <v>893</v>
      </c>
      <c r="M342" s="279">
        <v>15587</v>
      </c>
      <c r="O342" s="281">
        <v>0.13725490196078435</v>
      </c>
      <c r="P342" s="282">
        <v>0</v>
      </c>
      <c r="Q342" s="205">
        <v>0.09</v>
      </c>
      <c r="R342" s="205">
        <v>3.1317031424155525E-2</v>
      </c>
      <c r="S342" s="272">
        <f t="shared" si="28"/>
        <v>0</v>
      </c>
      <c r="U342" s="287">
        <v>306558</v>
      </c>
      <c r="V342" s="288">
        <v>0</v>
      </c>
      <c r="W342" s="288">
        <v>0</v>
      </c>
      <c r="X342" s="288">
        <v>0</v>
      </c>
      <c r="Y342" s="288">
        <v>18627</v>
      </c>
      <c r="Z342" s="279">
        <f t="shared" si="29"/>
        <v>325185</v>
      </c>
      <c r="AB342" s="275">
        <v>0</v>
      </c>
      <c r="AC342" s="204">
        <v>0</v>
      </c>
      <c r="AD342" s="202">
        <v>0</v>
      </c>
      <c r="AE342" s="202">
        <v>0</v>
      </c>
      <c r="AF342" s="276">
        <v>0</v>
      </c>
      <c r="AH342" s="227">
        <f t="shared" si="25"/>
        <v>0</v>
      </c>
      <c r="AI342" s="228">
        <f t="shared" si="26"/>
        <v>0</v>
      </c>
      <c r="AJ342" s="229">
        <f t="shared" si="27"/>
        <v>0</v>
      </c>
      <c r="AN342" s="138"/>
      <c r="AO342" s="138"/>
      <c r="AP342" s="138"/>
      <c r="AQ342" s="138"/>
      <c r="AR342" s="138"/>
      <c r="AS342" s="138"/>
      <c r="AT342" s="138"/>
      <c r="AU342" s="138"/>
    </row>
    <row r="343" spans="1:47" s="139" customFormat="1" ht="13.8" x14ac:dyDescent="0.3">
      <c r="A343" s="277">
        <v>447</v>
      </c>
      <c r="B343" s="211">
        <v>447101622</v>
      </c>
      <c r="C343" s="212" t="s">
        <v>201</v>
      </c>
      <c r="D343" s="211">
        <v>101</v>
      </c>
      <c r="E343" s="212" t="s">
        <v>84</v>
      </c>
      <c r="F343" s="211">
        <v>622</v>
      </c>
      <c r="G343" s="212" t="s">
        <v>204</v>
      </c>
      <c r="H343" s="297">
        <v>5</v>
      </c>
      <c r="I343" s="202">
        <v>9107</v>
      </c>
      <c r="J343" s="202">
        <v>1600</v>
      </c>
      <c r="K343" s="202">
        <v>0</v>
      </c>
      <c r="L343" s="202">
        <v>893</v>
      </c>
      <c r="M343" s="279">
        <v>11600</v>
      </c>
      <c r="O343" s="281">
        <v>3.2679738562091505E-2</v>
      </c>
      <c r="P343" s="282">
        <v>0</v>
      </c>
      <c r="Q343" s="205">
        <v>0.09</v>
      </c>
      <c r="R343" s="205">
        <v>2.4863212820313008E-3</v>
      </c>
      <c r="S343" s="272">
        <f t="shared" si="28"/>
        <v>0</v>
      </c>
      <c r="U343" s="287">
        <v>53185</v>
      </c>
      <c r="V343" s="288">
        <v>0</v>
      </c>
      <c r="W343" s="288">
        <v>0</v>
      </c>
      <c r="X343" s="288">
        <v>0</v>
      </c>
      <c r="Y343" s="288">
        <v>4435</v>
      </c>
      <c r="Z343" s="279">
        <f t="shared" si="29"/>
        <v>57620</v>
      </c>
      <c r="AB343" s="275">
        <v>0</v>
      </c>
      <c r="AC343" s="204">
        <v>0</v>
      </c>
      <c r="AD343" s="202">
        <v>0</v>
      </c>
      <c r="AE343" s="202">
        <v>0</v>
      </c>
      <c r="AF343" s="276">
        <v>0</v>
      </c>
      <c r="AH343" s="227">
        <f t="shared" si="25"/>
        <v>0</v>
      </c>
      <c r="AI343" s="228">
        <f t="shared" si="26"/>
        <v>0</v>
      </c>
      <c r="AJ343" s="229">
        <f t="shared" si="27"/>
        <v>0</v>
      </c>
      <c r="AN343" s="138"/>
      <c r="AO343" s="138"/>
      <c r="AP343" s="138"/>
      <c r="AQ343" s="138"/>
      <c r="AR343" s="138"/>
      <c r="AS343" s="138"/>
      <c r="AT343" s="138"/>
      <c r="AU343" s="138"/>
    </row>
    <row r="344" spans="1:47" s="139" customFormat="1" ht="13.8" x14ac:dyDescent="0.3">
      <c r="A344" s="277">
        <v>447</v>
      </c>
      <c r="B344" s="211">
        <v>447101690</v>
      </c>
      <c r="C344" s="212" t="s">
        <v>201</v>
      </c>
      <c r="D344" s="211">
        <v>101</v>
      </c>
      <c r="E344" s="212" t="s">
        <v>84</v>
      </c>
      <c r="F344" s="211">
        <v>690</v>
      </c>
      <c r="G344" s="212" t="s">
        <v>200</v>
      </c>
      <c r="H344" s="297">
        <v>6</v>
      </c>
      <c r="I344" s="202">
        <v>9565</v>
      </c>
      <c r="J344" s="202">
        <v>2937</v>
      </c>
      <c r="K344" s="202">
        <v>0</v>
      </c>
      <c r="L344" s="202">
        <v>893</v>
      </c>
      <c r="M344" s="279">
        <v>13395</v>
      </c>
      <c r="O344" s="281">
        <v>3.9215686274509803E-2</v>
      </c>
      <c r="P344" s="282">
        <v>0</v>
      </c>
      <c r="Q344" s="205">
        <v>0.09</v>
      </c>
      <c r="R344" s="205">
        <v>5.8067661598329313E-3</v>
      </c>
      <c r="S344" s="272">
        <f t="shared" si="28"/>
        <v>0</v>
      </c>
      <c r="U344" s="287">
        <v>74520</v>
      </c>
      <c r="V344" s="288">
        <v>0</v>
      </c>
      <c r="W344" s="288">
        <v>0</v>
      </c>
      <c r="X344" s="288">
        <v>0</v>
      </c>
      <c r="Y344" s="288">
        <v>5322</v>
      </c>
      <c r="Z344" s="279">
        <f t="shared" si="29"/>
        <v>79842</v>
      </c>
      <c r="AB344" s="275">
        <v>0</v>
      </c>
      <c r="AC344" s="204">
        <v>0</v>
      </c>
      <c r="AD344" s="202">
        <v>0</v>
      </c>
      <c r="AE344" s="202">
        <v>0</v>
      </c>
      <c r="AF344" s="276">
        <v>0</v>
      </c>
      <c r="AH344" s="227">
        <f t="shared" si="25"/>
        <v>0</v>
      </c>
      <c r="AI344" s="228">
        <f t="shared" si="26"/>
        <v>0</v>
      </c>
      <c r="AJ344" s="229">
        <f t="shared" si="27"/>
        <v>0</v>
      </c>
      <c r="AN344" s="138"/>
      <c r="AO344" s="138"/>
      <c r="AP344" s="138"/>
      <c r="AQ344" s="138"/>
      <c r="AR344" s="138"/>
      <c r="AS344" s="138"/>
      <c r="AT344" s="138"/>
      <c r="AU344" s="138"/>
    </row>
    <row r="345" spans="1:47" s="139" customFormat="1" ht="13.8" x14ac:dyDescent="0.3">
      <c r="A345" s="277">
        <v>447</v>
      </c>
      <c r="B345" s="211">
        <v>447101710</v>
      </c>
      <c r="C345" s="212" t="s">
        <v>201</v>
      </c>
      <c r="D345" s="211">
        <v>101</v>
      </c>
      <c r="E345" s="212" t="s">
        <v>84</v>
      </c>
      <c r="F345" s="211">
        <v>710</v>
      </c>
      <c r="G345" s="212" t="s">
        <v>93</v>
      </c>
      <c r="H345" s="297">
        <v>2</v>
      </c>
      <c r="I345" s="202">
        <v>9767.3675448275862</v>
      </c>
      <c r="J345" s="202">
        <v>4457</v>
      </c>
      <c r="K345" s="202">
        <v>0</v>
      </c>
      <c r="L345" s="202">
        <v>893</v>
      </c>
      <c r="M345" s="279">
        <v>15117.367544827586</v>
      </c>
      <c r="O345" s="281">
        <v>1.3071895424836602E-2</v>
      </c>
      <c r="P345" s="282">
        <v>0</v>
      </c>
      <c r="Q345" s="205">
        <v>0.09</v>
      </c>
      <c r="R345" s="205">
        <v>2.7248741679213608E-3</v>
      </c>
      <c r="S345" s="272">
        <f t="shared" si="28"/>
        <v>0</v>
      </c>
      <c r="U345" s="287">
        <v>28262</v>
      </c>
      <c r="V345" s="288">
        <v>0</v>
      </c>
      <c r="W345" s="288">
        <v>0</v>
      </c>
      <c r="X345" s="288">
        <v>0</v>
      </c>
      <c r="Y345" s="288">
        <v>1774</v>
      </c>
      <c r="Z345" s="279">
        <f t="shared" si="29"/>
        <v>30036</v>
      </c>
      <c r="AB345" s="275">
        <v>0</v>
      </c>
      <c r="AC345" s="204">
        <v>0</v>
      </c>
      <c r="AD345" s="202">
        <v>0</v>
      </c>
      <c r="AE345" s="202">
        <v>0</v>
      </c>
      <c r="AF345" s="276">
        <v>0</v>
      </c>
      <c r="AH345" s="227">
        <f t="shared" si="25"/>
        <v>0</v>
      </c>
      <c r="AI345" s="228">
        <f t="shared" si="26"/>
        <v>0</v>
      </c>
      <c r="AJ345" s="229">
        <f t="shared" si="27"/>
        <v>0</v>
      </c>
      <c r="AN345" s="138"/>
      <c r="AO345" s="138"/>
      <c r="AP345" s="138"/>
      <c r="AQ345" s="138"/>
      <c r="AR345" s="138"/>
      <c r="AS345" s="138"/>
      <c r="AT345" s="138"/>
      <c r="AU345" s="138"/>
    </row>
    <row r="346" spans="1:47" s="139" customFormat="1" ht="13.8" x14ac:dyDescent="0.3">
      <c r="A346" s="277">
        <v>449</v>
      </c>
      <c r="B346" s="211">
        <v>449035035</v>
      </c>
      <c r="C346" s="212" t="s">
        <v>205</v>
      </c>
      <c r="D346" s="211">
        <v>35</v>
      </c>
      <c r="E346" s="212" t="s">
        <v>22</v>
      </c>
      <c r="F346" s="211">
        <v>35</v>
      </c>
      <c r="G346" s="212" t="s">
        <v>22</v>
      </c>
      <c r="H346" s="297">
        <v>665</v>
      </c>
      <c r="I346" s="202">
        <v>11388</v>
      </c>
      <c r="J346" s="202">
        <v>3933</v>
      </c>
      <c r="K346" s="202">
        <v>0</v>
      </c>
      <c r="L346" s="202">
        <v>893</v>
      </c>
      <c r="M346" s="279">
        <v>16214</v>
      </c>
      <c r="O346" s="281">
        <v>0</v>
      </c>
      <c r="P346" s="282">
        <v>0</v>
      </c>
      <c r="Q346" s="205">
        <v>0.18</v>
      </c>
      <c r="R346" s="205">
        <v>0.15096254097872849</v>
      </c>
      <c r="S346" s="272">
        <f t="shared" si="28"/>
        <v>0</v>
      </c>
      <c r="U346" s="287">
        <v>10188465</v>
      </c>
      <c r="V346" s="288">
        <v>0</v>
      </c>
      <c r="W346" s="288">
        <v>0</v>
      </c>
      <c r="X346" s="288">
        <v>0</v>
      </c>
      <c r="Y346" s="288">
        <v>593845</v>
      </c>
      <c r="Z346" s="279">
        <f t="shared" si="29"/>
        <v>10782310</v>
      </c>
      <c r="AB346" s="275">
        <v>0</v>
      </c>
      <c r="AC346" s="204">
        <v>0</v>
      </c>
      <c r="AD346" s="202">
        <v>0</v>
      </c>
      <c r="AE346" s="202">
        <v>0</v>
      </c>
      <c r="AF346" s="276">
        <v>0</v>
      </c>
      <c r="AH346" s="227">
        <f t="shared" si="25"/>
        <v>0</v>
      </c>
      <c r="AI346" s="228">
        <f t="shared" si="26"/>
        <v>0</v>
      </c>
      <c r="AJ346" s="229">
        <f t="shared" si="27"/>
        <v>0</v>
      </c>
      <c r="AN346" s="138"/>
      <c r="AO346" s="138"/>
      <c r="AP346" s="138"/>
      <c r="AQ346" s="138"/>
      <c r="AR346" s="138"/>
      <c r="AS346" s="138"/>
      <c r="AT346" s="138"/>
      <c r="AU346" s="138"/>
    </row>
    <row r="347" spans="1:47" s="139" customFormat="1" ht="13.8" x14ac:dyDescent="0.3">
      <c r="A347" s="277">
        <v>449</v>
      </c>
      <c r="B347" s="211">
        <v>449035044</v>
      </c>
      <c r="C347" s="212" t="s">
        <v>205</v>
      </c>
      <c r="D347" s="211">
        <v>35</v>
      </c>
      <c r="E347" s="212" t="s">
        <v>22</v>
      </c>
      <c r="F347" s="211">
        <v>44</v>
      </c>
      <c r="G347" s="212" t="s">
        <v>35</v>
      </c>
      <c r="H347" s="297">
        <v>5</v>
      </c>
      <c r="I347" s="202">
        <v>12284.372571797174</v>
      </c>
      <c r="J347" s="202">
        <v>281</v>
      </c>
      <c r="K347" s="202">
        <v>0</v>
      </c>
      <c r="L347" s="202">
        <v>893</v>
      </c>
      <c r="M347" s="279">
        <v>13458.372571797174</v>
      </c>
      <c r="O347" s="281">
        <v>0</v>
      </c>
      <c r="P347" s="282">
        <v>0</v>
      </c>
      <c r="Q347" s="205">
        <v>0.09</v>
      </c>
      <c r="R347" s="205">
        <v>5.7376212232234096E-2</v>
      </c>
      <c r="S347" s="272">
        <f t="shared" si="28"/>
        <v>0</v>
      </c>
      <c r="U347" s="287">
        <v>62825</v>
      </c>
      <c r="V347" s="288">
        <v>0</v>
      </c>
      <c r="W347" s="288">
        <v>0</v>
      </c>
      <c r="X347" s="288">
        <v>0</v>
      </c>
      <c r="Y347" s="288">
        <v>4465</v>
      </c>
      <c r="Z347" s="279">
        <f t="shared" si="29"/>
        <v>67290</v>
      </c>
      <c r="AB347" s="275">
        <v>0</v>
      </c>
      <c r="AC347" s="204">
        <v>0</v>
      </c>
      <c r="AD347" s="202">
        <v>0</v>
      </c>
      <c r="AE347" s="202">
        <v>0</v>
      </c>
      <c r="AF347" s="276">
        <v>0</v>
      </c>
      <c r="AH347" s="227">
        <f t="shared" si="25"/>
        <v>0</v>
      </c>
      <c r="AI347" s="228">
        <f t="shared" si="26"/>
        <v>0</v>
      </c>
      <c r="AJ347" s="229">
        <f t="shared" si="27"/>
        <v>0</v>
      </c>
      <c r="AN347" s="138"/>
      <c r="AO347" s="138"/>
      <c r="AP347" s="138"/>
      <c r="AQ347" s="138"/>
      <c r="AR347" s="138"/>
      <c r="AS347" s="138"/>
      <c r="AT347" s="138"/>
      <c r="AU347" s="138"/>
    </row>
    <row r="348" spans="1:47" s="139" customFormat="1" ht="13.8" x14ac:dyDescent="0.3">
      <c r="A348" s="277">
        <v>449</v>
      </c>
      <c r="B348" s="211">
        <v>449035073</v>
      </c>
      <c r="C348" s="212" t="s">
        <v>205</v>
      </c>
      <c r="D348" s="211">
        <v>35</v>
      </c>
      <c r="E348" s="212" t="s">
        <v>22</v>
      </c>
      <c r="F348" s="211">
        <v>73</v>
      </c>
      <c r="G348" s="212" t="s">
        <v>37</v>
      </c>
      <c r="H348" s="297">
        <v>2</v>
      </c>
      <c r="I348" s="202">
        <v>10755.2580295355</v>
      </c>
      <c r="J348" s="202">
        <v>7492</v>
      </c>
      <c r="K348" s="202">
        <v>0</v>
      </c>
      <c r="L348" s="202">
        <v>893</v>
      </c>
      <c r="M348" s="279">
        <v>19140.2580295355</v>
      </c>
      <c r="O348" s="281">
        <v>0</v>
      </c>
      <c r="P348" s="282">
        <v>0</v>
      </c>
      <c r="Q348" s="205">
        <v>0.09</v>
      </c>
      <c r="R348" s="205">
        <v>5.9568197800701573E-3</v>
      </c>
      <c r="S348" s="272">
        <f t="shared" si="28"/>
        <v>0</v>
      </c>
      <c r="U348" s="287">
        <v>36494</v>
      </c>
      <c r="V348" s="288">
        <v>0</v>
      </c>
      <c r="W348" s="288">
        <v>0</v>
      </c>
      <c r="X348" s="288">
        <v>0</v>
      </c>
      <c r="Y348" s="288">
        <v>1786</v>
      </c>
      <c r="Z348" s="279">
        <f t="shared" si="29"/>
        <v>38280</v>
      </c>
      <c r="AB348" s="275">
        <v>0</v>
      </c>
      <c r="AC348" s="204">
        <v>0</v>
      </c>
      <c r="AD348" s="202">
        <v>0</v>
      </c>
      <c r="AE348" s="202">
        <v>0</v>
      </c>
      <c r="AF348" s="276">
        <v>0</v>
      </c>
      <c r="AH348" s="227">
        <f t="shared" si="25"/>
        <v>0</v>
      </c>
      <c r="AI348" s="228">
        <f t="shared" si="26"/>
        <v>0</v>
      </c>
      <c r="AJ348" s="229">
        <f t="shared" si="27"/>
        <v>0</v>
      </c>
      <c r="AN348" s="138"/>
      <c r="AO348" s="138"/>
      <c r="AP348" s="138"/>
      <c r="AQ348" s="138"/>
      <c r="AR348" s="138"/>
      <c r="AS348" s="138"/>
      <c r="AT348" s="138"/>
      <c r="AU348" s="138"/>
    </row>
    <row r="349" spans="1:47" s="139" customFormat="1" ht="13.8" x14ac:dyDescent="0.3">
      <c r="A349" s="277">
        <v>449</v>
      </c>
      <c r="B349" s="211">
        <v>449035133</v>
      </c>
      <c r="C349" s="212" t="s">
        <v>205</v>
      </c>
      <c r="D349" s="211">
        <v>35</v>
      </c>
      <c r="E349" s="212" t="s">
        <v>22</v>
      </c>
      <c r="F349" s="211">
        <v>133</v>
      </c>
      <c r="G349" s="212" t="s">
        <v>73</v>
      </c>
      <c r="H349" s="297">
        <v>1</v>
      </c>
      <c r="I349" s="202">
        <v>11175.497163151911</v>
      </c>
      <c r="J349" s="202">
        <v>2786</v>
      </c>
      <c r="K349" s="202">
        <v>0</v>
      </c>
      <c r="L349" s="202">
        <v>893</v>
      </c>
      <c r="M349" s="279">
        <v>14854.497163151911</v>
      </c>
      <c r="O349" s="281">
        <v>0</v>
      </c>
      <c r="P349" s="282">
        <v>0</v>
      </c>
      <c r="Q349" s="205">
        <v>0.09</v>
      </c>
      <c r="R349" s="205">
        <v>3.4369642442843969E-2</v>
      </c>
      <c r="S349" s="272">
        <f t="shared" si="28"/>
        <v>0</v>
      </c>
      <c r="U349" s="287">
        <v>13961</v>
      </c>
      <c r="V349" s="288">
        <v>0</v>
      </c>
      <c r="W349" s="288">
        <v>0</v>
      </c>
      <c r="X349" s="288">
        <v>0</v>
      </c>
      <c r="Y349" s="288">
        <v>893</v>
      </c>
      <c r="Z349" s="279">
        <f t="shared" si="29"/>
        <v>14854</v>
      </c>
      <c r="AB349" s="275">
        <v>0</v>
      </c>
      <c r="AC349" s="204">
        <v>0</v>
      </c>
      <c r="AD349" s="202">
        <v>0</v>
      </c>
      <c r="AE349" s="202">
        <v>0</v>
      </c>
      <c r="AF349" s="276">
        <v>0</v>
      </c>
      <c r="AH349" s="227">
        <f t="shared" si="25"/>
        <v>0</v>
      </c>
      <c r="AI349" s="228">
        <f t="shared" si="26"/>
        <v>0</v>
      </c>
      <c r="AJ349" s="229">
        <f t="shared" si="27"/>
        <v>0</v>
      </c>
      <c r="AN349" s="138"/>
      <c r="AO349" s="138"/>
      <c r="AP349" s="138"/>
      <c r="AQ349" s="138"/>
      <c r="AR349" s="138"/>
      <c r="AS349" s="138"/>
      <c r="AT349" s="138"/>
      <c r="AU349" s="138"/>
    </row>
    <row r="350" spans="1:47" s="139" customFormat="1" ht="13.8" x14ac:dyDescent="0.3">
      <c r="A350" s="277">
        <v>449</v>
      </c>
      <c r="B350" s="211">
        <v>449035243</v>
      </c>
      <c r="C350" s="212" t="s">
        <v>205</v>
      </c>
      <c r="D350" s="211">
        <v>35</v>
      </c>
      <c r="E350" s="212" t="s">
        <v>22</v>
      </c>
      <c r="F350" s="211">
        <v>243</v>
      </c>
      <c r="G350" s="212" t="s">
        <v>74</v>
      </c>
      <c r="H350" s="297">
        <v>5</v>
      </c>
      <c r="I350" s="202">
        <v>13477</v>
      </c>
      <c r="J350" s="202">
        <v>2801</v>
      </c>
      <c r="K350" s="202">
        <v>0</v>
      </c>
      <c r="L350" s="202">
        <v>893</v>
      </c>
      <c r="M350" s="279">
        <v>17171</v>
      </c>
      <c r="O350" s="281">
        <v>0</v>
      </c>
      <c r="P350" s="282">
        <v>0</v>
      </c>
      <c r="Q350" s="205">
        <v>0.09</v>
      </c>
      <c r="R350" s="205">
        <v>4.9857181903632123E-3</v>
      </c>
      <c r="S350" s="272">
        <f t="shared" si="28"/>
        <v>0</v>
      </c>
      <c r="U350" s="287">
        <v>81390</v>
      </c>
      <c r="V350" s="288">
        <v>0</v>
      </c>
      <c r="W350" s="288">
        <v>0</v>
      </c>
      <c r="X350" s="288">
        <v>0</v>
      </c>
      <c r="Y350" s="288">
        <v>4465</v>
      </c>
      <c r="Z350" s="279">
        <f t="shared" si="29"/>
        <v>85855</v>
      </c>
      <c r="AB350" s="275">
        <v>0</v>
      </c>
      <c r="AC350" s="204">
        <v>0</v>
      </c>
      <c r="AD350" s="202">
        <v>0</v>
      </c>
      <c r="AE350" s="202">
        <v>0</v>
      </c>
      <c r="AF350" s="276">
        <v>0</v>
      </c>
      <c r="AH350" s="227">
        <f t="shared" si="25"/>
        <v>0</v>
      </c>
      <c r="AI350" s="228">
        <f t="shared" si="26"/>
        <v>0</v>
      </c>
      <c r="AJ350" s="229">
        <f t="shared" si="27"/>
        <v>0</v>
      </c>
      <c r="AN350" s="138"/>
      <c r="AO350" s="138"/>
      <c r="AP350" s="138"/>
      <c r="AQ350" s="138"/>
      <c r="AR350" s="138"/>
      <c r="AS350" s="138"/>
      <c r="AT350" s="138"/>
      <c r="AU350" s="138"/>
    </row>
    <row r="351" spans="1:47" s="139" customFormat="1" ht="13.8" x14ac:dyDescent="0.3">
      <c r="A351" s="277">
        <v>449</v>
      </c>
      <c r="B351" s="211">
        <v>449035244</v>
      </c>
      <c r="C351" s="212" t="s">
        <v>205</v>
      </c>
      <c r="D351" s="211">
        <v>35</v>
      </c>
      <c r="E351" s="212" t="s">
        <v>22</v>
      </c>
      <c r="F351" s="211">
        <v>244</v>
      </c>
      <c r="G351" s="212" t="s">
        <v>43</v>
      </c>
      <c r="H351" s="297">
        <v>6</v>
      </c>
      <c r="I351" s="202">
        <v>10321</v>
      </c>
      <c r="J351" s="202">
        <v>4030</v>
      </c>
      <c r="K351" s="202">
        <v>0</v>
      </c>
      <c r="L351" s="202">
        <v>893</v>
      </c>
      <c r="M351" s="279">
        <v>15244</v>
      </c>
      <c r="O351" s="281">
        <v>0</v>
      </c>
      <c r="P351" s="282">
        <v>0</v>
      </c>
      <c r="Q351" s="205">
        <v>0.18</v>
      </c>
      <c r="R351" s="205">
        <v>0.11013649821134344</v>
      </c>
      <c r="S351" s="272">
        <f t="shared" si="28"/>
        <v>0</v>
      </c>
      <c r="U351" s="287">
        <v>86106</v>
      </c>
      <c r="V351" s="288">
        <v>0</v>
      </c>
      <c r="W351" s="288">
        <v>0</v>
      </c>
      <c r="X351" s="288">
        <v>0</v>
      </c>
      <c r="Y351" s="288">
        <v>5358</v>
      </c>
      <c r="Z351" s="279">
        <f t="shared" si="29"/>
        <v>91464</v>
      </c>
      <c r="AB351" s="275">
        <v>3</v>
      </c>
      <c r="AC351" s="204">
        <v>0</v>
      </c>
      <c r="AD351" s="202">
        <v>0</v>
      </c>
      <c r="AE351" s="202">
        <v>0</v>
      </c>
      <c r="AF351" s="276">
        <v>0</v>
      </c>
      <c r="AH351" s="227">
        <f t="shared" si="25"/>
        <v>0</v>
      </c>
      <c r="AI351" s="228">
        <f t="shared" si="26"/>
        <v>0</v>
      </c>
      <c r="AJ351" s="229">
        <f t="shared" si="27"/>
        <v>0</v>
      </c>
      <c r="AN351" s="138"/>
      <c r="AO351" s="138"/>
      <c r="AP351" s="138"/>
      <c r="AQ351" s="138"/>
      <c r="AR351" s="138"/>
      <c r="AS351" s="138"/>
      <c r="AT351" s="138"/>
      <c r="AU351" s="138"/>
    </row>
    <row r="352" spans="1:47" s="139" customFormat="1" ht="13.8" x14ac:dyDescent="0.3">
      <c r="A352" s="277">
        <v>449</v>
      </c>
      <c r="B352" s="211">
        <v>449035285</v>
      </c>
      <c r="C352" s="212" t="s">
        <v>205</v>
      </c>
      <c r="D352" s="211">
        <v>35</v>
      </c>
      <c r="E352" s="212" t="s">
        <v>22</v>
      </c>
      <c r="F352" s="211">
        <v>285</v>
      </c>
      <c r="G352" s="212" t="s">
        <v>44</v>
      </c>
      <c r="H352" s="297">
        <v>6</v>
      </c>
      <c r="I352" s="202">
        <v>9862</v>
      </c>
      <c r="J352" s="202">
        <v>2785</v>
      </c>
      <c r="K352" s="202">
        <v>0</v>
      </c>
      <c r="L352" s="202">
        <v>893</v>
      </c>
      <c r="M352" s="279">
        <v>13540</v>
      </c>
      <c r="O352" s="281">
        <v>0</v>
      </c>
      <c r="P352" s="282">
        <v>0</v>
      </c>
      <c r="Q352" s="205">
        <v>0.09</v>
      </c>
      <c r="R352" s="205">
        <v>3.5564245059522007E-2</v>
      </c>
      <c r="S352" s="272">
        <f t="shared" si="28"/>
        <v>0</v>
      </c>
      <c r="U352" s="287">
        <v>75882</v>
      </c>
      <c r="V352" s="288">
        <v>0</v>
      </c>
      <c r="W352" s="288">
        <v>0</v>
      </c>
      <c r="X352" s="288">
        <v>0</v>
      </c>
      <c r="Y352" s="288">
        <v>5358</v>
      </c>
      <c r="Z352" s="279">
        <f t="shared" si="29"/>
        <v>81240</v>
      </c>
      <c r="AB352" s="275">
        <v>0</v>
      </c>
      <c r="AC352" s="204">
        <v>0</v>
      </c>
      <c r="AD352" s="202">
        <v>0</v>
      </c>
      <c r="AE352" s="202">
        <v>0</v>
      </c>
      <c r="AF352" s="276">
        <v>0</v>
      </c>
      <c r="AH352" s="227">
        <f t="shared" si="25"/>
        <v>0</v>
      </c>
      <c r="AI352" s="228">
        <f t="shared" si="26"/>
        <v>0</v>
      </c>
      <c r="AJ352" s="229">
        <f t="shared" si="27"/>
        <v>0</v>
      </c>
      <c r="AN352" s="138"/>
      <c r="AO352" s="138"/>
      <c r="AP352" s="138"/>
      <c r="AQ352" s="138"/>
      <c r="AR352" s="138"/>
      <c r="AS352" s="138"/>
      <c r="AT352" s="138"/>
      <c r="AU352" s="138"/>
    </row>
    <row r="353" spans="1:47" s="139" customFormat="1" ht="13.8" x14ac:dyDescent="0.3">
      <c r="A353" s="277">
        <v>449</v>
      </c>
      <c r="B353" s="211">
        <v>449035336</v>
      </c>
      <c r="C353" s="212" t="s">
        <v>205</v>
      </c>
      <c r="D353" s="211">
        <v>35</v>
      </c>
      <c r="E353" s="212" t="s">
        <v>22</v>
      </c>
      <c r="F353" s="211">
        <v>336</v>
      </c>
      <c r="G353" s="212" t="s">
        <v>48</v>
      </c>
      <c r="H353" s="297">
        <v>3</v>
      </c>
      <c r="I353" s="202">
        <v>15045</v>
      </c>
      <c r="J353" s="202">
        <v>3973</v>
      </c>
      <c r="K353" s="202">
        <v>0</v>
      </c>
      <c r="L353" s="202">
        <v>893</v>
      </c>
      <c r="M353" s="279">
        <v>19911</v>
      </c>
      <c r="O353" s="281">
        <v>0</v>
      </c>
      <c r="P353" s="282">
        <v>0</v>
      </c>
      <c r="Q353" s="205">
        <v>0.09</v>
      </c>
      <c r="R353" s="205">
        <v>3.7803223698042246E-2</v>
      </c>
      <c r="S353" s="272">
        <f t="shared" si="28"/>
        <v>0</v>
      </c>
      <c r="U353" s="287">
        <v>57054</v>
      </c>
      <c r="V353" s="288">
        <v>0</v>
      </c>
      <c r="W353" s="288">
        <v>0</v>
      </c>
      <c r="X353" s="288">
        <v>0</v>
      </c>
      <c r="Y353" s="288">
        <v>2679</v>
      </c>
      <c r="Z353" s="279">
        <f t="shared" si="29"/>
        <v>59733</v>
      </c>
      <c r="AB353" s="275">
        <v>0</v>
      </c>
      <c r="AC353" s="204">
        <v>0</v>
      </c>
      <c r="AD353" s="202">
        <v>0</v>
      </c>
      <c r="AE353" s="202">
        <v>0</v>
      </c>
      <c r="AF353" s="276">
        <v>0</v>
      </c>
      <c r="AH353" s="227">
        <f t="shared" si="25"/>
        <v>0</v>
      </c>
      <c r="AI353" s="228">
        <f t="shared" si="26"/>
        <v>0</v>
      </c>
      <c r="AJ353" s="229">
        <f t="shared" si="27"/>
        <v>0</v>
      </c>
      <c r="AN353" s="138"/>
      <c r="AO353" s="138"/>
      <c r="AP353" s="138"/>
      <c r="AQ353" s="138"/>
      <c r="AR353" s="138"/>
      <c r="AS353" s="138"/>
      <c r="AT353" s="138"/>
      <c r="AU353" s="138"/>
    </row>
    <row r="354" spans="1:47" s="139" customFormat="1" ht="13.8" x14ac:dyDescent="0.3">
      <c r="A354" s="277">
        <v>450</v>
      </c>
      <c r="B354" s="211">
        <v>450086008</v>
      </c>
      <c r="C354" s="212" t="s">
        <v>206</v>
      </c>
      <c r="D354" s="211">
        <v>86</v>
      </c>
      <c r="E354" s="212" t="s">
        <v>207</v>
      </c>
      <c r="F354" s="211">
        <v>8</v>
      </c>
      <c r="G354" s="212" t="s">
        <v>208</v>
      </c>
      <c r="H354" s="297">
        <v>6</v>
      </c>
      <c r="I354" s="202">
        <v>8640</v>
      </c>
      <c r="J354" s="202">
        <v>9112</v>
      </c>
      <c r="K354" s="202">
        <v>0</v>
      </c>
      <c r="L354" s="202">
        <v>893</v>
      </c>
      <c r="M354" s="279">
        <v>18645</v>
      </c>
      <c r="O354" s="281">
        <v>0</v>
      </c>
      <c r="P354" s="282">
        <v>0</v>
      </c>
      <c r="Q354" s="205">
        <v>0.09</v>
      </c>
      <c r="R354" s="205">
        <v>6.7007454368897407E-2</v>
      </c>
      <c r="S354" s="272">
        <f t="shared" si="28"/>
        <v>0</v>
      </c>
      <c r="U354" s="287">
        <v>106512</v>
      </c>
      <c r="V354" s="288">
        <v>0</v>
      </c>
      <c r="W354" s="288">
        <v>0</v>
      </c>
      <c r="X354" s="288">
        <v>0</v>
      </c>
      <c r="Y354" s="288">
        <v>5358</v>
      </c>
      <c r="Z354" s="279">
        <f t="shared" si="29"/>
        <v>111870</v>
      </c>
      <c r="AB354" s="275">
        <v>0</v>
      </c>
      <c r="AC354" s="204">
        <v>0</v>
      </c>
      <c r="AD354" s="202">
        <v>0</v>
      </c>
      <c r="AE354" s="202">
        <v>0</v>
      </c>
      <c r="AF354" s="276">
        <v>0</v>
      </c>
      <c r="AH354" s="227">
        <f t="shared" si="25"/>
        <v>0</v>
      </c>
      <c r="AI354" s="228">
        <f t="shared" si="26"/>
        <v>0</v>
      </c>
      <c r="AJ354" s="229">
        <f t="shared" si="27"/>
        <v>0</v>
      </c>
      <c r="AN354" s="138"/>
      <c r="AO354" s="138"/>
      <c r="AP354" s="138"/>
      <c r="AQ354" s="138"/>
      <c r="AR354" s="138"/>
      <c r="AS354" s="138"/>
      <c r="AT354" s="138"/>
      <c r="AU354" s="138"/>
    </row>
    <row r="355" spans="1:47" s="139" customFormat="1" ht="13.8" x14ac:dyDescent="0.3">
      <c r="A355" s="277">
        <v>450</v>
      </c>
      <c r="B355" s="211">
        <v>450086086</v>
      </c>
      <c r="C355" s="212" t="s">
        <v>206</v>
      </c>
      <c r="D355" s="211">
        <v>86</v>
      </c>
      <c r="E355" s="212" t="s">
        <v>207</v>
      </c>
      <c r="F355" s="211">
        <v>86</v>
      </c>
      <c r="G355" s="212" t="s">
        <v>207</v>
      </c>
      <c r="H355" s="297">
        <v>69</v>
      </c>
      <c r="I355" s="202">
        <v>9685</v>
      </c>
      <c r="J355" s="202">
        <v>1828</v>
      </c>
      <c r="K355" s="202">
        <v>0</v>
      </c>
      <c r="L355" s="202">
        <v>893</v>
      </c>
      <c r="M355" s="279">
        <v>12406</v>
      </c>
      <c r="O355" s="281">
        <v>0</v>
      </c>
      <c r="P355" s="282">
        <v>0</v>
      </c>
      <c r="Q355" s="205">
        <v>0.09</v>
      </c>
      <c r="R355" s="205">
        <v>5.808590031897691E-2</v>
      </c>
      <c r="S355" s="272">
        <f t="shared" si="28"/>
        <v>0</v>
      </c>
      <c r="U355" s="287">
        <v>794397</v>
      </c>
      <c r="V355" s="288">
        <v>0</v>
      </c>
      <c r="W355" s="288">
        <v>0</v>
      </c>
      <c r="X355" s="288">
        <v>0</v>
      </c>
      <c r="Y355" s="288">
        <v>61617</v>
      </c>
      <c r="Z355" s="279">
        <f t="shared" si="29"/>
        <v>856014</v>
      </c>
      <c r="AB355" s="275">
        <v>0</v>
      </c>
      <c r="AC355" s="204">
        <v>0</v>
      </c>
      <c r="AD355" s="202">
        <v>0</v>
      </c>
      <c r="AE355" s="202">
        <v>0</v>
      </c>
      <c r="AF355" s="276">
        <v>0</v>
      </c>
      <c r="AH355" s="227">
        <f t="shared" si="25"/>
        <v>0</v>
      </c>
      <c r="AI355" s="228">
        <f t="shared" si="26"/>
        <v>0</v>
      </c>
      <c r="AJ355" s="229">
        <f t="shared" si="27"/>
        <v>0</v>
      </c>
      <c r="AN355" s="138"/>
      <c r="AO355" s="138"/>
      <c r="AP355" s="138"/>
      <c r="AQ355" s="138"/>
      <c r="AR355" s="138"/>
      <c r="AS355" s="138"/>
      <c r="AT355" s="138"/>
      <c r="AU355" s="138"/>
    </row>
    <row r="356" spans="1:47" s="139" customFormat="1" ht="13.8" x14ac:dyDescent="0.3">
      <c r="A356" s="277">
        <v>450</v>
      </c>
      <c r="B356" s="211">
        <v>450086117</v>
      </c>
      <c r="C356" s="212" t="s">
        <v>206</v>
      </c>
      <c r="D356" s="211">
        <v>86</v>
      </c>
      <c r="E356" s="212" t="s">
        <v>207</v>
      </c>
      <c r="F356" s="211">
        <v>117</v>
      </c>
      <c r="G356" s="212" t="s">
        <v>53</v>
      </c>
      <c r="H356" s="297">
        <v>1</v>
      </c>
      <c r="I356" s="202">
        <v>10570</v>
      </c>
      <c r="J356" s="202">
        <v>4762</v>
      </c>
      <c r="K356" s="202">
        <v>0</v>
      </c>
      <c r="L356" s="202">
        <v>893</v>
      </c>
      <c r="M356" s="279">
        <v>16225</v>
      </c>
      <c r="O356" s="281">
        <v>0</v>
      </c>
      <c r="P356" s="282">
        <v>0</v>
      </c>
      <c r="Q356" s="205">
        <v>0.09</v>
      </c>
      <c r="R356" s="205">
        <v>6.6831140926756058E-2</v>
      </c>
      <c r="S356" s="272">
        <f t="shared" si="28"/>
        <v>0</v>
      </c>
      <c r="U356" s="287">
        <v>15332</v>
      </c>
      <c r="V356" s="288">
        <v>0</v>
      </c>
      <c r="W356" s="288">
        <v>0</v>
      </c>
      <c r="X356" s="288">
        <v>0</v>
      </c>
      <c r="Y356" s="288">
        <v>893</v>
      </c>
      <c r="Z356" s="279">
        <f t="shared" si="29"/>
        <v>16225</v>
      </c>
      <c r="AB356" s="275">
        <v>0</v>
      </c>
      <c r="AC356" s="204">
        <v>0</v>
      </c>
      <c r="AD356" s="202">
        <v>0</v>
      </c>
      <c r="AE356" s="202">
        <v>0</v>
      </c>
      <c r="AF356" s="276">
        <v>0</v>
      </c>
      <c r="AH356" s="227">
        <f t="shared" si="25"/>
        <v>0</v>
      </c>
      <c r="AI356" s="228">
        <f t="shared" si="26"/>
        <v>0</v>
      </c>
      <c r="AJ356" s="229">
        <f t="shared" si="27"/>
        <v>0</v>
      </c>
      <c r="AN356" s="138"/>
      <c r="AO356" s="138"/>
      <c r="AP356" s="138"/>
      <c r="AQ356" s="138"/>
      <c r="AR356" s="138"/>
      <c r="AS356" s="138"/>
      <c r="AT356" s="138"/>
      <c r="AU356" s="138"/>
    </row>
    <row r="357" spans="1:47" s="139" customFormat="1" ht="13.8" x14ac:dyDescent="0.3">
      <c r="A357" s="277">
        <v>450</v>
      </c>
      <c r="B357" s="211">
        <v>450086127</v>
      </c>
      <c r="C357" s="212" t="s">
        <v>206</v>
      </c>
      <c r="D357" s="211">
        <v>86</v>
      </c>
      <c r="E357" s="212" t="s">
        <v>207</v>
      </c>
      <c r="F357" s="211">
        <v>127</v>
      </c>
      <c r="G357" s="212" t="s">
        <v>209</v>
      </c>
      <c r="H357" s="297">
        <v>8</v>
      </c>
      <c r="I357" s="202">
        <v>9127</v>
      </c>
      <c r="J357" s="202">
        <v>4325</v>
      </c>
      <c r="K357" s="202">
        <v>0</v>
      </c>
      <c r="L357" s="202">
        <v>893</v>
      </c>
      <c r="M357" s="279">
        <v>14345</v>
      </c>
      <c r="O357" s="281">
        <v>0</v>
      </c>
      <c r="P357" s="282">
        <v>0</v>
      </c>
      <c r="Q357" s="205">
        <v>0.09</v>
      </c>
      <c r="R357" s="205">
        <v>3.1988936393173073E-2</v>
      </c>
      <c r="S357" s="272">
        <f t="shared" si="28"/>
        <v>0</v>
      </c>
      <c r="U357" s="287">
        <v>107616</v>
      </c>
      <c r="V357" s="288">
        <v>0</v>
      </c>
      <c r="W357" s="288">
        <v>0</v>
      </c>
      <c r="X357" s="288">
        <v>0</v>
      </c>
      <c r="Y357" s="288">
        <v>7144</v>
      </c>
      <c r="Z357" s="279">
        <f t="shared" si="29"/>
        <v>114760</v>
      </c>
      <c r="AB357" s="275">
        <v>0</v>
      </c>
      <c r="AC357" s="204">
        <v>0</v>
      </c>
      <c r="AD357" s="202">
        <v>0</v>
      </c>
      <c r="AE357" s="202">
        <v>0</v>
      </c>
      <c r="AF357" s="276">
        <v>0</v>
      </c>
      <c r="AH357" s="227">
        <f t="shared" si="25"/>
        <v>0</v>
      </c>
      <c r="AI357" s="228">
        <f t="shared" si="26"/>
        <v>0</v>
      </c>
      <c r="AJ357" s="229">
        <f t="shared" si="27"/>
        <v>0</v>
      </c>
      <c r="AN357" s="138"/>
      <c r="AO357" s="138"/>
      <c r="AP357" s="138"/>
      <c r="AQ357" s="138"/>
      <c r="AR357" s="138"/>
      <c r="AS357" s="138"/>
      <c r="AT357" s="138"/>
      <c r="AU357" s="138"/>
    </row>
    <row r="358" spans="1:47" s="139" customFormat="1" ht="13.8" x14ac:dyDescent="0.3">
      <c r="A358" s="277">
        <v>450</v>
      </c>
      <c r="B358" s="211">
        <v>450086137</v>
      </c>
      <c r="C358" s="212" t="s">
        <v>206</v>
      </c>
      <c r="D358" s="211">
        <v>86</v>
      </c>
      <c r="E358" s="212" t="s">
        <v>207</v>
      </c>
      <c r="F358" s="211">
        <v>137</v>
      </c>
      <c r="G358" s="212" t="s">
        <v>210</v>
      </c>
      <c r="H358" s="297">
        <v>1</v>
      </c>
      <c r="I358" s="202">
        <v>12390</v>
      </c>
      <c r="J358" s="202">
        <v>19</v>
      </c>
      <c r="K358" s="202">
        <v>0</v>
      </c>
      <c r="L358" s="202">
        <v>893</v>
      </c>
      <c r="M358" s="279">
        <v>13302</v>
      </c>
      <c r="O358" s="281">
        <v>0</v>
      </c>
      <c r="P358" s="282">
        <v>0</v>
      </c>
      <c r="Q358" s="205">
        <v>0.18</v>
      </c>
      <c r="R358" s="205">
        <v>0.12502659225609097</v>
      </c>
      <c r="S358" s="272">
        <f t="shared" si="28"/>
        <v>0</v>
      </c>
      <c r="U358" s="287">
        <v>12409</v>
      </c>
      <c r="V358" s="288">
        <v>0</v>
      </c>
      <c r="W358" s="288">
        <v>0</v>
      </c>
      <c r="X358" s="288">
        <v>0</v>
      </c>
      <c r="Y358" s="288">
        <v>893</v>
      </c>
      <c r="Z358" s="279">
        <f t="shared" si="29"/>
        <v>13302</v>
      </c>
      <c r="AB358" s="275">
        <v>0</v>
      </c>
      <c r="AC358" s="204">
        <v>0</v>
      </c>
      <c r="AD358" s="202">
        <v>0</v>
      </c>
      <c r="AE358" s="202">
        <v>0</v>
      </c>
      <c r="AF358" s="276">
        <v>0</v>
      </c>
      <c r="AH358" s="227">
        <f t="shared" si="25"/>
        <v>0</v>
      </c>
      <c r="AI358" s="228">
        <f t="shared" si="26"/>
        <v>0</v>
      </c>
      <c r="AJ358" s="229">
        <f t="shared" si="27"/>
        <v>0</v>
      </c>
      <c r="AN358" s="138"/>
      <c r="AO358" s="138"/>
      <c r="AP358" s="138"/>
      <c r="AQ358" s="138"/>
      <c r="AR358" s="138"/>
      <c r="AS358" s="138"/>
      <c r="AT358" s="138"/>
      <c r="AU358" s="138"/>
    </row>
    <row r="359" spans="1:47" s="139" customFormat="1" ht="13.8" x14ac:dyDescent="0.3">
      <c r="A359" s="277">
        <v>450</v>
      </c>
      <c r="B359" s="211">
        <v>450086210</v>
      </c>
      <c r="C359" s="212" t="s">
        <v>206</v>
      </c>
      <c r="D359" s="211">
        <v>86</v>
      </c>
      <c r="E359" s="212" t="s">
        <v>207</v>
      </c>
      <c r="F359" s="211">
        <v>210</v>
      </c>
      <c r="G359" s="212" t="s">
        <v>54</v>
      </c>
      <c r="H359" s="297">
        <v>95</v>
      </c>
      <c r="I359" s="202">
        <v>9270</v>
      </c>
      <c r="J359" s="202">
        <v>2973</v>
      </c>
      <c r="K359" s="202">
        <v>0</v>
      </c>
      <c r="L359" s="202">
        <v>893</v>
      </c>
      <c r="M359" s="279">
        <v>13136</v>
      </c>
      <c r="O359" s="281">
        <v>0</v>
      </c>
      <c r="P359" s="282">
        <v>0</v>
      </c>
      <c r="Q359" s="205">
        <v>0.09</v>
      </c>
      <c r="R359" s="205">
        <v>6.4299725287241705E-2</v>
      </c>
      <c r="S359" s="272">
        <f t="shared" si="28"/>
        <v>0</v>
      </c>
      <c r="U359" s="287">
        <v>1163085</v>
      </c>
      <c r="V359" s="288">
        <v>0</v>
      </c>
      <c r="W359" s="288">
        <v>0</v>
      </c>
      <c r="X359" s="288">
        <v>0</v>
      </c>
      <c r="Y359" s="288">
        <v>84835</v>
      </c>
      <c r="Z359" s="279">
        <f t="shared" si="29"/>
        <v>1247920</v>
      </c>
      <c r="AB359" s="275">
        <v>1</v>
      </c>
      <c r="AC359" s="204">
        <v>0</v>
      </c>
      <c r="AD359" s="202">
        <v>0</v>
      </c>
      <c r="AE359" s="202">
        <v>0</v>
      </c>
      <c r="AF359" s="276">
        <v>0</v>
      </c>
      <c r="AH359" s="227">
        <f t="shared" si="25"/>
        <v>0</v>
      </c>
      <c r="AI359" s="228">
        <f t="shared" si="26"/>
        <v>0</v>
      </c>
      <c r="AJ359" s="229">
        <f t="shared" si="27"/>
        <v>0</v>
      </c>
      <c r="AN359" s="138"/>
      <c r="AO359" s="138"/>
      <c r="AP359" s="138"/>
      <c r="AQ359" s="138"/>
      <c r="AR359" s="138"/>
      <c r="AS359" s="138"/>
      <c r="AT359" s="138"/>
      <c r="AU359" s="138"/>
    </row>
    <row r="360" spans="1:47" s="139" customFormat="1" ht="13.8" x14ac:dyDescent="0.3">
      <c r="A360" s="277">
        <v>450</v>
      </c>
      <c r="B360" s="211">
        <v>450086275</v>
      </c>
      <c r="C360" s="212" t="s">
        <v>206</v>
      </c>
      <c r="D360" s="211">
        <v>86</v>
      </c>
      <c r="E360" s="212" t="s">
        <v>207</v>
      </c>
      <c r="F360" s="211">
        <v>275</v>
      </c>
      <c r="G360" s="212" t="s">
        <v>211</v>
      </c>
      <c r="H360" s="297">
        <v>3</v>
      </c>
      <c r="I360" s="202">
        <v>8749</v>
      </c>
      <c r="J360" s="202">
        <v>2709</v>
      </c>
      <c r="K360" s="202">
        <v>0</v>
      </c>
      <c r="L360" s="202">
        <v>893</v>
      </c>
      <c r="M360" s="279">
        <v>12351</v>
      </c>
      <c r="O360" s="281">
        <v>0</v>
      </c>
      <c r="P360" s="282">
        <v>0</v>
      </c>
      <c r="Q360" s="205">
        <v>0.09</v>
      </c>
      <c r="R360" s="205">
        <v>5.3134177893152321E-3</v>
      </c>
      <c r="S360" s="272">
        <f t="shared" si="28"/>
        <v>0</v>
      </c>
      <c r="U360" s="287">
        <v>34374</v>
      </c>
      <c r="V360" s="288">
        <v>0</v>
      </c>
      <c r="W360" s="288">
        <v>0</v>
      </c>
      <c r="X360" s="288">
        <v>0</v>
      </c>
      <c r="Y360" s="288">
        <v>2679</v>
      </c>
      <c r="Z360" s="279">
        <f t="shared" si="29"/>
        <v>37053</v>
      </c>
      <c r="AB360" s="275">
        <v>0</v>
      </c>
      <c r="AC360" s="204">
        <v>0</v>
      </c>
      <c r="AD360" s="202">
        <v>0</v>
      </c>
      <c r="AE360" s="202">
        <v>0</v>
      </c>
      <c r="AF360" s="276">
        <v>0</v>
      </c>
      <c r="AH360" s="227">
        <f t="shared" si="25"/>
        <v>0</v>
      </c>
      <c r="AI360" s="228">
        <f t="shared" si="26"/>
        <v>0</v>
      </c>
      <c r="AJ360" s="229">
        <f t="shared" si="27"/>
        <v>0</v>
      </c>
      <c r="AN360" s="138"/>
      <c r="AO360" s="138"/>
      <c r="AP360" s="138"/>
      <c r="AQ360" s="138"/>
      <c r="AR360" s="138"/>
      <c r="AS360" s="138"/>
      <c r="AT360" s="138"/>
      <c r="AU360" s="138"/>
    </row>
    <row r="361" spans="1:47" s="139" customFormat="1" ht="13.8" x14ac:dyDescent="0.3">
      <c r="A361" s="277">
        <v>450</v>
      </c>
      <c r="B361" s="211">
        <v>450086278</v>
      </c>
      <c r="C361" s="212" t="s">
        <v>206</v>
      </c>
      <c r="D361" s="211">
        <v>86</v>
      </c>
      <c r="E361" s="212" t="s">
        <v>207</v>
      </c>
      <c r="F361" s="211">
        <v>278</v>
      </c>
      <c r="G361" s="212" t="s">
        <v>212</v>
      </c>
      <c r="H361" s="297">
        <v>9</v>
      </c>
      <c r="I361" s="202">
        <v>9084</v>
      </c>
      <c r="J361" s="202">
        <v>2424</v>
      </c>
      <c r="K361" s="202">
        <v>0</v>
      </c>
      <c r="L361" s="202">
        <v>893</v>
      </c>
      <c r="M361" s="279">
        <v>12401</v>
      </c>
      <c r="O361" s="281">
        <v>0</v>
      </c>
      <c r="P361" s="282">
        <v>0</v>
      </c>
      <c r="Q361" s="205">
        <v>0.09</v>
      </c>
      <c r="R361" s="205">
        <v>5.4729339500858079E-2</v>
      </c>
      <c r="S361" s="272">
        <f t="shared" si="28"/>
        <v>0</v>
      </c>
      <c r="U361" s="287">
        <v>103572</v>
      </c>
      <c r="V361" s="288">
        <v>0</v>
      </c>
      <c r="W361" s="288">
        <v>0</v>
      </c>
      <c r="X361" s="288">
        <v>0</v>
      </c>
      <c r="Y361" s="288">
        <v>8037</v>
      </c>
      <c r="Z361" s="279">
        <f t="shared" si="29"/>
        <v>111609</v>
      </c>
      <c r="AB361" s="275">
        <v>0</v>
      </c>
      <c r="AC361" s="204">
        <v>0</v>
      </c>
      <c r="AD361" s="202">
        <v>0</v>
      </c>
      <c r="AE361" s="202">
        <v>0</v>
      </c>
      <c r="AF361" s="276">
        <v>0</v>
      </c>
      <c r="AH361" s="227">
        <f t="shared" si="25"/>
        <v>0</v>
      </c>
      <c r="AI361" s="228">
        <f t="shared" si="26"/>
        <v>0</v>
      </c>
      <c r="AJ361" s="229">
        <f t="shared" si="27"/>
        <v>0</v>
      </c>
      <c r="AN361" s="138"/>
      <c r="AO361" s="138"/>
      <c r="AP361" s="138"/>
      <c r="AQ361" s="138"/>
      <c r="AR361" s="138"/>
      <c r="AS361" s="138"/>
      <c r="AT361" s="138"/>
      <c r="AU361" s="138"/>
    </row>
    <row r="362" spans="1:47" s="139" customFormat="1" ht="13.8" x14ac:dyDescent="0.3">
      <c r="A362" s="277">
        <v>450</v>
      </c>
      <c r="B362" s="211">
        <v>450086327</v>
      </c>
      <c r="C362" s="212" t="s">
        <v>206</v>
      </c>
      <c r="D362" s="211">
        <v>86</v>
      </c>
      <c r="E362" s="212" t="s">
        <v>207</v>
      </c>
      <c r="F362" s="211">
        <v>327</v>
      </c>
      <c r="G362" s="212" t="s">
        <v>213</v>
      </c>
      <c r="H362" s="297">
        <v>2</v>
      </c>
      <c r="I362" s="202">
        <v>8636</v>
      </c>
      <c r="J362" s="202">
        <v>7215</v>
      </c>
      <c r="K362" s="202">
        <v>0</v>
      </c>
      <c r="L362" s="202">
        <v>893</v>
      </c>
      <c r="M362" s="279">
        <v>16744</v>
      </c>
      <c r="O362" s="281">
        <v>0</v>
      </c>
      <c r="P362" s="282">
        <v>0</v>
      </c>
      <c r="Q362" s="205">
        <v>0.09</v>
      </c>
      <c r="R362" s="205">
        <v>2.5081781063744098E-2</v>
      </c>
      <c r="S362" s="272">
        <f t="shared" si="28"/>
        <v>0</v>
      </c>
      <c r="U362" s="287">
        <v>31702</v>
      </c>
      <c r="V362" s="288">
        <v>0</v>
      </c>
      <c r="W362" s="288">
        <v>0</v>
      </c>
      <c r="X362" s="288">
        <v>0</v>
      </c>
      <c r="Y362" s="288">
        <v>1786</v>
      </c>
      <c r="Z362" s="279">
        <f t="shared" si="29"/>
        <v>33488</v>
      </c>
      <c r="AB362" s="275">
        <v>0</v>
      </c>
      <c r="AC362" s="204">
        <v>0</v>
      </c>
      <c r="AD362" s="202">
        <v>0</v>
      </c>
      <c r="AE362" s="202">
        <v>0</v>
      </c>
      <c r="AF362" s="276">
        <v>0</v>
      </c>
      <c r="AH362" s="227">
        <f t="shared" si="25"/>
        <v>0</v>
      </c>
      <c r="AI362" s="228">
        <f t="shared" si="26"/>
        <v>0</v>
      </c>
      <c r="AJ362" s="229">
        <f t="shared" si="27"/>
        <v>0</v>
      </c>
      <c r="AN362" s="138"/>
      <c r="AO362" s="138"/>
      <c r="AP362" s="138"/>
      <c r="AQ362" s="138"/>
      <c r="AR362" s="138"/>
      <c r="AS362" s="138"/>
      <c r="AT362" s="138"/>
      <c r="AU362" s="138"/>
    </row>
    <row r="363" spans="1:47" s="139" customFormat="1" ht="13.8" x14ac:dyDescent="0.3">
      <c r="A363" s="277">
        <v>450</v>
      </c>
      <c r="B363" s="211">
        <v>450086340</v>
      </c>
      <c r="C363" s="212" t="s">
        <v>206</v>
      </c>
      <c r="D363" s="211">
        <v>86</v>
      </c>
      <c r="E363" s="212" t="s">
        <v>207</v>
      </c>
      <c r="F363" s="211">
        <v>340</v>
      </c>
      <c r="G363" s="212" t="s">
        <v>215</v>
      </c>
      <c r="H363" s="297">
        <v>11</v>
      </c>
      <c r="I363" s="202">
        <v>8714</v>
      </c>
      <c r="J363" s="202">
        <v>4150</v>
      </c>
      <c r="K363" s="202">
        <v>0</v>
      </c>
      <c r="L363" s="202">
        <v>893</v>
      </c>
      <c r="M363" s="279">
        <v>13757</v>
      </c>
      <c r="O363" s="281">
        <v>0</v>
      </c>
      <c r="P363" s="282">
        <v>0</v>
      </c>
      <c r="Q363" s="205">
        <v>0.09</v>
      </c>
      <c r="R363" s="205">
        <v>6.6566433026460897E-2</v>
      </c>
      <c r="S363" s="272">
        <f t="shared" si="28"/>
        <v>0</v>
      </c>
      <c r="U363" s="287">
        <v>141504</v>
      </c>
      <c r="V363" s="288">
        <v>0</v>
      </c>
      <c r="W363" s="288">
        <v>0</v>
      </c>
      <c r="X363" s="288">
        <v>0</v>
      </c>
      <c r="Y363" s="288">
        <v>9823</v>
      </c>
      <c r="Z363" s="279">
        <f t="shared" si="29"/>
        <v>151327</v>
      </c>
      <c r="AB363" s="275">
        <v>1</v>
      </c>
      <c r="AC363" s="204">
        <v>0</v>
      </c>
      <c r="AD363" s="202">
        <v>0</v>
      </c>
      <c r="AE363" s="202">
        <v>0</v>
      </c>
      <c r="AF363" s="276">
        <v>0</v>
      </c>
      <c r="AH363" s="227">
        <f t="shared" si="25"/>
        <v>0</v>
      </c>
      <c r="AI363" s="228">
        <f t="shared" si="26"/>
        <v>0</v>
      </c>
      <c r="AJ363" s="229">
        <f t="shared" si="27"/>
        <v>0</v>
      </c>
      <c r="AN363" s="138"/>
      <c r="AO363" s="138"/>
      <c r="AP363" s="138"/>
      <c r="AQ363" s="138"/>
      <c r="AR363" s="138"/>
      <c r="AS363" s="138"/>
      <c r="AT363" s="138"/>
      <c r="AU363" s="138"/>
    </row>
    <row r="364" spans="1:47" s="139" customFormat="1" ht="13.8" x14ac:dyDescent="0.3">
      <c r="A364" s="277">
        <v>450</v>
      </c>
      <c r="B364" s="211">
        <v>450086605</v>
      </c>
      <c r="C364" s="212" t="s">
        <v>206</v>
      </c>
      <c r="D364" s="211">
        <v>86</v>
      </c>
      <c r="E364" s="212" t="s">
        <v>207</v>
      </c>
      <c r="F364" s="211">
        <v>605</v>
      </c>
      <c r="G364" s="212" t="s">
        <v>216</v>
      </c>
      <c r="H364" s="297">
        <v>1</v>
      </c>
      <c r="I364" s="202">
        <v>8410</v>
      </c>
      <c r="J364" s="202">
        <v>6271</v>
      </c>
      <c r="K364" s="202">
        <v>0</v>
      </c>
      <c r="L364" s="202">
        <v>893</v>
      </c>
      <c r="M364" s="279">
        <v>15574</v>
      </c>
      <c r="O364" s="281">
        <v>0</v>
      </c>
      <c r="P364" s="282">
        <v>0</v>
      </c>
      <c r="Q364" s="205">
        <v>0.09</v>
      </c>
      <c r="R364" s="205">
        <v>5.4982757379932613E-2</v>
      </c>
      <c r="S364" s="272">
        <f t="shared" si="28"/>
        <v>0</v>
      </c>
      <c r="U364" s="287">
        <v>14681</v>
      </c>
      <c r="V364" s="288">
        <v>0</v>
      </c>
      <c r="W364" s="288">
        <v>0</v>
      </c>
      <c r="X364" s="288">
        <v>0</v>
      </c>
      <c r="Y364" s="288">
        <v>893</v>
      </c>
      <c r="Z364" s="279">
        <f t="shared" si="29"/>
        <v>15574</v>
      </c>
      <c r="AB364" s="275">
        <v>0</v>
      </c>
      <c r="AC364" s="204">
        <v>0</v>
      </c>
      <c r="AD364" s="202">
        <v>0</v>
      </c>
      <c r="AE364" s="202">
        <v>0</v>
      </c>
      <c r="AF364" s="276">
        <v>0</v>
      </c>
      <c r="AH364" s="227">
        <f t="shared" si="25"/>
        <v>0</v>
      </c>
      <c r="AI364" s="228">
        <f t="shared" si="26"/>
        <v>0</v>
      </c>
      <c r="AJ364" s="229">
        <f t="shared" si="27"/>
        <v>0</v>
      </c>
      <c r="AN364" s="138"/>
      <c r="AO364" s="138"/>
      <c r="AP364" s="138"/>
      <c r="AQ364" s="138"/>
      <c r="AR364" s="138"/>
      <c r="AS364" s="138"/>
      <c r="AT364" s="138"/>
      <c r="AU364" s="138"/>
    </row>
    <row r="365" spans="1:47" s="139" customFormat="1" ht="13.8" x14ac:dyDescent="0.3">
      <c r="A365" s="277">
        <v>450</v>
      </c>
      <c r="B365" s="211">
        <v>450086632</v>
      </c>
      <c r="C365" s="212" t="s">
        <v>206</v>
      </c>
      <c r="D365" s="211">
        <v>86</v>
      </c>
      <c r="E365" s="212" t="s">
        <v>207</v>
      </c>
      <c r="F365" s="211">
        <v>632</v>
      </c>
      <c r="G365" s="212" t="s">
        <v>217</v>
      </c>
      <c r="H365" s="297">
        <v>2</v>
      </c>
      <c r="I365" s="202">
        <v>8749</v>
      </c>
      <c r="J365" s="202">
        <v>7242</v>
      </c>
      <c r="K365" s="202">
        <v>0</v>
      </c>
      <c r="L365" s="202">
        <v>893</v>
      </c>
      <c r="M365" s="279">
        <v>16884</v>
      </c>
      <c r="O365" s="281">
        <v>0</v>
      </c>
      <c r="P365" s="282">
        <v>0</v>
      </c>
      <c r="Q365" s="205">
        <v>0.09</v>
      </c>
      <c r="R365" s="205">
        <v>1.3582532124787055E-2</v>
      </c>
      <c r="S365" s="272">
        <f t="shared" si="28"/>
        <v>0</v>
      </c>
      <c r="U365" s="287">
        <v>31982</v>
      </c>
      <c r="V365" s="288">
        <v>0</v>
      </c>
      <c r="W365" s="288">
        <v>0</v>
      </c>
      <c r="X365" s="288">
        <v>0</v>
      </c>
      <c r="Y365" s="288">
        <v>1786</v>
      </c>
      <c r="Z365" s="279">
        <f t="shared" si="29"/>
        <v>33768</v>
      </c>
      <c r="AB365" s="275">
        <v>0</v>
      </c>
      <c r="AC365" s="204">
        <v>0</v>
      </c>
      <c r="AD365" s="202">
        <v>0</v>
      </c>
      <c r="AE365" s="202">
        <v>0</v>
      </c>
      <c r="AF365" s="276">
        <v>0</v>
      </c>
      <c r="AH365" s="227">
        <f t="shared" si="25"/>
        <v>0</v>
      </c>
      <c r="AI365" s="228">
        <f t="shared" si="26"/>
        <v>0</v>
      </c>
      <c r="AJ365" s="229">
        <f t="shared" si="27"/>
        <v>0</v>
      </c>
      <c r="AN365" s="138"/>
      <c r="AO365" s="138"/>
      <c r="AP365" s="138"/>
      <c r="AQ365" s="138"/>
      <c r="AR365" s="138"/>
      <c r="AS365" s="138"/>
      <c r="AT365" s="138"/>
      <c r="AU365" s="138"/>
    </row>
    <row r="366" spans="1:47" s="139" customFormat="1" ht="13.8" x14ac:dyDescent="0.3">
      <c r="A366" s="277">
        <v>450</v>
      </c>
      <c r="B366" s="211">
        <v>450086683</v>
      </c>
      <c r="C366" s="212" t="s">
        <v>206</v>
      </c>
      <c r="D366" s="211">
        <v>86</v>
      </c>
      <c r="E366" s="212" t="s">
        <v>207</v>
      </c>
      <c r="F366" s="211">
        <v>683</v>
      </c>
      <c r="G366" s="212" t="s">
        <v>58</v>
      </c>
      <c r="H366" s="297">
        <v>9</v>
      </c>
      <c r="I366" s="202">
        <v>8743</v>
      </c>
      <c r="J366" s="202">
        <v>6675</v>
      </c>
      <c r="K366" s="202">
        <v>0</v>
      </c>
      <c r="L366" s="202">
        <v>893</v>
      </c>
      <c r="M366" s="279">
        <v>16311</v>
      </c>
      <c r="O366" s="281">
        <v>0</v>
      </c>
      <c r="P366" s="282">
        <v>0</v>
      </c>
      <c r="Q366" s="205">
        <v>0.09</v>
      </c>
      <c r="R366" s="205">
        <v>2.9171521974354984E-2</v>
      </c>
      <c r="S366" s="272">
        <f t="shared" si="28"/>
        <v>0</v>
      </c>
      <c r="U366" s="287">
        <v>138762</v>
      </c>
      <c r="V366" s="288">
        <v>0</v>
      </c>
      <c r="W366" s="288">
        <v>0</v>
      </c>
      <c r="X366" s="288">
        <v>0</v>
      </c>
      <c r="Y366" s="288">
        <v>8037</v>
      </c>
      <c r="Z366" s="279">
        <f t="shared" si="29"/>
        <v>146799</v>
      </c>
      <c r="AB366" s="275">
        <v>2</v>
      </c>
      <c r="AC366" s="204">
        <v>0</v>
      </c>
      <c r="AD366" s="202">
        <v>0</v>
      </c>
      <c r="AE366" s="202">
        <v>0</v>
      </c>
      <c r="AF366" s="276">
        <v>0</v>
      </c>
      <c r="AH366" s="227">
        <f t="shared" si="25"/>
        <v>0</v>
      </c>
      <c r="AI366" s="228">
        <f t="shared" si="26"/>
        <v>0</v>
      </c>
      <c r="AJ366" s="229">
        <f t="shared" si="27"/>
        <v>0</v>
      </c>
      <c r="AN366" s="138"/>
      <c r="AO366" s="138"/>
      <c r="AP366" s="138"/>
      <c r="AQ366" s="138"/>
      <c r="AR366" s="138"/>
      <c r="AS366" s="138"/>
      <c r="AT366" s="138"/>
      <c r="AU366" s="138"/>
    </row>
    <row r="367" spans="1:47" s="139" customFormat="1" ht="13.8" x14ac:dyDescent="0.3">
      <c r="A367" s="277">
        <v>453</v>
      </c>
      <c r="B367" s="211">
        <v>453137005</v>
      </c>
      <c r="C367" s="212" t="s">
        <v>218</v>
      </c>
      <c r="D367" s="211">
        <v>137</v>
      </c>
      <c r="E367" s="212" t="s">
        <v>210</v>
      </c>
      <c r="F367" s="211">
        <v>5</v>
      </c>
      <c r="G367" s="212" t="s">
        <v>219</v>
      </c>
      <c r="H367" s="297">
        <v>2</v>
      </c>
      <c r="I367" s="202">
        <v>12729</v>
      </c>
      <c r="J367" s="202">
        <v>5458</v>
      </c>
      <c r="K367" s="202">
        <v>0</v>
      </c>
      <c r="L367" s="202">
        <v>893</v>
      </c>
      <c r="M367" s="279">
        <v>19080</v>
      </c>
      <c r="O367" s="281">
        <v>5.681818181818182E-3</v>
      </c>
      <c r="P367" s="282">
        <v>0</v>
      </c>
      <c r="Q367" s="205">
        <v>0.09</v>
      </c>
      <c r="R367" s="205">
        <v>1.1495050746112661E-2</v>
      </c>
      <c r="S367" s="272">
        <f t="shared" si="28"/>
        <v>0</v>
      </c>
      <c r="U367" s="287">
        <v>36270</v>
      </c>
      <c r="V367" s="288">
        <v>0</v>
      </c>
      <c r="W367" s="288">
        <v>0</v>
      </c>
      <c r="X367" s="288">
        <v>0</v>
      </c>
      <c r="Y367" s="288">
        <v>1780</v>
      </c>
      <c r="Z367" s="279">
        <f t="shared" si="29"/>
        <v>38050</v>
      </c>
      <c r="AB367" s="275">
        <v>0</v>
      </c>
      <c r="AC367" s="204">
        <v>0</v>
      </c>
      <c r="AD367" s="202">
        <v>0</v>
      </c>
      <c r="AE367" s="202">
        <v>0</v>
      </c>
      <c r="AF367" s="276">
        <v>0</v>
      </c>
      <c r="AH367" s="227">
        <f t="shared" si="25"/>
        <v>0</v>
      </c>
      <c r="AI367" s="228">
        <f t="shared" si="26"/>
        <v>0</v>
      </c>
      <c r="AJ367" s="229">
        <f t="shared" si="27"/>
        <v>0</v>
      </c>
      <c r="AN367" s="138"/>
      <c r="AO367" s="138"/>
      <c r="AP367" s="138"/>
      <c r="AQ367" s="138"/>
      <c r="AR367" s="138"/>
      <c r="AS367" s="138"/>
      <c r="AT367" s="138"/>
      <c r="AU367" s="138"/>
    </row>
    <row r="368" spans="1:47" s="139" customFormat="1" ht="13.8" x14ac:dyDescent="0.3">
      <c r="A368" s="277">
        <v>453</v>
      </c>
      <c r="B368" s="211">
        <v>453137061</v>
      </c>
      <c r="C368" s="212" t="s">
        <v>218</v>
      </c>
      <c r="D368" s="211">
        <v>137</v>
      </c>
      <c r="E368" s="212" t="s">
        <v>210</v>
      </c>
      <c r="F368" s="211">
        <v>61</v>
      </c>
      <c r="G368" s="212" t="s">
        <v>170</v>
      </c>
      <c r="H368" s="297">
        <v>59</v>
      </c>
      <c r="I368" s="202">
        <v>11809</v>
      </c>
      <c r="J368" s="202">
        <v>854</v>
      </c>
      <c r="K368" s="202">
        <v>0</v>
      </c>
      <c r="L368" s="202">
        <v>893</v>
      </c>
      <c r="M368" s="279">
        <v>13556</v>
      </c>
      <c r="O368" s="281">
        <v>0.16761363636363627</v>
      </c>
      <c r="P368" s="282">
        <v>0</v>
      </c>
      <c r="Q368" s="205">
        <v>0.09</v>
      </c>
      <c r="R368" s="205">
        <v>3.4151233897683042E-2</v>
      </c>
      <c r="S368" s="272">
        <f t="shared" si="28"/>
        <v>0</v>
      </c>
      <c r="U368" s="287">
        <v>744993</v>
      </c>
      <c r="V368" s="288">
        <v>0</v>
      </c>
      <c r="W368" s="288">
        <v>0</v>
      </c>
      <c r="X368" s="288">
        <v>0</v>
      </c>
      <c r="Y368" s="288">
        <v>52510</v>
      </c>
      <c r="Z368" s="279">
        <f t="shared" si="29"/>
        <v>797503</v>
      </c>
      <c r="AB368" s="275">
        <v>0</v>
      </c>
      <c r="AC368" s="204">
        <v>0</v>
      </c>
      <c r="AD368" s="202">
        <v>0</v>
      </c>
      <c r="AE368" s="202">
        <v>0</v>
      </c>
      <c r="AF368" s="276">
        <v>0</v>
      </c>
      <c r="AH368" s="227">
        <f t="shared" si="25"/>
        <v>0</v>
      </c>
      <c r="AI368" s="228">
        <f t="shared" si="26"/>
        <v>0</v>
      </c>
      <c r="AJ368" s="229">
        <f t="shared" si="27"/>
        <v>0</v>
      </c>
      <c r="AN368" s="138"/>
      <c r="AO368" s="138"/>
      <c r="AP368" s="138"/>
      <c r="AQ368" s="138"/>
      <c r="AR368" s="138"/>
      <c r="AS368" s="138"/>
      <c r="AT368" s="138"/>
      <c r="AU368" s="138"/>
    </row>
    <row r="369" spans="1:47" s="139" customFormat="1" ht="13.8" x14ac:dyDescent="0.3">
      <c r="A369" s="277">
        <v>453</v>
      </c>
      <c r="B369" s="211">
        <v>453137086</v>
      </c>
      <c r="C369" s="212" t="s">
        <v>218</v>
      </c>
      <c r="D369" s="211">
        <v>137</v>
      </c>
      <c r="E369" s="212" t="s">
        <v>210</v>
      </c>
      <c r="F369" s="211">
        <v>86</v>
      </c>
      <c r="G369" s="212" t="s">
        <v>207</v>
      </c>
      <c r="H369" s="297">
        <v>4</v>
      </c>
      <c r="I369" s="202">
        <v>11213</v>
      </c>
      <c r="J369" s="202">
        <v>2117</v>
      </c>
      <c r="K369" s="202">
        <v>0</v>
      </c>
      <c r="L369" s="202">
        <v>893</v>
      </c>
      <c r="M369" s="279">
        <v>14223</v>
      </c>
      <c r="O369" s="281">
        <v>1.1363636363636364E-2</v>
      </c>
      <c r="P369" s="282">
        <v>0</v>
      </c>
      <c r="Q369" s="205">
        <v>0.09</v>
      </c>
      <c r="R369" s="205">
        <v>5.808590031897691E-2</v>
      </c>
      <c r="S369" s="272">
        <f t="shared" si="28"/>
        <v>0</v>
      </c>
      <c r="U369" s="287">
        <v>53168</v>
      </c>
      <c r="V369" s="288">
        <v>0</v>
      </c>
      <c r="W369" s="288">
        <v>0</v>
      </c>
      <c r="X369" s="288">
        <v>0</v>
      </c>
      <c r="Y369" s="288">
        <v>3560</v>
      </c>
      <c r="Z369" s="279">
        <f t="shared" si="29"/>
        <v>56728</v>
      </c>
      <c r="AB369" s="275">
        <v>0</v>
      </c>
      <c r="AC369" s="204">
        <v>0</v>
      </c>
      <c r="AD369" s="202">
        <v>0</v>
      </c>
      <c r="AE369" s="202">
        <v>0</v>
      </c>
      <c r="AF369" s="276">
        <v>0</v>
      </c>
      <c r="AH369" s="227">
        <f t="shared" si="25"/>
        <v>0</v>
      </c>
      <c r="AI369" s="228">
        <f t="shared" si="26"/>
        <v>0</v>
      </c>
      <c r="AJ369" s="229">
        <f t="shared" si="27"/>
        <v>0</v>
      </c>
      <c r="AN369" s="138"/>
      <c r="AO369" s="138"/>
      <c r="AP369" s="138"/>
      <c r="AQ369" s="138"/>
      <c r="AR369" s="138"/>
      <c r="AS369" s="138"/>
      <c r="AT369" s="138"/>
      <c r="AU369" s="138"/>
    </row>
    <row r="370" spans="1:47" s="139" customFormat="1" ht="13.8" x14ac:dyDescent="0.3">
      <c r="A370" s="277">
        <v>453</v>
      </c>
      <c r="B370" s="211">
        <v>453137137</v>
      </c>
      <c r="C370" s="212" t="s">
        <v>218</v>
      </c>
      <c r="D370" s="211">
        <v>137</v>
      </c>
      <c r="E370" s="212" t="s">
        <v>210</v>
      </c>
      <c r="F370" s="211">
        <v>137</v>
      </c>
      <c r="G370" s="212" t="s">
        <v>210</v>
      </c>
      <c r="H370" s="297">
        <v>546</v>
      </c>
      <c r="I370" s="202">
        <v>12107</v>
      </c>
      <c r="J370" s="202">
        <v>19</v>
      </c>
      <c r="K370" s="202">
        <v>0</v>
      </c>
      <c r="L370" s="202">
        <v>893</v>
      </c>
      <c r="M370" s="279">
        <v>13019</v>
      </c>
      <c r="O370" s="281">
        <v>1.551136363636376</v>
      </c>
      <c r="P370" s="282">
        <v>0</v>
      </c>
      <c r="Q370" s="205">
        <v>0.18</v>
      </c>
      <c r="R370" s="205">
        <v>0.12502659225609097</v>
      </c>
      <c r="S370" s="272">
        <f t="shared" si="28"/>
        <v>0</v>
      </c>
      <c r="U370" s="287">
        <v>6602232</v>
      </c>
      <c r="V370" s="288">
        <v>0</v>
      </c>
      <c r="W370" s="288">
        <v>0</v>
      </c>
      <c r="X370" s="288">
        <v>0</v>
      </c>
      <c r="Y370" s="288">
        <v>485940</v>
      </c>
      <c r="Z370" s="279">
        <f t="shared" si="29"/>
        <v>7088172</v>
      </c>
      <c r="AB370" s="275">
        <v>0</v>
      </c>
      <c r="AC370" s="204">
        <v>0</v>
      </c>
      <c r="AD370" s="202">
        <v>0</v>
      </c>
      <c r="AE370" s="202">
        <v>0</v>
      </c>
      <c r="AF370" s="276">
        <v>0</v>
      </c>
      <c r="AH370" s="227">
        <f t="shared" si="25"/>
        <v>0</v>
      </c>
      <c r="AI370" s="228">
        <f t="shared" si="26"/>
        <v>-495</v>
      </c>
      <c r="AJ370" s="229">
        <f t="shared" si="27"/>
        <v>-495</v>
      </c>
      <c r="AN370" s="138"/>
      <c r="AO370" s="138"/>
      <c r="AP370" s="138"/>
      <c r="AQ370" s="138"/>
      <c r="AR370" s="138"/>
      <c r="AS370" s="138"/>
      <c r="AT370" s="138"/>
      <c r="AU370" s="138"/>
    </row>
    <row r="371" spans="1:47" s="139" customFormat="1" ht="13.8" x14ac:dyDescent="0.3">
      <c r="A371" s="277">
        <v>453</v>
      </c>
      <c r="B371" s="211">
        <v>453137210</v>
      </c>
      <c r="C371" s="212" t="s">
        <v>218</v>
      </c>
      <c r="D371" s="211">
        <v>137</v>
      </c>
      <c r="E371" s="212" t="s">
        <v>210</v>
      </c>
      <c r="F371" s="211">
        <v>210</v>
      </c>
      <c r="G371" s="212" t="s">
        <v>54</v>
      </c>
      <c r="H371" s="297">
        <v>3</v>
      </c>
      <c r="I371" s="202">
        <v>11402</v>
      </c>
      <c r="J371" s="202">
        <v>3657</v>
      </c>
      <c r="K371" s="202">
        <v>0</v>
      </c>
      <c r="L371" s="202">
        <v>893</v>
      </c>
      <c r="M371" s="279">
        <v>15952</v>
      </c>
      <c r="O371" s="281">
        <v>8.5227272727272721E-3</v>
      </c>
      <c r="P371" s="282">
        <v>0</v>
      </c>
      <c r="Q371" s="205">
        <v>0.09</v>
      </c>
      <c r="R371" s="205">
        <v>6.4299725287241705E-2</v>
      </c>
      <c r="S371" s="272">
        <f t="shared" si="28"/>
        <v>0</v>
      </c>
      <c r="U371" s="287">
        <v>45048</v>
      </c>
      <c r="V371" s="288">
        <v>0</v>
      </c>
      <c r="W371" s="288">
        <v>0</v>
      </c>
      <c r="X371" s="288">
        <v>0</v>
      </c>
      <c r="Y371" s="288">
        <v>2670</v>
      </c>
      <c r="Z371" s="279">
        <f t="shared" si="29"/>
        <v>47718</v>
      </c>
      <c r="AB371" s="275">
        <v>0</v>
      </c>
      <c r="AC371" s="204">
        <v>0</v>
      </c>
      <c r="AD371" s="202">
        <v>0</v>
      </c>
      <c r="AE371" s="202">
        <v>0</v>
      </c>
      <c r="AF371" s="276">
        <v>0</v>
      </c>
      <c r="AH371" s="227">
        <f t="shared" si="25"/>
        <v>0</v>
      </c>
      <c r="AI371" s="228">
        <f t="shared" si="26"/>
        <v>0</v>
      </c>
      <c r="AJ371" s="229">
        <f t="shared" si="27"/>
        <v>0</v>
      </c>
      <c r="AN371" s="138"/>
      <c r="AO371" s="138"/>
      <c r="AP371" s="138"/>
      <c r="AQ371" s="138"/>
      <c r="AR371" s="138"/>
      <c r="AS371" s="138"/>
      <c r="AT371" s="138"/>
      <c r="AU371" s="138"/>
    </row>
    <row r="372" spans="1:47" s="139" customFormat="1" ht="13.8" x14ac:dyDescent="0.3">
      <c r="A372" s="277">
        <v>453</v>
      </c>
      <c r="B372" s="211">
        <v>453137227</v>
      </c>
      <c r="C372" s="212" t="s">
        <v>218</v>
      </c>
      <c r="D372" s="211">
        <v>137</v>
      </c>
      <c r="E372" s="212" t="s">
        <v>210</v>
      </c>
      <c r="F372" s="211">
        <v>227</v>
      </c>
      <c r="G372" s="212" t="s">
        <v>255</v>
      </c>
      <c r="H372" s="297">
        <v>4</v>
      </c>
      <c r="I372" s="202">
        <v>11118.78403806934</v>
      </c>
      <c r="J372" s="202">
        <v>3218</v>
      </c>
      <c r="K372" s="202">
        <v>0</v>
      </c>
      <c r="L372" s="202">
        <v>893</v>
      </c>
      <c r="M372" s="279">
        <v>15229.78403806934</v>
      </c>
      <c r="O372" s="281">
        <v>1.1363636363636364E-2</v>
      </c>
      <c r="P372" s="282">
        <v>0</v>
      </c>
      <c r="Q372" s="205">
        <v>0.18</v>
      </c>
      <c r="R372" s="205">
        <v>1.102104844517165E-2</v>
      </c>
      <c r="S372" s="272">
        <f t="shared" si="28"/>
        <v>0</v>
      </c>
      <c r="U372" s="287">
        <v>57184</v>
      </c>
      <c r="V372" s="288">
        <v>0</v>
      </c>
      <c r="W372" s="288">
        <v>0</v>
      </c>
      <c r="X372" s="288">
        <v>0</v>
      </c>
      <c r="Y372" s="288">
        <v>3560</v>
      </c>
      <c r="Z372" s="279">
        <f t="shared" si="29"/>
        <v>60744</v>
      </c>
      <c r="AB372" s="275">
        <v>0</v>
      </c>
      <c r="AC372" s="204">
        <v>0</v>
      </c>
      <c r="AD372" s="202">
        <v>0</v>
      </c>
      <c r="AE372" s="202">
        <v>0</v>
      </c>
      <c r="AF372" s="276">
        <v>0</v>
      </c>
      <c r="AH372" s="227">
        <f t="shared" si="25"/>
        <v>0</v>
      </c>
      <c r="AI372" s="228">
        <f t="shared" si="26"/>
        <v>0</v>
      </c>
      <c r="AJ372" s="229">
        <f t="shared" si="27"/>
        <v>0</v>
      </c>
      <c r="AN372" s="138"/>
      <c r="AO372" s="138"/>
      <c r="AP372" s="138"/>
      <c r="AQ372" s="138"/>
      <c r="AR372" s="138"/>
      <c r="AS372" s="138"/>
      <c r="AT372" s="138"/>
      <c r="AU372" s="138"/>
    </row>
    <row r="373" spans="1:47" s="139" customFormat="1" ht="13.8" x14ac:dyDescent="0.3">
      <c r="A373" s="277">
        <v>453</v>
      </c>
      <c r="B373" s="211">
        <v>453137278</v>
      </c>
      <c r="C373" s="212" t="s">
        <v>218</v>
      </c>
      <c r="D373" s="211">
        <v>137</v>
      </c>
      <c r="E373" s="212" t="s">
        <v>210</v>
      </c>
      <c r="F373" s="211">
        <v>278</v>
      </c>
      <c r="G373" s="212" t="s">
        <v>212</v>
      </c>
      <c r="H373" s="297">
        <v>7</v>
      </c>
      <c r="I373" s="202">
        <v>12220</v>
      </c>
      <c r="J373" s="202">
        <v>3261</v>
      </c>
      <c r="K373" s="202">
        <v>0</v>
      </c>
      <c r="L373" s="202">
        <v>893</v>
      </c>
      <c r="M373" s="279">
        <v>16374</v>
      </c>
      <c r="O373" s="281">
        <v>1.988636363636364E-2</v>
      </c>
      <c r="P373" s="282">
        <v>0</v>
      </c>
      <c r="Q373" s="205">
        <v>0.09</v>
      </c>
      <c r="R373" s="205">
        <v>5.4729339500858079E-2</v>
      </c>
      <c r="S373" s="272">
        <f t="shared" si="28"/>
        <v>0</v>
      </c>
      <c r="U373" s="287">
        <v>108059</v>
      </c>
      <c r="V373" s="288">
        <v>0</v>
      </c>
      <c r="W373" s="288">
        <v>0</v>
      </c>
      <c r="X373" s="288">
        <v>0</v>
      </c>
      <c r="Y373" s="288">
        <v>6230</v>
      </c>
      <c r="Z373" s="279">
        <f t="shared" si="29"/>
        <v>114289</v>
      </c>
      <c r="AB373" s="275">
        <v>0</v>
      </c>
      <c r="AC373" s="204">
        <v>0</v>
      </c>
      <c r="AD373" s="202">
        <v>0</v>
      </c>
      <c r="AE373" s="202">
        <v>0</v>
      </c>
      <c r="AF373" s="276">
        <v>0</v>
      </c>
      <c r="AH373" s="227">
        <f t="shared" si="25"/>
        <v>0</v>
      </c>
      <c r="AI373" s="228">
        <f t="shared" si="26"/>
        <v>0</v>
      </c>
      <c r="AJ373" s="229">
        <f t="shared" si="27"/>
        <v>0</v>
      </c>
      <c r="AN373" s="138"/>
      <c r="AO373" s="138"/>
      <c r="AP373" s="138"/>
      <c r="AQ373" s="138"/>
      <c r="AR373" s="138"/>
      <c r="AS373" s="138"/>
      <c r="AT373" s="138"/>
      <c r="AU373" s="138"/>
    </row>
    <row r="374" spans="1:47" s="139" customFormat="1" ht="13.8" x14ac:dyDescent="0.3">
      <c r="A374" s="277">
        <v>453</v>
      </c>
      <c r="B374" s="211">
        <v>453137281</v>
      </c>
      <c r="C374" s="212" t="s">
        <v>218</v>
      </c>
      <c r="D374" s="211">
        <v>137</v>
      </c>
      <c r="E374" s="212" t="s">
        <v>210</v>
      </c>
      <c r="F374" s="211">
        <v>281</v>
      </c>
      <c r="G374" s="212" t="s">
        <v>169</v>
      </c>
      <c r="H374" s="297">
        <v>73</v>
      </c>
      <c r="I374" s="202">
        <v>12116</v>
      </c>
      <c r="J374" s="202">
        <v>0</v>
      </c>
      <c r="K374" s="202">
        <v>0</v>
      </c>
      <c r="L374" s="202">
        <v>893</v>
      </c>
      <c r="M374" s="279">
        <v>13009</v>
      </c>
      <c r="O374" s="281">
        <v>0.20738636363636351</v>
      </c>
      <c r="P374" s="282">
        <v>0</v>
      </c>
      <c r="Q374" s="205">
        <v>0.18</v>
      </c>
      <c r="R374" s="205">
        <v>0.12319189346422224</v>
      </c>
      <c r="S374" s="272">
        <f t="shared" si="28"/>
        <v>0</v>
      </c>
      <c r="U374" s="287">
        <v>881986</v>
      </c>
      <c r="V374" s="288">
        <v>0</v>
      </c>
      <c r="W374" s="288">
        <v>0</v>
      </c>
      <c r="X374" s="288">
        <v>0</v>
      </c>
      <c r="Y374" s="288">
        <v>64970</v>
      </c>
      <c r="Z374" s="279">
        <f t="shared" si="29"/>
        <v>946956</v>
      </c>
      <c r="AB374" s="275">
        <v>0</v>
      </c>
      <c r="AC374" s="204">
        <v>0</v>
      </c>
      <c r="AD374" s="202">
        <v>0</v>
      </c>
      <c r="AE374" s="202">
        <v>0</v>
      </c>
      <c r="AF374" s="276">
        <v>0</v>
      </c>
      <c r="AH374" s="227">
        <f t="shared" si="25"/>
        <v>0</v>
      </c>
      <c r="AI374" s="228">
        <f t="shared" si="26"/>
        <v>0</v>
      </c>
      <c r="AJ374" s="229">
        <f t="shared" si="27"/>
        <v>0</v>
      </c>
      <c r="AN374" s="138"/>
      <c r="AO374" s="138"/>
      <c r="AP374" s="138"/>
      <c r="AQ374" s="138"/>
      <c r="AR374" s="138"/>
      <c r="AS374" s="138"/>
      <c r="AT374" s="138"/>
      <c r="AU374" s="138"/>
    </row>
    <row r="375" spans="1:47" s="139" customFormat="1" ht="13.8" x14ac:dyDescent="0.3">
      <c r="A375" s="277">
        <v>453</v>
      </c>
      <c r="B375" s="211">
        <v>453137309</v>
      </c>
      <c r="C375" s="212" t="s">
        <v>218</v>
      </c>
      <c r="D375" s="211">
        <v>137</v>
      </c>
      <c r="E375" s="212" t="s">
        <v>210</v>
      </c>
      <c r="F375" s="211">
        <v>309</v>
      </c>
      <c r="G375" s="212" t="s">
        <v>256</v>
      </c>
      <c r="H375" s="297">
        <v>1</v>
      </c>
      <c r="I375" s="202">
        <v>11310.051521406729</v>
      </c>
      <c r="J375" s="202">
        <v>1601</v>
      </c>
      <c r="K375" s="202">
        <v>0</v>
      </c>
      <c r="L375" s="202">
        <v>893</v>
      </c>
      <c r="M375" s="279">
        <v>13804.051521406729</v>
      </c>
      <c r="O375" s="281">
        <v>2.840909090909091E-3</v>
      </c>
      <c r="P375" s="282">
        <v>0</v>
      </c>
      <c r="Q375" s="205">
        <v>0.09</v>
      </c>
      <c r="R375" s="205">
        <v>2.1995348597134514E-3</v>
      </c>
      <c r="S375" s="272">
        <f t="shared" si="28"/>
        <v>0</v>
      </c>
      <c r="U375" s="287">
        <v>12874</v>
      </c>
      <c r="V375" s="288">
        <v>0</v>
      </c>
      <c r="W375" s="288">
        <v>0</v>
      </c>
      <c r="X375" s="288">
        <v>0</v>
      </c>
      <c r="Y375" s="288">
        <v>890</v>
      </c>
      <c r="Z375" s="279">
        <f t="shared" si="29"/>
        <v>13764</v>
      </c>
      <c r="AB375" s="275">
        <v>0</v>
      </c>
      <c r="AC375" s="204">
        <v>0</v>
      </c>
      <c r="AD375" s="202">
        <v>0</v>
      </c>
      <c r="AE375" s="202">
        <v>0</v>
      </c>
      <c r="AF375" s="276">
        <v>0</v>
      </c>
      <c r="AH375" s="227">
        <f t="shared" si="25"/>
        <v>0</v>
      </c>
      <c r="AI375" s="228">
        <f t="shared" si="26"/>
        <v>0</v>
      </c>
      <c r="AJ375" s="229">
        <f t="shared" si="27"/>
        <v>0</v>
      </c>
      <c r="AN375" s="138"/>
      <c r="AO375" s="138"/>
      <c r="AP375" s="138"/>
      <c r="AQ375" s="138"/>
      <c r="AR375" s="138"/>
      <c r="AS375" s="138"/>
      <c r="AT375" s="138"/>
      <c r="AU375" s="138"/>
    </row>
    <row r="376" spans="1:47" s="139" customFormat="1" ht="13.8" x14ac:dyDescent="0.3">
      <c r="A376" s="277">
        <v>453</v>
      </c>
      <c r="B376" s="211">
        <v>453137325</v>
      </c>
      <c r="C376" s="212" t="s">
        <v>218</v>
      </c>
      <c r="D376" s="211">
        <v>137</v>
      </c>
      <c r="E376" s="212" t="s">
        <v>210</v>
      </c>
      <c r="F376" s="211">
        <v>325</v>
      </c>
      <c r="G376" s="212" t="s">
        <v>220</v>
      </c>
      <c r="H376" s="297">
        <v>1</v>
      </c>
      <c r="I376" s="202">
        <v>8749</v>
      </c>
      <c r="J376" s="202">
        <v>1213</v>
      </c>
      <c r="K376" s="202">
        <v>0</v>
      </c>
      <c r="L376" s="202">
        <v>893</v>
      </c>
      <c r="M376" s="279">
        <v>10855</v>
      </c>
      <c r="O376" s="281">
        <v>2.840909090909091E-3</v>
      </c>
      <c r="P376" s="282">
        <v>0</v>
      </c>
      <c r="Q376" s="205">
        <v>0.09</v>
      </c>
      <c r="R376" s="205">
        <v>1.1318693884157795E-2</v>
      </c>
      <c r="S376" s="272">
        <f t="shared" si="28"/>
        <v>0</v>
      </c>
      <c r="U376" s="287">
        <v>9934</v>
      </c>
      <c r="V376" s="288">
        <v>0</v>
      </c>
      <c r="W376" s="288">
        <v>0</v>
      </c>
      <c r="X376" s="288">
        <v>0</v>
      </c>
      <c r="Y376" s="288">
        <v>890</v>
      </c>
      <c r="Z376" s="279">
        <f t="shared" si="29"/>
        <v>10824</v>
      </c>
      <c r="AB376" s="275">
        <v>0</v>
      </c>
      <c r="AC376" s="204">
        <v>0</v>
      </c>
      <c r="AD376" s="202">
        <v>0</v>
      </c>
      <c r="AE376" s="202">
        <v>0</v>
      </c>
      <c r="AF376" s="276">
        <v>0</v>
      </c>
      <c r="AH376" s="227">
        <f t="shared" si="25"/>
        <v>0</v>
      </c>
      <c r="AI376" s="228">
        <f t="shared" si="26"/>
        <v>0</v>
      </c>
      <c r="AJ376" s="229">
        <f t="shared" si="27"/>
        <v>0</v>
      </c>
      <c r="AN376" s="138"/>
      <c r="AO376" s="138"/>
      <c r="AP376" s="138"/>
      <c r="AQ376" s="138"/>
      <c r="AR376" s="138"/>
      <c r="AS376" s="138"/>
      <c r="AT376" s="138"/>
      <c r="AU376" s="138"/>
    </row>
    <row r="377" spans="1:47" s="139" customFormat="1" ht="13.8" x14ac:dyDescent="0.3">
      <c r="A377" s="277">
        <v>453</v>
      </c>
      <c r="B377" s="211">
        <v>453137332</v>
      </c>
      <c r="C377" s="212" t="s">
        <v>218</v>
      </c>
      <c r="D377" s="211">
        <v>137</v>
      </c>
      <c r="E377" s="212" t="s">
        <v>210</v>
      </c>
      <c r="F377" s="211">
        <v>332</v>
      </c>
      <c r="G377" s="212" t="s">
        <v>221</v>
      </c>
      <c r="H377" s="297">
        <v>4</v>
      </c>
      <c r="I377" s="202">
        <v>11510</v>
      </c>
      <c r="J377" s="202">
        <v>1066</v>
      </c>
      <c r="K377" s="202">
        <v>0</v>
      </c>
      <c r="L377" s="202">
        <v>893</v>
      </c>
      <c r="M377" s="279">
        <v>13469</v>
      </c>
      <c r="O377" s="281">
        <v>1.1363636363636364E-2</v>
      </c>
      <c r="P377" s="282">
        <v>0</v>
      </c>
      <c r="Q377" s="205">
        <v>0.09</v>
      </c>
      <c r="R377" s="205">
        <v>1.6648563963842521E-2</v>
      </c>
      <c r="S377" s="272">
        <f t="shared" si="28"/>
        <v>0</v>
      </c>
      <c r="U377" s="287">
        <v>50160</v>
      </c>
      <c r="V377" s="288">
        <v>0</v>
      </c>
      <c r="W377" s="288">
        <v>0</v>
      </c>
      <c r="X377" s="288">
        <v>0</v>
      </c>
      <c r="Y377" s="288">
        <v>3560</v>
      </c>
      <c r="Z377" s="279">
        <f t="shared" si="29"/>
        <v>53720</v>
      </c>
      <c r="AB377" s="275">
        <v>0</v>
      </c>
      <c r="AC377" s="204">
        <v>0</v>
      </c>
      <c r="AD377" s="202">
        <v>0</v>
      </c>
      <c r="AE377" s="202">
        <v>0</v>
      </c>
      <c r="AF377" s="276">
        <v>0</v>
      </c>
      <c r="AH377" s="227">
        <f t="shared" si="25"/>
        <v>0</v>
      </c>
      <c r="AI377" s="228">
        <f t="shared" si="26"/>
        <v>0</v>
      </c>
      <c r="AJ377" s="229">
        <f t="shared" si="27"/>
        <v>0</v>
      </c>
      <c r="AN377" s="138"/>
      <c r="AO377" s="138"/>
      <c r="AP377" s="138"/>
      <c r="AQ377" s="138"/>
      <c r="AR377" s="138"/>
      <c r="AS377" s="138"/>
      <c r="AT377" s="138"/>
      <c r="AU377" s="138"/>
    </row>
    <row r="378" spans="1:47" s="139" customFormat="1" ht="13.8" x14ac:dyDescent="0.3">
      <c r="A378" s="277">
        <v>454</v>
      </c>
      <c r="B378" s="211">
        <v>454149009</v>
      </c>
      <c r="C378" s="212" t="s">
        <v>222</v>
      </c>
      <c r="D378" s="211">
        <v>149</v>
      </c>
      <c r="E378" s="212" t="s">
        <v>103</v>
      </c>
      <c r="F378" s="211">
        <v>9</v>
      </c>
      <c r="G378" s="212" t="s">
        <v>108</v>
      </c>
      <c r="H378" s="297">
        <v>3</v>
      </c>
      <c r="I378" s="202">
        <v>11395</v>
      </c>
      <c r="J378" s="202">
        <v>7282</v>
      </c>
      <c r="K378" s="202">
        <v>0</v>
      </c>
      <c r="L378" s="202">
        <v>893</v>
      </c>
      <c r="M378" s="279">
        <v>19570</v>
      </c>
      <c r="O378" s="281">
        <v>0</v>
      </c>
      <c r="P378" s="282">
        <v>0</v>
      </c>
      <c r="Q378" s="205">
        <v>0.09</v>
      </c>
      <c r="R378" s="205">
        <v>2.553844673629116E-3</v>
      </c>
      <c r="S378" s="272">
        <f t="shared" si="28"/>
        <v>0</v>
      </c>
      <c r="U378" s="287">
        <v>56031</v>
      </c>
      <c r="V378" s="288">
        <v>0</v>
      </c>
      <c r="W378" s="288">
        <v>0</v>
      </c>
      <c r="X378" s="288">
        <v>0</v>
      </c>
      <c r="Y378" s="288">
        <v>2679</v>
      </c>
      <c r="Z378" s="279">
        <f t="shared" si="29"/>
        <v>58710</v>
      </c>
      <c r="AB378" s="275">
        <v>0</v>
      </c>
      <c r="AC378" s="204">
        <v>0</v>
      </c>
      <c r="AD378" s="202">
        <v>0</v>
      </c>
      <c r="AE378" s="202">
        <v>0</v>
      </c>
      <c r="AF378" s="276">
        <v>0</v>
      </c>
      <c r="AH378" s="227">
        <f t="shared" si="25"/>
        <v>0</v>
      </c>
      <c r="AI378" s="228">
        <f t="shared" si="26"/>
        <v>0</v>
      </c>
      <c r="AJ378" s="229">
        <f t="shared" si="27"/>
        <v>0</v>
      </c>
      <c r="AN378" s="138"/>
      <c r="AO378" s="138"/>
      <c r="AP378" s="138"/>
      <c r="AQ378" s="138"/>
      <c r="AR378" s="138"/>
      <c r="AS378" s="138"/>
      <c r="AT378" s="138"/>
      <c r="AU378" s="138"/>
    </row>
    <row r="379" spans="1:47" s="139" customFormat="1" ht="13.8" x14ac:dyDescent="0.3">
      <c r="A379" s="277">
        <v>454</v>
      </c>
      <c r="B379" s="211">
        <v>454149128</v>
      </c>
      <c r="C379" s="212" t="s">
        <v>222</v>
      </c>
      <c r="D379" s="211">
        <v>149</v>
      </c>
      <c r="E379" s="212" t="s">
        <v>103</v>
      </c>
      <c r="F379" s="211">
        <v>128</v>
      </c>
      <c r="G379" s="212" t="s">
        <v>110</v>
      </c>
      <c r="H379" s="297">
        <v>8</v>
      </c>
      <c r="I379" s="202">
        <v>12260</v>
      </c>
      <c r="J379" s="202">
        <v>620</v>
      </c>
      <c r="K379" s="202">
        <v>0</v>
      </c>
      <c r="L379" s="202">
        <v>893</v>
      </c>
      <c r="M379" s="279">
        <v>13773</v>
      </c>
      <c r="O379" s="281">
        <v>0</v>
      </c>
      <c r="P379" s="282">
        <v>0</v>
      </c>
      <c r="Q379" s="205">
        <v>0.18</v>
      </c>
      <c r="R379" s="205">
        <v>3.3722750921058114E-2</v>
      </c>
      <c r="S379" s="272">
        <f t="shared" si="28"/>
        <v>0</v>
      </c>
      <c r="U379" s="287">
        <v>103040</v>
      </c>
      <c r="V379" s="288">
        <v>0</v>
      </c>
      <c r="W379" s="288">
        <v>0</v>
      </c>
      <c r="X379" s="288">
        <v>0</v>
      </c>
      <c r="Y379" s="288">
        <v>7144</v>
      </c>
      <c r="Z379" s="279">
        <f t="shared" si="29"/>
        <v>110184</v>
      </c>
      <c r="AB379" s="275">
        <v>0</v>
      </c>
      <c r="AC379" s="204">
        <v>0</v>
      </c>
      <c r="AD379" s="202">
        <v>0</v>
      </c>
      <c r="AE379" s="202">
        <v>0</v>
      </c>
      <c r="AF379" s="276">
        <v>0</v>
      </c>
      <c r="AH379" s="227">
        <f t="shared" si="25"/>
        <v>0</v>
      </c>
      <c r="AI379" s="228">
        <f t="shared" si="26"/>
        <v>0</v>
      </c>
      <c r="AJ379" s="229">
        <f t="shared" si="27"/>
        <v>0</v>
      </c>
      <c r="AN379" s="138"/>
      <c r="AO379" s="138"/>
      <c r="AP379" s="138"/>
      <c r="AQ379" s="138"/>
      <c r="AR379" s="138"/>
      <c r="AS379" s="138"/>
      <c r="AT379" s="138"/>
      <c r="AU379" s="138"/>
    </row>
    <row r="380" spans="1:47" s="139" customFormat="1" ht="13.8" x14ac:dyDescent="0.3">
      <c r="A380" s="277">
        <v>454</v>
      </c>
      <c r="B380" s="211">
        <v>454149149</v>
      </c>
      <c r="C380" s="212" t="s">
        <v>222</v>
      </c>
      <c r="D380" s="211">
        <v>149</v>
      </c>
      <c r="E380" s="212" t="s">
        <v>103</v>
      </c>
      <c r="F380" s="211">
        <v>149</v>
      </c>
      <c r="G380" s="212" t="s">
        <v>103</v>
      </c>
      <c r="H380" s="297">
        <v>712</v>
      </c>
      <c r="I380" s="202">
        <v>11990</v>
      </c>
      <c r="J380" s="202">
        <v>182</v>
      </c>
      <c r="K380" s="202">
        <v>0</v>
      </c>
      <c r="L380" s="202">
        <v>893</v>
      </c>
      <c r="M380" s="279">
        <v>13065</v>
      </c>
      <c r="O380" s="281">
        <v>0</v>
      </c>
      <c r="P380" s="282">
        <v>0</v>
      </c>
      <c r="Q380" s="205">
        <v>0.18</v>
      </c>
      <c r="R380" s="205">
        <v>0.11365970423433619</v>
      </c>
      <c r="S380" s="272">
        <f t="shared" si="28"/>
        <v>0</v>
      </c>
      <c r="U380" s="287">
        <v>8666464</v>
      </c>
      <c r="V380" s="288">
        <v>0</v>
      </c>
      <c r="W380" s="288">
        <v>0</v>
      </c>
      <c r="X380" s="288">
        <v>0</v>
      </c>
      <c r="Y380" s="288">
        <v>635816</v>
      </c>
      <c r="Z380" s="279">
        <f t="shared" si="29"/>
        <v>9302280</v>
      </c>
      <c r="AB380" s="275">
        <v>0</v>
      </c>
      <c r="AC380" s="204">
        <v>0</v>
      </c>
      <c r="AD380" s="202">
        <v>0</v>
      </c>
      <c r="AE380" s="202">
        <v>0</v>
      </c>
      <c r="AF380" s="276">
        <v>0</v>
      </c>
      <c r="AH380" s="227">
        <f t="shared" si="25"/>
        <v>0</v>
      </c>
      <c r="AI380" s="228">
        <f t="shared" si="26"/>
        <v>0</v>
      </c>
      <c r="AJ380" s="229">
        <f t="shared" si="27"/>
        <v>0</v>
      </c>
      <c r="AN380" s="138"/>
      <c r="AO380" s="138"/>
      <c r="AP380" s="138"/>
      <c r="AQ380" s="138"/>
      <c r="AR380" s="138"/>
      <c r="AS380" s="138"/>
      <c r="AT380" s="138"/>
      <c r="AU380" s="138"/>
    </row>
    <row r="381" spans="1:47" s="139" customFormat="1" ht="13.8" x14ac:dyDescent="0.3">
      <c r="A381" s="277">
        <v>454</v>
      </c>
      <c r="B381" s="211">
        <v>454149181</v>
      </c>
      <c r="C381" s="212" t="s">
        <v>222</v>
      </c>
      <c r="D381" s="211">
        <v>149</v>
      </c>
      <c r="E381" s="212" t="s">
        <v>103</v>
      </c>
      <c r="F381" s="211">
        <v>181</v>
      </c>
      <c r="G381" s="212" t="s">
        <v>105</v>
      </c>
      <c r="H381" s="297">
        <v>37</v>
      </c>
      <c r="I381" s="202">
        <v>10803</v>
      </c>
      <c r="J381" s="202">
        <v>698</v>
      </c>
      <c r="K381" s="202">
        <v>0</v>
      </c>
      <c r="L381" s="202">
        <v>893</v>
      </c>
      <c r="M381" s="279">
        <v>12394</v>
      </c>
      <c r="O381" s="281">
        <v>0</v>
      </c>
      <c r="P381" s="282">
        <v>0</v>
      </c>
      <c r="Q381" s="205">
        <v>0.09</v>
      </c>
      <c r="R381" s="205">
        <v>1.2964053022983042E-2</v>
      </c>
      <c r="S381" s="272">
        <f t="shared" si="28"/>
        <v>0</v>
      </c>
      <c r="U381" s="287">
        <v>425537</v>
      </c>
      <c r="V381" s="288">
        <v>0</v>
      </c>
      <c r="W381" s="288">
        <v>0</v>
      </c>
      <c r="X381" s="288">
        <v>0</v>
      </c>
      <c r="Y381" s="288">
        <v>33041</v>
      </c>
      <c r="Z381" s="279">
        <f t="shared" si="29"/>
        <v>458578</v>
      </c>
      <c r="AB381" s="275">
        <v>0</v>
      </c>
      <c r="AC381" s="204">
        <v>0</v>
      </c>
      <c r="AD381" s="202">
        <v>0</v>
      </c>
      <c r="AE381" s="202">
        <v>0</v>
      </c>
      <c r="AF381" s="276">
        <v>0</v>
      </c>
      <c r="AH381" s="227">
        <f t="shared" si="25"/>
        <v>0</v>
      </c>
      <c r="AI381" s="228">
        <f t="shared" si="26"/>
        <v>0</v>
      </c>
      <c r="AJ381" s="229">
        <f t="shared" si="27"/>
        <v>0</v>
      </c>
      <c r="AN381" s="138"/>
      <c r="AO381" s="138"/>
      <c r="AP381" s="138"/>
      <c r="AQ381" s="138"/>
      <c r="AR381" s="138"/>
      <c r="AS381" s="138"/>
      <c r="AT381" s="138"/>
      <c r="AU381" s="138"/>
    </row>
    <row r="382" spans="1:47" s="139" customFormat="1" ht="13.8" x14ac:dyDescent="0.3">
      <c r="A382" s="277">
        <v>455</v>
      </c>
      <c r="B382" s="211">
        <v>455128007</v>
      </c>
      <c r="C382" s="212" t="s">
        <v>223</v>
      </c>
      <c r="D382" s="211">
        <v>128</v>
      </c>
      <c r="E382" s="212" t="s">
        <v>110</v>
      </c>
      <c r="F382" s="211">
        <v>7</v>
      </c>
      <c r="G382" s="212" t="s">
        <v>224</v>
      </c>
      <c r="H382" s="297">
        <v>2</v>
      </c>
      <c r="I382" s="202">
        <v>8410</v>
      </c>
      <c r="J382" s="202">
        <v>3328</v>
      </c>
      <c r="K382" s="202">
        <v>0</v>
      </c>
      <c r="L382" s="202">
        <v>893</v>
      </c>
      <c r="M382" s="279">
        <v>12631</v>
      </c>
      <c r="O382" s="281">
        <v>0</v>
      </c>
      <c r="P382" s="282">
        <v>0</v>
      </c>
      <c r="Q382" s="205">
        <v>0.09</v>
      </c>
      <c r="R382" s="205">
        <v>1.9656091539081436E-2</v>
      </c>
      <c r="S382" s="272">
        <f t="shared" si="28"/>
        <v>0</v>
      </c>
      <c r="U382" s="287">
        <v>23476</v>
      </c>
      <c r="V382" s="288">
        <v>0</v>
      </c>
      <c r="W382" s="288">
        <v>0</v>
      </c>
      <c r="X382" s="288">
        <v>0</v>
      </c>
      <c r="Y382" s="288">
        <v>1786</v>
      </c>
      <c r="Z382" s="279">
        <f t="shared" si="29"/>
        <v>25262</v>
      </c>
      <c r="AB382" s="275">
        <v>0</v>
      </c>
      <c r="AC382" s="204">
        <v>0</v>
      </c>
      <c r="AD382" s="202">
        <v>0</v>
      </c>
      <c r="AE382" s="202">
        <v>0</v>
      </c>
      <c r="AF382" s="276">
        <v>0</v>
      </c>
      <c r="AH382" s="227">
        <f t="shared" si="25"/>
        <v>0</v>
      </c>
      <c r="AI382" s="228">
        <f t="shared" si="26"/>
        <v>0</v>
      </c>
      <c r="AJ382" s="229">
        <f t="shared" si="27"/>
        <v>0</v>
      </c>
      <c r="AN382" s="138"/>
      <c r="AO382" s="138"/>
      <c r="AP382" s="138"/>
      <c r="AQ382" s="138"/>
      <c r="AR382" s="138"/>
      <c r="AS382" s="138"/>
      <c r="AT382" s="138"/>
      <c r="AU382" s="138"/>
    </row>
    <row r="383" spans="1:47" s="139" customFormat="1" ht="13.8" x14ac:dyDescent="0.3">
      <c r="A383" s="277">
        <v>455</v>
      </c>
      <c r="B383" s="211">
        <v>455128128</v>
      </c>
      <c r="C383" s="212" t="s">
        <v>223</v>
      </c>
      <c r="D383" s="211">
        <v>128</v>
      </c>
      <c r="E383" s="212" t="s">
        <v>110</v>
      </c>
      <c r="F383" s="211">
        <v>128</v>
      </c>
      <c r="G383" s="212" t="s">
        <v>110</v>
      </c>
      <c r="H383" s="297">
        <v>301</v>
      </c>
      <c r="I383" s="202">
        <v>9523</v>
      </c>
      <c r="J383" s="202">
        <v>482</v>
      </c>
      <c r="K383" s="202">
        <v>0</v>
      </c>
      <c r="L383" s="202">
        <v>893</v>
      </c>
      <c r="M383" s="279">
        <v>10898</v>
      </c>
      <c r="O383" s="281">
        <v>0</v>
      </c>
      <c r="P383" s="282">
        <v>0</v>
      </c>
      <c r="Q383" s="205">
        <v>0.18</v>
      </c>
      <c r="R383" s="205">
        <v>3.3722750921058114E-2</v>
      </c>
      <c r="S383" s="272">
        <f t="shared" si="28"/>
        <v>0</v>
      </c>
      <c r="U383" s="287">
        <v>3011505</v>
      </c>
      <c r="V383" s="288">
        <v>0</v>
      </c>
      <c r="W383" s="288">
        <v>0</v>
      </c>
      <c r="X383" s="288">
        <v>0</v>
      </c>
      <c r="Y383" s="288">
        <v>268793</v>
      </c>
      <c r="Z383" s="279">
        <f t="shared" si="29"/>
        <v>3280298</v>
      </c>
      <c r="AB383" s="275">
        <v>0</v>
      </c>
      <c r="AC383" s="204">
        <v>0</v>
      </c>
      <c r="AD383" s="202">
        <v>0</v>
      </c>
      <c r="AE383" s="202">
        <v>0</v>
      </c>
      <c r="AF383" s="276">
        <v>0</v>
      </c>
      <c r="AH383" s="227">
        <f t="shared" si="25"/>
        <v>0</v>
      </c>
      <c r="AI383" s="228">
        <f t="shared" si="26"/>
        <v>0</v>
      </c>
      <c r="AJ383" s="229">
        <f t="shared" si="27"/>
        <v>0</v>
      </c>
      <c r="AN383" s="138"/>
      <c r="AO383" s="138"/>
      <c r="AP383" s="138"/>
      <c r="AQ383" s="138"/>
      <c r="AR383" s="138"/>
      <c r="AS383" s="138"/>
      <c r="AT383" s="138"/>
      <c r="AU383" s="138"/>
    </row>
    <row r="384" spans="1:47" s="139" customFormat="1" ht="13.8" x14ac:dyDescent="0.3">
      <c r="A384" s="277">
        <v>455</v>
      </c>
      <c r="B384" s="211">
        <v>455128745</v>
      </c>
      <c r="C384" s="212" t="s">
        <v>223</v>
      </c>
      <c r="D384" s="211">
        <v>128</v>
      </c>
      <c r="E384" s="212" t="s">
        <v>110</v>
      </c>
      <c r="F384" s="211">
        <v>745</v>
      </c>
      <c r="G384" s="212" t="s">
        <v>225</v>
      </c>
      <c r="H384" s="297">
        <v>1</v>
      </c>
      <c r="I384" s="202">
        <v>12729</v>
      </c>
      <c r="J384" s="202">
        <v>5815</v>
      </c>
      <c r="K384" s="202">
        <v>0</v>
      </c>
      <c r="L384" s="202">
        <v>893</v>
      </c>
      <c r="M384" s="279">
        <v>19437</v>
      </c>
      <c r="O384" s="281">
        <v>0</v>
      </c>
      <c r="P384" s="282">
        <v>0</v>
      </c>
      <c r="Q384" s="205">
        <v>0.09</v>
      </c>
      <c r="R384" s="205">
        <v>8.3270056026035662E-3</v>
      </c>
      <c r="S384" s="272">
        <f t="shared" si="28"/>
        <v>0</v>
      </c>
      <c r="U384" s="287">
        <v>18544</v>
      </c>
      <c r="V384" s="288">
        <v>0</v>
      </c>
      <c r="W384" s="288">
        <v>0</v>
      </c>
      <c r="X384" s="288">
        <v>0</v>
      </c>
      <c r="Y384" s="288">
        <v>893</v>
      </c>
      <c r="Z384" s="279">
        <f t="shared" si="29"/>
        <v>19437</v>
      </c>
      <c r="AB384" s="275">
        <v>0</v>
      </c>
      <c r="AC384" s="204">
        <v>0</v>
      </c>
      <c r="AD384" s="202">
        <v>0</v>
      </c>
      <c r="AE384" s="202">
        <v>0</v>
      </c>
      <c r="AF384" s="276">
        <v>0</v>
      </c>
      <c r="AH384" s="227">
        <f t="shared" si="25"/>
        <v>0</v>
      </c>
      <c r="AI384" s="228">
        <f t="shared" si="26"/>
        <v>0</v>
      </c>
      <c r="AJ384" s="229">
        <f t="shared" si="27"/>
        <v>0</v>
      </c>
      <c r="AN384" s="138"/>
      <c r="AO384" s="138"/>
      <c r="AP384" s="138"/>
      <c r="AQ384" s="138"/>
      <c r="AR384" s="138"/>
      <c r="AS384" s="138"/>
      <c r="AT384" s="138"/>
      <c r="AU384" s="138"/>
    </row>
    <row r="385" spans="1:47" s="139" customFormat="1" ht="13.8" x14ac:dyDescent="0.3">
      <c r="A385" s="277">
        <v>456</v>
      </c>
      <c r="B385" s="211">
        <v>456160009</v>
      </c>
      <c r="C385" s="212" t="s">
        <v>226</v>
      </c>
      <c r="D385" s="211">
        <v>160</v>
      </c>
      <c r="E385" s="212" t="s">
        <v>104</v>
      </c>
      <c r="F385" s="211">
        <v>9</v>
      </c>
      <c r="G385" s="212" t="s">
        <v>108</v>
      </c>
      <c r="H385" s="297">
        <v>1</v>
      </c>
      <c r="I385" s="202">
        <v>8749</v>
      </c>
      <c r="J385" s="202">
        <v>5591</v>
      </c>
      <c r="K385" s="202">
        <v>0</v>
      </c>
      <c r="L385" s="202">
        <v>893</v>
      </c>
      <c r="M385" s="279">
        <v>15233</v>
      </c>
      <c r="O385" s="281">
        <v>2.4390243902439025E-2</v>
      </c>
      <c r="P385" s="282">
        <v>0</v>
      </c>
      <c r="Q385" s="205">
        <v>0.09</v>
      </c>
      <c r="R385" s="205">
        <v>2.553844673629116E-3</v>
      </c>
      <c r="S385" s="272">
        <f t="shared" si="28"/>
        <v>0</v>
      </c>
      <c r="U385" s="287">
        <v>13990</v>
      </c>
      <c r="V385" s="288">
        <v>0</v>
      </c>
      <c r="W385" s="288">
        <v>0</v>
      </c>
      <c r="X385" s="288">
        <v>0</v>
      </c>
      <c r="Y385" s="288">
        <v>871</v>
      </c>
      <c r="Z385" s="279">
        <f t="shared" si="29"/>
        <v>14861</v>
      </c>
      <c r="AB385" s="275">
        <v>0</v>
      </c>
      <c r="AC385" s="204">
        <v>0</v>
      </c>
      <c r="AD385" s="202">
        <v>0</v>
      </c>
      <c r="AE385" s="202">
        <v>0</v>
      </c>
      <c r="AF385" s="276">
        <v>0</v>
      </c>
      <c r="AH385" s="227">
        <f t="shared" si="25"/>
        <v>0</v>
      </c>
      <c r="AI385" s="228">
        <f t="shared" si="26"/>
        <v>0</v>
      </c>
      <c r="AJ385" s="229">
        <f t="shared" si="27"/>
        <v>0</v>
      </c>
      <c r="AN385" s="138"/>
      <c r="AO385" s="138"/>
      <c r="AP385" s="138"/>
      <c r="AQ385" s="138"/>
      <c r="AR385" s="138"/>
      <c r="AS385" s="138"/>
      <c r="AT385" s="138"/>
      <c r="AU385" s="138"/>
    </row>
    <row r="386" spans="1:47" s="139" customFormat="1" ht="13.8" x14ac:dyDescent="0.3">
      <c r="A386" s="277">
        <v>456</v>
      </c>
      <c r="B386" s="211">
        <v>456160031</v>
      </c>
      <c r="C386" s="212" t="s">
        <v>226</v>
      </c>
      <c r="D386" s="211">
        <v>160</v>
      </c>
      <c r="E386" s="212" t="s">
        <v>104</v>
      </c>
      <c r="F386" s="211">
        <v>31</v>
      </c>
      <c r="G386" s="212" t="s">
        <v>101</v>
      </c>
      <c r="H386" s="297">
        <v>4</v>
      </c>
      <c r="I386" s="202">
        <v>11069</v>
      </c>
      <c r="J386" s="202">
        <v>5277</v>
      </c>
      <c r="K386" s="202">
        <v>0</v>
      </c>
      <c r="L386" s="202">
        <v>893</v>
      </c>
      <c r="M386" s="279">
        <v>17239</v>
      </c>
      <c r="O386" s="281">
        <v>9.7560975609756101E-2</v>
      </c>
      <c r="P386" s="282">
        <v>0</v>
      </c>
      <c r="Q386" s="205">
        <v>0.09</v>
      </c>
      <c r="R386" s="205">
        <v>2.6379471872042089E-2</v>
      </c>
      <c r="S386" s="272">
        <f t="shared" si="28"/>
        <v>0</v>
      </c>
      <c r="U386" s="287">
        <v>63788</v>
      </c>
      <c r="V386" s="288">
        <v>0</v>
      </c>
      <c r="W386" s="288">
        <v>0</v>
      </c>
      <c r="X386" s="288">
        <v>0</v>
      </c>
      <c r="Y386" s="288">
        <v>3484</v>
      </c>
      <c r="Z386" s="279">
        <f t="shared" si="29"/>
        <v>67272</v>
      </c>
      <c r="AB386" s="275">
        <v>0</v>
      </c>
      <c r="AC386" s="204">
        <v>0</v>
      </c>
      <c r="AD386" s="202">
        <v>0</v>
      </c>
      <c r="AE386" s="202">
        <v>0</v>
      </c>
      <c r="AF386" s="276">
        <v>0</v>
      </c>
      <c r="AH386" s="227">
        <f t="shared" si="25"/>
        <v>0</v>
      </c>
      <c r="AI386" s="228">
        <f t="shared" si="26"/>
        <v>0</v>
      </c>
      <c r="AJ386" s="229">
        <f t="shared" si="27"/>
        <v>0</v>
      </c>
      <c r="AN386" s="138"/>
      <c r="AO386" s="138"/>
      <c r="AP386" s="138"/>
      <c r="AQ386" s="138"/>
      <c r="AR386" s="138"/>
      <c r="AS386" s="138"/>
      <c r="AT386" s="138"/>
      <c r="AU386" s="138"/>
    </row>
    <row r="387" spans="1:47" s="139" customFormat="1" ht="13.8" x14ac:dyDescent="0.3">
      <c r="A387" s="277">
        <v>456</v>
      </c>
      <c r="B387" s="211">
        <v>456160056</v>
      </c>
      <c r="C387" s="212" t="s">
        <v>226</v>
      </c>
      <c r="D387" s="211">
        <v>160</v>
      </c>
      <c r="E387" s="212" t="s">
        <v>104</v>
      </c>
      <c r="F387" s="211">
        <v>56</v>
      </c>
      <c r="G387" s="212" t="s">
        <v>153</v>
      </c>
      <c r="H387" s="297">
        <v>5</v>
      </c>
      <c r="I387" s="202">
        <v>10982</v>
      </c>
      <c r="J387" s="202">
        <v>3744</v>
      </c>
      <c r="K387" s="202">
        <v>0</v>
      </c>
      <c r="L387" s="202">
        <v>893</v>
      </c>
      <c r="M387" s="279">
        <v>15619</v>
      </c>
      <c r="O387" s="281">
        <v>0.12195121951219512</v>
      </c>
      <c r="P387" s="282">
        <v>0</v>
      </c>
      <c r="Q387" s="205">
        <v>0.09</v>
      </c>
      <c r="R387" s="205">
        <v>2.0967747793561305E-2</v>
      </c>
      <c r="S387" s="272">
        <f t="shared" si="28"/>
        <v>0</v>
      </c>
      <c r="U387" s="287">
        <v>71835</v>
      </c>
      <c r="V387" s="288">
        <v>0</v>
      </c>
      <c r="W387" s="288">
        <v>0</v>
      </c>
      <c r="X387" s="288">
        <v>0</v>
      </c>
      <c r="Y387" s="288">
        <v>4355</v>
      </c>
      <c r="Z387" s="279">
        <f t="shared" si="29"/>
        <v>76190</v>
      </c>
      <c r="AB387" s="275">
        <v>0</v>
      </c>
      <c r="AC387" s="204">
        <v>0</v>
      </c>
      <c r="AD387" s="202">
        <v>0</v>
      </c>
      <c r="AE387" s="202">
        <v>0</v>
      </c>
      <c r="AF387" s="276">
        <v>0</v>
      </c>
      <c r="AH387" s="227">
        <f t="shared" si="25"/>
        <v>0</v>
      </c>
      <c r="AI387" s="228">
        <f t="shared" si="26"/>
        <v>0</v>
      </c>
      <c r="AJ387" s="229">
        <f t="shared" si="27"/>
        <v>0</v>
      </c>
      <c r="AN387" s="138"/>
      <c r="AO387" s="138"/>
      <c r="AP387" s="138"/>
      <c r="AQ387" s="138"/>
      <c r="AR387" s="138"/>
      <c r="AS387" s="138"/>
      <c r="AT387" s="138"/>
      <c r="AU387" s="138"/>
    </row>
    <row r="388" spans="1:47" s="139" customFormat="1" ht="13.8" x14ac:dyDescent="0.3">
      <c r="A388" s="277">
        <v>456</v>
      </c>
      <c r="B388" s="211">
        <v>456160079</v>
      </c>
      <c r="C388" s="212" t="s">
        <v>226</v>
      </c>
      <c r="D388" s="211">
        <v>160</v>
      </c>
      <c r="E388" s="212" t="s">
        <v>104</v>
      </c>
      <c r="F388" s="211">
        <v>79</v>
      </c>
      <c r="G388" s="212" t="s">
        <v>109</v>
      </c>
      <c r="H388" s="297">
        <v>30</v>
      </c>
      <c r="I388" s="202">
        <v>9788</v>
      </c>
      <c r="J388" s="202">
        <v>611</v>
      </c>
      <c r="K388" s="202">
        <v>0</v>
      </c>
      <c r="L388" s="202">
        <v>893</v>
      </c>
      <c r="M388" s="279">
        <v>11292</v>
      </c>
      <c r="O388" s="281">
        <v>0.73170731707317105</v>
      </c>
      <c r="P388" s="282">
        <v>0</v>
      </c>
      <c r="Q388" s="205">
        <v>0.09</v>
      </c>
      <c r="R388" s="205">
        <v>6.3390672715199353E-2</v>
      </c>
      <c r="S388" s="272">
        <f t="shared" si="28"/>
        <v>0</v>
      </c>
      <c r="U388" s="287">
        <v>304350</v>
      </c>
      <c r="V388" s="288">
        <v>0</v>
      </c>
      <c r="W388" s="288">
        <v>0</v>
      </c>
      <c r="X388" s="288">
        <v>0</v>
      </c>
      <c r="Y388" s="288">
        <v>26130</v>
      </c>
      <c r="Z388" s="279">
        <f t="shared" si="29"/>
        <v>330480</v>
      </c>
      <c r="AB388" s="275">
        <v>0</v>
      </c>
      <c r="AC388" s="204">
        <v>0</v>
      </c>
      <c r="AD388" s="202">
        <v>0</v>
      </c>
      <c r="AE388" s="202">
        <v>0</v>
      </c>
      <c r="AF388" s="276">
        <v>0</v>
      </c>
      <c r="AH388" s="227">
        <f t="shared" si="25"/>
        <v>0</v>
      </c>
      <c r="AI388" s="228">
        <f t="shared" si="26"/>
        <v>0</v>
      </c>
      <c r="AJ388" s="229">
        <f t="shared" si="27"/>
        <v>0</v>
      </c>
      <c r="AN388" s="138"/>
      <c r="AO388" s="138"/>
      <c r="AP388" s="138"/>
      <c r="AQ388" s="138"/>
      <c r="AR388" s="138"/>
      <c r="AS388" s="138"/>
      <c r="AT388" s="138"/>
      <c r="AU388" s="138"/>
    </row>
    <row r="389" spans="1:47" s="139" customFormat="1" ht="13.8" x14ac:dyDescent="0.3">
      <c r="A389" s="277">
        <v>456</v>
      </c>
      <c r="B389" s="211">
        <v>456160128</v>
      </c>
      <c r="C389" s="212" t="s">
        <v>226</v>
      </c>
      <c r="D389" s="211">
        <v>160</v>
      </c>
      <c r="E389" s="212" t="s">
        <v>104</v>
      </c>
      <c r="F389" s="211">
        <v>128</v>
      </c>
      <c r="G389" s="212" t="s">
        <v>110</v>
      </c>
      <c r="H389" s="297">
        <v>2</v>
      </c>
      <c r="I389" s="202">
        <v>8749</v>
      </c>
      <c r="J389" s="202">
        <v>443</v>
      </c>
      <c r="K389" s="202">
        <v>0</v>
      </c>
      <c r="L389" s="202">
        <v>893</v>
      </c>
      <c r="M389" s="279">
        <v>10085</v>
      </c>
      <c r="O389" s="281">
        <v>4.878048780487805E-2</v>
      </c>
      <c r="P389" s="282">
        <v>0</v>
      </c>
      <c r="Q389" s="205">
        <v>0.18</v>
      </c>
      <c r="R389" s="205">
        <v>3.3722750921058114E-2</v>
      </c>
      <c r="S389" s="272">
        <f t="shared" si="28"/>
        <v>0</v>
      </c>
      <c r="U389" s="287">
        <v>17936</v>
      </c>
      <c r="V389" s="288">
        <v>0</v>
      </c>
      <c r="W389" s="288">
        <v>0</v>
      </c>
      <c r="X389" s="288">
        <v>0</v>
      </c>
      <c r="Y389" s="288">
        <v>1742</v>
      </c>
      <c r="Z389" s="279">
        <f t="shared" si="29"/>
        <v>19678</v>
      </c>
      <c r="AB389" s="275">
        <v>0</v>
      </c>
      <c r="AC389" s="204">
        <v>0</v>
      </c>
      <c r="AD389" s="202">
        <v>0</v>
      </c>
      <c r="AE389" s="202">
        <v>0</v>
      </c>
      <c r="AF389" s="276">
        <v>0</v>
      </c>
      <c r="AH389" s="227">
        <f t="shared" si="25"/>
        <v>0</v>
      </c>
      <c r="AI389" s="228">
        <f t="shared" si="26"/>
        <v>0</v>
      </c>
      <c r="AJ389" s="229">
        <f t="shared" si="27"/>
        <v>0</v>
      </c>
      <c r="AN389" s="138"/>
      <c r="AO389" s="138"/>
      <c r="AP389" s="138"/>
      <c r="AQ389" s="138"/>
      <c r="AR389" s="138"/>
      <c r="AS389" s="138"/>
      <c r="AT389" s="138"/>
      <c r="AU389" s="138"/>
    </row>
    <row r="390" spans="1:47" s="139" customFormat="1" ht="13.8" x14ac:dyDescent="0.3">
      <c r="A390" s="277">
        <v>456</v>
      </c>
      <c r="B390" s="211">
        <v>456160149</v>
      </c>
      <c r="C390" s="212" t="s">
        <v>226</v>
      </c>
      <c r="D390" s="211">
        <v>160</v>
      </c>
      <c r="E390" s="212" t="s">
        <v>104</v>
      </c>
      <c r="F390" s="211">
        <v>149</v>
      </c>
      <c r="G390" s="212" t="s">
        <v>103</v>
      </c>
      <c r="H390" s="297">
        <v>1</v>
      </c>
      <c r="I390" s="202">
        <v>10873</v>
      </c>
      <c r="J390" s="202">
        <v>165</v>
      </c>
      <c r="K390" s="202">
        <v>0</v>
      </c>
      <c r="L390" s="202">
        <v>893</v>
      </c>
      <c r="M390" s="279">
        <v>11931</v>
      </c>
      <c r="O390" s="281">
        <v>2.4390243902439025E-2</v>
      </c>
      <c r="P390" s="282">
        <v>0</v>
      </c>
      <c r="Q390" s="205">
        <v>0.18</v>
      </c>
      <c r="R390" s="205">
        <v>0.11365970423433619</v>
      </c>
      <c r="S390" s="272">
        <f t="shared" si="28"/>
        <v>0</v>
      </c>
      <c r="U390" s="287">
        <v>10769</v>
      </c>
      <c r="V390" s="288">
        <v>0</v>
      </c>
      <c r="W390" s="288">
        <v>0</v>
      </c>
      <c r="X390" s="288">
        <v>0</v>
      </c>
      <c r="Y390" s="288">
        <v>871</v>
      </c>
      <c r="Z390" s="279">
        <f t="shared" si="29"/>
        <v>11640</v>
      </c>
      <c r="AB390" s="275">
        <v>0</v>
      </c>
      <c r="AC390" s="204">
        <v>0</v>
      </c>
      <c r="AD390" s="202">
        <v>0</v>
      </c>
      <c r="AE390" s="202">
        <v>0</v>
      </c>
      <c r="AF390" s="276">
        <v>0</v>
      </c>
      <c r="AH390" s="227">
        <f t="shared" si="25"/>
        <v>0</v>
      </c>
      <c r="AI390" s="228">
        <f t="shared" si="26"/>
        <v>0</v>
      </c>
      <c r="AJ390" s="229">
        <f t="shared" si="27"/>
        <v>0</v>
      </c>
      <c r="AN390" s="138"/>
      <c r="AO390" s="138"/>
      <c r="AP390" s="138"/>
      <c r="AQ390" s="138"/>
      <c r="AR390" s="138"/>
      <c r="AS390" s="138"/>
      <c r="AT390" s="138"/>
      <c r="AU390" s="138"/>
    </row>
    <row r="391" spans="1:47" s="139" customFormat="1" ht="13.8" x14ac:dyDescent="0.3">
      <c r="A391" s="277">
        <v>456</v>
      </c>
      <c r="B391" s="211">
        <v>456160160</v>
      </c>
      <c r="C391" s="212" t="s">
        <v>226</v>
      </c>
      <c r="D391" s="211">
        <v>160</v>
      </c>
      <c r="E391" s="212" t="s">
        <v>104</v>
      </c>
      <c r="F391" s="211">
        <v>160</v>
      </c>
      <c r="G391" s="212" t="s">
        <v>104</v>
      </c>
      <c r="H391" s="297">
        <v>759</v>
      </c>
      <c r="I391" s="202">
        <v>12183</v>
      </c>
      <c r="J391" s="202">
        <v>141</v>
      </c>
      <c r="K391" s="202">
        <v>0</v>
      </c>
      <c r="L391" s="202">
        <v>893</v>
      </c>
      <c r="M391" s="279">
        <v>13217</v>
      </c>
      <c r="O391" s="281">
        <v>18.512195121950853</v>
      </c>
      <c r="P391" s="282">
        <v>0</v>
      </c>
      <c r="Q391" s="205">
        <v>0.1273</v>
      </c>
      <c r="R391" s="205">
        <v>0.10429118617141747</v>
      </c>
      <c r="S391" s="272">
        <f t="shared" si="28"/>
        <v>0</v>
      </c>
      <c r="U391" s="287">
        <v>9125457</v>
      </c>
      <c r="V391" s="288">
        <v>0</v>
      </c>
      <c r="W391" s="288">
        <v>0</v>
      </c>
      <c r="X391" s="288">
        <v>0</v>
      </c>
      <c r="Y391" s="288">
        <v>661089</v>
      </c>
      <c r="Z391" s="279">
        <f t="shared" si="29"/>
        <v>9786546</v>
      </c>
      <c r="AB391" s="275">
        <v>0</v>
      </c>
      <c r="AC391" s="204">
        <v>0</v>
      </c>
      <c r="AD391" s="202">
        <v>0</v>
      </c>
      <c r="AE391" s="202">
        <v>0</v>
      </c>
      <c r="AF391" s="276">
        <v>0</v>
      </c>
      <c r="AH391" s="227">
        <f t="shared" si="25"/>
        <v>0</v>
      </c>
      <c r="AI391" s="228">
        <f t="shared" si="26"/>
        <v>0</v>
      </c>
      <c r="AJ391" s="229">
        <f t="shared" si="27"/>
        <v>0</v>
      </c>
      <c r="AN391" s="138"/>
      <c r="AO391" s="138"/>
      <c r="AP391" s="138"/>
      <c r="AQ391" s="138"/>
      <c r="AR391" s="138"/>
      <c r="AS391" s="138"/>
      <c r="AT391" s="138"/>
      <c r="AU391" s="138"/>
    </row>
    <row r="392" spans="1:47" s="139" customFormat="1" ht="13.8" x14ac:dyDescent="0.3">
      <c r="A392" s="277">
        <v>456</v>
      </c>
      <c r="B392" s="211">
        <v>456160170</v>
      </c>
      <c r="C392" s="212" t="s">
        <v>226</v>
      </c>
      <c r="D392" s="211">
        <v>160</v>
      </c>
      <c r="E392" s="212" t="s">
        <v>104</v>
      </c>
      <c r="F392" s="211">
        <v>170</v>
      </c>
      <c r="G392" s="212" t="s">
        <v>87</v>
      </c>
      <c r="H392" s="297">
        <v>3</v>
      </c>
      <c r="I392" s="202">
        <v>10873</v>
      </c>
      <c r="J392" s="202">
        <v>3690</v>
      </c>
      <c r="K392" s="202">
        <v>0</v>
      </c>
      <c r="L392" s="202">
        <v>893</v>
      </c>
      <c r="M392" s="279">
        <v>15456</v>
      </c>
      <c r="O392" s="281">
        <v>7.3170731707317083E-2</v>
      </c>
      <c r="P392" s="282">
        <v>0</v>
      </c>
      <c r="Q392" s="205">
        <v>0.09</v>
      </c>
      <c r="R392" s="205">
        <v>9.2470067562039779E-2</v>
      </c>
      <c r="S392" s="272">
        <f t="shared" si="28"/>
        <v>0</v>
      </c>
      <c r="U392" s="287">
        <v>44754</v>
      </c>
      <c r="V392" s="288">
        <v>0</v>
      </c>
      <c r="W392" s="288">
        <v>-2130</v>
      </c>
      <c r="X392" s="288">
        <v>0</v>
      </c>
      <c r="Y392" s="288">
        <v>2613</v>
      </c>
      <c r="Z392" s="279">
        <f t="shared" si="29"/>
        <v>45237</v>
      </c>
      <c r="AB392" s="275">
        <v>2</v>
      </c>
      <c r="AC392" s="204">
        <v>0.14625023568319917</v>
      </c>
      <c r="AD392" s="202">
        <v>2260</v>
      </c>
      <c r="AE392" s="202">
        <v>0</v>
      </c>
      <c r="AF392" s="276">
        <v>0</v>
      </c>
      <c r="AH392" s="227">
        <f t="shared" si="25"/>
        <v>0</v>
      </c>
      <c r="AI392" s="228">
        <f t="shared" si="26"/>
        <v>0</v>
      </c>
      <c r="AJ392" s="229">
        <f t="shared" si="27"/>
        <v>0</v>
      </c>
      <c r="AN392" s="138"/>
      <c r="AO392" s="138"/>
      <c r="AP392" s="138"/>
      <c r="AQ392" s="138"/>
      <c r="AR392" s="138"/>
      <c r="AS392" s="138"/>
      <c r="AT392" s="138"/>
      <c r="AU392" s="138"/>
    </row>
    <row r="393" spans="1:47" s="139" customFormat="1" ht="13.8" x14ac:dyDescent="0.3">
      <c r="A393" s="277">
        <v>456</v>
      </c>
      <c r="B393" s="211">
        <v>456160181</v>
      </c>
      <c r="C393" s="212" t="s">
        <v>226</v>
      </c>
      <c r="D393" s="211">
        <v>160</v>
      </c>
      <c r="E393" s="212" t="s">
        <v>104</v>
      </c>
      <c r="F393" s="211">
        <v>181</v>
      </c>
      <c r="G393" s="212" t="s">
        <v>105</v>
      </c>
      <c r="H393" s="297">
        <v>1</v>
      </c>
      <c r="I393" s="202">
        <v>11377.02377179523</v>
      </c>
      <c r="J393" s="202">
        <v>735</v>
      </c>
      <c r="K393" s="202">
        <v>0</v>
      </c>
      <c r="L393" s="202">
        <v>893</v>
      </c>
      <c r="M393" s="279">
        <v>13005.02377179523</v>
      </c>
      <c r="O393" s="281">
        <v>2.4390243902439025E-2</v>
      </c>
      <c r="P393" s="282">
        <v>0</v>
      </c>
      <c r="Q393" s="205">
        <v>0.09</v>
      </c>
      <c r="R393" s="205">
        <v>1.2964053022983042E-2</v>
      </c>
      <c r="S393" s="272">
        <f t="shared" si="28"/>
        <v>0</v>
      </c>
      <c r="U393" s="287">
        <v>11817</v>
      </c>
      <c r="V393" s="288">
        <v>0</v>
      </c>
      <c r="W393" s="288">
        <v>0</v>
      </c>
      <c r="X393" s="288">
        <v>0</v>
      </c>
      <c r="Y393" s="288">
        <v>871</v>
      </c>
      <c r="Z393" s="279">
        <f t="shared" si="29"/>
        <v>12688</v>
      </c>
      <c r="AB393" s="275">
        <v>0</v>
      </c>
      <c r="AC393" s="204">
        <v>0</v>
      </c>
      <c r="AD393" s="202">
        <v>0</v>
      </c>
      <c r="AE393" s="202">
        <v>0</v>
      </c>
      <c r="AF393" s="276">
        <v>0</v>
      </c>
      <c r="AH393" s="227">
        <f t="shared" si="25"/>
        <v>0</v>
      </c>
      <c r="AI393" s="228">
        <f t="shared" si="26"/>
        <v>0</v>
      </c>
      <c r="AJ393" s="229">
        <f t="shared" si="27"/>
        <v>0</v>
      </c>
      <c r="AN393" s="138"/>
      <c r="AO393" s="138"/>
      <c r="AP393" s="138"/>
      <c r="AQ393" s="138"/>
      <c r="AR393" s="138"/>
      <c r="AS393" s="138"/>
      <c r="AT393" s="138"/>
      <c r="AU393" s="138"/>
    </row>
    <row r="394" spans="1:47" s="139" customFormat="1" ht="13.8" x14ac:dyDescent="0.3">
      <c r="A394" s="277">
        <v>456</v>
      </c>
      <c r="B394" s="211">
        <v>456160262</v>
      </c>
      <c r="C394" s="212" t="s">
        <v>226</v>
      </c>
      <c r="D394" s="211">
        <v>160</v>
      </c>
      <c r="E394" s="212" t="s">
        <v>104</v>
      </c>
      <c r="F394" s="211">
        <v>262</v>
      </c>
      <c r="G394" s="212" t="s">
        <v>31</v>
      </c>
      <c r="H394" s="297">
        <v>1</v>
      </c>
      <c r="I394" s="202">
        <v>10952</v>
      </c>
      <c r="J394" s="202">
        <v>5137</v>
      </c>
      <c r="K394" s="202">
        <v>0</v>
      </c>
      <c r="L394" s="202">
        <v>893</v>
      </c>
      <c r="M394" s="279">
        <v>16982</v>
      </c>
      <c r="O394" s="281">
        <v>2.4390243902439025E-2</v>
      </c>
      <c r="P394" s="282">
        <v>0</v>
      </c>
      <c r="Q394" s="205">
        <v>0.09</v>
      </c>
      <c r="R394" s="205">
        <v>6.2729250969370418E-2</v>
      </c>
      <c r="S394" s="272">
        <f t="shared" si="28"/>
        <v>0</v>
      </c>
      <c r="U394" s="287">
        <v>15697</v>
      </c>
      <c r="V394" s="288">
        <v>0</v>
      </c>
      <c r="W394" s="288">
        <v>0</v>
      </c>
      <c r="X394" s="288">
        <v>0</v>
      </c>
      <c r="Y394" s="288">
        <v>871</v>
      </c>
      <c r="Z394" s="279">
        <f t="shared" si="29"/>
        <v>16568</v>
      </c>
      <c r="AB394" s="275">
        <v>0</v>
      </c>
      <c r="AC394" s="204">
        <v>0</v>
      </c>
      <c r="AD394" s="202">
        <v>0</v>
      </c>
      <c r="AE394" s="202">
        <v>0</v>
      </c>
      <c r="AF394" s="276">
        <v>0</v>
      </c>
      <c r="AH394" s="227">
        <f t="shared" ref="AH394:AH457" si="30">IFERROR(VLOOKUP($B394,_18PJ,7,FALSE),0)</f>
        <v>0</v>
      </c>
      <c r="AI394" s="228">
        <f t="shared" ref="AI394:AI457" si="31">IFERROR(VLOOKUP($B394,_18PJ,8,FALSE),0)</f>
        <v>0</v>
      </c>
      <c r="AJ394" s="229">
        <f t="shared" ref="AJ394:AJ457" si="32">IFERROR(VLOOKUP($B394,_18PJ,9,FALSE),0)</f>
        <v>0</v>
      </c>
      <c r="AN394" s="138"/>
      <c r="AO394" s="138"/>
      <c r="AP394" s="138"/>
      <c r="AQ394" s="138"/>
      <c r="AR394" s="138"/>
      <c r="AS394" s="138"/>
      <c r="AT394" s="138"/>
      <c r="AU394" s="138"/>
    </row>
    <row r="395" spans="1:47" s="139" customFormat="1" ht="13.8" x14ac:dyDescent="0.3">
      <c r="A395" s="277">
        <v>456</v>
      </c>
      <c r="B395" s="211">
        <v>456160295</v>
      </c>
      <c r="C395" s="212" t="s">
        <v>226</v>
      </c>
      <c r="D395" s="211">
        <v>160</v>
      </c>
      <c r="E395" s="212" t="s">
        <v>104</v>
      </c>
      <c r="F395" s="211">
        <v>295</v>
      </c>
      <c r="G395" s="212" t="s">
        <v>155</v>
      </c>
      <c r="H395" s="297">
        <v>7</v>
      </c>
      <c r="I395" s="202">
        <v>11346</v>
      </c>
      <c r="J395" s="202">
        <v>6147</v>
      </c>
      <c r="K395" s="202">
        <v>0</v>
      </c>
      <c r="L395" s="202">
        <v>893</v>
      </c>
      <c r="M395" s="279">
        <v>18386</v>
      </c>
      <c r="O395" s="281">
        <v>0.17073170731707316</v>
      </c>
      <c r="P395" s="282">
        <v>0</v>
      </c>
      <c r="Q395" s="205">
        <v>0.09</v>
      </c>
      <c r="R395" s="205">
        <v>2.0294482002087645E-2</v>
      </c>
      <c r="S395" s="272">
        <f t="shared" ref="S395:S458" si="33">IFERROR(X395/H395,0)</f>
        <v>0</v>
      </c>
      <c r="U395" s="287">
        <v>119462</v>
      </c>
      <c r="V395" s="288">
        <v>0</v>
      </c>
      <c r="W395" s="288">
        <v>0</v>
      </c>
      <c r="X395" s="288">
        <v>0</v>
      </c>
      <c r="Y395" s="288">
        <v>6097</v>
      </c>
      <c r="Z395" s="279">
        <f t="shared" ref="Z395:Z458" si="34">SUM(U395:Y395)</f>
        <v>125559</v>
      </c>
      <c r="AB395" s="275">
        <v>0</v>
      </c>
      <c r="AC395" s="204">
        <v>0</v>
      </c>
      <c r="AD395" s="202">
        <v>0</v>
      </c>
      <c r="AE395" s="202">
        <v>0</v>
      </c>
      <c r="AF395" s="276">
        <v>0</v>
      </c>
      <c r="AH395" s="227">
        <f t="shared" si="30"/>
        <v>0</v>
      </c>
      <c r="AI395" s="228">
        <f t="shared" si="31"/>
        <v>0</v>
      </c>
      <c r="AJ395" s="229">
        <f t="shared" si="32"/>
        <v>0</v>
      </c>
      <c r="AN395" s="138"/>
      <c r="AO395" s="138"/>
      <c r="AP395" s="138"/>
      <c r="AQ395" s="138"/>
      <c r="AR395" s="138"/>
      <c r="AS395" s="138"/>
      <c r="AT395" s="138"/>
      <c r="AU395" s="138"/>
    </row>
    <row r="396" spans="1:47" s="139" customFormat="1" ht="13.8" x14ac:dyDescent="0.3">
      <c r="A396" s="277">
        <v>456</v>
      </c>
      <c r="B396" s="211">
        <v>456160301</v>
      </c>
      <c r="C396" s="212" t="s">
        <v>226</v>
      </c>
      <c r="D396" s="211">
        <v>160</v>
      </c>
      <c r="E396" s="212" t="s">
        <v>104</v>
      </c>
      <c r="F396" s="211">
        <v>301</v>
      </c>
      <c r="G396" s="212" t="s">
        <v>151</v>
      </c>
      <c r="H396" s="297">
        <v>4</v>
      </c>
      <c r="I396" s="202">
        <v>10547</v>
      </c>
      <c r="J396" s="202">
        <v>4614</v>
      </c>
      <c r="K396" s="202">
        <v>0</v>
      </c>
      <c r="L396" s="202">
        <v>893</v>
      </c>
      <c r="M396" s="279">
        <v>16054</v>
      </c>
      <c r="O396" s="281">
        <v>9.7560975609756101E-2</v>
      </c>
      <c r="P396" s="282">
        <v>0</v>
      </c>
      <c r="Q396" s="205">
        <v>0.09</v>
      </c>
      <c r="R396" s="205">
        <v>5.0458678367959371E-2</v>
      </c>
      <c r="S396" s="272">
        <f t="shared" si="33"/>
        <v>0</v>
      </c>
      <c r="U396" s="287">
        <v>59164</v>
      </c>
      <c r="V396" s="288">
        <v>0</v>
      </c>
      <c r="W396" s="288">
        <v>0</v>
      </c>
      <c r="X396" s="288">
        <v>0</v>
      </c>
      <c r="Y396" s="288">
        <v>3484</v>
      </c>
      <c r="Z396" s="279">
        <f t="shared" si="34"/>
        <v>62648</v>
      </c>
      <c r="AB396" s="275">
        <v>0</v>
      </c>
      <c r="AC396" s="204">
        <v>0</v>
      </c>
      <c r="AD396" s="202">
        <v>0</v>
      </c>
      <c r="AE396" s="202">
        <v>0</v>
      </c>
      <c r="AF396" s="276">
        <v>0</v>
      </c>
      <c r="AH396" s="227">
        <f t="shared" si="30"/>
        <v>0</v>
      </c>
      <c r="AI396" s="228">
        <f t="shared" si="31"/>
        <v>0</v>
      </c>
      <c r="AJ396" s="229">
        <f t="shared" si="32"/>
        <v>0</v>
      </c>
      <c r="AN396" s="138"/>
      <c r="AO396" s="138"/>
      <c r="AP396" s="138"/>
      <c r="AQ396" s="138"/>
      <c r="AR396" s="138"/>
      <c r="AS396" s="138"/>
      <c r="AT396" s="138"/>
      <c r="AU396" s="138"/>
    </row>
    <row r="397" spans="1:47" s="139" customFormat="1" ht="13.8" x14ac:dyDescent="0.3">
      <c r="A397" s="277">
        <v>456</v>
      </c>
      <c r="B397" s="211">
        <v>456160616</v>
      </c>
      <c r="C397" s="212" t="s">
        <v>226</v>
      </c>
      <c r="D397" s="211">
        <v>160</v>
      </c>
      <c r="E397" s="212" t="s">
        <v>104</v>
      </c>
      <c r="F397" s="211">
        <v>616</v>
      </c>
      <c r="G397" s="212" t="s">
        <v>133</v>
      </c>
      <c r="H397" s="297">
        <v>1</v>
      </c>
      <c r="I397" s="202">
        <v>10765</v>
      </c>
      <c r="J397" s="202">
        <v>3621</v>
      </c>
      <c r="K397" s="202">
        <v>0</v>
      </c>
      <c r="L397" s="202">
        <v>893</v>
      </c>
      <c r="M397" s="279">
        <v>15279</v>
      </c>
      <c r="O397" s="281">
        <v>2.4390243902439025E-2</v>
      </c>
      <c r="P397" s="282">
        <v>0</v>
      </c>
      <c r="Q397" s="205">
        <v>0.09</v>
      </c>
      <c r="R397" s="205">
        <v>3.4879428023482845E-2</v>
      </c>
      <c r="S397" s="272">
        <f t="shared" si="33"/>
        <v>0</v>
      </c>
      <c r="U397" s="287">
        <v>14035</v>
      </c>
      <c r="V397" s="288">
        <v>0</v>
      </c>
      <c r="W397" s="288">
        <v>0</v>
      </c>
      <c r="X397" s="288">
        <v>0</v>
      </c>
      <c r="Y397" s="288">
        <v>871</v>
      </c>
      <c r="Z397" s="279">
        <f t="shared" si="34"/>
        <v>14906</v>
      </c>
      <c r="AB397" s="275">
        <v>0</v>
      </c>
      <c r="AC397" s="204">
        <v>0</v>
      </c>
      <c r="AD397" s="202">
        <v>0</v>
      </c>
      <c r="AE397" s="202">
        <v>0</v>
      </c>
      <c r="AF397" s="276">
        <v>0</v>
      </c>
      <c r="AH397" s="227">
        <f t="shared" si="30"/>
        <v>0</v>
      </c>
      <c r="AI397" s="228">
        <f t="shared" si="31"/>
        <v>0</v>
      </c>
      <c r="AJ397" s="229">
        <f t="shared" si="32"/>
        <v>0</v>
      </c>
      <c r="AN397" s="138"/>
      <c r="AO397" s="138"/>
      <c r="AP397" s="138"/>
      <c r="AQ397" s="138"/>
      <c r="AR397" s="138"/>
      <c r="AS397" s="138"/>
      <c r="AT397" s="138"/>
      <c r="AU397" s="138"/>
    </row>
    <row r="398" spans="1:47" s="139" customFormat="1" ht="13.8" x14ac:dyDescent="0.3">
      <c r="A398" s="277">
        <v>456</v>
      </c>
      <c r="B398" s="211">
        <v>456160673</v>
      </c>
      <c r="C398" s="212" t="s">
        <v>226</v>
      </c>
      <c r="D398" s="211">
        <v>160</v>
      </c>
      <c r="E398" s="212" t="s">
        <v>104</v>
      </c>
      <c r="F398" s="211">
        <v>673</v>
      </c>
      <c r="G398" s="212" t="s">
        <v>159</v>
      </c>
      <c r="H398" s="297">
        <v>1</v>
      </c>
      <c r="I398" s="202">
        <v>9711.8824778761082</v>
      </c>
      <c r="J398" s="202">
        <v>4924</v>
      </c>
      <c r="K398" s="202">
        <v>0</v>
      </c>
      <c r="L398" s="202">
        <v>893</v>
      </c>
      <c r="M398" s="279">
        <v>15528.882477876108</v>
      </c>
      <c r="O398" s="281">
        <v>2.4390243902439025E-2</v>
      </c>
      <c r="P398" s="282">
        <v>0</v>
      </c>
      <c r="Q398" s="205">
        <v>0.09</v>
      </c>
      <c r="R398" s="205">
        <v>1.9724762139388369E-2</v>
      </c>
      <c r="S398" s="272">
        <f t="shared" si="33"/>
        <v>0</v>
      </c>
      <c r="U398" s="287">
        <v>14279</v>
      </c>
      <c r="V398" s="288">
        <v>0</v>
      </c>
      <c r="W398" s="288">
        <v>0</v>
      </c>
      <c r="X398" s="288">
        <v>0</v>
      </c>
      <c r="Y398" s="288">
        <v>871</v>
      </c>
      <c r="Z398" s="279">
        <f t="shared" si="34"/>
        <v>15150</v>
      </c>
      <c r="AB398" s="275">
        <v>0</v>
      </c>
      <c r="AC398" s="204">
        <v>0</v>
      </c>
      <c r="AD398" s="202">
        <v>0</v>
      </c>
      <c r="AE398" s="202">
        <v>0</v>
      </c>
      <c r="AF398" s="276">
        <v>0</v>
      </c>
      <c r="AH398" s="227">
        <f t="shared" si="30"/>
        <v>0</v>
      </c>
      <c r="AI398" s="228">
        <f t="shared" si="31"/>
        <v>0</v>
      </c>
      <c r="AJ398" s="229">
        <f t="shared" si="32"/>
        <v>0</v>
      </c>
      <c r="AN398" s="138"/>
      <c r="AO398" s="138"/>
      <c r="AP398" s="138"/>
      <c r="AQ398" s="138"/>
      <c r="AR398" s="138"/>
      <c r="AS398" s="138"/>
      <c r="AT398" s="138"/>
      <c r="AU398" s="138"/>
    </row>
    <row r="399" spans="1:47" s="139" customFormat="1" ht="13.8" x14ac:dyDescent="0.3">
      <c r="A399" s="277">
        <v>458</v>
      </c>
      <c r="B399" s="211">
        <v>458160031</v>
      </c>
      <c r="C399" s="212" t="s">
        <v>227</v>
      </c>
      <c r="D399" s="211">
        <v>160</v>
      </c>
      <c r="E399" s="212" t="s">
        <v>104</v>
      </c>
      <c r="F399" s="211">
        <v>31</v>
      </c>
      <c r="G399" s="212" t="s">
        <v>101</v>
      </c>
      <c r="H399" s="297">
        <v>1</v>
      </c>
      <c r="I399" s="202">
        <v>10127</v>
      </c>
      <c r="J399" s="202">
        <v>4828</v>
      </c>
      <c r="K399" s="202">
        <v>0</v>
      </c>
      <c r="L399" s="202">
        <v>893</v>
      </c>
      <c r="M399" s="279">
        <v>15848</v>
      </c>
      <c r="O399" s="281">
        <v>0</v>
      </c>
      <c r="P399" s="282">
        <v>0</v>
      </c>
      <c r="Q399" s="205">
        <v>0.09</v>
      </c>
      <c r="R399" s="205">
        <v>2.6379471872042089E-2</v>
      </c>
      <c r="S399" s="272">
        <f t="shared" si="33"/>
        <v>0</v>
      </c>
      <c r="U399" s="287">
        <v>14955</v>
      </c>
      <c r="V399" s="288">
        <v>0</v>
      </c>
      <c r="W399" s="288">
        <v>0</v>
      </c>
      <c r="X399" s="288">
        <v>0</v>
      </c>
      <c r="Y399" s="288">
        <v>893</v>
      </c>
      <c r="Z399" s="279">
        <f t="shared" si="34"/>
        <v>15848</v>
      </c>
      <c r="AB399" s="275">
        <v>0</v>
      </c>
      <c r="AC399" s="204">
        <v>0</v>
      </c>
      <c r="AD399" s="202">
        <v>0</v>
      </c>
      <c r="AE399" s="202">
        <v>0</v>
      </c>
      <c r="AF399" s="276">
        <v>0</v>
      </c>
      <c r="AH399" s="227">
        <f t="shared" si="30"/>
        <v>0</v>
      </c>
      <c r="AI399" s="228">
        <f t="shared" si="31"/>
        <v>0</v>
      </c>
      <c r="AJ399" s="229">
        <f t="shared" si="32"/>
        <v>0</v>
      </c>
      <c r="AN399" s="138"/>
      <c r="AO399" s="138"/>
      <c r="AP399" s="138"/>
      <c r="AQ399" s="138"/>
      <c r="AR399" s="138"/>
      <c r="AS399" s="138"/>
      <c r="AT399" s="138"/>
      <c r="AU399" s="138"/>
    </row>
    <row r="400" spans="1:47" s="139" customFormat="1" ht="13.8" x14ac:dyDescent="0.3">
      <c r="A400" s="277">
        <v>458</v>
      </c>
      <c r="B400" s="211">
        <v>458160079</v>
      </c>
      <c r="C400" s="212" t="s">
        <v>227</v>
      </c>
      <c r="D400" s="211">
        <v>160</v>
      </c>
      <c r="E400" s="212" t="s">
        <v>104</v>
      </c>
      <c r="F400" s="211">
        <v>79</v>
      </c>
      <c r="G400" s="212" t="s">
        <v>109</v>
      </c>
      <c r="H400" s="297">
        <v>5</v>
      </c>
      <c r="I400" s="202">
        <v>12970</v>
      </c>
      <c r="J400" s="202">
        <v>809</v>
      </c>
      <c r="K400" s="202">
        <v>0</v>
      </c>
      <c r="L400" s="202">
        <v>893</v>
      </c>
      <c r="M400" s="279">
        <v>14672</v>
      </c>
      <c r="O400" s="281">
        <v>0</v>
      </c>
      <c r="P400" s="282">
        <v>0</v>
      </c>
      <c r="Q400" s="205">
        <v>0.09</v>
      </c>
      <c r="R400" s="205">
        <v>6.3390672715199353E-2</v>
      </c>
      <c r="S400" s="272">
        <f t="shared" si="33"/>
        <v>0</v>
      </c>
      <c r="U400" s="287">
        <v>68895</v>
      </c>
      <c r="V400" s="288">
        <v>0</v>
      </c>
      <c r="W400" s="288">
        <v>0</v>
      </c>
      <c r="X400" s="288">
        <v>0</v>
      </c>
      <c r="Y400" s="288">
        <v>4465</v>
      </c>
      <c r="Z400" s="279">
        <f t="shared" si="34"/>
        <v>73360</v>
      </c>
      <c r="AB400" s="275">
        <v>0</v>
      </c>
      <c r="AC400" s="204">
        <v>0</v>
      </c>
      <c r="AD400" s="202">
        <v>0</v>
      </c>
      <c r="AE400" s="202">
        <v>0</v>
      </c>
      <c r="AF400" s="276">
        <v>0</v>
      </c>
      <c r="AH400" s="227">
        <f t="shared" si="30"/>
        <v>0</v>
      </c>
      <c r="AI400" s="228">
        <f t="shared" si="31"/>
        <v>0</v>
      </c>
      <c r="AJ400" s="229">
        <f t="shared" si="32"/>
        <v>0</v>
      </c>
      <c r="AN400" s="138"/>
      <c r="AO400" s="138"/>
      <c r="AP400" s="138"/>
      <c r="AQ400" s="138"/>
      <c r="AR400" s="138"/>
      <c r="AS400" s="138"/>
      <c r="AT400" s="138"/>
      <c r="AU400" s="138"/>
    </row>
    <row r="401" spans="1:47" s="139" customFormat="1" ht="13.8" x14ac:dyDescent="0.3">
      <c r="A401" s="277">
        <v>458</v>
      </c>
      <c r="B401" s="211">
        <v>458160160</v>
      </c>
      <c r="C401" s="212" t="s">
        <v>227</v>
      </c>
      <c r="D401" s="211">
        <v>160</v>
      </c>
      <c r="E401" s="212" t="s">
        <v>104</v>
      </c>
      <c r="F401" s="211">
        <v>160</v>
      </c>
      <c r="G401" s="212" t="s">
        <v>104</v>
      </c>
      <c r="H401" s="297">
        <v>72</v>
      </c>
      <c r="I401" s="202">
        <v>13395</v>
      </c>
      <c r="J401" s="202">
        <v>155</v>
      </c>
      <c r="K401" s="202">
        <v>0</v>
      </c>
      <c r="L401" s="202">
        <v>893</v>
      </c>
      <c r="M401" s="279">
        <v>14443</v>
      </c>
      <c r="O401" s="281">
        <v>0</v>
      </c>
      <c r="P401" s="282">
        <v>0</v>
      </c>
      <c r="Q401" s="205">
        <v>0.1273</v>
      </c>
      <c r="R401" s="205">
        <v>0.10429118617141747</v>
      </c>
      <c r="S401" s="272">
        <f t="shared" si="33"/>
        <v>0</v>
      </c>
      <c r="U401" s="287">
        <v>975600</v>
      </c>
      <c r="V401" s="288">
        <v>0</v>
      </c>
      <c r="W401" s="288">
        <v>0</v>
      </c>
      <c r="X401" s="288">
        <v>0</v>
      </c>
      <c r="Y401" s="288">
        <v>64296</v>
      </c>
      <c r="Z401" s="279">
        <f t="shared" si="34"/>
        <v>1039896</v>
      </c>
      <c r="AB401" s="275">
        <v>0</v>
      </c>
      <c r="AC401" s="204">
        <v>0</v>
      </c>
      <c r="AD401" s="202">
        <v>0</v>
      </c>
      <c r="AE401" s="202">
        <v>0</v>
      </c>
      <c r="AF401" s="276">
        <v>0</v>
      </c>
      <c r="AH401" s="227">
        <f t="shared" si="30"/>
        <v>0</v>
      </c>
      <c r="AI401" s="228">
        <f t="shared" si="31"/>
        <v>0</v>
      </c>
      <c r="AJ401" s="229">
        <f t="shared" si="32"/>
        <v>0</v>
      </c>
      <c r="AN401" s="138"/>
      <c r="AO401" s="138"/>
      <c r="AP401" s="138"/>
      <c r="AQ401" s="138"/>
      <c r="AR401" s="138"/>
      <c r="AS401" s="138"/>
      <c r="AT401" s="138"/>
      <c r="AU401" s="138"/>
    </row>
    <row r="402" spans="1:47" s="139" customFormat="1" ht="13.8" x14ac:dyDescent="0.3">
      <c r="A402" s="277">
        <v>458</v>
      </c>
      <c r="B402" s="211">
        <v>458160181</v>
      </c>
      <c r="C402" s="212" t="s">
        <v>227</v>
      </c>
      <c r="D402" s="211">
        <v>160</v>
      </c>
      <c r="E402" s="212" t="s">
        <v>104</v>
      </c>
      <c r="F402" s="211">
        <v>181</v>
      </c>
      <c r="G402" s="212" t="s">
        <v>105</v>
      </c>
      <c r="H402" s="297">
        <v>1</v>
      </c>
      <c r="I402" s="202">
        <v>11414</v>
      </c>
      <c r="J402" s="202">
        <v>737</v>
      </c>
      <c r="K402" s="202">
        <v>0</v>
      </c>
      <c r="L402" s="202">
        <v>893</v>
      </c>
      <c r="M402" s="279">
        <v>13044</v>
      </c>
      <c r="O402" s="281">
        <v>0</v>
      </c>
      <c r="P402" s="282">
        <v>0</v>
      </c>
      <c r="Q402" s="205">
        <v>0.09</v>
      </c>
      <c r="R402" s="205">
        <v>1.2964053022983042E-2</v>
      </c>
      <c r="S402" s="272">
        <f t="shared" si="33"/>
        <v>0</v>
      </c>
      <c r="U402" s="287">
        <v>12151</v>
      </c>
      <c r="V402" s="288">
        <v>0</v>
      </c>
      <c r="W402" s="288">
        <v>0</v>
      </c>
      <c r="X402" s="288">
        <v>0</v>
      </c>
      <c r="Y402" s="288">
        <v>893</v>
      </c>
      <c r="Z402" s="279">
        <f t="shared" si="34"/>
        <v>13044</v>
      </c>
      <c r="AB402" s="275">
        <v>0</v>
      </c>
      <c r="AC402" s="204">
        <v>0</v>
      </c>
      <c r="AD402" s="202">
        <v>0</v>
      </c>
      <c r="AE402" s="202">
        <v>0</v>
      </c>
      <c r="AF402" s="276">
        <v>0</v>
      </c>
      <c r="AH402" s="227">
        <f t="shared" si="30"/>
        <v>0</v>
      </c>
      <c r="AI402" s="228">
        <f t="shared" si="31"/>
        <v>0</v>
      </c>
      <c r="AJ402" s="229">
        <f t="shared" si="32"/>
        <v>0</v>
      </c>
      <c r="AN402" s="138"/>
      <c r="AO402" s="138"/>
      <c r="AP402" s="138"/>
      <c r="AQ402" s="138"/>
      <c r="AR402" s="138"/>
      <c r="AS402" s="138"/>
      <c r="AT402" s="138"/>
      <c r="AU402" s="138"/>
    </row>
    <row r="403" spans="1:47" s="139" customFormat="1" ht="13.8" x14ac:dyDescent="0.3">
      <c r="A403" s="277">
        <v>458</v>
      </c>
      <c r="B403" s="211">
        <v>458160301</v>
      </c>
      <c r="C403" s="212" t="s">
        <v>227</v>
      </c>
      <c r="D403" s="211">
        <v>160</v>
      </c>
      <c r="E403" s="212" t="s">
        <v>104</v>
      </c>
      <c r="F403" s="211">
        <v>301</v>
      </c>
      <c r="G403" s="212" t="s">
        <v>151</v>
      </c>
      <c r="H403" s="297">
        <v>3</v>
      </c>
      <c r="I403" s="202">
        <v>11414</v>
      </c>
      <c r="J403" s="202">
        <v>4994</v>
      </c>
      <c r="K403" s="202">
        <v>0</v>
      </c>
      <c r="L403" s="202">
        <v>893</v>
      </c>
      <c r="M403" s="279">
        <v>17301</v>
      </c>
      <c r="O403" s="281">
        <v>0</v>
      </c>
      <c r="P403" s="282">
        <v>0</v>
      </c>
      <c r="Q403" s="205">
        <v>0.09</v>
      </c>
      <c r="R403" s="205">
        <v>5.0458678367959371E-2</v>
      </c>
      <c r="S403" s="272">
        <f t="shared" si="33"/>
        <v>0</v>
      </c>
      <c r="U403" s="287">
        <v>49224</v>
      </c>
      <c r="V403" s="288">
        <v>0</v>
      </c>
      <c r="W403" s="288">
        <v>0</v>
      </c>
      <c r="X403" s="288">
        <v>0</v>
      </c>
      <c r="Y403" s="288">
        <v>2679</v>
      </c>
      <c r="Z403" s="279">
        <f t="shared" si="34"/>
        <v>51903</v>
      </c>
      <c r="AB403" s="275">
        <v>0</v>
      </c>
      <c r="AC403" s="204">
        <v>0</v>
      </c>
      <c r="AD403" s="202">
        <v>0</v>
      </c>
      <c r="AE403" s="202">
        <v>0</v>
      </c>
      <c r="AF403" s="276">
        <v>0</v>
      </c>
      <c r="AH403" s="227">
        <f t="shared" si="30"/>
        <v>0</v>
      </c>
      <c r="AI403" s="228">
        <f t="shared" si="31"/>
        <v>0</v>
      </c>
      <c r="AJ403" s="229">
        <f t="shared" si="32"/>
        <v>0</v>
      </c>
      <c r="AN403" s="138"/>
      <c r="AO403" s="138"/>
      <c r="AP403" s="138"/>
      <c r="AQ403" s="138"/>
      <c r="AR403" s="138"/>
      <c r="AS403" s="138"/>
      <c r="AT403" s="138"/>
      <c r="AU403" s="138"/>
    </row>
    <row r="404" spans="1:47" s="139" customFormat="1" ht="13.8" x14ac:dyDescent="0.3">
      <c r="A404" s="277">
        <v>463</v>
      </c>
      <c r="B404" s="211">
        <v>463035035</v>
      </c>
      <c r="C404" s="212" t="s">
        <v>229</v>
      </c>
      <c r="D404" s="211">
        <v>35</v>
      </c>
      <c r="E404" s="212" t="s">
        <v>22</v>
      </c>
      <c r="F404" s="211">
        <v>35</v>
      </c>
      <c r="G404" s="212" t="s">
        <v>22</v>
      </c>
      <c r="H404" s="297">
        <v>590</v>
      </c>
      <c r="I404" s="202">
        <v>13079</v>
      </c>
      <c r="J404" s="202">
        <v>4517</v>
      </c>
      <c r="K404" s="202">
        <v>0</v>
      </c>
      <c r="L404" s="202">
        <v>893</v>
      </c>
      <c r="M404" s="279">
        <v>18489</v>
      </c>
      <c r="O404" s="281">
        <v>5.9595959595959602</v>
      </c>
      <c r="P404" s="282">
        <v>0</v>
      </c>
      <c r="Q404" s="205">
        <v>0.18</v>
      </c>
      <c r="R404" s="205">
        <v>0.15096254097872849</v>
      </c>
      <c r="S404" s="272">
        <f t="shared" si="33"/>
        <v>0</v>
      </c>
      <c r="U404" s="287">
        <v>10276620</v>
      </c>
      <c r="V404" s="288">
        <v>0</v>
      </c>
      <c r="W404" s="288">
        <v>0</v>
      </c>
      <c r="X404" s="288">
        <v>0</v>
      </c>
      <c r="Y404" s="288">
        <v>521560</v>
      </c>
      <c r="Z404" s="279">
        <f t="shared" si="34"/>
        <v>10798180</v>
      </c>
      <c r="AB404" s="275">
        <v>0</v>
      </c>
      <c r="AC404" s="204">
        <v>0</v>
      </c>
      <c r="AD404" s="202">
        <v>0</v>
      </c>
      <c r="AE404" s="202">
        <v>0</v>
      </c>
      <c r="AF404" s="276">
        <v>0</v>
      </c>
      <c r="AH404" s="227">
        <f t="shared" si="30"/>
        <v>0</v>
      </c>
      <c r="AI404" s="228">
        <f t="shared" si="31"/>
        <v>0</v>
      </c>
      <c r="AJ404" s="229">
        <f t="shared" si="32"/>
        <v>0</v>
      </c>
      <c r="AN404" s="138"/>
      <c r="AO404" s="138"/>
      <c r="AP404" s="138"/>
      <c r="AQ404" s="138"/>
      <c r="AR404" s="138"/>
      <c r="AS404" s="138"/>
      <c r="AT404" s="138"/>
      <c r="AU404" s="138"/>
    </row>
    <row r="405" spans="1:47" s="139" customFormat="1" ht="13.8" x14ac:dyDescent="0.3">
      <c r="A405" s="277">
        <v>463</v>
      </c>
      <c r="B405" s="211">
        <v>463035036</v>
      </c>
      <c r="C405" s="212" t="s">
        <v>229</v>
      </c>
      <c r="D405" s="211">
        <v>35</v>
      </c>
      <c r="E405" s="212" t="s">
        <v>22</v>
      </c>
      <c r="F405" s="211">
        <v>36</v>
      </c>
      <c r="G405" s="212" t="s">
        <v>143</v>
      </c>
      <c r="H405" s="297">
        <v>1</v>
      </c>
      <c r="I405" s="202">
        <v>10485.172860647694</v>
      </c>
      <c r="J405" s="202">
        <v>4158</v>
      </c>
      <c r="K405" s="202">
        <v>0</v>
      </c>
      <c r="L405" s="202">
        <v>893</v>
      </c>
      <c r="M405" s="279">
        <v>15536.172860647694</v>
      </c>
      <c r="O405" s="281">
        <v>1.0101010101010102E-2</v>
      </c>
      <c r="P405" s="282">
        <v>0</v>
      </c>
      <c r="Q405" s="205">
        <v>0.09</v>
      </c>
      <c r="R405" s="205">
        <v>7.4947476555807455E-2</v>
      </c>
      <c r="S405" s="272">
        <f t="shared" si="33"/>
        <v>0</v>
      </c>
      <c r="U405" s="287">
        <v>14495</v>
      </c>
      <c r="V405" s="288">
        <v>0</v>
      </c>
      <c r="W405" s="288">
        <v>0</v>
      </c>
      <c r="X405" s="288">
        <v>0</v>
      </c>
      <c r="Y405" s="288">
        <v>884</v>
      </c>
      <c r="Z405" s="279">
        <f t="shared" si="34"/>
        <v>15379</v>
      </c>
      <c r="AB405" s="275">
        <v>0</v>
      </c>
      <c r="AC405" s="204">
        <v>0</v>
      </c>
      <c r="AD405" s="202">
        <v>0</v>
      </c>
      <c r="AE405" s="202">
        <v>0</v>
      </c>
      <c r="AF405" s="276">
        <v>0</v>
      </c>
      <c r="AH405" s="227">
        <f t="shared" si="30"/>
        <v>0</v>
      </c>
      <c r="AI405" s="228">
        <f t="shared" si="31"/>
        <v>0</v>
      </c>
      <c r="AJ405" s="229">
        <f t="shared" si="32"/>
        <v>0</v>
      </c>
      <c r="AN405" s="138"/>
      <c r="AO405" s="138"/>
      <c r="AP405" s="138"/>
      <c r="AQ405" s="138"/>
      <c r="AR405" s="138"/>
      <c r="AS405" s="138"/>
      <c r="AT405" s="138"/>
      <c r="AU405" s="138"/>
    </row>
    <row r="406" spans="1:47" s="139" customFormat="1" ht="13.8" x14ac:dyDescent="0.3">
      <c r="A406" s="277">
        <v>463</v>
      </c>
      <c r="B406" s="211">
        <v>463035057</v>
      </c>
      <c r="C406" s="212" t="s">
        <v>229</v>
      </c>
      <c r="D406" s="211">
        <v>35</v>
      </c>
      <c r="E406" s="212" t="s">
        <v>22</v>
      </c>
      <c r="F406" s="211">
        <v>57</v>
      </c>
      <c r="G406" s="212" t="s">
        <v>23</v>
      </c>
      <c r="H406" s="297">
        <v>1</v>
      </c>
      <c r="I406" s="202">
        <v>13137.504749174874</v>
      </c>
      <c r="J406" s="202">
        <v>331</v>
      </c>
      <c r="K406" s="202">
        <v>0</v>
      </c>
      <c r="L406" s="202">
        <v>893</v>
      </c>
      <c r="M406" s="279">
        <v>14361.504749174874</v>
      </c>
      <c r="O406" s="281">
        <v>1.0101010101010102E-2</v>
      </c>
      <c r="P406" s="282">
        <v>0</v>
      </c>
      <c r="Q406" s="205">
        <v>0.18</v>
      </c>
      <c r="R406" s="205">
        <v>0.13019288988377753</v>
      </c>
      <c r="S406" s="272">
        <f t="shared" si="33"/>
        <v>0</v>
      </c>
      <c r="U406" s="287">
        <v>13332</v>
      </c>
      <c r="V406" s="288">
        <v>0</v>
      </c>
      <c r="W406" s="288">
        <v>0</v>
      </c>
      <c r="X406" s="288">
        <v>0</v>
      </c>
      <c r="Y406" s="288">
        <v>884</v>
      </c>
      <c r="Z406" s="279">
        <f t="shared" si="34"/>
        <v>14216</v>
      </c>
      <c r="AB406" s="275">
        <v>0</v>
      </c>
      <c r="AC406" s="204">
        <v>0</v>
      </c>
      <c r="AD406" s="202">
        <v>0</v>
      </c>
      <c r="AE406" s="202">
        <v>0</v>
      </c>
      <c r="AF406" s="276">
        <v>0</v>
      </c>
      <c r="AH406" s="227">
        <f t="shared" si="30"/>
        <v>0</v>
      </c>
      <c r="AI406" s="228">
        <f t="shared" si="31"/>
        <v>0</v>
      </c>
      <c r="AJ406" s="229">
        <f t="shared" si="32"/>
        <v>0</v>
      </c>
      <c r="AN406" s="138"/>
      <c r="AO406" s="138"/>
      <c r="AP406" s="138"/>
      <c r="AQ406" s="138"/>
      <c r="AR406" s="138"/>
      <c r="AS406" s="138"/>
      <c r="AT406" s="138"/>
      <c r="AU406" s="138"/>
    </row>
    <row r="407" spans="1:47" s="139" customFormat="1" ht="13.8" x14ac:dyDescent="0.3">
      <c r="A407" s="277">
        <v>463</v>
      </c>
      <c r="B407" s="211">
        <v>463035244</v>
      </c>
      <c r="C407" s="212" t="s">
        <v>229</v>
      </c>
      <c r="D407" s="211">
        <v>35</v>
      </c>
      <c r="E407" s="212" t="s">
        <v>22</v>
      </c>
      <c r="F407" s="211">
        <v>244</v>
      </c>
      <c r="G407" s="212" t="s">
        <v>43</v>
      </c>
      <c r="H407" s="297">
        <v>2</v>
      </c>
      <c r="I407" s="202">
        <v>11844.935916589331</v>
      </c>
      <c r="J407" s="202">
        <v>4626</v>
      </c>
      <c r="K407" s="202">
        <v>0</v>
      </c>
      <c r="L407" s="202">
        <v>893</v>
      </c>
      <c r="M407" s="279">
        <v>17363.935916589333</v>
      </c>
      <c r="O407" s="281">
        <v>2.0202020202020204E-2</v>
      </c>
      <c r="P407" s="282">
        <v>0</v>
      </c>
      <c r="Q407" s="205">
        <v>0.18</v>
      </c>
      <c r="R407" s="205">
        <v>0.11013649821134344</v>
      </c>
      <c r="S407" s="272">
        <f t="shared" si="33"/>
        <v>0</v>
      </c>
      <c r="U407" s="287">
        <v>32610</v>
      </c>
      <c r="V407" s="288">
        <v>0</v>
      </c>
      <c r="W407" s="288">
        <v>0</v>
      </c>
      <c r="X407" s="288">
        <v>0</v>
      </c>
      <c r="Y407" s="288">
        <v>1768</v>
      </c>
      <c r="Z407" s="279">
        <f t="shared" si="34"/>
        <v>34378</v>
      </c>
      <c r="AB407" s="275">
        <v>2</v>
      </c>
      <c r="AC407" s="204">
        <v>0</v>
      </c>
      <c r="AD407" s="202">
        <v>0</v>
      </c>
      <c r="AE407" s="202">
        <v>0</v>
      </c>
      <c r="AF407" s="276">
        <v>0</v>
      </c>
      <c r="AH407" s="227">
        <f t="shared" si="30"/>
        <v>0</v>
      </c>
      <c r="AI407" s="228">
        <f t="shared" si="31"/>
        <v>0</v>
      </c>
      <c r="AJ407" s="229">
        <f t="shared" si="32"/>
        <v>0</v>
      </c>
      <c r="AN407" s="138"/>
      <c r="AO407" s="138"/>
      <c r="AP407" s="138"/>
      <c r="AQ407" s="138"/>
      <c r="AR407" s="138"/>
      <c r="AS407" s="138"/>
      <c r="AT407" s="138"/>
      <c r="AU407" s="138"/>
    </row>
    <row r="408" spans="1:47" s="139" customFormat="1" ht="13.8" x14ac:dyDescent="0.3">
      <c r="A408" s="277">
        <v>464</v>
      </c>
      <c r="B408" s="211">
        <v>464168030</v>
      </c>
      <c r="C408" s="212" t="s">
        <v>230</v>
      </c>
      <c r="D408" s="211">
        <v>168</v>
      </c>
      <c r="E408" s="212" t="s">
        <v>117</v>
      </c>
      <c r="F408" s="211">
        <v>30</v>
      </c>
      <c r="G408" s="212" t="s">
        <v>115</v>
      </c>
      <c r="H408" s="297">
        <v>1</v>
      </c>
      <c r="I408" s="202">
        <v>10570.794427012277</v>
      </c>
      <c r="J408" s="202">
        <v>2911</v>
      </c>
      <c r="K408" s="202">
        <v>0</v>
      </c>
      <c r="L408" s="202">
        <v>893</v>
      </c>
      <c r="M408" s="279">
        <v>14374.794427012277</v>
      </c>
      <c r="O408" s="281">
        <v>0</v>
      </c>
      <c r="P408" s="282">
        <v>0</v>
      </c>
      <c r="Q408" s="205">
        <v>0.09</v>
      </c>
      <c r="R408" s="205">
        <v>2.314709638880451E-3</v>
      </c>
      <c r="S408" s="272">
        <f t="shared" si="33"/>
        <v>0</v>
      </c>
      <c r="U408" s="287">
        <v>13482</v>
      </c>
      <c r="V408" s="288">
        <v>0</v>
      </c>
      <c r="W408" s="288">
        <v>0</v>
      </c>
      <c r="X408" s="288">
        <v>0</v>
      </c>
      <c r="Y408" s="288">
        <v>893</v>
      </c>
      <c r="Z408" s="279">
        <f t="shared" si="34"/>
        <v>14375</v>
      </c>
      <c r="AB408" s="275">
        <v>1</v>
      </c>
      <c r="AC408" s="204">
        <v>0</v>
      </c>
      <c r="AD408" s="202">
        <v>0</v>
      </c>
      <c r="AE408" s="202">
        <v>0</v>
      </c>
      <c r="AF408" s="276">
        <v>0</v>
      </c>
      <c r="AH408" s="227">
        <f t="shared" si="30"/>
        <v>0</v>
      </c>
      <c r="AI408" s="228">
        <f t="shared" si="31"/>
        <v>0</v>
      </c>
      <c r="AJ408" s="229">
        <f t="shared" si="32"/>
        <v>0</v>
      </c>
      <c r="AN408" s="138"/>
      <c r="AO408" s="138"/>
      <c r="AP408" s="138"/>
      <c r="AQ408" s="138"/>
      <c r="AR408" s="138"/>
      <c r="AS408" s="138"/>
      <c r="AT408" s="138"/>
      <c r="AU408" s="138"/>
    </row>
    <row r="409" spans="1:47" s="139" customFormat="1" ht="13.8" x14ac:dyDescent="0.3">
      <c r="A409" s="277">
        <v>464</v>
      </c>
      <c r="B409" s="211">
        <v>464168071</v>
      </c>
      <c r="C409" s="212" t="s">
        <v>230</v>
      </c>
      <c r="D409" s="211">
        <v>168</v>
      </c>
      <c r="E409" s="212" t="s">
        <v>117</v>
      </c>
      <c r="F409" s="211">
        <v>71</v>
      </c>
      <c r="G409" s="212" t="s">
        <v>24</v>
      </c>
      <c r="H409" s="297">
        <v>1</v>
      </c>
      <c r="I409" s="202">
        <v>10052.9479778157</v>
      </c>
      <c r="J409" s="202">
        <v>4731</v>
      </c>
      <c r="K409" s="202">
        <v>0</v>
      </c>
      <c r="L409" s="202">
        <v>893</v>
      </c>
      <c r="M409" s="279">
        <v>15676.9479778157</v>
      </c>
      <c r="O409" s="281">
        <v>0</v>
      </c>
      <c r="P409" s="282">
        <v>0</v>
      </c>
      <c r="Q409" s="205">
        <v>0.09</v>
      </c>
      <c r="R409" s="205">
        <v>1.6235268786991242E-3</v>
      </c>
      <c r="S409" s="272">
        <f t="shared" si="33"/>
        <v>0</v>
      </c>
      <c r="U409" s="287">
        <v>14784</v>
      </c>
      <c r="V409" s="288">
        <v>0</v>
      </c>
      <c r="W409" s="288">
        <v>0</v>
      </c>
      <c r="X409" s="288">
        <v>0</v>
      </c>
      <c r="Y409" s="288">
        <v>893</v>
      </c>
      <c r="Z409" s="279">
        <f t="shared" si="34"/>
        <v>15677</v>
      </c>
      <c r="AB409" s="275">
        <v>0</v>
      </c>
      <c r="AC409" s="204">
        <v>0</v>
      </c>
      <c r="AD409" s="202">
        <v>0</v>
      </c>
      <c r="AE409" s="202">
        <v>0</v>
      </c>
      <c r="AF409" s="276">
        <v>0</v>
      </c>
      <c r="AH409" s="227">
        <f t="shared" si="30"/>
        <v>0</v>
      </c>
      <c r="AI409" s="228">
        <f t="shared" si="31"/>
        <v>0</v>
      </c>
      <c r="AJ409" s="229">
        <f t="shared" si="32"/>
        <v>0</v>
      </c>
      <c r="AN409" s="138"/>
      <c r="AO409" s="138"/>
      <c r="AP409" s="138"/>
      <c r="AQ409" s="138"/>
      <c r="AR409" s="138"/>
      <c r="AS409" s="138"/>
      <c r="AT409" s="138"/>
      <c r="AU409" s="138"/>
    </row>
    <row r="410" spans="1:47" s="139" customFormat="1" ht="13.8" x14ac:dyDescent="0.3">
      <c r="A410" s="277">
        <v>464</v>
      </c>
      <c r="B410" s="211">
        <v>464168163</v>
      </c>
      <c r="C410" s="212" t="s">
        <v>230</v>
      </c>
      <c r="D410" s="211">
        <v>168</v>
      </c>
      <c r="E410" s="212" t="s">
        <v>117</v>
      </c>
      <c r="F410" s="211">
        <v>163</v>
      </c>
      <c r="G410" s="212" t="s">
        <v>27</v>
      </c>
      <c r="H410" s="297">
        <v>17</v>
      </c>
      <c r="I410" s="202">
        <v>9249</v>
      </c>
      <c r="J410" s="202">
        <v>111</v>
      </c>
      <c r="K410" s="202">
        <v>0</v>
      </c>
      <c r="L410" s="202">
        <v>893</v>
      </c>
      <c r="M410" s="279">
        <v>10253</v>
      </c>
      <c r="O410" s="281">
        <v>0</v>
      </c>
      <c r="P410" s="282">
        <v>0</v>
      </c>
      <c r="Q410" s="205">
        <v>0.18</v>
      </c>
      <c r="R410" s="205">
        <v>9.3618846151728011E-2</v>
      </c>
      <c r="S410" s="272">
        <f t="shared" si="33"/>
        <v>0</v>
      </c>
      <c r="U410" s="287">
        <v>159120</v>
      </c>
      <c r="V410" s="288">
        <v>0</v>
      </c>
      <c r="W410" s="288">
        <v>0</v>
      </c>
      <c r="X410" s="288">
        <v>0</v>
      </c>
      <c r="Y410" s="288">
        <v>15181</v>
      </c>
      <c r="Z410" s="279">
        <f t="shared" si="34"/>
        <v>174301</v>
      </c>
      <c r="AB410" s="275">
        <v>12</v>
      </c>
      <c r="AC410" s="204">
        <v>0</v>
      </c>
      <c r="AD410" s="202">
        <v>0</v>
      </c>
      <c r="AE410" s="202">
        <v>0</v>
      </c>
      <c r="AF410" s="276">
        <v>0</v>
      </c>
      <c r="AH410" s="227">
        <f t="shared" si="30"/>
        <v>0</v>
      </c>
      <c r="AI410" s="228">
        <f t="shared" si="31"/>
        <v>0</v>
      </c>
      <c r="AJ410" s="229">
        <f t="shared" si="32"/>
        <v>0</v>
      </c>
      <c r="AN410" s="138"/>
      <c r="AO410" s="138"/>
      <c r="AP410" s="138"/>
      <c r="AQ410" s="138"/>
      <c r="AR410" s="138"/>
      <c r="AS410" s="138"/>
      <c r="AT410" s="138"/>
      <c r="AU410" s="138"/>
    </row>
    <row r="411" spans="1:47" s="139" customFormat="1" ht="13.8" x14ac:dyDescent="0.3">
      <c r="A411" s="277">
        <v>464</v>
      </c>
      <c r="B411" s="211">
        <v>464168168</v>
      </c>
      <c r="C411" s="212" t="s">
        <v>230</v>
      </c>
      <c r="D411" s="211">
        <v>168</v>
      </c>
      <c r="E411" s="212" t="s">
        <v>117</v>
      </c>
      <c r="F411" s="211">
        <v>168</v>
      </c>
      <c r="G411" s="212" t="s">
        <v>117</v>
      </c>
      <c r="H411" s="297">
        <v>163</v>
      </c>
      <c r="I411" s="202">
        <v>8868</v>
      </c>
      <c r="J411" s="202">
        <v>4785</v>
      </c>
      <c r="K411" s="202">
        <v>0</v>
      </c>
      <c r="L411" s="202">
        <v>893</v>
      </c>
      <c r="M411" s="279">
        <v>14546</v>
      </c>
      <c r="O411" s="281">
        <v>0</v>
      </c>
      <c r="P411" s="282">
        <v>0</v>
      </c>
      <c r="Q411" s="205">
        <v>0.09</v>
      </c>
      <c r="R411" s="205">
        <v>4.5874355163050121E-2</v>
      </c>
      <c r="S411" s="272">
        <f t="shared" si="33"/>
        <v>0</v>
      </c>
      <c r="U411" s="287">
        <v>2225439</v>
      </c>
      <c r="V411" s="288">
        <v>0</v>
      </c>
      <c r="W411" s="288">
        <v>0</v>
      </c>
      <c r="X411" s="288">
        <v>0</v>
      </c>
      <c r="Y411" s="288">
        <v>145559</v>
      </c>
      <c r="Z411" s="279">
        <f t="shared" si="34"/>
        <v>2370998</v>
      </c>
      <c r="AB411" s="275">
        <v>84</v>
      </c>
      <c r="AC411" s="204">
        <v>0</v>
      </c>
      <c r="AD411" s="202">
        <v>0</v>
      </c>
      <c r="AE411" s="202">
        <v>0</v>
      </c>
      <c r="AF411" s="276">
        <v>0</v>
      </c>
      <c r="AH411" s="227">
        <f t="shared" si="30"/>
        <v>0</v>
      </c>
      <c r="AI411" s="228">
        <f t="shared" si="31"/>
        <v>0</v>
      </c>
      <c r="AJ411" s="229">
        <f t="shared" si="32"/>
        <v>0</v>
      </c>
      <c r="AN411" s="138"/>
      <c r="AO411" s="138"/>
      <c r="AP411" s="138"/>
      <c r="AQ411" s="138"/>
      <c r="AR411" s="138"/>
      <c r="AS411" s="138"/>
      <c r="AT411" s="138"/>
      <c r="AU411" s="138"/>
    </row>
    <row r="412" spans="1:47" s="139" customFormat="1" ht="13.8" x14ac:dyDescent="0.3">
      <c r="A412" s="277">
        <v>464</v>
      </c>
      <c r="B412" s="211">
        <v>464168196</v>
      </c>
      <c r="C412" s="212" t="s">
        <v>230</v>
      </c>
      <c r="D412" s="211">
        <v>168</v>
      </c>
      <c r="E412" s="212" t="s">
        <v>117</v>
      </c>
      <c r="F412" s="211">
        <v>196</v>
      </c>
      <c r="G412" s="212" t="s">
        <v>231</v>
      </c>
      <c r="H412" s="297">
        <v>2</v>
      </c>
      <c r="I412" s="202">
        <v>8580</v>
      </c>
      <c r="J412" s="202">
        <v>4746</v>
      </c>
      <c r="K412" s="202">
        <v>0</v>
      </c>
      <c r="L412" s="202">
        <v>893</v>
      </c>
      <c r="M412" s="279">
        <v>14219</v>
      </c>
      <c r="O412" s="281">
        <v>0</v>
      </c>
      <c r="P412" s="282">
        <v>0</v>
      </c>
      <c r="Q412" s="205">
        <v>0.09</v>
      </c>
      <c r="R412" s="205">
        <v>6.5273843951994025E-3</v>
      </c>
      <c r="S412" s="272">
        <f t="shared" si="33"/>
        <v>0</v>
      </c>
      <c r="U412" s="287">
        <v>26652</v>
      </c>
      <c r="V412" s="288">
        <v>0</v>
      </c>
      <c r="W412" s="288">
        <v>0</v>
      </c>
      <c r="X412" s="288">
        <v>0</v>
      </c>
      <c r="Y412" s="288">
        <v>1786</v>
      </c>
      <c r="Z412" s="279">
        <f t="shared" si="34"/>
        <v>28438</v>
      </c>
      <c r="AB412" s="275">
        <v>1</v>
      </c>
      <c r="AC412" s="204">
        <v>0</v>
      </c>
      <c r="AD412" s="202">
        <v>0</v>
      </c>
      <c r="AE412" s="202">
        <v>0</v>
      </c>
      <c r="AF412" s="276">
        <v>0</v>
      </c>
      <c r="AH412" s="227">
        <f t="shared" si="30"/>
        <v>0</v>
      </c>
      <c r="AI412" s="228">
        <f t="shared" si="31"/>
        <v>0</v>
      </c>
      <c r="AJ412" s="229">
        <f t="shared" si="32"/>
        <v>0</v>
      </c>
      <c r="AN412" s="138"/>
      <c r="AO412" s="138"/>
      <c r="AP412" s="138"/>
      <c r="AQ412" s="138"/>
      <c r="AR412" s="138"/>
      <c r="AS412" s="138"/>
      <c r="AT412" s="138"/>
      <c r="AU412" s="138"/>
    </row>
    <row r="413" spans="1:47" s="139" customFormat="1" ht="13.8" x14ac:dyDescent="0.3">
      <c r="A413" s="277">
        <v>464</v>
      </c>
      <c r="B413" s="211">
        <v>464168229</v>
      </c>
      <c r="C413" s="212" t="s">
        <v>230</v>
      </c>
      <c r="D413" s="211">
        <v>168</v>
      </c>
      <c r="E413" s="212" t="s">
        <v>117</v>
      </c>
      <c r="F413" s="211">
        <v>229</v>
      </c>
      <c r="G413" s="212" t="s">
        <v>113</v>
      </c>
      <c r="H413" s="297">
        <v>9</v>
      </c>
      <c r="I413" s="202">
        <v>9288</v>
      </c>
      <c r="J413" s="202">
        <v>1716</v>
      </c>
      <c r="K413" s="202">
        <v>0</v>
      </c>
      <c r="L413" s="202">
        <v>893</v>
      </c>
      <c r="M413" s="279">
        <v>11897</v>
      </c>
      <c r="O413" s="281">
        <v>0</v>
      </c>
      <c r="P413" s="282">
        <v>0</v>
      </c>
      <c r="Q413" s="205">
        <v>0.09</v>
      </c>
      <c r="R413" s="205">
        <v>1.0365472796524909E-2</v>
      </c>
      <c r="S413" s="272">
        <f t="shared" si="33"/>
        <v>0</v>
      </c>
      <c r="U413" s="287">
        <v>99036</v>
      </c>
      <c r="V413" s="288">
        <v>0</v>
      </c>
      <c r="W413" s="288">
        <v>0</v>
      </c>
      <c r="X413" s="288">
        <v>0</v>
      </c>
      <c r="Y413" s="288">
        <v>8037</v>
      </c>
      <c r="Z413" s="279">
        <f t="shared" si="34"/>
        <v>107073</v>
      </c>
      <c r="AB413" s="275">
        <v>5</v>
      </c>
      <c r="AC413" s="204">
        <v>0</v>
      </c>
      <c r="AD413" s="202">
        <v>0</v>
      </c>
      <c r="AE413" s="202">
        <v>0</v>
      </c>
      <c r="AF413" s="276">
        <v>0</v>
      </c>
      <c r="AH413" s="227">
        <f t="shared" si="30"/>
        <v>0</v>
      </c>
      <c r="AI413" s="228">
        <f t="shared" si="31"/>
        <v>0</v>
      </c>
      <c r="AJ413" s="229">
        <f t="shared" si="32"/>
        <v>0</v>
      </c>
      <c r="AN413" s="138"/>
      <c r="AO413" s="138"/>
      <c r="AP413" s="138"/>
      <c r="AQ413" s="138"/>
      <c r="AR413" s="138"/>
      <c r="AS413" s="138"/>
      <c r="AT413" s="138"/>
      <c r="AU413" s="138"/>
    </row>
    <row r="414" spans="1:47" s="139" customFormat="1" ht="13.8" x14ac:dyDescent="0.3">
      <c r="A414" s="277">
        <v>464</v>
      </c>
      <c r="B414" s="211">
        <v>464168258</v>
      </c>
      <c r="C414" s="212" t="s">
        <v>230</v>
      </c>
      <c r="D414" s="211">
        <v>168</v>
      </c>
      <c r="E414" s="212" t="s">
        <v>117</v>
      </c>
      <c r="F414" s="211">
        <v>258</v>
      </c>
      <c r="G414" s="212" t="s">
        <v>97</v>
      </c>
      <c r="H414" s="297">
        <v>16</v>
      </c>
      <c r="I414" s="202">
        <v>10068</v>
      </c>
      <c r="J414" s="202">
        <v>2905</v>
      </c>
      <c r="K414" s="202">
        <v>0</v>
      </c>
      <c r="L414" s="202">
        <v>893</v>
      </c>
      <c r="M414" s="279">
        <v>13866</v>
      </c>
      <c r="O414" s="281">
        <v>0</v>
      </c>
      <c r="P414" s="282">
        <v>0</v>
      </c>
      <c r="Q414" s="205">
        <v>0.09</v>
      </c>
      <c r="R414" s="205">
        <v>9.5256771441533661E-2</v>
      </c>
      <c r="S414" s="272">
        <f t="shared" si="33"/>
        <v>0</v>
      </c>
      <c r="U414" s="287">
        <v>218579</v>
      </c>
      <c r="V414" s="288">
        <v>0</v>
      </c>
      <c r="W414" s="288">
        <v>-11011</v>
      </c>
      <c r="X414" s="288">
        <v>0</v>
      </c>
      <c r="Y414" s="288">
        <v>14288</v>
      </c>
      <c r="Z414" s="279">
        <f t="shared" si="34"/>
        <v>221856</v>
      </c>
      <c r="AB414" s="275">
        <v>11</v>
      </c>
      <c r="AC414" s="204">
        <v>0.84887759592924728</v>
      </c>
      <c r="AD414" s="202">
        <v>11770</v>
      </c>
      <c r="AE414" s="202">
        <v>0</v>
      </c>
      <c r="AF414" s="276">
        <v>0</v>
      </c>
      <c r="AH414" s="227">
        <f t="shared" si="30"/>
        <v>0</v>
      </c>
      <c r="AI414" s="228">
        <f t="shared" si="31"/>
        <v>0</v>
      </c>
      <c r="AJ414" s="229">
        <f t="shared" si="32"/>
        <v>0</v>
      </c>
      <c r="AN414" s="138"/>
      <c r="AO414" s="138"/>
      <c r="AP414" s="138"/>
      <c r="AQ414" s="138"/>
      <c r="AR414" s="138"/>
      <c r="AS414" s="138"/>
      <c r="AT414" s="138"/>
      <c r="AU414" s="138"/>
    </row>
    <row r="415" spans="1:47" s="139" customFormat="1" ht="13.8" x14ac:dyDescent="0.3">
      <c r="A415" s="277">
        <v>464</v>
      </c>
      <c r="B415" s="211">
        <v>464168291</v>
      </c>
      <c r="C415" s="212" t="s">
        <v>230</v>
      </c>
      <c r="D415" s="211">
        <v>168</v>
      </c>
      <c r="E415" s="212" t="s">
        <v>117</v>
      </c>
      <c r="F415" s="211">
        <v>291</v>
      </c>
      <c r="G415" s="212" t="s">
        <v>118</v>
      </c>
      <c r="H415" s="297">
        <v>17</v>
      </c>
      <c r="I415" s="202">
        <v>8610</v>
      </c>
      <c r="J415" s="202">
        <v>4749</v>
      </c>
      <c r="K415" s="202">
        <v>0</v>
      </c>
      <c r="L415" s="202">
        <v>893</v>
      </c>
      <c r="M415" s="279">
        <v>14252</v>
      </c>
      <c r="O415" s="281">
        <v>0</v>
      </c>
      <c r="P415" s="282">
        <v>0</v>
      </c>
      <c r="Q415" s="205">
        <v>0.09</v>
      </c>
      <c r="R415" s="205">
        <v>1.1294604160528455E-2</v>
      </c>
      <c r="S415" s="272">
        <f t="shared" si="33"/>
        <v>0</v>
      </c>
      <c r="U415" s="287">
        <v>227103</v>
      </c>
      <c r="V415" s="288">
        <v>0</v>
      </c>
      <c r="W415" s="288">
        <v>0</v>
      </c>
      <c r="X415" s="288">
        <v>0</v>
      </c>
      <c r="Y415" s="288">
        <v>15181</v>
      </c>
      <c r="Z415" s="279">
        <f t="shared" si="34"/>
        <v>242284</v>
      </c>
      <c r="AB415" s="275">
        <v>5</v>
      </c>
      <c r="AC415" s="204">
        <v>0</v>
      </c>
      <c r="AD415" s="202">
        <v>0</v>
      </c>
      <c r="AE415" s="202">
        <v>0</v>
      </c>
      <c r="AF415" s="276">
        <v>0</v>
      </c>
      <c r="AH415" s="227">
        <f t="shared" si="30"/>
        <v>0</v>
      </c>
      <c r="AI415" s="228">
        <f t="shared" si="31"/>
        <v>0</v>
      </c>
      <c r="AJ415" s="229">
        <f t="shared" si="32"/>
        <v>0</v>
      </c>
      <c r="AN415" s="138"/>
      <c r="AO415" s="138"/>
      <c r="AP415" s="138"/>
      <c r="AQ415" s="138"/>
      <c r="AR415" s="138"/>
      <c r="AS415" s="138"/>
      <c r="AT415" s="138"/>
      <c r="AU415" s="138"/>
    </row>
    <row r="416" spans="1:47" s="139" customFormat="1" ht="13.8" x14ac:dyDescent="0.3">
      <c r="A416" s="277">
        <v>466</v>
      </c>
      <c r="B416" s="211">
        <v>466700096</v>
      </c>
      <c r="C416" s="212" t="s">
        <v>232</v>
      </c>
      <c r="D416" s="211">
        <v>700</v>
      </c>
      <c r="E416" s="212" t="s">
        <v>233</v>
      </c>
      <c r="F416" s="211">
        <v>96</v>
      </c>
      <c r="G416" s="212" t="s">
        <v>234</v>
      </c>
      <c r="H416" s="297">
        <v>2</v>
      </c>
      <c r="I416" s="202">
        <v>10127</v>
      </c>
      <c r="J416" s="202">
        <v>5552</v>
      </c>
      <c r="K416" s="202">
        <v>0</v>
      </c>
      <c r="L416" s="202">
        <v>893</v>
      </c>
      <c r="M416" s="279">
        <v>16572</v>
      </c>
      <c r="O416" s="281">
        <v>2.197802197802198E-2</v>
      </c>
      <c r="P416" s="282">
        <v>0</v>
      </c>
      <c r="Q416" s="205">
        <v>0.09</v>
      </c>
      <c r="R416" s="205">
        <v>2.7134142827901102E-2</v>
      </c>
      <c r="S416" s="272">
        <f t="shared" si="33"/>
        <v>0</v>
      </c>
      <c r="U416" s="287">
        <v>31014</v>
      </c>
      <c r="V416" s="288">
        <v>0</v>
      </c>
      <c r="W416" s="288">
        <v>0</v>
      </c>
      <c r="X416" s="288">
        <v>0</v>
      </c>
      <c r="Y416" s="288">
        <v>1766</v>
      </c>
      <c r="Z416" s="279">
        <f t="shared" si="34"/>
        <v>32780</v>
      </c>
      <c r="AB416" s="275">
        <v>0</v>
      </c>
      <c r="AC416" s="204">
        <v>0</v>
      </c>
      <c r="AD416" s="202">
        <v>0</v>
      </c>
      <c r="AE416" s="202">
        <v>0</v>
      </c>
      <c r="AF416" s="276">
        <v>0</v>
      </c>
      <c r="AH416" s="227">
        <f t="shared" si="30"/>
        <v>0</v>
      </c>
      <c r="AI416" s="228">
        <f t="shared" si="31"/>
        <v>0</v>
      </c>
      <c r="AJ416" s="229">
        <f t="shared" si="32"/>
        <v>0</v>
      </c>
      <c r="AN416" s="138"/>
      <c r="AO416" s="138"/>
      <c r="AP416" s="138"/>
      <c r="AQ416" s="138"/>
      <c r="AR416" s="138"/>
      <c r="AS416" s="138"/>
      <c r="AT416" s="138"/>
      <c r="AU416" s="138"/>
    </row>
    <row r="417" spans="1:47" s="139" customFormat="1" ht="13.8" x14ac:dyDescent="0.3">
      <c r="A417" s="277">
        <v>466</v>
      </c>
      <c r="B417" s="211">
        <v>466700700</v>
      </c>
      <c r="C417" s="212" t="s">
        <v>232</v>
      </c>
      <c r="D417" s="211">
        <v>700</v>
      </c>
      <c r="E417" s="212" t="s">
        <v>233</v>
      </c>
      <c r="F417" s="211">
        <v>700</v>
      </c>
      <c r="G417" s="212" t="s">
        <v>233</v>
      </c>
      <c r="H417" s="297">
        <v>29</v>
      </c>
      <c r="I417" s="202">
        <v>11757</v>
      </c>
      <c r="J417" s="202">
        <v>13772</v>
      </c>
      <c r="K417" s="202">
        <v>0</v>
      </c>
      <c r="L417" s="202">
        <v>893</v>
      </c>
      <c r="M417" s="279">
        <v>26422</v>
      </c>
      <c r="O417" s="281">
        <v>0.31868131868131866</v>
      </c>
      <c r="P417" s="282">
        <v>0</v>
      </c>
      <c r="Q417" s="205">
        <v>0.09</v>
      </c>
      <c r="R417" s="205">
        <v>3.8287134054724746E-2</v>
      </c>
      <c r="S417" s="272">
        <f t="shared" si="33"/>
        <v>0</v>
      </c>
      <c r="U417" s="287">
        <v>732192</v>
      </c>
      <c r="V417" s="288">
        <v>0</v>
      </c>
      <c r="W417" s="288">
        <v>0</v>
      </c>
      <c r="X417" s="288">
        <v>0</v>
      </c>
      <c r="Y417" s="288">
        <v>25607</v>
      </c>
      <c r="Z417" s="279">
        <f t="shared" si="34"/>
        <v>757799</v>
      </c>
      <c r="AB417" s="275">
        <v>1</v>
      </c>
      <c r="AC417" s="204">
        <v>0</v>
      </c>
      <c r="AD417" s="202">
        <v>0</v>
      </c>
      <c r="AE417" s="202">
        <v>0</v>
      </c>
      <c r="AF417" s="276">
        <v>0</v>
      </c>
      <c r="AH417" s="227">
        <f t="shared" si="30"/>
        <v>0</v>
      </c>
      <c r="AI417" s="228">
        <f t="shared" si="31"/>
        <v>0</v>
      </c>
      <c r="AJ417" s="229">
        <f t="shared" si="32"/>
        <v>0</v>
      </c>
      <c r="AN417" s="138"/>
      <c r="AO417" s="138"/>
      <c r="AP417" s="138"/>
      <c r="AQ417" s="138"/>
      <c r="AR417" s="138"/>
      <c r="AS417" s="138"/>
      <c r="AT417" s="138"/>
      <c r="AU417" s="138"/>
    </row>
    <row r="418" spans="1:47" s="139" customFormat="1" ht="13.8" x14ac:dyDescent="0.3">
      <c r="A418" s="277">
        <v>466</v>
      </c>
      <c r="B418" s="211">
        <v>466774089</v>
      </c>
      <c r="C418" s="212" t="s">
        <v>232</v>
      </c>
      <c r="D418" s="211">
        <v>774</v>
      </c>
      <c r="E418" s="212" t="s">
        <v>235</v>
      </c>
      <c r="F418" s="211">
        <v>89</v>
      </c>
      <c r="G418" s="212" t="s">
        <v>236</v>
      </c>
      <c r="H418" s="297">
        <v>43</v>
      </c>
      <c r="I418" s="202">
        <v>10697</v>
      </c>
      <c r="J418" s="202">
        <v>16948</v>
      </c>
      <c r="K418" s="202">
        <v>0</v>
      </c>
      <c r="L418" s="202">
        <v>893</v>
      </c>
      <c r="M418" s="279">
        <v>28538</v>
      </c>
      <c r="O418" s="281">
        <v>0.47252747252747274</v>
      </c>
      <c r="P418" s="282">
        <v>0</v>
      </c>
      <c r="Q418" s="205">
        <v>0.09</v>
      </c>
      <c r="R418" s="205">
        <v>0.10557823244243439</v>
      </c>
      <c r="S418" s="272">
        <f t="shared" si="33"/>
        <v>-2421.9291410003311</v>
      </c>
      <c r="U418" s="287">
        <v>1230345</v>
      </c>
      <c r="V418" s="288">
        <v>0</v>
      </c>
      <c r="W418" s="288">
        <v>-54682</v>
      </c>
      <c r="X418" s="288">
        <v>-104142.95306301424</v>
      </c>
      <c r="Y418" s="288">
        <v>37969</v>
      </c>
      <c r="Z418" s="279">
        <f t="shared" si="34"/>
        <v>1109489.0469369858</v>
      </c>
      <c r="AB418" s="275">
        <v>2</v>
      </c>
      <c r="AC418" s="204">
        <v>1.9780219780219781</v>
      </c>
      <c r="AD418" s="202">
        <v>56448</v>
      </c>
      <c r="AE418" s="202">
        <v>0</v>
      </c>
      <c r="AF418" s="276">
        <v>0</v>
      </c>
      <c r="AH418" s="227">
        <f t="shared" si="30"/>
        <v>0</v>
      </c>
      <c r="AI418" s="228">
        <f t="shared" si="31"/>
        <v>0</v>
      </c>
      <c r="AJ418" s="229">
        <f t="shared" si="32"/>
        <v>0</v>
      </c>
      <c r="AN418" s="138"/>
      <c r="AO418" s="138"/>
      <c r="AP418" s="138"/>
      <c r="AQ418" s="138"/>
      <c r="AR418" s="138"/>
      <c r="AS418" s="138"/>
      <c r="AT418" s="138"/>
      <c r="AU418" s="138"/>
    </row>
    <row r="419" spans="1:47" s="139" customFormat="1" ht="13.8" x14ac:dyDescent="0.3">
      <c r="A419" s="277">
        <v>466</v>
      </c>
      <c r="B419" s="211">
        <v>466774221</v>
      </c>
      <c r="C419" s="212" t="s">
        <v>232</v>
      </c>
      <c r="D419" s="211">
        <v>774</v>
      </c>
      <c r="E419" s="212" t="s">
        <v>235</v>
      </c>
      <c r="F419" s="211">
        <v>221</v>
      </c>
      <c r="G419" s="212" t="s">
        <v>237</v>
      </c>
      <c r="H419" s="297">
        <v>32</v>
      </c>
      <c r="I419" s="202">
        <v>10882</v>
      </c>
      <c r="J419" s="202">
        <v>13553</v>
      </c>
      <c r="K419" s="202">
        <v>0</v>
      </c>
      <c r="L419" s="202">
        <v>893</v>
      </c>
      <c r="M419" s="279">
        <v>25328</v>
      </c>
      <c r="O419" s="281">
        <v>0.35164835164835168</v>
      </c>
      <c r="P419" s="282">
        <v>0</v>
      </c>
      <c r="Q419" s="205">
        <v>0.09</v>
      </c>
      <c r="R419" s="205">
        <v>7.1960404534822234E-2</v>
      </c>
      <c r="S419" s="272">
        <f t="shared" si="33"/>
        <v>0</v>
      </c>
      <c r="U419" s="287">
        <v>773312</v>
      </c>
      <c r="V419" s="288">
        <v>0</v>
      </c>
      <c r="W419" s="288">
        <v>0</v>
      </c>
      <c r="X419" s="288">
        <v>0</v>
      </c>
      <c r="Y419" s="288">
        <v>28256</v>
      </c>
      <c r="Z419" s="279">
        <f t="shared" si="34"/>
        <v>801568</v>
      </c>
      <c r="AB419" s="275">
        <v>1</v>
      </c>
      <c r="AC419" s="204">
        <v>0</v>
      </c>
      <c r="AD419" s="202">
        <v>0</v>
      </c>
      <c r="AE419" s="202">
        <v>0</v>
      </c>
      <c r="AF419" s="276">
        <v>0</v>
      </c>
      <c r="AH419" s="227">
        <f t="shared" si="30"/>
        <v>0</v>
      </c>
      <c r="AI419" s="228">
        <f t="shared" si="31"/>
        <v>0</v>
      </c>
      <c r="AJ419" s="229">
        <f t="shared" si="32"/>
        <v>0</v>
      </c>
      <c r="AN419" s="138"/>
      <c r="AO419" s="138"/>
      <c r="AP419" s="138"/>
      <c r="AQ419" s="138"/>
      <c r="AR419" s="138"/>
      <c r="AS419" s="138"/>
      <c r="AT419" s="138"/>
      <c r="AU419" s="138"/>
    </row>
    <row r="420" spans="1:47" s="139" customFormat="1" ht="13.8" x14ac:dyDescent="0.3">
      <c r="A420" s="277">
        <v>466</v>
      </c>
      <c r="B420" s="211">
        <v>466774296</v>
      </c>
      <c r="C420" s="212" t="s">
        <v>232</v>
      </c>
      <c r="D420" s="211">
        <v>774</v>
      </c>
      <c r="E420" s="212" t="s">
        <v>235</v>
      </c>
      <c r="F420" s="211">
        <v>296</v>
      </c>
      <c r="G420" s="212" t="s">
        <v>238</v>
      </c>
      <c r="H420" s="297">
        <v>27</v>
      </c>
      <c r="I420" s="202">
        <v>10264</v>
      </c>
      <c r="J420" s="202">
        <v>13493</v>
      </c>
      <c r="K420" s="202">
        <v>0</v>
      </c>
      <c r="L420" s="202">
        <v>893</v>
      </c>
      <c r="M420" s="279">
        <v>24650</v>
      </c>
      <c r="O420" s="281">
        <v>0.29670329670329665</v>
      </c>
      <c r="P420" s="282">
        <v>0</v>
      </c>
      <c r="Q420" s="205">
        <v>0.09</v>
      </c>
      <c r="R420" s="205">
        <v>7.0125705914546435E-2</v>
      </c>
      <c r="S420" s="272">
        <f t="shared" si="33"/>
        <v>0</v>
      </c>
      <c r="U420" s="287">
        <v>634392</v>
      </c>
      <c r="V420" s="288">
        <v>0</v>
      </c>
      <c r="W420" s="288">
        <v>0</v>
      </c>
      <c r="X420" s="288">
        <v>0</v>
      </c>
      <c r="Y420" s="288">
        <v>23841</v>
      </c>
      <c r="Z420" s="279">
        <f t="shared" si="34"/>
        <v>658233</v>
      </c>
      <c r="AB420" s="275">
        <v>1</v>
      </c>
      <c r="AC420" s="204">
        <v>0</v>
      </c>
      <c r="AD420" s="202">
        <v>0</v>
      </c>
      <c r="AE420" s="202">
        <v>0</v>
      </c>
      <c r="AF420" s="276">
        <v>0</v>
      </c>
      <c r="AH420" s="227">
        <f t="shared" si="30"/>
        <v>0</v>
      </c>
      <c r="AI420" s="228">
        <f t="shared" si="31"/>
        <v>0</v>
      </c>
      <c r="AJ420" s="229">
        <f t="shared" si="32"/>
        <v>0</v>
      </c>
      <c r="AN420" s="138"/>
      <c r="AO420" s="138"/>
      <c r="AP420" s="138"/>
      <c r="AQ420" s="138"/>
      <c r="AR420" s="138"/>
      <c r="AS420" s="138"/>
      <c r="AT420" s="138"/>
      <c r="AU420" s="138"/>
    </row>
    <row r="421" spans="1:47" s="139" customFormat="1" ht="13.8" x14ac:dyDescent="0.3">
      <c r="A421" s="277">
        <v>466</v>
      </c>
      <c r="B421" s="211">
        <v>466774774</v>
      </c>
      <c r="C421" s="212" t="s">
        <v>232</v>
      </c>
      <c r="D421" s="211">
        <v>774</v>
      </c>
      <c r="E421" s="212" t="s">
        <v>235</v>
      </c>
      <c r="F421" s="211">
        <v>774</v>
      </c>
      <c r="G421" s="212" t="s">
        <v>235</v>
      </c>
      <c r="H421" s="297">
        <v>49</v>
      </c>
      <c r="I421" s="202">
        <v>10012</v>
      </c>
      <c r="J421" s="202">
        <v>19011</v>
      </c>
      <c r="K421" s="202">
        <v>0</v>
      </c>
      <c r="L421" s="202">
        <v>893</v>
      </c>
      <c r="M421" s="279">
        <v>29916</v>
      </c>
      <c r="O421" s="281">
        <v>0.53846153846153855</v>
      </c>
      <c r="P421" s="282">
        <v>0</v>
      </c>
      <c r="Q421" s="205">
        <v>0.09</v>
      </c>
      <c r="R421" s="205">
        <v>0.1307354755058838</v>
      </c>
      <c r="S421" s="272">
        <f t="shared" si="33"/>
        <v>-2639.6255903084029</v>
      </c>
      <c r="U421" s="287">
        <v>1607424</v>
      </c>
      <c r="V421" s="288">
        <v>0</v>
      </c>
      <c r="W421" s="288">
        <v>-200928</v>
      </c>
      <c r="X421" s="288">
        <v>-129341.65392511175</v>
      </c>
      <c r="Y421" s="288">
        <v>43267</v>
      </c>
      <c r="Z421" s="279">
        <f t="shared" si="34"/>
        <v>1320421.3460748882</v>
      </c>
      <c r="AB421" s="275">
        <v>7</v>
      </c>
      <c r="AC421" s="204">
        <v>6.9230769230769234</v>
      </c>
      <c r="AD421" s="202">
        <v>207109</v>
      </c>
      <c r="AE421" s="202">
        <v>0</v>
      </c>
      <c r="AF421" s="276">
        <v>0</v>
      </c>
      <c r="AH421" s="227">
        <f t="shared" si="30"/>
        <v>0</v>
      </c>
      <c r="AI421" s="228">
        <f t="shared" si="31"/>
        <v>0</v>
      </c>
      <c r="AJ421" s="229">
        <f t="shared" si="32"/>
        <v>-2.1271847183816135</v>
      </c>
      <c r="AN421" s="138"/>
      <c r="AO421" s="138"/>
      <c r="AP421" s="138"/>
      <c r="AQ421" s="138"/>
      <c r="AR421" s="138"/>
      <c r="AS421" s="138"/>
      <c r="AT421" s="138"/>
      <c r="AU421" s="138"/>
    </row>
    <row r="422" spans="1:47" s="139" customFormat="1" ht="13.8" x14ac:dyDescent="0.3">
      <c r="A422" s="277">
        <v>469</v>
      </c>
      <c r="B422" s="211">
        <v>469035035</v>
      </c>
      <c r="C422" s="212" t="s">
        <v>239</v>
      </c>
      <c r="D422" s="211">
        <v>35</v>
      </c>
      <c r="E422" s="212" t="s">
        <v>22</v>
      </c>
      <c r="F422" s="211">
        <v>35</v>
      </c>
      <c r="G422" s="212" t="s">
        <v>22</v>
      </c>
      <c r="H422" s="297">
        <v>1199</v>
      </c>
      <c r="I422" s="202">
        <v>13186</v>
      </c>
      <c r="J422" s="202">
        <v>4554</v>
      </c>
      <c r="K422" s="202">
        <v>0</v>
      </c>
      <c r="L422" s="202">
        <v>893</v>
      </c>
      <c r="M422" s="279">
        <v>18633</v>
      </c>
      <c r="O422" s="281">
        <v>0</v>
      </c>
      <c r="P422" s="282">
        <v>0</v>
      </c>
      <c r="Q422" s="205">
        <v>0.18</v>
      </c>
      <c r="R422" s="205">
        <v>0.15096254097872849</v>
      </c>
      <c r="S422" s="272">
        <f t="shared" si="33"/>
        <v>0</v>
      </c>
      <c r="U422" s="287">
        <v>21270260</v>
      </c>
      <c r="V422" s="288">
        <v>0</v>
      </c>
      <c r="W422" s="288">
        <v>0</v>
      </c>
      <c r="X422" s="288">
        <v>0</v>
      </c>
      <c r="Y422" s="288">
        <v>1070707</v>
      </c>
      <c r="Z422" s="279">
        <f t="shared" si="34"/>
        <v>22340967</v>
      </c>
      <c r="AB422" s="275">
        <v>0</v>
      </c>
      <c r="AC422" s="204">
        <v>0</v>
      </c>
      <c r="AD422" s="202">
        <v>0</v>
      </c>
      <c r="AE422" s="202">
        <v>0</v>
      </c>
      <c r="AF422" s="276">
        <v>0</v>
      </c>
      <c r="AH422" s="227">
        <f t="shared" si="30"/>
        <v>0</v>
      </c>
      <c r="AI422" s="228">
        <f t="shared" si="31"/>
        <v>0</v>
      </c>
      <c r="AJ422" s="229">
        <f t="shared" si="32"/>
        <v>0</v>
      </c>
      <c r="AN422" s="138"/>
      <c r="AO422" s="138"/>
      <c r="AP422" s="138"/>
      <c r="AQ422" s="138"/>
      <c r="AR422" s="138"/>
      <c r="AS422" s="138"/>
      <c r="AT422" s="138"/>
      <c r="AU422" s="138"/>
    </row>
    <row r="423" spans="1:47" s="139" customFormat="1" ht="13.8" x14ac:dyDescent="0.3">
      <c r="A423" s="277">
        <v>469</v>
      </c>
      <c r="B423" s="211">
        <v>469035044</v>
      </c>
      <c r="C423" s="212" t="s">
        <v>239</v>
      </c>
      <c r="D423" s="211">
        <v>35</v>
      </c>
      <c r="E423" s="212" t="s">
        <v>22</v>
      </c>
      <c r="F423" s="211">
        <v>44</v>
      </c>
      <c r="G423" s="212" t="s">
        <v>35</v>
      </c>
      <c r="H423" s="297">
        <v>3</v>
      </c>
      <c r="I423" s="202">
        <v>12284.372571797174</v>
      </c>
      <c r="J423" s="202">
        <v>281</v>
      </c>
      <c r="K423" s="202">
        <v>0</v>
      </c>
      <c r="L423" s="202">
        <v>893</v>
      </c>
      <c r="M423" s="279">
        <v>13458.372571797174</v>
      </c>
      <c r="O423" s="281">
        <v>0</v>
      </c>
      <c r="P423" s="282">
        <v>0</v>
      </c>
      <c r="Q423" s="205">
        <v>0.09</v>
      </c>
      <c r="R423" s="205">
        <v>5.7376212232234096E-2</v>
      </c>
      <c r="S423" s="272">
        <f t="shared" si="33"/>
        <v>0</v>
      </c>
      <c r="U423" s="287">
        <v>37695</v>
      </c>
      <c r="V423" s="288">
        <v>0</v>
      </c>
      <c r="W423" s="288">
        <v>0</v>
      </c>
      <c r="X423" s="288">
        <v>0</v>
      </c>
      <c r="Y423" s="288">
        <v>2679</v>
      </c>
      <c r="Z423" s="279">
        <f t="shared" si="34"/>
        <v>40374</v>
      </c>
      <c r="AB423" s="275">
        <v>0</v>
      </c>
      <c r="AC423" s="204">
        <v>0</v>
      </c>
      <c r="AD423" s="202">
        <v>0</v>
      </c>
      <c r="AE423" s="202">
        <v>0</v>
      </c>
      <c r="AF423" s="276">
        <v>0</v>
      </c>
      <c r="AH423" s="227">
        <f t="shared" si="30"/>
        <v>0</v>
      </c>
      <c r="AI423" s="228">
        <f t="shared" si="31"/>
        <v>0</v>
      </c>
      <c r="AJ423" s="229">
        <f t="shared" si="32"/>
        <v>0</v>
      </c>
      <c r="AN423" s="138"/>
      <c r="AO423" s="138"/>
      <c r="AP423" s="138"/>
      <c r="AQ423" s="138"/>
      <c r="AR423" s="138"/>
      <c r="AS423" s="138"/>
      <c r="AT423" s="138"/>
      <c r="AU423" s="138"/>
    </row>
    <row r="424" spans="1:47" s="139" customFormat="1" ht="13.8" x14ac:dyDescent="0.3">
      <c r="A424" s="277">
        <v>469</v>
      </c>
      <c r="B424" s="211">
        <v>469035050</v>
      </c>
      <c r="C424" s="212" t="s">
        <v>239</v>
      </c>
      <c r="D424" s="211">
        <v>35</v>
      </c>
      <c r="E424" s="212" t="s">
        <v>22</v>
      </c>
      <c r="F424" s="211">
        <v>50</v>
      </c>
      <c r="G424" s="212" t="s">
        <v>112</v>
      </c>
      <c r="H424" s="297">
        <v>1</v>
      </c>
      <c r="I424" s="202">
        <v>10507.816296890631</v>
      </c>
      <c r="J424" s="202">
        <v>4470</v>
      </c>
      <c r="K424" s="202">
        <v>0</v>
      </c>
      <c r="L424" s="202">
        <v>893</v>
      </c>
      <c r="M424" s="279">
        <v>15870.816296890631</v>
      </c>
      <c r="O424" s="281">
        <v>0</v>
      </c>
      <c r="P424" s="282">
        <v>0</v>
      </c>
      <c r="Q424" s="205">
        <v>0.09</v>
      </c>
      <c r="R424" s="205">
        <v>4.1563955257377157E-3</v>
      </c>
      <c r="S424" s="272">
        <f t="shared" si="33"/>
        <v>0</v>
      </c>
      <c r="U424" s="287">
        <v>14978</v>
      </c>
      <c r="V424" s="288">
        <v>0</v>
      </c>
      <c r="W424" s="288">
        <v>0</v>
      </c>
      <c r="X424" s="288">
        <v>0</v>
      </c>
      <c r="Y424" s="288">
        <v>893</v>
      </c>
      <c r="Z424" s="279">
        <f t="shared" si="34"/>
        <v>15871</v>
      </c>
      <c r="AB424" s="275">
        <v>0</v>
      </c>
      <c r="AC424" s="204">
        <v>0</v>
      </c>
      <c r="AD424" s="202">
        <v>0</v>
      </c>
      <c r="AE424" s="202">
        <v>0</v>
      </c>
      <c r="AF424" s="276">
        <v>0</v>
      </c>
      <c r="AH424" s="227">
        <f t="shared" si="30"/>
        <v>0</v>
      </c>
      <c r="AI424" s="228">
        <f t="shared" si="31"/>
        <v>0</v>
      </c>
      <c r="AJ424" s="229">
        <f t="shared" si="32"/>
        <v>0</v>
      </c>
      <c r="AN424" s="138"/>
      <c r="AO424" s="138"/>
      <c r="AP424" s="138"/>
      <c r="AQ424" s="138"/>
      <c r="AR424" s="138"/>
      <c r="AS424" s="138"/>
      <c r="AT424" s="138"/>
      <c r="AU424" s="138"/>
    </row>
    <row r="425" spans="1:47" s="139" customFormat="1" ht="13.8" x14ac:dyDescent="0.3">
      <c r="A425" s="277">
        <v>469</v>
      </c>
      <c r="B425" s="211">
        <v>469035073</v>
      </c>
      <c r="C425" s="212" t="s">
        <v>239</v>
      </c>
      <c r="D425" s="211">
        <v>35</v>
      </c>
      <c r="E425" s="212" t="s">
        <v>22</v>
      </c>
      <c r="F425" s="211">
        <v>73</v>
      </c>
      <c r="G425" s="212" t="s">
        <v>37</v>
      </c>
      <c r="H425" s="297">
        <v>1</v>
      </c>
      <c r="I425" s="202">
        <v>10755.2580295355</v>
      </c>
      <c r="J425" s="202">
        <v>7492</v>
      </c>
      <c r="K425" s="202">
        <v>0</v>
      </c>
      <c r="L425" s="202">
        <v>893</v>
      </c>
      <c r="M425" s="279">
        <v>19140.2580295355</v>
      </c>
      <c r="O425" s="281">
        <v>0</v>
      </c>
      <c r="P425" s="282">
        <v>0</v>
      </c>
      <c r="Q425" s="205">
        <v>0.09</v>
      </c>
      <c r="R425" s="205">
        <v>5.9568197800701573E-3</v>
      </c>
      <c r="S425" s="272">
        <f t="shared" si="33"/>
        <v>0</v>
      </c>
      <c r="U425" s="287">
        <v>18247</v>
      </c>
      <c r="V425" s="288">
        <v>0</v>
      </c>
      <c r="W425" s="288">
        <v>0</v>
      </c>
      <c r="X425" s="288">
        <v>0</v>
      </c>
      <c r="Y425" s="288">
        <v>893</v>
      </c>
      <c r="Z425" s="279">
        <f t="shared" si="34"/>
        <v>19140</v>
      </c>
      <c r="AB425" s="275">
        <v>0</v>
      </c>
      <c r="AC425" s="204">
        <v>0</v>
      </c>
      <c r="AD425" s="202">
        <v>0</v>
      </c>
      <c r="AE425" s="202">
        <v>0</v>
      </c>
      <c r="AF425" s="276">
        <v>0</v>
      </c>
      <c r="AH425" s="227">
        <f t="shared" si="30"/>
        <v>0</v>
      </c>
      <c r="AI425" s="228">
        <f t="shared" si="31"/>
        <v>0</v>
      </c>
      <c r="AJ425" s="229">
        <f t="shared" si="32"/>
        <v>0</v>
      </c>
      <c r="AN425" s="138"/>
      <c r="AO425" s="138"/>
      <c r="AP425" s="138"/>
      <c r="AQ425" s="138"/>
      <c r="AR425" s="138"/>
      <c r="AS425" s="138"/>
      <c r="AT425" s="138"/>
      <c r="AU425" s="138"/>
    </row>
    <row r="426" spans="1:47" s="139" customFormat="1" ht="13.8" x14ac:dyDescent="0.3">
      <c r="A426" s="277">
        <v>469</v>
      </c>
      <c r="B426" s="211">
        <v>469035093</v>
      </c>
      <c r="C426" s="212" t="s">
        <v>239</v>
      </c>
      <c r="D426" s="211">
        <v>35</v>
      </c>
      <c r="E426" s="212" t="s">
        <v>22</v>
      </c>
      <c r="F426" s="211">
        <v>93</v>
      </c>
      <c r="G426" s="212" t="s">
        <v>25</v>
      </c>
      <c r="H426" s="297">
        <v>1</v>
      </c>
      <c r="I426" s="202">
        <v>10780</v>
      </c>
      <c r="J426" s="202">
        <v>530</v>
      </c>
      <c r="K426" s="202">
        <v>0</v>
      </c>
      <c r="L426" s="202">
        <v>893</v>
      </c>
      <c r="M426" s="279">
        <v>12203</v>
      </c>
      <c r="O426" s="281">
        <v>0</v>
      </c>
      <c r="P426" s="282">
        <v>0</v>
      </c>
      <c r="Q426" s="205">
        <v>0.09</v>
      </c>
      <c r="R426" s="205">
        <v>9.2476404965341666E-2</v>
      </c>
      <c r="S426" s="272">
        <f t="shared" si="33"/>
        <v>0</v>
      </c>
      <c r="U426" s="287">
        <v>11310</v>
      </c>
      <c r="V426" s="288">
        <v>0</v>
      </c>
      <c r="W426" s="288">
        <v>0</v>
      </c>
      <c r="X426" s="288">
        <v>0</v>
      </c>
      <c r="Y426" s="288">
        <v>893</v>
      </c>
      <c r="Z426" s="279">
        <f t="shared" si="34"/>
        <v>12203</v>
      </c>
      <c r="AB426" s="275">
        <v>0</v>
      </c>
      <c r="AC426" s="204">
        <v>0</v>
      </c>
      <c r="AD426" s="202">
        <v>0</v>
      </c>
      <c r="AE426" s="202">
        <v>0</v>
      </c>
      <c r="AF426" s="276">
        <v>0</v>
      </c>
      <c r="AH426" s="227">
        <f t="shared" si="30"/>
        <v>0</v>
      </c>
      <c r="AI426" s="228">
        <f t="shared" si="31"/>
        <v>0</v>
      </c>
      <c r="AJ426" s="229">
        <f t="shared" si="32"/>
        <v>0</v>
      </c>
      <c r="AN426" s="138"/>
      <c r="AO426" s="138"/>
      <c r="AP426" s="138"/>
      <c r="AQ426" s="138"/>
      <c r="AR426" s="138"/>
      <c r="AS426" s="138"/>
      <c r="AT426" s="138"/>
      <c r="AU426" s="138"/>
    </row>
    <row r="427" spans="1:47" s="139" customFormat="1" ht="13.8" x14ac:dyDescent="0.3">
      <c r="A427" s="277">
        <v>469</v>
      </c>
      <c r="B427" s="211">
        <v>469035163</v>
      </c>
      <c r="C427" s="212" t="s">
        <v>239</v>
      </c>
      <c r="D427" s="211">
        <v>35</v>
      </c>
      <c r="E427" s="212" t="s">
        <v>22</v>
      </c>
      <c r="F427" s="211">
        <v>163</v>
      </c>
      <c r="G427" s="212" t="s">
        <v>27</v>
      </c>
      <c r="H427" s="297">
        <v>1</v>
      </c>
      <c r="I427" s="202">
        <v>12625.091753212768</v>
      </c>
      <c r="J427" s="202">
        <v>151</v>
      </c>
      <c r="K427" s="202">
        <v>0</v>
      </c>
      <c r="L427" s="202">
        <v>893</v>
      </c>
      <c r="M427" s="279">
        <v>13669.091753212768</v>
      </c>
      <c r="O427" s="281">
        <v>0</v>
      </c>
      <c r="P427" s="282">
        <v>0</v>
      </c>
      <c r="Q427" s="205">
        <v>0.18</v>
      </c>
      <c r="R427" s="205">
        <v>9.3618846151728011E-2</v>
      </c>
      <c r="S427" s="272">
        <f t="shared" si="33"/>
        <v>0</v>
      </c>
      <c r="U427" s="287">
        <v>12776</v>
      </c>
      <c r="V427" s="288">
        <v>0</v>
      </c>
      <c r="W427" s="288">
        <v>0</v>
      </c>
      <c r="X427" s="288">
        <v>0</v>
      </c>
      <c r="Y427" s="288">
        <v>893</v>
      </c>
      <c r="Z427" s="279">
        <f t="shared" si="34"/>
        <v>13669</v>
      </c>
      <c r="AB427" s="275">
        <v>0</v>
      </c>
      <c r="AC427" s="204">
        <v>0</v>
      </c>
      <c r="AD427" s="202">
        <v>0</v>
      </c>
      <c r="AE427" s="202">
        <v>0</v>
      </c>
      <c r="AF427" s="276">
        <v>0</v>
      </c>
      <c r="AH427" s="227">
        <f t="shared" si="30"/>
        <v>0</v>
      </c>
      <c r="AI427" s="228">
        <f t="shared" si="31"/>
        <v>0</v>
      </c>
      <c r="AJ427" s="229">
        <f t="shared" si="32"/>
        <v>0</v>
      </c>
      <c r="AN427" s="138"/>
      <c r="AO427" s="138"/>
      <c r="AP427" s="138"/>
      <c r="AQ427" s="138"/>
      <c r="AR427" s="138"/>
      <c r="AS427" s="138"/>
      <c r="AT427" s="138"/>
      <c r="AU427" s="138"/>
    </row>
    <row r="428" spans="1:47" s="139" customFormat="1" ht="13.8" x14ac:dyDescent="0.3">
      <c r="A428" s="277">
        <v>469</v>
      </c>
      <c r="B428" s="211">
        <v>469035165</v>
      </c>
      <c r="C428" s="212" t="s">
        <v>239</v>
      </c>
      <c r="D428" s="211">
        <v>35</v>
      </c>
      <c r="E428" s="212" t="s">
        <v>22</v>
      </c>
      <c r="F428" s="211">
        <v>165</v>
      </c>
      <c r="G428" s="212" t="s">
        <v>28</v>
      </c>
      <c r="H428" s="297">
        <v>1</v>
      </c>
      <c r="I428" s="202">
        <v>12035.764419431875</v>
      </c>
      <c r="J428" s="202">
        <v>452</v>
      </c>
      <c r="K428" s="202">
        <v>0</v>
      </c>
      <c r="L428" s="202">
        <v>893</v>
      </c>
      <c r="M428" s="279">
        <v>13380.764419431875</v>
      </c>
      <c r="O428" s="281">
        <v>0</v>
      </c>
      <c r="P428" s="282">
        <v>0</v>
      </c>
      <c r="Q428" s="205">
        <v>9.8299999999999998E-2</v>
      </c>
      <c r="R428" s="205">
        <v>0.11134395972074</v>
      </c>
      <c r="S428" s="272">
        <f t="shared" si="33"/>
        <v>0</v>
      </c>
      <c r="U428" s="287">
        <v>12488</v>
      </c>
      <c r="V428" s="288">
        <v>0</v>
      </c>
      <c r="W428" s="288">
        <v>0</v>
      </c>
      <c r="X428" s="288">
        <v>0</v>
      </c>
      <c r="Y428" s="288">
        <v>893</v>
      </c>
      <c r="Z428" s="279">
        <f t="shared" si="34"/>
        <v>13381</v>
      </c>
      <c r="AB428" s="275">
        <v>0</v>
      </c>
      <c r="AC428" s="204">
        <v>0</v>
      </c>
      <c r="AD428" s="202">
        <v>0</v>
      </c>
      <c r="AE428" s="202">
        <v>0</v>
      </c>
      <c r="AF428" s="276">
        <v>0</v>
      </c>
      <c r="AH428" s="227">
        <f t="shared" si="30"/>
        <v>0</v>
      </c>
      <c r="AI428" s="228">
        <f t="shared" si="31"/>
        <v>0</v>
      </c>
      <c r="AJ428" s="229">
        <f t="shared" si="32"/>
        <v>0</v>
      </c>
      <c r="AN428" s="138"/>
      <c r="AO428" s="138"/>
      <c r="AP428" s="138"/>
      <c r="AQ428" s="138"/>
      <c r="AR428" s="138"/>
      <c r="AS428" s="138"/>
      <c r="AT428" s="138"/>
      <c r="AU428" s="138"/>
    </row>
    <row r="429" spans="1:47" s="139" customFormat="1" ht="13.8" x14ac:dyDescent="0.3">
      <c r="A429" s="277">
        <v>469</v>
      </c>
      <c r="B429" s="211">
        <v>469035207</v>
      </c>
      <c r="C429" s="212" t="s">
        <v>239</v>
      </c>
      <c r="D429" s="211">
        <v>35</v>
      </c>
      <c r="E429" s="212" t="s">
        <v>22</v>
      </c>
      <c r="F429" s="211">
        <v>207</v>
      </c>
      <c r="G429" s="212" t="s">
        <v>40</v>
      </c>
      <c r="H429" s="297">
        <v>1</v>
      </c>
      <c r="I429" s="202">
        <v>10604.003495667283</v>
      </c>
      <c r="J429" s="202">
        <v>6741</v>
      </c>
      <c r="K429" s="202">
        <v>0</v>
      </c>
      <c r="L429" s="202">
        <v>893</v>
      </c>
      <c r="M429" s="279">
        <v>18238.003495667283</v>
      </c>
      <c r="O429" s="281">
        <v>0</v>
      </c>
      <c r="P429" s="282">
        <v>0</v>
      </c>
      <c r="Q429" s="205">
        <v>0.09</v>
      </c>
      <c r="R429" s="205">
        <v>3.3917114893619577E-4</v>
      </c>
      <c r="S429" s="272">
        <f t="shared" si="33"/>
        <v>0</v>
      </c>
      <c r="U429" s="287">
        <v>17345</v>
      </c>
      <c r="V429" s="288">
        <v>0</v>
      </c>
      <c r="W429" s="288">
        <v>0</v>
      </c>
      <c r="X429" s="288">
        <v>0</v>
      </c>
      <c r="Y429" s="288">
        <v>893</v>
      </c>
      <c r="Z429" s="279">
        <f t="shared" si="34"/>
        <v>18238</v>
      </c>
      <c r="AB429" s="275">
        <v>0</v>
      </c>
      <c r="AC429" s="204">
        <v>0</v>
      </c>
      <c r="AD429" s="202">
        <v>0</v>
      </c>
      <c r="AE429" s="202">
        <v>0</v>
      </c>
      <c r="AF429" s="276">
        <v>0</v>
      </c>
      <c r="AH429" s="227">
        <f t="shared" si="30"/>
        <v>0</v>
      </c>
      <c r="AI429" s="228">
        <f t="shared" si="31"/>
        <v>0</v>
      </c>
      <c r="AJ429" s="229">
        <f t="shared" si="32"/>
        <v>0</v>
      </c>
      <c r="AN429" s="138"/>
      <c r="AO429" s="138"/>
      <c r="AP429" s="138"/>
      <c r="AQ429" s="138"/>
      <c r="AR429" s="138"/>
      <c r="AS429" s="138"/>
      <c r="AT429" s="138"/>
      <c r="AU429" s="138"/>
    </row>
    <row r="430" spans="1:47" s="139" customFormat="1" ht="13.8" x14ac:dyDescent="0.3">
      <c r="A430" s="277">
        <v>469</v>
      </c>
      <c r="B430" s="211">
        <v>469035220</v>
      </c>
      <c r="C430" s="212" t="s">
        <v>239</v>
      </c>
      <c r="D430" s="211">
        <v>35</v>
      </c>
      <c r="E430" s="212" t="s">
        <v>22</v>
      </c>
      <c r="F430" s="211">
        <v>220</v>
      </c>
      <c r="G430" s="212" t="s">
        <v>42</v>
      </c>
      <c r="H430" s="297">
        <v>1</v>
      </c>
      <c r="I430" s="202">
        <v>11093.762837015447</v>
      </c>
      <c r="J430" s="202">
        <v>4420</v>
      </c>
      <c r="K430" s="202">
        <v>0</v>
      </c>
      <c r="L430" s="202">
        <v>893</v>
      </c>
      <c r="M430" s="279">
        <v>16406.762837015449</v>
      </c>
      <c r="O430" s="281">
        <v>0</v>
      </c>
      <c r="P430" s="282">
        <v>0</v>
      </c>
      <c r="Q430" s="205">
        <v>0.09</v>
      </c>
      <c r="R430" s="205">
        <v>1.4823609411200473E-2</v>
      </c>
      <c r="S430" s="272">
        <f t="shared" si="33"/>
        <v>0</v>
      </c>
      <c r="U430" s="287">
        <v>15514</v>
      </c>
      <c r="V430" s="288">
        <v>0</v>
      </c>
      <c r="W430" s="288">
        <v>0</v>
      </c>
      <c r="X430" s="288">
        <v>0</v>
      </c>
      <c r="Y430" s="288">
        <v>893</v>
      </c>
      <c r="Z430" s="279">
        <f t="shared" si="34"/>
        <v>16407</v>
      </c>
      <c r="AB430" s="275">
        <v>0</v>
      </c>
      <c r="AC430" s="204">
        <v>0</v>
      </c>
      <c r="AD430" s="202">
        <v>0</v>
      </c>
      <c r="AE430" s="202">
        <v>0</v>
      </c>
      <c r="AF430" s="276">
        <v>0</v>
      </c>
      <c r="AH430" s="227">
        <f t="shared" si="30"/>
        <v>0</v>
      </c>
      <c r="AI430" s="228">
        <f t="shared" si="31"/>
        <v>0</v>
      </c>
      <c r="AJ430" s="229">
        <f t="shared" si="32"/>
        <v>0</v>
      </c>
      <c r="AN430" s="138"/>
      <c r="AO430" s="138"/>
      <c r="AP430" s="138"/>
      <c r="AQ430" s="138"/>
      <c r="AR430" s="138"/>
      <c r="AS430" s="138"/>
      <c r="AT430" s="138"/>
      <c r="AU430" s="138"/>
    </row>
    <row r="431" spans="1:47" s="139" customFormat="1" ht="13.8" x14ac:dyDescent="0.3">
      <c r="A431" s="277">
        <v>469</v>
      </c>
      <c r="B431" s="211">
        <v>469035243</v>
      </c>
      <c r="C431" s="212" t="s">
        <v>239</v>
      </c>
      <c r="D431" s="211">
        <v>35</v>
      </c>
      <c r="E431" s="212" t="s">
        <v>22</v>
      </c>
      <c r="F431" s="211">
        <v>243</v>
      </c>
      <c r="G431" s="212" t="s">
        <v>74</v>
      </c>
      <c r="H431" s="297">
        <v>1</v>
      </c>
      <c r="I431" s="202">
        <v>15045</v>
      </c>
      <c r="J431" s="202">
        <v>3126</v>
      </c>
      <c r="K431" s="202">
        <v>0</v>
      </c>
      <c r="L431" s="202">
        <v>893</v>
      </c>
      <c r="M431" s="279">
        <v>19064</v>
      </c>
      <c r="O431" s="281">
        <v>0</v>
      </c>
      <c r="P431" s="282">
        <v>0</v>
      </c>
      <c r="Q431" s="205">
        <v>0.09</v>
      </c>
      <c r="R431" s="205">
        <v>4.9857181903632123E-3</v>
      </c>
      <c r="S431" s="272">
        <f t="shared" si="33"/>
        <v>0</v>
      </c>
      <c r="U431" s="287">
        <v>18171</v>
      </c>
      <c r="V431" s="288">
        <v>0</v>
      </c>
      <c r="W431" s="288">
        <v>0</v>
      </c>
      <c r="X431" s="288">
        <v>0</v>
      </c>
      <c r="Y431" s="288">
        <v>893</v>
      </c>
      <c r="Z431" s="279">
        <f t="shared" si="34"/>
        <v>19064</v>
      </c>
      <c r="AB431" s="275">
        <v>0</v>
      </c>
      <c r="AC431" s="204">
        <v>0</v>
      </c>
      <c r="AD431" s="202">
        <v>0</v>
      </c>
      <c r="AE431" s="202">
        <v>0</v>
      </c>
      <c r="AF431" s="276">
        <v>0</v>
      </c>
      <c r="AH431" s="227">
        <f t="shared" si="30"/>
        <v>0</v>
      </c>
      <c r="AI431" s="228">
        <f t="shared" si="31"/>
        <v>0</v>
      </c>
      <c r="AJ431" s="229">
        <f t="shared" si="32"/>
        <v>0</v>
      </c>
      <c r="AN431" s="138"/>
      <c r="AO431" s="138"/>
      <c r="AP431" s="138"/>
      <c r="AQ431" s="138"/>
      <c r="AR431" s="138"/>
      <c r="AS431" s="138"/>
      <c r="AT431" s="138"/>
      <c r="AU431" s="138"/>
    </row>
    <row r="432" spans="1:47" s="139" customFormat="1" ht="13.8" x14ac:dyDescent="0.3">
      <c r="A432" s="277">
        <v>469</v>
      </c>
      <c r="B432" s="211">
        <v>469035244</v>
      </c>
      <c r="C432" s="212" t="s">
        <v>239</v>
      </c>
      <c r="D432" s="211">
        <v>35</v>
      </c>
      <c r="E432" s="212" t="s">
        <v>22</v>
      </c>
      <c r="F432" s="211">
        <v>244</v>
      </c>
      <c r="G432" s="212" t="s">
        <v>43</v>
      </c>
      <c r="H432" s="297">
        <v>7</v>
      </c>
      <c r="I432" s="202">
        <v>8944</v>
      </c>
      <c r="J432" s="202">
        <v>3493</v>
      </c>
      <c r="K432" s="202">
        <v>0</v>
      </c>
      <c r="L432" s="202">
        <v>893</v>
      </c>
      <c r="M432" s="279">
        <v>13330</v>
      </c>
      <c r="O432" s="281">
        <v>0</v>
      </c>
      <c r="P432" s="282">
        <v>0</v>
      </c>
      <c r="Q432" s="205">
        <v>0.18</v>
      </c>
      <c r="R432" s="205">
        <v>0.11013649821134344</v>
      </c>
      <c r="S432" s="272">
        <f t="shared" si="33"/>
        <v>0</v>
      </c>
      <c r="U432" s="287">
        <v>87059</v>
      </c>
      <c r="V432" s="288">
        <v>0</v>
      </c>
      <c r="W432" s="288">
        <v>0</v>
      </c>
      <c r="X432" s="288">
        <v>0</v>
      </c>
      <c r="Y432" s="288">
        <v>6251</v>
      </c>
      <c r="Z432" s="279">
        <f t="shared" si="34"/>
        <v>93310</v>
      </c>
      <c r="AB432" s="275">
        <v>2</v>
      </c>
      <c r="AC432" s="204">
        <v>0</v>
      </c>
      <c r="AD432" s="202">
        <v>0</v>
      </c>
      <c r="AE432" s="202">
        <v>0</v>
      </c>
      <c r="AF432" s="276">
        <v>0</v>
      </c>
      <c r="AH432" s="227">
        <f t="shared" si="30"/>
        <v>0</v>
      </c>
      <c r="AI432" s="228">
        <f t="shared" si="31"/>
        <v>0</v>
      </c>
      <c r="AJ432" s="229">
        <f t="shared" si="32"/>
        <v>0</v>
      </c>
      <c r="AN432" s="138"/>
      <c r="AO432" s="138"/>
      <c r="AP432" s="138"/>
      <c r="AQ432" s="138"/>
      <c r="AR432" s="138"/>
      <c r="AS432" s="138"/>
      <c r="AT432" s="138"/>
      <c r="AU432" s="138"/>
    </row>
    <row r="433" spans="1:47" s="139" customFormat="1" ht="13.8" x14ac:dyDescent="0.3">
      <c r="A433" s="277">
        <v>469</v>
      </c>
      <c r="B433" s="211">
        <v>469035285</v>
      </c>
      <c r="C433" s="212" t="s">
        <v>239</v>
      </c>
      <c r="D433" s="211">
        <v>35</v>
      </c>
      <c r="E433" s="212" t="s">
        <v>22</v>
      </c>
      <c r="F433" s="211">
        <v>285</v>
      </c>
      <c r="G433" s="212" t="s">
        <v>44</v>
      </c>
      <c r="H433" s="297">
        <v>1</v>
      </c>
      <c r="I433" s="202">
        <v>11088.295368529887</v>
      </c>
      <c r="J433" s="202">
        <v>3131</v>
      </c>
      <c r="K433" s="202">
        <v>0</v>
      </c>
      <c r="L433" s="202">
        <v>893</v>
      </c>
      <c r="M433" s="279">
        <v>15112.295368529887</v>
      </c>
      <c r="O433" s="281">
        <v>0</v>
      </c>
      <c r="P433" s="282">
        <v>0</v>
      </c>
      <c r="Q433" s="205">
        <v>0.09</v>
      </c>
      <c r="R433" s="205">
        <v>3.5564245059522007E-2</v>
      </c>
      <c r="S433" s="272">
        <f t="shared" si="33"/>
        <v>0</v>
      </c>
      <c r="U433" s="287">
        <v>14219</v>
      </c>
      <c r="V433" s="288">
        <v>0</v>
      </c>
      <c r="W433" s="288">
        <v>0</v>
      </c>
      <c r="X433" s="288">
        <v>0</v>
      </c>
      <c r="Y433" s="288">
        <v>893</v>
      </c>
      <c r="Z433" s="279">
        <f t="shared" si="34"/>
        <v>15112</v>
      </c>
      <c r="AB433" s="275">
        <v>0</v>
      </c>
      <c r="AC433" s="204">
        <v>0</v>
      </c>
      <c r="AD433" s="202">
        <v>0</v>
      </c>
      <c r="AE433" s="202">
        <v>0</v>
      </c>
      <c r="AF433" s="276">
        <v>0</v>
      </c>
      <c r="AH433" s="227">
        <f t="shared" si="30"/>
        <v>0</v>
      </c>
      <c r="AI433" s="228">
        <f t="shared" si="31"/>
        <v>0</v>
      </c>
      <c r="AJ433" s="229">
        <f t="shared" si="32"/>
        <v>0</v>
      </c>
      <c r="AN433" s="138"/>
      <c r="AO433" s="138"/>
      <c r="AP433" s="138"/>
      <c r="AQ433" s="138"/>
      <c r="AR433" s="138"/>
      <c r="AS433" s="138"/>
      <c r="AT433" s="138"/>
      <c r="AU433" s="138"/>
    </row>
    <row r="434" spans="1:47" s="139" customFormat="1" ht="13.8" x14ac:dyDescent="0.3">
      <c r="A434" s="277">
        <v>470</v>
      </c>
      <c r="B434" s="211">
        <v>470165009</v>
      </c>
      <c r="C434" s="212" t="s">
        <v>240</v>
      </c>
      <c r="D434" s="211">
        <v>165</v>
      </c>
      <c r="E434" s="212" t="s">
        <v>28</v>
      </c>
      <c r="F434" s="211">
        <v>9</v>
      </c>
      <c r="G434" s="212" t="s">
        <v>108</v>
      </c>
      <c r="H434" s="297">
        <v>4</v>
      </c>
      <c r="I434" s="202">
        <v>10430.084590823428</v>
      </c>
      <c r="J434" s="202">
        <v>6665</v>
      </c>
      <c r="K434" s="202">
        <v>0</v>
      </c>
      <c r="L434" s="202">
        <v>893</v>
      </c>
      <c r="M434" s="279">
        <v>17988.084590823426</v>
      </c>
      <c r="O434" s="281">
        <v>0</v>
      </c>
      <c r="P434" s="282">
        <v>0</v>
      </c>
      <c r="Q434" s="205">
        <v>0.09</v>
      </c>
      <c r="R434" s="205">
        <v>2.553844673629116E-3</v>
      </c>
      <c r="S434" s="272">
        <f t="shared" si="33"/>
        <v>0</v>
      </c>
      <c r="U434" s="287">
        <v>68380</v>
      </c>
      <c r="V434" s="288">
        <v>0</v>
      </c>
      <c r="W434" s="288">
        <v>0</v>
      </c>
      <c r="X434" s="288">
        <v>0</v>
      </c>
      <c r="Y434" s="288">
        <v>3572</v>
      </c>
      <c r="Z434" s="279">
        <f t="shared" si="34"/>
        <v>71952</v>
      </c>
      <c r="AB434" s="275">
        <v>0</v>
      </c>
      <c r="AC434" s="204">
        <v>0</v>
      </c>
      <c r="AD434" s="202">
        <v>0</v>
      </c>
      <c r="AE434" s="202">
        <v>0</v>
      </c>
      <c r="AF434" s="276">
        <v>0</v>
      </c>
      <c r="AH434" s="227">
        <f t="shared" si="30"/>
        <v>0</v>
      </c>
      <c r="AI434" s="228">
        <f t="shared" si="31"/>
        <v>0</v>
      </c>
      <c r="AJ434" s="229">
        <f t="shared" si="32"/>
        <v>0</v>
      </c>
      <c r="AN434" s="138"/>
      <c r="AO434" s="138"/>
      <c r="AP434" s="138"/>
      <c r="AQ434" s="138"/>
      <c r="AR434" s="138"/>
      <c r="AS434" s="138"/>
      <c r="AT434" s="138"/>
      <c r="AU434" s="138"/>
    </row>
    <row r="435" spans="1:47" s="139" customFormat="1" ht="13.8" x14ac:dyDescent="0.3">
      <c r="A435" s="277">
        <v>470</v>
      </c>
      <c r="B435" s="211">
        <v>470165035</v>
      </c>
      <c r="C435" s="212" t="s">
        <v>240</v>
      </c>
      <c r="D435" s="211">
        <v>165</v>
      </c>
      <c r="E435" s="212" t="s">
        <v>28</v>
      </c>
      <c r="F435" s="211">
        <v>35</v>
      </c>
      <c r="G435" s="212" t="s">
        <v>22</v>
      </c>
      <c r="H435" s="297">
        <v>3</v>
      </c>
      <c r="I435" s="202">
        <v>9001</v>
      </c>
      <c r="J435" s="202">
        <v>3109</v>
      </c>
      <c r="K435" s="202">
        <v>0</v>
      </c>
      <c r="L435" s="202">
        <v>893</v>
      </c>
      <c r="M435" s="279">
        <v>13003</v>
      </c>
      <c r="O435" s="281">
        <v>0</v>
      </c>
      <c r="P435" s="282">
        <v>0</v>
      </c>
      <c r="Q435" s="205">
        <v>0.18</v>
      </c>
      <c r="R435" s="205">
        <v>0.15096254097872849</v>
      </c>
      <c r="S435" s="272">
        <f t="shared" si="33"/>
        <v>0</v>
      </c>
      <c r="U435" s="287">
        <v>36330</v>
      </c>
      <c r="V435" s="288">
        <v>0</v>
      </c>
      <c r="W435" s="288">
        <v>0</v>
      </c>
      <c r="X435" s="288">
        <v>0</v>
      </c>
      <c r="Y435" s="288">
        <v>2679</v>
      </c>
      <c r="Z435" s="279">
        <f t="shared" si="34"/>
        <v>39009</v>
      </c>
      <c r="AB435" s="275">
        <v>0</v>
      </c>
      <c r="AC435" s="204">
        <v>0</v>
      </c>
      <c r="AD435" s="202">
        <v>0</v>
      </c>
      <c r="AE435" s="202">
        <v>0</v>
      </c>
      <c r="AF435" s="276">
        <v>0</v>
      </c>
      <c r="AH435" s="227">
        <f t="shared" si="30"/>
        <v>0</v>
      </c>
      <c r="AI435" s="228">
        <f t="shared" si="31"/>
        <v>0</v>
      </c>
      <c r="AJ435" s="229">
        <f t="shared" si="32"/>
        <v>0</v>
      </c>
      <c r="AN435" s="138"/>
      <c r="AO435" s="138"/>
      <c r="AP435" s="138"/>
      <c r="AQ435" s="138"/>
      <c r="AR435" s="138"/>
      <c r="AS435" s="138"/>
      <c r="AT435" s="138"/>
      <c r="AU435" s="138"/>
    </row>
    <row r="436" spans="1:47" s="139" customFormat="1" ht="13.8" x14ac:dyDescent="0.3">
      <c r="A436" s="277">
        <v>470</v>
      </c>
      <c r="B436" s="211">
        <v>470165057</v>
      </c>
      <c r="C436" s="212" t="s">
        <v>240</v>
      </c>
      <c r="D436" s="211">
        <v>165</v>
      </c>
      <c r="E436" s="212" t="s">
        <v>28</v>
      </c>
      <c r="F436" s="211">
        <v>57</v>
      </c>
      <c r="G436" s="212" t="s">
        <v>23</v>
      </c>
      <c r="H436" s="297">
        <v>3</v>
      </c>
      <c r="I436" s="202">
        <v>10598</v>
      </c>
      <c r="J436" s="202">
        <v>267</v>
      </c>
      <c r="K436" s="202">
        <v>0</v>
      </c>
      <c r="L436" s="202">
        <v>893</v>
      </c>
      <c r="M436" s="279">
        <v>11758</v>
      </c>
      <c r="O436" s="281">
        <v>0</v>
      </c>
      <c r="P436" s="282">
        <v>0</v>
      </c>
      <c r="Q436" s="205">
        <v>0.18</v>
      </c>
      <c r="R436" s="205">
        <v>0.13019288988377753</v>
      </c>
      <c r="S436" s="272">
        <f t="shared" si="33"/>
        <v>0</v>
      </c>
      <c r="U436" s="287">
        <v>32595</v>
      </c>
      <c r="V436" s="288">
        <v>0</v>
      </c>
      <c r="W436" s="288">
        <v>0</v>
      </c>
      <c r="X436" s="288">
        <v>0</v>
      </c>
      <c r="Y436" s="288">
        <v>2679</v>
      </c>
      <c r="Z436" s="279">
        <f t="shared" si="34"/>
        <v>35274</v>
      </c>
      <c r="AB436" s="275">
        <v>0</v>
      </c>
      <c r="AC436" s="204">
        <v>0</v>
      </c>
      <c r="AD436" s="202">
        <v>0</v>
      </c>
      <c r="AE436" s="202">
        <v>0</v>
      </c>
      <c r="AF436" s="276">
        <v>0</v>
      </c>
      <c r="AH436" s="227">
        <f t="shared" si="30"/>
        <v>0</v>
      </c>
      <c r="AI436" s="228">
        <f t="shared" si="31"/>
        <v>0</v>
      </c>
      <c r="AJ436" s="229">
        <f t="shared" si="32"/>
        <v>0</v>
      </c>
      <c r="AN436" s="138"/>
      <c r="AO436" s="138"/>
      <c r="AP436" s="138"/>
      <c r="AQ436" s="138"/>
      <c r="AR436" s="138"/>
      <c r="AS436" s="138"/>
      <c r="AT436" s="138"/>
      <c r="AU436" s="138"/>
    </row>
    <row r="437" spans="1:47" s="139" customFormat="1" ht="13.8" x14ac:dyDescent="0.3">
      <c r="A437" s="277">
        <v>470</v>
      </c>
      <c r="B437" s="211">
        <v>470165093</v>
      </c>
      <c r="C437" s="212" t="s">
        <v>240</v>
      </c>
      <c r="D437" s="211">
        <v>165</v>
      </c>
      <c r="E437" s="212" t="s">
        <v>28</v>
      </c>
      <c r="F437" s="211">
        <v>93</v>
      </c>
      <c r="G437" s="212" t="s">
        <v>25</v>
      </c>
      <c r="H437" s="297">
        <v>183</v>
      </c>
      <c r="I437" s="202">
        <v>10700</v>
      </c>
      <c r="J437" s="202">
        <v>526</v>
      </c>
      <c r="K437" s="202">
        <v>0</v>
      </c>
      <c r="L437" s="202">
        <v>893</v>
      </c>
      <c r="M437" s="279">
        <v>12119</v>
      </c>
      <c r="O437" s="281">
        <v>0</v>
      </c>
      <c r="P437" s="282">
        <v>0</v>
      </c>
      <c r="Q437" s="205">
        <v>0.09</v>
      </c>
      <c r="R437" s="205">
        <v>9.2476404965341666E-2</v>
      </c>
      <c r="S437" s="272">
        <f t="shared" si="33"/>
        <v>0</v>
      </c>
      <c r="U437" s="287">
        <v>2054358</v>
      </c>
      <c r="V437" s="288">
        <v>0</v>
      </c>
      <c r="W437" s="288">
        <v>0</v>
      </c>
      <c r="X437" s="288">
        <v>0</v>
      </c>
      <c r="Y437" s="288">
        <v>163419</v>
      </c>
      <c r="Z437" s="279">
        <f t="shared" si="34"/>
        <v>2217777</v>
      </c>
      <c r="AB437" s="275">
        <v>0</v>
      </c>
      <c r="AC437" s="204">
        <v>0</v>
      </c>
      <c r="AD437" s="202">
        <v>0</v>
      </c>
      <c r="AE437" s="202">
        <v>0</v>
      </c>
      <c r="AF437" s="276">
        <v>0</v>
      </c>
      <c r="AH437" s="227">
        <f t="shared" si="30"/>
        <v>0</v>
      </c>
      <c r="AI437" s="228">
        <f t="shared" si="31"/>
        <v>0</v>
      </c>
      <c r="AJ437" s="229">
        <f t="shared" si="32"/>
        <v>-1</v>
      </c>
      <c r="AN437" s="138"/>
      <c r="AO437" s="138"/>
      <c r="AP437" s="138"/>
      <c r="AQ437" s="138"/>
      <c r="AR437" s="138"/>
      <c r="AS437" s="138"/>
      <c r="AT437" s="138"/>
      <c r="AU437" s="138"/>
    </row>
    <row r="438" spans="1:47" s="139" customFormat="1" ht="13.8" x14ac:dyDescent="0.3">
      <c r="A438" s="277">
        <v>470</v>
      </c>
      <c r="B438" s="211">
        <v>470165163</v>
      </c>
      <c r="C438" s="212" t="s">
        <v>240</v>
      </c>
      <c r="D438" s="211">
        <v>165</v>
      </c>
      <c r="E438" s="212" t="s">
        <v>28</v>
      </c>
      <c r="F438" s="211">
        <v>163</v>
      </c>
      <c r="G438" s="212" t="s">
        <v>27</v>
      </c>
      <c r="H438" s="297">
        <v>23</v>
      </c>
      <c r="I438" s="202">
        <v>11440</v>
      </c>
      <c r="J438" s="202">
        <v>137</v>
      </c>
      <c r="K438" s="202">
        <v>0</v>
      </c>
      <c r="L438" s="202">
        <v>893</v>
      </c>
      <c r="M438" s="279">
        <v>12470</v>
      </c>
      <c r="O438" s="281">
        <v>0</v>
      </c>
      <c r="P438" s="282">
        <v>0</v>
      </c>
      <c r="Q438" s="205">
        <v>0.18</v>
      </c>
      <c r="R438" s="205">
        <v>9.3618846151728011E-2</v>
      </c>
      <c r="S438" s="272">
        <f t="shared" si="33"/>
        <v>0</v>
      </c>
      <c r="U438" s="287">
        <v>266271</v>
      </c>
      <c r="V438" s="288">
        <v>0</v>
      </c>
      <c r="W438" s="288">
        <v>0</v>
      </c>
      <c r="X438" s="288">
        <v>0</v>
      </c>
      <c r="Y438" s="288">
        <v>20539</v>
      </c>
      <c r="Z438" s="279">
        <f t="shared" si="34"/>
        <v>286810</v>
      </c>
      <c r="AB438" s="275">
        <v>0</v>
      </c>
      <c r="AC438" s="204">
        <v>0</v>
      </c>
      <c r="AD438" s="202">
        <v>0</v>
      </c>
      <c r="AE438" s="202">
        <v>0</v>
      </c>
      <c r="AF438" s="276">
        <v>0</v>
      </c>
      <c r="AH438" s="227">
        <f t="shared" si="30"/>
        <v>0</v>
      </c>
      <c r="AI438" s="228">
        <f t="shared" si="31"/>
        <v>0</v>
      </c>
      <c r="AJ438" s="229">
        <f t="shared" si="32"/>
        <v>0</v>
      </c>
      <c r="AN438" s="138"/>
      <c r="AO438" s="138"/>
      <c r="AP438" s="138"/>
      <c r="AQ438" s="138"/>
      <c r="AR438" s="138"/>
      <c r="AS438" s="138"/>
      <c r="AT438" s="138"/>
      <c r="AU438" s="138"/>
    </row>
    <row r="439" spans="1:47" s="139" customFormat="1" ht="13.8" x14ac:dyDescent="0.3">
      <c r="A439" s="277">
        <v>470</v>
      </c>
      <c r="B439" s="211">
        <v>470165164</v>
      </c>
      <c r="C439" s="212" t="s">
        <v>240</v>
      </c>
      <c r="D439" s="211">
        <v>165</v>
      </c>
      <c r="E439" s="212" t="s">
        <v>28</v>
      </c>
      <c r="F439" s="211">
        <v>164</v>
      </c>
      <c r="G439" s="212" t="s">
        <v>116</v>
      </c>
      <c r="H439" s="297">
        <v>3</v>
      </c>
      <c r="I439" s="202">
        <v>9980.0885387927956</v>
      </c>
      <c r="J439" s="202">
        <v>4595</v>
      </c>
      <c r="K439" s="202">
        <v>0</v>
      </c>
      <c r="L439" s="202">
        <v>893</v>
      </c>
      <c r="M439" s="279">
        <v>15468.088538792796</v>
      </c>
      <c r="O439" s="281">
        <v>0</v>
      </c>
      <c r="P439" s="282">
        <v>0</v>
      </c>
      <c r="Q439" s="205">
        <v>0.09</v>
      </c>
      <c r="R439" s="205">
        <v>2.3257733329536115E-3</v>
      </c>
      <c r="S439" s="272">
        <f t="shared" si="33"/>
        <v>0</v>
      </c>
      <c r="U439" s="287">
        <v>43725</v>
      </c>
      <c r="V439" s="288">
        <v>0</v>
      </c>
      <c r="W439" s="288">
        <v>0</v>
      </c>
      <c r="X439" s="288">
        <v>0</v>
      </c>
      <c r="Y439" s="288">
        <v>2679</v>
      </c>
      <c r="Z439" s="279">
        <f t="shared" si="34"/>
        <v>46404</v>
      </c>
      <c r="AB439" s="275">
        <v>0</v>
      </c>
      <c r="AC439" s="204">
        <v>0</v>
      </c>
      <c r="AD439" s="202">
        <v>0</v>
      </c>
      <c r="AE439" s="202">
        <v>0</v>
      </c>
      <c r="AF439" s="276">
        <v>0</v>
      </c>
      <c r="AH439" s="227">
        <f t="shared" si="30"/>
        <v>0</v>
      </c>
      <c r="AI439" s="228">
        <f t="shared" si="31"/>
        <v>0</v>
      </c>
      <c r="AJ439" s="229">
        <f t="shared" si="32"/>
        <v>0</v>
      </c>
      <c r="AN439" s="138"/>
      <c r="AO439" s="138"/>
      <c r="AP439" s="138"/>
      <c r="AQ439" s="138"/>
      <c r="AR439" s="138"/>
      <c r="AS439" s="138"/>
      <c r="AT439" s="138"/>
      <c r="AU439" s="138"/>
    </row>
    <row r="440" spans="1:47" s="139" customFormat="1" ht="13.8" x14ac:dyDescent="0.3">
      <c r="A440" s="277">
        <v>470</v>
      </c>
      <c r="B440" s="211">
        <v>470165165</v>
      </c>
      <c r="C440" s="212" t="s">
        <v>240</v>
      </c>
      <c r="D440" s="211">
        <v>165</v>
      </c>
      <c r="E440" s="212" t="s">
        <v>28</v>
      </c>
      <c r="F440" s="211">
        <v>165</v>
      </c>
      <c r="G440" s="212" t="s">
        <v>28</v>
      </c>
      <c r="H440" s="297">
        <v>664</v>
      </c>
      <c r="I440" s="202">
        <v>10324</v>
      </c>
      <c r="J440" s="202">
        <v>388</v>
      </c>
      <c r="K440" s="202">
        <v>0</v>
      </c>
      <c r="L440" s="202">
        <v>893</v>
      </c>
      <c r="M440" s="279">
        <v>11605</v>
      </c>
      <c r="O440" s="281">
        <v>0</v>
      </c>
      <c r="P440" s="282">
        <v>0</v>
      </c>
      <c r="Q440" s="205">
        <v>9.8299999999999998E-2</v>
      </c>
      <c r="R440" s="205">
        <v>0.11134395972074</v>
      </c>
      <c r="S440" s="272">
        <f t="shared" si="33"/>
        <v>0</v>
      </c>
      <c r="U440" s="287">
        <v>7616960</v>
      </c>
      <c r="V440" s="288">
        <v>0</v>
      </c>
      <c r="W440" s="288">
        <v>-504192</v>
      </c>
      <c r="X440" s="288">
        <v>0</v>
      </c>
      <c r="Y440" s="288">
        <v>592952</v>
      </c>
      <c r="Z440" s="279">
        <f t="shared" si="34"/>
        <v>7705720</v>
      </c>
      <c r="AB440" s="275">
        <v>101</v>
      </c>
      <c r="AC440" s="204">
        <v>47.068886630687935</v>
      </c>
      <c r="AD440" s="202">
        <v>546208</v>
      </c>
      <c r="AE440" s="202">
        <v>0</v>
      </c>
      <c r="AF440" s="276">
        <v>0</v>
      </c>
      <c r="AH440" s="227">
        <f t="shared" si="30"/>
        <v>0</v>
      </c>
      <c r="AI440" s="228">
        <f t="shared" si="31"/>
        <v>0</v>
      </c>
      <c r="AJ440" s="229">
        <f t="shared" si="32"/>
        <v>1</v>
      </c>
      <c r="AN440" s="138"/>
      <c r="AO440" s="138"/>
      <c r="AP440" s="138"/>
      <c r="AQ440" s="138"/>
      <c r="AR440" s="138"/>
      <c r="AS440" s="138"/>
      <c r="AT440" s="138"/>
      <c r="AU440" s="138"/>
    </row>
    <row r="441" spans="1:47" s="139" customFormat="1" ht="13.8" x14ac:dyDescent="0.3">
      <c r="A441" s="277">
        <v>470</v>
      </c>
      <c r="B441" s="211">
        <v>470165176</v>
      </c>
      <c r="C441" s="212" t="s">
        <v>240</v>
      </c>
      <c r="D441" s="211">
        <v>165</v>
      </c>
      <c r="E441" s="212" t="s">
        <v>28</v>
      </c>
      <c r="F441" s="211">
        <v>176</v>
      </c>
      <c r="G441" s="212" t="s">
        <v>29</v>
      </c>
      <c r="H441" s="297">
        <v>234</v>
      </c>
      <c r="I441" s="202">
        <v>9925</v>
      </c>
      <c r="J441" s="202">
        <v>3555</v>
      </c>
      <c r="K441" s="202">
        <v>0</v>
      </c>
      <c r="L441" s="202">
        <v>893</v>
      </c>
      <c r="M441" s="279">
        <v>14373</v>
      </c>
      <c r="O441" s="281">
        <v>0</v>
      </c>
      <c r="P441" s="282">
        <v>0</v>
      </c>
      <c r="Q441" s="205">
        <v>0.09</v>
      </c>
      <c r="R441" s="205">
        <v>7.6091028554494497E-2</v>
      </c>
      <c r="S441" s="272">
        <f t="shared" si="33"/>
        <v>0</v>
      </c>
      <c r="U441" s="287">
        <v>3154320</v>
      </c>
      <c r="V441" s="288">
        <v>0</v>
      </c>
      <c r="W441" s="288">
        <v>0</v>
      </c>
      <c r="X441" s="288">
        <v>0</v>
      </c>
      <c r="Y441" s="288">
        <v>208962</v>
      </c>
      <c r="Z441" s="279">
        <f t="shared" si="34"/>
        <v>3363282</v>
      </c>
      <c r="AB441" s="275">
        <v>0</v>
      </c>
      <c r="AC441" s="204">
        <v>0</v>
      </c>
      <c r="AD441" s="202">
        <v>0</v>
      </c>
      <c r="AE441" s="202">
        <v>0</v>
      </c>
      <c r="AF441" s="276">
        <v>0</v>
      </c>
      <c r="AH441" s="227">
        <f t="shared" si="30"/>
        <v>0</v>
      </c>
      <c r="AI441" s="228">
        <f t="shared" si="31"/>
        <v>0</v>
      </c>
      <c r="AJ441" s="229">
        <f t="shared" si="32"/>
        <v>0</v>
      </c>
      <c r="AN441" s="138"/>
      <c r="AO441" s="138"/>
      <c r="AP441" s="138"/>
      <c r="AQ441" s="138"/>
      <c r="AR441" s="138"/>
      <c r="AS441" s="138"/>
      <c r="AT441" s="138"/>
      <c r="AU441" s="138"/>
    </row>
    <row r="442" spans="1:47" s="139" customFormat="1" ht="13.8" x14ac:dyDescent="0.3">
      <c r="A442" s="277">
        <v>470</v>
      </c>
      <c r="B442" s="211">
        <v>470165177</v>
      </c>
      <c r="C442" s="212" t="s">
        <v>240</v>
      </c>
      <c r="D442" s="211">
        <v>165</v>
      </c>
      <c r="E442" s="212" t="s">
        <v>28</v>
      </c>
      <c r="F442" s="211">
        <v>177</v>
      </c>
      <c r="G442" s="212" t="s">
        <v>127</v>
      </c>
      <c r="H442" s="297">
        <v>1</v>
      </c>
      <c r="I442" s="202">
        <v>10132.441074021839</v>
      </c>
      <c r="J442" s="202">
        <v>4255</v>
      </c>
      <c r="K442" s="202">
        <v>0</v>
      </c>
      <c r="L442" s="202">
        <v>893</v>
      </c>
      <c r="M442" s="279">
        <v>15280.441074021839</v>
      </c>
      <c r="O442" s="281">
        <v>0</v>
      </c>
      <c r="P442" s="282">
        <v>0</v>
      </c>
      <c r="Q442" s="205">
        <v>0.09</v>
      </c>
      <c r="R442" s="205">
        <v>6.1929634020245232E-3</v>
      </c>
      <c r="S442" s="272">
        <f t="shared" si="33"/>
        <v>0</v>
      </c>
      <c r="U442" s="287">
        <v>14387</v>
      </c>
      <c r="V442" s="288">
        <v>0</v>
      </c>
      <c r="W442" s="288">
        <v>0</v>
      </c>
      <c r="X442" s="288">
        <v>0</v>
      </c>
      <c r="Y442" s="288">
        <v>893</v>
      </c>
      <c r="Z442" s="279">
        <f t="shared" si="34"/>
        <v>15280</v>
      </c>
      <c r="AB442" s="275">
        <v>0</v>
      </c>
      <c r="AC442" s="204">
        <v>0</v>
      </c>
      <c r="AD442" s="202">
        <v>0</v>
      </c>
      <c r="AE442" s="202">
        <v>0</v>
      </c>
      <c r="AF442" s="276">
        <v>0</v>
      </c>
      <c r="AH442" s="227">
        <f t="shared" si="30"/>
        <v>0</v>
      </c>
      <c r="AI442" s="228">
        <f t="shared" si="31"/>
        <v>0</v>
      </c>
      <c r="AJ442" s="229">
        <f t="shared" si="32"/>
        <v>0</v>
      </c>
      <c r="AN442" s="138"/>
      <c r="AO442" s="138"/>
      <c r="AP442" s="138"/>
      <c r="AQ442" s="138"/>
      <c r="AR442" s="138"/>
      <c r="AS442" s="138"/>
      <c r="AT442" s="138"/>
      <c r="AU442" s="138"/>
    </row>
    <row r="443" spans="1:47" s="139" customFormat="1" ht="13.8" x14ac:dyDescent="0.3">
      <c r="A443" s="277">
        <v>470</v>
      </c>
      <c r="B443" s="211">
        <v>470165178</v>
      </c>
      <c r="C443" s="212" t="s">
        <v>240</v>
      </c>
      <c r="D443" s="211">
        <v>165</v>
      </c>
      <c r="E443" s="212" t="s">
        <v>28</v>
      </c>
      <c r="F443" s="211">
        <v>178</v>
      </c>
      <c r="G443" s="212" t="s">
        <v>241</v>
      </c>
      <c r="H443" s="297">
        <v>216</v>
      </c>
      <c r="I443" s="202">
        <v>9698</v>
      </c>
      <c r="J443" s="202">
        <v>531</v>
      </c>
      <c r="K443" s="202">
        <v>0</v>
      </c>
      <c r="L443" s="202">
        <v>893</v>
      </c>
      <c r="M443" s="279">
        <v>11122</v>
      </c>
      <c r="O443" s="281">
        <v>0</v>
      </c>
      <c r="P443" s="282">
        <v>0</v>
      </c>
      <c r="Q443" s="205">
        <v>0.09</v>
      </c>
      <c r="R443" s="205">
        <v>5.6562206466308634E-2</v>
      </c>
      <c r="S443" s="272">
        <f t="shared" si="33"/>
        <v>0</v>
      </c>
      <c r="U443" s="287">
        <v>2209464</v>
      </c>
      <c r="V443" s="288">
        <v>0</v>
      </c>
      <c r="W443" s="288">
        <v>0</v>
      </c>
      <c r="X443" s="288">
        <v>0</v>
      </c>
      <c r="Y443" s="288">
        <v>192888</v>
      </c>
      <c r="Z443" s="279">
        <f t="shared" si="34"/>
        <v>2402352</v>
      </c>
      <c r="AB443" s="275">
        <v>0</v>
      </c>
      <c r="AC443" s="204">
        <v>0</v>
      </c>
      <c r="AD443" s="202">
        <v>0</v>
      </c>
      <c r="AE443" s="202">
        <v>0</v>
      </c>
      <c r="AF443" s="276">
        <v>0</v>
      </c>
      <c r="AH443" s="227">
        <f t="shared" si="30"/>
        <v>0</v>
      </c>
      <c r="AI443" s="228">
        <f t="shared" si="31"/>
        <v>0</v>
      </c>
      <c r="AJ443" s="229">
        <f t="shared" si="32"/>
        <v>0</v>
      </c>
      <c r="AN443" s="138"/>
      <c r="AO443" s="138"/>
      <c r="AP443" s="138"/>
      <c r="AQ443" s="138"/>
      <c r="AR443" s="138"/>
      <c r="AS443" s="138"/>
      <c r="AT443" s="138"/>
      <c r="AU443" s="138"/>
    </row>
    <row r="444" spans="1:47" s="139" customFormat="1" ht="13.8" x14ac:dyDescent="0.3">
      <c r="A444" s="277">
        <v>470</v>
      </c>
      <c r="B444" s="211">
        <v>470165229</v>
      </c>
      <c r="C444" s="212" t="s">
        <v>240</v>
      </c>
      <c r="D444" s="211">
        <v>165</v>
      </c>
      <c r="E444" s="212" t="s">
        <v>28</v>
      </c>
      <c r="F444" s="211">
        <v>229</v>
      </c>
      <c r="G444" s="212" t="s">
        <v>113</v>
      </c>
      <c r="H444" s="297">
        <v>8</v>
      </c>
      <c r="I444" s="202">
        <v>9914</v>
      </c>
      <c r="J444" s="202">
        <v>1832</v>
      </c>
      <c r="K444" s="202">
        <v>0</v>
      </c>
      <c r="L444" s="202">
        <v>893</v>
      </c>
      <c r="M444" s="279">
        <v>12639</v>
      </c>
      <c r="O444" s="281">
        <v>0</v>
      </c>
      <c r="P444" s="282">
        <v>0</v>
      </c>
      <c r="Q444" s="205">
        <v>0.09</v>
      </c>
      <c r="R444" s="205">
        <v>1.0365472796524909E-2</v>
      </c>
      <c r="S444" s="272">
        <f t="shared" si="33"/>
        <v>0</v>
      </c>
      <c r="U444" s="287">
        <v>93968</v>
      </c>
      <c r="V444" s="288">
        <v>0</v>
      </c>
      <c r="W444" s="288">
        <v>0</v>
      </c>
      <c r="X444" s="288">
        <v>0</v>
      </c>
      <c r="Y444" s="288">
        <v>7144</v>
      </c>
      <c r="Z444" s="279">
        <f t="shared" si="34"/>
        <v>101112</v>
      </c>
      <c r="AB444" s="275">
        <v>0</v>
      </c>
      <c r="AC444" s="204">
        <v>0</v>
      </c>
      <c r="AD444" s="202">
        <v>0</v>
      </c>
      <c r="AE444" s="202">
        <v>0</v>
      </c>
      <c r="AF444" s="276">
        <v>0</v>
      </c>
      <c r="AH444" s="227">
        <f t="shared" si="30"/>
        <v>0</v>
      </c>
      <c r="AI444" s="228">
        <f t="shared" si="31"/>
        <v>0</v>
      </c>
      <c r="AJ444" s="229">
        <f t="shared" si="32"/>
        <v>0</v>
      </c>
      <c r="AN444" s="138"/>
      <c r="AO444" s="138"/>
      <c r="AP444" s="138"/>
      <c r="AQ444" s="138"/>
      <c r="AR444" s="138"/>
      <c r="AS444" s="138"/>
      <c r="AT444" s="138"/>
      <c r="AU444" s="138"/>
    </row>
    <row r="445" spans="1:47" s="139" customFormat="1" ht="13.8" x14ac:dyDescent="0.3">
      <c r="A445" s="277">
        <v>470</v>
      </c>
      <c r="B445" s="211">
        <v>470165246</v>
      </c>
      <c r="C445" s="212" t="s">
        <v>240</v>
      </c>
      <c r="D445" s="211">
        <v>165</v>
      </c>
      <c r="E445" s="212" t="s">
        <v>28</v>
      </c>
      <c r="F445" s="211">
        <v>246</v>
      </c>
      <c r="G445" s="212" t="s">
        <v>242</v>
      </c>
      <c r="H445" s="297">
        <v>1</v>
      </c>
      <c r="I445" s="202">
        <v>10420</v>
      </c>
      <c r="J445" s="202">
        <v>3823</v>
      </c>
      <c r="K445" s="202">
        <v>0</v>
      </c>
      <c r="L445" s="202">
        <v>893</v>
      </c>
      <c r="M445" s="279">
        <v>15136</v>
      </c>
      <c r="O445" s="281">
        <v>0</v>
      </c>
      <c r="P445" s="282">
        <v>0</v>
      </c>
      <c r="Q445" s="205">
        <v>0.09</v>
      </c>
      <c r="R445" s="205">
        <v>5.6803336704002892E-4</v>
      </c>
      <c r="S445" s="272">
        <f t="shared" si="33"/>
        <v>0</v>
      </c>
      <c r="U445" s="287">
        <v>14243</v>
      </c>
      <c r="V445" s="288">
        <v>0</v>
      </c>
      <c r="W445" s="288">
        <v>0</v>
      </c>
      <c r="X445" s="288">
        <v>0</v>
      </c>
      <c r="Y445" s="288">
        <v>893</v>
      </c>
      <c r="Z445" s="279">
        <f t="shared" si="34"/>
        <v>15136</v>
      </c>
      <c r="AB445" s="275">
        <v>0</v>
      </c>
      <c r="AC445" s="204">
        <v>0</v>
      </c>
      <c r="AD445" s="202">
        <v>0</v>
      </c>
      <c r="AE445" s="202">
        <v>0</v>
      </c>
      <c r="AF445" s="276">
        <v>0</v>
      </c>
      <c r="AH445" s="227">
        <f t="shared" si="30"/>
        <v>0</v>
      </c>
      <c r="AI445" s="228">
        <f t="shared" si="31"/>
        <v>0</v>
      </c>
      <c r="AJ445" s="229">
        <f t="shared" si="32"/>
        <v>0</v>
      </c>
      <c r="AN445" s="138"/>
      <c r="AO445" s="138"/>
      <c r="AP445" s="138"/>
      <c r="AQ445" s="138"/>
      <c r="AR445" s="138"/>
      <c r="AS445" s="138"/>
      <c r="AT445" s="138"/>
      <c r="AU445" s="138"/>
    </row>
    <row r="446" spans="1:47" s="139" customFormat="1" ht="13.8" x14ac:dyDescent="0.3">
      <c r="A446" s="277">
        <v>470</v>
      </c>
      <c r="B446" s="211">
        <v>470165248</v>
      </c>
      <c r="C446" s="212" t="s">
        <v>240</v>
      </c>
      <c r="D446" s="211">
        <v>165</v>
      </c>
      <c r="E446" s="212" t="s">
        <v>28</v>
      </c>
      <c r="F446" s="211">
        <v>248</v>
      </c>
      <c r="G446" s="212" t="s">
        <v>30</v>
      </c>
      <c r="H446" s="297">
        <v>23</v>
      </c>
      <c r="I446" s="202">
        <v>10136</v>
      </c>
      <c r="J446" s="202">
        <v>785</v>
      </c>
      <c r="K446" s="202">
        <v>0</v>
      </c>
      <c r="L446" s="202">
        <v>893</v>
      </c>
      <c r="M446" s="279">
        <v>11814</v>
      </c>
      <c r="O446" s="281">
        <v>0</v>
      </c>
      <c r="P446" s="282">
        <v>0</v>
      </c>
      <c r="Q446" s="205">
        <v>0.09</v>
      </c>
      <c r="R446" s="205">
        <v>4.9600993687720175E-2</v>
      </c>
      <c r="S446" s="272">
        <f t="shared" si="33"/>
        <v>0</v>
      </c>
      <c r="U446" s="287">
        <v>251183</v>
      </c>
      <c r="V446" s="288">
        <v>0</v>
      </c>
      <c r="W446" s="288">
        <v>0</v>
      </c>
      <c r="X446" s="288">
        <v>0</v>
      </c>
      <c r="Y446" s="288">
        <v>20539</v>
      </c>
      <c r="Z446" s="279">
        <f t="shared" si="34"/>
        <v>271722</v>
      </c>
      <c r="AB446" s="275">
        <v>0</v>
      </c>
      <c r="AC446" s="204">
        <v>0</v>
      </c>
      <c r="AD446" s="202">
        <v>0</v>
      </c>
      <c r="AE446" s="202">
        <v>0</v>
      </c>
      <c r="AF446" s="276">
        <v>0</v>
      </c>
      <c r="AH446" s="227">
        <f t="shared" si="30"/>
        <v>0</v>
      </c>
      <c r="AI446" s="228">
        <f t="shared" si="31"/>
        <v>0</v>
      </c>
      <c r="AJ446" s="229">
        <f t="shared" si="32"/>
        <v>0</v>
      </c>
      <c r="AN446" s="138"/>
      <c r="AO446" s="138"/>
      <c r="AP446" s="138"/>
      <c r="AQ446" s="138"/>
      <c r="AR446" s="138"/>
      <c r="AS446" s="138"/>
      <c r="AT446" s="138"/>
      <c r="AU446" s="138"/>
    </row>
    <row r="447" spans="1:47" s="139" customFormat="1" ht="13.8" x14ac:dyDescent="0.3">
      <c r="A447" s="277">
        <v>470</v>
      </c>
      <c r="B447" s="211">
        <v>470165262</v>
      </c>
      <c r="C447" s="212" t="s">
        <v>240</v>
      </c>
      <c r="D447" s="211">
        <v>165</v>
      </c>
      <c r="E447" s="212" t="s">
        <v>28</v>
      </c>
      <c r="F447" s="211">
        <v>262</v>
      </c>
      <c r="G447" s="212" t="s">
        <v>31</v>
      </c>
      <c r="H447" s="297">
        <v>62</v>
      </c>
      <c r="I447" s="202">
        <v>10065</v>
      </c>
      <c r="J447" s="202">
        <v>4721</v>
      </c>
      <c r="K447" s="202">
        <v>0</v>
      </c>
      <c r="L447" s="202">
        <v>893</v>
      </c>
      <c r="M447" s="279">
        <v>15679</v>
      </c>
      <c r="O447" s="281">
        <v>0</v>
      </c>
      <c r="P447" s="282">
        <v>0</v>
      </c>
      <c r="Q447" s="205">
        <v>0.09</v>
      </c>
      <c r="R447" s="205">
        <v>6.2729250969370418E-2</v>
      </c>
      <c r="S447" s="272">
        <f t="shared" si="33"/>
        <v>0</v>
      </c>
      <c r="U447" s="287">
        <v>916732</v>
      </c>
      <c r="V447" s="288">
        <v>0</v>
      </c>
      <c r="W447" s="288">
        <v>0</v>
      </c>
      <c r="X447" s="288">
        <v>0</v>
      </c>
      <c r="Y447" s="288">
        <v>55366</v>
      </c>
      <c r="Z447" s="279">
        <f t="shared" si="34"/>
        <v>972098</v>
      </c>
      <c r="AB447" s="275">
        <v>0</v>
      </c>
      <c r="AC447" s="204">
        <v>0</v>
      </c>
      <c r="AD447" s="202">
        <v>0</v>
      </c>
      <c r="AE447" s="202">
        <v>0</v>
      </c>
      <c r="AF447" s="276">
        <v>0</v>
      </c>
      <c r="AH447" s="227">
        <f t="shared" si="30"/>
        <v>0</v>
      </c>
      <c r="AI447" s="228">
        <f t="shared" si="31"/>
        <v>0</v>
      </c>
      <c r="AJ447" s="229">
        <f t="shared" si="32"/>
        <v>0</v>
      </c>
      <c r="AN447" s="138"/>
      <c r="AO447" s="138"/>
      <c r="AP447" s="138"/>
      <c r="AQ447" s="138"/>
      <c r="AR447" s="138"/>
      <c r="AS447" s="138"/>
      <c r="AT447" s="138"/>
      <c r="AU447" s="138"/>
    </row>
    <row r="448" spans="1:47" s="139" customFormat="1" ht="13.8" x14ac:dyDescent="0.3">
      <c r="A448" s="277">
        <v>470</v>
      </c>
      <c r="B448" s="211">
        <v>470165284</v>
      </c>
      <c r="C448" s="212" t="s">
        <v>240</v>
      </c>
      <c r="D448" s="211">
        <v>165</v>
      </c>
      <c r="E448" s="212" t="s">
        <v>28</v>
      </c>
      <c r="F448" s="211">
        <v>284</v>
      </c>
      <c r="G448" s="212" t="s">
        <v>163</v>
      </c>
      <c r="H448" s="297">
        <v>79</v>
      </c>
      <c r="I448" s="202">
        <v>9459</v>
      </c>
      <c r="J448" s="202">
        <v>4106</v>
      </c>
      <c r="K448" s="202">
        <v>0</v>
      </c>
      <c r="L448" s="202">
        <v>893</v>
      </c>
      <c r="M448" s="279">
        <v>14458</v>
      </c>
      <c r="O448" s="281">
        <v>0</v>
      </c>
      <c r="P448" s="282">
        <v>0</v>
      </c>
      <c r="Q448" s="205">
        <v>0.09</v>
      </c>
      <c r="R448" s="205">
        <v>3.1817712769095334E-2</v>
      </c>
      <c r="S448" s="272">
        <f t="shared" si="33"/>
        <v>0</v>
      </c>
      <c r="U448" s="287">
        <v>1071635</v>
      </c>
      <c r="V448" s="288">
        <v>0</v>
      </c>
      <c r="W448" s="288">
        <v>0</v>
      </c>
      <c r="X448" s="288">
        <v>0</v>
      </c>
      <c r="Y448" s="288">
        <v>70547</v>
      </c>
      <c r="Z448" s="279">
        <f t="shared" si="34"/>
        <v>1142182</v>
      </c>
      <c r="AB448" s="275">
        <v>0</v>
      </c>
      <c r="AC448" s="204">
        <v>0</v>
      </c>
      <c r="AD448" s="202">
        <v>0</v>
      </c>
      <c r="AE448" s="202">
        <v>0</v>
      </c>
      <c r="AF448" s="276">
        <v>0</v>
      </c>
      <c r="AH448" s="227">
        <f t="shared" si="30"/>
        <v>0</v>
      </c>
      <c r="AI448" s="228">
        <f t="shared" si="31"/>
        <v>0</v>
      </c>
      <c r="AJ448" s="229">
        <f t="shared" si="32"/>
        <v>0</v>
      </c>
      <c r="AN448" s="138"/>
      <c r="AO448" s="138"/>
      <c r="AP448" s="138"/>
      <c r="AQ448" s="138"/>
      <c r="AR448" s="138"/>
      <c r="AS448" s="138"/>
      <c r="AT448" s="138"/>
      <c r="AU448" s="138"/>
    </row>
    <row r="449" spans="1:47" s="139" customFormat="1" ht="13.8" x14ac:dyDescent="0.3">
      <c r="A449" s="277">
        <v>470</v>
      </c>
      <c r="B449" s="211">
        <v>470165305</v>
      </c>
      <c r="C449" s="212" t="s">
        <v>240</v>
      </c>
      <c r="D449" s="211">
        <v>165</v>
      </c>
      <c r="E449" s="212" t="s">
        <v>28</v>
      </c>
      <c r="F449" s="211">
        <v>305</v>
      </c>
      <c r="G449" s="212" t="s">
        <v>75</v>
      </c>
      <c r="H449" s="297">
        <v>59</v>
      </c>
      <c r="I449" s="202">
        <v>9621</v>
      </c>
      <c r="J449" s="202">
        <v>3468</v>
      </c>
      <c r="K449" s="202">
        <v>0</v>
      </c>
      <c r="L449" s="202">
        <v>893</v>
      </c>
      <c r="M449" s="279">
        <v>13982</v>
      </c>
      <c r="O449" s="281">
        <v>0</v>
      </c>
      <c r="P449" s="282">
        <v>0</v>
      </c>
      <c r="Q449" s="205">
        <v>0.09</v>
      </c>
      <c r="R449" s="205">
        <v>1.6072951866055379E-2</v>
      </c>
      <c r="S449" s="272">
        <f t="shared" si="33"/>
        <v>0</v>
      </c>
      <c r="U449" s="287">
        <v>772251</v>
      </c>
      <c r="V449" s="288">
        <v>0</v>
      </c>
      <c r="W449" s="288">
        <v>0</v>
      </c>
      <c r="X449" s="288">
        <v>0</v>
      </c>
      <c r="Y449" s="288">
        <v>52687</v>
      </c>
      <c r="Z449" s="279">
        <f t="shared" si="34"/>
        <v>824938</v>
      </c>
      <c r="AB449" s="275">
        <v>0</v>
      </c>
      <c r="AC449" s="204">
        <v>0</v>
      </c>
      <c r="AD449" s="202">
        <v>0</v>
      </c>
      <c r="AE449" s="202">
        <v>0</v>
      </c>
      <c r="AF449" s="276">
        <v>0</v>
      </c>
      <c r="AH449" s="227">
        <f t="shared" si="30"/>
        <v>0</v>
      </c>
      <c r="AI449" s="228">
        <f t="shared" si="31"/>
        <v>0</v>
      </c>
      <c r="AJ449" s="229">
        <f t="shared" si="32"/>
        <v>0</v>
      </c>
      <c r="AN449" s="138"/>
      <c r="AO449" s="138"/>
      <c r="AP449" s="138"/>
      <c r="AQ449" s="138"/>
      <c r="AR449" s="138"/>
      <c r="AS449" s="138"/>
      <c r="AT449" s="138"/>
      <c r="AU449" s="138"/>
    </row>
    <row r="450" spans="1:47" s="139" customFormat="1" ht="13.8" x14ac:dyDescent="0.3">
      <c r="A450" s="277">
        <v>470</v>
      </c>
      <c r="B450" s="211">
        <v>470165314</v>
      </c>
      <c r="C450" s="212" t="s">
        <v>240</v>
      </c>
      <c r="D450" s="211">
        <v>165</v>
      </c>
      <c r="E450" s="212" t="s">
        <v>28</v>
      </c>
      <c r="F450" s="211">
        <v>314</v>
      </c>
      <c r="G450" s="212" t="s">
        <v>46</v>
      </c>
      <c r="H450" s="297">
        <v>1</v>
      </c>
      <c r="I450" s="202">
        <v>14528</v>
      </c>
      <c r="J450" s="202">
        <v>12081</v>
      </c>
      <c r="K450" s="202">
        <v>0</v>
      </c>
      <c r="L450" s="202">
        <v>893</v>
      </c>
      <c r="M450" s="279">
        <v>27502</v>
      </c>
      <c r="O450" s="281">
        <v>0</v>
      </c>
      <c r="P450" s="282">
        <v>0</v>
      </c>
      <c r="Q450" s="205">
        <v>0.09</v>
      </c>
      <c r="R450" s="205">
        <v>2.0807861007599376E-3</v>
      </c>
      <c r="S450" s="272">
        <f t="shared" si="33"/>
        <v>0</v>
      </c>
      <c r="U450" s="287">
        <v>26609</v>
      </c>
      <c r="V450" s="288">
        <v>0</v>
      </c>
      <c r="W450" s="288">
        <v>0</v>
      </c>
      <c r="X450" s="288">
        <v>0</v>
      </c>
      <c r="Y450" s="288">
        <v>893</v>
      </c>
      <c r="Z450" s="279">
        <f t="shared" si="34"/>
        <v>27502</v>
      </c>
      <c r="AB450" s="275">
        <v>0</v>
      </c>
      <c r="AC450" s="204">
        <v>0</v>
      </c>
      <c r="AD450" s="202">
        <v>0</v>
      </c>
      <c r="AE450" s="202">
        <v>0</v>
      </c>
      <c r="AF450" s="276">
        <v>0</v>
      </c>
      <c r="AH450" s="227">
        <f t="shared" si="30"/>
        <v>0</v>
      </c>
      <c r="AI450" s="228">
        <f t="shared" si="31"/>
        <v>0</v>
      </c>
      <c r="AJ450" s="229">
        <f t="shared" si="32"/>
        <v>0</v>
      </c>
      <c r="AN450" s="138"/>
      <c r="AO450" s="138"/>
      <c r="AP450" s="138"/>
      <c r="AQ450" s="138"/>
      <c r="AR450" s="138"/>
      <c r="AS450" s="138"/>
      <c r="AT450" s="138"/>
      <c r="AU450" s="138"/>
    </row>
    <row r="451" spans="1:47" s="139" customFormat="1" ht="13.8" x14ac:dyDescent="0.3">
      <c r="A451" s="277">
        <v>470</v>
      </c>
      <c r="B451" s="211">
        <v>470165342</v>
      </c>
      <c r="C451" s="212" t="s">
        <v>240</v>
      </c>
      <c r="D451" s="211">
        <v>165</v>
      </c>
      <c r="E451" s="212" t="s">
        <v>28</v>
      </c>
      <c r="F451" s="211">
        <v>342</v>
      </c>
      <c r="G451" s="212" t="s">
        <v>228</v>
      </c>
      <c r="H451" s="297">
        <v>5</v>
      </c>
      <c r="I451" s="202">
        <v>9256</v>
      </c>
      <c r="J451" s="202">
        <v>5215</v>
      </c>
      <c r="K451" s="202">
        <v>0</v>
      </c>
      <c r="L451" s="202">
        <v>893</v>
      </c>
      <c r="M451" s="279">
        <v>15364</v>
      </c>
      <c r="O451" s="281">
        <v>0</v>
      </c>
      <c r="P451" s="282">
        <v>0</v>
      </c>
      <c r="Q451" s="205">
        <v>0.09</v>
      </c>
      <c r="R451" s="205">
        <v>1.2898151581314018E-3</v>
      </c>
      <c r="S451" s="272">
        <f t="shared" si="33"/>
        <v>0</v>
      </c>
      <c r="U451" s="287">
        <v>72355</v>
      </c>
      <c r="V451" s="288">
        <v>0</v>
      </c>
      <c r="W451" s="288">
        <v>0</v>
      </c>
      <c r="X451" s="288">
        <v>0</v>
      </c>
      <c r="Y451" s="288">
        <v>4465</v>
      </c>
      <c r="Z451" s="279">
        <f t="shared" si="34"/>
        <v>76820</v>
      </c>
      <c r="AB451" s="275">
        <v>0</v>
      </c>
      <c r="AC451" s="204">
        <v>0</v>
      </c>
      <c r="AD451" s="202">
        <v>0</v>
      </c>
      <c r="AE451" s="202">
        <v>0</v>
      </c>
      <c r="AF451" s="276">
        <v>0</v>
      </c>
      <c r="AH451" s="227">
        <f t="shared" si="30"/>
        <v>0</v>
      </c>
      <c r="AI451" s="228">
        <f t="shared" si="31"/>
        <v>0</v>
      </c>
      <c r="AJ451" s="229">
        <f t="shared" si="32"/>
        <v>0</v>
      </c>
      <c r="AN451" s="138"/>
      <c r="AO451" s="138"/>
      <c r="AP451" s="138"/>
      <c r="AQ451" s="138"/>
      <c r="AR451" s="138"/>
      <c r="AS451" s="138"/>
      <c r="AT451" s="138"/>
      <c r="AU451" s="138"/>
    </row>
    <row r="452" spans="1:47" s="139" customFormat="1" ht="13.8" x14ac:dyDescent="0.3">
      <c r="A452" s="277">
        <v>470</v>
      </c>
      <c r="B452" s="211">
        <v>470165344</v>
      </c>
      <c r="C452" s="212" t="s">
        <v>240</v>
      </c>
      <c r="D452" s="211">
        <v>165</v>
      </c>
      <c r="E452" s="212" t="s">
        <v>28</v>
      </c>
      <c r="F452" s="211">
        <v>344</v>
      </c>
      <c r="G452" s="212" t="s">
        <v>243</v>
      </c>
      <c r="H452" s="297">
        <v>1</v>
      </c>
      <c r="I452" s="202">
        <v>9001</v>
      </c>
      <c r="J452" s="202">
        <v>2717</v>
      </c>
      <c r="K452" s="202">
        <v>0</v>
      </c>
      <c r="L452" s="202">
        <v>893</v>
      </c>
      <c r="M452" s="279">
        <v>12611</v>
      </c>
      <c r="O452" s="281">
        <v>0</v>
      </c>
      <c r="P452" s="282">
        <v>0</v>
      </c>
      <c r="Q452" s="205">
        <v>0.09</v>
      </c>
      <c r="R452" s="205">
        <v>1.9161870457612765E-4</v>
      </c>
      <c r="S452" s="272">
        <f t="shared" si="33"/>
        <v>0</v>
      </c>
      <c r="U452" s="287">
        <v>11718</v>
      </c>
      <c r="V452" s="288">
        <v>0</v>
      </c>
      <c r="W452" s="288">
        <v>0</v>
      </c>
      <c r="X452" s="288">
        <v>0</v>
      </c>
      <c r="Y452" s="288">
        <v>893</v>
      </c>
      <c r="Z452" s="279">
        <f t="shared" si="34"/>
        <v>12611</v>
      </c>
      <c r="AB452" s="275">
        <v>0</v>
      </c>
      <c r="AC452" s="204">
        <v>0</v>
      </c>
      <c r="AD452" s="202">
        <v>0</v>
      </c>
      <c r="AE452" s="202">
        <v>0</v>
      </c>
      <c r="AF452" s="276">
        <v>0</v>
      </c>
      <c r="AH452" s="227">
        <f t="shared" si="30"/>
        <v>0</v>
      </c>
      <c r="AI452" s="228">
        <f t="shared" si="31"/>
        <v>0</v>
      </c>
      <c r="AJ452" s="229">
        <f t="shared" si="32"/>
        <v>0</v>
      </c>
      <c r="AN452" s="138"/>
      <c r="AO452" s="138"/>
      <c r="AP452" s="138"/>
      <c r="AQ452" s="138"/>
      <c r="AR452" s="138"/>
      <c r="AS452" s="138"/>
      <c r="AT452" s="138"/>
      <c r="AU452" s="138"/>
    </row>
    <row r="453" spans="1:47" s="139" customFormat="1" ht="13.8" x14ac:dyDescent="0.3">
      <c r="A453" s="277">
        <v>470</v>
      </c>
      <c r="B453" s="211">
        <v>470165347</v>
      </c>
      <c r="C453" s="212" t="s">
        <v>240</v>
      </c>
      <c r="D453" s="211">
        <v>165</v>
      </c>
      <c r="E453" s="212" t="s">
        <v>28</v>
      </c>
      <c r="F453" s="211">
        <v>347</v>
      </c>
      <c r="G453" s="212" t="s">
        <v>106</v>
      </c>
      <c r="H453" s="297">
        <v>2</v>
      </c>
      <c r="I453" s="202">
        <v>12474</v>
      </c>
      <c r="J453" s="202">
        <v>5637</v>
      </c>
      <c r="K453" s="202">
        <v>0</v>
      </c>
      <c r="L453" s="202">
        <v>893</v>
      </c>
      <c r="M453" s="279">
        <v>19004</v>
      </c>
      <c r="O453" s="281">
        <v>0</v>
      </c>
      <c r="P453" s="282">
        <v>0</v>
      </c>
      <c r="Q453" s="205">
        <v>0.09</v>
      </c>
      <c r="R453" s="205">
        <v>4.4824013556886656E-3</v>
      </c>
      <c r="S453" s="272">
        <f t="shared" si="33"/>
        <v>0</v>
      </c>
      <c r="U453" s="287">
        <v>36222</v>
      </c>
      <c r="V453" s="288">
        <v>0</v>
      </c>
      <c r="W453" s="288">
        <v>0</v>
      </c>
      <c r="X453" s="288">
        <v>0</v>
      </c>
      <c r="Y453" s="288">
        <v>1786</v>
      </c>
      <c r="Z453" s="279">
        <f t="shared" si="34"/>
        <v>38008</v>
      </c>
      <c r="AB453" s="275">
        <v>0</v>
      </c>
      <c r="AC453" s="204">
        <v>0</v>
      </c>
      <c r="AD453" s="202">
        <v>0</v>
      </c>
      <c r="AE453" s="202">
        <v>0</v>
      </c>
      <c r="AF453" s="276">
        <v>0</v>
      </c>
      <c r="AH453" s="227">
        <f t="shared" si="30"/>
        <v>0</v>
      </c>
      <c r="AI453" s="228">
        <f t="shared" si="31"/>
        <v>0</v>
      </c>
      <c r="AJ453" s="229">
        <f t="shared" si="32"/>
        <v>0</v>
      </c>
      <c r="AN453" s="138"/>
      <c r="AO453" s="138"/>
      <c r="AP453" s="138"/>
      <c r="AQ453" s="138"/>
      <c r="AR453" s="138"/>
      <c r="AS453" s="138"/>
      <c r="AT453" s="138"/>
      <c r="AU453" s="138"/>
    </row>
    <row r="454" spans="1:47" s="139" customFormat="1" ht="13.8" x14ac:dyDescent="0.3">
      <c r="A454" s="277">
        <v>474</v>
      </c>
      <c r="B454" s="211">
        <v>474097057</v>
      </c>
      <c r="C454" s="212" t="s">
        <v>244</v>
      </c>
      <c r="D454" s="211">
        <v>97</v>
      </c>
      <c r="E454" s="212" t="s">
        <v>245</v>
      </c>
      <c r="F454" s="211">
        <v>57</v>
      </c>
      <c r="G454" s="212" t="s">
        <v>23</v>
      </c>
      <c r="H454" s="297">
        <v>1</v>
      </c>
      <c r="I454" s="202">
        <v>14107</v>
      </c>
      <c r="J454" s="202">
        <v>355</v>
      </c>
      <c r="K454" s="202">
        <v>0</v>
      </c>
      <c r="L454" s="202">
        <v>893</v>
      </c>
      <c r="M454" s="279">
        <v>15355</v>
      </c>
      <c r="O454" s="281">
        <v>0</v>
      </c>
      <c r="P454" s="282">
        <v>0</v>
      </c>
      <c r="Q454" s="205">
        <v>0.18</v>
      </c>
      <c r="R454" s="205">
        <v>0.13019288988377753</v>
      </c>
      <c r="S454" s="272">
        <f t="shared" si="33"/>
        <v>0</v>
      </c>
      <c r="U454" s="287">
        <v>14462</v>
      </c>
      <c r="V454" s="288">
        <v>0</v>
      </c>
      <c r="W454" s="288">
        <v>0</v>
      </c>
      <c r="X454" s="288">
        <v>0</v>
      </c>
      <c r="Y454" s="288">
        <v>893</v>
      </c>
      <c r="Z454" s="279">
        <f t="shared" si="34"/>
        <v>15355</v>
      </c>
      <c r="AB454" s="275">
        <v>0</v>
      </c>
      <c r="AC454" s="204">
        <v>0</v>
      </c>
      <c r="AD454" s="202">
        <v>0</v>
      </c>
      <c r="AE454" s="202">
        <v>0</v>
      </c>
      <c r="AF454" s="276">
        <v>0</v>
      </c>
      <c r="AH454" s="227">
        <f t="shared" si="30"/>
        <v>0</v>
      </c>
      <c r="AI454" s="228">
        <f t="shared" si="31"/>
        <v>0</v>
      </c>
      <c r="AJ454" s="229">
        <f t="shared" si="32"/>
        <v>0</v>
      </c>
      <c r="AN454" s="138"/>
      <c r="AO454" s="138"/>
      <c r="AP454" s="138"/>
      <c r="AQ454" s="138"/>
      <c r="AR454" s="138"/>
      <c r="AS454" s="138"/>
      <c r="AT454" s="138"/>
      <c r="AU454" s="138"/>
    </row>
    <row r="455" spans="1:47" s="139" customFormat="1" ht="13.8" x14ac:dyDescent="0.3">
      <c r="A455" s="277">
        <v>474</v>
      </c>
      <c r="B455" s="211">
        <v>474097097</v>
      </c>
      <c r="C455" s="212" t="s">
        <v>244</v>
      </c>
      <c r="D455" s="211">
        <v>97</v>
      </c>
      <c r="E455" s="212" t="s">
        <v>245</v>
      </c>
      <c r="F455" s="211">
        <v>97</v>
      </c>
      <c r="G455" s="212" t="s">
        <v>245</v>
      </c>
      <c r="H455" s="297">
        <v>211</v>
      </c>
      <c r="I455" s="202">
        <v>11575</v>
      </c>
      <c r="J455" s="202">
        <v>0</v>
      </c>
      <c r="K455" s="202">
        <v>0</v>
      </c>
      <c r="L455" s="202">
        <v>893</v>
      </c>
      <c r="M455" s="279">
        <v>12468</v>
      </c>
      <c r="O455" s="281">
        <v>0</v>
      </c>
      <c r="P455" s="282">
        <v>0</v>
      </c>
      <c r="Q455" s="205">
        <v>0.18</v>
      </c>
      <c r="R455" s="205">
        <v>3.5500118978407255E-2</v>
      </c>
      <c r="S455" s="272">
        <f t="shared" si="33"/>
        <v>0</v>
      </c>
      <c r="U455" s="287">
        <v>2442325</v>
      </c>
      <c r="V455" s="288">
        <v>0</v>
      </c>
      <c r="W455" s="288">
        <v>0</v>
      </c>
      <c r="X455" s="288">
        <v>0</v>
      </c>
      <c r="Y455" s="288">
        <v>188423</v>
      </c>
      <c r="Z455" s="279">
        <f t="shared" si="34"/>
        <v>2630748</v>
      </c>
      <c r="AB455" s="275">
        <v>0</v>
      </c>
      <c r="AC455" s="204">
        <v>0</v>
      </c>
      <c r="AD455" s="202">
        <v>0</v>
      </c>
      <c r="AE455" s="202">
        <v>0</v>
      </c>
      <c r="AF455" s="276">
        <v>0</v>
      </c>
      <c r="AH455" s="227">
        <f t="shared" si="30"/>
        <v>0</v>
      </c>
      <c r="AI455" s="228">
        <f t="shared" si="31"/>
        <v>0</v>
      </c>
      <c r="AJ455" s="229">
        <f t="shared" si="32"/>
        <v>0</v>
      </c>
      <c r="AN455" s="138"/>
      <c r="AO455" s="138"/>
      <c r="AP455" s="138"/>
      <c r="AQ455" s="138"/>
      <c r="AR455" s="138"/>
      <c r="AS455" s="138"/>
      <c r="AT455" s="138"/>
      <c r="AU455" s="138"/>
    </row>
    <row r="456" spans="1:47" s="139" customFormat="1" ht="13.8" x14ac:dyDescent="0.3">
      <c r="A456" s="277">
        <v>474</v>
      </c>
      <c r="B456" s="211">
        <v>474097103</v>
      </c>
      <c r="C456" s="212" t="s">
        <v>244</v>
      </c>
      <c r="D456" s="211">
        <v>97</v>
      </c>
      <c r="E456" s="212" t="s">
        <v>245</v>
      </c>
      <c r="F456" s="211">
        <v>103</v>
      </c>
      <c r="G456" s="212" t="s">
        <v>246</v>
      </c>
      <c r="H456" s="297">
        <v>21</v>
      </c>
      <c r="I456" s="202">
        <v>10634</v>
      </c>
      <c r="J456" s="202">
        <v>432</v>
      </c>
      <c r="K456" s="202">
        <v>0</v>
      </c>
      <c r="L456" s="202">
        <v>893</v>
      </c>
      <c r="M456" s="279">
        <v>11959</v>
      </c>
      <c r="O456" s="281">
        <v>0</v>
      </c>
      <c r="P456" s="282">
        <v>0</v>
      </c>
      <c r="Q456" s="205">
        <v>0.18</v>
      </c>
      <c r="R456" s="205">
        <v>7.7364019547939674E-3</v>
      </c>
      <c r="S456" s="272">
        <f t="shared" si="33"/>
        <v>0</v>
      </c>
      <c r="U456" s="287">
        <v>232386</v>
      </c>
      <c r="V456" s="288">
        <v>0</v>
      </c>
      <c r="W456" s="288">
        <v>0</v>
      </c>
      <c r="X456" s="288">
        <v>0</v>
      </c>
      <c r="Y456" s="288">
        <v>18753</v>
      </c>
      <c r="Z456" s="279">
        <f t="shared" si="34"/>
        <v>251139</v>
      </c>
      <c r="AB456" s="275">
        <v>0</v>
      </c>
      <c r="AC456" s="204">
        <v>0</v>
      </c>
      <c r="AD456" s="202">
        <v>0</v>
      </c>
      <c r="AE456" s="202">
        <v>0</v>
      </c>
      <c r="AF456" s="276">
        <v>0</v>
      </c>
      <c r="AH456" s="227">
        <f t="shared" si="30"/>
        <v>0</v>
      </c>
      <c r="AI456" s="228">
        <f t="shared" si="31"/>
        <v>0</v>
      </c>
      <c r="AJ456" s="229">
        <f t="shared" si="32"/>
        <v>0</v>
      </c>
      <c r="AN456" s="138"/>
      <c r="AO456" s="138"/>
      <c r="AP456" s="138"/>
      <c r="AQ456" s="138"/>
      <c r="AR456" s="138"/>
      <c r="AS456" s="138"/>
      <c r="AT456" s="138"/>
      <c r="AU456" s="138"/>
    </row>
    <row r="457" spans="1:47" s="139" customFormat="1" ht="13.8" x14ac:dyDescent="0.3">
      <c r="A457" s="277">
        <v>474</v>
      </c>
      <c r="B457" s="211">
        <v>474097153</v>
      </c>
      <c r="C457" s="212" t="s">
        <v>244</v>
      </c>
      <c r="D457" s="211">
        <v>97</v>
      </c>
      <c r="E457" s="212" t="s">
        <v>245</v>
      </c>
      <c r="F457" s="211">
        <v>153</v>
      </c>
      <c r="G457" s="212" t="s">
        <v>124</v>
      </c>
      <c r="H457" s="297">
        <v>36</v>
      </c>
      <c r="I457" s="202">
        <v>10664</v>
      </c>
      <c r="J457" s="202">
        <v>280</v>
      </c>
      <c r="K457" s="202">
        <v>0</v>
      </c>
      <c r="L457" s="202">
        <v>893</v>
      </c>
      <c r="M457" s="279">
        <v>11837</v>
      </c>
      <c r="O457" s="281">
        <v>0</v>
      </c>
      <c r="P457" s="282">
        <v>0</v>
      </c>
      <c r="Q457" s="205">
        <v>0.09</v>
      </c>
      <c r="R457" s="205">
        <v>1.2929724306354589E-2</v>
      </c>
      <c r="S457" s="272">
        <f t="shared" si="33"/>
        <v>0</v>
      </c>
      <c r="U457" s="287">
        <v>393984</v>
      </c>
      <c r="V457" s="288">
        <v>0</v>
      </c>
      <c r="W457" s="288">
        <v>0</v>
      </c>
      <c r="X457" s="288">
        <v>0</v>
      </c>
      <c r="Y457" s="288">
        <v>32148</v>
      </c>
      <c r="Z457" s="279">
        <f t="shared" si="34"/>
        <v>426132</v>
      </c>
      <c r="AB457" s="275">
        <v>0</v>
      </c>
      <c r="AC457" s="204">
        <v>0</v>
      </c>
      <c r="AD457" s="202">
        <v>0</v>
      </c>
      <c r="AE457" s="202">
        <v>0</v>
      </c>
      <c r="AF457" s="276">
        <v>0</v>
      </c>
      <c r="AH457" s="227">
        <f t="shared" si="30"/>
        <v>0</v>
      </c>
      <c r="AI457" s="228">
        <f t="shared" si="31"/>
        <v>0</v>
      </c>
      <c r="AJ457" s="229">
        <f t="shared" si="32"/>
        <v>0</v>
      </c>
      <c r="AN457" s="138"/>
      <c r="AO457" s="138"/>
      <c r="AP457" s="138"/>
      <c r="AQ457" s="138"/>
      <c r="AR457" s="138"/>
      <c r="AS457" s="138"/>
      <c r="AT457" s="138"/>
      <c r="AU457" s="138"/>
    </row>
    <row r="458" spans="1:47" s="139" customFormat="1" ht="13.8" x14ac:dyDescent="0.3">
      <c r="A458" s="277">
        <v>474</v>
      </c>
      <c r="B458" s="211">
        <v>474097162</v>
      </c>
      <c r="C458" s="212" t="s">
        <v>244</v>
      </c>
      <c r="D458" s="211">
        <v>97</v>
      </c>
      <c r="E458" s="212" t="s">
        <v>245</v>
      </c>
      <c r="F458" s="211">
        <v>162</v>
      </c>
      <c r="G458" s="212" t="s">
        <v>179</v>
      </c>
      <c r="H458" s="297">
        <v>15</v>
      </c>
      <c r="I458" s="202">
        <v>9819</v>
      </c>
      <c r="J458" s="202">
        <v>2443</v>
      </c>
      <c r="K458" s="202">
        <v>0</v>
      </c>
      <c r="L458" s="202">
        <v>893</v>
      </c>
      <c r="M458" s="279">
        <v>13155</v>
      </c>
      <c r="O458" s="281">
        <v>0</v>
      </c>
      <c r="P458" s="282">
        <v>0</v>
      </c>
      <c r="Q458" s="205">
        <v>0.09</v>
      </c>
      <c r="R458" s="205">
        <v>1.4610878276987881E-2</v>
      </c>
      <c r="S458" s="272">
        <f t="shared" si="33"/>
        <v>0</v>
      </c>
      <c r="U458" s="287">
        <v>183930</v>
      </c>
      <c r="V458" s="288">
        <v>0</v>
      </c>
      <c r="W458" s="288">
        <v>0</v>
      </c>
      <c r="X458" s="288">
        <v>0</v>
      </c>
      <c r="Y458" s="288">
        <v>13395</v>
      </c>
      <c r="Z458" s="279">
        <f t="shared" si="34"/>
        <v>197325</v>
      </c>
      <c r="AB458" s="275">
        <v>0</v>
      </c>
      <c r="AC458" s="204">
        <v>0</v>
      </c>
      <c r="AD458" s="202">
        <v>0</v>
      </c>
      <c r="AE458" s="202">
        <v>0</v>
      </c>
      <c r="AF458" s="276">
        <v>0</v>
      </c>
      <c r="AH458" s="227">
        <f t="shared" ref="AH458:AH521" si="35">IFERROR(VLOOKUP($B458,_18PJ,7,FALSE),0)</f>
        <v>0</v>
      </c>
      <c r="AI458" s="228">
        <f t="shared" ref="AI458:AI521" si="36">IFERROR(VLOOKUP($B458,_18PJ,8,FALSE),0)</f>
        <v>0</v>
      </c>
      <c r="AJ458" s="229">
        <f t="shared" ref="AJ458:AJ521" si="37">IFERROR(VLOOKUP($B458,_18PJ,9,FALSE),0)</f>
        <v>0</v>
      </c>
      <c r="AN458" s="138"/>
      <c r="AO458" s="138"/>
      <c r="AP458" s="138"/>
      <c r="AQ458" s="138"/>
      <c r="AR458" s="138"/>
      <c r="AS458" s="138"/>
      <c r="AT458" s="138"/>
      <c r="AU458" s="138"/>
    </row>
    <row r="459" spans="1:47" s="139" customFormat="1" ht="13.8" x14ac:dyDescent="0.3">
      <c r="A459" s="277">
        <v>474</v>
      </c>
      <c r="B459" s="211">
        <v>474097326</v>
      </c>
      <c r="C459" s="212" t="s">
        <v>244</v>
      </c>
      <c r="D459" s="211">
        <v>97</v>
      </c>
      <c r="E459" s="212" t="s">
        <v>245</v>
      </c>
      <c r="F459" s="211">
        <v>326</v>
      </c>
      <c r="G459" s="212" t="s">
        <v>156</v>
      </c>
      <c r="H459" s="297">
        <v>1</v>
      </c>
      <c r="I459" s="202">
        <v>9862.062967470627</v>
      </c>
      <c r="J459" s="202">
        <v>3643</v>
      </c>
      <c r="K459" s="202">
        <v>0</v>
      </c>
      <c r="L459" s="202">
        <v>893</v>
      </c>
      <c r="M459" s="279">
        <v>14398.062967470627</v>
      </c>
      <c r="O459" s="281">
        <v>0</v>
      </c>
      <c r="P459" s="282">
        <v>0</v>
      </c>
      <c r="Q459" s="205">
        <v>0.09</v>
      </c>
      <c r="R459" s="205">
        <v>2.8996308252753856E-3</v>
      </c>
      <c r="S459" s="272">
        <f t="shared" ref="S459:S522" si="38">IFERROR(X459/H459,0)</f>
        <v>0</v>
      </c>
      <c r="U459" s="287">
        <v>13505</v>
      </c>
      <c r="V459" s="288">
        <v>0</v>
      </c>
      <c r="W459" s="288">
        <v>0</v>
      </c>
      <c r="X459" s="288">
        <v>0</v>
      </c>
      <c r="Y459" s="288">
        <v>893</v>
      </c>
      <c r="Z459" s="279">
        <f t="shared" ref="Z459:Z522" si="39">SUM(U459:Y459)</f>
        <v>14398</v>
      </c>
      <c r="AB459" s="275">
        <v>0</v>
      </c>
      <c r="AC459" s="204">
        <v>0</v>
      </c>
      <c r="AD459" s="202">
        <v>0</v>
      </c>
      <c r="AE459" s="202">
        <v>0</v>
      </c>
      <c r="AF459" s="276">
        <v>0</v>
      </c>
      <c r="AH459" s="227">
        <f t="shared" si="35"/>
        <v>0</v>
      </c>
      <c r="AI459" s="228">
        <f t="shared" si="36"/>
        <v>0</v>
      </c>
      <c r="AJ459" s="229">
        <f t="shared" si="37"/>
        <v>0</v>
      </c>
      <c r="AN459" s="138"/>
      <c r="AO459" s="138"/>
      <c r="AP459" s="138"/>
      <c r="AQ459" s="138"/>
      <c r="AR459" s="138"/>
      <c r="AS459" s="138"/>
      <c r="AT459" s="138"/>
      <c r="AU459" s="138"/>
    </row>
    <row r="460" spans="1:47" s="139" customFormat="1" ht="13.8" x14ac:dyDescent="0.3">
      <c r="A460" s="277">
        <v>474</v>
      </c>
      <c r="B460" s="211">
        <v>474097343</v>
      </c>
      <c r="C460" s="212" t="s">
        <v>244</v>
      </c>
      <c r="D460" s="211">
        <v>97</v>
      </c>
      <c r="E460" s="212" t="s">
        <v>245</v>
      </c>
      <c r="F460" s="211">
        <v>343</v>
      </c>
      <c r="G460" s="212" t="s">
        <v>247</v>
      </c>
      <c r="H460" s="297">
        <v>30</v>
      </c>
      <c r="I460" s="202">
        <v>10574</v>
      </c>
      <c r="J460" s="202">
        <v>736</v>
      </c>
      <c r="K460" s="202">
        <v>0</v>
      </c>
      <c r="L460" s="202">
        <v>893</v>
      </c>
      <c r="M460" s="279">
        <v>12203</v>
      </c>
      <c r="O460" s="281">
        <v>0</v>
      </c>
      <c r="P460" s="282">
        <v>0</v>
      </c>
      <c r="Q460" s="205">
        <v>0.18</v>
      </c>
      <c r="R460" s="205">
        <v>1.6562064289229766E-2</v>
      </c>
      <c r="S460" s="272">
        <f t="shared" si="38"/>
        <v>0</v>
      </c>
      <c r="U460" s="287">
        <v>339300</v>
      </c>
      <c r="V460" s="288">
        <v>0</v>
      </c>
      <c r="W460" s="288">
        <v>0</v>
      </c>
      <c r="X460" s="288">
        <v>0</v>
      </c>
      <c r="Y460" s="288">
        <v>26790</v>
      </c>
      <c r="Z460" s="279">
        <f t="shared" si="39"/>
        <v>366090</v>
      </c>
      <c r="AB460" s="275">
        <v>0</v>
      </c>
      <c r="AC460" s="204">
        <v>0</v>
      </c>
      <c r="AD460" s="202">
        <v>0</v>
      </c>
      <c r="AE460" s="202">
        <v>0</v>
      </c>
      <c r="AF460" s="276">
        <v>0</v>
      </c>
      <c r="AH460" s="227">
        <f t="shared" si="35"/>
        <v>0</v>
      </c>
      <c r="AI460" s="228">
        <f t="shared" si="36"/>
        <v>0</v>
      </c>
      <c r="AJ460" s="229">
        <f t="shared" si="37"/>
        <v>0</v>
      </c>
      <c r="AN460" s="138"/>
      <c r="AO460" s="138"/>
      <c r="AP460" s="138"/>
      <c r="AQ460" s="138"/>
      <c r="AR460" s="138"/>
      <c r="AS460" s="138"/>
      <c r="AT460" s="138"/>
      <c r="AU460" s="138"/>
    </row>
    <row r="461" spans="1:47" s="139" customFormat="1" ht="13.8" x14ac:dyDescent="0.3">
      <c r="A461" s="277">
        <v>474</v>
      </c>
      <c r="B461" s="211">
        <v>474097600</v>
      </c>
      <c r="C461" s="212" t="s">
        <v>244</v>
      </c>
      <c r="D461" s="211">
        <v>97</v>
      </c>
      <c r="E461" s="212" t="s">
        <v>245</v>
      </c>
      <c r="F461" s="211">
        <v>600</v>
      </c>
      <c r="G461" s="212" t="s">
        <v>157</v>
      </c>
      <c r="H461" s="297">
        <v>1</v>
      </c>
      <c r="I461" s="202">
        <v>8410</v>
      </c>
      <c r="J461" s="202">
        <v>3378</v>
      </c>
      <c r="K461" s="202">
        <v>0</v>
      </c>
      <c r="L461" s="202">
        <v>893</v>
      </c>
      <c r="M461" s="279">
        <v>12681</v>
      </c>
      <c r="O461" s="281">
        <v>0</v>
      </c>
      <c r="P461" s="282">
        <v>0</v>
      </c>
      <c r="Q461" s="205">
        <v>0.09</v>
      </c>
      <c r="R461" s="205">
        <v>3.6949164332799466E-3</v>
      </c>
      <c r="S461" s="272">
        <f t="shared" si="38"/>
        <v>0</v>
      </c>
      <c r="U461" s="287">
        <v>11788</v>
      </c>
      <c r="V461" s="288">
        <v>0</v>
      </c>
      <c r="W461" s="288">
        <v>0</v>
      </c>
      <c r="X461" s="288">
        <v>0</v>
      </c>
      <c r="Y461" s="288">
        <v>893</v>
      </c>
      <c r="Z461" s="279">
        <f t="shared" si="39"/>
        <v>12681</v>
      </c>
      <c r="AB461" s="275">
        <v>0</v>
      </c>
      <c r="AC461" s="204">
        <v>0</v>
      </c>
      <c r="AD461" s="202">
        <v>0</v>
      </c>
      <c r="AE461" s="202">
        <v>0</v>
      </c>
      <c r="AF461" s="276">
        <v>0</v>
      </c>
      <c r="AH461" s="227">
        <f t="shared" si="35"/>
        <v>0</v>
      </c>
      <c r="AI461" s="228">
        <f t="shared" si="36"/>
        <v>0</v>
      </c>
      <c r="AJ461" s="229">
        <f t="shared" si="37"/>
        <v>0</v>
      </c>
      <c r="AN461" s="138"/>
      <c r="AO461" s="138"/>
      <c r="AP461" s="138"/>
      <c r="AQ461" s="138"/>
      <c r="AR461" s="138"/>
      <c r="AS461" s="138"/>
      <c r="AT461" s="138"/>
      <c r="AU461" s="138"/>
    </row>
    <row r="462" spans="1:47" s="139" customFormat="1" ht="13.8" x14ac:dyDescent="0.3">
      <c r="A462" s="277">
        <v>474</v>
      </c>
      <c r="B462" s="211">
        <v>474097610</v>
      </c>
      <c r="C462" s="212" t="s">
        <v>244</v>
      </c>
      <c r="D462" s="211">
        <v>97</v>
      </c>
      <c r="E462" s="212" t="s">
        <v>245</v>
      </c>
      <c r="F462" s="211">
        <v>610</v>
      </c>
      <c r="G462" s="212" t="s">
        <v>158</v>
      </c>
      <c r="H462" s="297">
        <v>6</v>
      </c>
      <c r="I462" s="202">
        <v>10744</v>
      </c>
      <c r="J462" s="202">
        <v>1924</v>
      </c>
      <c r="K462" s="202">
        <v>0</v>
      </c>
      <c r="L462" s="202">
        <v>893</v>
      </c>
      <c r="M462" s="279">
        <v>13561</v>
      </c>
      <c r="O462" s="281">
        <v>0</v>
      </c>
      <c r="P462" s="282">
        <v>0</v>
      </c>
      <c r="Q462" s="205">
        <v>0.09</v>
      </c>
      <c r="R462" s="205">
        <v>4.8403067008126899E-3</v>
      </c>
      <c r="S462" s="272">
        <f t="shared" si="38"/>
        <v>0</v>
      </c>
      <c r="U462" s="287">
        <v>76008</v>
      </c>
      <c r="V462" s="288">
        <v>0</v>
      </c>
      <c r="W462" s="288">
        <v>0</v>
      </c>
      <c r="X462" s="288">
        <v>0</v>
      </c>
      <c r="Y462" s="288">
        <v>5358</v>
      </c>
      <c r="Z462" s="279">
        <f t="shared" si="39"/>
        <v>81366</v>
      </c>
      <c r="AB462" s="275">
        <v>0</v>
      </c>
      <c r="AC462" s="204">
        <v>0</v>
      </c>
      <c r="AD462" s="202">
        <v>0</v>
      </c>
      <c r="AE462" s="202">
        <v>0</v>
      </c>
      <c r="AF462" s="276">
        <v>0</v>
      </c>
      <c r="AH462" s="227">
        <f t="shared" si="35"/>
        <v>0</v>
      </c>
      <c r="AI462" s="228">
        <f t="shared" si="36"/>
        <v>0</v>
      </c>
      <c r="AJ462" s="229">
        <f t="shared" si="37"/>
        <v>0</v>
      </c>
      <c r="AN462" s="138"/>
      <c r="AO462" s="138"/>
      <c r="AP462" s="138"/>
      <c r="AQ462" s="138"/>
      <c r="AR462" s="138"/>
      <c r="AS462" s="138"/>
      <c r="AT462" s="138"/>
      <c r="AU462" s="138"/>
    </row>
    <row r="463" spans="1:47" s="139" customFormat="1" ht="13.8" x14ac:dyDescent="0.3">
      <c r="A463" s="277">
        <v>474</v>
      </c>
      <c r="B463" s="211">
        <v>474097615</v>
      </c>
      <c r="C463" s="212" t="s">
        <v>244</v>
      </c>
      <c r="D463" s="211">
        <v>97</v>
      </c>
      <c r="E463" s="212" t="s">
        <v>245</v>
      </c>
      <c r="F463" s="211">
        <v>615</v>
      </c>
      <c r="G463" s="212" t="s">
        <v>257</v>
      </c>
      <c r="H463" s="297">
        <v>1</v>
      </c>
      <c r="I463" s="202">
        <v>11211.879177215191</v>
      </c>
      <c r="J463" s="202">
        <v>1372</v>
      </c>
      <c r="K463" s="202">
        <v>0</v>
      </c>
      <c r="L463" s="202">
        <v>893</v>
      </c>
      <c r="M463" s="279">
        <v>13476.879177215191</v>
      </c>
      <c r="O463" s="281">
        <v>0</v>
      </c>
      <c r="P463" s="282">
        <v>0</v>
      </c>
      <c r="Q463" s="205">
        <v>0.18</v>
      </c>
      <c r="R463" s="205">
        <v>5.6707224111470823E-4</v>
      </c>
      <c r="S463" s="272">
        <f t="shared" si="38"/>
        <v>0</v>
      </c>
      <c r="U463" s="287">
        <v>12584</v>
      </c>
      <c r="V463" s="288">
        <v>0</v>
      </c>
      <c r="W463" s="288">
        <v>0</v>
      </c>
      <c r="X463" s="288">
        <v>0</v>
      </c>
      <c r="Y463" s="288">
        <v>893</v>
      </c>
      <c r="Z463" s="279">
        <f t="shared" si="39"/>
        <v>13477</v>
      </c>
      <c r="AB463" s="275">
        <v>0</v>
      </c>
      <c r="AC463" s="204">
        <v>0</v>
      </c>
      <c r="AD463" s="202">
        <v>0</v>
      </c>
      <c r="AE463" s="202">
        <v>0</v>
      </c>
      <c r="AF463" s="276">
        <v>0</v>
      </c>
      <c r="AH463" s="227">
        <f t="shared" si="35"/>
        <v>0</v>
      </c>
      <c r="AI463" s="228">
        <f t="shared" si="36"/>
        <v>0</v>
      </c>
      <c r="AJ463" s="229">
        <f t="shared" si="37"/>
        <v>0</v>
      </c>
      <c r="AN463" s="138"/>
      <c r="AO463" s="138"/>
      <c r="AP463" s="138"/>
      <c r="AQ463" s="138"/>
      <c r="AR463" s="138"/>
      <c r="AS463" s="138"/>
      <c r="AT463" s="138"/>
      <c r="AU463" s="138"/>
    </row>
    <row r="464" spans="1:47" s="139" customFormat="1" ht="13.8" x14ac:dyDescent="0.3">
      <c r="A464" s="277">
        <v>474</v>
      </c>
      <c r="B464" s="211">
        <v>474097616</v>
      </c>
      <c r="C464" s="212" t="s">
        <v>244</v>
      </c>
      <c r="D464" s="211">
        <v>97</v>
      </c>
      <c r="E464" s="212" t="s">
        <v>245</v>
      </c>
      <c r="F464" s="211">
        <v>616</v>
      </c>
      <c r="G464" s="212" t="s">
        <v>133</v>
      </c>
      <c r="H464" s="297">
        <v>1</v>
      </c>
      <c r="I464" s="202">
        <v>10127</v>
      </c>
      <c r="J464" s="202">
        <v>3406</v>
      </c>
      <c r="K464" s="202">
        <v>0</v>
      </c>
      <c r="L464" s="202">
        <v>893</v>
      </c>
      <c r="M464" s="279">
        <v>14426</v>
      </c>
      <c r="O464" s="281">
        <v>0</v>
      </c>
      <c r="P464" s="282">
        <v>0</v>
      </c>
      <c r="Q464" s="205">
        <v>0.09</v>
      </c>
      <c r="R464" s="205">
        <v>3.4879428023482845E-2</v>
      </c>
      <c r="S464" s="272">
        <f t="shared" si="38"/>
        <v>0</v>
      </c>
      <c r="U464" s="287">
        <v>13533</v>
      </c>
      <c r="V464" s="288">
        <v>0</v>
      </c>
      <c r="W464" s="288">
        <v>0</v>
      </c>
      <c r="X464" s="288">
        <v>0</v>
      </c>
      <c r="Y464" s="288">
        <v>893</v>
      </c>
      <c r="Z464" s="279">
        <f t="shared" si="39"/>
        <v>14426</v>
      </c>
      <c r="AB464" s="275">
        <v>0</v>
      </c>
      <c r="AC464" s="204">
        <v>0</v>
      </c>
      <c r="AD464" s="202">
        <v>0</v>
      </c>
      <c r="AE464" s="202">
        <v>0</v>
      </c>
      <c r="AF464" s="276">
        <v>0</v>
      </c>
      <c r="AH464" s="227">
        <f t="shared" si="35"/>
        <v>0</v>
      </c>
      <c r="AI464" s="228">
        <f t="shared" si="36"/>
        <v>0</v>
      </c>
      <c r="AJ464" s="229">
        <f t="shared" si="37"/>
        <v>0</v>
      </c>
      <c r="AN464" s="138"/>
      <c r="AO464" s="138"/>
      <c r="AP464" s="138"/>
      <c r="AQ464" s="138"/>
      <c r="AR464" s="138"/>
      <c r="AS464" s="138"/>
      <c r="AT464" s="138"/>
      <c r="AU464" s="138"/>
    </row>
    <row r="465" spans="1:47" s="139" customFormat="1" ht="13.8" x14ac:dyDescent="0.3">
      <c r="A465" s="277">
        <v>474</v>
      </c>
      <c r="B465" s="211">
        <v>474097720</v>
      </c>
      <c r="C465" s="212" t="s">
        <v>244</v>
      </c>
      <c r="D465" s="211">
        <v>97</v>
      </c>
      <c r="E465" s="212" t="s">
        <v>245</v>
      </c>
      <c r="F465" s="211">
        <v>720</v>
      </c>
      <c r="G465" s="212" t="s">
        <v>60</v>
      </c>
      <c r="H465" s="297">
        <v>8</v>
      </c>
      <c r="I465" s="202">
        <v>9946</v>
      </c>
      <c r="J465" s="202">
        <v>2305</v>
      </c>
      <c r="K465" s="202">
        <v>0</v>
      </c>
      <c r="L465" s="202">
        <v>893</v>
      </c>
      <c r="M465" s="279">
        <v>13144</v>
      </c>
      <c r="O465" s="281">
        <v>0</v>
      </c>
      <c r="P465" s="282">
        <v>0</v>
      </c>
      <c r="Q465" s="205">
        <v>0.09</v>
      </c>
      <c r="R465" s="205">
        <v>9.9054735750318239E-3</v>
      </c>
      <c r="S465" s="272">
        <f t="shared" si="38"/>
        <v>0</v>
      </c>
      <c r="U465" s="287">
        <v>98008</v>
      </c>
      <c r="V465" s="288">
        <v>0</v>
      </c>
      <c r="W465" s="288">
        <v>0</v>
      </c>
      <c r="X465" s="288">
        <v>0</v>
      </c>
      <c r="Y465" s="288">
        <v>7144</v>
      </c>
      <c r="Z465" s="279">
        <f t="shared" si="39"/>
        <v>105152</v>
      </c>
      <c r="AB465" s="275">
        <v>0</v>
      </c>
      <c r="AC465" s="204">
        <v>0</v>
      </c>
      <c r="AD465" s="202">
        <v>0</v>
      </c>
      <c r="AE465" s="202">
        <v>0</v>
      </c>
      <c r="AF465" s="276">
        <v>0</v>
      </c>
      <c r="AH465" s="227">
        <f t="shared" si="35"/>
        <v>0</v>
      </c>
      <c r="AI465" s="228">
        <f t="shared" si="36"/>
        <v>0</v>
      </c>
      <c r="AJ465" s="229">
        <f t="shared" si="37"/>
        <v>0</v>
      </c>
      <c r="AN465" s="138"/>
      <c r="AO465" s="138"/>
      <c r="AP465" s="138"/>
      <c r="AQ465" s="138"/>
      <c r="AR465" s="138"/>
      <c r="AS465" s="138"/>
      <c r="AT465" s="138"/>
      <c r="AU465" s="138"/>
    </row>
    <row r="466" spans="1:47" s="139" customFormat="1" ht="13.8" x14ac:dyDescent="0.3">
      <c r="A466" s="277">
        <v>474</v>
      </c>
      <c r="B466" s="211">
        <v>474097735</v>
      </c>
      <c r="C466" s="212" t="s">
        <v>244</v>
      </c>
      <c r="D466" s="211">
        <v>97</v>
      </c>
      <c r="E466" s="212" t="s">
        <v>245</v>
      </c>
      <c r="F466" s="211">
        <v>735</v>
      </c>
      <c r="G466" s="212" t="s">
        <v>138</v>
      </c>
      <c r="H466" s="297">
        <v>19</v>
      </c>
      <c r="I466" s="202">
        <v>9871</v>
      </c>
      <c r="J466" s="202">
        <v>4103</v>
      </c>
      <c r="K466" s="202">
        <v>0</v>
      </c>
      <c r="L466" s="202">
        <v>893</v>
      </c>
      <c r="M466" s="279">
        <v>14867</v>
      </c>
      <c r="O466" s="281">
        <v>0</v>
      </c>
      <c r="P466" s="282">
        <v>0</v>
      </c>
      <c r="Q466" s="205">
        <v>0.09</v>
      </c>
      <c r="R466" s="205">
        <v>2.0793737622488116E-2</v>
      </c>
      <c r="S466" s="272">
        <f t="shared" si="38"/>
        <v>0</v>
      </c>
      <c r="U466" s="287">
        <v>265506</v>
      </c>
      <c r="V466" s="288">
        <v>0</v>
      </c>
      <c r="W466" s="288">
        <v>0</v>
      </c>
      <c r="X466" s="288">
        <v>0</v>
      </c>
      <c r="Y466" s="288">
        <v>16967</v>
      </c>
      <c r="Z466" s="279">
        <f t="shared" si="39"/>
        <v>282473</v>
      </c>
      <c r="AB466" s="275">
        <v>0</v>
      </c>
      <c r="AC466" s="204">
        <v>0</v>
      </c>
      <c r="AD466" s="202">
        <v>0</v>
      </c>
      <c r="AE466" s="202">
        <v>0</v>
      </c>
      <c r="AF466" s="276">
        <v>0</v>
      </c>
      <c r="AH466" s="227">
        <f t="shared" si="35"/>
        <v>0</v>
      </c>
      <c r="AI466" s="228">
        <f t="shared" si="36"/>
        <v>0</v>
      </c>
      <c r="AJ466" s="229">
        <f t="shared" si="37"/>
        <v>0</v>
      </c>
      <c r="AN466" s="138"/>
      <c r="AO466" s="138"/>
      <c r="AP466" s="138"/>
      <c r="AQ466" s="138"/>
      <c r="AR466" s="138"/>
      <c r="AS466" s="138"/>
      <c r="AT466" s="138"/>
      <c r="AU466" s="138"/>
    </row>
    <row r="467" spans="1:47" s="139" customFormat="1" ht="13.8" x14ac:dyDescent="0.3">
      <c r="A467" s="277">
        <v>474</v>
      </c>
      <c r="B467" s="211">
        <v>474097753</v>
      </c>
      <c r="C467" s="212" t="s">
        <v>244</v>
      </c>
      <c r="D467" s="211">
        <v>97</v>
      </c>
      <c r="E467" s="212" t="s">
        <v>245</v>
      </c>
      <c r="F467" s="211">
        <v>753</v>
      </c>
      <c r="G467" s="212" t="s">
        <v>248</v>
      </c>
      <c r="H467" s="297">
        <v>14</v>
      </c>
      <c r="I467" s="202">
        <v>9866</v>
      </c>
      <c r="J467" s="202">
        <v>3741</v>
      </c>
      <c r="K467" s="202">
        <v>0</v>
      </c>
      <c r="L467" s="202">
        <v>893</v>
      </c>
      <c r="M467" s="279">
        <v>14500</v>
      </c>
      <c r="O467" s="281">
        <v>0</v>
      </c>
      <c r="P467" s="282">
        <v>0</v>
      </c>
      <c r="Q467" s="205">
        <v>0.09</v>
      </c>
      <c r="R467" s="205">
        <v>8.9631121334326838E-3</v>
      </c>
      <c r="S467" s="272">
        <f t="shared" si="38"/>
        <v>0</v>
      </c>
      <c r="U467" s="287">
        <v>190498</v>
      </c>
      <c r="V467" s="288">
        <v>0</v>
      </c>
      <c r="W467" s="288">
        <v>0</v>
      </c>
      <c r="X467" s="288">
        <v>0</v>
      </c>
      <c r="Y467" s="288">
        <v>12502</v>
      </c>
      <c r="Z467" s="279">
        <f t="shared" si="39"/>
        <v>203000</v>
      </c>
      <c r="AB467" s="275">
        <v>0</v>
      </c>
      <c r="AC467" s="204">
        <v>0</v>
      </c>
      <c r="AD467" s="202">
        <v>0</v>
      </c>
      <c r="AE467" s="202">
        <v>0</v>
      </c>
      <c r="AF467" s="276">
        <v>0</v>
      </c>
      <c r="AH467" s="227">
        <f t="shared" si="35"/>
        <v>0</v>
      </c>
      <c r="AI467" s="228">
        <f t="shared" si="36"/>
        <v>0</v>
      </c>
      <c r="AJ467" s="229">
        <f t="shared" si="37"/>
        <v>0</v>
      </c>
      <c r="AN467" s="138"/>
      <c r="AO467" s="138"/>
      <c r="AP467" s="138"/>
      <c r="AQ467" s="138"/>
      <c r="AR467" s="138"/>
      <c r="AS467" s="138"/>
      <c r="AT467" s="138"/>
      <c r="AU467" s="138"/>
    </row>
    <row r="468" spans="1:47" s="139" customFormat="1" ht="13.8" x14ac:dyDescent="0.3">
      <c r="A468" s="277">
        <v>474</v>
      </c>
      <c r="B468" s="211">
        <v>474097775</v>
      </c>
      <c r="C468" s="212" t="s">
        <v>244</v>
      </c>
      <c r="D468" s="211">
        <v>97</v>
      </c>
      <c r="E468" s="212" t="s">
        <v>245</v>
      </c>
      <c r="F468" s="211">
        <v>775</v>
      </c>
      <c r="G468" s="212" t="s">
        <v>77</v>
      </c>
      <c r="H468" s="297">
        <v>4</v>
      </c>
      <c r="I468" s="202">
        <v>9784</v>
      </c>
      <c r="J468" s="202">
        <v>2092</v>
      </c>
      <c r="K468" s="202">
        <v>0</v>
      </c>
      <c r="L468" s="202">
        <v>893</v>
      </c>
      <c r="M468" s="279">
        <v>12769</v>
      </c>
      <c r="O468" s="281">
        <v>0</v>
      </c>
      <c r="P468" s="282">
        <v>0</v>
      </c>
      <c r="Q468" s="205">
        <v>0.09</v>
      </c>
      <c r="R468" s="205">
        <v>4.8430225678268643E-3</v>
      </c>
      <c r="S468" s="272">
        <f t="shared" si="38"/>
        <v>0</v>
      </c>
      <c r="U468" s="287">
        <v>47504</v>
      </c>
      <c r="V468" s="288">
        <v>0</v>
      </c>
      <c r="W468" s="288">
        <v>0</v>
      </c>
      <c r="X468" s="288">
        <v>0</v>
      </c>
      <c r="Y468" s="288">
        <v>3572</v>
      </c>
      <c r="Z468" s="279">
        <f t="shared" si="39"/>
        <v>51076</v>
      </c>
      <c r="AB468" s="275">
        <v>0</v>
      </c>
      <c r="AC468" s="204">
        <v>0</v>
      </c>
      <c r="AD468" s="202">
        <v>0</v>
      </c>
      <c r="AE468" s="202">
        <v>0</v>
      </c>
      <c r="AF468" s="276">
        <v>0</v>
      </c>
      <c r="AH468" s="227">
        <f t="shared" si="35"/>
        <v>0</v>
      </c>
      <c r="AI468" s="228">
        <f t="shared" si="36"/>
        <v>0</v>
      </c>
      <c r="AJ468" s="229">
        <f t="shared" si="37"/>
        <v>0</v>
      </c>
      <c r="AN468" s="138"/>
      <c r="AO468" s="138"/>
      <c r="AP468" s="138"/>
      <c r="AQ468" s="138"/>
      <c r="AR468" s="138"/>
      <c r="AS468" s="138"/>
      <c r="AT468" s="138"/>
      <c r="AU468" s="138"/>
    </row>
    <row r="469" spans="1:47" s="139" customFormat="1" ht="13.8" x14ac:dyDescent="0.3">
      <c r="A469" s="277">
        <v>478</v>
      </c>
      <c r="B469" s="211">
        <v>478352064</v>
      </c>
      <c r="C469" s="212" t="s">
        <v>249</v>
      </c>
      <c r="D469" s="211">
        <v>352</v>
      </c>
      <c r="E469" s="212" t="s">
        <v>198</v>
      </c>
      <c r="F469" s="211">
        <v>64</v>
      </c>
      <c r="G469" s="212" t="s">
        <v>121</v>
      </c>
      <c r="H469" s="297">
        <v>3</v>
      </c>
      <c r="I469" s="202">
        <v>8997</v>
      </c>
      <c r="J469" s="202">
        <v>1493</v>
      </c>
      <c r="K469" s="202">
        <v>0</v>
      </c>
      <c r="L469" s="202">
        <v>893</v>
      </c>
      <c r="M469" s="279">
        <v>11383</v>
      </c>
      <c r="O469" s="281">
        <v>0</v>
      </c>
      <c r="P469" s="282">
        <v>0</v>
      </c>
      <c r="Q469" s="205">
        <v>0.18</v>
      </c>
      <c r="R469" s="205">
        <v>3.127460392934913E-2</v>
      </c>
      <c r="S469" s="272">
        <f t="shared" si="38"/>
        <v>0</v>
      </c>
      <c r="U469" s="287">
        <v>31470</v>
      </c>
      <c r="V469" s="288">
        <v>0</v>
      </c>
      <c r="W469" s="288">
        <v>0</v>
      </c>
      <c r="X469" s="288">
        <v>0</v>
      </c>
      <c r="Y469" s="288">
        <v>2679</v>
      </c>
      <c r="Z469" s="279">
        <f t="shared" si="39"/>
        <v>34149</v>
      </c>
      <c r="AB469" s="275">
        <v>0</v>
      </c>
      <c r="AC469" s="204">
        <v>0</v>
      </c>
      <c r="AD469" s="202">
        <v>0</v>
      </c>
      <c r="AE469" s="202">
        <v>0</v>
      </c>
      <c r="AF469" s="276">
        <v>0</v>
      </c>
      <c r="AH469" s="227">
        <f t="shared" si="35"/>
        <v>0</v>
      </c>
      <c r="AI469" s="228">
        <f t="shared" si="36"/>
        <v>0</v>
      </c>
      <c r="AJ469" s="229">
        <f t="shared" si="37"/>
        <v>0</v>
      </c>
      <c r="AN469" s="138"/>
      <c r="AO469" s="138"/>
      <c r="AP469" s="138"/>
      <c r="AQ469" s="138"/>
      <c r="AR469" s="138"/>
      <c r="AS469" s="138"/>
      <c r="AT469" s="138"/>
      <c r="AU469" s="138"/>
    </row>
    <row r="470" spans="1:47" s="139" customFormat="1" ht="13.8" x14ac:dyDescent="0.3">
      <c r="A470" s="277">
        <v>478</v>
      </c>
      <c r="B470" s="211">
        <v>478352067</v>
      </c>
      <c r="C470" s="212" t="s">
        <v>249</v>
      </c>
      <c r="D470" s="211">
        <v>352</v>
      </c>
      <c r="E470" s="212" t="s">
        <v>198</v>
      </c>
      <c r="F470" s="211">
        <v>67</v>
      </c>
      <c r="G470" s="212" t="s">
        <v>102</v>
      </c>
      <c r="H470" s="297">
        <v>1</v>
      </c>
      <c r="I470" s="202">
        <v>9648.3015481634666</v>
      </c>
      <c r="J470" s="202">
        <v>9662</v>
      </c>
      <c r="K470" s="202">
        <v>0</v>
      </c>
      <c r="L470" s="202">
        <v>893</v>
      </c>
      <c r="M470" s="279">
        <v>20203.301548163465</v>
      </c>
      <c r="O470" s="281">
        <v>0</v>
      </c>
      <c r="P470" s="282">
        <v>0</v>
      </c>
      <c r="Q470" s="205">
        <v>0.09</v>
      </c>
      <c r="R470" s="205">
        <v>9.5495429265851162E-4</v>
      </c>
      <c r="S470" s="272">
        <f t="shared" si="38"/>
        <v>0</v>
      </c>
      <c r="U470" s="287">
        <v>19310</v>
      </c>
      <c r="V470" s="288">
        <v>0</v>
      </c>
      <c r="W470" s="288">
        <v>0</v>
      </c>
      <c r="X470" s="288">
        <v>0</v>
      </c>
      <c r="Y470" s="288">
        <v>893</v>
      </c>
      <c r="Z470" s="279">
        <f t="shared" si="39"/>
        <v>20203</v>
      </c>
      <c r="AB470" s="275">
        <v>0</v>
      </c>
      <c r="AC470" s="204">
        <v>0</v>
      </c>
      <c r="AD470" s="202">
        <v>0</v>
      </c>
      <c r="AE470" s="202">
        <v>0</v>
      </c>
      <c r="AF470" s="276">
        <v>0</v>
      </c>
      <c r="AH470" s="227">
        <f t="shared" si="35"/>
        <v>0</v>
      </c>
      <c r="AI470" s="228">
        <f t="shared" si="36"/>
        <v>0</v>
      </c>
      <c r="AJ470" s="229">
        <f t="shared" si="37"/>
        <v>0</v>
      </c>
      <c r="AN470" s="138"/>
      <c r="AO470" s="138"/>
      <c r="AP470" s="138"/>
      <c r="AQ470" s="138"/>
      <c r="AR470" s="138"/>
      <c r="AS470" s="138"/>
      <c r="AT470" s="138"/>
      <c r="AU470" s="138"/>
    </row>
    <row r="471" spans="1:47" s="139" customFormat="1" ht="13.8" x14ac:dyDescent="0.3">
      <c r="A471" s="277">
        <v>478</v>
      </c>
      <c r="B471" s="211">
        <v>478352097</v>
      </c>
      <c r="C471" s="212" t="s">
        <v>249</v>
      </c>
      <c r="D471" s="211">
        <v>352</v>
      </c>
      <c r="E471" s="212" t="s">
        <v>198</v>
      </c>
      <c r="F471" s="211">
        <v>97</v>
      </c>
      <c r="G471" s="212" t="s">
        <v>245</v>
      </c>
      <c r="H471" s="297">
        <v>3</v>
      </c>
      <c r="I471" s="202">
        <v>11278</v>
      </c>
      <c r="J471" s="202">
        <v>0</v>
      </c>
      <c r="K471" s="202">
        <v>0</v>
      </c>
      <c r="L471" s="202">
        <v>893</v>
      </c>
      <c r="M471" s="279">
        <v>12171</v>
      </c>
      <c r="O471" s="281">
        <v>0</v>
      </c>
      <c r="P471" s="282">
        <v>0</v>
      </c>
      <c r="Q471" s="205">
        <v>0.18</v>
      </c>
      <c r="R471" s="205">
        <v>3.5500118978407255E-2</v>
      </c>
      <c r="S471" s="272">
        <f t="shared" si="38"/>
        <v>0</v>
      </c>
      <c r="U471" s="287">
        <v>33834</v>
      </c>
      <c r="V471" s="288">
        <v>0</v>
      </c>
      <c r="W471" s="288">
        <v>0</v>
      </c>
      <c r="X471" s="288">
        <v>0</v>
      </c>
      <c r="Y471" s="288">
        <v>2679</v>
      </c>
      <c r="Z471" s="279">
        <f t="shared" si="39"/>
        <v>36513</v>
      </c>
      <c r="AB471" s="275">
        <v>0</v>
      </c>
      <c r="AC471" s="204">
        <v>0</v>
      </c>
      <c r="AD471" s="202">
        <v>0</v>
      </c>
      <c r="AE471" s="202">
        <v>0</v>
      </c>
      <c r="AF471" s="276">
        <v>0</v>
      </c>
      <c r="AH471" s="227">
        <f t="shared" si="35"/>
        <v>0</v>
      </c>
      <c r="AI471" s="228">
        <f t="shared" si="36"/>
        <v>0</v>
      </c>
      <c r="AJ471" s="229">
        <f t="shared" si="37"/>
        <v>0</v>
      </c>
      <c r="AN471" s="138"/>
      <c r="AO471" s="138"/>
      <c r="AP471" s="138"/>
      <c r="AQ471" s="138"/>
      <c r="AR471" s="138"/>
      <c r="AS471" s="138"/>
      <c r="AT471" s="138"/>
      <c r="AU471" s="138"/>
    </row>
    <row r="472" spans="1:47" s="139" customFormat="1" ht="13.8" x14ac:dyDescent="0.3">
      <c r="A472" s="277">
        <v>478</v>
      </c>
      <c r="B472" s="211">
        <v>478352125</v>
      </c>
      <c r="C472" s="212" t="s">
        <v>249</v>
      </c>
      <c r="D472" s="211">
        <v>352</v>
      </c>
      <c r="E472" s="212" t="s">
        <v>198</v>
      </c>
      <c r="F472" s="211">
        <v>125</v>
      </c>
      <c r="G472" s="212" t="s">
        <v>154</v>
      </c>
      <c r="H472" s="297">
        <v>17</v>
      </c>
      <c r="I472" s="202">
        <v>9537</v>
      </c>
      <c r="J472" s="202">
        <v>5236</v>
      </c>
      <c r="K472" s="202">
        <v>0</v>
      </c>
      <c r="L472" s="202">
        <v>893</v>
      </c>
      <c r="M472" s="279">
        <v>15666</v>
      </c>
      <c r="O472" s="281">
        <v>0</v>
      </c>
      <c r="P472" s="282">
        <v>0</v>
      </c>
      <c r="Q472" s="205">
        <v>0.09</v>
      </c>
      <c r="R472" s="205">
        <v>1.6918851860344909E-2</v>
      </c>
      <c r="S472" s="272">
        <f t="shared" si="38"/>
        <v>0</v>
      </c>
      <c r="U472" s="287">
        <v>251141</v>
      </c>
      <c r="V472" s="288">
        <v>0</v>
      </c>
      <c r="W472" s="288">
        <v>0</v>
      </c>
      <c r="X472" s="288">
        <v>0</v>
      </c>
      <c r="Y472" s="288">
        <v>15181</v>
      </c>
      <c r="Z472" s="279">
        <f t="shared" si="39"/>
        <v>266322</v>
      </c>
      <c r="AB472" s="275">
        <v>0</v>
      </c>
      <c r="AC472" s="204">
        <v>0</v>
      </c>
      <c r="AD472" s="202">
        <v>0</v>
      </c>
      <c r="AE472" s="202">
        <v>0</v>
      </c>
      <c r="AF472" s="276">
        <v>0</v>
      </c>
      <c r="AH472" s="227">
        <f t="shared" si="35"/>
        <v>0</v>
      </c>
      <c r="AI472" s="228">
        <f t="shared" si="36"/>
        <v>0</v>
      </c>
      <c r="AJ472" s="229">
        <f t="shared" si="37"/>
        <v>0</v>
      </c>
      <c r="AN472" s="138"/>
      <c r="AO472" s="138"/>
      <c r="AP472" s="138"/>
      <c r="AQ472" s="138"/>
      <c r="AR472" s="138"/>
      <c r="AS472" s="138"/>
      <c r="AT472" s="138"/>
      <c r="AU472" s="138"/>
    </row>
    <row r="473" spans="1:47" s="139" customFormat="1" ht="13.8" x14ac:dyDescent="0.3">
      <c r="A473" s="277">
        <v>478</v>
      </c>
      <c r="B473" s="211">
        <v>478352153</v>
      </c>
      <c r="C473" s="212" t="s">
        <v>249</v>
      </c>
      <c r="D473" s="211">
        <v>352</v>
      </c>
      <c r="E473" s="212" t="s">
        <v>198</v>
      </c>
      <c r="F473" s="211">
        <v>153</v>
      </c>
      <c r="G473" s="212" t="s">
        <v>124</v>
      </c>
      <c r="H473" s="297">
        <v>51</v>
      </c>
      <c r="I473" s="202">
        <v>9920</v>
      </c>
      <c r="J473" s="202">
        <v>261</v>
      </c>
      <c r="K473" s="202">
        <v>0</v>
      </c>
      <c r="L473" s="202">
        <v>893</v>
      </c>
      <c r="M473" s="279">
        <v>11074</v>
      </c>
      <c r="O473" s="281">
        <v>0</v>
      </c>
      <c r="P473" s="282">
        <v>0</v>
      </c>
      <c r="Q473" s="205">
        <v>0.09</v>
      </c>
      <c r="R473" s="205">
        <v>1.2929724306354589E-2</v>
      </c>
      <c r="S473" s="272">
        <f t="shared" si="38"/>
        <v>0</v>
      </c>
      <c r="U473" s="287">
        <v>519231</v>
      </c>
      <c r="V473" s="288">
        <v>0</v>
      </c>
      <c r="W473" s="288">
        <v>0</v>
      </c>
      <c r="X473" s="288">
        <v>0</v>
      </c>
      <c r="Y473" s="288">
        <v>45543</v>
      </c>
      <c r="Z473" s="279">
        <f t="shared" si="39"/>
        <v>564774</v>
      </c>
      <c r="AB473" s="275">
        <v>0</v>
      </c>
      <c r="AC473" s="204">
        <v>0</v>
      </c>
      <c r="AD473" s="202">
        <v>0</v>
      </c>
      <c r="AE473" s="202">
        <v>0</v>
      </c>
      <c r="AF473" s="276">
        <v>0</v>
      </c>
      <c r="AH473" s="227">
        <f t="shared" si="35"/>
        <v>0</v>
      </c>
      <c r="AI473" s="228">
        <f t="shared" si="36"/>
        <v>0</v>
      </c>
      <c r="AJ473" s="229">
        <f t="shared" si="37"/>
        <v>0</v>
      </c>
      <c r="AN473" s="138"/>
      <c r="AO473" s="138"/>
      <c r="AP473" s="138"/>
      <c r="AQ473" s="138"/>
      <c r="AR473" s="138"/>
      <c r="AS473" s="138"/>
      <c r="AT473" s="138"/>
      <c r="AU473" s="138"/>
    </row>
    <row r="474" spans="1:47" s="139" customFormat="1" ht="13.8" x14ac:dyDescent="0.3">
      <c r="A474" s="277">
        <v>478</v>
      </c>
      <c r="B474" s="211">
        <v>478352158</v>
      </c>
      <c r="C474" s="212" t="s">
        <v>249</v>
      </c>
      <c r="D474" s="211">
        <v>352</v>
      </c>
      <c r="E474" s="212" t="s">
        <v>198</v>
      </c>
      <c r="F474" s="211">
        <v>158</v>
      </c>
      <c r="G474" s="212" t="s">
        <v>125</v>
      </c>
      <c r="H474" s="297">
        <v>57</v>
      </c>
      <c r="I474" s="202">
        <v>9810</v>
      </c>
      <c r="J474" s="202">
        <v>4994</v>
      </c>
      <c r="K474" s="202">
        <v>0</v>
      </c>
      <c r="L474" s="202">
        <v>893</v>
      </c>
      <c r="M474" s="279">
        <v>15697</v>
      </c>
      <c r="O474" s="281">
        <v>0</v>
      </c>
      <c r="P474" s="282">
        <v>0</v>
      </c>
      <c r="Q474" s="205">
        <v>0.09</v>
      </c>
      <c r="R474" s="205">
        <v>3.5480498223544418E-2</v>
      </c>
      <c r="S474" s="272">
        <f t="shared" si="38"/>
        <v>0</v>
      </c>
      <c r="U474" s="287">
        <v>843828</v>
      </c>
      <c r="V474" s="288">
        <v>0</v>
      </c>
      <c r="W474" s="288">
        <v>0</v>
      </c>
      <c r="X474" s="288">
        <v>0</v>
      </c>
      <c r="Y474" s="288">
        <v>50901</v>
      </c>
      <c r="Z474" s="279">
        <f t="shared" si="39"/>
        <v>894729</v>
      </c>
      <c r="AB474" s="275">
        <v>0</v>
      </c>
      <c r="AC474" s="204">
        <v>0</v>
      </c>
      <c r="AD474" s="202">
        <v>0</v>
      </c>
      <c r="AE474" s="202">
        <v>0</v>
      </c>
      <c r="AF474" s="276">
        <v>0</v>
      </c>
      <c r="AH474" s="227">
        <f t="shared" si="35"/>
        <v>0</v>
      </c>
      <c r="AI474" s="228">
        <f t="shared" si="36"/>
        <v>0</v>
      </c>
      <c r="AJ474" s="229">
        <f t="shared" si="37"/>
        <v>0</v>
      </c>
      <c r="AN474" s="138"/>
      <c r="AO474" s="138"/>
      <c r="AP474" s="138"/>
      <c r="AQ474" s="138"/>
      <c r="AR474" s="138"/>
      <c r="AS474" s="138"/>
      <c r="AT474" s="138"/>
      <c r="AU474" s="138"/>
    </row>
    <row r="475" spans="1:47" s="139" customFormat="1" ht="13.8" x14ac:dyDescent="0.3">
      <c r="A475" s="277">
        <v>478</v>
      </c>
      <c r="B475" s="211">
        <v>478352162</v>
      </c>
      <c r="C475" s="212" t="s">
        <v>249</v>
      </c>
      <c r="D475" s="211">
        <v>352</v>
      </c>
      <c r="E475" s="212" t="s">
        <v>198</v>
      </c>
      <c r="F475" s="211">
        <v>162</v>
      </c>
      <c r="G475" s="212" t="s">
        <v>179</v>
      </c>
      <c r="H475" s="297">
        <v>11</v>
      </c>
      <c r="I475" s="202">
        <v>9898</v>
      </c>
      <c r="J475" s="202">
        <v>2463</v>
      </c>
      <c r="K475" s="202">
        <v>0</v>
      </c>
      <c r="L475" s="202">
        <v>893</v>
      </c>
      <c r="M475" s="279">
        <v>13254</v>
      </c>
      <c r="O475" s="281">
        <v>0</v>
      </c>
      <c r="P475" s="282">
        <v>0</v>
      </c>
      <c r="Q475" s="205">
        <v>0.09</v>
      </c>
      <c r="R475" s="205">
        <v>1.4610878276987881E-2</v>
      </c>
      <c r="S475" s="272">
        <f t="shared" si="38"/>
        <v>0</v>
      </c>
      <c r="U475" s="287">
        <v>135971</v>
      </c>
      <c r="V475" s="288">
        <v>0</v>
      </c>
      <c r="W475" s="288">
        <v>0</v>
      </c>
      <c r="X475" s="288">
        <v>0</v>
      </c>
      <c r="Y475" s="288">
        <v>9823</v>
      </c>
      <c r="Z475" s="279">
        <f t="shared" si="39"/>
        <v>145794</v>
      </c>
      <c r="AB475" s="275">
        <v>0</v>
      </c>
      <c r="AC475" s="204">
        <v>0</v>
      </c>
      <c r="AD475" s="202">
        <v>0</v>
      </c>
      <c r="AE475" s="202">
        <v>0</v>
      </c>
      <c r="AF475" s="276">
        <v>0</v>
      </c>
      <c r="AH475" s="227">
        <f t="shared" si="35"/>
        <v>0</v>
      </c>
      <c r="AI475" s="228">
        <f t="shared" si="36"/>
        <v>0</v>
      </c>
      <c r="AJ475" s="229">
        <f t="shared" si="37"/>
        <v>0</v>
      </c>
      <c r="AN475" s="138"/>
      <c r="AO475" s="138"/>
      <c r="AP475" s="138"/>
      <c r="AQ475" s="138"/>
      <c r="AR475" s="138"/>
      <c r="AS475" s="138"/>
      <c r="AT475" s="138"/>
      <c r="AU475" s="138"/>
    </row>
    <row r="476" spans="1:47" s="139" customFormat="1" ht="13.8" x14ac:dyDescent="0.3">
      <c r="A476" s="277">
        <v>478</v>
      </c>
      <c r="B476" s="211">
        <v>478352170</v>
      </c>
      <c r="C476" s="212" t="s">
        <v>249</v>
      </c>
      <c r="D476" s="211">
        <v>352</v>
      </c>
      <c r="E476" s="212" t="s">
        <v>198</v>
      </c>
      <c r="F476" s="211">
        <v>170</v>
      </c>
      <c r="G476" s="212" t="s">
        <v>87</v>
      </c>
      <c r="H476" s="297">
        <v>1</v>
      </c>
      <c r="I476" s="202">
        <v>8424</v>
      </c>
      <c r="J476" s="202">
        <v>2859</v>
      </c>
      <c r="K476" s="202">
        <v>0</v>
      </c>
      <c r="L476" s="202">
        <v>893</v>
      </c>
      <c r="M476" s="279">
        <v>12176</v>
      </c>
      <c r="O476" s="281">
        <v>0</v>
      </c>
      <c r="P476" s="282">
        <v>0</v>
      </c>
      <c r="Q476" s="205">
        <v>0.09</v>
      </c>
      <c r="R476" s="205">
        <v>9.2470067562039779E-2</v>
      </c>
      <c r="S476" s="272">
        <f t="shared" si="38"/>
        <v>0</v>
      </c>
      <c r="U476" s="287">
        <v>11283</v>
      </c>
      <c r="V476" s="288">
        <v>0</v>
      </c>
      <c r="W476" s="288">
        <v>0</v>
      </c>
      <c r="X476" s="288">
        <v>0</v>
      </c>
      <c r="Y476" s="288">
        <v>893</v>
      </c>
      <c r="Z476" s="279">
        <f t="shared" si="39"/>
        <v>12176</v>
      </c>
      <c r="AB476" s="275">
        <v>0</v>
      </c>
      <c r="AC476" s="204">
        <v>0</v>
      </c>
      <c r="AD476" s="202">
        <v>0</v>
      </c>
      <c r="AE476" s="202">
        <v>0</v>
      </c>
      <c r="AF476" s="276">
        <v>0</v>
      </c>
      <c r="AH476" s="227">
        <f t="shared" si="35"/>
        <v>0</v>
      </c>
      <c r="AI476" s="228">
        <f t="shared" si="36"/>
        <v>0</v>
      </c>
      <c r="AJ476" s="229">
        <f t="shared" si="37"/>
        <v>0</v>
      </c>
      <c r="AN476" s="138"/>
      <c r="AO476" s="138"/>
      <c r="AP476" s="138"/>
      <c r="AQ476" s="138"/>
      <c r="AR476" s="138"/>
      <c r="AS476" s="138"/>
      <c r="AT476" s="138"/>
      <c r="AU476" s="138"/>
    </row>
    <row r="477" spans="1:47" s="139" customFormat="1" ht="13.8" x14ac:dyDescent="0.3">
      <c r="A477" s="277">
        <v>478</v>
      </c>
      <c r="B477" s="211">
        <v>478352174</v>
      </c>
      <c r="C477" s="212" t="s">
        <v>249</v>
      </c>
      <c r="D477" s="211">
        <v>352</v>
      </c>
      <c r="E477" s="212" t="s">
        <v>198</v>
      </c>
      <c r="F477" s="211">
        <v>174</v>
      </c>
      <c r="G477" s="212" t="s">
        <v>126</v>
      </c>
      <c r="H477" s="297">
        <v>9</v>
      </c>
      <c r="I477" s="202">
        <v>9800</v>
      </c>
      <c r="J477" s="202">
        <v>4880</v>
      </c>
      <c r="K477" s="202">
        <v>0</v>
      </c>
      <c r="L477" s="202">
        <v>893</v>
      </c>
      <c r="M477" s="279">
        <v>15573</v>
      </c>
      <c r="O477" s="281">
        <v>0</v>
      </c>
      <c r="P477" s="282">
        <v>0</v>
      </c>
      <c r="Q477" s="205">
        <v>0.09</v>
      </c>
      <c r="R477" s="205">
        <v>3.6371237288185698E-2</v>
      </c>
      <c r="S477" s="272">
        <f t="shared" si="38"/>
        <v>0</v>
      </c>
      <c r="U477" s="287">
        <v>132120</v>
      </c>
      <c r="V477" s="288">
        <v>0</v>
      </c>
      <c r="W477" s="288">
        <v>0</v>
      </c>
      <c r="X477" s="288">
        <v>0</v>
      </c>
      <c r="Y477" s="288">
        <v>8037</v>
      </c>
      <c r="Z477" s="279">
        <f t="shared" si="39"/>
        <v>140157</v>
      </c>
      <c r="AB477" s="275">
        <v>0</v>
      </c>
      <c r="AC477" s="204">
        <v>0</v>
      </c>
      <c r="AD477" s="202">
        <v>0</v>
      </c>
      <c r="AE477" s="202">
        <v>0</v>
      </c>
      <c r="AF477" s="276">
        <v>0</v>
      </c>
      <c r="AH477" s="227">
        <f t="shared" si="35"/>
        <v>0</v>
      </c>
      <c r="AI477" s="228">
        <f t="shared" si="36"/>
        <v>0</v>
      </c>
      <c r="AJ477" s="229">
        <f t="shared" si="37"/>
        <v>0</v>
      </c>
      <c r="AN477" s="138"/>
      <c r="AO477" s="138"/>
      <c r="AP477" s="138"/>
      <c r="AQ477" s="138"/>
      <c r="AR477" s="138"/>
      <c r="AS477" s="138"/>
      <c r="AT477" s="138"/>
      <c r="AU477" s="138"/>
    </row>
    <row r="478" spans="1:47" s="139" customFormat="1" ht="13.8" x14ac:dyDescent="0.3">
      <c r="A478" s="277">
        <v>478</v>
      </c>
      <c r="B478" s="211">
        <v>478352288</v>
      </c>
      <c r="C478" s="212" t="s">
        <v>249</v>
      </c>
      <c r="D478" s="211">
        <v>352</v>
      </c>
      <c r="E478" s="212" t="s">
        <v>198</v>
      </c>
      <c r="F478" s="211">
        <v>288</v>
      </c>
      <c r="G478" s="212" t="s">
        <v>91</v>
      </c>
      <c r="H478" s="297">
        <v>1</v>
      </c>
      <c r="I478" s="202">
        <v>8424</v>
      </c>
      <c r="J478" s="202">
        <v>5290</v>
      </c>
      <c r="K478" s="202">
        <v>0</v>
      </c>
      <c r="L478" s="202">
        <v>893</v>
      </c>
      <c r="M478" s="279">
        <v>14607</v>
      </c>
      <c r="O478" s="281">
        <v>0</v>
      </c>
      <c r="P478" s="282">
        <v>0</v>
      </c>
      <c r="Q478" s="205">
        <v>0.09</v>
      </c>
      <c r="R478" s="205">
        <v>9.7666969793738399E-4</v>
      </c>
      <c r="S478" s="272">
        <f t="shared" si="38"/>
        <v>0</v>
      </c>
      <c r="U478" s="287">
        <v>13714</v>
      </c>
      <c r="V478" s="288">
        <v>0</v>
      </c>
      <c r="W478" s="288">
        <v>0</v>
      </c>
      <c r="X478" s="288">
        <v>0</v>
      </c>
      <c r="Y478" s="288">
        <v>893</v>
      </c>
      <c r="Z478" s="279">
        <f t="shared" si="39"/>
        <v>14607</v>
      </c>
      <c r="AB478" s="275">
        <v>0</v>
      </c>
      <c r="AC478" s="204">
        <v>0</v>
      </c>
      <c r="AD478" s="202">
        <v>0</v>
      </c>
      <c r="AE478" s="202">
        <v>0</v>
      </c>
      <c r="AF478" s="276">
        <v>0</v>
      </c>
      <c r="AH478" s="227">
        <f t="shared" si="35"/>
        <v>0</v>
      </c>
      <c r="AI478" s="228">
        <f t="shared" si="36"/>
        <v>0</v>
      </c>
      <c r="AJ478" s="229">
        <f t="shared" si="37"/>
        <v>0</v>
      </c>
      <c r="AN478" s="138"/>
      <c r="AO478" s="138"/>
      <c r="AP478" s="138"/>
      <c r="AQ478" s="138"/>
      <c r="AR478" s="138"/>
      <c r="AS478" s="138"/>
      <c r="AT478" s="138"/>
      <c r="AU478" s="138"/>
    </row>
    <row r="479" spans="1:47" s="139" customFormat="1" ht="13.8" x14ac:dyDescent="0.3">
      <c r="A479" s="277">
        <v>478</v>
      </c>
      <c r="B479" s="211">
        <v>478352326</v>
      </c>
      <c r="C479" s="212" t="s">
        <v>249</v>
      </c>
      <c r="D479" s="211">
        <v>352</v>
      </c>
      <c r="E479" s="212" t="s">
        <v>198</v>
      </c>
      <c r="F479" s="211">
        <v>326</v>
      </c>
      <c r="G479" s="212" t="s">
        <v>156</v>
      </c>
      <c r="H479" s="297">
        <v>5</v>
      </c>
      <c r="I479" s="202">
        <v>8768</v>
      </c>
      <c r="J479" s="202">
        <v>3238</v>
      </c>
      <c r="K479" s="202">
        <v>0</v>
      </c>
      <c r="L479" s="202">
        <v>893</v>
      </c>
      <c r="M479" s="279">
        <v>12899</v>
      </c>
      <c r="O479" s="281">
        <v>0</v>
      </c>
      <c r="P479" s="282">
        <v>0</v>
      </c>
      <c r="Q479" s="205">
        <v>0.09</v>
      </c>
      <c r="R479" s="205">
        <v>2.8996308252753856E-3</v>
      </c>
      <c r="S479" s="272">
        <f t="shared" si="38"/>
        <v>0</v>
      </c>
      <c r="U479" s="287">
        <v>60030</v>
      </c>
      <c r="V479" s="288">
        <v>0</v>
      </c>
      <c r="W479" s="288">
        <v>0</v>
      </c>
      <c r="X479" s="288">
        <v>0</v>
      </c>
      <c r="Y479" s="288">
        <v>4465</v>
      </c>
      <c r="Z479" s="279">
        <f t="shared" si="39"/>
        <v>64495</v>
      </c>
      <c r="AB479" s="275">
        <v>0</v>
      </c>
      <c r="AC479" s="204">
        <v>0</v>
      </c>
      <c r="AD479" s="202">
        <v>0</v>
      </c>
      <c r="AE479" s="202">
        <v>0</v>
      </c>
      <c r="AF479" s="276">
        <v>0</v>
      </c>
      <c r="AH479" s="227">
        <f t="shared" si="35"/>
        <v>0</v>
      </c>
      <c r="AI479" s="228">
        <f t="shared" si="36"/>
        <v>0</v>
      </c>
      <c r="AJ479" s="229">
        <f t="shared" si="37"/>
        <v>0</v>
      </c>
      <c r="AN479" s="138"/>
      <c r="AO479" s="138"/>
      <c r="AP479" s="138"/>
      <c r="AQ479" s="138"/>
      <c r="AR479" s="138"/>
      <c r="AS479" s="138"/>
      <c r="AT479" s="138"/>
      <c r="AU479" s="138"/>
    </row>
    <row r="480" spans="1:47" s="139" customFormat="1" ht="13.8" x14ac:dyDescent="0.3">
      <c r="A480" s="277">
        <v>478</v>
      </c>
      <c r="B480" s="211">
        <v>478352348</v>
      </c>
      <c r="C480" s="212" t="s">
        <v>249</v>
      </c>
      <c r="D480" s="211">
        <v>352</v>
      </c>
      <c r="E480" s="212" t="s">
        <v>198</v>
      </c>
      <c r="F480" s="211">
        <v>348</v>
      </c>
      <c r="G480" s="212" t="s">
        <v>132</v>
      </c>
      <c r="H480" s="297">
        <v>11</v>
      </c>
      <c r="I480" s="202">
        <v>10069</v>
      </c>
      <c r="J480" s="202">
        <v>97</v>
      </c>
      <c r="K480" s="202">
        <v>0</v>
      </c>
      <c r="L480" s="202">
        <v>893</v>
      </c>
      <c r="M480" s="279">
        <v>11059</v>
      </c>
      <c r="O480" s="281">
        <v>0</v>
      </c>
      <c r="P480" s="282">
        <v>0</v>
      </c>
      <c r="Q480" s="205">
        <v>0.09</v>
      </c>
      <c r="R480" s="205">
        <v>6.3287106966539594E-2</v>
      </c>
      <c r="S480" s="272">
        <f t="shared" si="38"/>
        <v>0</v>
      </c>
      <c r="U480" s="287">
        <v>111826</v>
      </c>
      <c r="V480" s="288">
        <v>0</v>
      </c>
      <c r="W480" s="288">
        <v>0</v>
      </c>
      <c r="X480" s="288">
        <v>0</v>
      </c>
      <c r="Y480" s="288">
        <v>9823</v>
      </c>
      <c r="Z480" s="279">
        <f t="shared" si="39"/>
        <v>121649</v>
      </c>
      <c r="AB480" s="275">
        <v>0</v>
      </c>
      <c r="AC480" s="204">
        <v>0</v>
      </c>
      <c r="AD480" s="202">
        <v>0</v>
      </c>
      <c r="AE480" s="202">
        <v>0</v>
      </c>
      <c r="AF480" s="276">
        <v>0</v>
      </c>
      <c r="AH480" s="227">
        <f t="shared" si="35"/>
        <v>0</v>
      </c>
      <c r="AI480" s="228">
        <f t="shared" si="36"/>
        <v>0</v>
      </c>
      <c r="AJ480" s="229">
        <f t="shared" si="37"/>
        <v>0</v>
      </c>
      <c r="AN480" s="138"/>
      <c r="AO480" s="138"/>
      <c r="AP480" s="138"/>
      <c r="AQ480" s="138"/>
      <c r="AR480" s="138"/>
      <c r="AS480" s="138"/>
      <c r="AT480" s="138"/>
      <c r="AU480" s="138"/>
    </row>
    <row r="481" spans="1:47" s="139" customFormat="1" ht="13.8" x14ac:dyDescent="0.3">
      <c r="A481" s="277">
        <v>478</v>
      </c>
      <c r="B481" s="211">
        <v>478352352</v>
      </c>
      <c r="C481" s="212" t="s">
        <v>249</v>
      </c>
      <c r="D481" s="211">
        <v>352</v>
      </c>
      <c r="E481" s="212" t="s">
        <v>198</v>
      </c>
      <c r="F481" s="211">
        <v>352</v>
      </c>
      <c r="G481" s="212" t="s">
        <v>198</v>
      </c>
      <c r="H481" s="297">
        <v>8</v>
      </c>
      <c r="I481" s="202">
        <v>9112</v>
      </c>
      <c r="J481" s="202">
        <v>5003</v>
      </c>
      <c r="K481" s="202">
        <v>0</v>
      </c>
      <c r="L481" s="202">
        <v>893</v>
      </c>
      <c r="M481" s="279">
        <v>15008</v>
      </c>
      <c r="O481" s="281">
        <v>0</v>
      </c>
      <c r="P481" s="282">
        <v>0</v>
      </c>
      <c r="Q481" s="205">
        <v>0.09</v>
      </c>
      <c r="R481" s="205">
        <v>1.4045800000000002E-2</v>
      </c>
      <c r="S481" s="272">
        <f t="shared" si="38"/>
        <v>0</v>
      </c>
      <c r="U481" s="287">
        <v>112920</v>
      </c>
      <c r="V481" s="288">
        <v>0</v>
      </c>
      <c r="W481" s="288">
        <v>0</v>
      </c>
      <c r="X481" s="288">
        <v>0</v>
      </c>
      <c r="Y481" s="288">
        <v>7144</v>
      </c>
      <c r="Z481" s="279">
        <f t="shared" si="39"/>
        <v>120064</v>
      </c>
      <c r="AB481" s="275">
        <v>0</v>
      </c>
      <c r="AC481" s="204">
        <v>0</v>
      </c>
      <c r="AD481" s="202">
        <v>0</v>
      </c>
      <c r="AE481" s="202">
        <v>0</v>
      </c>
      <c r="AF481" s="276">
        <v>0</v>
      </c>
      <c r="AH481" s="227">
        <f t="shared" si="35"/>
        <v>0</v>
      </c>
      <c r="AI481" s="228">
        <f t="shared" si="36"/>
        <v>0</v>
      </c>
      <c r="AJ481" s="229">
        <f t="shared" si="37"/>
        <v>0</v>
      </c>
      <c r="AN481" s="138"/>
      <c r="AO481" s="138"/>
      <c r="AP481" s="138"/>
      <c r="AQ481" s="138"/>
      <c r="AR481" s="138"/>
      <c r="AS481" s="138"/>
      <c r="AT481" s="138"/>
      <c r="AU481" s="138"/>
    </row>
    <row r="482" spans="1:47" s="139" customFormat="1" ht="13.8" x14ac:dyDescent="0.3">
      <c r="A482" s="277">
        <v>478</v>
      </c>
      <c r="B482" s="211">
        <v>478352600</v>
      </c>
      <c r="C482" s="212" t="s">
        <v>249</v>
      </c>
      <c r="D482" s="211">
        <v>352</v>
      </c>
      <c r="E482" s="212" t="s">
        <v>198</v>
      </c>
      <c r="F482" s="211">
        <v>600</v>
      </c>
      <c r="G482" s="212" t="s">
        <v>157</v>
      </c>
      <c r="H482" s="297">
        <v>20</v>
      </c>
      <c r="I482" s="202">
        <v>10018</v>
      </c>
      <c r="J482" s="202">
        <v>4024</v>
      </c>
      <c r="K482" s="202">
        <v>0</v>
      </c>
      <c r="L482" s="202">
        <v>893</v>
      </c>
      <c r="M482" s="279">
        <v>14935</v>
      </c>
      <c r="O482" s="281">
        <v>0</v>
      </c>
      <c r="P482" s="282">
        <v>0</v>
      </c>
      <c r="Q482" s="205">
        <v>0.09</v>
      </c>
      <c r="R482" s="205">
        <v>3.6949164332799466E-3</v>
      </c>
      <c r="S482" s="272">
        <f t="shared" si="38"/>
        <v>0</v>
      </c>
      <c r="U482" s="287">
        <v>280840</v>
      </c>
      <c r="V482" s="288">
        <v>0</v>
      </c>
      <c r="W482" s="288">
        <v>0</v>
      </c>
      <c r="X482" s="288">
        <v>0</v>
      </c>
      <c r="Y482" s="288">
        <v>17860</v>
      </c>
      <c r="Z482" s="279">
        <f t="shared" si="39"/>
        <v>298700</v>
      </c>
      <c r="AB482" s="275">
        <v>0</v>
      </c>
      <c r="AC482" s="204">
        <v>0</v>
      </c>
      <c r="AD482" s="202">
        <v>0</v>
      </c>
      <c r="AE482" s="202">
        <v>0</v>
      </c>
      <c r="AF482" s="276">
        <v>0</v>
      </c>
      <c r="AH482" s="227">
        <f t="shared" si="35"/>
        <v>0</v>
      </c>
      <c r="AI482" s="228">
        <f t="shared" si="36"/>
        <v>0</v>
      </c>
      <c r="AJ482" s="229">
        <f t="shared" si="37"/>
        <v>0</v>
      </c>
      <c r="AN482" s="138"/>
      <c r="AO482" s="138"/>
      <c r="AP482" s="138"/>
      <c r="AQ482" s="138"/>
      <c r="AR482" s="138"/>
      <c r="AS482" s="138"/>
      <c r="AT482" s="138"/>
      <c r="AU482" s="138"/>
    </row>
    <row r="483" spans="1:47" s="139" customFormat="1" ht="13.8" x14ac:dyDescent="0.3">
      <c r="A483" s="277">
        <v>478</v>
      </c>
      <c r="B483" s="211">
        <v>478352610</v>
      </c>
      <c r="C483" s="212" t="s">
        <v>249</v>
      </c>
      <c r="D483" s="211">
        <v>352</v>
      </c>
      <c r="E483" s="212" t="s">
        <v>198</v>
      </c>
      <c r="F483" s="211">
        <v>610</v>
      </c>
      <c r="G483" s="212" t="s">
        <v>158</v>
      </c>
      <c r="H483" s="297">
        <v>5</v>
      </c>
      <c r="I483" s="202">
        <v>9284</v>
      </c>
      <c r="J483" s="202">
        <v>1662</v>
      </c>
      <c r="K483" s="202">
        <v>0</v>
      </c>
      <c r="L483" s="202">
        <v>893</v>
      </c>
      <c r="M483" s="279">
        <v>11839</v>
      </c>
      <c r="O483" s="281">
        <v>0</v>
      </c>
      <c r="P483" s="282">
        <v>0</v>
      </c>
      <c r="Q483" s="205">
        <v>0.09</v>
      </c>
      <c r="R483" s="205">
        <v>4.8403067008126899E-3</v>
      </c>
      <c r="S483" s="272">
        <f t="shared" si="38"/>
        <v>0</v>
      </c>
      <c r="U483" s="287">
        <v>54730</v>
      </c>
      <c r="V483" s="288">
        <v>0</v>
      </c>
      <c r="W483" s="288">
        <v>0</v>
      </c>
      <c r="X483" s="288">
        <v>0</v>
      </c>
      <c r="Y483" s="288">
        <v>4465</v>
      </c>
      <c r="Z483" s="279">
        <f t="shared" si="39"/>
        <v>59195</v>
      </c>
      <c r="AB483" s="275">
        <v>0</v>
      </c>
      <c r="AC483" s="204">
        <v>0</v>
      </c>
      <c r="AD483" s="202">
        <v>0</v>
      </c>
      <c r="AE483" s="202">
        <v>0</v>
      </c>
      <c r="AF483" s="276">
        <v>0</v>
      </c>
      <c r="AH483" s="227">
        <f t="shared" si="35"/>
        <v>0</v>
      </c>
      <c r="AI483" s="228">
        <f t="shared" si="36"/>
        <v>0</v>
      </c>
      <c r="AJ483" s="229">
        <f t="shared" si="37"/>
        <v>0</v>
      </c>
      <c r="AN483" s="138"/>
      <c r="AO483" s="138"/>
      <c r="AP483" s="138"/>
      <c r="AQ483" s="138"/>
      <c r="AR483" s="138"/>
      <c r="AS483" s="138"/>
      <c r="AT483" s="138"/>
      <c r="AU483" s="138"/>
    </row>
    <row r="484" spans="1:47" s="139" customFormat="1" ht="13.8" x14ac:dyDescent="0.3">
      <c r="A484" s="277">
        <v>478</v>
      </c>
      <c r="B484" s="211">
        <v>478352616</v>
      </c>
      <c r="C484" s="212" t="s">
        <v>249</v>
      </c>
      <c r="D484" s="211">
        <v>352</v>
      </c>
      <c r="E484" s="212" t="s">
        <v>198</v>
      </c>
      <c r="F484" s="211">
        <v>616</v>
      </c>
      <c r="G484" s="212" t="s">
        <v>133</v>
      </c>
      <c r="H484" s="297">
        <v>62</v>
      </c>
      <c r="I484" s="202">
        <v>9885</v>
      </c>
      <c r="J484" s="202">
        <v>3325</v>
      </c>
      <c r="K484" s="202">
        <v>0</v>
      </c>
      <c r="L484" s="202">
        <v>893</v>
      </c>
      <c r="M484" s="279">
        <v>14103</v>
      </c>
      <c r="O484" s="281">
        <v>0</v>
      </c>
      <c r="P484" s="282">
        <v>0</v>
      </c>
      <c r="Q484" s="205">
        <v>0.09</v>
      </c>
      <c r="R484" s="205">
        <v>3.4879428023482845E-2</v>
      </c>
      <c r="S484" s="272">
        <f t="shared" si="38"/>
        <v>0</v>
      </c>
      <c r="U484" s="287">
        <v>819020</v>
      </c>
      <c r="V484" s="288">
        <v>0</v>
      </c>
      <c r="W484" s="288">
        <v>0</v>
      </c>
      <c r="X484" s="288">
        <v>0</v>
      </c>
      <c r="Y484" s="288">
        <v>55366</v>
      </c>
      <c r="Z484" s="279">
        <f t="shared" si="39"/>
        <v>874386</v>
      </c>
      <c r="AB484" s="275">
        <v>0</v>
      </c>
      <c r="AC484" s="204">
        <v>0</v>
      </c>
      <c r="AD484" s="202">
        <v>0</v>
      </c>
      <c r="AE484" s="202">
        <v>0</v>
      </c>
      <c r="AF484" s="276">
        <v>0</v>
      </c>
      <c r="AH484" s="227">
        <f t="shared" si="35"/>
        <v>0</v>
      </c>
      <c r="AI484" s="228">
        <f t="shared" si="36"/>
        <v>0</v>
      </c>
      <c r="AJ484" s="229">
        <f t="shared" si="37"/>
        <v>0</v>
      </c>
      <c r="AN484" s="138"/>
      <c r="AO484" s="138"/>
      <c r="AP484" s="138"/>
      <c r="AQ484" s="138"/>
      <c r="AR484" s="138"/>
      <c r="AS484" s="138"/>
      <c r="AT484" s="138"/>
      <c r="AU484" s="138"/>
    </row>
    <row r="485" spans="1:47" s="139" customFormat="1" ht="13.8" x14ac:dyDescent="0.3">
      <c r="A485" s="277">
        <v>478</v>
      </c>
      <c r="B485" s="211">
        <v>478352620</v>
      </c>
      <c r="C485" s="212" t="s">
        <v>249</v>
      </c>
      <c r="D485" s="211">
        <v>352</v>
      </c>
      <c r="E485" s="212" t="s">
        <v>198</v>
      </c>
      <c r="F485" s="211">
        <v>620</v>
      </c>
      <c r="G485" s="212" t="s">
        <v>134</v>
      </c>
      <c r="H485" s="297">
        <v>2</v>
      </c>
      <c r="I485" s="202">
        <v>9571</v>
      </c>
      <c r="J485" s="202">
        <v>3846</v>
      </c>
      <c r="K485" s="202">
        <v>0</v>
      </c>
      <c r="L485" s="202">
        <v>893</v>
      </c>
      <c r="M485" s="279">
        <v>14310</v>
      </c>
      <c r="O485" s="281">
        <v>0</v>
      </c>
      <c r="P485" s="282">
        <v>0</v>
      </c>
      <c r="Q485" s="205">
        <v>0.09</v>
      </c>
      <c r="R485" s="205">
        <v>2.2004954128394948E-2</v>
      </c>
      <c r="S485" s="272">
        <f t="shared" si="38"/>
        <v>0</v>
      </c>
      <c r="U485" s="287">
        <v>26834</v>
      </c>
      <c r="V485" s="288">
        <v>0</v>
      </c>
      <c r="W485" s="288">
        <v>0</v>
      </c>
      <c r="X485" s="288">
        <v>0</v>
      </c>
      <c r="Y485" s="288">
        <v>1786</v>
      </c>
      <c r="Z485" s="279">
        <f t="shared" si="39"/>
        <v>28620</v>
      </c>
      <c r="AB485" s="275">
        <v>0</v>
      </c>
      <c r="AC485" s="204">
        <v>0</v>
      </c>
      <c r="AD485" s="202">
        <v>0</v>
      </c>
      <c r="AE485" s="202">
        <v>0</v>
      </c>
      <c r="AF485" s="276">
        <v>0</v>
      </c>
      <c r="AH485" s="227">
        <f t="shared" si="35"/>
        <v>0</v>
      </c>
      <c r="AI485" s="228">
        <f t="shared" si="36"/>
        <v>0</v>
      </c>
      <c r="AJ485" s="229">
        <f t="shared" si="37"/>
        <v>0</v>
      </c>
      <c r="AN485" s="138"/>
      <c r="AO485" s="138"/>
      <c r="AP485" s="138"/>
      <c r="AQ485" s="138"/>
      <c r="AR485" s="138"/>
      <c r="AS485" s="138"/>
      <c r="AT485" s="138"/>
      <c r="AU485" s="138"/>
    </row>
    <row r="486" spans="1:47" s="139" customFormat="1" ht="13.8" x14ac:dyDescent="0.3">
      <c r="A486" s="277">
        <v>478</v>
      </c>
      <c r="B486" s="211">
        <v>478352640</v>
      </c>
      <c r="C486" s="212" t="s">
        <v>249</v>
      </c>
      <c r="D486" s="211">
        <v>352</v>
      </c>
      <c r="E486" s="212" t="s">
        <v>198</v>
      </c>
      <c r="F486" s="211">
        <v>640</v>
      </c>
      <c r="G486" s="212" t="s">
        <v>250</v>
      </c>
      <c r="H486" s="297">
        <v>4</v>
      </c>
      <c r="I486" s="202">
        <v>10144</v>
      </c>
      <c r="J486" s="202">
        <v>7784</v>
      </c>
      <c r="K486" s="202">
        <v>0</v>
      </c>
      <c r="L486" s="202">
        <v>893</v>
      </c>
      <c r="M486" s="279">
        <v>18821</v>
      </c>
      <c r="O486" s="281">
        <v>0</v>
      </c>
      <c r="P486" s="282">
        <v>0</v>
      </c>
      <c r="Q486" s="205">
        <v>0.09</v>
      </c>
      <c r="R486" s="205">
        <v>2.6501865767752158E-3</v>
      </c>
      <c r="S486" s="272">
        <f t="shared" si="38"/>
        <v>0</v>
      </c>
      <c r="U486" s="287">
        <v>71712</v>
      </c>
      <c r="V486" s="288">
        <v>0</v>
      </c>
      <c r="W486" s="288">
        <v>0</v>
      </c>
      <c r="X486" s="288">
        <v>0</v>
      </c>
      <c r="Y486" s="288">
        <v>3572</v>
      </c>
      <c r="Z486" s="279">
        <f t="shared" si="39"/>
        <v>75284</v>
      </c>
      <c r="AB486" s="275">
        <v>0</v>
      </c>
      <c r="AC486" s="204">
        <v>0</v>
      </c>
      <c r="AD486" s="202">
        <v>0</v>
      </c>
      <c r="AE486" s="202">
        <v>0</v>
      </c>
      <c r="AF486" s="276">
        <v>0</v>
      </c>
      <c r="AH486" s="227">
        <f t="shared" si="35"/>
        <v>0</v>
      </c>
      <c r="AI486" s="228">
        <f t="shared" si="36"/>
        <v>0</v>
      </c>
      <c r="AJ486" s="229">
        <f t="shared" si="37"/>
        <v>0</v>
      </c>
      <c r="AN486" s="138"/>
      <c r="AO486" s="138"/>
      <c r="AP486" s="138"/>
      <c r="AQ486" s="138"/>
      <c r="AR486" s="138"/>
      <c r="AS486" s="138"/>
      <c r="AT486" s="138"/>
      <c r="AU486" s="138"/>
    </row>
    <row r="487" spans="1:47" s="139" customFormat="1" ht="13.8" x14ac:dyDescent="0.3">
      <c r="A487" s="277">
        <v>478</v>
      </c>
      <c r="B487" s="211">
        <v>478352673</v>
      </c>
      <c r="C487" s="212" t="s">
        <v>249</v>
      </c>
      <c r="D487" s="211">
        <v>352</v>
      </c>
      <c r="E487" s="212" t="s">
        <v>198</v>
      </c>
      <c r="F487" s="211">
        <v>673</v>
      </c>
      <c r="G487" s="212" t="s">
        <v>159</v>
      </c>
      <c r="H487" s="297">
        <v>31</v>
      </c>
      <c r="I487" s="202">
        <v>9634</v>
      </c>
      <c r="J487" s="202">
        <v>4885</v>
      </c>
      <c r="K487" s="202">
        <v>0</v>
      </c>
      <c r="L487" s="202">
        <v>893</v>
      </c>
      <c r="M487" s="279">
        <v>15412</v>
      </c>
      <c r="O487" s="281">
        <v>0</v>
      </c>
      <c r="P487" s="282">
        <v>0</v>
      </c>
      <c r="Q487" s="205">
        <v>0.09</v>
      </c>
      <c r="R487" s="205">
        <v>1.9724762139388369E-2</v>
      </c>
      <c r="S487" s="272">
        <f t="shared" si="38"/>
        <v>0</v>
      </c>
      <c r="U487" s="287">
        <v>450089</v>
      </c>
      <c r="V487" s="288">
        <v>0</v>
      </c>
      <c r="W487" s="288">
        <v>0</v>
      </c>
      <c r="X487" s="288">
        <v>0</v>
      </c>
      <c r="Y487" s="288">
        <v>27683</v>
      </c>
      <c r="Z487" s="279">
        <f t="shared" si="39"/>
        <v>477772</v>
      </c>
      <c r="AB487" s="275">
        <v>0</v>
      </c>
      <c r="AC487" s="204">
        <v>0</v>
      </c>
      <c r="AD487" s="202">
        <v>0</v>
      </c>
      <c r="AE487" s="202">
        <v>0</v>
      </c>
      <c r="AF487" s="276">
        <v>0</v>
      </c>
      <c r="AH487" s="227">
        <f t="shared" si="35"/>
        <v>0</v>
      </c>
      <c r="AI487" s="228">
        <f t="shared" si="36"/>
        <v>0</v>
      </c>
      <c r="AJ487" s="229">
        <f t="shared" si="37"/>
        <v>0</v>
      </c>
      <c r="AN487" s="138"/>
      <c r="AO487" s="138"/>
      <c r="AP487" s="138"/>
      <c r="AQ487" s="138"/>
      <c r="AR487" s="138"/>
      <c r="AS487" s="138"/>
      <c r="AT487" s="138"/>
      <c r="AU487" s="138"/>
    </row>
    <row r="488" spans="1:47" s="139" customFormat="1" ht="13.8" x14ac:dyDescent="0.3">
      <c r="A488" s="277">
        <v>478</v>
      </c>
      <c r="B488" s="211">
        <v>478352695</v>
      </c>
      <c r="C488" s="212" t="s">
        <v>249</v>
      </c>
      <c r="D488" s="211">
        <v>352</v>
      </c>
      <c r="E488" s="212" t="s">
        <v>198</v>
      </c>
      <c r="F488" s="211">
        <v>695</v>
      </c>
      <c r="G488" s="212" t="s">
        <v>135</v>
      </c>
      <c r="H488" s="297">
        <v>1</v>
      </c>
      <c r="I488" s="202">
        <v>10981.62264493703</v>
      </c>
      <c r="J488" s="202">
        <v>6764</v>
      </c>
      <c r="K488" s="202">
        <v>0</v>
      </c>
      <c r="L488" s="202">
        <v>893</v>
      </c>
      <c r="M488" s="279">
        <v>18638.62264493703</v>
      </c>
      <c r="O488" s="281">
        <v>0</v>
      </c>
      <c r="P488" s="282">
        <v>0</v>
      </c>
      <c r="Q488" s="205">
        <v>0.09</v>
      </c>
      <c r="R488" s="205">
        <v>1.1495488435564465E-3</v>
      </c>
      <c r="S488" s="272">
        <f t="shared" si="38"/>
        <v>0</v>
      </c>
      <c r="U488" s="287">
        <v>17746</v>
      </c>
      <c r="V488" s="288">
        <v>0</v>
      </c>
      <c r="W488" s="288">
        <v>0</v>
      </c>
      <c r="X488" s="288">
        <v>0</v>
      </c>
      <c r="Y488" s="288">
        <v>893</v>
      </c>
      <c r="Z488" s="279">
        <f t="shared" si="39"/>
        <v>18639</v>
      </c>
      <c r="AB488" s="275">
        <v>0</v>
      </c>
      <c r="AC488" s="204">
        <v>0</v>
      </c>
      <c r="AD488" s="202">
        <v>0</v>
      </c>
      <c r="AE488" s="202">
        <v>0</v>
      </c>
      <c r="AF488" s="276">
        <v>0</v>
      </c>
      <c r="AH488" s="227">
        <f t="shared" si="35"/>
        <v>0</v>
      </c>
      <c r="AI488" s="228">
        <f t="shared" si="36"/>
        <v>0</v>
      </c>
      <c r="AJ488" s="229">
        <f t="shared" si="37"/>
        <v>0</v>
      </c>
      <c r="AN488" s="138"/>
      <c r="AO488" s="138"/>
      <c r="AP488" s="138"/>
      <c r="AQ488" s="138"/>
      <c r="AR488" s="138"/>
      <c r="AS488" s="138"/>
      <c r="AT488" s="138"/>
      <c r="AU488" s="138"/>
    </row>
    <row r="489" spans="1:47" s="139" customFormat="1" ht="13.8" x14ac:dyDescent="0.3">
      <c r="A489" s="277">
        <v>478</v>
      </c>
      <c r="B489" s="211">
        <v>478352720</v>
      </c>
      <c r="C489" s="212" t="s">
        <v>249</v>
      </c>
      <c r="D489" s="211">
        <v>352</v>
      </c>
      <c r="E489" s="212" t="s">
        <v>198</v>
      </c>
      <c r="F489" s="211">
        <v>720</v>
      </c>
      <c r="G489" s="212" t="s">
        <v>60</v>
      </c>
      <c r="H489" s="297">
        <v>5</v>
      </c>
      <c r="I489" s="202">
        <v>9714</v>
      </c>
      <c r="J489" s="202">
        <v>2252</v>
      </c>
      <c r="K489" s="202">
        <v>0</v>
      </c>
      <c r="L489" s="202">
        <v>893</v>
      </c>
      <c r="M489" s="279">
        <v>12859</v>
      </c>
      <c r="O489" s="281">
        <v>0</v>
      </c>
      <c r="P489" s="282">
        <v>0</v>
      </c>
      <c r="Q489" s="205">
        <v>0.09</v>
      </c>
      <c r="R489" s="205">
        <v>9.9054735750318239E-3</v>
      </c>
      <c r="S489" s="272">
        <f t="shared" si="38"/>
        <v>0</v>
      </c>
      <c r="U489" s="287">
        <v>59830</v>
      </c>
      <c r="V489" s="288">
        <v>0</v>
      </c>
      <c r="W489" s="288">
        <v>0</v>
      </c>
      <c r="X489" s="288">
        <v>0</v>
      </c>
      <c r="Y489" s="288">
        <v>4465</v>
      </c>
      <c r="Z489" s="279">
        <f t="shared" si="39"/>
        <v>64295</v>
      </c>
      <c r="AB489" s="275">
        <v>0</v>
      </c>
      <c r="AC489" s="204">
        <v>0</v>
      </c>
      <c r="AD489" s="202">
        <v>0</v>
      </c>
      <c r="AE489" s="202">
        <v>0</v>
      </c>
      <c r="AF489" s="276">
        <v>0</v>
      </c>
      <c r="AH489" s="227">
        <f t="shared" si="35"/>
        <v>0</v>
      </c>
      <c r="AI489" s="228">
        <f t="shared" si="36"/>
        <v>0</v>
      </c>
      <c r="AJ489" s="229">
        <f t="shared" si="37"/>
        <v>0</v>
      </c>
      <c r="AN489" s="138"/>
      <c r="AO489" s="138"/>
      <c r="AP489" s="138"/>
      <c r="AQ489" s="138"/>
      <c r="AR489" s="138"/>
      <c r="AS489" s="138"/>
      <c r="AT489" s="138"/>
      <c r="AU489" s="138"/>
    </row>
    <row r="490" spans="1:47" s="139" customFormat="1" ht="13.8" x14ac:dyDescent="0.3">
      <c r="A490" s="277">
        <v>478</v>
      </c>
      <c r="B490" s="211">
        <v>478352725</v>
      </c>
      <c r="C490" s="212" t="s">
        <v>249</v>
      </c>
      <c r="D490" s="211">
        <v>352</v>
      </c>
      <c r="E490" s="212" t="s">
        <v>198</v>
      </c>
      <c r="F490" s="211">
        <v>725</v>
      </c>
      <c r="G490" s="212" t="s">
        <v>136</v>
      </c>
      <c r="H490" s="297">
        <v>19</v>
      </c>
      <c r="I490" s="202">
        <v>9854</v>
      </c>
      <c r="J490" s="202">
        <v>3234</v>
      </c>
      <c r="K490" s="202">
        <v>0</v>
      </c>
      <c r="L490" s="202">
        <v>893</v>
      </c>
      <c r="M490" s="279">
        <v>13981</v>
      </c>
      <c r="O490" s="281">
        <v>0</v>
      </c>
      <c r="P490" s="282">
        <v>0</v>
      </c>
      <c r="Q490" s="205">
        <v>0.09</v>
      </c>
      <c r="R490" s="205">
        <v>9.6445903164946462E-3</v>
      </c>
      <c r="S490" s="272">
        <f t="shared" si="38"/>
        <v>0</v>
      </c>
      <c r="U490" s="287">
        <v>248672</v>
      </c>
      <c r="V490" s="288">
        <v>0</v>
      </c>
      <c r="W490" s="288">
        <v>0</v>
      </c>
      <c r="X490" s="288">
        <v>0</v>
      </c>
      <c r="Y490" s="288">
        <v>16967</v>
      </c>
      <c r="Z490" s="279">
        <f t="shared" si="39"/>
        <v>265639</v>
      </c>
      <c r="AB490" s="275">
        <v>0</v>
      </c>
      <c r="AC490" s="204">
        <v>0</v>
      </c>
      <c r="AD490" s="202">
        <v>0</v>
      </c>
      <c r="AE490" s="202">
        <v>0</v>
      </c>
      <c r="AF490" s="276">
        <v>0</v>
      </c>
      <c r="AH490" s="227">
        <f t="shared" si="35"/>
        <v>0</v>
      </c>
      <c r="AI490" s="228">
        <f t="shared" si="36"/>
        <v>0</v>
      </c>
      <c r="AJ490" s="229">
        <f t="shared" si="37"/>
        <v>0</v>
      </c>
      <c r="AN490" s="138"/>
      <c r="AO490" s="138"/>
      <c r="AP490" s="138"/>
      <c r="AQ490" s="138"/>
      <c r="AR490" s="138"/>
      <c r="AS490" s="138"/>
      <c r="AT490" s="138"/>
      <c r="AU490" s="138"/>
    </row>
    <row r="491" spans="1:47" s="139" customFormat="1" ht="13.8" x14ac:dyDescent="0.3">
      <c r="A491" s="277">
        <v>478</v>
      </c>
      <c r="B491" s="211">
        <v>478352730</v>
      </c>
      <c r="C491" s="212" t="s">
        <v>249</v>
      </c>
      <c r="D491" s="211">
        <v>352</v>
      </c>
      <c r="E491" s="212" t="s">
        <v>198</v>
      </c>
      <c r="F491" s="211">
        <v>730</v>
      </c>
      <c r="G491" s="212" t="s">
        <v>137</v>
      </c>
      <c r="H491" s="297">
        <v>1</v>
      </c>
      <c r="I491" s="202">
        <v>10144</v>
      </c>
      <c r="J491" s="202">
        <v>3185</v>
      </c>
      <c r="K491" s="202">
        <v>0</v>
      </c>
      <c r="L491" s="202">
        <v>893</v>
      </c>
      <c r="M491" s="279">
        <v>14222</v>
      </c>
      <c r="O491" s="281">
        <v>0</v>
      </c>
      <c r="P491" s="282">
        <v>0</v>
      </c>
      <c r="Q491" s="205">
        <v>0.09</v>
      </c>
      <c r="R491" s="205">
        <v>1.0217276667773416E-2</v>
      </c>
      <c r="S491" s="272">
        <f t="shared" si="38"/>
        <v>0</v>
      </c>
      <c r="U491" s="287">
        <v>13329</v>
      </c>
      <c r="V491" s="288">
        <v>0</v>
      </c>
      <c r="W491" s="288">
        <v>0</v>
      </c>
      <c r="X491" s="288">
        <v>0</v>
      </c>
      <c r="Y491" s="288">
        <v>893</v>
      </c>
      <c r="Z491" s="279">
        <f t="shared" si="39"/>
        <v>14222</v>
      </c>
      <c r="AB491" s="275">
        <v>0</v>
      </c>
      <c r="AC491" s="204">
        <v>0</v>
      </c>
      <c r="AD491" s="202">
        <v>0</v>
      </c>
      <c r="AE491" s="202">
        <v>0</v>
      </c>
      <c r="AF491" s="276">
        <v>0</v>
      </c>
      <c r="AH491" s="227">
        <f t="shared" si="35"/>
        <v>0</v>
      </c>
      <c r="AI491" s="228">
        <f t="shared" si="36"/>
        <v>0</v>
      </c>
      <c r="AJ491" s="229">
        <f t="shared" si="37"/>
        <v>0</v>
      </c>
      <c r="AN491" s="138"/>
      <c r="AO491" s="138"/>
      <c r="AP491" s="138"/>
      <c r="AQ491" s="138"/>
      <c r="AR491" s="138"/>
      <c r="AS491" s="138"/>
      <c r="AT491" s="138"/>
      <c r="AU491" s="138"/>
    </row>
    <row r="492" spans="1:47" s="139" customFormat="1" ht="13.8" x14ac:dyDescent="0.3">
      <c r="A492" s="277">
        <v>478</v>
      </c>
      <c r="B492" s="211">
        <v>478352735</v>
      </c>
      <c r="C492" s="212" t="s">
        <v>249</v>
      </c>
      <c r="D492" s="211">
        <v>352</v>
      </c>
      <c r="E492" s="212" t="s">
        <v>198</v>
      </c>
      <c r="F492" s="211">
        <v>735</v>
      </c>
      <c r="G492" s="212" t="s">
        <v>138</v>
      </c>
      <c r="H492" s="297">
        <v>42</v>
      </c>
      <c r="I492" s="202">
        <v>9820</v>
      </c>
      <c r="J492" s="202">
        <v>4081</v>
      </c>
      <c r="K492" s="202">
        <v>0</v>
      </c>
      <c r="L492" s="202">
        <v>893</v>
      </c>
      <c r="M492" s="279">
        <v>14794</v>
      </c>
      <c r="O492" s="281">
        <v>0</v>
      </c>
      <c r="P492" s="282">
        <v>0</v>
      </c>
      <c r="Q492" s="205">
        <v>0.09</v>
      </c>
      <c r="R492" s="205">
        <v>2.0793737622488116E-2</v>
      </c>
      <c r="S492" s="272">
        <f t="shared" si="38"/>
        <v>0</v>
      </c>
      <c r="U492" s="287">
        <v>583842</v>
      </c>
      <c r="V492" s="288">
        <v>0</v>
      </c>
      <c r="W492" s="288">
        <v>0</v>
      </c>
      <c r="X492" s="288">
        <v>0</v>
      </c>
      <c r="Y492" s="288">
        <v>37506</v>
      </c>
      <c r="Z492" s="279">
        <f t="shared" si="39"/>
        <v>621348</v>
      </c>
      <c r="AB492" s="275">
        <v>0</v>
      </c>
      <c r="AC492" s="204">
        <v>0</v>
      </c>
      <c r="AD492" s="202">
        <v>0</v>
      </c>
      <c r="AE492" s="202">
        <v>0</v>
      </c>
      <c r="AF492" s="276">
        <v>0</v>
      </c>
      <c r="AH492" s="227">
        <f t="shared" si="35"/>
        <v>0</v>
      </c>
      <c r="AI492" s="228">
        <f t="shared" si="36"/>
        <v>0</v>
      </c>
      <c r="AJ492" s="229">
        <f t="shared" si="37"/>
        <v>0</v>
      </c>
      <c r="AN492" s="138"/>
      <c r="AO492" s="138"/>
      <c r="AP492" s="138"/>
      <c r="AQ492" s="138"/>
      <c r="AR492" s="138"/>
      <c r="AS492" s="138"/>
      <c r="AT492" s="138"/>
      <c r="AU492" s="138"/>
    </row>
    <row r="493" spans="1:47" s="139" customFormat="1" ht="13.8" x14ac:dyDescent="0.3">
      <c r="A493" s="277">
        <v>478</v>
      </c>
      <c r="B493" s="211">
        <v>478352753</v>
      </c>
      <c r="C493" s="212" t="s">
        <v>249</v>
      </c>
      <c r="D493" s="211">
        <v>352</v>
      </c>
      <c r="E493" s="212" t="s">
        <v>198</v>
      </c>
      <c r="F493" s="211">
        <v>753</v>
      </c>
      <c r="G493" s="212" t="s">
        <v>248</v>
      </c>
      <c r="H493" s="297">
        <v>6</v>
      </c>
      <c r="I493" s="202">
        <v>10762</v>
      </c>
      <c r="J493" s="202">
        <v>4081</v>
      </c>
      <c r="K493" s="202">
        <v>0</v>
      </c>
      <c r="L493" s="202">
        <v>893</v>
      </c>
      <c r="M493" s="279">
        <v>15736</v>
      </c>
      <c r="O493" s="281">
        <v>0</v>
      </c>
      <c r="P493" s="282">
        <v>0</v>
      </c>
      <c r="Q493" s="205">
        <v>0.09</v>
      </c>
      <c r="R493" s="205">
        <v>8.9631121334326838E-3</v>
      </c>
      <c r="S493" s="272">
        <f t="shared" si="38"/>
        <v>0</v>
      </c>
      <c r="U493" s="287">
        <v>89058</v>
      </c>
      <c r="V493" s="288">
        <v>0</v>
      </c>
      <c r="W493" s="288">
        <v>0</v>
      </c>
      <c r="X493" s="288">
        <v>0</v>
      </c>
      <c r="Y493" s="288">
        <v>5358</v>
      </c>
      <c r="Z493" s="279">
        <f t="shared" si="39"/>
        <v>94416</v>
      </c>
      <c r="AB493" s="275">
        <v>0</v>
      </c>
      <c r="AC493" s="204">
        <v>0</v>
      </c>
      <c r="AD493" s="202">
        <v>0</v>
      </c>
      <c r="AE493" s="202">
        <v>0</v>
      </c>
      <c r="AF493" s="276">
        <v>0</v>
      </c>
      <c r="AH493" s="227">
        <f t="shared" si="35"/>
        <v>0</v>
      </c>
      <c r="AI493" s="228">
        <f t="shared" si="36"/>
        <v>0</v>
      </c>
      <c r="AJ493" s="229">
        <f t="shared" si="37"/>
        <v>0</v>
      </c>
      <c r="AN493" s="138"/>
      <c r="AO493" s="138"/>
      <c r="AP493" s="138"/>
      <c r="AQ493" s="138"/>
      <c r="AR493" s="138"/>
      <c r="AS493" s="138"/>
      <c r="AT493" s="138"/>
      <c r="AU493" s="138"/>
    </row>
    <row r="494" spans="1:47" s="139" customFormat="1" ht="13.8" x14ac:dyDescent="0.3">
      <c r="A494" s="277">
        <v>478</v>
      </c>
      <c r="B494" s="211">
        <v>478352755</v>
      </c>
      <c r="C494" s="212" t="s">
        <v>249</v>
      </c>
      <c r="D494" s="211">
        <v>352</v>
      </c>
      <c r="E494" s="212" t="s">
        <v>198</v>
      </c>
      <c r="F494" s="211">
        <v>755</v>
      </c>
      <c r="G494" s="212" t="s">
        <v>62</v>
      </c>
      <c r="H494" s="297">
        <v>1</v>
      </c>
      <c r="I494" s="202">
        <v>12094.913853503183</v>
      </c>
      <c r="J494" s="202">
        <v>5056</v>
      </c>
      <c r="K494" s="202">
        <v>0</v>
      </c>
      <c r="L494" s="202">
        <v>893</v>
      </c>
      <c r="M494" s="279">
        <v>18043.913853503182</v>
      </c>
      <c r="O494" s="281">
        <v>0</v>
      </c>
      <c r="P494" s="282">
        <v>0</v>
      </c>
      <c r="Q494" s="205">
        <v>0.18</v>
      </c>
      <c r="R494" s="205">
        <v>1.461950829431625E-2</v>
      </c>
      <c r="S494" s="272">
        <f t="shared" si="38"/>
        <v>0</v>
      </c>
      <c r="U494" s="287">
        <v>17151</v>
      </c>
      <c r="V494" s="288">
        <v>0</v>
      </c>
      <c r="W494" s="288">
        <v>0</v>
      </c>
      <c r="X494" s="288">
        <v>0</v>
      </c>
      <c r="Y494" s="288">
        <v>893</v>
      </c>
      <c r="Z494" s="279">
        <f t="shared" si="39"/>
        <v>18044</v>
      </c>
      <c r="AB494" s="275">
        <v>0</v>
      </c>
      <c r="AC494" s="204">
        <v>0</v>
      </c>
      <c r="AD494" s="202">
        <v>0</v>
      </c>
      <c r="AE494" s="202">
        <v>0</v>
      </c>
      <c r="AF494" s="276">
        <v>0</v>
      </c>
      <c r="AH494" s="227">
        <f t="shared" si="35"/>
        <v>0</v>
      </c>
      <c r="AI494" s="228">
        <f t="shared" si="36"/>
        <v>0</v>
      </c>
      <c r="AJ494" s="229">
        <f t="shared" si="37"/>
        <v>0</v>
      </c>
      <c r="AN494" s="138"/>
      <c r="AO494" s="138"/>
      <c r="AP494" s="138"/>
      <c r="AQ494" s="138"/>
      <c r="AR494" s="138"/>
      <c r="AS494" s="138"/>
      <c r="AT494" s="138"/>
      <c r="AU494" s="138"/>
    </row>
    <row r="495" spans="1:47" s="139" customFormat="1" ht="13.8" x14ac:dyDescent="0.3">
      <c r="A495" s="277">
        <v>478</v>
      </c>
      <c r="B495" s="211">
        <v>478352775</v>
      </c>
      <c r="C495" s="212" t="s">
        <v>249</v>
      </c>
      <c r="D495" s="211">
        <v>352</v>
      </c>
      <c r="E495" s="212" t="s">
        <v>198</v>
      </c>
      <c r="F495" s="211">
        <v>775</v>
      </c>
      <c r="G495" s="212" t="s">
        <v>77</v>
      </c>
      <c r="H495" s="297">
        <v>20</v>
      </c>
      <c r="I495" s="202">
        <v>9325</v>
      </c>
      <c r="J495" s="202">
        <v>1994</v>
      </c>
      <c r="K495" s="202">
        <v>0</v>
      </c>
      <c r="L495" s="202">
        <v>893</v>
      </c>
      <c r="M495" s="279">
        <v>12212</v>
      </c>
      <c r="O495" s="281">
        <v>0</v>
      </c>
      <c r="P495" s="282">
        <v>0</v>
      </c>
      <c r="Q495" s="205">
        <v>0.09</v>
      </c>
      <c r="R495" s="205">
        <v>4.8430225678268643E-3</v>
      </c>
      <c r="S495" s="272">
        <f t="shared" si="38"/>
        <v>0</v>
      </c>
      <c r="U495" s="287">
        <v>226380</v>
      </c>
      <c r="V495" s="288">
        <v>0</v>
      </c>
      <c r="W495" s="288">
        <v>0</v>
      </c>
      <c r="X495" s="288">
        <v>0</v>
      </c>
      <c r="Y495" s="288">
        <v>17860</v>
      </c>
      <c r="Z495" s="279">
        <f t="shared" si="39"/>
        <v>244240</v>
      </c>
      <c r="AB495" s="275">
        <v>0</v>
      </c>
      <c r="AC495" s="204">
        <v>0</v>
      </c>
      <c r="AD495" s="202">
        <v>0</v>
      </c>
      <c r="AE495" s="202">
        <v>0</v>
      </c>
      <c r="AF495" s="276">
        <v>0</v>
      </c>
      <c r="AH495" s="227">
        <f t="shared" si="35"/>
        <v>0</v>
      </c>
      <c r="AI495" s="228">
        <f t="shared" si="36"/>
        <v>0</v>
      </c>
      <c r="AJ495" s="229">
        <f t="shared" si="37"/>
        <v>0</v>
      </c>
      <c r="AN495" s="138"/>
      <c r="AO495" s="138"/>
      <c r="AP495" s="138"/>
      <c r="AQ495" s="138"/>
      <c r="AR495" s="138"/>
      <c r="AS495" s="138"/>
      <c r="AT495" s="138"/>
      <c r="AU495" s="138"/>
    </row>
    <row r="496" spans="1:47" s="139" customFormat="1" ht="13.8" x14ac:dyDescent="0.3">
      <c r="A496" s="277">
        <v>479</v>
      </c>
      <c r="B496" s="211">
        <v>479278005</v>
      </c>
      <c r="C496" s="212" t="s">
        <v>251</v>
      </c>
      <c r="D496" s="211">
        <v>278</v>
      </c>
      <c r="E496" s="212" t="s">
        <v>212</v>
      </c>
      <c r="F496" s="211">
        <v>5</v>
      </c>
      <c r="G496" s="212" t="s">
        <v>219</v>
      </c>
      <c r="H496" s="297">
        <v>5</v>
      </c>
      <c r="I496" s="202">
        <v>11044</v>
      </c>
      <c r="J496" s="202">
        <v>4735</v>
      </c>
      <c r="K496" s="202">
        <v>0</v>
      </c>
      <c r="L496" s="202">
        <v>893</v>
      </c>
      <c r="M496" s="279">
        <v>16672</v>
      </c>
      <c r="O496" s="281">
        <v>0</v>
      </c>
      <c r="P496" s="282">
        <v>0</v>
      </c>
      <c r="Q496" s="205">
        <v>0.09</v>
      </c>
      <c r="R496" s="205">
        <v>1.1495050746112661E-2</v>
      </c>
      <c r="S496" s="272">
        <f t="shared" si="38"/>
        <v>0</v>
      </c>
      <c r="U496" s="287">
        <v>78895</v>
      </c>
      <c r="V496" s="288">
        <v>0</v>
      </c>
      <c r="W496" s="288">
        <v>0</v>
      </c>
      <c r="X496" s="288">
        <v>0</v>
      </c>
      <c r="Y496" s="288">
        <v>4465</v>
      </c>
      <c r="Z496" s="279">
        <f t="shared" si="39"/>
        <v>83360</v>
      </c>
      <c r="AB496" s="275">
        <v>0</v>
      </c>
      <c r="AC496" s="204">
        <v>0</v>
      </c>
      <c r="AD496" s="202">
        <v>0</v>
      </c>
      <c r="AE496" s="202">
        <v>0</v>
      </c>
      <c r="AF496" s="276">
        <v>0</v>
      </c>
      <c r="AH496" s="227">
        <f t="shared" si="35"/>
        <v>0</v>
      </c>
      <c r="AI496" s="228">
        <f t="shared" si="36"/>
        <v>0</v>
      </c>
      <c r="AJ496" s="229">
        <f t="shared" si="37"/>
        <v>0</v>
      </c>
      <c r="AN496" s="138"/>
      <c r="AO496" s="138"/>
      <c r="AP496" s="138"/>
      <c r="AQ496" s="138"/>
      <c r="AR496" s="138"/>
      <c r="AS496" s="138"/>
      <c r="AT496" s="138"/>
      <c r="AU496" s="138"/>
    </row>
    <row r="497" spans="1:47" s="139" customFormat="1" ht="13.8" x14ac:dyDescent="0.3">
      <c r="A497" s="277">
        <v>479</v>
      </c>
      <c r="B497" s="211">
        <v>479278024</v>
      </c>
      <c r="C497" s="212" t="s">
        <v>251</v>
      </c>
      <c r="D497" s="211">
        <v>278</v>
      </c>
      <c r="E497" s="212" t="s">
        <v>212</v>
      </c>
      <c r="F497" s="211">
        <v>24</v>
      </c>
      <c r="G497" s="212" t="s">
        <v>252</v>
      </c>
      <c r="H497" s="297">
        <v>21</v>
      </c>
      <c r="I497" s="202">
        <v>10029</v>
      </c>
      <c r="J497" s="202">
        <v>2292</v>
      </c>
      <c r="K497" s="202">
        <v>0</v>
      </c>
      <c r="L497" s="202">
        <v>893</v>
      </c>
      <c r="M497" s="279">
        <v>13214</v>
      </c>
      <c r="O497" s="281">
        <v>0</v>
      </c>
      <c r="P497" s="282">
        <v>0</v>
      </c>
      <c r="Q497" s="205">
        <v>0.09</v>
      </c>
      <c r="R497" s="205">
        <v>1.6764233055189873E-2</v>
      </c>
      <c r="S497" s="272">
        <f t="shared" si="38"/>
        <v>0</v>
      </c>
      <c r="U497" s="287">
        <v>258741</v>
      </c>
      <c r="V497" s="288">
        <v>0</v>
      </c>
      <c r="W497" s="288">
        <v>0</v>
      </c>
      <c r="X497" s="288">
        <v>0</v>
      </c>
      <c r="Y497" s="288">
        <v>18753</v>
      </c>
      <c r="Z497" s="279">
        <f t="shared" si="39"/>
        <v>277494</v>
      </c>
      <c r="AB497" s="275">
        <v>0</v>
      </c>
      <c r="AC497" s="204">
        <v>0</v>
      </c>
      <c r="AD497" s="202">
        <v>0</v>
      </c>
      <c r="AE497" s="202">
        <v>0</v>
      </c>
      <c r="AF497" s="276">
        <v>0</v>
      </c>
      <c r="AH497" s="227">
        <f t="shared" si="35"/>
        <v>0</v>
      </c>
      <c r="AI497" s="228">
        <f t="shared" si="36"/>
        <v>0</v>
      </c>
      <c r="AJ497" s="229">
        <f t="shared" si="37"/>
        <v>0</v>
      </c>
      <c r="AN497" s="138"/>
      <c r="AO497" s="138"/>
      <c r="AP497" s="138"/>
      <c r="AQ497" s="138"/>
      <c r="AR497" s="138"/>
      <c r="AS497" s="138"/>
      <c r="AT497" s="138"/>
      <c r="AU497" s="138"/>
    </row>
    <row r="498" spans="1:47" s="139" customFormat="1" ht="13.8" x14ac:dyDescent="0.3">
      <c r="A498" s="277">
        <v>479</v>
      </c>
      <c r="B498" s="211">
        <v>479278061</v>
      </c>
      <c r="C498" s="212" t="s">
        <v>251</v>
      </c>
      <c r="D498" s="211">
        <v>278</v>
      </c>
      <c r="E498" s="212" t="s">
        <v>212</v>
      </c>
      <c r="F498" s="211">
        <v>61</v>
      </c>
      <c r="G498" s="212" t="s">
        <v>170</v>
      </c>
      <c r="H498" s="297">
        <v>34</v>
      </c>
      <c r="I498" s="202">
        <v>11627</v>
      </c>
      <c r="J498" s="202">
        <v>840</v>
      </c>
      <c r="K498" s="202">
        <v>0</v>
      </c>
      <c r="L498" s="202">
        <v>893</v>
      </c>
      <c r="M498" s="279">
        <v>13360</v>
      </c>
      <c r="O498" s="281">
        <v>0</v>
      </c>
      <c r="P498" s="282">
        <v>0</v>
      </c>
      <c r="Q498" s="205">
        <v>0.09</v>
      </c>
      <c r="R498" s="205">
        <v>3.4151233897683042E-2</v>
      </c>
      <c r="S498" s="272">
        <f t="shared" si="38"/>
        <v>0</v>
      </c>
      <c r="U498" s="287">
        <v>423878</v>
      </c>
      <c r="V498" s="288">
        <v>0</v>
      </c>
      <c r="W498" s="288">
        <v>0</v>
      </c>
      <c r="X498" s="288">
        <v>0</v>
      </c>
      <c r="Y498" s="288">
        <v>30362</v>
      </c>
      <c r="Z498" s="279">
        <f t="shared" si="39"/>
        <v>454240</v>
      </c>
      <c r="AB498" s="275">
        <v>0</v>
      </c>
      <c r="AC498" s="204">
        <v>0</v>
      </c>
      <c r="AD498" s="202">
        <v>0</v>
      </c>
      <c r="AE498" s="202">
        <v>0</v>
      </c>
      <c r="AF498" s="276">
        <v>0</v>
      </c>
      <c r="AH498" s="227">
        <f t="shared" si="35"/>
        <v>0</v>
      </c>
      <c r="AI498" s="228">
        <f t="shared" si="36"/>
        <v>0</v>
      </c>
      <c r="AJ498" s="229">
        <f t="shared" si="37"/>
        <v>0</v>
      </c>
      <c r="AN498" s="138"/>
      <c r="AO498" s="138"/>
      <c r="AP498" s="138"/>
      <c r="AQ498" s="138"/>
      <c r="AR498" s="138"/>
      <c r="AS498" s="138"/>
      <c r="AT498" s="138"/>
      <c r="AU498" s="138"/>
    </row>
    <row r="499" spans="1:47" s="139" customFormat="1" ht="13.8" x14ac:dyDescent="0.3">
      <c r="A499" s="277">
        <v>479</v>
      </c>
      <c r="B499" s="211">
        <v>479278086</v>
      </c>
      <c r="C499" s="212" t="s">
        <v>251</v>
      </c>
      <c r="D499" s="211">
        <v>278</v>
      </c>
      <c r="E499" s="212" t="s">
        <v>212</v>
      </c>
      <c r="F499" s="211">
        <v>86</v>
      </c>
      <c r="G499" s="212" t="s">
        <v>207</v>
      </c>
      <c r="H499" s="297">
        <v>10</v>
      </c>
      <c r="I499" s="202">
        <v>10360</v>
      </c>
      <c r="J499" s="202">
        <v>1956</v>
      </c>
      <c r="K499" s="202">
        <v>0</v>
      </c>
      <c r="L499" s="202">
        <v>893</v>
      </c>
      <c r="M499" s="279">
        <v>13209</v>
      </c>
      <c r="O499" s="281">
        <v>0</v>
      </c>
      <c r="P499" s="282">
        <v>0</v>
      </c>
      <c r="Q499" s="205">
        <v>0.09</v>
      </c>
      <c r="R499" s="205">
        <v>5.808590031897691E-2</v>
      </c>
      <c r="S499" s="272">
        <f t="shared" si="38"/>
        <v>0</v>
      </c>
      <c r="U499" s="287">
        <v>123160</v>
      </c>
      <c r="V499" s="288">
        <v>0</v>
      </c>
      <c r="W499" s="288">
        <v>0</v>
      </c>
      <c r="X499" s="288">
        <v>0</v>
      </c>
      <c r="Y499" s="288">
        <v>8930</v>
      </c>
      <c r="Z499" s="279">
        <f t="shared" si="39"/>
        <v>132090</v>
      </c>
      <c r="AB499" s="275">
        <v>0</v>
      </c>
      <c r="AC499" s="204">
        <v>0</v>
      </c>
      <c r="AD499" s="202">
        <v>0</v>
      </c>
      <c r="AE499" s="202">
        <v>0</v>
      </c>
      <c r="AF499" s="276">
        <v>0</v>
      </c>
      <c r="AH499" s="227">
        <f t="shared" si="35"/>
        <v>0</v>
      </c>
      <c r="AI499" s="228">
        <f t="shared" si="36"/>
        <v>0</v>
      </c>
      <c r="AJ499" s="229">
        <f t="shared" si="37"/>
        <v>0</v>
      </c>
      <c r="AN499" s="138"/>
      <c r="AO499" s="138"/>
      <c r="AP499" s="138"/>
      <c r="AQ499" s="138"/>
      <c r="AR499" s="138"/>
      <c r="AS499" s="138"/>
      <c r="AT499" s="138"/>
      <c r="AU499" s="138"/>
    </row>
    <row r="500" spans="1:47" s="139" customFormat="1" ht="13.8" x14ac:dyDescent="0.3">
      <c r="A500" s="277">
        <v>479</v>
      </c>
      <c r="B500" s="211">
        <v>479278087</v>
      </c>
      <c r="C500" s="212" t="s">
        <v>251</v>
      </c>
      <c r="D500" s="211">
        <v>278</v>
      </c>
      <c r="E500" s="212" t="s">
        <v>212</v>
      </c>
      <c r="F500" s="211">
        <v>87</v>
      </c>
      <c r="G500" s="212" t="s">
        <v>171</v>
      </c>
      <c r="H500" s="297">
        <v>5</v>
      </c>
      <c r="I500" s="202">
        <v>10214</v>
      </c>
      <c r="J500" s="202">
        <v>3573</v>
      </c>
      <c r="K500" s="202">
        <v>0</v>
      </c>
      <c r="L500" s="202">
        <v>893</v>
      </c>
      <c r="M500" s="279">
        <v>14680</v>
      </c>
      <c r="O500" s="281">
        <v>0</v>
      </c>
      <c r="P500" s="282">
        <v>0</v>
      </c>
      <c r="Q500" s="205">
        <v>0.09</v>
      </c>
      <c r="R500" s="205">
        <v>4.0666281460912555E-3</v>
      </c>
      <c r="S500" s="272">
        <f t="shared" si="38"/>
        <v>0</v>
      </c>
      <c r="U500" s="287">
        <v>68935</v>
      </c>
      <c r="V500" s="288">
        <v>0</v>
      </c>
      <c r="W500" s="288">
        <v>0</v>
      </c>
      <c r="X500" s="288">
        <v>0</v>
      </c>
      <c r="Y500" s="288">
        <v>4465</v>
      </c>
      <c r="Z500" s="279">
        <f t="shared" si="39"/>
        <v>73400</v>
      </c>
      <c r="AB500" s="275">
        <v>0</v>
      </c>
      <c r="AC500" s="204">
        <v>0</v>
      </c>
      <c r="AD500" s="202">
        <v>0</v>
      </c>
      <c r="AE500" s="202">
        <v>0</v>
      </c>
      <c r="AF500" s="276">
        <v>0</v>
      </c>
      <c r="AH500" s="227">
        <f t="shared" si="35"/>
        <v>0</v>
      </c>
      <c r="AI500" s="228">
        <f t="shared" si="36"/>
        <v>0</v>
      </c>
      <c r="AJ500" s="229">
        <f t="shared" si="37"/>
        <v>0</v>
      </c>
      <c r="AN500" s="138"/>
      <c r="AO500" s="138"/>
      <c r="AP500" s="138"/>
      <c r="AQ500" s="138"/>
      <c r="AR500" s="138"/>
      <c r="AS500" s="138"/>
      <c r="AT500" s="138"/>
      <c r="AU500" s="138"/>
    </row>
    <row r="501" spans="1:47" s="139" customFormat="1" ht="13.8" x14ac:dyDescent="0.3">
      <c r="A501" s="277">
        <v>479</v>
      </c>
      <c r="B501" s="211">
        <v>479278091</v>
      </c>
      <c r="C501" s="212" t="s">
        <v>251</v>
      </c>
      <c r="D501" s="211">
        <v>278</v>
      </c>
      <c r="E501" s="212" t="s">
        <v>212</v>
      </c>
      <c r="F501" s="211">
        <v>91</v>
      </c>
      <c r="G501" s="212" t="s">
        <v>52</v>
      </c>
      <c r="H501" s="297">
        <v>1</v>
      </c>
      <c r="I501" s="202">
        <v>9902.131025641027</v>
      </c>
      <c r="J501" s="202">
        <v>12729</v>
      </c>
      <c r="K501" s="202">
        <v>0</v>
      </c>
      <c r="L501" s="202">
        <v>893</v>
      </c>
      <c r="M501" s="279">
        <v>23524.131025641029</v>
      </c>
      <c r="O501" s="281">
        <v>0</v>
      </c>
      <c r="P501" s="282">
        <v>0</v>
      </c>
      <c r="Q501" s="205">
        <v>0.09</v>
      </c>
      <c r="R501" s="205">
        <v>2.7725044696370778E-2</v>
      </c>
      <c r="S501" s="272">
        <f t="shared" si="38"/>
        <v>0</v>
      </c>
      <c r="U501" s="287">
        <v>22631</v>
      </c>
      <c r="V501" s="288">
        <v>0</v>
      </c>
      <c r="W501" s="288">
        <v>0</v>
      </c>
      <c r="X501" s="288">
        <v>0</v>
      </c>
      <c r="Y501" s="288">
        <v>893</v>
      </c>
      <c r="Z501" s="279">
        <f t="shared" si="39"/>
        <v>23524</v>
      </c>
      <c r="AB501" s="275">
        <v>0</v>
      </c>
      <c r="AC501" s="204">
        <v>0</v>
      </c>
      <c r="AD501" s="202">
        <v>0</v>
      </c>
      <c r="AE501" s="202">
        <v>0</v>
      </c>
      <c r="AF501" s="276">
        <v>0</v>
      </c>
      <c r="AH501" s="227">
        <f t="shared" si="35"/>
        <v>0</v>
      </c>
      <c r="AI501" s="228">
        <f t="shared" si="36"/>
        <v>0</v>
      </c>
      <c r="AJ501" s="229">
        <f t="shared" si="37"/>
        <v>0</v>
      </c>
      <c r="AN501" s="138"/>
      <c r="AO501" s="138"/>
      <c r="AP501" s="138"/>
      <c r="AQ501" s="138"/>
      <c r="AR501" s="138"/>
      <c r="AS501" s="138"/>
      <c r="AT501" s="138"/>
      <c r="AU501" s="138"/>
    </row>
    <row r="502" spans="1:47" s="139" customFormat="1" ht="13.8" x14ac:dyDescent="0.3">
      <c r="A502" s="277">
        <v>479</v>
      </c>
      <c r="B502" s="211">
        <v>479278111</v>
      </c>
      <c r="C502" s="212" t="s">
        <v>251</v>
      </c>
      <c r="D502" s="211">
        <v>278</v>
      </c>
      <c r="E502" s="212" t="s">
        <v>212</v>
      </c>
      <c r="F502" s="211">
        <v>111</v>
      </c>
      <c r="G502" s="212" t="s">
        <v>253</v>
      </c>
      <c r="H502" s="297">
        <v>4</v>
      </c>
      <c r="I502" s="202">
        <v>10643</v>
      </c>
      <c r="J502" s="202">
        <v>3133</v>
      </c>
      <c r="K502" s="202">
        <v>0</v>
      </c>
      <c r="L502" s="202">
        <v>893</v>
      </c>
      <c r="M502" s="279">
        <v>14669</v>
      </c>
      <c r="O502" s="281">
        <v>0</v>
      </c>
      <c r="P502" s="282">
        <v>0</v>
      </c>
      <c r="Q502" s="205">
        <v>0.09</v>
      </c>
      <c r="R502" s="205">
        <v>1.9860301235776753E-2</v>
      </c>
      <c r="S502" s="272">
        <f t="shared" si="38"/>
        <v>0</v>
      </c>
      <c r="U502" s="287">
        <v>55104</v>
      </c>
      <c r="V502" s="288">
        <v>0</v>
      </c>
      <c r="W502" s="288">
        <v>0</v>
      </c>
      <c r="X502" s="288">
        <v>0</v>
      </c>
      <c r="Y502" s="288">
        <v>3572</v>
      </c>
      <c r="Z502" s="279">
        <f t="shared" si="39"/>
        <v>58676</v>
      </c>
      <c r="AB502" s="275">
        <v>0</v>
      </c>
      <c r="AC502" s="204">
        <v>0</v>
      </c>
      <c r="AD502" s="202">
        <v>0</v>
      </c>
      <c r="AE502" s="202">
        <v>0</v>
      </c>
      <c r="AF502" s="276">
        <v>0</v>
      </c>
      <c r="AH502" s="227">
        <f t="shared" si="35"/>
        <v>0</v>
      </c>
      <c r="AI502" s="228">
        <f t="shared" si="36"/>
        <v>0</v>
      </c>
      <c r="AJ502" s="229">
        <f t="shared" si="37"/>
        <v>0</v>
      </c>
      <c r="AN502" s="138"/>
      <c r="AO502" s="138"/>
      <c r="AP502" s="138"/>
      <c r="AQ502" s="138"/>
      <c r="AR502" s="138"/>
      <c r="AS502" s="138"/>
      <c r="AT502" s="138"/>
      <c r="AU502" s="138"/>
    </row>
    <row r="503" spans="1:47" s="139" customFormat="1" ht="13.8" x14ac:dyDescent="0.3">
      <c r="A503" s="277">
        <v>479</v>
      </c>
      <c r="B503" s="211">
        <v>479278114</v>
      </c>
      <c r="C503" s="212" t="s">
        <v>251</v>
      </c>
      <c r="D503" s="211">
        <v>278</v>
      </c>
      <c r="E503" s="212" t="s">
        <v>212</v>
      </c>
      <c r="F503" s="211">
        <v>114</v>
      </c>
      <c r="G503" s="212" t="s">
        <v>51</v>
      </c>
      <c r="H503" s="297">
        <v>10</v>
      </c>
      <c r="I503" s="202">
        <v>10701</v>
      </c>
      <c r="J503" s="202">
        <v>2217</v>
      </c>
      <c r="K503" s="202">
        <v>0</v>
      </c>
      <c r="L503" s="202">
        <v>893</v>
      </c>
      <c r="M503" s="279">
        <v>13811</v>
      </c>
      <c r="O503" s="281">
        <v>0</v>
      </c>
      <c r="P503" s="282">
        <v>0</v>
      </c>
      <c r="Q503" s="205">
        <v>0.18</v>
      </c>
      <c r="R503" s="205">
        <v>4.4071545160253092E-2</v>
      </c>
      <c r="S503" s="272">
        <f t="shared" si="38"/>
        <v>0</v>
      </c>
      <c r="U503" s="287">
        <v>129180</v>
      </c>
      <c r="V503" s="288">
        <v>0</v>
      </c>
      <c r="W503" s="288">
        <v>0</v>
      </c>
      <c r="X503" s="288">
        <v>0</v>
      </c>
      <c r="Y503" s="288">
        <v>8930</v>
      </c>
      <c r="Z503" s="279">
        <f t="shared" si="39"/>
        <v>138110</v>
      </c>
      <c r="AB503" s="275">
        <v>0</v>
      </c>
      <c r="AC503" s="204">
        <v>0</v>
      </c>
      <c r="AD503" s="202">
        <v>0</v>
      </c>
      <c r="AE503" s="202">
        <v>0</v>
      </c>
      <c r="AF503" s="276">
        <v>0</v>
      </c>
      <c r="AH503" s="227">
        <f t="shared" si="35"/>
        <v>0</v>
      </c>
      <c r="AI503" s="228">
        <f t="shared" si="36"/>
        <v>0</v>
      </c>
      <c r="AJ503" s="229">
        <f t="shared" si="37"/>
        <v>0</v>
      </c>
      <c r="AN503" s="138"/>
      <c r="AO503" s="138"/>
      <c r="AP503" s="138"/>
      <c r="AQ503" s="138"/>
      <c r="AR503" s="138"/>
      <c r="AS503" s="138"/>
      <c r="AT503" s="138"/>
      <c r="AU503" s="138"/>
    </row>
    <row r="504" spans="1:47" s="139" customFormat="1" ht="13.8" x14ac:dyDescent="0.3">
      <c r="A504" s="277">
        <v>479</v>
      </c>
      <c r="B504" s="211">
        <v>479278117</v>
      </c>
      <c r="C504" s="212" t="s">
        <v>251</v>
      </c>
      <c r="D504" s="211">
        <v>278</v>
      </c>
      <c r="E504" s="212" t="s">
        <v>212</v>
      </c>
      <c r="F504" s="211">
        <v>117</v>
      </c>
      <c r="G504" s="212" t="s">
        <v>53</v>
      </c>
      <c r="H504" s="297">
        <v>11</v>
      </c>
      <c r="I504" s="202">
        <v>9772</v>
      </c>
      <c r="J504" s="202">
        <v>4402</v>
      </c>
      <c r="K504" s="202">
        <v>0</v>
      </c>
      <c r="L504" s="202">
        <v>893</v>
      </c>
      <c r="M504" s="279">
        <v>15067</v>
      </c>
      <c r="O504" s="281">
        <v>0</v>
      </c>
      <c r="P504" s="282">
        <v>0</v>
      </c>
      <c r="Q504" s="205">
        <v>0.09</v>
      </c>
      <c r="R504" s="205">
        <v>6.6831140926756058E-2</v>
      </c>
      <c r="S504" s="272">
        <f t="shared" si="38"/>
        <v>0</v>
      </c>
      <c r="U504" s="287">
        <v>155914</v>
      </c>
      <c r="V504" s="288">
        <v>0</v>
      </c>
      <c r="W504" s="288">
        <v>0</v>
      </c>
      <c r="X504" s="288">
        <v>0</v>
      </c>
      <c r="Y504" s="288">
        <v>9823</v>
      </c>
      <c r="Z504" s="279">
        <f t="shared" si="39"/>
        <v>165737</v>
      </c>
      <c r="AB504" s="275">
        <v>0</v>
      </c>
      <c r="AC504" s="204">
        <v>0</v>
      </c>
      <c r="AD504" s="202">
        <v>0</v>
      </c>
      <c r="AE504" s="202">
        <v>0</v>
      </c>
      <c r="AF504" s="276">
        <v>0</v>
      </c>
      <c r="AH504" s="227">
        <f t="shared" si="35"/>
        <v>0</v>
      </c>
      <c r="AI504" s="228">
        <f t="shared" si="36"/>
        <v>0</v>
      </c>
      <c r="AJ504" s="229">
        <f t="shared" si="37"/>
        <v>0</v>
      </c>
      <c r="AN504" s="138"/>
      <c r="AO504" s="138"/>
      <c r="AP504" s="138"/>
      <c r="AQ504" s="138"/>
      <c r="AR504" s="138"/>
      <c r="AS504" s="138"/>
      <c r="AT504" s="138"/>
      <c r="AU504" s="138"/>
    </row>
    <row r="505" spans="1:47" s="139" customFormat="1" ht="13.8" x14ac:dyDescent="0.3">
      <c r="A505" s="277">
        <v>479</v>
      </c>
      <c r="B505" s="211">
        <v>479278127</v>
      </c>
      <c r="C505" s="212" t="s">
        <v>251</v>
      </c>
      <c r="D505" s="211">
        <v>278</v>
      </c>
      <c r="E505" s="212" t="s">
        <v>212</v>
      </c>
      <c r="F505" s="211">
        <v>127</v>
      </c>
      <c r="G505" s="212" t="s">
        <v>209</v>
      </c>
      <c r="H505" s="297">
        <v>4</v>
      </c>
      <c r="I505" s="202">
        <v>10431.160234604105</v>
      </c>
      <c r="J505" s="202">
        <v>4943</v>
      </c>
      <c r="K505" s="202">
        <v>0</v>
      </c>
      <c r="L505" s="202">
        <v>893</v>
      </c>
      <c r="M505" s="279">
        <v>16267.160234604105</v>
      </c>
      <c r="O505" s="281">
        <v>0</v>
      </c>
      <c r="P505" s="282">
        <v>0</v>
      </c>
      <c r="Q505" s="205">
        <v>0.09</v>
      </c>
      <c r="R505" s="205">
        <v>3.1988936393173073E-2</v>
      </c>
      <c r="S505" s="272">
        <f t="shared" si="38"/>
        <v>0</v>
      </c>
      <c r="U505" s="287">
        <v>61496</v>
      </c>
      <c r="V505" s="288">
        <v>0</v>
      </c>
      <c r="W505" s="288">
        <v>0</v>
      </c>
      <c r="X505" s="288">
        <v>0</v>
      </c>
      <c r="Y505" s="288">
        <v>3572</v>
      </c>
      <c r="Z505" s="279">
        <f t="shared" si="39"/>
        <v>65068</v>
      </c>
      <c r="AB505" s="275">
        <v>0</v>
      </c>
      <c r="AC505" s="204">
        <v>0</v>
      </c>
      <c r="AD505" s="202">
        <v>0</v>
      </c>
      <c r="AE505" s="202">
        <v>0</v>
      </c>
      <c r="AF505" s="276">
        <v>0</v>
      </c>
      <c r="AH505" s="227">
        <f t="shared" si="35"/>
        <v>0</v>
      </c>
      <c r="AI505" s="228">
        <f t="shared" si="36"/>
        <v>0</v>
      </c>
      <c r="AJ505" s="229">
        <f t="shared" si="37"/>
        <v>0</v>
      </c>
      <c r="AN505" s="138"/>
      <c r="AO505" s="138"/>
      <c r="AP505" s="138"/>
      <c r="AQ505" s="138"/>
      <c r="AR505" s="138"/>
      <c r="AS505" s="138"/>
      <c r="AT505" s="138"/>
      <c r="AU505" s="138"/>
    </row>
    <row r="506" spans="1:47" s="139" customFormat="1" ht="13.8" x14ac:dyDescent="0.3">
      <c r="A506" s="277">
        <v>479</v>
      </c>
      <c r="B506" s="211">
        <v>479278137</v>
      </c>
      <c r="C506" s="212" t="s">
        <v>251</v>
      </c>
      <c r="D506" s="211">
        <v>278</v>
      </c>
      <c r="E506" s="212" t="s">
        <v>212</v>
      </c>
      <c r="F506" s="211">
        <v>137</v>
      </c>
      <c r="G506" s="212" t="s">
        <v>210</v>
      </c>
      <c r="H506" s="297">
        <v>22</v>
      </c>
      <c r="I506" s="202">
        <v>11476</v>
      </c>
      <c r="J506" s="202">
        <v>18</v>
      </c>
      <c r="K506" s="202">
        <v>0</v>
      </c>
      <c r="L506" s="202">
        <v>893</v>
      </c>
      <c r="M506" s="279">
        <v>12387</v>
      </c>
      <c r="O506" s="281">
        <v>0</v>
      </c>
      <c r="P506" s="282">
        <v>0</v>
      </c>
      <c r="Q506" s="205">
        <v>0.18</v>
      </c>
      <c r="R506" s="205">
        <v>0.12502659225609097</v>
      </c>
      <c r="S506" s="272">
        <f t="shared" si="38"/>
        <v>0</v>
      </c>
      <c r="U506" s="287">
        <v>252868</v>
      </c>
      <c r="V506" s="288">
        <v>0</v>
      </c>
      <c r="W506" s="288">
        <v>0</v>
      </c>
      <c r="X506" s="288">
        <v>0</v>
      </c>
      <c r="Y506" s="288">
        <v>19646</v>
      </c>
      <c r="Z506" s="279">
        <f t="shared" si="39"/>
        <v>272514</v>
      </c>
      <c r="AB506" s="275">
        <v>0</v>
      </c>
      <c r="AC506" s="204">
        <v>0</v>
      </c>
      <c r="AD506" s="202">
        <v>0</v>
      </c>
      <c r="AE506" s="202">
        <v>0</v>
      </c>
      <c r="AF506" s="276">
        <v>0</v>
      </c>
      <c r="AH506" s="227">
        <f t="shared" si="35"/>
        <v>0</v>
      </c>
      <c r="AI506" s="228">
        <f t="shared" si="36"/>
        <v>0</v>
      </c>
      <c r="AJ506" s="229">
        <f t="shared" si="37"/>
        <v>0</v>
      </c>
      <c r="AN506" s="138"/>
      <c r="AO506" s="138"/>
      <c r="AP506" s="138"/>
      <c r="AQ506" s="138"/>
      <c r="AR506" s="138"/>
      <c r="AS506" s="138"/>
      <c r="AT506" s="138"/>
      <c r="AU506" s="138"/>
    </row>
    <row r="507" spans="1:47" s="139" customFormat="1" ht="13.8" x14ac:dyDescent="0.3">
      <c r="A507" s="277">
        <v>479</v>
      </c>
      <c r="B507" s="211">
        <v>479278159</v>
      </c>
      <c r="C507" s="212" t="s">
        <v>251</v>
      </c>
      <c r="D507" s="211">
        <v>278</v>
      </c>
      <c r="E507" s="212" t="s">
        <v>212</v>
      </c>
      <c r="F507" s="211">
        <v>159</v>
      </c>
      <c r="G507" s="212" t="s">
        <v>172</v>
      </c>
      <c r="H507" s="297">
        <v>3</v>
      </c>
      <c r="I507" s="202">
        <v>9269</v>
      </c>
      <c r="J507" s="202">
        <v>4231</v>
      </c>
      <c r="K507" s="202">
        <v>0</v>
      </c>
      <c r="L507" s="202">
        <v>893</v>
      </c>
      <c r="M507" s="279">
        <v>14393</v>
      </c>
      <c r="O507" s="281">
        <v>0</v>
      </c>
      <c r="P507" s="282">
        <v>0</v>
      </c>
      <c r="Q507" s="205">
        <v>0.09</v>
      </c>
      <c r="R507" s="205">
        <v>4.3907909580982772E-3</v>
      </c>
      <c r="S507" s="272">
        <f t="shared" si="38"/>
        <v>0</v>
      </c>
      <c r="U507" s="287">
        <v>40500</v>
      </c>
      <c r="V507" s="288">
        <v>0</v>
      </c>
      <c r="W507" s="288">
        <v>0</v>
      </c>
      <c r="X507" s="288">
        <v>0</v>
      </c>
      <c r="Y507" s="288">
        <v>2679</v>
      </c>
      <c r="Z507" s="279">
        <f t="shared" si="39"/>
        <v>43179</v>
      </c>
      <c r="AB507" s="275">
        <v>0</v>
      </c>
      <c r="AC507" s="204">
        <v>0</v>
      </c>
      <c r="AD507" s="202">
        <v>0</v>
      </c>
      <c r="AE507" s="202">
        <v>0</v>
      </c>
      <c r="AF507" s="276">
        <v>0</v>
      </c>
      <c r="AH507" s="227">
        <f t="shared" si="35"/>
        <v>0</v>
      </c>
      <c r="AI507" s="228">
        <f t="shared" si="36"/>
        <v>0</v>
      </c>
      <c r="AJ507" s="229">
        <f t="shared" si="37"/>
        <v>0</v>
      </c>
      <c r="AN507" s="138"/>
      <c r="AO507" s="138"/>
      <c r="AP507" s="138"/>
      <c r="AQ507" s="138"/>
      <c r="AR507" s="138"/>
      <c r="AS507" s="138"/>
      <c r="AT507" s="138"/>
      <c r="AU507" s="138"/>
    </row>
    <row r="508" spans="1:47" s="139" customFormat="1" ht="13.8" x14ac:dyDescent="0.3">
      <c r="A508" s="277">
        <v>479</v>
      </c>
      <c r="B508" s="211">
        <v>479278161</v>
      </c>
      <c r="C508" s="212" t="s">
        <v>251</v>
      </c>
      <c r="D508" s="211">
        <v>278</v>
      </c>
      <c r="E508" s="212" t="s">
        <v>212</v>
      </c>
      <c r="F508" s="211">
        <v>161</v>
      </c>
      <c r="G508" s="212" t="s">
        <v>173</v>
      </c>
      <c r="H508" s="297">
        <v>5</v>
      </c>
      <c r="I508" s="202">
        <v>9784</v>
      </c>
      <c r="J508" s="202">
        <v>4080</v>
      </c>
      <c r="K508" s="202">
        <v>0</v>
      </c>
      <c r="L508" s="202">
        <v>893</v>
      </c>
      <c r="M508" s="279">
        <v>14757</v>
      </c>
      <c r="O508" s="281">
        <v>0</v>
      </c>
      <c r="P508" s="282">
        <v>0</v>
      </c>
      <c r="Q508" s="205">
        <v>0.09</v>
      </c>
      <c r="R508" s="205">
        <v>7.2135314562177533E-3</v>
      </c>
      <c r="S508" s="272">
        <f t="shared" si="38"/>
        <v>0</v>
      </c>
      <c r="U508" s="287">
        <v>69320</v>
      </c>
      <c r="V508" s="288">
        <v>0</v>
      </c>
      <c r="W508" s="288">
        <v>0</v>
      </c>
      <c r="X508" s="288">
        <v>0</v>
      </c>
      <c r="Y508" s="288">
        <v>4465</v>
      </c>
      <c r="Z508" s="279">
        <f t="shared" si="39"/>
        <v>73785</v>
      </c>
      <c r="AB508" s="275">
        <v>0</v>
      </c>
      <c r="AC508" s="204">
        <v>0</v>
      </c>
      <c r="AD508" s="202">
        <v>0</v>
      </c>
      <c r="AE508" s="202">
        <v>0</v>
      </c>
      <c r="AF508" s="276">
        <v>0</v>
      </c>
      <c r="AH508" s="227">
        <f t="shared" si="35"/>
        <v>0</v>
      </c>
      <c r="AI508" s="228">
        <f t="shared" si="36"/>
        <v>0</v>
      </c>
      <c r="AJ508" s="229">
        <f t="shared" si="37"/>
        <v>0</v>
      </c>
      <c r="AN508" s="138"/>
      <c r="AO508" s="138"/>
      <c r="AP508" s="138"/>
      <c r="AQ508" s="138"/>
      <c r="AR508" s="138"/>
      <c r="AS508" s="138"/>
      <c r="AT508" s="138"/>
      <c r="AU508" s="138"/>
    </row>
    <row r="509" spans="1:47" s="139" customFormat="1" ht="13.8" x14ac:dyDescent="0.3">
      <c r="A509" s="277">
        <v>479</v>
      </c>
      <c r="B509" s="211">
        <v>479278191</v>
      </c>
      <c r="C509" s="212" t="s">
        <v>251</v>
      </c>
      <c r="D509" s="211">
        <v>278</v>
      </c>
      <c r="E509" s="212" t="s">
        <v>212</v>
      </c>
      <c r="F509" s="211">
        <v>191</v>
      </c>
      <c r="G509" s="212" t="s">
        <v>254</v>
      </c>
      <c r="H509" s="297">
        <v>4</v>
      </c>
      <c r="I509" s="202">
        <v>8983</v>
      </c>
      <c r="J509" s="202">
        <v>3431</v>
      </c>
      <c r="K509" s="202">
        <v>0</v>
      </c>
      <c r="L509" s="202">
        <v>893</v>
      </c>
      <c r="M509" s="279">
        <v>13307</v>
      </c>
      <c r="O509" s="281">
        <v>0</v>
      </c>
      <c r="P509" s="282">
        <v>0</v>
      </c>
      <c r="Q509" s="205">
        <v>0.18</v>
      </c>
      <c r="R509" s="205">
        <v>2.7298502619564253E-2</v>
      </c>
      <c r="S509" s="272">
        <f t="shared" si="38"/>
        <v>0</v>
      </c>
      <c r="U509" s="287">
        <v>49656</v>
      </c>
      <c r="V509" s="288">
        <v>0</v>
      </c>
      <c r="W509" s="288">
        <v>0</v>
      </c>
      <c r="X509" s="288">
        <v>0</v>
      </c>
      <c r="Y509" s="288">
        <v>3572</v>
      </c>
      <c r="Z509" s="279">
        <f t="shared" si="39"/>
        <v>53228</v>
      </c>
      <c r="AB509" s="275">
        <v>0</v>
      </c>
      <c r="AC509" s="204">
        <v>0</v>
      </c>
      <c r="AD509" s="202">
        <v>0</v>
      </c>
      <c r="AE509" s="202">
        <v>0</v>
      </c>
      <c r="AF509" s="276">
        <v>0</v>
      </c>
      <c r="AH509" s="227">
        <f t="shared" si="35"/>
        <v>0</v>
      </c>
      <c r="AI509" s="228">
        <f t="shared" si="36"/>
        <v>0</v>
      </c>
      <c r="AJ509" s="229">
        <f t="shared" si="37"/>
        <v>0</v>
      </c>
      <c r="AN509" s="138"/>
      <c r="AO509" s="138"/>
      <c r="AP509" s="138"/>
      <c r="AQ509" s="138"/>
      <c r="AR509" s="138"/>
      <c r="AS509" s="138"/>
      <c r="AT509" s="138"/>
      <c r="AU509" s="138"/>
    </row>
    <row r="510" spans="1:47" s="139" customFormat="1" ht="13.8" x14ac:dyDescent="0.3">
      <c r="A510" s="277">
        <v>479</v>
      </c>
      <c r="B510" s="211">
        <v>479278210</v>
      </c>
      <c r="C510" s="212" t="s">
        <v>251</v>
      </c>
      <c r="D510" s="211">
        <v>278</v>
      </c>
      <c r="E510" s="212" t="s">
        <v>212</v>
      </c>
      <c r="F510" s="211">
        <v>210</v>
      </c>
      <c r="G510" s="212" t="s">
        <v>54</v>
      </c>
      <c r="H510" s="297">
        <v>40</v>
      </c>
      <c r="I510" s="202">
        <v>10248</v>
      </c>
      <c r="J510" s="202">
        <v>3287</v>
      </c>
      <c r="K510" s="202">
        <v>0</v>
      </c>
      <c r="L510" s="202">
        <v>893</v>
      </c>
      <c r="M510" s="279">
        <v>14428</v>
      </c>
      <c r="O510" s="281">
        <v>0</v>
      </c>
      <c r="P510" s="282">
        <v>0</v>
      </c>
      <c r="Q510" s="205">
        <v>0.09</v>
      </c>
      <c r="R510" s="205">
        <v>6.4299725287241705E-2</v>
      </c>
      <c r="S510" s="272">
        <f t="shared" si="38"/>
        <v>0</v>
      </c>
      <c r="U510" s="287">
        <v>541400</v>
      </c>
      <c r="V510" s="288">
        <v>0</v>
      </c>
      <c r="W510" s="288">
        <v>0</v>
      </c>
      <c r="X510" s="288">
        <v>0</v>
      </c>
      <c r="Y510" s="288">
        <v>35720</v>
      </c>
      <c r="Z510" s="279">
        <f t="shared" si="39"/>
        <v>577120</v>
      </c>
      <c r="AB510" s="275">
        <v>0</v>
      </c>
      <c r="AC510" s="204">
        <v>0</v>
      </c>
      <c r="AD510" s="202">
        <v>0</v>
      </c>
      <c r="AE510" s="202">
        <v>0</v>
      </c>
      <c r="AF510" s="276">
        <v>0</v>
      </c>
      <c r="AH510" s="227">
        <f t="shared" si="35"/>
        <v>0</v>
      </c>
      <c r="AI510" s="228">
        <f t="shared" si="36"/>
        <v>0</v>
      </c>
      <c r="AJ510" s="229">
        <f t="shared" si="37"/>
        <v>0</v>
      </c>
      <c r="AN510" s="138"/>
      <c r="AO510" s="138"/>
      <c r="AP510" s="138"/>
      <c r="AQ510" s="138"/>
      <c r="AR510" s="138"/>
      <c r="AS510" s="138"/>
      <c r="AT510" s="138"/>
      <c r="AU510" s="138"/>
    </row>
    <row r="511" spans="1:47" s="139" customFormat="1" ht="13.8" x14ac:dyDescent="0.3">
      <c r="A511" s="277">
        <v>479</v>
      </c>
      <c r="B511" s="211">
        <v>479278227</v>
      </c>
      <c r="C511" s="212" t="s">
        <v>251</v>
      </c>
      <c r="D511" s="211">
        <v>278</v>
      </c>
      <c r="E511" s="212" t="s">
        <v>212</v>
      </c>
      <c r="F511" s="211">
        <v>227</v>
      </c>
      <c r="G511" s="212" t="s">
        <v>255</v>
      </c>
      <c r="H511" s="297">
        <v>3</v>
      </c>
      <c r="I511" s="202">
        <v>9841</v>
      </c>
      <c r="J511" s="202">
        <v>2848</v>
      </c>
      <c r="K511" s="202">
        <v>0</v>
      </c>
      <c r="L511" s="202">
        <v>893</v>
      </c>
      <c r="M511" s="279">
        <v>13582</v>
      </c>
      <c r="O511" s="281">
        <v>0</v>
      </c>
      <c r="P511" s="282">
        <v>0</v>
      </c>
      <c r="Q511" s="205">
        <v>0.18</v>
      </c>
      <c r="R511" s="205">
        <v>1.102104844517165E-2</v>
      </c>
      <c r="S511" s="272">
        <f t="shared" si="38"/>
        <v>0</v>
      </c>
      <c r="U511" s="287">
        <v>38067</v>
      </c>
      <c r="V511" s="288">
        <v>0</v>
      </c>
      <c r="W511" s="288">
        <v>0</v>
      </c>
      <c r="X511" s="288">
        <v>0</v>
      </c>
      <c r="Y511" s="288">
        <v>2679</v>
      </c>
      <c r="Z511" s="279">
        <f t="shared" si="39"/>
        <v>40746</v>
      </c>
      <c r="AB511" s="275">
        <v>0</v>
      </c>
      <c r="AC511" s="204">
        <v>0</v>
      </c>
      <c r="AD511" s="202">
        <v>0</v>
      </c>
      <c r="AE511" s="202">
        <v>0</v>
      </c>
      <c r="AF511" s="276">
        <v>0</v>
      </c>
      <c r="AH511" s="227">
        <f t="shared" si="35"/>
        <v>0</v>
      </c>
      <c r="AI511" s="228">
        <f t="shared" si="36"/>
        <v>0</v>
      </c>
      <c r="AJ511" s="229">
        <f t="shared" si="37"/>
        <v>0</v>
      </c>
      <c r="AN511" s="138"/>
      <c r="AO511" s="138"/>
      <c r="AP511" s="138"/>
      <c r="AQ511" s="138"/>
      <c r="AR511" s="138"/>
      <c r="AS511" s="138"/>
      <c r="AT511" s="138"/>
      <c r="AU511" s="138"/>
    </row>
    <row r="512" spans="1:47" s="139" customFormat="1" ht="13.8" x14ac:dyDescent="0.3">
      <c r="A512" s="277">
        <v>479</v>
      </c>
      <c r="B512" s="211">
        <v>479278278</v>
      </c>
      <c r="C512" s="212" t="s">
        <v>251</v>
      </c>
      <c r="D512" s="211">
        <v>278</v>
      </c>
      <c r="E512" s="212" t="s">
        <v>212</v>
      </c>
      <c r="F512" s="211">
        <v>278</v>
      </c>
      <c r="G512" s="212" t="s">
        <v>212</v>
      </c>
      <c r="H512" s="297">
        <v>51</v>
      </c>
      <c r="I512" s="202">
        <v>10427</v>
      </c>
      <c r="J512" s="202">
        <v>2783</v>
      </c>
      <c r="K512" s="202">
        <v>0</v>
      </c>
      <c r="L512" s="202">
        <v>893</v>
      </c>
      <c r="M512" s="279">
        <v>14103</v>
      </c>
      <c r="O512" s="281">
        <v>0</v>
      </c>
      <c r="P512" s="282">
        <v>0</v>
      </c>
      <c r="Q512" s="205">
        <v>0.09</v>
      </c>
      <c r="R512" s="205">
        <v>5.4729339500858079E-2</v>
      </c>
      <c r="S512" s="272">
        <f t="shared" si="38"/>
        <v>0</v>
      </c>
      <c r="U512" s="287">
        <v>673710</v>
      </c>
      <c r="V512" s="288">
        <v>0</v>
      </c>
      <c r="W512" s="288">
        <v>0</v>
      </c>
      <c r="X512" s="288">
        <v>0</v>
      </c>
      <c r="Y512" s="288">
        <v>45543</v>
      </c>
      <c r="Z512" s="279">
        <f t="shared" si="39"/>
        <v>719253</v>
      </c>
      <c r="AB512" s="275">
        <v>0</v>
      </c>
      <c r="AC512" s="204">
        <v>0</v>
      </c>
      <c r="AD512" s="202">
        <v>0</v>
      </c>
      <c r="AE512" s="202">
        <v>0</v>
      </c>
      <c r="AF512" s="276">
        <v>0</v>
      </c>
      <c r="AH512" s="227">
        <f t="shared" si="35"/>
        <v>0</v>
      </c>
      <c r="AI512" s="228">
        <f t="shared" si="36"/>
        <v>0</v>
      </c>
      <c r="AJ512" s="229">
        <f t="shared" si="37"/>
        <v>0</v>
      </c>
      <c r="AN512" s="138"/>
      <c r="AO512" s="138"/>
      <c r="AP512" s="138"/>
      <c r="AQ512" s="138"/>
      <c r="AR512" s="138"/>
      <c r="AS512" s="138"/>
      <c r="AT512" s="138"/>
      <c r="AU512" s="138"/>
    </row>
    <row r="513" spans="1:47" s="139" customFormat="1" ht="13.8" x14ac:dyDescent="0.3">
      <c r="A513" s="277">
        <v>479</v>
      </c>
      <c r="B513" s="211">
        <v>479278281</v>
      </c>
      <c r="C513" s="212" t="s">
        <v>251</v>
      </c>
      <c r="D513" s="211">
        <v>278</v>
      </c>
      <c r="E513" s="212" t="s">
        <v>212</v>
      </c>
      <c r="F513" s="211">
        <v>281</v>
      </c>
      <c r="G513" s="212" t="s">
        <v>169</v>
      </c>
      <c r="H513" s="297">
        <v>54</v>
      </c>
      <c r="I513" s="202">
        <v>11858</v>
      </c>
      <c r="J513" s="202">
        <v>0</v>
      </c>
      <c r="K513" s="202">
        <v>0</v>
      </c>
      <c r="L513" s="202">
        <v>893</v>
      </c>
      <c r="M513" s="279">
        <v>12751</v>
      </c>
      <c r="O513" s="281">
        <v>0</v>
      </c>
      <c r="P513" s="282">
        <v>0</v>
      </c>
      <c r="Q513" s="205">
        <v>0.18</v>
      </c>
      <c r="R513" s="205">
        <v>0.12319189346422224</v>
      </c>
      <c r="S513" s="272">
        <f t="shared" si="38"/>
        <v>0</v>
      </c>
      <c r="U513" s="287">
        <v>640332</v>
      </c>
      <c r="V513" s="288">
        <v>0</v>
      </c>
      <c r="W513" s="288">
        <v>0</v>
      </c>
      <c r="X513" s="288">
        <v>0</v>
      </c>
      <c r="Y513" s="288">
        <v>48222</v>
      </c>
      <c r="Z513" s="279">
        <f t="shared" si="39"/>
        <v>688554</v>
      </c>
      <c r="AB513" s="275">
        <v>0</v>
      </c>
      <c r="AC513" s="204">
        <v>0</v>
      </c>
      <c r="AD513" s="202">
        <v>0</v>
      </c>
      <c r="AE513" s="202">
        <v>0</v>
      </c>
      <c r="AF513" s="276">
        <v>0</v>
      </c>
      <c r="AH513" s="227">
        <f t="shared" si="35"/>
        <v>0</v>
      </c>
      <c r="AI513" s="228">
        <f t="shared" si="36"/>
        <v>0</v>
      </c>
      <c r="AJ513" s="229">
        <f t="shared" si="37"/>
        <v>0</v>
      </c>
      <c r="AN513" s="138"/>
      <c r="AO513" s="138"/>
      <c r="AP513" s="138"/>
      <c r="AQ513" s="138"/>
      <c r="AR513" s="138"/>
      <c r="AS513" s="138"/>
      <c r="AT513" s="138"/>
      <c r="AU513" s="138"/>
    </row>
    <row r="514" spans="1:47" s="139" customFormat="1" ht="13.8" x14ac:dyDescent="0.3">
      <c r="A514" s="277">
        <v>479</v>
      </c>
      <c r="B514" s="211">
        <v>479278309</v>
      </c>
      <c r="C514" s="212" t="s">
        <v>251</v>
      </c>
      <c r="D514" s="211">
        <v>278</v>
      </c>
      <c r="E514" s="212" t="s">
        <v>212</v>
      </c>
      <c r="F514" s="211">
        <v>309</v>
      </c>
      <c r="G514" s="212" t="s">
        <v>256</v>
      </c>
      <c r="H514" s="297">
        <v>1</v>
      </c>
      <c r="I514" s="202">
        <v>10269</v>
      </c>
      <c r="J514" s="202">
        <v>1453</v>
      </c>
      <c r="K514" s="202">
        <v>0</v>
      </c>
      <c r="L514" s="202">
        <v>893</v>
      </c>
      <c r="M514" s="279">
        <v>12615</v>
      </c>
      <c r="O514" s="281">
        <v>0</v>
      </c>
      <c r="P514" s="282">
        <v>0</v>
      </c>
      <c r="Q514" s="205">
        <v>0.09</v>
      </c>
      <c r="R514" s="205">
        <v>2.1995348597134514E-3</v>
      </c>
      <c r="S514" s="272">
        <f t="shared" si="38"/>
        <v>0</v>
      </c>
      <c r="U514" s="287">
        <v>11722</v>
      </c>
      <c r="V514" s="288">
        <v>0</v>
      </c>
      <c r="W514" s="288">
        <v>0</v>
      </c>
      <c r="X514" s="288">
        <v>0</v>
      </c>
      <c r="Y514" s="288">
        <v>893</v>
      </c>
      <c r="Z514" s="279">
        <f t="shared" si="39"/>
        <v>12615</v>
      </c>
      <c r="AB514" s="275">
        <v>0</v>
      </c>
      <c r="AC514" s="204">
        <v>0</v>
      </c>
      <c r="AD514" s="202">
        <v>0</v>
      </c>
      <c r="AE514" s="202">
        <v>0</v>
      </c>
      <c r="AF514" s="276">
        <v>0</v>
      </c>
      <c r="AH514" s="227">
        <f t="shared" si="35"/>
        <v>0</v>
      </c>
      <c r="AI514" s="228">
        <f t="shared" si="36"/>
        <v>0</v>
      </c>
      <c r="AJ514" s="229">
        <f t="shared" si="37"/>
        <v>0</v>
      </c>
      <c r="AN514" s="138"/>
      <c r="AO514" s="138"/>
      <c r="AP514" s="138"/>
      <c r="AQ514" s="138"/>
      <c r="AR514" s="138"/>
      <c r="AS514" s="138"/>
      <c r="AT514" s="138"/>
      <c r="AU514" s="138"/>
    </row>
    <row r="515" spans="1:47" s="139" customFormat="1" ht="13.8" x14ac:dyDescent="0.3">
      <c r="A515" s="277">
        <v>479</v>
      </c>
      <c r="B515" s="211">
        <v>479278325</v>
      </c>
      <c r="C515" s="212" t="s">
        <v>251</v>
      </c>
      <c r="D515" s="211">
        <v>278</v>
      </c>
      <c r="E515" s="212" t="s">
        <v>212</v>
      </c>
      <c r="F515" s="211">
        <v>325</v>
      </c>
      <c r="G515" s="212" t="s">
        <v>220</v>
      </c>
      <c r="H515" s="297">
        <v>8</v>
      </c>
      <c r="I515" s="202">
        <v>11128</v>
      </c>
      <c r="J515" s="202">
        <v>1543</v>
      </c>
      <c r="K515" s="202">
        <v>0</v>
      </c>
      <c r="L515" s="202">
        <v>893</v>
      </c>
      <c r="M515" s="279">
        <v>13564</v>
      </c>
      <c r="O515" s="281">
        <v>0</v>
      </c>
      <c r="P515" s="282">
        <v>0</v>
      </c>
      <c r="Q515" s="205">
        <v>0.09</v>
      </c>
      <c r="R515" s="205">
        <v>1.1318693884157795E-2</v>
      </c>
      <c r="S515" s="272">
        <f t="shared" si="38"/>
        <v>0</v>
      </c>
      <c r="U515" s="287">
        <v>101368</v>
      </c>
      <c r="V515" s="288">
        <v>0</v>
      </c>
      <c r="W515" s="288">
        <v>0</v>
      </c>
      <c r="X515" s="288">
        <v>0</v>
      </c>
      <c r="Y515" s="288">
        <v>7144</v>
      </c>
      <c r="Z515" s="279">
        <f t="shared" si="39"/>
        <v>108512</v>
      </c>
      <c r="AB515" s="275">
        <v>0</v>
      </c>
      <c r="AC515" s="204">
        <v>0</v>
      </c>
      <c r="AD515" s="202">
        <v>0</v>
      </c>
      <c r="AE515" s="202">
        <v>0</v>
      </c>
      <c r="AF515" s="276">
        <v>0</v>
      </c>
      <c r="AH515" s="227">
        <f t="shared" si="35"/>
        <v>0</v>
      </c>
      <c r="AI515" s="228">
        <f t="shared" si="36"/>
        <v>0</v>
      </c>
      <c r="AJ515" s="229">
        <f t="shared" si="37"/>
        <v>0</v>
      </c>
      <c r="AN515" s="138"/>
      <c r="AO515" s="138"/>
      <c r="AP515" s="138"/>
      <c r="AQ515" s="138"/>
      <c r="AR515" s="138"/>
      <c r="AS515" s="138"/>
      <c r="AT515" s="138"/>
      <c r="AU515" s="138"/>
    </row>
    <row r="516" spans="1:47" s="139" customFormat="1" ht="13.8" x14ac:dyDescent="0.3">
      <c r="A516" s="277">
        <v>479</v>
      </c>
      <c r="B516" s="211">
        <v>479278332</v>
      </c>
      <c r="C516" s="212" t="s">
        <v>251</v>
      </c>
      <c r="D516" s="211">
        <v>278</v>
      </c>
      <c r="E516" s="212" t="s">
        <v>212</v>
      </c>
      <c r="F516" s="211">
        <v>332</v>
      </c>
      <c r="G516" s="212" t="s">
        <v>221</v>
      </c>
      <c r="H516" s="297">
        <v>8</v>
      </c>
      <c r="I516" s="202">
        <v>9920</v>
      </c>
      <c r="J516" s="202">
        <v>919</v>
      </c>
      <c r="K516" s="202">
        <v>0</v>
      </c>
      <c r="L516" s="202">
        <v>893</v>
      </c>
      <c r="M516" s="279">
        <v>11732</v>
      </c>
      <c r="O516" s="281">
        <v>0</v>
      </c>
      <c r="P516" s="282">
        <v>0</v>
      </c>
      <c r="Q516" s="205">
        <v>0.09</v>
      </c>
      <c r="R516" s="205">
        <v>1.6648563963842521E-2</v>
      </c>
      <c r="S516" s="272">
        <f t="shared" si="38"/>
        <v>0</v>
      </c>
      <c r="U516" s="287">
        <v>86712</v>
      </c>
      <c r="V516" s="288">
        <v>0</v>
      </c>
      <c r="W516" s="288">
        <v>0</v>
      </c>
      <c r="X516" s="288">
        <v>0</v>
      </c>
      <c r="Y516" s="288">
        <v>7144</v>
      </c>
      <c r="Z516" s="279">
        <f t="shared" si="39"/>
        <v>93856</v>
      </c>
      <c r="AB516" s="275">
        <v>0</v>
      </c>
      <c r="AC516" s="204">
        <v>0</v>
      </c>
      <c r="AD516" s="202">
        <v>0</v>
      </c>
      <c r="AE516" s="202">
        <v>0</v>
      </c>
      <c r="AF516" s="276">
        <v>0</v>
      </c>
      <c r="AH516" s="227">
        <f t="shared" si="35"/>
        <v>0</v>
      </c>
      <c r="AI516" s="228">
        <f t="shared" si="36"/>
        <v>0</v>
      </c>
      <c r="AJ516" s="229">
        <f t="shared" si="37"/>
        <v>0</v>
      </c>
      <c r="AN516" s="138"/>
      <c r="AO516" s="138"/>
      <c r="AP516" s="138"/>
      <c r="AQ516" s="138"/>
      <c r="AR516" s="138"/>
      <c r="AS516" s="138"/>
      <c r="AT516" s="138"/>
      <c r="AU516" s="138"/>
    </row>
    <row r="517" spans="1:47" s="139" customFormat="1" ht="13.8" x14ac:dyDescent="0.3">
      <c r="A517" s="277">
        <v>479</v>
      </c>
      <c r="B517" s="211">
        <v>479278605</v>
      </c>
      <c r="C517" s="212" t="s">
        <v>251</v>
      </c>
      <c r="D517" s="211">
        <v>278</v>
      </c>
      <c r="E517" s="212" t="s">
        <v>212</v>
      </c>
      <c r="F517" s="211">
        <v>605</v>
      </c>
      <c r="G517" s="212" t="s">
        <v>216</v>
      </c>
      <c r="H517" s="297">
        <v>52</v>
      </c>
      <c r="I517" s="202">
        <v>10003</v>
      </c>
      <c r="J517" s="202">
        <v>7458</v>
      </c>
      <c r="K517" s="202">
        <v>0</v>
      </c>
      <c r="L517" s="202">
        <v>893</v>
      </c>
      <c r="M517" s="279">
        <v>18354</v>
      </c>
      <c r="O517" s="281">
        <v>0</v>
      </c>
      <c r="P517" s="282">
        <v>0</v>
      </c>
      <c r="Q517" s="205">
        <v>0.09</v>
      </c>
      <c r="R517" s="205">
        <v>5.4982757379932613E-2</v>
      </c>
      <c r="S517" s="272">
        <f t="shared" si="38"/>
        <v>0</v>
      </c>
      <c r="U517" s="287">
        <v>907972</v>
      </c>
      <c r="V517" s="288">
        <v>0</v>
      </c>
      <c r="W517" s="288">
        <v>0</v>
      </c>
      <c r="X517" s="288">
        <v>0</v>
      </c>
      <c r="Y517" s="288">
        <v>46436</v>
      </c>
      <c r="Z517" s="279">
        <f t="shared" si="39"/>
        <v>954408</v>
      </c>
      <c r="AB517" s="275">
        <v>0</v>
      </c>
      <c r="AC517" s="204">
        <v>0</v>
      </c>
      <c r="AD517" s="202">
        <v>0</v>
      </c>
      <c r="AE517" s="202">
        <v>0</v>
      </c>
      <c r="AF517" s="276">
        <v>0</v>
      </c>
      <c r="AH517" s="227">
        <f t="shared" si="35"/>
        <v>0</v>
      </c>
      <c r="AI517" s="228">
        <f t="shared" si="36"/>
        <v>0</v>
      </c>
      <c r="AJ517" s="229">
        <f t="shared" si="37"/>
        <v>0</v>
      </c>
      <c r="AN517" s="138"/>
      <c r="AO517" s="138"/>
      <c r="AP517" s="138"/>
      <c r="AQ517" s="138"/>
      <c r="AR517" s="138"/>
      <c r="AS517" s="138"/>
      <c r="AT517" s="138"/>
      <c r="AU517" s="138"/>
    </row>
    <row r="518" spans="1:47" s="139" customFormat="1" ht="13.8" x14ac:dyDescent="0.3">
      <c r="A518" s="277">
        <v>479</v>
      </c>
      <c r="B518" s="211">
        <v>479278635</v>
      </c>
      <c r="C518" s="212" t="s">
        <v>251</v>
      </c>
      <c r="D518" s="211">
        <v>278</v>
      </c>
      <c r="E518" s="212" t="s">
        <v>212</v>
      </c>
      <c r="F518" s="211">
        <v>635</v>
      </c>
      <c r="G518" s="212" t="s">
        <v>70</v>
      </c>
      <c r="H518" s="297">
        <v>3</v>
      </c>
      <c r="I518" s="202">
        <v>9269</v>
      </c>
      <c r="J518" s="202">
        <v>4360</v>
      </c>
      <c r="K518" s="202">
        <v>0</v>
      </c>
      <c r="L518" s="202">
        <v>893</v>
      </c>
      <c r="M518" s="279">
        <v>14522</v>
      </c>
      <c r="O518" s="281">
        <v>0</v>
      </c>
      <c r="P518" s="282">
        <v>0</v>
      </c>
      <c r="Q518" s="205">
        <v>0.09</v>
      </c>
      <c r="R518" s="205">
        <v>1.3686651150265971E-2</v>
      </c>
      <c r="S518" s="272">
        <f t="shared" si="38"/>
        <v>0</v>
      </c>
      <c r="U518" s="287">
        <v>40887</v>
      </c>
      <c r="V518" s="288">
        <v>0</v>
      </c>
      <c r="W518" s="288">
        <v>0</v>
      </c>
      <c r="X518" s="288">
        <v>0</v>
      </c>
      <c r="Y518" s="288">
        <v>2679</v>
      </c>
      <c r="Z518" s="279">
        <f t="shared" si="39"/>
        <v>43566</v>
      </c>
      <c r="AB518" s="275">
        <v>0</v>
      </c>
      <c r="AC518" s="204">
        <v>0</v>
      </c>
      <c r="AD518" s="202">
        <v>0</v>
      </c>
      <c r="AE518" s="202">
        <v>0</v>
      </c>
      <c r="AF518" s="276">
        <v>0</v>
      </c>
      <c r="AH518" s="227">
        <f t="shared" si="35"/>
        <v>0</v>
      </c>
      <c r="AI518" s="228">
        <f t="shared" si="36"/>
        <v>0</v>
      </c>
      <c r="AJ518" s="229">
        <f t="shared" si="37"/>
        <v>0</v>
      </c>
      <c r="AN518" s="138"/>
      <c r="AO518" s="138"/>
      <c r="AP518" s="138"/>
      <c r="AQ518" s="138"/>
      <c r="AR518" s="138"/>
      <c r="AS518" s="138"/>
      <c r="AT518" s="138"/>
      <c r="AU518" s="138"/>
    </row>
    <row r="519" spans="1:47" s="139" customFormat="1" ht="13.8" x14ac:dyDescent="0.3">
      <c r="A519" s="277">
        <v>479</v>
      </c>
      <c r="B519" s="211">
        <v>479278670</v>
      </c>
      <c r="C519" s="212" t="s">
        <v>251</v>
      </c>
      <c r="D519" s="211">
        <v>278</v>
      </c>
      <c r="E519" s="212" t="s">
        <v>212</v>
      </c>
      <c r="F519" s="211">
        <v>670</v>
      </c>
      <c r="G519" s="212" t="s">
        <v>56</v>
      </c>
      <c r="H519" s="297">
        <v>16</v>
      </c>
      <c r="I519" s="202">
        <v>9952</v>
      </c>
      <c r="J519" s="202">
        <v>8997</v>
      </c>
      <c r="K519" s="202">
        <v>0</v>
      </c>
      <c r="L519" s="202">
        <v>893</v>
      </c>
      <c r="M519" s="279">
        <v>19842</v>
      </c>
      <c r="O519" s="281">
        <v>0</v>
      </c>
      <c r="P519" s="282">
        <v>0</v>
      </c>
      <c r="Q519" s="205">
        <v>0.09</v>
      </c>
      <c r="R519" s="205">
        <v>8.1085897208531529E-2</v>
      </c>
      <c r="S519" s="272">
        <f t="shared" si="38"/>
        <v>0</v>
      </c>
      <c r="U519" s="287">
        <v>303184</v>
      </c>
      <c r="V519" s="288">
        <v>0</v>
      </c>
      <c r="W519" s="288">
        <v>0</v>
      </c>
      <c r="X519" s="288">
        <v>0</v>
      </c>
      <c r="Y519" s="288">
        <v>14288</v>
      </c>
      <c r="Z519" s="279">
        <f t="shared" si="39"/>
        <v>317472</v>
      </c>
      <c r="AB519" s="275">
        <v>0</v>
      </c>
      <c r="AC519" s="204">
        <v>0</v>
      </c>
      <c r="AD519" s="202">
        <v>0</v>
      </c>
      <c r="AE519" s="202">
        <v>0</v>
      </c>
      <c r="AF519" s="276">
        <v>0</v>
      </c>
      <c r="AH519" s="227">
        <f t="shared" si="35"/>
        <v>0</v>
      </c>
      <c r="AI519" s="228">
        <f t="shared" si="36"/>
        <v>0</v>
      </c>
      <c r="AJ519" s="229">
        <f t="shared" si="37"/>
        <v>0</v>
      </c>
      <c r="AN519" s="138"/>
      <c r="AO519" s="138"/>
      <c r="AP519" s="138"/>
      <c r="AQ519" s="138"/>
      <c r="AR519" s="138"/>
      <c r="AS519" s="138"/>
      <c r="AT519" s="138"/>
      <c r="AU519" s="138"/>
    </row>
    <row r="520" spans="1:47" s="139" customFormat="1" ht="13.8" x14ac:dyDescent="0.3">
      <c r="A520" s="277">
        <v>479</v>
      </c>
      <c r="B520" s="211">
        <v>479278672</v>
      </c>
      <c r="C520" s="212" t="s">
        <v>251</v>
      </c>
      <c r="D520" s="211">
        <v>278</v>
      </c>
      <c r="E520" s="212" t="s">
        <v>212</v>
      </c>
      <c r="F520" s="211">
        <v>672</v>
      </c>
      <c r="G520" s="212" t="s">
        <v>258</v>
      </c>
      <c r="H520" s="297">
        <v>3</v>
      </c>
      <c r="I520" s="202">
        <v>11824</v>
      </c>
      <c r="J520" s="202">
        <v>4426</v>
      </c>
      <c r="K520" s="202">
        <v>0</v>
      </c>
      <c r="L520" s="202">
        <v>893</v>
      </c>
      <c r="M520" s="279">
        <v>17143</v>
      </c>
      <c r="O520" s="281">
        <v>0</v>
      </c>
      <c r="P520" s="282">
        <v>0</v>
      </c>
      <c r="Q520" s="205">
        <v>0.09</v>
      </c>
      <c r="R520" s="205">
        <v>4.9184743657775809E-3</v>
      </c>
      <c r="S520" s="272">
        <f t="shared" si="38"/>
        <v>0</v>
      </c>
      <c r="U520" s="287">
        <v>48750</v>
      </c>
      <c r="V520" s="288">
        <v>0</v>
      </c>
      <c r="W520" s="288">
        <v>0</v>
      </c>
      <c r="X520" s="288">
        <v>0</v>
      </c>
      <c r="Y520" s="288">
        <v>2679</v>
      </c>
      <c r="Z520" s="279">
        <f t="shared" si="39"/>
        <v>51429</v>
      </c>
      <c r="AB520" s="275">
        <v>0</v>
      </c>
      <c r="AC520" s="204">
        <v>0</v>
      </c>
      <c r="AD520" s="202">
        <v>0</v>
      </c>
      <c r="AE520" s="202">
        <v>0</v>
      </c>
      <c r="AF520" s="276">
        <v>0</v>
      </c>
      <c r="AH520" s="227">
        <f t="shared" si="35"/>
        <v>0</v>
      </c>
      <c r="AI520" s="228">
        <f t="shared" si="36"/>
        <v>0</v>
      </c>
      <c r="AJ520" s="229">
        <f t="shared" si="37"/>
        <v>0</v>
      </c>
      <c r="AN520" s="138"/>
      <c r="AO520" s="138"/>
      <c r="AP520" s="138"/>
      <c r="AQ520" s="138"/>
      <c r="AR520" s="138"/>
      <c r="AS520" s="138"/>
      <c r="AT520" s="138"/>
      <c r="AU520" s="138"/>
    </row>
    <row r="521" spans="1:47" s="139" customFormat="1" ht="13.8" x14ac:dyDescent="0.3">
      <c r="A521" s="277">
        <v>479</v>
      </c>
      <c r="B521" s="211">
        <v>479278674</v>
      </c>
      <c r="C521" s="212" t="s">
        <v>251</v>
      </c>
      <c r="D521" s="211">
        <v>278</v>
      </c>
      <c r="E521" s="212" t="s">
        <v>212</v>
      </c>
      <c r="F521" s="211">
        <v>674</v>
      </c>
      <c r="G521" s="212" t="s">
        <v>57</v>
      </c>
      <c r="H521" s="297">
        <v>1</v>
      </c>
      <c r="I521" s="202">
        <v>12780</v>
      </c>
      <c r="J521" s="202">
        <v>4741</v>
      </c>
      <c r="K521" s="202">
        <v>0</v>
      </c>
      <c r="L521" s="202">
        <v>893</v>
      </c>
      <c r="M521" s="279">
        <v>18414</v>
      </c>
      <c r="O521" s="281">
        <v>0</v>
      </c>
      <c r="P521" s="282">
        <v>0</v>
      </c>
      <c r="Q521" s="205">
        <v>0.18</v>
      </c>
      <c r="R521" s="205">
        <v>4.952941453702054E-2</v>
      </c>
      <c r="S521" s="272">
        <f t="shared" si="38"/>
        <v>0</v>
      </c>
      <c r="U521" s="287">
        <v>17521</v>
      </c>
      <c r="V521" s="288">
        <v>0</v>
      </c>
      <c r="W521" s="288">
        <v>0</v>
      </c>
      <c r="X521" s="288">
        <v>0</v>
      </c>
      <c r="Y521" s="288">
        <v>893</v>
      </c>
      <c r="Z521" s="279">
        <f t="shared" si="39"/>
        <v>18414</v>
      </c>
      <c r="AB521" s="275">
        <v>0</v>
      </c>
      <c r="AC521" s="204">
        <v>0</v>
      </c>
      <c r="AD521" s="202">
        <v>0</v>
      </c>
      <c r="AE521" s="202">
        <v>0</v>
      </c>
      <c r="AF521" s="276">
        <v>0</v>
      </c>
      <c r="AH521" s="227">
        <f t="shared" si="35"/>
        <v>0</v>
      </c>
      <c r="AI521" s="228">
        <f t="shared" si="36"/>
        <v>0</v>
      </c>
      <c r="AJ521" s="229">
        <f t="shared" si="37"/>
        <v>0</v>
      </c>
      <c r="AN521" s="138"/>
      <c r="AO521" s="138"/>
      <c r="AP521" s="138"/>
      <c r="AQ521" s="138"/>
      <c r="AR521" s="138"/>
      <c r="AS521" s="138"/>
      <c r="AT521" s="138"/>
      <c r="AU521" s="138"/>
    </row>
    <row r="522" spans="1:47" s="139" customFormat="1" ht="13.8" x14ac:dyDescent="0.3">
      <c r="A522" s="277">
        <v>479</v>
      </c>
      <c r="B522" s="211">
        <v>479278680</v>
      </c>
      <c r="C522" s="212" t="s">
        <v>251</v>
      </c>
      <c r="D522" s="211">
        <v>278</v>
      </c>
      <c r="E522" s="212" t="s">
        <v>212</v>
      </c>
      <c r="F522" s="211">
        <v>680</v>
      </c>
      <c r="G522" s="212" t="s">
        <v>174</v>
      </c>
      <c r="H522" s="297">
        <v>4</v>
      </c>
      <c r="I522" s="202">
        <v>10842</v>
      </c>
      <c r="J522" s="202">
        <v>4115</v>
      </c>
      <c r="K522" s="202">
        <v>0</v>
      </c>
      <c r="L522" s="202">
        <v>893</v>
      </c>
      <c r="M522" s="279">
        <v>15850</v>
      </c>
      <c r="O522" s="281">
        <v>0</v>
      </c>
      <c r="P522" s="282">
        <v>0</v>
      </c>
      <c r="Q522" s="205">
        <v>0.09</v>
      </c>
      <c r="R522" s="205">
        <v>2.8853541546142386E-3</v>
      </c>
      <c r="S522" s="272">
        <f t="shared" si="38"/>
        <v>0</v>
      </c>
      <c r="U522" s="287">
        <v>59828</v>
      </c>
      <c r="V522" s="288">
        <v>0</v>
      </c>
      <c r="W522" s="288">
        <v>0</v>
      </c>
      <c r="X522" s="288">
        <v>0</v>
      </c>
      <c r="Y522" s="288">
        <v>3572</v>
      </c>
      <c r="Z522" s="279">
        <f t="shared" si="39"/>
        <v>63400</v>
      </c>
      <c r="AB522" s="275">
        <v>0</v>
      </c>
      <c r="AC522" s="204">
        <v>0</v>
      </c>
      <c r="AD522" s="202">
        <v>0</v>
      </c>
      <c r="AE522" s="202">
        <v>0</v>
      </c>
      <c r="AF522" s="276">
        <v>0</v>
      </c>
      <c r="AH522" s="227">
        <f t="shared" ref="AH522:AH585" si="40">IFERROR(VLOOKUP($B522,_18PJ,7,FALSE),0)</f>
        <v>0</v>
      </c>
      <c r="AI522" s="228">
        <f t="shared" ref="AI522:AI585" si="41">IFERROR(VLOOKUP($B522,_18PJ,8,FALSE),0)</f>
        <v>0</v>
      </c>
      <c r="AJ522" s="229">
        <f t="shared" ref="AJ522:AJ585" si="42">IFERROR(VLOOKUP($B522,_18PJ,9,FALSE),0)</f>
        <v>0</v>
      </c>
      <c r="AN522" s="138"/>
      <c r="AO522" s="138"/>
      <c r="AP522" s="138"/>
      <c r="AQ522" s="138"/>
      <c r="AR522" s="138"/>
      <c r="AS522" s="138"/>
      <c r="AT522" s="138"/>
      <c r="AU522" s="138"/>
    </row>
    <row r="523" spans="1:47" s="139" customFormat="1" ht="13.8" x14ac:dyDescent="0.3">
      <c r="A523" s="277">
        <v>479</v>
      </c>
      <c r="B523" s="211">
        <v>479278683</v>
      </c>
      <c r="C523" s="212" t="s">
        <v>251</v>
      </c>
      <c r="D523" s="211">
        <v>278</v>
      </c>
      <c r="E523" s="212" t="s">
        <v>212</v>
      </c>
      <c r="F523" s="211">
        <v>683</v>
      </c>
      <c r="G523" s="212" t="s">
        <v>58</v>
      </c>
      <c r="H523" s="297">
        <v>10</v>
      </c>
      <c r="I523" s="202">
        <v>9269</v>
      </c>
      <c r="J523" s="202">
        <v>7077</v>
      </c>
      <c r="K523" s="202">
        <v>0</v>
      </c>
      <c r="L523" s="202">
        <v>893</v>
      </c>
      <c r="M523" s="279">
        <v>17239</v>
      </c>
      <c r="O523" s="281">
        <v>0</v>
      </c>
      <c r="P523" s="282">
        <v>0</v>
      </c>
      <c r="Q523" s="205">
        <v>0.09</v>
      </c>
      <c r="R523" s="205">
        <v>2.9171521974354984E-2</v>
      </c>
      <c r="S523" s="272">
        <f t="shared" ref="S523:S586" si="43">IFERROR(X523/H523,0)</f>
        <v>0</v>
      </c>
      <c r="U523" s="287">
        <v>163460</v>
      </c>
      <c r="V523" s="288">
        <v>0</v>
      </c>
      <c r="W523" s="288">
        <v>0</v>
      </c>
      <c r="X523" s="288">
        <v>0</v>
      </c>
      <c r="Y523" s="288">
        <v>8930</v>
      </c>
      <c r="Z523" s="279">
        <f t="shared" ref="Z523:Z586" si="44">SUM(U523:Y523)</f>
        <v>172390</v>
      </c>
      <c r="AB523" s="275">
        <v>0</v>
      </c>
      <c r="AC523" s="204">
        <v>0</v>
      </c>
      <c r="AD523" s="202">
        <v>0</v>
      </c>
      <c r="AE523" s="202">
        <v>0</v>
      </c>
      <c r="AF523" s="276">
        <v>0</v>
      </c>
      <c r="AH523" s="227">
        <f t="shared" si="40"/>
        <v>0</v>
      </c>
      <c r="AI523" s="228">
        <f t="shared" si="41"/>
        <v>0</v>
      </c>
      <c r="AJ523" s="229">
        <f t="shared" si="42"/>
        <v>0</v>
      </c>
      <c r="AN523" s="138"/>
      <c r="AO523" s="138"/>
      <c r="AP523" s="138"/>
      <c r="AQ523" s="138"/>
      <c r="AR523" s="138"/>
      <c r="AS523" s="138"/>
      <c r="AT523" s="138"/>
      <c r="AU523" s="138"/>
    </row>
    <row r="524" spans="1:47" s="139" customFormat="1" ht="13.8" x14ac:dyDescent="0.3">
      <c r="A524" s="277">
        <v>479</v>
      </c>
      <c r="B524" s="211">
        <v>479278717</v>
      </c>
      <c r="C524" s="212" t="s">
        <v>251</v>
      </c>
      <c r="D524" s="211">
        <v>278</v>
      </c>
      <c r="E524" s="212" t="s">
        <v>212</v>
      </c>
      <c r="F524" s="211">
        <v>717</v>
      </c>
      <c r="G524" s="212" t="s">
        <v>59</v>
      </c>
      <c r="H524" s="297">
        <v>2</v>
      </c>
      <c r="I524" s="202">
        <v>11259</v>
      </c>
      <c r="J524" s="202">
        <v>5861</v>
      </c>
      <c r="K524" s="202">
        <v>0</v>
      </c>
      <c r="L524" s="202">
        <v>893</v>
      </c>
      <c r="M524" s="279">
        <v>18013</v>
      </c>
      <c r="O524" s="281">
        <v>0</v>
      </c>
      <c r="P524" s="282">
        <v>0</v>
      </c>
      <c r="Q524" s="205">
        <v>0.09</v>
      </c>
      <c r="R524" s="205">
        <v>5.3533822370979041E-2</v>
      </c>
      <c r="S524" s="272">
        <f t="shared" si="43"/>
        <v>0</v>
      </c>
      <c r="U524" s="287">
        <v>34240</v>
      </c>
      <c r="V524" s="288">
        <v>0</v>
      </c>
      <c r="W524" s="288">
        <v>0</v>
      </c>
      <c r="X524" s="288">
        <v>0</v>
      </c>
      <c r="Y524" s="288">
        <v>1786</v>
      </c>
      <c r="Z524" s="279">
        <f t="shared" si="44"/>
        <v>36026</v>
      </c>
      <c r="AB524" s="275">
        <v>0</v>
      </c>
      <c r="AC524" s="204">
        <v>0</v>
      </c>
      <c r="AD524" s="202">
        <v>0</v>
      </c>
      <c r="AE524" s="202">
        <v>0</v>
      </c>
      <c r="AF524" s="276">
        <v>0</v>
      </c>
      <c r="AH524" s="227">
        <f t="shared" si="40"/>
        <v>0</v>
      </c>
      <c r="AI524" s="228">
        <f t="shared" si="41"/>
        <v>0</v>
      </c>
      <c r="AJ524" s="229">
        <f t="shared" si="42"/>
        <v>0</v>
      </c>
      <c r="AN524" s="138"/>
      <c r="AO524" s="138"/>
      <c r="AP524" s="138"/>
      <c r="AQ524" s="138"/>
      <c r="AR524" s="138"/>
      <c r="AS524" s="138"/>
      <c r="AT524" s="138"/>
      <c r="AU524" s="138"/>
    </row>
    <row r="525" spans="1:47" s="139" customFormat="1" ht="13.8" x14ac:dyDescent="0.3">
      <c r="A525" s="277">
        <v>479</v>
      </c>
      <c r="B525" s="211">
        <v>479278755</v>
      </c>
      <c r="C525" s="212" t="s">
        <v>251</v>
      </c>
      <c r="D525" s="211">
        <v>278</v>
      </c>
      <c r="E525" s="212" t="s">
        <v>212</v>
      </c>
      <c r="F525" s="211">
        <v>755</v>
      </c>
      <c r="G525" s="212" t="s">
        <v>62</v>
      </c>
      <c r="H525" s="297">
        <v>2</v>
      </c>
      <c r="I525" s="202">
        <v>10127</v>
      </c>
      <c r="J525" s="202">
        <v>4234</v>
      </c>
      <c r="K525" s="202">
        <v>0</v>
      </c>
      <c r="L525" s="202">
        <v>893</v>
      </c>
      <c r="M525" s="279">
        <v>15254</v>
      </c>
      <c r="O525" s="281">
        <v>0</v>
      </c>
      <c r="P525" s="282">
        <v>0</v>
      </c>
      <c r="Q525" s="205">
        <v>0.18</v>
      </c>
      <c r="R525" s="205">
        <v>1.461950829431625E-2</v>
      </c>
      <c r="S525" s="272">
        <f t="shared" si="43"/>
        <v>0</v>
      </c>
      <c r="U525" s="287">
        <v>28722</v>
      </c>
      <c r="V525" s="288">
        <v>0</v>
      </c>
      <c r="W525" s="288">
        <v>0</v>
      </c>
      <c r="X525" s="288">
        <v>0</v>
      </c>
      <c r="Y525" s="288">
        <v>1786</v>
      </c>
      <c r="Z525" s="279">
        <f t="shared" si="44"/>
        <v>30508</v>
      </c>
      <c r="AB525" s="275">
        <v>0</v>
      </c>
      <c r="AC525" s="204">
        <v>0</v>
      </c>
      <c r="AD525" s="202">
        <v>0</v>
      </c>
      <c r="AE525" s="202">
        <v>0</v>
      </c>
      <c r="AF525" s="276">
        <v>0</v>
      </c>
      <c r="AH525" s="227">
        <f t="shared" si="40"/>
        <v>0</v>
      </c>
      <c r="AI525" s="228">
        <f t="shared" si="41"/>
        <v>0</v>
      </c>
      <c r="AJ525" s="229">
        <f t="shared" si="42"/>
        <v>0</v>
      </c>
      <c r="AN525" s="138"/>
      <c r="AO525" s="138"/>
      <c r="AP525" s="138"/>
      <c r="AQ525" s="138"/>
      <c r="AR525" s="138"/>
      <c r="AS525" s="138"/>
      <c r="AT525" s="138"/>
      <c r="AU525" s="138"/>
    </row>
    <row r="526" spans="1:47" s="139" customFormat="1" ht="13.8" x14ac:dyDescent="0.3">
      <c r="A526" s="277">
        <v>479</v>
      </c>
      <c r="B526" s="211">
        <v>479278766</v>
      </c>
      <c r="C526" s="212" t="s">
        <v>251</v>
      </c>
      <c r="D526" s="211">
        <v>278</v>
      </c>
      <c r="E526" s="212" t="s">
        <v>212</v>
      </c>
      <c r="F526" s="211">
        <v>766</v>
      </c>
      <c r="G526" s="212" t="s">
        <v>259</v>
      </c>
      <c r="H526" s="297">
        <v>3</v>
      </c>
      <c r="I526" s="202">
        <v>10842</v>
      </c>
      <c r="J526" s="202">
        <v>3460</v>
      </c>
      <c r="K526" s="202">
        <v>0</v>
      </c>
      <c r="L526" s="202">
        <v>893</v>
      </c>
      <c r="M526" s="279">
        <v>15195</v>
      </c>
      <c r="O526" s="281">
        <v>0</v>
      </c>
      <c r="P526" s="282">
        <v>0</v>
      </c>
      <c r="Q526" s="205">
        <v>0.09</v>
      </c>
      <c r="R526" s="205">
        <v>3.3122020651208334E-3</v>
      </c>
      <c r="S526" s="272">
        <f t="shared" si="43"/>
        <v>0</v>
      </c>
      <c r="U526" s="287">
        <v>42906</v>
      </c>
      <c r="V526" s="288">
        <v>0</v>
      </c>
      <c r="W526" s="288">
        <v>0</v>
      </c>
      <c r="X526" s="288">
        <v>0</v>
      </c>
      <c r="Y526" s="288">
        <v>2679</v>
      </c>
      <c r="Z526" s="279">
        <f t="shared" si="44"/>
        <v>45585</v>
      </c>
      <c r="AB526" s="275">
        <v>0</v>
      </c>
      <c r="AC526" s="204">
        <v>0</v>
      </c>
      <c r="AD526" s="202">
        <v>0</v>
      </c>
      <c r="AE526" s="202">
        <v>0</v>
      </c>
      <c r="AF526" s="276">
        <v>0</v>
      </c>
      <c r="AH526" s="227">
        <f t="shared" si="40"/>
        <v>0</v>
      </c>
      <c r="AI526" s="228">
        <f t="shared" si="41"/>
        <v>0</v>
      </c>
      <c r="AJ526" s="229">
        <f t="shared" si="42"/>
        <v>0</v>
      </c>
      <c r="AN526" s="138"/>
      <c r="AO526" s="138"/>
      <c r="AP526" s="138"/>
      <c r="AQ526" s="138"/>
      <c r="AR526" s="138"/>
      <c r="AS526" s="138"/>
      <c r="AT526" s="138"/>
      <c r="AU526" s="138"/>
    </row>
    <row r="527" spans="1:47" s="139" customFormat="1" ht="13.8" x14ac:dyDescent="0.3">
      <c r="A527" s="277">
        <v>481</v>
      </c>
      <c r="B527" s="211">
        <v>481035035</v>
      </c>
      <c r="C527" s="212" t="s">
        <v>260</v>
      </c>
      <c r="D527" s="211">
        <v>35</v>
      </c>
      <c r="E527" s="212" t="s">
        <v>22</v>
      </c>
      <c r="F527" s="211">
        <v>35</v>
      </c>
      <c r="G527" s="212" t="s">
        <v>22</v>
      </c>
      <c r="H527" s="297">
        <v>901</v>
      </c>
      <c r="I527" s="202">
        <v>11944</v>
      </c>
      <c r="J527" s="202">
        <v>4125</v>
      </c>
      <c r="K527" s="202">
        <v>0</v>
      </c>
      <c r="L527" s="202">
        <v>893</v>
      </c>
      <c r="M527" s="279">
        <v>16962</v>
      </c>
      <c r="O527" s="281">
        <v>9.4444444444442919</v>
      </c>
      <c r="P527" s="282">
        <v>0</v>
      </c>
      <c r="Q527" s="205">
        <v>0.18</v>
      </c>
      <c r="R527" s="205">
        <v>0.15096254097872849</v>
      </c>
      <c r="S527" s="272">
        <f t="shared" si="43"/>
        <v>0</v>
      </c>
      <c r="U527" s="287">
        <v>14326801</v>
      </c>
      <c r="V527" s="288">
        <v>0</v>
      </c>
      <c r="W527" s="288">
        <v>0</v>
      </c>
      <c r="X527" s="288">
        <v>0</v>
      </c>
      <c r="Y527" s="288">
        <v>796484</v>
      </c>
      <c r="Z527" s="279">
        <f t="shared" si="44"/>
        <v>15123285</v>
      </c>
      <c r="AB527" s="275">
        <v>0</v>
      </c>
      <c r="AC527" s="204">
        <v>0</v>
      </c>
      <c r="AD527" s="202">
        <v>0</v>
      </c>
      <c r="AE527" s="202">
        <v>0</v>
      </c>
      <c r="AF527" s="276">
        <v>0</v>
      </c>
      <c r="AH527" s="227">
        <f t="shared" si="40"/>
        <v>0</v>
      </c>
      <c r="AI527" s="228">
        <f t="shared" si="41"/>
        <v>0</v>
      </c>
      <c r="AJ527" s="229">
        <f t="shared" si="42"/>
        <v>0</v>
      </c>
      <c r="AN527" s="138"/>
      <c r="AO527" s="138"/>
      <c r="AP527" s="138"/>
      <c r="AQ527" s="138"/>
      <c r="AR527" s="138"/>
      <c r="AS527" s="138"/>
      <c r="AT527" s="138"/>
      <c r="AU527" s="138"/>
    </row>
    <row r="528" spans="1:47" s="139" customFormat="1" ht="13.8" x14ac:dyDescent="0.3">
      <c r="A528" s="277">
        <v>481</v>
      </c>
      <c r="B528" s="211">
        <v>481035044</v>
      </c>
      <c r="C528" s="212" t="s">
        <v>260</v>
      </c>
      <c r="D528" s="211">
        <v>35</v>
      </c>
      <c r="E528" s="212" t="s">
        <v>22</v>
      </c>
      <c r="F528" s="211">
        <v>44</v>
      </c>
      <c r="G528" s="212" t="s">
        <v>35</v>
      </c>
      <c r="H528" s="297">
        <v>6</v>
      </c>
      <c r="I528" s="202">
        <v>11032</v>
      </c>
      <c r="J528" s="202">
        <v>253</v>
      </c>
      <c r="K528" s="202">
        <v>0</v>
      </c>
      <c r="L528" s="202">
        <v>893</v>
      </c>
      <c r="M528" s="279">
        <v>12178</v>
      </c>
      <c r="O528" s="281">
        <v>6.2893081761006289E-2</v>
      </c>
      <c r="P528" s="282">
        <v>0</v>
      </c>
      <c r="Q528" s="205">
        <v>0.09</v>
      </c>
      <c r="R528" s="205">
        <v>5.7376212232234096E-2</v>
      </c>
      <c r="S528" s="272">
        <f t="shared" si="43"/>
        <v>0</v>
      </c>
      <c r="U528" s="287">
        <v>67002</v>
      </c>
      <c r="V528" s="288">
        <v>0</v>
      </c>
      <c r="W528" s="288">
        <v>0</v>
      </c>
      <c r="X528" s="288">
        <v>0</v>
      </c>
      <c r="Y528" s="288">
        <v>5304</v>
      </c>
      <c r="Z528" s="279">
        <f t="shared" si="44"/>
        <v>72306</v>
      </c>
      <c r="AB528" s="275">
        <v>0</v>
      </c>
      <c r="AC528" s="204">
        <v>0</v>
      </c>
      <c r="AD528" s="202">
        <v>0</v>
      </c>
      <c r="AE528" s="202">
        <v>0</v>
      </c>
      <c r="AF528" s="276">
        <v>0</v>
      </c>
      <c r="AH528" s="227">
        <f t="shared" si="40"/>
        <v>0</v>
      </c>
      <c r="AI528" s="228">
        <f t="shared" si="41"/>
        <v>0</v>
      </c>
      <c r="AJ528" s="229">
        <f t="shared" si="42"/>
        <v>0</v>
      </c>
      <c r="AN528" s="138"/>
      <c r="AO528" s="138"/>
      <c r="AP528" s="138"/>
      <c r="AQ528" s="138"/>
      <c r="AR528" s="138"/>
      <c r="AS528" s="138"/>
      <c r="AT528" s="138"/>
      <c r="AU528" s="138"/>
    </row>
    <row r="529" spans="1:47" s="139" customFormat="1" ht="13.8" x14ac:dyDescent="0.3">
      <c r="A529" s="277">
        <v>481</v>
      </c>
      <c r="B529" s="211">
        <v>481035050</v>
      </c>
      <c r="C529" s="212" t="s">
        <v>260</v>
      </c>
      <c r="D529" s="211">
        <v>35</v>
      </c>
      <c r="E529" s="212" t="s">
        <v>22</v>
      </c>
      <c r="F529" s="211">
        <v>50</v>
      </c>
      <c r="G529" s="212" t="s">
        <v>112</v>
      </c>
      <c r="H529" s="297">
        <v>2</v>
      </c>
      <c r="I529" s="202">
        <v>11443</v>
      </c>
      <c r="J529" s="202">
        <v>4868</v>
      </c>
      <c r="K529" s="202">
        <v>0</v>
      </c>
      <c r="L529" s="202">
        <v>893</v>
      </c>
      <c r="M529" s="279">
        <v>17204</v>
      </c>
      <c r="O529" s="281">
        <v>2.0964360587002098E-2</v>
      </c>
      <c r="P529" s="282">
        <v>0</v>
      </c>
      <c r="Q529" s="205">
        <v>0.09</v>
      </c>
      <c r="R529" s="205">
        <v>4.1563955257377157E-3</v>
      </c>
      <c r="S529" s="272">
        <f t="shared" si="43"/>
        <v>0</v>
      </c>
      <c r="U529" s="287">
        <v>32280</v>
      </c>
      <c r="V529" s="288">
        <v>0</v>
      </c>
      <c r="W529" s="288">
        <v>0</v>
      </c>
      <c r="X529" s="288">
        <v>0</v>
      </c>
      <c r="Y529" s="288">
        <v>1768</v>
      </c>
      <c r="Z529" s="279">
        <f t="shared" si="44"/>
        <v>34048</v>
      </c>
      <c r="AB529" s="275">
        <v>0</v>
      </c>
      <c r="AC529" s="204">
        <v>0</v>
      </c>
      <c r="AD529" s="202">
        <v>0</v>
      </c>
      <c r="AE529" s="202">
        <v>0</v>
      </c>
      <c r="AF529" s="276">
        <v>0</v>
      </c>
      <c r="AH529" s="227">
        <f t="shared" si="40"/>
        <v>0</v>
      </c>
      <c r="AI529" s="228">
        <f t="shared" si="41"/>
        <v>0</v>
      </c>
      <c r="AJ529" s="229">
        <f t="shared" si="42"/>
        <v>0</v>
      </c>
      <c r="AN529" s="138"/>
      <c r="AO529" s="138"/>
      <c r="AP529" s="138"/>
      <c r="AQ529" s="138"/>
      <c r="AR529" s="138"/>
      <c r="AS529" s="138"/>
      <c r="AT529" s="138"/>
      <c r="AU529" s="138"/>
    </row>
    <row r="530" spans="1:47" s="139" customFormat="1" ht="13.8" x14ac:dyDescent="0.3">
      <c r="A530" s="277">
        <v>481</v>
      </c>
      <c r="B530" s="211">
        <v>481035073</v>
      </c>
      <c r="C530" s="212" t="s">
        <v>260</v>
      </c>
      <c r="D530" s="211">
        <v>35</v>
      </c>
      <c r="E530" s="212" t="s">
        <v>22</v>
      </c>
      <c r="F530" s="211">
        <v>73</v>
      </c>
      <c r="G530" s="212" t="s">
        <v>37</v>
      </c>
      <c r="H530" s="297">
        <v>3</v>
      </c>
      <c r="I530" s="202">
        <v>11443</v>
      </c>
      <c r="J530" s="202">
        <v>7972</v>
      </c>
      <c r="K530" s="202">
        <v>0</v>
      </c>
      <c r="L530" s="202">
        <v>893</v>
      </c>
      <c r="M530" s="279">
        <v>20308</v>
      </c>
      <c r="O530" s="281">
        <v>3.1446540880503145E-2</v>
      </c>
      <c r="P530" s="282">
        <v>0</v>
      </c>
      <c r="Q530" s="205">
        <v>0.09</v>
      </c>
      <c r="R530" s="205">
        <v>5.9568197800701573E-3</v>
      </c>
      <c r="S530" s="272">
        <f t="shared" si="43"/>
        <v>0</v>
      </c>
      <c r="U530" s="287">
        <v>57633</v>
      </c>
      <c r="V530" s="288">
        <v>0</v>
      </c>
      <c r="W530" s="288">
        <v>0</v>
      </c>
      <c r="X530" s="288">
        <v>0</v>
      </c>
      <c r="Y530" s="288">
        <v>2652</v>
      </c>
      <c r="Z530" s="279">
        <f t="shared" si="44"/>
        <v>60285</v>
      </c>
      <c r="AB530" s="275">
        <v>0</v>
      </c>
      <c r="AC530" s="204">
        <v>0</v>
      </c>
      <c r="AD530" s="202">
        <v>0</v>
      </c>
      <c r="AE530" s="202">
        <v>0</v>
      </c>
      <c r="AF530" s="276">
        <v>0</v>
      </c>
      <c r="AH530" s="227">
        <f t="shared" si="40"/>
        <v>0</v>
      </c>
      <c r="AI530" s="228">
        <f t="shared" si="41"/>
        <v>0</v>
      </c>
      <c r="AJ530" s="229">
        <f t="shared" si="42"/>
        <v>0</v>
      </c>
      <c r="AN530" s="138"/>
      <c r="AO530" s="138"/>
      <c r="AP530" s="138"/>
      <c r="AQ530" s="138"/>
      <c r="AR530" s="138"/>
      <c r="AS530" s="138"/>
      <c r="AT530" s="138"/>
      <c r="AU530" s="138"/>
    </row>
    <row r="531" spans="1:47" s="139" customFormat="1" ht="13.8" x14ac:dyDescent="0.3">
      <c r="A531" s="277">
        <v>481</v>
      </c>
      <c r="B531" s="211">
        <v>481035153</v>
      </c>
      <c r="C531" s="212" t="s">
        <v>260</v>
      </c>
      <c r="D531" s="211">
        <v>35</v>
      </c>
      <c r="E531" s="212" t="s">
        <v>22</v>
      </c>
      <c r="F531" s="211">
        <v>153</v>
      </c>
      <c r="G531" s="212" t="s">
        <v>124</v>
      </c>
      <c r="H531" s="297">
        <v>1</v>
      </c>
      <c r="I531" s="202">
        <v>11798.376975298543</v>
      </c>
      <c r="J531" s="202">
        <v>310</v>
      </c>
      <c r="K531" s="202">
        <v>0</v>
      </c>
      <c r="L531" s="202">
        <v>893</v>
      </c>
      <c r="M531" s="279">
        <v>13001.376975298543</v>
      </c>
      <c r="O531" s="281">
        <v>1.0482180293501049E-2</v>
      </c>
      <c r="P531" s="282">
        <v>0</v>
      </c>
      <c r="Q531" s="205">
        <v>0.09</v>
      </c>
      <c r="R531" s="205">
        <v>1.2929724306354589E-2</v>
      </c>
      <c r="S531" s="272">
        <f t="shared" si="43"/>
        <v>0</v>
      </c>
      <c r="U531" s="287">
        <v>11981</v>
      </c>
      <c r="V531" s="288">
        <v>0</v>
      </c>
      <c r="W531" s="288">
        <v>0</v>
      </c>
      <c r="X531" s="288">
        <v>0</v>
      </c>
      <c r="Y531" s="288">
        <v>884</v>
      </c>
      <c r="Z531" s="279">
        <f t="shared" si="44"/>
        <v>12865</v>
      </c>
      <c r="AB531" s="275">
        <v>0</v>
      </c>
      <c r="AC531" s="204">
        <v>0</v>
      </c>
      <c r="AD531" s="202">
        <v>0</v>
      </c>
      <c r="AE531" s="202">
        <v>0</v>
      </c>
      <c r="AF531" s="276">
        <v>0</v>
      </c>
      <c r="AH531" s="227">
        <f t="shared" si="40"/>
        <v>0</v>
      </c>
      <c r="AI531" s="228">
        <f t="shared" si="41"/>
        <v>0</v>
      </c>
      <c r="AJ531" s="229">
        <f t="shared" si="42"/>
        <v>0</v>
      </c>
      <c r="AN531" s="138"/>
      <c r="AO531" s="138"/>
      <c r="AP531" s="138"/>
      <c r="AQ531" s="138"/>
      <c r="AR531" s="138"/>
      <c r="AS531" s="138"/>
      <c r="AT531" s="138"/>
      <c r="AU531" s="138"/>
    </row>
    <row r="532" spans="1:47" s="139" customFormat="1" ht="13.8" x14ac:dyDescent="0.3">
      <c r="A532" s="277">
        <v>481</v>
      </c>
      <c r="B532" s="211">
        <v>481035189</v>
      </c>
      <c r="C532" s="212" t="s">
        <v>260</v>
      </c>
      <c r="D532" s="211">
        <v>35</v>
      </c>
      <c r="E532" s="212" t="s">
        <v>22</v>
      </c>
      <c r="F532" s="211">
        <v>189</v>
      </c>
      <c r="G532" s="212" t="s">
        <v>38</v>
      </c>
      <c r="H532" s="297">
        <v>2</v>
      </c>
      <c r="I532" s="202">
        <v>10067.496573415046</v>
      </c>
      <c r="J532" s="202">
        <v>3871</v>
      </c>
      <c r="K532" s="202">
        <v>0</v>
      </c>
      <c r="L532" s="202">
        <v>893</v>
      </c>
      <c r="M532" s="279">
        <v>14831.496573415046</v>
      </c>
      <c r="O532" s="281">
        <v>2.0964360587002098E-2</v>
      </c>
      <c r="P532" s="282">
        <v>0</v>
      </c>
      <c r="Q532" s="205">
        <v>0.09</v>
      </c>
      <c r="R532" s="205">
        <v>3.6888229018838688E-3</v>
      </c>
      <c r="S532" s="272">
        <f t="shared" si="43"/>
        <v>0</v>
      </c>
      <c r="U532" s="287">
        <v>27584</v>
      </c>
      <c r="V532" s="288">
        <v>0</v>
      </c>
      <c r="W532" s="288">
        <v>0</v>
      </c>
      <c r="X532" s="288">
        <v>0</v>
      </c>
      <c r="Y532" s="288">
        <v>1768</v>
      </c>
      <c r="Z532" s="279">
        <f t="shared" si="44"/>
        <v>29352</v>
      </c>
      <c r="AB532" s="275">
        <v>0</v>
      </c>
      <c r="AC532" s="204">
        <v>0</v>
      </c>
      <c r="AD532" s="202">
        <v>0</v>
      </c>
      <c r="AE532" s="202">
        <v>0</v>
      </c>
      <c r="AF532" s="276">
        <v>0</v>
      </c>
      <c r="AH532" s="227">
        <f t="shared" si="40"/>
        <v>0</v>
      </c>
      <c r="AI532" s="228">
        <f t="shared" si="41"/>
        <v>0</v>
      </c>
      <c r="AJ532" s="229">
        <f t="shared" si="42"/>
        <v>0</v>
      </c>
      <c r="AN532" s="138"/>
      <c r="AO532" s="138"/>
      <c r="AP532" s="138"/>
      <c r="AQ532" s="138"/>
      <c r="AR532" s="138"/>
      <c r="AS532" s="138"/>
      <c r="AT532" s="138"/>
      <c r="AU532" s="138"/>
    </row>
    <row r="533" spans="1:47" s="139" customFormat="1" ht="13.8" x14ac:dyDescent="0.3">
      <c r="A533" s="277">
        <v>481</v>
      </c>
      <c r="B533" s="211">
        <v>481035207</v>
      </c>
      <c r="C533" s="212" t="s">
        <v>260</v>
      </c>
      <c r="D533" s="211">
        <v>35</v>
      </c>
      <c r="E533" s="212" t="s">
        <v>22</v>
      </c>
      <c r="F533" s="211">
        <v>207</v>
      </c>
      <c r="G533" s="212" t="s">
        <v>40</v>
      </c>
      <c r="H533" s="297">
        <v>1</v>
      </c>
      <c r="I533" s="202">
        <v>10604.003495667283</v>
      </c>
      <c r="J533" s="202">
        <v>6741</v>
      </c>
      <c r="K533" s="202">
        <v>0</v>
      </c>
      <c r="L533" s="202">
        <v>893</v>
      </c>
      <c r="M533" s="279">
        <v>18238.003495667283</v>
      </c>
      <c r="O533" s="281">
        <v>1.0482180293501049E-2</v>
      </c>
      <c r="P533" s="282">
        <v>0</v>
      </c>
      <c r="Q533" s="205">
        <v>0.09</v>
      </c>
      <c r="R533" s="205">
        <v>3.3917114893619577E-4</v>
      </c>
      <c r="S533" s="272">
        <f t="shared" si="43"/>
        <v>0</v>
      </c>
      <c r="U533" s="287">
        <v>17163</v>
      </c>
      <c r="V533" s="288">
        <v>0</v>
      </c>
      <c r="W533" s="288">
        <v>0</v>
      </c>
      <c r="X533" s="288">
        <v>0</v>
      </c>
      <c r="Y533" s="288">
        <v>884</v>
      </c>
      <c r="Z533" s="279">
        <f t="shared" si="44"/>
        <v>18047</v>
      </c>
      <c r="AB533" s="275">
        <v>0</v>
      </c>
      <c r="AC533" s="204">
        <v>0</v>
      </c>
      <c r="AD533" s="202">
        <v>0</v>
      </c>
      <c r="AE533" s="202">
        <v>0</v>
      </c>
      <c r="AF533" s="276">
        <v>0</v>
      </c>
      <c r="AH533" s="227">
        <f t="shared" si="40"/>
        <v>0</v>
      </c>
      <c r="AI533" s="228">
        <f t="shared" si="41"/>
        <v>0</v>
      </c>
      <c r="AJ533" s="229">
        <f t="shared" si="42"/>
        <v>0</v>
      </c>
      <c r="AN533" s="138"/>
      <c r="AO533" s="138"/>
      <c r="AP533" s="138"/>
      <c r="AQ533" s="138"/>
      <c r="AR533" s="138"/>
      <c r="AS533" s="138"/>
      <c r="AT533" s="138"/>
      <c r="AU533" s="138"/>
    </row>
    <row r="534" spans="1:47" s="139" customFormat="1" ht="13.8" x14ac:dyDescent="0.3">
      <c r="A534" s="277">
        <v>481</v>
      </c>
      <c r="B534" s="211">
        <v>481035212</v>
      </c>
      <c r="C534" s="212" t="s">
        <v>260</v>
      </c>
      <c r="D534" s="211">
        <v>35</v>
      </c>
      <c r="E534" s="212" t="s">
        <v>22</v>
      </c>
      <c r="F534" s="211">
        <v>212</v>
      </c>
      <c r="G534" s="212" t="s">
        <v>41</v>
      </c>
      <c r="H534" s="297">
        <v>2</v>
      </c>
      <c r="I534" s="202">
        <v>11419</v>
      </c>
      <c r="J534" s="202">
        <v>2579</v>
      </c>
      <c r="K534" s="202">
        <v>0</v>
      </c>
      <c r="L534" s="202">
        <v>893</v>
      </c>
      <c r="M534" s="279">
        <v>14891</v>
      </c>
      <c r="O534" s="281">
        <v>2.0964360587002098E-2</v>
      </c>
      <c r="P534" s="282">
        <v>0</v>
      </c>
      <c r="Q534" s="205">
        <v>0.09</v>
      </c>
      <c r="R534" s="205">
        <v>3.3257809356156118E-2</v>
      </c>
      <c r="S534" s="272">
        <f t="shared" si="43"/>
        <v>0</v>
      </c>
      <c r="U534" s="287">
        <v>27702</v>
      </c>
      <c r="V534" s="288">
        <v>0</v>
      </c>
      <c r="W534" s="288">
        <v>0</v>
      </c>
      <c r="X534" s="288">
        <v>0</v>
      </c>
      <c r="Y534" s="288">
        <v>1768</v>
      </c>
      <c r="Z534" s="279">
        <f t="shared" si="44"/>
        <v>29470</v>
      </c>
      <c r="AB534" s="275">
        <v>0</v>
      </c>
      <c r="AC534" s="204">
        <v>0</v>
      </c>
      <c r="AD534" s="202">
        <v>0</v>
      </c>
      <c r="AE534" s="202">
        <v>0</v>
      </c>
      <c r="AF534" s="276">
        <v>0</v>
      </c>
      <c r="AH534" s="227">
        <f t="shared" si="40"/>
        <v>0</v>
      </c>
      <c r="AI534" s="228">
        <f t="shared" si="41"/>
        <v>0</v>
      </c>
      <c r="AJ534" s="229">
        <f t="shared" si="42"/>
        <v>0</v>
      </c>
      <c r="AN534" s="138"/>
      <c r="AO534" s="138"/>
      <c r="AP534" s="138"/>
      <c r="AQ534" s="138"/>
      <c r="AR534" s="138"/>
      <c r="AS534" s="138"/>
      <c r="AT534" s="138"/>
      <c r="AU534" s="138"/>
    </row>
    <row r="535" spans="1:47" s="139" customFormat="1" ht="13.8" x14ac:dyDescent="0.3">
      <c r="A535" s="277">
        <v>481</v>
      </c>
      <c r="B535" s="211">
        <v>481035220</v>
      </c>
      <c r="C535" s="212" t="s">
        <v>260</v>
      </c>
      <c r="D535" s="211">
        <v>35</v>
      </c>
      <c r="E535" s="212" t="s">
        <v>22</v>
      </c>
      <c r="F535" s="211">
        <v>220</v>
      </c>
      <c r="G535" s="212" t="s">
        <v>42</v>
      </c>
      <c r="H535" s="297">
        <v>5</v>
      </c>
      <c r="I535" s="202">
        <v>11374</v>
      </c>
      <c r="J535" s="202">
        <v>4532</v>
      </c>
      <c r="K535" s="202">
        <v>0</v>
      </c>
      <c r="L535" s="202">
        <v>893</v>
      </c>
      <c r="M535" s="279">
        <v>16799</v>
      </c>
      <c r="O535" s="281">
        <v>5.2410901467505246E-2</v>
      </c>
      <c r="P535" s="282">
        <v>0</v>
      </c>
      <c r="Q535" s="205">
        <v>0.09</v>
      </c>
      <c r="R535" s="205">
        <v>1.4823609411200473E-2</v>
      </c>
      <c r="S535" s="272">
        <f t="shared" si="43"/>
        <v>0</v>
      </c>
      <c r="U535" s="287">
        <v>78695</v>
      </c>
      <c r="V535" s="288">
        <v>0</v>
      </c>
      <c r="W535" s="288">
        <v>0</v>
      </c>
      <c r="X535" s="288">
        <v>0</v>
      </c>
      <c r="Y535" s="288">
        <v>4420</v>
      </c>
      <c r="Z535" s="279">
        <f t="shared" si="44"/>
        <v>83115</v>
      </c>
      <c r="AB535" s="275">
        <v>0</v>
      </c>
      <c r="AC535" s="204">
        <v>0</v>
      </c>
      <c r="AD535" s="202">
        <v>0</v>
      </c>
      <c r="AE535" s="202">
        <v>0</v>
      </c>
      <c r="AF535" s="276">
        <v>0</v>
      </c>
      <c r="AH535" s="227">
        <f t="shared" si="40"/>
        <v>0</v>
      </c>
      <c r="AI535" s="228">
        <f t="shared" si="41"/>
        <v>0</v>
      </c>
      <c r="AJ535" s="229">
        <f t="shared" si="42"/>
        <v>0</v>
      </c>
      <c r="AN535" s="138"/>
      <c r="AO535" s="138"/>
      <c r="AP535" s="138"/>
      <c r="AQ535" s="138"/>
      <c r="AR535" s="138"/>
      <c r="AS535" s="138"/>
      <c r="AT535" s="138"/>
      <c r="AU535" s="138"/>
    </row>
    <row r="536" spans="1:47" s="139" customFormat="1" ht="13.8" x14ac:dyDescent="0.3">
      <c r="A536" s="277">
        <v>481</v>
      </c>
      <c r="B536" s="211">
        <v>481035243</v>
      </c>
      <c r="C536" s="212" t="s">
        <v>260</v>
      </c>
      <c r="D536" s="211">
        <v>35</v>
      </c>
      <c r="E536" s="212" t="s">
        <v>22</v>
      </c>
      <c r="F536" s="211">
        <v>243</v>
      </c>
      <c r="G536" s="212" t="s">
        <v>74</v>
      </c>
      <c r="H536" s="297">
        <v>3</v>
      </c>
      <c r="I536" s="202">
        <v>13453</v>
      </c>
      <c r="J536" s="202">
        <v>2796</v>
      </c>
      <c r="K536" s="202">
        <v>0</v>
      </c>
      <c r="L536" s="202">
        <v>893</v>
      </c>
      <c r="M536" s="279">
        <v>17142</v>
      </c>
      <c r="O536" s="281">
        <v>3.1446540880503145E-2</v>
      </c>
      <c r="P536" s="282">
        <v>0</v>
      </c>
      <c r="Q536" s="205">
        <v>0.09</v>
      </c>
      <c r="R536" s="205">
        <v>4.9857181903632123E-3</v>
      </c>
      <c r="S536" s="272">
        <f t="shared" si="43"/>
        <v>0</v>
      </c>
      <c r="U536" s="287">
        <v>48237</v>
      </c>
      <c r="V536" s="288">
        <v>0</v>
      </c>
      <c r="W536" s="288">
        <v>0</v>
      </c>
      <c r="X536" s="288">
        <v>0</v>
      </c>
      <c r="Y536" s="288">
        <v>2652</v>
      </c>
      <c r="Z536" s="279">
        <f t="shared" si="44"/>
        <v>50889</v>
      </c>
      <c r="AB536" s="275">
        <v>0</v>
      </c>
      <c r="AC536" s="204">
        <v>0</v>
      </c>
      <c r="AD536" s="202">
        <v>0</v>
      </c>
      <c r="AE536" s="202">
        <v>0</v>
      </c>
      <c r="AF536" s="276">
        <v>0</v>
      </c>
      <c r="AH536" s="227">
        <f t="shared" si="40"/>
        <v>0</v>
      </c>
      <c r="AI536" s="228">
        <f t="shared" si="41"/>
        <v>0</v>
      </c>
      <c r="AJ536" s="229">
        <f t="shared" si="42"/>
        <v>0</v>
      </c>
      <c r="AN536" s="138"/>
      <c r="AO536" s="138"/>
      <c r="AP536" s="138"/>
      <c r="AQ536" s="138"/>
      <c r="AR536" s="138"/>
      <c r="AS536" s="138"/>
      <c r="AT536" s="138"/>
      <c r="AU536" s="138"/>
    </row>
    <row r="537" spans="1:47" s="139" customFormat="1" ht="13.8" x14ac:dyDescent="0.3">
      <c r="A537" s="277">
        <v>481</v>
      </c>
      <c r="B537" s="211">
        <v>481035244</v>
      </c>
      <c r="C537" s="212" t="s">
        <v>260</v>
      </c>
      <c r="D537" s="211">
        <v>35</v>
      </c>
      <c r="E537" s="212" t="s">
        <v>22</v>
      </c>
      <c r="F537" s="211">
        <v>244</v>
      </c>
      <c r="G537" s="212" t="s">
        <v>43</v>
      </c>
      <c r="H537" s="297">
        <v>19</v>
      </c>
      <c r="I537" s="202">
        <v>11661</v>
      </c>
      <c r="J537" s="202">
        <v>4554</v>
      </c>
      <c r="K537" s="202">
        <v>0</v>
      </c>
      <c r="L537" s="202">
        <v>893</v>
      </c>
      <c r="M537" s="279">
        <v>17108</v>
      </c>
      <c r="O537" s="281">
        <v>0.19916142557651983</v>
      </c>
      <c r="P537" s="282">
        <v>0</v>
      </c>
      <c r="Q537" s="205">
        <v>0.18</v>
      </c>
      <c r="R537" s="205">
        <v>0.11013649821134344</v>
      </c>
      <c r="S537" s="272">
        <f t="shared" si="43"/>
        <v>0</v>
      </c>
      <c r="U537" s="287">
        <v>304855</v>
      </c>
      <c r="V537" s="288">
        <v>0</v>
      </c>
      <c r="W537" s="288">
        <v>0</v>
      </c>
      <c r="X537" s="288">
        <v>0</v>
      </c>
      <c r="Y537" s="288">
        <v>16796</v>
      </c>
      <c r="Z537" s="279">
        <f t="shared" si="44"/>
        <v>321651</v>
      </c>
      <c r="AB537" s="275">
        <v>11</v>
      </c>
      <c r="AC537" s="204">
        <v>0</v>
      </c>
      <c r="AD537" s="202">
        <v>0</v>
      </c>
      <c r="AE537" s="202">
        <v>0</v>
      </c>
      <c r="AF537" s="276">
        <v>0</v>
      </c>
      <c r="AH537" s="227">
        <f t="shared" si="40"/>
        <v>0</v>
      </c>
      <c r="AI537" s="228">
        <f t="shared" si="41"/>
        <v>0</v>
      </c>
      <c r="AJ537" s="229">
        <f t="shared" si="42"/>
        <v>0</v>
      </c>
      <c r="AN537" s="138"/>
      <c r="AO537" s="138"/>
      <c r="AP537" s="138"/>
      <c r="AQ537" s="138"/>
      <c r="AR537" s="138"/>
      <c r="AS537" s="138"/>
      <c r="AT537" s="138"/>
      <c r="AU537" s="138"/>
    </row>
    <row r="538" spans="1:47" s="139" customFormat="1" ht="13.8" x14ac:dyDescent="0.3">
      <c r="A538" s="277">
        <v>481</v>
      </c>
      <c r="B538" s="211">
        <v>481035285</v>
      </c>
      <c r="C538" s="212" t="s">
        <v>260</v>
      </c>
      <c r="D538" s="211">
        <v>35</v>
      </c>
      <c r="E538" s="212" t="s">
        <v>22</v>
      </c>
      <c r="F538" s="211">
        <v>285</v>
      </c>
      <c r="G538" s="212" t="s">
        <v>44</v>
      </c>
      <c r="H538" s="297">
        <v>4</v>
      </c>
      <c r="I538" s="202">
        <v>12617</v>
      </c>
      <c r="J538" s="202">
        <v>3563</v>
      </c>
      <c r="K538" s="202">
        <v>0</v>
      </c>
      <c r="L538" s="202">
        <v>893</v>
      </c>
      <c r="M538" s="279">
        <v>17073</v>
      </c>
      <c r="O538" s="281">
        <v>4.1928721174004195E-2</v>
      </c>
      <c r="P538" s="282">
        <v>0</v>
      </c>
      <c r="Q538" s="205">
        <v>0.09</v>
      </c>
      <c r="R538" s="205">
        <v>3.5564245059522007E-2</v>
      </c>
      <c r="S538" s="272">
        <f t="shared" si="43"/>
        <v>0</v>
      </c>
      <c r="U538" s="287">
        <v>64040</v>
      </c>
      <c r="V538" s="288">
        <v>0</v>
      </c>
      <c r="W538" s="288">
        <v>0</v>
      </c>
      <c r="X538" s="288">
        <v>0</v>
      </c>
      <c r="Y538" s="288">
        <v>3536</v>
      </c>
      <c r="Z538" s="279">
        <f t="shared" si="44"/>
        <v>67576</v>
      </c>
      <c r="AB538" s="275">
        <v>0</v>
      </c>
      <c r="AC538" s="204">
        <v>0</v>
      </c>
      <c r="AD538" s="202">
        <v>0</v>
      </c>
      <c r="AE538" s="202">
        <v>0</v>
      </c>
      <c r="AF538" s="276">
        <v>0</v>
      </c>
      <c r="AH538" s="227">
        <f t="shared" si="40"/>
        <v>0</v>
      </c>
      <c r="AI538" s="228">
        <f t="shared" si="41"/>
        <v>0</v>
      </c>
      <c r="AJ538" s="229">
        <f t="shared" si="42"/>
        <v>0</v>
      </c>
      <c r="AN538" s="138"/>
      <c r="AO538" s="138"/>
      <c r="AP538" s="138"/>
      <c r="AQ538" s="138"/>
      <c r="AR538" s="138"/>
      <c r="AS538" s="138"/>
      <c r="AT538" s="138"/>
      <c r="AU538" s="138"/>
    </row>
    <row r="539" spans="1:47" s="139" customFormat="1" ht="13.8" x14ac:dyDescent="0.3">
      <c r="A539" s="277">
        <v>481</v>
      </c>
      <c r="B539" s="211">
        <v>481035307</v>
      </c>
      <c r="C539" s="212" t="s">
        <v>260</v>
      </c>
      <c r="D539" s="211">
        <v>35</v>
      </c>
      <c r="E539" s="212" t="s">
        <v>22</v>
      </c>
      <c r="F539" s="211">
        <v>307</v>
      </c>
      <c r="G539" s="212" t="s">
        <v>76</v>
      </c>
      <c r="H539" s="297">
        <v>1</v>
      </c>
      <c r="I539" s="202">
        <v>6708</v>
      </c>
      <c r="J539" s="202">
        <v>2634</v>
      </c>
      <c r="K539" s="202">
        <v>0</v>
      </c>
      <c r="L539" s="202">
        <v>893</v>
      </c>
      <c r="M539" s="279">
        <v>10235</v>
      </c>
      <c r="O539" s="281">
        <v>1.0482180293501049E-2</v>
      </c>
      <c r="P539" s="282">
        <v>0</v>
      </c>
      <c r="Q539" s="205">
        <v>0.09</v>
      </c>
      <c r="R539" s="205">
        <v>8.5177116063525592E-3</v>
      </c>
      <c r="S539" s="272">
        <f t="shared" si="43"/>
        <v>0</v>
      </c>
      <c r="U539" s="287">
        <v>9244</v>
      </c>
      <c r="V539" s="288">
        <v>0</v>
      </c>
      <c r="W539" s="288">
        <v>0</v>
      </c>
      <c r="X539" s="288">
        <v>0</v>
      </c>
      <c r="Y539" s="288">
        <v>884</v>
      </c>
      <c r="Z539" s="279">
        <f t="shared" si="44"/>
        <v>10128</v>
      </c>
      <c r="AB539" s="275">
        <v>0</v>
      </c>
      <c r="AC539" s="204">
        <v>0</v>
      </c>
      <c r="AD539" s="202">
        <v>0</v>
      </c>
      <c r="AE539" s="202">
        <v>0</v>
      </c>
      <c r="AF539" s="276">
        <v>0</v>
      </c>
      <c r="AH539" s="227">
        <f t="shared" si="40"/>
        <v>0</v>
      </c>
      <c r="AI539" s="228">
        <f t="shared" si="41"/>
        <v>0</v>
      </c>
      <c r="AJ539" s="229">
        <f t="shared" si="42"/>
        <v>0</v>
      </c>
      <c r="AN539" s="138"/>
      <c r="AO539" s="138"/>
      <c r="AP539" s="138"/>
      <c r="AQ539" s="138"/>
      <c r="AR539" s="138"/>
      <c r="AS539" s="138"/>
      <c r="AT539" s="138"/>
      <c r="AU539" s="138"/>
    </row>
    <row r="540" spans="1:47" s="139" customFormat="1" ht="13.8" x14ac:dyDescent="0.3">
      <c r="A540" s="277">
        <v>481</v>
      </c>
      <c r="B540" s="211">
        <v>481035350</v>
      </c>
      <c r="C540" s="212" t="s">
        <v>260</v>
      </c>
      <c r="D540" s="211">
        <v>35</v>
      </c>
      <c r="E540" s="212" t="s">
        <v>22</v>
      </c>
      <c r="F540" s="211">
        <v>350</v>
      </c>
      <c r="G540" s="212" t="s">
        <v>197</v>
      </c>
      <c r="H540" s="297">
        <v>3</v>
      </c>
      <c r="I540" s="202">
        <v>7575</v>
      </c>
      <c r="J540" s="202">
        <v>4371</v>
      </c>
      <c r="K540" s="202">
        <v>0</v>
      </c>
      <c r="L540" s="202">
        <v>893</v>
      </c>
      <c r="M540" s="279">
        <v>12839</v>
      </c>
      <c r="O540" s="281">
        <v>3.1446540880503145E-2</v>
      </c>
      <c r="P540" s="282">
        <v>0</v>
      </c>
      <c r="Q540" s="205">
        <v>0.09</v>
      </c>
      <c r="R540" s="205">
        <v>3.1317031424155525E-2</v>
      </c>
      <c r="S540" s="272">
        <f t="shared" si="43"/>
        <v>0</v>
      </c>
      <c r="U540" s="287">
        <v>35463</v>
      </c>
      <c r="V540" s="288">
        <v>0</v>
      </c>
      <c r="W540" s="288">
        <v>0</v>
      </c>
      <c r="X540" s="288">
        <v>0</v>
      </c>
      <c r="Y540" s="288">
        <v>2652</v>
      </c>
      <c r="Z540" s="279">
        <f t="shared" si="44"/>
        <v>38115</v>
      </c>
      <c r="AB540" s="275">
        <v>0</v>
      </c>
      <c r="AC540" s="204">
        <v>0</v>
      </c>
      <c r="AD540" s="202">
        <v>0</v>
      </c>
      <c r="AE540" s="202">
        <v>0</v>
      </c>
      <c r="AF540" s="276">
        <v>0</v>
      </c>
      <c r="AH540" s="227">
        <f t="shared" si="40"/>
        <v>0</v>
      </c>
      <c r="AI540" s="228">
        <f t="shared" si="41"/>
        <v>0</v>
      </c>
      <c r="AJ540" s="229">
        <f t="shared" si="42"/>
        <v>0</v>
      </c>
      <c r="AN540" s="138"/>
      <c r="AO540" s="138"/>
      <c r="AP540" s="138"/>
      <c r="AQ540" s="138"/>
      <c r="AR540" s="138"/>
      <c r="AS540" s="138"/>
      <c r="AT540" s="138"/>
      <c r="AU540" s="138"/>
    </row>
    <row r="541" spans="1:47" s="139" customFormat="1" ht="13.8" x14ac:dyDescent="0.3">
      <c r="A541" s="277">
        <v>481</v>
      </c>
      <c r="B541" s="211">
        <v>481035780</v>
      </c>
      <c r="C541" s="212" t="s">
        <v>260</v>
      </c>
      <c r="D541" s="211">
        <v>35</v>
      </c>
      <c r="E541" s="212" t="s">
        <v>22</v>
      </c>
      <c r="F541" s="211">
        <v>780</v>
      </c>
      <c r="G541" s="212" t="s">
        <v>261</v>
      </c>
      <c r="H541" s="297">
        <v>1</v>
      </c>
      <c r="I541" s="202">
        <v>9311</v>
      </c>
      <c r="J541" s="202">
        <v>1706</v>
      </c>
      <c r="K541" s="202">
        <v>0</v>
      </c>
      <c r="L541" s="202">
        <v>893</v>
      </c>
      <c r="M541" s="279">
        <v>11910</v>
      </c>
      <c r="O541" s="281">
        <v>1.0482180293501049E-2</v>
      </c>
      <c r="P541" s="282">
        <v>0</v>
      </c>
      <c r="Q541" s="205">
        <v>0.09</v>
      </c>
      <c r="R541" s="205">
        <v>1.3079383495692537E-2</v>
      </c>
      <c r="S541" s="272">
        <f t="shared" si="43"/>
        <v>0</v>
      </c>
      <c r="U541" s="287">
        <v>10902</v>
      </c>
      <c r="V541" s="288">
        <v>0</v>
      </c>
      <c r="W541" s="288">
        <v>0</v>
      </c>
      <c r="X541" s="288">
        <v>0</v>
      </c>
      <c r="Y541" s="288">
        <v>884</v>
      </c>
      <c r="Z541" s="279">
        <f t="shared" si="44"/>
        <v>11786</v>
      </c>
      <c r="AB541" s="275">
        <v>0</v>
      </c>
      <c r="AC541" s="204">
        <v>0</v>
      </c>
      <c r="AD541" s="202">
        <v>0</v>
      </c>
      <c r="AE541" s="202">
        <v>0</v>
      </c>
      <c r="AF541" s="276">
        <v>0</v>
      </c>
      <c r="AH541" s="227">
        <f t="shared" si="40"/>
        <v>0</v>
      </c>
      <c r="AI541" s="228">
        <f t="shared" si="41"/>
        <v>0</v>
      </c>
      <c r="AJ541" s="229">
        <f t="shared" si="42"/>
        <v>0</v>
      </c>
      <c r="AN541" s="138"/>
      <c r="AO541" s="138"/>
      <c r="AP541" s="138"/>
      <c r="AQ541" s="138"/>
      <c r="AR541" s="138"/>
      <c r="AS541" s="138"/>
      <c r="AT541" s="138"/>
      <c r="AU541" s="138"/>
    </row>
    <row r="542" spans="1:47" s="139" customFormat="1" ht="13.8" x14ac:dyDescent="0.3">
      <c r="A542" s="277">
        <v>482</v>
      </c>
      <c r="B542" s="211">
        <v>482204007</v>
      </c>
      <c r="C542" s="212" t="s">
        <v>262</v>
      </c>
      <c r="D542" s="211">
        <v>204</v>
      </c>
      <c r="E542" s="212" t="s">
        <v>263</v>
      </c>
      <c r="F542" s="211">
        <v>7</v>
      </c>
      <c r="G542" s="212" t="s">
        <v>224</v>
      </c>
      <c r="H542" s="297">
        <v>50</v>
      </c>
      <c r="I542" s="202">
        <v>8968</v>
      </c>
      <c r="J542" s="202">
        <v>3549</v>
      </c>
      <c r="K542" s="202">
        <v>0</v>
      </c>
      <c r="L542" s="202">
        <v>893</v>
      </c>
      <c r="M542" s="279">
        <v>13410</v>
      </c>
      <c r="O542" s="281">
        <v>0</v>
      </c>
      <c r="P542" s="282">
        <v>0</v>
      </c>
      <c r="Q542" s="205">
        <v>0.09</v>
      </c>
      <c r="R542" s="205">
        <v>1.9656091539081436E-2</v>
      </c>
      <c r="S542" s="272">
        <f t="shared" si="43"/>
        <v>0</v>
      </c>
      <c r="U542" s="287">
        <v>625850</v>
      </c>
      <c r="V542" s="288">
        <v>0</v>
      </c>
      <c r="W542" s="288">
        <v>0</v>
      </c>
      <c r="X542" s="288">
        <v>0</v>
      </c>
      <c r="Y542" s="288">
        <v>44650</v>
      </c>
      <c r="Z542" s="279">
        <f t="shared" si="44"/>
        <v>670500</v>
      </c>
      <c r="AB542" s="275">
        <v>0</v>
      </c>
      <c r="AC542" s="204">
        <v>0</v>
      </c>
      <c r="AD542" s="202">
        <v>0</v>
      </c>
      <c r="AE542" s="202">
        <v>0</v>
      </c>
      <c r="AF542" s="276">
        <v>0</v>
      </c>
      <c r="AH542" s="227">
        <f t="shared" si="40"/>
        <v>0</v>
      </c>
      <c r="AI542" s="228">
        <f t="shared" si="41"/>
        <v>0</v>
      </c>
      <c r="AJ542" s="229">
        <f t="shared" si="42"/>
        <v>0</v>
      </c>
      <c r="AN542" s="138"/>
      <c r="AO542" s="138"/>
      <c r="AP542" s="138"/>
      <c r="AQ542" s="138"/>
      <c r="AR542" s="138"/>
      <c r="AS542" s="138"/>
      <c r="AT542" s="138"/>
      <c r="AU542" s="138"/>
    </row>
    <row r="543" spans="1:47" s="139" customFormat="1" ht="13.8" x14ac:dyDescent="0.3">
      <c r="A543" s="277">
        <v>482</v>
      </c>
      <c r="B543" s="211">
        <v>482204038</v>
      </c>
      <c r="C543" s="212" t="s">
        <v>262</v>
      </c>
      <c r="D543" s="211">
        <v>204</v>
      </c>
      <c r="E543" s="212" t="s">
        <v>263</v>
      </c>
      <c r="F543" s="211">
        <v>38</v>
      </c>
      <c r="G543" s="212" t="s">
        <v>414</v>
      </c>
      <c r="H543" s="297">
        <v>1</v>
      </c>
      <c r="I543" s="202">
        <v>9453.43310840909</v>
      </c>
      <c r="J543" s="202">
        <v>8446</v>
      </c>
      <c r="K543" s="202">
        <v>0</v>
      </c>
      <c r="L543" s="202">
        <v>893</v>
      </c>
      <c r="M543" s="279">
        <v>18792.433108409088</v>
      </c>
      <c r="O543" s="281">
        <v>0</v>
      </c>
      <c r="P543" s="282">
        <v>0</v>
      </c>
      <c r="Q543" s="205">
        <v>0.09</v>
      </c>
      <c r="R543" s="205">
        <v>1.3798785200864585E-3</v>
      </c>
      <c r="S543" s="272">
        <f t="shared" si="43"/>
        <v>0</v>
      </c>
      <c r="U543" s="287">
        <v>17899</v>
      </c>
      <c r="V543" s="288">
        <v>0</v>
      </c>
      <c r="W543" s="288">
        <v>0</v>
      </c>
      <c r="X543" s="288">
        <v>0</v>
      </c>
      <c r="Y543" s="288">
        <v>893</v>
      </c>
      <c r="Z543" s="279">
        <f t="shared" si="44"/>
        <v>18792</v>
      </c>
      <c r="AB543" s="275">
        <v>0</v>
      </c>
      <c r="AC543" s="204">
        <v>0</v>
      </c>
      <c r="AD543" s="202">
        <v>0</v>
      </c>
      <c r="AE543" s="202">
        <v>0</v>
      </c>
      <c r="AF543" s="276">
        <v>0</v>
      </c>
      <c r="AH543" s="227">
        <f t="shared" si="40"/>
        <v>0</v>
      </c>
      <c r="AI543" s="228">
        <f t="shared" si="41"/>
        <v>0</v>
      </c>
      <c r="AJ543" s="229">
        <f t="shared" si="42"/>
        <v>0</v>
      </c>
      <c r="AN543" s="138"/>
      <c r="AO543" s="138"/>
      <c r="AP543" s="138"/>
      <c r="AQ543" s="138"/>
      <c r="AR543" s="138"/>
      <c r="AS543" s="138"/>
      <c r="AT543" s="138"/>
      <c r="AU543" s="138"/>
    </row>
    <row r="544" spans="1:47" s="139" customFormat="1" ht="13.8" x14ac:dyDescent="0.3">
      <c r="A544" s="277">
        <v>482</v>
      </c>
      <c r="B544" s="211">
        <v>482204105</v>
      </c>
      <c r="C544" s="212" t="s">
        <v>262</v>
      </c>
      <c r="D544" s="211">
        <v>204</v>
      </c>
      <c r="E544" s="212" t="s">
        <v>263</v>
      </c>
      <c r="F544" s="211">
        <v>105</v>
      </c>
      <c r="G544" s="212" t="s">
        <v>264</v>
      </c>
      <c r="H544" s="297">
        <v>2</v>
      </c>
      <c r="I544" s="202">
        <v>8580</v>
      </c>
      <c r="J544" s="202">
        <v>3204</v>
      </c>
      <c r="K544" s="202">
        <v>0</v>
      </c>
      <c r="L544" s="202">
        <v>893</v>
      </c>
      <c r="M544" s="279">
        <v>12677</v>
      </c>
      <c r="O544" s="281">
        <v>0</v>
      </c>
      <c r="P544" s="282">
        <v>0</v>
      </c>
      <c r="Q544" s="205">
        <v>0.09</v>
      </c>
      <c r="R544" s="205">
        <v>2.0481086622933641E-3</v>
      </c>
      <c r="S544" s="272">
        <f t="shared" si="43"/>
        <v>0</v>
      </c>
      <c r="U544" s="287">
        <v>23568</v>
      </c>
      <c r="V544" s="288">
        <v>0</v>
      </c>
      <c r="W544" s="288">
        <v>0</v>
      </c>
      <c r="X544" s="288">
        <v>0</v>
      </c>
      <c r="Y544" s="288">
        <v>1786</v>
      </c>
      <c r="Z544" s="279">
        <f t="shared" si="44"/>
        <v>25354</v>
      </c>
      <c r="AB544" s="275">
        <v>0</v>
      </c>
      <c r="AC544" s="204">
        <v>0</v>
      </c>
      <c r="AD544" s="202">
        <v>0</v>
      </c>
      <c r="AE544" s="202">
        <v>0</v>
      </c>
      <c r="AF544" s="276">
        <v>0</v>
      </c>
      <c r="AH544" s="227">
        <f t="shared" si="40"/>
        <v>0</v>
      </c>
      <c r="AI544" s="228">
        <f t="shared" si="41"/>
        <v>0</v>
      </c>
      <c r="AJ544" s="229">
        <f t="shared" si="42"/>
        <v>0</v>
      </c>
      <c r="AN544" s="138"/>
      <c r="AO544" s="138"/>
      <c r="AP544" s="138"/>
      <c r="AQ544" s="138"/>
      <c r="AR544" s="138"/>
      <c r="AS544" s="138"/>
      <c r="AT544" s="138"/>
      <c r="AU544" s="138"/>
    </row>
    <row r="545" spans="1:47" s="139" customFormat="1" ht="13.8" x14ac:dyDescent="0.3">
      <c r="A545" s="277">
        <v>482</v>
      </c>
      <c r="B545" s="211">
        <v>482204204</v>
      </c>
      <c r="C545" s="212" t="s">
        <v>262</v>
      </c>
      <c r="D545" s="211">
        <v>204</v>
      </c>
      <c r="E545" s="212" t="s">
        <v>263</v>
      </c>
      <c r="F545" s="211">
        <v>204</v>
      </c>
      <c r="G545" s="212" t="s">
        <v>263</v>
      </c>
      <c r="H545" s="297">
        <v>166</v>
      </c>
      <c r="I545" s="202">
        <v>8852</v>
      </c>
      <c r="J545" s="202">
        <v>5252</v>
      </c>
      <c r="K545" s="202">
        <v>0</v>
      </c>
      <c r="L545" s="202">
        <v>893</v>
      </c>
      <c r="M545" s="279">
        <v>14997</v>
      </c>
      <c r="O545" s="281">
        <v>0</v>
      </c>
      <c r="P545" s="282">
        <v>0</v>
      </c>
      <c r="Q545" s="205">
        <v>0.09</v>
      </c>
      <c r="R545" s="205">
        <v>6.1298024632541498E-2</v>
      </c>
      <c r="S545" s="272">
        <f t="shared" si="43"/>
        <v>0</v>
      </c>
      <c r="U545" s="287">
        <v>2341264</v>
      </c>
      <c r="V545" s="288">
        <v>0</v>
      </c>
      <c r="W545" s="288">
        <v>0</v>
      </c>
      <c r="X545" s="288">
        <v>0</v>
      </c>
      <c r="Y545" s="288">
        <v>148238</v>
      </c>
      <c r="Z545" s="279">
        <f t="shared" si="44"/>
        <v>2489502</v>
      </c>
      <c r="AB545" s="275">
        <v>0</v>
      </c>
      <c r="AC545" s="204">
        <v>0</v>
      </c>
      <c r="AD545" s="202">
        <v>0</v>
      </c>
      <c r="AE545" s="202">
        <v>0</v>
      </c>
      <c r="AF545" s="276">
        <v>0</v>
      </c>
      <c r="AH545" s="227">
        <f t="shared" si="40"/>
        <v>0</v>
      </c>
      <c r="AI545" s="228">
        <f t="shared" si="41"/>
        <v>0</v>
      </c>
      <c r="AJ545" s="229">
        <f t="shared" si="42"/>
        <v>0</v>
      </c>
      <c r="AN545" s="138"/>
      <c r="AO545" s="138"/>
      <c r="AP545" s="138"/>
      <c r="AQ545" s="138"/>
      <c r="AR545" s="138"/>
      <c r="AS545" s="138"/>
      <c r="AT545" s="138"/>
      <c r="AU545" s="138"/>
    </row>
    <row r="546" spans="1:47" s="139" customFormat="1" ht="13.8" x14ac:dyDescent="0.3">
      <c r="A546" s="277">
        <v>482</v>
      </c>
      <c r="B546" s="211">
        <v>482204705</v>
      </c>
      <c r="C546" s="212" t="s">
        <v>262</v>
      </c>
      <c r="D546" s="211">
        <v>204</v>
      </c>
      <c r="E546" s="212" t="s">
        <v>263</v>
      </c>
      <c r="F546" s="211">
        <v>705</v>
      </c>
      <c r="G546" s="212" t="s">
        <v>550</v>
      </c>
      <c r="H546" s="297">
        <v>1</v>
      </c>
      <c r="I546" s="202">
        <v>10391.859272806067</v>
      </c>
      <c r="J546" s="202">
        <v>6018</v>
      </c>
      <c r="K546" s="202">
        <v>0</v>
      </c>
      <c r="L546" s="202">
        <v>893</v>
      </c>
      <c r="M546" s="279">
        <v>17302.859272806068</v>
      </c>
      <c r="O546" s="281">
        <v>0</v>
      </c>
      <c r="P546" s="282">
        <v>0</v>
      </c>
      <c r="Q546" s="205">
        <v>0.09</v>
      </c>
      <c r="R546" s="205">
        <v>5.1960015054851121E-4</v>
      </c>
      <c r="S546" s="272">
        <f t="shared" si="43"/>
        <v>0</v>
      </c>
      <c r="U546" s="287">
        <v>16410</v>
      </c>
      <c r="V546" s="288">
        <v>0</v>
      </c>
      <c r="W546" s="288">
        <v>0</v>
      </c>
      <c r="X546" s="288">
        <v>0</v>
      </c>
      <c r="Y546" s="288">
        <v>893</v>
      </c>
      <c r="Z546" s="279">
        <f t="shared" si="44"/>
        <v>17303</v>
      </c>
      <c r="AB546" s="275">
        <v>0</v>
      </c>
      <c r="AC546" s="204">
        <v>0</v>
      </c>
      <c r="AD546" s="202">
        <v>0</v>
      </c>
      <c r="AE546" s="202">
        <v>0</v>
      </c>
      <c r="AF546" s="276">
        <v>0</v>
      </c>
      <c r="AH546" s="227">
        <f t="shared" si="40"/>
        <v>0</v>
      </c>
      <c r="AI546" s="228">
        <f t="shared" si="41"/>
        <v>0</v>
      </c>
      <c r="AJ546" s="229">
        <f t="shared" si="42"/>
        <v>0</v>
      </c>
      <c r="AN546" s="138"/>
      <c r="AO546" s="138"/>
      <c r="AP546" s="138"/>
      <c r="AQ546" s="138"/>
      <c r="AR546" s="138"/>
      <c r="AS546" s="138"/>
      <c r="AT546" s="138"/>
      <c r="AU546" s="138"/>
    </row>
    <row r="547" spans="1:47" s="139" customFormat="1" ht="13.8" x14ac:dyDescent="0.3">
      <c r="A547" s="277">
        <v>482</v>
      </c>
      <c r="B547" s="211">
        <v>482204745</v>
      </c>
      <c r="C547" s="212" t="s">
        <v>262</v>
      </c>
      <c r="D547" s="211">
        <v>204</v>
      </c>
      <c r="E547" s="212" t="s">
        <v>263</v>
      </c>
      <c r="F547" s="211">
        <v>745</v>
      </c>
      <c r="G547" s="212" t="s">
        <v>225</v>
      </c>
      <c r="H547" s="297">
        <v>21</v>
      </c>
      <c r="I547" s="202">
        <v>8884</v>
      </c>
      <c r="J547" s="202">
        <v>4058</v>
      </c>
      <c r="K547" s="202">
        <v>0</v>
      </c>
      <c r="L547" s="202">
        <v>893</v>
      </c>
      <c r="M547" s="279">
        <v>13835</v>
      </c>
      <c r="O547" s="281">
        <v>0</v>
      </c>
      <c r="P547" s="282">
        <v>0</v>
      </c>
      <c r="Q547" s="205">
        <v>0.09</v>
      </c>
      <c r="R547" s="205">
        <v>8.3270056026035662E-3</v>
      </c>
      <c r="S547" s="272">
        <f t="shared" si="43"/>
        <v>0</v>
      </c>
      <c r="U547" s="287">
        <v>271782</v>
      </c>
      <c r="V547" s="288">
        <v>0</v>
      </c>
      <c r="W547" s="288">
        <v>0</v>
      </c>
      <c r="X547" s="288">
        <v>0</v>
      </c>
      <c r="Y547" s="288">
        <v>18753</v>
      </c>
      <c r="Z547" s="279">
        <f t="shared" si="44"/>
        <v>290535</v>
      </c>
      <c r="AB547" s="275">
        <v>0</v>
      </c>
      <c r="AC547" s="204">
        <v>0</v>
      </c>
      <c r="AD547" s="202">
        <v>0</v>
      </c>
      <c r="AE547" s="202">
        <v>0</v>
      </c>
      <c r="AF547" s="276">
        <v>0</v>
      </c>
      <c r="AH547" s="227">
        <f t="shared" si="40"/>
        <v>0</v>
      </c>
      <c r="AI547" s="228">
        <f t="shared" si="41"/>
        <v>0</v>
      </c>
      <c r="AJ547" s="229">
        <f t="shared" si="42"/>
        <v>0</v>
      </c>
      <c r="AN547" s="138"/>
      <c r="AO547" s="138"/>
      <c r="AP547" s="138"/>
      <c r="AQ547" s="138"/>
      <c r="AR547" s="138"/>
      <c r="AS547" s="138"/>
      <c r="AT547" s="138"/>
      <c r="AU547" s="138"/>
    </row>
    <row r="548" spans="1:47" s="139" customFormat="1" ht="13.8" x14ac:dyDescent="0.3">
      <c r="A548" s="277">
        <v>482</v>
      </c>
      <c r="B548" s="211">
        <v>482204773</v>
      </c>
      <c r="C548" s="212" t="s">
        <v>262</v>
      </c>
      <c r="D548" s="211">
        <v>204</v>
      </c>
      <c r="E548" s="212" t="s">
        <v>263</v>
      </c>
      <c r="F548" s="211">
        <v>773</v>
      </c>
      <c r="G548" s="212" t="s">
        <v>265</v>
      </c>
      <c r="H548" s="297">
        <v>47</v>
      </c>
      <c r="I548" s="202">
        <v>9390</v>
      </c>
      <c r="J548" s="202">
        <v>3998</v>
      </c>
      <c r="K548" s="202">
        <v>0</v>
      </c>
      <c r="L548" s="202">
        <v>893</v>
      </c>
      <c r="M548" s="279">
        <v>14281</v>
      </c>
      <c r="O548" s="281">
        <v>0</v>
      </c>
      <c r="P548" s="282">
        <v>0</v>
      </c>
      <c r="Q548" s="205">
        <v>0.09</v>
      </c>
      <c r="R548" s="205">
        <v>1.7272379489406933E-2</v>
      </c>
      <c r="S548" s="272">
        <f t="shared" si="43"/>
        <v>0</v>
      </c>
      <c r="U548" s="287">
        <v>629236</v>
      </c>
      <c r="V548" s="288">
        <v>0</v>
      </c>
      <c r="W548" s="288">
        <v>0</v>
      </c>
      <c r="X548" s="288">
        <v>0</v>
      </c>
      <c r="Y548" s="288">
        <v>41971</v>
      </c>
      <c r="Z548" s="279">
        <f t="shared" si="44"/>
        <v>671207</v>
      </c>
      <c r="AB548" s="275">
        <v>0</v>
      </c>
      <c r="AC548" s="204">
        <v>0</v>
      </c>
      <c r="AD548" s="202">
        <v>0</v>
      </c>
      <c r="AE548" s="202">
        <v>0</v>
      </c>
      <c r="AF548" s="276">
        <v>0</v>
      </c>
      <c r="AH548" s="227">
        <f t="shared" si="40"/>
        <v>0</v>
      </c>
      <c r="AI548" s="228">
        <f t="shared" si="41"/>
        <v>0</v>
      </c>
      <c r="AJ548" s="229">
        <f t="shared" si="42"/>
        <v>0</v>
      </c>
      <c r="AN548" s="138"/>
      <c r="AO548" s="138"/>
      <c r="AP548" s="138"/>
      <c r="AQ548" s="138"/>
      <c r="AR548" s="138"/>
      <c r="AS548" s="138"/>
      <c r="AT548" s="138"/>
      <c r="AU548" s="138"/>
    </row>
    <row r="549" spans="1:47" s="139" customFormat="1" ht="13.8" x14ac:dyDescent="0.3">
      <c r="A549" s="277">
        <v>483</v>
      </c>
      <c r="B549" s="211">
        <v>483239020</v>
      </c>
      <c r="C549" s="212" t="s">
        <v>266</v>
      </c>
      <c r="D549" s="211">
        <v>239</v>
      </c>
      <c r="E549" s="212" t="s">
        <v>267</v>
      </c>
      <c r="F549" s="211">
        <v>20</v>
      </c>
      <c r="G549" s="212" t="s">
        <v>142</v>
      </c>
      <c r="H549" s="297">
        <v>6</v>
      </c>
      <c r="I549" s="202">
        <v>8811</v>
      </c>
      <c r="J549" s="202">
        <v>2246</v>
      </c>
      <c r="K549" s="202">
        <v>0</v>
      </c>
      <c r="L549" s="202">
        <v>893</v>
      </c>
      <c r="M549" s="279">
        <v>11950</v>
      </c>
      <c r="O549" s="281">
        <v>0</v>
      </c>
      <c r="P549" s="282">
        <v>0</v>
      </c>
      <c r="Q549" s="205">
        <v>0.09</v>
      </c>
      <c r="R549" s="205">
        <v>4.0775650769155417E-2</v>
      </c>
      <c r="S549" s="272">
        <f t="shared" si="43"/>
        <v>0</v>
      </c>
      <c r="U549" s="287">
        <v>66342</v>
      </c>
      <c r="V549" s="288">
        <v>0</v>
      </c>
      <c r="W549" s="288">
        <v>0</v>
      </c>
      <c r="X549" s="288">
        <v>0</v>
      </c>
      <c r="Y549" s="288">
        <v>5358</v>
      </c>
      <c r="Z549" s="279">
        <f t="shared" si="44"/>
        <v>71700</v>
      </c>
      <c r="AB549" s="275">
        <v>0</v>
      </c>
      <c r="AC549" s="204">
        <v>0</v>
      </c>
      <c r="AD549" s="202">
        <v>0</v>
      </c>
      <c r="AE549" s="202">
        <v>0</v>
      </c>
      <c r="AF549" s="276">
        <v>0</v>
      </c>
      <c r="AH549" s="227">
        <f t="shared" si="40"/>
        <v>0</v>
      </c>
      <c r="AI549" s="228">
        <f t="shared" si="41"/>
        <v>0</v>
      </c>
      <c r="AJ549" s="229">
        <f t="shared" si="42"/>
        <v>0</v>
      </c>
      <c r="AN549" s="138"/>
      <c r="AO549" s="138"/>
      <c r="AP549" s="138"/>
      <c r="AQ549" s="138"/>
      <c r="AR549" s="138"/>
      <c r="AS549" s="138"/>
      <c r="AT549" s="138"/>
      <c r="AU549" s="138"/>
    </row>
    <row r="550" spans="1:47" s="139" customFormat="1" ht="13.8" x14ac:dyDescent="0.3">
      <c r="A550" s="277">
        <v>483</v>
      </c>
      <c r="B550" s="211">
        <v>483239036</v>
      </c>
      <c r="C550" s="212" t="s">
        <v>266</v>
      </c>
      <c r="D550" s="211">
        <v>239</v>
      </c>
      <c r="E550" s="212" t="s">
        <v>267</v>
      </c>
      <c r="F550" s="211">
        <v>36</v>
      </c>
      <c r="G550" s="212" t="s">
        <v>143</v>
      </c>
      <c r="H550" s="297">
        <v>29</v>
      </c>
      <c r="I550" s="202">
        <v>10127</v>
      </c>
      <c r="J550" s="202">
        <v>4015</v>
      </c>
      <c r="K550" s="202">
        <v>0</v>
      </c>
      <c r="L550" s="202">
        <v>893</v>
      </c>
      <c r="M550" s="279">
        <v>15035</v>
      </c>
      <c r="O550" s="281">
        <v>0</v>
      </c>
      <c r="P550" s="282">
        <v>0</v>
      </c>
      <c r="Q550" s="205">
        <v>0.09</v>
      </c>
      <c r="R550" s="205">
        <v>7.4947476555807455E-2</v>
      </c>
      <c r="S550" s="272">
        <f t="shared" si="43"/>
        <v>0</v>
      </c>
      <c r="U550" s="287">
        <v>410118</v>
      </c>
      <c r="V550" s="288">
        <v>0</v>
      </c>
      <c r="W550" s="288">
        <v>0</v>
      </c>
      <c r="X550" s="288">
        <v>0</v>
      </c>
      <c r="Y550" s="288">
        <v>25897</v>
      </c>
      <c r="Z550" s="279">
        <f t="shared" si="44"/>
        <v>436015</v>
      </c>
      <c r="AB550" s="275">
        <v>0</v>
      </c>
      <c r="AC550" s="204">
        <v>0</v>
      </c>
      <c r="AD550" s="202">
        <v>0</v>
      </c>
      <c r="AE550" s="202">
        <v>0</v>
      </c>
      <c r="AF550" s="276">
        <v>0</v>
      </c>
      <c r="AH550" s="227">
        <f t="shared" si="40"/>
        <v>0</v>
      </c>
      <c r="AI550" s="228">
        <f t="shared" si="41"/>
        <v>0</v>
      </c>
      <c r="AJ550" s="229">
        <f t="shared" si="42"/>
        <v>0</v>
      </c>
      <c r="AN550" s="138"/>
      <c r="AO550" s="138"/>
      <c r="AP550" s="138"/>
      <c r="AQ550" s="138"/>
      <c r="AR550" s="138"/>
      <c r="AS550" s="138"/>
      <c r="AT550" s="138"/>
      <c r="AU550" s="138"/>
    </row>
    <row r="551" spans="1:47" s="139" customFormat="1" ht="13.8" x14ac:dyDescent="0.3">
      <c r="A551" s="277">
        <v>483</v>
      </c>
      <c r="B551" s="211">
        <v>483239052</v>
      </c>
      <c r="C551" s="212" t="s">
        <v>266</v>
      </c>
      <c r="D551" s="211">
        <v>239</v>
      </c>
      <c r="E551" s="212" t="s">
        <v>267</v>
      </c>
      <c r="F551" s="211">
        <v>52</v>
      </c>
      <c r="G551" s="212" t="s">
        <v>268</v>
      </c>
      <c r="H551" s="297">
        <v>27</v>
      </c>
      <c r="I551" s="202">
        <v>10167</v>
      </c>
      <c r="J551" s="202">
        <v>3295</v>
      </c>
      <c r="K551" s="202">
        <v>0</v>
      </c>
      <c r="L551" s="202">
        <v>893</v>
      </c>
      <c r="M551" s="279">
        <v>14355</v>
      </c>
      <c r="O551" s="281">
        <v>0</v>
      </c>
      <c r="P551" s="282">
        <v>0</v>
      </c>
      <c r="Q551" s="205">
        <v>0.09</v>
      </c>
      <c r="R551" s="205">
        <v>2.552410965586159E-2</v>
      </c>
      <c r="S551" s="272">
        <f t="shared" si="43"/>
        <v>0</v>
      </c>
      <c r="U551" s="287">
        <v>363474</v>
      </c>
      <c r="V551" s="288">
        <v>0</v>
      </c>
      <c r="W551" s="288">
        <v>0</v>
      </c>
      <c r="X551" s="288">
        <v>0</v>
      </c>
      <c r="Y551" s="288">
        <v>24111</v>
      </c>
      <c r="Z551" s="279">
        <f t="shared" si="44"/>
        <v>387585</v>
      </c>
      <c r="AB551" s="275">
        <v>0</v>
      </c>
      <c r="AC551" s="204">
        <v>0</v>
      </c>
      <c r="AD551" s="202">
        <v>0</v>
      </c>
      <c r="AE551" s="202">
        <v>0</v>
      </c>
      <c r="AF551" s="276">
        <v>0</v>
      </c>
      <c r="AH551" s="227">
        <f t="shared" si="40"/>
        <v>0</v>
      </c>
      <c r="AI551" s="228">
        <f t="shared" si="41"/>
        <v>0</v>
      </c>
      <c r="AJ551" s="229">
        <f t="shared" si="42"/>
        <v>0</v>
      </c>
      <c r="AN551" s="138"/>
      <c r="AO551" s="138"/>
      <c r="AP551" s="138"/>
      <c r="AQ551" s="138"/>
      <c r="AR551" s="138"/>
      <c r="AS551" s="138"/>
      <c r="AT551" s="138"/>
      <c r="AU551" s="138"/>
    </row>
    <row r="552" spans="1:47" s="139" customFormat="1" ht="13.8" x14ac:dyDescent="0.3">
      <c r="A552" s="277">
        <v>483</v>
      </c>
      <c r="B552" s="211">
        <v>483239082</v>
      </c>
      <c r="C552" s="212" t="s">
        <v>266</v>
      </c>
      <c r="D552" s="211">
        <v>239</v>
      </c>
      <c r="E552" s="212" t="s">
        <v>267</v>
      </c>
      <c r="F552" s="211">
        <v>82</v>
      </c>
      <c r="G552" s="212" t="s">
        <v>269</v>
      </c>
      <c r="H552" s="297">
        <v>6</v>
      </c>
      <c r="I552" s="202">
        <v>12665</v>
      </c>
      <c r="J552" s="202">
        <v>4618</v>
      </c>
      <c r="K552" s="202">
        <v>0</v>
      </c>
      <c r="L552" s="202">
        <v>893</v>
      </c>
      <c r="M552" s="279">
        <v>18176</v>
      </c>
      <c r="O552" s="281">
        <v>0</v>
      </c>
      <c r="P552" s="282">
        <v>0</v>
      </c>
      <c r="Q552" s="205">
        <v>0.09</v>
      </c>
      <c r="R552" s="205">
        <v>4.1501315388531969E-3</v>
      </c>
      <c r="S552" s="272">
        <f t="shared" si="43"/>
        <v>0</v>
      </c>
      <c r="U552" s="287">
        <v>103698</v>
      </c>
      <c r="V552" s="288">
        <v>0</v>
      </c>
      <c r="W552" s="288">
        <v>0</v>
      </c>
      <c r="X552" s="288">
        <v>0</v>
      </c>
      <c r="Y552" s="288">
        <v>5358</v>
      </c>
      <c r="Z552" s="279">
        <f t="shared" si="44"/>
        <v>109056</v>
      </c>
      <c r="AB552" s="275">
        <v>0</v>
      </c>
      <c r="AC552" s="204">
        <v>0</v>
      </c>
      <c r="AD552" s="202">
        <v>0</v>
      </c>
      <c r="AE552" s="202">
        <v>0</v>
      </c>
      <c r="AF552" s="276">
        <v>0</v>
      </c>
      <c r="AH552" s="227">
        <f t="shared" si="40"/>
        <v>0</v>
      </c>
      <c r="AI552" s="228">
        <f t="shared" si="41"/>
        <v>0</v>
      </c>
      <c r="AJ552" s="229">
        <f t="shared" si="42"/>
        <v>0</v>
      </c>
      <c r="AN552" s="138"/>
      <c r="AO552" s="138"/>
      <c r="AP552" s="138"/>
      <c r="AQ552" s="138"/>
      <c r="AR552" s="138"/>
      <c r="AS552" s="138"/>
      <c r="AT552" s="138"/>
      <c r="AU552" s="138"/>
    </row>
    <row r="553" spans="1:47" s="139" customFormat="1" ht="13.8" x14ac:dyDescent="0.3">
      <c r="A553" s="277">
        <v>483</v>
      </c>
      <c r="B553" s="211">
        <v>483239118</v>
      </c>
      <c r="C553" s="212" t="s">
        <v>266</v>
      </c>
      <c r="D553" s="211">
        <v>239</v>
      </c>
      <c r="E553" s="212" t="s">
        <v>267</v>
      </c>
      <c r="F553" s="211">
        <v>118</v>
      </c>
      <c r="G553" s="212" t="s">
        <v>270</v>
      </c>
      <c r="H553" s="297">
        <v>3</v>
      </c>
      <c r="I553" s="202">
        <v>8987</v>
      </c>
      <c r="J553" s="202">
        <v>2077</v>
      </c>
      <c r="K553" s="202">
        <v>0</v>
      </c>
      <c r="L553" s="202">
        <v>893</v>
      </c>
      <c r="M553" s="279">
        <v>11957</v>
      </c>
      <c r="O553" s="281">
        <v>0</v>
      </c>
      <c r="P553" s="282">
        <v>0</v>
      </c>
      <c r="Q553" s="205">
        <v>0.09</v>
      </c>
      <c r="R553" s="205">
        <v>5.4950646675032662E-3</v>
      </c>
      <c r="S553" s="272">
        <f t="shared" si="43"/>
        <v>0</v>
      </c>
      <c r="U553" s="287">
        <v>33192</v>
      </c>
      <c r="V553" s="288">
        <v>0</v>
      </c>
      <c r="W553" s="288">
        <v>0</v>
      </c>
      <c r="X553" s="288">
        <v>0</v>
      </c>
      <c r="Y553" s="288">
        <v>2679</v>
      </c>
      <c r="Z553" s="279">
        <f t="shared" si="44"/>
        <v>35871</v>
      </c>
      <c r="AB553" s="275">
        <v>0</v>
      </c>
      <c r="AC553" s="204">
        <v>0</v>
      </c>
      <c r="AD553" s="202">
        <v>0</v>
      </c>
      <c r="AE553" s="202">
        <v>0</v>
      </c>
      <c r="AF553" s="276">
        <v>0</v>
      </c>
      <c r="AH553" s="227">
        <f t="shared" si="40"/>
        <v>0</v>
      </c>
      <c r="AI553" s="228">
        <f t="shared" si="41"/>
        <v>0</v>
      </c>
      <c r="AJ553" s="229">
        <f t="shared" si="42"/>
        <v>0</v>
      </c>
      <c r="AN553" s="138"/>
      <c r="AO553" s="138"/>
      <c r="AP553" s="138"/>
      <c r="AQ553" s="138"/>
      <c r="AR553" s="138"/>
      <c r="AS553" s="138"/>
      <c r="AT553" s="138"/>
      <c r="AU553" s="138"/>
    </row>
    <row r="554" spans="1:47" s="139" customFormat="1" ht="13.8" x14ac:dyDescent="0.3">
      <c r="A554" s="277">
        <v>483</v>
      </c>
      <c r="B554" s="211">
        <v>483239145</v>
      </c>
      <c r="C554" s="212" t="s">
        <v>266</v>
      </c>
      <c r="D554" s="211">
        <v>239</v>
      </c>
      <c r="E554" s="212" t="s">
        <v>267</v>
      </c>
      <c r="F554" s="211">
        <v>145</v>
      </c>
      <c r="G554" s="212" t="s">
        <v>271</v>
      </c>
      <c r="H554" s="297">
        <v>10</v>
      </c>
      <c r="I554" s="202">
        <v>8870</v>
      </c>
      <c r="J554" s="202">
        <v>2718</v>
      </c>
      <c r="K554" s="202">
        <v>0</v>
      </c>
      <c r="L554" s="202">
        <v>893</v>
      </c>
      <c r="M554" s="279">
        <v>12481</v>
      </c>
      <c r="O554" s="281">
        <v>0</v>
      </c>
      <c r="P554" s="282">
        <v>0</v>
      </c>
      <c r="Q554" s="205">
        <v>0.09</v>
      </c>
      <c r="R554" s="205">
        <v>1.3861555518171854E-2</v>
      </c>
      <c r="S554" s="272">
        <f t="shared" si="43"/>
        <v>0</v>
      </c>
      <c r="U554" s="287">
        <v>115880</v>
      </c>
      <c r="V554" s="288">
        <v>0</v>
      </c>
      <c r="W554" s="288">
        <v>0</v>
      </c>
      <c r="X554" s="288">
        <v>0</v>
      </c>
      <c r="Y554" s="288">
        <v>8930</v>
      </c>
      <c r="Z554" s="279">
        <f t="shared" si="44"/>
        <v>124810</v>
      </c>
      <c r="AB554" s="275">
        <v>0</v>
      </c>
      <c r="AC554" s="204">
        <v>0</v>
      </c>
      <c r="AD554" s="202">
        <v>0</v>
      </c>
      <c r="AE554" s="202">
        <v>0</v>
      </c>
      <c r="AF554" s="276">
        <v>0</v>
      </c>
      <c r="AH554" s="227">
        <f t="shared" si="40"/>
        <v>0</v>
      </c>
      <c r="AI554" s="228">
        <f t="shared" si="41"/>
        <v>0</v>
      </c>
      <c r="AJ554" s="229">
        <f t="shared" si="42"/>
        <v>0</v>
      </c>
      <c r="AN554" s="138"/>
      <c r="AO554" s="138"/>
      <c r="AP554" s="138"/>
      <c r="AQ554" s="138"/>
      <c r="AR554" s="138"/>
      <c r="AS554" s="138"/>
      <c r="AT554" s="138"/>
      <c r="AU554" s="138"/>
    </row>
    <row r="555" spans="1:47" s="139" customFormat="1" ht="13.8" x14ac:dyDescent="0.3">
      <c r="A555" s="277">
        <v>483</v>
      </c>
      <c r="B555" s="211">
        <v>483239171</v>
      </c>
      <c r="C555" s="212" t="s">
        <v>266</v>
      </c>
      <c r="D555" s="211">
        <v>239</v>
      </c>
      <c r="E555" s="212" t="s">
        <v>267</v>
      </c>
      <c r="F555" s="211">
        <v>171</v>
      </c>
      <c r="G555" s="212" t="s">
        <v>272</v>
      </c>
      <c r="H555" s="297">
        <v>9</v>
      </c>
      <c r="I555" s="202">
        <v>10120</v>
      </c>
      <c r="J555" s="202">
        <v>2478</v>
      </c>
      <c r="K555" s="202">
        <v>0</v>
      </c>
      <c r="L555" s="202">
        <v>893</v>
      </c>
      <c r="M555" s="279">
        <v>13491</v>
      </c>
      <c r="O555" s="281">
        <v>0</v>
      </c>
      <c r="P555" s="282">
        <v>0</v>
      </c>
      <c r="Q555" s="205">
        <v>0.09</v>
      </c>
      <c r="R555" s="205">
        <v>5.9361294897205714E-3</v>
      </c>
      <c r="S555" s="272">
        <f t="shared" si="43"/>
        <v>0</v>
      </c>
      <c r="U555" s="287">
        <v>113382</v>
      </c>
      <c r="V555" s="288">
        <v>0</v>
      </c>
      <c r="W555" s="288">
        <v>0</v>
      </c>
      <c r="X555" s="288">
        <v>0</v>
      </c>
      <c r="Y555" s="288">
        <v>8037</v>
      </c>
      <c r="Z555" s="279">
        <f t="shared" si="44"/>
        <v>121419</v>
      </c>
      <c r="AB555" s="275">
        <v>0</v>
      </c>
      <c r="AC555" s="204">
        <v>0</v>
      </c>
      <c r="AD555" s="202">
        <v>0</v>
      </c>
      <c r="AE555" s="202">
        <v>0</v>
      </c>
      <c r="AF555" s="276">
        <v>0</v>
      </c>
      <c r="AH555" s="227">
        <f t="shared" si="40"/>
        <v>0</v>
      </c>
      <c r="AI555" s="228">
        <f t="shared" si="41"/>
        <v>0</v>
      </c>
      <c r="AJ555" s="229">
        <f t="shared" si="42"/>
        <v>0</v>
      </c>
      <c r="AN555" s="138"/>
      <c r="AO555" s="138"/>
      <c r="AP555" s="138"/>
      <c r="AQ555" s="138"/>
      <c r="AR555" s="138"/>
      <c r="AS555" s="138"/>
      <c r="AT555" s="138"/>
      <c r="AU555" s="138"/>
    </row>
    <row r="556" spans="1:47" s="139" customFormat="1" ht="13.8" x14ac:dyDescent="0.3">
      <c r="A556" s="277">
        <v>483</v>
      </c>
      <c r="B556" s="211">
        <v>483239172</v>
      </c>
      <c r="C556" s="212" t="s">
        <v>266</v>
      </c>
      <c r="D556" s="211">
        <v>239</v>
      </c>
      <c r="E556" s="212" t="s">
        <v>267</v>
      </c>
      <c r="F556" s="211">
        <v>172</v>
      </c>
      <c r="G556" s="212" t="s">
        <v>144</v>
      </c>
      <c r="H556" s="297">
        <v>1</v>
      </c>
      <c r="I556" s="202">
        <v>9225</v>
      </c>
      <c r="J556" s="202">
        <v>5413</v>
      </c>
      <c r="K556" s="202">
        <v>0</v>
      </c>
      <c r="L556" s="202">
        <v>893</v>
      </c>
      <c r="M556" s="279">
        <v>15531</v>
      </c>
      <c r="O556" s="281">
        <v>0</v>
      </c>
      <c r="P556" s="282">
        <v>0</v>
      </c>
      <c r="Q556" s="205">
        <v>0.09</v>
      </c>
      <c r="R556" s="205">
        <v>2.9801539438340085E-2</v>
      </c>
      <c r="S556" s="272">
        <f t="shared" si="43"/>
        <v>0</v>
      </c>
      <c r="U556" s="287">
        <v>14638</v>
      </c>
      <c r="V556" s="288">
        <v>0</v>
      </c>
      <c r="W556" s="288">
        <v>0</v>
      </c>
      <c r="X556" s="288">
        <v>0</v>
      </c>
      <c r="Y556" s="288">
        <v>893</v>
      </c>
      <c r="Z556" s="279">
        <f t="shared" si="44"/>
        <v>15531</v>
      </c>
      <c r="AB556" s="275">
        <v>0</v>
      </c>
      <c r="AC556" s="204">
        <v>0</v>
      </c>
      <c r="AD556" s="202">
        <v>0</v>
      </c>
      <c r="AE556" s="202">
        <v>0</v>
      </c>
      <c r="AF556" s="276">
        <v>0</v>
      </c>
      <c r="AH556" s="227">
        <f t="shared" si="40"/>
        <v>0</v>
      </c>
      <c r="AI556" s="228">
        <f t="shared" si="41"/>
        <v>0</v>
      </c>
      <c r="AJ556" s="229">
        <f t="shared" si="42"/>
        <v>0</v>
      </c>
      <c r="AN556" s="138"/>
      <c r="AO556" s="138"/>
      <c r="AP556" s="138"/>
      <c r="AQ556" s="138"/>
      <c r="AR556" s="138"/>
      <c r="AS556" s="138"/>
      <c r="AT556" s="138"/>
      <c r="AU556" s="138"/>
    </row>
    <row r="557" spans="1:47" s="139" customFormat="1" ht="13.8" x14ac:dyDescent="0.3">
      <c r="A557" s="277">
        <v>483</v>
      </c>
      <c r="B557" s="211">
        <v>483239173</v>
      </c>
      <c r="C557" s="212" t="s">
        <v>266</v>
      </c>
      <c r="D557" s="211">
        <v>239</v>
      </c>
      <c r="E557" s="212" t="s">
        <v>267</v>
      </c>
      <c r="F557" s="211">
        <v>173</v>
      </c>
      <c r="G557" s="212" t="s">
        <v>471</v>
      </c>
      <c r="H557" s="297">
        <v>1</v>
      </c>
      <c r="I557" s="202">
        <v>9725.9262192393762</v>
      </c>
      <c r="J557" s="202">
        <v>8291</v>
      </c>
      <c r="K557" s="202">
        <v>0</v>
      </c>
      <c r="L557" s="202">
        <v>893</v>
      </c>
      <c r="M557" s="279">
        <v>18909.926219239376</v>
      </c>
      <c r="O557" s="281">
        <v>0</v>
      </c>
      <c r="P557" s="282">
        <v>0</v>
      </c>
      <c r="Q557" s="205">
        <v>0.09</v>
      </c>
      <c r="R557" s="205">
        <v>2.1657350891261559E-3</v>
      </c>
      <c r="S557" s="272">
        <f t="shared" si="43"/>
        <v>0</v>
      </c>
      <c r="U557" s="287">
        <v>18017</v>
      </c>
      <c r="V557" s="288">
        <v>0</v>
      </c>
      <c r="W557" s="288">
        <v>0</v>
      </c>
      <c r="X557" s="288">
        <v>0</v>
      </c>
      <c r="Y557" s="288">
        <v>893</v>
      </c>
      <c r="Z557" s="279">
        <f t="shared" si="44"/>
        <v>18910</v>
      </c>
      <c r="AB557" s="275">
        <v>0</v>
      </c>
      <c r="AC557" s="204">
        <v>0</v>
      </c>
      <c r="AD557" s="202">
        <v>0</v>
      </c>
      <c r="AE557" s="202">
        <v>0</v>
      </c>
      <c r="AF557" s="276">
        <v>0</v>
      </c>
      <c r="AH557" s="227">
        <f t="shared" si="40"/>
        <v>0</v>
      </c>
      <c r="AI557" s="228">
        <f t="shared" si="41"/>
        <v>0</v>
      </c>
      <c r="AJ557" s="229">
        <f t="shared" si="42"/>
        <v>0</v>
      </c>
      <c r="AN557" s="138"/>
      <c r="AO557" s="138"/>
      <c r="AP557" s="138"/>
      <c r="AQ557" s="138"/>
      <c r="AR557" s="138"/>
      <c r="AS557" s="138"/>
      <c r="AT557" s="138"/>
      <c r="AU557" s="138"/>
    </row>
    <row r="558" spans="1:47" s="139" customFormat="1" ht="13.8" x14ac:dyDescent="0.3">
      <c r="A558" s="277">
        <v>483</v>
      </c>
      <c r="B558" s="211">
        <v>483239182</v>
      </c>
      <c r="C558" s="212" t="s">
        <v>266</v>
      </c>
      <c r="D558" s="211">
        <v>239</v>
      </c>
      <c r="E558" s="212" t="s">
        <v>267</v>
      </c>
      <c r="F558" s="211">
        <v>182</v>
      </c>
      <c r="G558" s="212" t="s">
        <v>273</v>
      </c>
      <c r="H558" s="297">
        <v>30</v>
      </c>
      <c r="I558" s="202">
        <v>10214</v>
      </c>
      <c r="J558" s="202">
        <v>2404</v>
      </c>
      <c r="K558" s="202">
        <v>0</v>
      </c>
      <c r="L558" s="202">
        <v>893</v>
      </c>
      <c r="M558" s="279">
        <v>13511</v>
      </c>
      <c r="O558" s="281">
        <v>0</v>
      </c>
      <c r="P558" s="282">
        <v>0</v>
      </c>
      <c r="Q558" s="205">
        <v>0.09</v>
      </c>
      <c r="R558" s="205">
        <v>1.2364620249127828E-2</v>
      </c>
      <c r="S558" s="272">
        <f t="shared" si="43"/>
        <v>0</v>
      </c>
      <c r="U558" s="287">
        <v>378540</v>
      </c>
      <c r="V558" s="288">
        <v>0</v>
      </c>
      <c r="W558" s="288">
        <v>0</v>
      </c>
      <c r="X558" s="288">
        <v>0</v>
      </c>
      <c r="Y558" s="288">
        <v>26790</v>
      </c>
      <c r="Z558" s="279">
        <f t="shared" si="44"/>
        <v>405330</v>
      </c>
      <c r="AB558" s="275">
        <v>0</v>
      </c>
      <c r="AC558" s="204">
        <v>0</v>
      </c>
      <c r="AD558" s="202">
        <v>0</v>
      </c>
      <c r="AE558" s="202">
        <v>0</v>
      </c>
      <c r="AF558" s="276">
        <v>0</v>
      </c>
      <c r="AH558" s="227">
        <f t="shared" si="40"/>
        <v>0</v>
      </c>
      <c r="AI558" s="228">
        <f t="shared" si="41"/>
        <v>0</v>
      </c>
      <c r="AJ558" s="229">
        <f t="shared" si="42"/>
        <v>0</v>
      </c>
      <c r="AN558" s="138"/>
      <c r="AO558" s="138"/>
      <c r="AP558" s="138"/>
      <c r="AQ558" s="138"/>
      <c r="AR558" s="138"/>
      <c r="AS558" s="138"/>
      <c r="AT558" s="138"/>
      <c r="AU558" s="138"/>
    </row>
    <row r="559" spans="1:47" s="139" customFormat="1" ht="13.8" x14ac:dyDescent="0.3">
      <c r="A559" s="277">
        <v>483</v>
      </c>
      <c r="B559" s="211">
        <v>483239201</v>
      </c>
      <c r="C559" s="212" t="s">
        <v>266</v>
      </c>
      <c r="D559" s="211">
        <v>239</v>
      </c>
      <c r="E559" s="212" t="s">
        <v>267</v>
      </c>
      <c r="F559" s="211">
        <v>201</v>
      </c>
      <c r="G559" s="212" t="s">
        <v>17</v>
      </c>
      <c r="H559" s="297">
        <v>1</v>
      </c>
      <c r="I559" s="202">
        <v>14504</v>
      </c>
      <c r="J559" s="202">
        <v>229</v>
      </c>
      <c r="K559" s="202">
        <v>0</v>
      </c>
      <c r="L559" s="202">
        <v>893</v>
      </c>
      <c r="M559" s="279">
        <v>15626</v>
      </c>
      <c r="O559" s="281">
        <v>0</v>
      </c>
      <c r="P559" s="282">
        <v>0</v>
      </c>
      <c r="Q559" s="205">
        <v>0.18</v>
      </c>
      <c r="R559" s="205">
        <v>7.9001576716071512E-2</v>
      </c>
      <c r="S559" s="272">
        <f t="shared" si="43"/>
        <v>0</v>
      </c>
      <c r="U559" s="287">
        <v>14733</v>
      </c>
      <c r="V559" s="288">
        <v>0</v>
      </c>
      <c r="W559" s="288">
        <v>0</v>
      </c>
      <c r="X559" s="288">
        <v>0</v>
      </c>
      <c r="Y559" s="288">
        <v>893</v>
      </c>
      <c r="Z559" s="279">
        <f t="shared" si="44"/>
        <v>15626</v>
      </c>
      <c r="AB559" s="275">
        <v>0</v>
      </c>
      <c r="AC559" s="204">
        <v>0</v>
      </c>
      <c r="AD559" s="202">
        <v>0</v>
      </c>
      <c r="AE559" s="202">
        <v>0</v>
      </c>
      <c r="AF559" s="276">
        <v>0</v>
      </c>
      <c r="AH559" s="227">
        <f t="shared" si="40"/>
        <v>0</v>
      </c>
      <c r="AI559" s="228">
        <f t="shared" si="41"/>
        <v>0</v>
      </c>
      <c r="AJ559" s="229">
        <f t="shared" si="42"/>
        <v>0</v>
      </c>
      <c r="AN559" s="138"/>
      <c r="AO559" s="138"/>
      <c r="AP559" s="138"/>
      <c r="AQ559" s="138"/>
      <c r="AR559" s="138"/>
      <c r="AS559" s="138"/>
      <c r="AT559" s="138"/>
      <c r="AU559" s="138"/>
    </row>
    <row r="560" spans="1:47" s="139" customFormat="1" ht="13.8" x14ac:dyDescent="0.3">
      <c r="A560" s="277">
        <v>483</v>
      </c>
      <c r="B560" s="211">
        <v>483239231</v>
      </c>
      <c r="C560" s="212" t="s">
        <v>266</v>
      </c>
      <c r="D560" s="211">
        <v>239</v>
      </c>
      <c r="E560" s="212" t="s">
        <v>267</v>
      </c>
      <c r="F560" s="211">
        <v>231</v>
      </c>
      <c r="G560" s="212" t="s">
        <v>274</v>
      </c>
      <c r="H560" s="297">
        <v>9</v>
      </c>
      <c r="I560" s="202">
        <v>9697</v>
      </c>
      <c r="J560" s="202">
        <v>2462</v>
      </c>
      <c r="K560" s="202">
        <v>0</v>
      </c>
      <c r="L560" s="202">
        <v>893</v>
      </c>
      <c r="M560" s="279">
        <v>13052</v>
      </c>
      <c r="O560" s="281">
        <v>0</v>
      </c>
      <c r="P560" s="282">
        <v>0</v>
      </c>
      <c r="Q560" s="205">
        <v>0.09</v>
      </c>
      <c r="R560" s="205">
        <v>1.4606133839357296E-2</v>
      </c>
      <c r="S560" s="272">
        <f t="shared" si="43"/>
        <v>0</v>
      </c>
      <c r="U560" s="287">
        <v>109431</v>
      </c>
      <c r="V560" s="288">
        <v>0</v>
      </c>
      <c r="W560" s="288">
        <v>0</v>
      </c>
      <c r="X560" s="288">
        <v>0</v>
      </c>
      <c r="Y560" s="288">
        <v>8037</v>
      </c>
      <c r="Z560" s="279">
        <f t="shared" si="44"/>
        <v>117468</v>
      </c>
      <c r="AB560" s="275">
        <v>0</v>
      </c>
      <c r="AC560" s="204">
        <v>0</v>
      </c>
      <c r="AD560" s="202">
        <v>0</v>
      </c>
      <c r="AE560" s="202">
        <v>0</v>
      </c>
      <c r="AF560" s="276">
        <v>0</v>
      </c>
      <c r="AH560" s="227">
        <f t="shared" si="40"/>
        <v>0</v>
      </c>
      <c r="AI560" s="228">
        <f t="shared" si="41"/>
        <v>0</v>
      </c>
      <c r="AJ560" s="229">
        <f t="shared" si="42"/>
        <v>0</v>
      </c>
      <c r="AN560" s="138"/>
      <c r="AO560" s="138"/>
      <c r="AP560" s="138"/>
      <c r="AQ560" s="138"/>
      <c r="AR560" s="138"/>
      <c r="AS560" s="138"/>
      <c r="AT560" s="138"/>
      <c r="AU560" s="138"/>
    </row>
    <row r="561" spans="1:47" s="139" customFormat="1" ht="13.8" x14ac:dyDescent="0.3">
      <c r="A561" s="277">
        <v>483</v>
      </c>
      <c r="B561" s="211">
        <v>483239239</v>
      </c>
      <c r="C561" s="212" t="s">
        <v>266</v>
      </c>
      <c r="D561" s="211">
        <v>239</v>
      </c>
      <c r="E561" s="212" t="s">
        <v>267</v>
      </c>
      <c r="F561" s="211">
        <v>239</v>
      </c>
      <c r="G561" s="212" t="s">
        <v>267</v>
      </c>
      <c r="H561" s="297">
        <v>404</v>
      </c>
      <c r="I561" s="202">
        <v>9804</v>
      </c>
      <c r="J561" s="202">
        <v>3632</v>
      </c>
      <c r="K561" s="202">
        <v>0</v>
      </c>
      <c r="L561" s="202">
        <v>893</v>
      </c>
      <c r="M561" s="279">
        <v>14329</v>
      </c>
      <c r="O561" s="281">
        <v>0</v>
      </c>
      <c r="P561" s="282">
        <v>0</v>
      </c>
      <c r="Q561" s="205">
        <v>0.09</v>
      </c>
      <c r="R561" s="205">
        <v>5.9409414359350966E-2</v>
      </c>
      <c r="S561" s="272">
        <f t="shared" si="43"/>
        <v>0</v>
      </c>
      <c r="U561" s="287">
        <v>5428144</v>
      </c>
      <c r="V561" s="288">
        <v>0</v>
      </c>
      <c r="W561" s="288">
        <v>0</v>
      </c>
      <c r="X561" s="288">
        <v>0</v>
      </c>
      <c r="Y561" s="288">
        <v>360772</v>
      </c>
      <c r="Z561" s="279">
        <f t="shared" si="44"/>
        <v>5788916</v>
      </c>
      <c r="AB561" s="275">
        <v>0</v>
      </c>
      <c r="AC561" s="204">
        <v>0</v>
      </c>
      <c r="AD561" s="202">
        <v>0</v>
      </c>
      <c r="AE561" s="202">
        <v>0</v>
      </c>
      <c r="AF561" s="276">
        <v>0</v>
      </c>
      <c r="AH561" s="227">
        <f t="shared" si="40"/>
        <v>0</v>
      </c>
      <c r="AI561" s="228">
        <f t="shared" si="41"/>
        <v>0</v>
      </c>
      <c r="AJ561" s="229">
        <f t="shared" si="42"/>
        <v>0</v>
      </c>
      <c r="AN561" s="138"/>
      <c r="AO561" s="138"/>
      <c r="AP561" s="138"/>
      <c r="AQ561" s="138"/>
      <c r="AR561" s="138"/>
      <c r="AS561" s="138"/>
      <c r="AT561" s="138"/>
      <c r="AU561" s="138"/>
    </row>
    <row r="562" spans="1:47" s="139" customFormat="1" ht="13.8" x14ac:dyDescent="0.3">
      <c r="A562" s="277">
        <v>483</v>
      </c>
      <c r="B562" s="211">
        <v>483239240</v>
      </c>
      <c r="C562" s="212" t="s">
        <v>266</v>
      </c>
      <c r="D562" s="211">
        <v>239</v>
      </c>
      <c r="E562" s="212" t="s">
        <v>267</v>
      </c>
      <c r="F562" s="211">
        <v>240</v>
      </c>
      <c r="G562" s="212" t="s">
        <v>275</v>
      </c>
      <c r="H562" s="297">
        <v>3</v>
      </c>
      <c r="I562" s="202">
        <v>8811</v>
      </c>
      <c r="J562" s="202">
        <v>5473</v>
      </c>
      <c r="K562" s="202">
        <v>0</v>
      </c>
      <c r="L562" s="202">
        <v>893</v>
      </c>
      <c r="M562" s="279">
        <v>15177</v>
      </c>
      <c r="O562" s="281">
        <v>0</v>
      </c>
      <c r="P562" s="282">
        <v>0</v>
      </c>
      <c r="Q562" s="205">
        <v>0.09</v>
      </c>
      <c r="R562" s="205">
        <v>1.1109854205643192E-2</v>
      </c>
      <c r="S562" s="272">
        <f t="shared" si="43"/>
        <v>0</v>
      </c>
      <c r="U562" s="287">
        <v>42852</v>
      </c>
      <c r="V562" s="288">
        <v>0</v>
      </c>
      <c r="W562" s="288">
        <v>0</v>
      </c>
      <c r="X562" s="288">
        <v>0</v>
      </c>
      <c r="Y562" s="288">
        <v>2679</v>
      </c>
      <c r="Z562" s="279">
        <f t="shared" si="44"/>
        <v>45531</v>
      </c>
      <c r="AB562" s="275">
        <v>0</v>
      </c>
      <c r="AC562" s="204">
        <v>0</v>
      </c>
      <c r="AD562" s="202">
        <v>0</v>
      </c>
      <c r="AE562" s="202">
        <v>0</v>
      </c>
      <c r="AF562" s="276">
        <v>0</v>
      </c>
      <c r="AH562" s="227">
        <f t="shared" si="40"/>
        <v>0</v>
      </c>
      <c r="AI562" s="228">
        <f t="shared" si="41"/>
        <v>0</v>
      </c>
      <c r="AJ562" s="229">
        <f t="shared" si="42"/>
        <v>0</v>
      </c>
      <c r="AN562" s="138"/>
      <c r="AO562" s="138"/>
      <c r="AP562" s="138"/>
      <c r="AQ562" s="138"/>
      <c r="AR562" s="138"/>
      <c r="AS562" s="138"/>
      <c r="AT562" s="138"/>
      <c r="AU562" s="138"/>
    </row>
    <row r="563" spans="1:47" s="139" customFormat="1" ht="13.8" x14ac:dyDescent="0.3">
      <c r="A563" s="277">
        <v>483</v>
      </c>
      <c r="B563" s="211">
        <v>483239250</v>
      </c>
      <c r="C563" s="212" t="s">
        <v>266</v>
      </c>
      <c r="D563" s="211">
        <v>239</v>
      </c>
      <c r="E563" s="212" t="s">
        <v>267</v>
      </c>
      <c r="F563" s="211">
        <v>250</v>
      </c>
      <c r="G563" s="212" t="s">
        <v>276</v>
      </c>
      <c r="H563" s="297">
        <v>1</v>
      </c>
      <c r="I563" s="202">
        <v>8987</v>
      </c>
      <c r="J563" s="202">
        <v>3625</v>
      </c>
      <c r="K563" s="202">
        <v>0</v>
      </c>
      <c r="L563" s="202">
        <v>893</v>
      </c>
      <c r="M563" s="279">
        <v>13505</v>
      </c>
      <c r="O563" s="281">
        <v>0</v>
      </c>
      <c r="P563" s="282">
        <v>0</v>
      </c>
      <c r="Q563" s="205">
        <v>0.09</v>
      </c>
      <c r="R563" s="205">
        <v>1.8487921562367463E-3</v>
      </c>
      <c r="S563" s="272">
        <f t="shared" si="43"/>
        <v>0</v>
      </c>
      <c r="U563" s="287">
        <v>12612</v>
      </c>
      <c r="V563" s="288">
        <v>0</v>
      </c>
      <c r="W563" s="288">
        <v>0</v>
      </c>
      <c r="X563" s="288">
        <v>0</v>
      </c>
      <c r="Y563" s="288">
        <v>893</v>
      </c>
      <c r="Z563" s="279">
        <f t="shared" si="44"/>
        <v>13505</v>
      </c>
      <c r="AB563" s="275">
        <v>0</v>
      </c>
      <c r="AC563" s="204">
        <v>0</v>
      </c>
      <c r="AD563" s="202">
        <v>0</v>
      </c>
      <c r="AE563" s="202">
        <v>0</v>
      </c>
      <c r="AF563" s="276">
        <v>0</v>
      </c>
      <c r="AH563" s="227">
        <f t="shared" si="40"/>
        <v>0</v>
      </c>
      <c r="AI563" s="228">
        <f t="shared" si="41"/>
        <v>0</v>
      </c>
      <c r="AJ563" s="229">
        <f t="shared" si="42"/>
        <v>0</v>
      </c>
      <c r="AN563" s="138"/>
      <c r="AO563" s="138"/>
      <c r="AP563" s="138"/>
      <c r="AQ563" s="138"/>
      <c r="AR563" s="138"/>
      <c r="AS563" s="138"/>
      <c r="AT563" s="138"/>
      <c r="AU563" s="138"/>
    </row>
    <row r="564" spans="1:47" s="139" customFormat="1" ht="13.8" x14ac:dyDescent="0.3">
      <c r="A564" s="277">
        <v>483</v>
      </c>
      <c r="B564" s="211">
        <v>483239261</v>
      </c>
      <c r="C564" s="212" t="s">
        <v>266</v>
      </c>
      <c r="D564" s="211">
        <v>239</v>
      </c>
      <c r="E564" s="212" t="s">
        <v>267</v>
      </c>
      <c r="F564" s="211">
        <v>261</v>
      </c>
      <c r="G564" s="212" t="s">
        <v>146</v>
      </c>
      <c r="H564" s="297">
        <v>6</v>
      </c>
      <c r="I564" s="202">
        <v>11091</v>
      </c>
      <c r="J564" s="202">
        <v>6783</v>
      </c>
      <c r="K564" s="202">
        <v>0</v>
      </c>
      <c r="L564" s="202">
        <v>893</v>
      </c>
      <c r="M564" s="279">
        <v>18767</v>
      </c>
      <c r="O564" s="281">
        <v>0</v>
      </c>
      <c r="P564" s="282">
        <v>0</v>
      </c>
      <c r="Q564" s="205">
        <v>0.09</v>
      </c>
      <c r="R564" s="205">
        <v>7.5971043963597079E-2</v>
      </c>
      <c r="S564" s="272">
        <f t="shared" si="43"/>
        <v>0</v>
      </c>
      <c r="U564" s="287">
        <v>107244</v>
      </c>
      <c r="V564" s="288">
        <v>0</v>
      </c>
      <c r="W564" s="288">
        <v>0</v>
      </c>
      <c r="X564" s="288">
        <v>0</v>
      </c>
      <c r="Y564" s="288">
        <v>5358</v>
      </c>
      <c r="Z564" s="279">
        <f t="shared" si="44"/>
        <v>112602</v>
      </c>
      <c r="AB564" s="275">
        <v>0</v>
      </c>
      <c r="AC564" s="204">
        <v>0</v>
      </c>
      <c r="AD564" s="202">
        <v>0</v>
      </c>
      <c r="AE564" s="202">
        <v>0</v>
      </c>
      <c r="AF564" s="276">
        <v>0</v>
      </c>
      <c r="AH564" s="227">
        <f t="shared" si="40"/>
        <v>0</v>
      </c>
      <c r="AI564" s="228">
        <f t="shared" si="41"/>
        <v>0</v>
      </c>
      <c r="AJ564" s="229">
        <f t="shared" si="42"/>
        <v>0</v>
      </c>
      <c r="AN564" s="138"/>
      <c r="AO564" s="138"/>
      <c r="AP564" s="138"/>
      <c r="AQ564" s="138"/>
      <c r="AR564" s="138"/>
      <c r="AS564" s="138"/>
      <c r="AT564" s="138"/>
      <c r="AU564" s="138"/>
    </row>
    <row r="565" spans="1:47" s="139" customFormat="1" ht="13.8" x14ac:dyDescent="0.3">
      <c r="A565" s="277">
        <v>483</v>
      </c>
      <c r="B565" s="211">
        <v>483239310</v>
      </c>
      <c r="C565" s="212" t="s">
        <v>266</v>
      </c>
      <c r="D565" s="211">
        <v>239</v>
      </c>
      <c r="E565" s="212" t="s">
        <v>267</v>
      </c>
      <c r="F565" s="211">
        <v>310</v>
      </c>
      <c r="G565" s="212" t="s">
        <v>277</v>
      </c>
      <c r="H565" s="297">
        <v>52</v>
      </c>
      <c r="I565" s="202">
        <v>10387</v>
      </c>
      <c r="J565" s="202">
        <v>2686</v>
      </c>
      <c r="K565" s="202">
        <v>0</v>
      </c>
      <c r="L565" s="202">
        <v>893</v>
      </c>
      <c r="M565" s="279">
        <v>13966</v>
      </c>
      <c r="O565" s="281">
        <v>0</v>
      </c>
      <c r="P565" s="282">
        <v>0</v>
      </c>
      <c r="Q565" s="205">
        <v>0.18</v>
      </c>
      <c r="R565" s="205">
        <v>2.9432654128133926E-2</v>
      </c>
      <c r="S565" s="272">
        <f t="shared" si="43"/>
        <v>0</v>
      </c>
      <c r="U565" s="287">
        <v>679796</v>
      </c>
      <c r="V565" s="288">
        <v>0</v>
      </c>
      <c r="W565" s="288">
        <v>0</v>
      </c>
      <c r="X565" s="288">
        <v>0</v>
      </c>
      <c r="Y565" s="288">
        <v>46436</v>
      </c>
      <c r="Z565" s="279">
        <f t="shared" si="44"/>
        <v>726232</v>
      </c>
      <c r="AB565" s="275">
        <v>0</v>
      </c>
      <c r="AC565" s="204">
        <v>0</v>
      </c>
      <c r="AD565" s="202">
        <v>0</v>
      </c>
      <c r="AE565" s="202">
        <v>0</v>
      </c>
      <c r="AF565" s="276">
        <v>0</v>
      </c>
      <c r="AH565" s="227">
        <f t="shared" si="40"/>
        <v>0</v>
      </c>
      <c r="AI565" s="228">
        <f t="shared" si="41"/>
        <v>0</v>
      </c>
      <c r="AJ565" s="229">
        <f t="shared" si="42"/>
        <v>0</v>
      </c>
      <c r="AN565" s="138"/>
      <c r="AO565" s="138"/>
      <c r="AP565" s="138"/>
      <c r="AQ565" s="138"/>
      <c r="AR565" s="138"/>
      <c r="AS565" s="138"/>
      <c r="AT565" s="138"/>
      <c r="AU565" s="138"/>
    </row>
    <row r="566" spans="1:47" s="139" customFormat="1" ht="13.8" x14ac:dyDescent="0.3">
      <c r="A566" s="277">
        <v>483</v>
      </c>
      <c r="B566" s="211">
        <v>483239625</v>
      </c>
      <c r="C566" s="212" t="s">
        <v>266</v>
      </c>
      <c r="D566" s="211">
        <v>239</v>
      </c>
      <c r="E566" s="212" t="s">
        <v>267</v>
      </c>
      <c r="F566" s="211">
        <v>625</v>
      </c>
      <c r="G566" s="212" t="s">
        <v>49</v>
      </c>
      <c r="H566" s="297">
        <v>2</v>
      </c>
      <c r="I566" s="202">
        <v>10404</v>
      </c>
      <c r="J566" s="202">
        <v>1809</v>
      </c>
      <c r="K566" s="202">
        <v>0</v>
      </c>
      <c r="L566" s="202">
        <v>893</v>
      </c>
      <c r="M566" s="279">
        <v>13106</v>
      </c>
      <c r="O566" s="281">
        <v>0</v>
      </c>
      <c r="P566" s="282">
        <v>0</v>
      </c>
      <c r="Q566" s="205">
        <v>0.09</v>
      </c>
      <c r="R566" s="205">
        <v>4.0604699045540807E-3</v>
      </c>
      <c r="S566" s="272">
        <f t="shared" si="43"/>
        <v>0</v>
      </c>
      <c r="U566" s="287">
        <v>24426</v>
      </c>
      <c r="V566" s="288">
        <v>0</v>
      </c>
      <c r="W566" s="288">
        <v>0</v>
      </c>
      <c r="X566" s="288">
        <v>0</v>
      </c>
      <c r="Y566" s="288">
        <v>1786</v>
      </c>
      <c r="Z566" s="279">
        <f t="shared" si="44"/>
        <v>26212</v>
      </c>
      <c r="AB566" s="275">
        <v>0</v>
      </c>
      <c r="AC566" s="204">
        <v>0</v>
      </c>
      <c r="AD566" s="202">
        <v>0</v>
      </c>
      <c r="AE566" s="202">
        <v>0</v>
      </c>
      <c r="AF566" s="276">
        <v>0</v>
      </c>
      <c r="AH566" s="227">
        <f t="shared" si="40"/>
        <v>0</v>
      </c>
      <c r="AI566" s="228">
        <f t="shared" si="41"/>
        <v>0</v>
      </c>
      <c r="AJ566" s="229">
        <f t="shared" si="42"/>
        <v>0</v>
      </c>
      <c r="AN566" s="138"/>
      <c r="AO566" s="138"/>
      <c r="AP566" s="138"/>
      <c r="AQ566" s="138"/>
      <c r="AR566" s="138"/>
      <c r="AS566" s="138"/>
      <c r="AT566" s="138"/>
      <c r="AU566" s="138"/>
    </row>
    <row r="567" spans="1:47" s="139" customFormat="1" ht="13.8" x14ac:dyDescent="0.3">
      <c r="A567" s="277">
        <v>483</v>
      </c>
      <c r="B567" s="211">
        <v>483239665</v>
      </c>
      <c r="C567" s="212" t="s">
        <v>266</v>
      </c>
      <c r="D567" s="211">
        <v>239</v>
      </c>
      <c r="E567" s="212" t="s">
        <v>267</v>
      </c>
      <c r="F567" s="211">
        <v>665</v>
      </c>
      <c r="G567" s="212" t="s">
        <v>278</v>
      </c>
      <c r="H567" s="297">
        <v>11</v>
      </c>
      <c r="I567" s="202">
        <v>11539</v>
      </c>
      <c r="J567" s="202">
        <v>2039</v>
      </c>
      <c r="K567" s="202">
        <v>0</v>
      </c>
      <c r="L567" s="202">
        <v>893</v>
      </c>
      <c r="M567" s="279">
        <v>14471</v>
      </c>
      <c r="O567" s="281">
        <v>0</v>
      </c>
      <c r="P567" s="282">
        <v>0</v>
      </c>
      <c r="Q567" s="205">
        <v>0.09</v>
      </c>
      <c r="R567" s="205">
        <v>5.2338439867601495E-3</v>
      </c>
      <c r="S567" s="272">
        <f t="shared" si="43"/>
        <v>0</v>
      </c>
      <c r="U567" s="287">
        <v>149358</v>
      </c>
      <c r="V567" s="288">
        <v>0</v>
      </c>
      <c r="W567" s="288">
        <v>0</v>
      </c>
      <c r="X567" s="288">
        <v>0</v>
      </c>
      <c r="Y567" s="288">
        <v>9823</v>
      </c>
      <c r="Z567" s="279">
        <f t="shared" si="44"/>
        <v>159181</v>
      </c>
      <c r="AB567" s="275">
        <v>0</v>
      </c>
      <c r="AC567" s="204">
        <v>0</v>
      </c>
      <c r="AD567" s="202">
        <v>0</v>
      </c>
      <c r="AE567" s="202">
        <v>0</v>
      </c>
      <c r="AF567" s="276">
        <v>0</v>
      </c>
      <c r="AH567" s="227">
        <f t="shared" si="40"/>
        <v>0</v>
      </c>
      <c r="AI567" s="228">
        <f t="shared" si="41"/>
        <v>0</v>
      </c>
      <c r="AJ567" s="229">
        <f t="shared" si="42"/>
        <v>0</v>
      </c>
      <c r="AN567" s="138"/>
      <c r="AO567" s="138"/>
      <c r="AP567" s="138"/>
      <c r="AQ567" s="138"/>
      <c r="AR567" s="138"/>
      <c r="AS567" s="138"/>
      <c r="AT567" s="138"/>
      <c r="AU567" s="138"/>
    </row>
    <row r="568" spans="1:47" s="139" customFormat="1" ht="13.8" x14ac:dyDescent="0.3">
      <c r="A568" s="277">
        <v>483</v>
      </c>
      <c r="B568" s="211">
        <v>483239760</v>
      </c>
      <c r="C568" s="212" t="s">
        <v>266</v>
      </c>
      <c r="D568" s="211">
        <v>239</v>
      </c>
      <c r="E568" s="212" t="s">
        <v>267</v>
      </c>
      <c r="F568" s="211">
        <v>760</v>
      </c>
      <c r="G568" s="212" t="s">
        <v>279</v>
      </c>
      <c r="H568" s="297">
        <v>45</v>
      </c>
      <c r="I568" s="202">
        <v>10332</v>
      </c>
      <c r="J568" s="202">
        <v>2004</v>
      </c>
      <c r="K568" s="202">
        <v>0</v>
      </c>
      <c r="L568" s="202">
        <v>893</v>
      </c>
      <c r="M568" s="279">
        <v>13229</v>
      </c>
      <c r="O568" s="281">
        <v>0</v>
      </c>
      <c r="P568" s="282">
        <v>0</v>
      </c>
      <c r="Q568" s="205">
        <v>0.09</v>
      </c>
      <c r="R568" s="205">
        <v>2.991758451848054E-2</v>
      </c>
      <c r="S568" s="272">
        <f t="shared" si="43"/>
        <v>0</v>
      </c>
      <c r="U568" s="287">
        <v>555120</v>
      </c>
      <c r="V568" s="288">
        <v>0</v>
      </c>
      <c r="W568" s="288">
        <v>0</v>
      </c>
      <c r="X568" s="288">
        <v>0</v>
      </c>
      <c r="Y568" s="288">
        <v>40185</v>
      </c>
      <c r="Z568" s="279">
        <f t="shared" si="44"/>
        <v>595305</v>
      </c>
      <c r="AB568" s="275">
        <v>0</v>
      </c>
      <c r="AC568" s="204">
        <v>0</v>
      </c>
      <c r="AD568" s="202">
        <v>0</v>
      </c>
      <c r="AE568" s="202">
        <v>0</v>
      </c>
      <c r="AF568" s="276">
        <v>0</v>
      </c>
      <c r="AH568" s="227">
        <f t="shared" si="40"/>
        <v>0</v>
      </c>
      <c r="AI568" s="228">
        <f t="shared" si="41"/>
        <v>0</v>
      </c>
      <c r="AJ568" s="229">
        <f t="shared" si="42"/>
        <v>0</v>
      </c>
      <c r="AN568" s="138"/>
      <c r="AO568" s="138"/>
      <c r="AP568" s="138"/>
      <c r="AQ568" s="138"/>
      <c r="AR568" s="138"/>
      <c r="AS568" s="138"/>
      <c r="AT568" s="138"/>
      <c r="AU568" s="138"/>
    </row>
    <row r="569" spans="1:47" s="139" customFormat="1" ht="13.8" x14ac:dyDescent="0.3">
      <c r="A569" s="277">
        <v>484</v>
      </c>
      <c r="B569" s="211">
        <v>484035018</v>
      </c>
      <c r="C569" s="212" t="s">
        <v>280</v>
      </c>
      <c r="D569" s="211">
        <v>35</v>
      </c>
      <c r="E569" s="212" t="s">
        <v>22</v>
      </c>
      <c r="F569" s="211">
        <v>18</v>
      </c>
      <c r="G569" s="212" t="s">
        <v>188</v>
      </c>
      <c r="H569" s="297">
        <v>1</v>
      </c>
      <c r="I569" s="202">
        <v>11040.81823529412</v>
      </c>
      <c r="J569" s="202">
        <v>7639</v>
      </c>
      <c r="K569" s="202">
        <v>0</v>
      </c>
      <c r="L569" s="202">
        <v>893</v>
      </c>
      <c r="M569" s="279">
        <v>19572.818235294122</v>
      </c>
      <c r="O569" s="281">
        <v>0</v>
      </c>
      <c r="P569" s="282">
        <v>0</v>
      </c>
      <c r="Q569" s="205">
        <v>0.09</v>
      </c>
      <c r="R569" s="205">
        <v>1.391707058974105E-2</v>
      </c>
      <c r="S569" s="272">
        <f t="shared" si="43"/>
        <v>0</v>
      </c>
      <c r="U569" s="287">
        <v>18680</v>
      </c>
      <c r="V569" s="288">
        <v>0</v>
      </c>
      <c r="W569" s="288">
        <v>0</v>
      </c>
      <c r="X569" s="288">
        <v>0</v>
      </c>
      <c r="Y569" s="288">
        <v>893</v>
      </c>
      <c r="Z569" s="279">
        <f t="shared" si="44"/>
        <v>19573</v>
      </c>
      <c r="AB569" s="275">
        <v>0</v>
      </c>
      <c r="AC569" s="204">
        <v>0</v>
      </c>
      <c r="AD569" s="202">
        <v>0</v>
      </c>
      <c r="AE569" s="202">
        <v>0</v>
      </c>
      <c r="AF569" s="276">
        <v>0</v>
      </c>
      <c r="AH569" s="227">
        <f t="shared" si="40"/>
        <v>0</v>
      </c>
      <c r="AI569" s="228">
        <f t="shared" si="41"/>
        <v>0</v>
      </c>
      <c r="AJ569" s="229">
        <f t="shared" si="42"/>
        <v>0</v>
      </c>
      <c r="AN569" s="138"/>
      <c r="AO569" s="138"/>
      <c r="AP569" s="138"/>
      <c r="AQ569" s="138"/>
      <c r="AR569" s="138"/>
      <c r="AS569" s="138"/>
      <c r="AT569" s="138"/>
      <c r="AU569" s="138"/>
    </row>
    <row r="570" spans="1:47" s="139" customFormat="1" ht="13.8" x14ac:dyDescent="0.3">
      <c r="A570" s="277">
        <v>484</v>
      </c>
      <c r="B570" s="211">
        <v>484035035</v>
      </c>
      <c r="C570" s="212" t="s">
        <v>280</v>
      </c>
      <c r="D570" s="211">
        <v>35</v>
      </c>
      <c r="E570" s="212" t="s">
        <v>22</v>
      </c>
      <c r="F570" s="211">
        <v>35</v>
      </c>
      <c r="G570" s="212" t="s">
        <v>22</v>
      </c>
      <c r="H570" s="297">
        <v>1499</v>
      </c>
      <c r="I570" s="202">
        <v>12832</v>
      </c>
      <c r="J570" s="202">
        <v>4432</v>
      </c>
      <c r="K570" s="202">
        <v>0</v>
      </c>
      <c r="L570" s="202">
        <v>893</v>
      </c>
      <c r="M570" s="279">
        <v>18157</v>
      </c>
      <c r="O570" s="281">
        <v>0</v>
      </c>
      <c r="P570" s="282">
        <v>0</v>
      </c>
      <c r="Q570" s="205">
        <v>0.18</v>
      </c>
      <c r="R570" s="205">
        <v>0.15096254097872849</v>
      </c>
      <c r="S570" s="272">
        <f t="shared" si="43"/>
        <v>0</v>
      </c>
      <c r="U570" s="287">
        <v>25878736</v>
      </c>
      <c r="V570" s="288">
        <v>0</v>
      </c>
      <c r="W570" s="288">
        <v>0</v>
      </c>
      <c r="X570" s="288">
        <v>0</v>
      </c>
      <c r="Y570" s="288">
        <v>1338607</v>
      </c>
      <c r="Z570" s="279">
        <f t="shared" si="44"/>
        <v>27217343</v>
      </c>
      <c r="AB570" s="275">
        <v>0</v>
      </c>
      <c r="AC570" s="204">
        <v>0</v>
      </c>
      <c r="AD570" s="202">
        <v>0</v>
      </c>
      <c r="AE570" s="202">
        <v>0</v>
      </c>
      <c r="AF570" s="276">
        <v>0</v>
      </c>
      <c r="AH570" s="227">
        <f t="shared" si="40"/>
        <v>0</v>
      </c>
      <c r="AI570" s="228">
        <f t="shared" si="41"/>
        <v>0</v>
      </c>
      <c r="AJ570" s="229">
        <f t="shared" si="42"/>
        <v>0</v>
      </c>
      <c r="AN570" s="138"/>
      <c r="AO570" s="138"/>
      <c r="AP570" s="138"/>
      <c r="AQ570" s="138"/>
      <c r="AR570" s="138"/>
      <c r="AS570" s="138"/>
      <c r="AT570" s="138"/>
      <c r="AU570" s="138"/>
    </row>
    <row r="571" spans="1:47" s="139" customFormat="1" ht="13.8" x14ac:dyDescent="0.3">
      <c r="A571" s="277">
        <v>484</v>
      </c>
      <c r="B571" s="211">
        <v>484035040</v>
      </c>
      <c r="C571" s="212" t="s">
        <v>280</v>
      </c>
      <c r="D571" s="211">
        <v>35</v>
      </c>
      <c r="E571" s="212" t="s">
        <v>22</v>
      </c>
      <c r="F571" s="211">
        <v>40</v>
      </c>
      <c r="G571" s="212" t="s">
        <v>95</v>
      </c>
      <c r="H571" s="297">
        <v>1</v>
      </c>
      <c r="I571" s="202">
        <v>15954</v>
      </c>
      <c r="J571" s="202">
        <v>4181</v>
      </c>
      <c r="K571" s="202">
        <v>0</v>
      </c>
      <c r="L571" s="202">
        <v>893</v>
      </c>
      <c r="M571" s="279">
        <v>21028</v>
      </c>
      <c r="O571" s="281">
        <v>0</v>
      </c>
      <c r="P571" s="282">
        <v>0</v>
      </c>
      <c r="Q571" s="205">
        <v>0.09</v>
      </c>
      <c r="R571" s="205">
        <v>3.1011652562898508E-3</v>
      </c>
      <c r="S571" s="272">
        <f t="shared" si="43"/>
        <v>0</v>
      </c>
      <c r="U571" s="287">
        <v>20135</v>
      </c>
      <c r="V571" s="288">
        <v>0</v>
      </c>
      <c r="W571" s="288">
        <v>0</v>
      </c>
      <c r="X571" s="288">
        <v>0</v>
      </c>
      <c r="Y571" s="288">
        <v>893</v>
      </c>
      <c r="Z571" s="279">
        <f t="shared" si="44"/>
        <v>21028</v>
      </c>
      <c r="AB571" s="275">
        <v>0</v>
      </c>
      <c r="AC571" s="204">
        <v>0</v>
      </c>
      <c r="AD571" s="202">
        <v>0</v>
      </c>
      <c r="AE571" s="202">
        <v>0</v>
      </c>
      <c r="AF571" s="276">
        <v>0</v>
      </c>
      <c r="AH571" s="227">
        <f t="shared" si="40"/>
        <v>0</v>
      </c>
      <c r="AI571" s="228">
        <f t="shared" si="41"/>
        <v>0</v>
      </c>
      <c r="AJ571" s="229">
        <f t="shared" si="42"/>
        <v>0</v>
      </c>
      <c r="AN571" s="138"/>
      <c r="AO571" s="138"/>
      <c r="AP571" s="138"/>
      <c r="AQ571" s="138"/>
      <c r="AR571" s="138"/>
      <c r="AS571" s="138"/>
      <c r="AT571" s="138"/>
      <c r="AU571" s="138"/>
    </row>
    <row r="572" spans="1:47" s="139" customFormat="1" ht="13.8" x14ac:dyDescent="0.3">
      <c r="A572" s="277">
        <v>484</v>
      </c>
      <c r="B572" s="211">
        <v>484035044</v>
      </c>
      <c r="C572" s="212" t="s">
        <v>280</v>
      </c>
      <c r="D572" s="211">
        <v>35</v>
      </c>
      <c r="E572" s="212" t="s">
        <v>22</v>
      </c>
      <c r="F572" s="211">
        <v>44</v>
      </c>
      <c r="G572" s="212" t="s">
        <v>35</v>
      </c>
      <c r="H572" s="297">
        <v>5</v>
      </c>
      <c r="I572" s="202">
        <v>11689</v>
      </c>
      <c r="J572" s="202">
        <v>268</v>
      </c>
      <c r="K572" s="202">
        <v>0</v>
      </c>
      <c r="L572" s="202">
        <v>893</v>
      </c>
      <c r="M572" s="279">
        <v>12850</v>
      </c>
      <c r="O572" s="281">
        <v>0</v>
      </c>
      <c r="P572" s="282">
        <v>0</v>
      </c>
      <c r="Q572" s="205">
        <v>0.09</v>
      </c>
      <c r="R572" s="205">
        <v>5.7376212232234096E-2</v>
      </c>
      <c r="S572" s="272">
        <f t="shared" si="43"/>
        <v>0</v>
      </c>
      <c r="U572" s="287">
        <v>59785</v>
      </c>
      <c r="V572" s="288">
        <v>0</v>
      </c>
      <c r="W572" s="288">
        <v>0</v>
      </c>
      <c r="X572" s="288">
        <v>0</v>
      </c>
      <c r="Y572" s="288">
        <v>4465</v>
      </c>
      <c r="Z572" s="279">
        <f t="shared" si="44"/>
        <v>64250</v>
      </c>
      <c r="AB572" s="275">
        <v>0</v>
      </c>
      <c r="AC572" s="204">
        <v>0</v>
      </c>
      <c r="AD572" s="202">
        <v>0</v>
      </c>
      <c r="AE572" s="202">
        <v>0</v>
      </c>
      <c r="AF572" s="276">
        <v>0</v>
      </c>
      <c r="AH572" s="227">
        <f t="shared" si="40"/>
        <v>0</v>
      </c>
      <c r="AI572" s="228">
        <f t="shared" si="41"/>
        <v>0</v>
      </c>
      <c r="AJ572" s="229">
        <f t="shared" si="42"/>
        <v>0</v>
      </c>
      <c r="AN572" s="138"/>
      <c r="AO572" s="138"/>
      <c r="AP572" s="138"/>
      <c r="AQ572" s="138"/>
      <c r="AR572" s="138"/>
      <c r="AS572" s="138"/>
      <c r="AT572" s="138"/>
      <c r="AU572" s="138"/>
    </row>
    <row r="573" spans="1:47" s="139" customFormat="1" ht="13.8" x14ac:dyDescent="0.3">
      <c r="A573" s="277">
        <v>484</v>
      </c>
      <c r="B573" s="211">
        <v>484035050</v>
      </c>
      <c r="C573" s="212" t="s">
        <v>280</v>
      </c>
      <c r="D573" s="211">
        <v>35</v>
      </c>
      <c r="E573" s="212" t="s">
        <v>22</v>
      </c>
      <c r="F573" s="211">
        <v>50</v>
      </c>
      <c r="G573" s="212" t="s">
        <v>112</v>
      </c>
      <c r="H573" s="297">
        <v>1</v>
      </c>
      <c r="I573" s="202">
        <v>10507.816296890631</v>
      </c>
      <c r="J573" s="202">
        <v>4470</v>
      </c>
      <c r="K573" s="202">
        <v>0</v>
      </c>
      <c r="L573" s="202">
        <v>893</v>
      </c>
      <c r="M573" s="279">
        <v>15870.816296890631</v>
      </c>
      <c r="O573" s="281">
        <v>0</v>
      </c>
      <c r="P573" s="282">
        <v>0</v>
      </c>
      <c r="Q573" s="205">
        <v>0.09</v>
      </c>
      <c r="R573" s="205">
        <v>4.1563955257377157E-3</v>
      </c>
      <c r="S573" s="272">
        <f t="shared" si="43"/>
        <v>0</v>
      </c>
      <c r="U573" s="287">
        <v>14978</v>
      </c>
      <c r="V573" s="288">
        <v>0</v>
      </c>
      <c r="W573" s="288">
        <v>0</v>
      </c>
      <c r="X573" s="288">
        <v>0</v>
      </c>
      <c r="Y573" s="288">
        <v>893</v>
      </c>
      <c r="Z573" s="279">
        <f t="shared" si="44"/>
        <v>15871</v>
      </c>
      <c r="AB573" s="275">
        <v>0</v>
      </c>
      <c r="AC573" s="204">
        <v>0</v>
      </c>
      <c r="AD573" s="202">
        <v>0</v>
      </c>
      <c r="AE573" s="202">
        <v>0</v>
      </c>
      <c r="AF573" s="276">
        <v>0</v>
      </c>
      <c r="AH573" s="227">
        <f t="shared" si="40"/>
        <v>0</v>
      </c>
      <c r="AI573" s="228">
        <f t="shared" si="41"/>
        <v>0</v>
      </c>
      <c r="AJ573" s="229">
        <f t="shared" si="42"/>
        <v>0</v>
      </c>
      <c r="AN573" s="138"/>
      <c r="AO573" s="138"/>
      <c r="AP573" s="138"/>
      <c r="AQ573" s="138"/>
      <c r="AR573" s="138"/>
      <c r="AS573" s="138"/>
      <c r="AT573" s="138"/>
      <c r="AU573" s="138"/>
    </row>
    <row r="574" spans="1:47" s="139" customFormat="1" ht="13.8" x14ac:dyDescent="0.3">
      <c r="A574" s="277">
        <v>484</v>
      </c>
      <c r="B574" s="211">
        <v>484035057</v>
      </c>
      <c r="C574" s="212" t="s">
        <v>280</v>
      </c>
      <c r="D574" s="211">
        <v>35</v>
      </c>
      <c r="E574" s="212" t="s">
        <v>22</v>
      </c>
      <c r="F574" s="211">
        <v>57</v>
      </c>
      <c r="G574" s="212" t="s">
        <v>23</v>
      </c>
      <c r="H574" s="297">
        <v>1</v>
      </c>
      <c r="I574" s="202">
        <v>13137.504749174874</v>
      </c>
      <c r="J574" s="202">
        <v>331</v>
      </c>
      <c r="K574" s="202">
        <v>0</v>
      </c>
      <c r="L574" s="202">
        <v>893</v>
      </c>
      <c r="M574" s="279">
        <v>14361.504749174874</v>
      </c>
      <c r="O574" s="281">
        <v>0</v>
      </c>
      <c r="P574" s="282">
        <v>0</v>
      </c>
      <c r="Q574" s="205">
        <v>0.18</v>
      </c>
      <c r="R574" s="205">
        <v>0.13019288988377753</v>
      </c>
      <c r="S574" s="272">
        <f t="shared" si="43"/>
        <v>0</v>
      </c>
      <c r="U574" s="287">
        <v>13469</v>
      </c>
      <c r="V574" s="288">
        <v>0</v>
      </c>
      <c r="W574" s="288">
        <v>0</v>
      </c>
      <c r="X574" s="288">
        <v>0</v>
      </c>
      <c r="Y574" s="288">
        <v>893</v>
      </c>
      <c r="Z574" s="279">
        <f t="shared" si="44"/>
        <v>14362</v>
      </c>
      <c r="AB574" s="275">
        <v>0</v>
      </c>
      <c r="AC574" s="204">
        <v>0</v>
      </c>
      <c r="AD574" s="202">
        <v>0</v>
      </c>
      <c r="AE574" s="202">
        <v>0</v>
      </c>
      <c r="AF574" s="276">
        <v>0</v>
      </c>
      <c r="AH574" s="227">
        <f t="shared" si="40"/>
        <v>0</v>
      </c>
      <c r="AI574" s="228">
        <f t="shared" si="41"/>
        <v>0</v>
      </c>
      <c r="AJ574" s="229">
        <f t="shared" si="42"/>
        <v>0</v>
      </c>
      <c r="AN574" s="138"/>
      <c r="AO574" s="138"/>
      <c r="AP574" s="138"/>
      <c r="AQ574" s="138"/>
      <c r="AR574" s="138"/>
      <c r="AS574" s="138"/>
      <c r="AT574" s="138"/>
      <c r="AU574" s="138"/>
    </row>
    <row r="575" spans="1:47" s="139" customFormat="1" ht="13.8" x14ac:dyDescent="0.3">
      <c r="A575" s="277">
        <v>484</v>
      </c>
      <c r="B575" s="211">
        <v>484035093</v>
      </c>
      <c r="C575" s="212" t="s">
        <v>280</v>
      </c>
      <c r="D575" s="211">
        <v>35</v>
      </c>
      <c r="E575" s="212" t="s">
        <v>22</v>
      </c>
      <c r="F575" s="211">
        <v>93</v>
      </c>
      <c r="G575" s="212" t="s">
        <v>25</v>
      </c>
      <c r="H575" s="297">
        <v>1</v>
      </c>
      <c r="I575" s="202">
        <v>12450.756626890934</v>
      </c>
      <c r="J575" s="202">
        <v>612</v>
      </c>
      <c r="K575" s="202">
        <v>0</v>
      </c>
      <c r="L575" s="202">
        <v>893</v>
      </c>
      <c r="M575" s="279">
        <v>13955.756626890934</v>
      </c>
      <c r="O575" s="281">
        <v>0</v>
      </c>
      <c r="P575" s="282">
        <v>0</v>
      </c>
      <c r="Q575" s="205">
        <v>0.09</v>
      </c>
      <c r="R575" s="205">
        <v>9.2476404965341666E-2</v>
      </c>
      <c r="S575" s="272">
        <f t="shared" si="43"/>
        <v>0</v>
      </c>
      <c r="U575" s="287">
        <v>13063</v>
      </c>
      <c r="V575" s="288">
        <v>0</v>
      </c>
      <c r="W575" s="288">
        <v>0</v>
      </c>
      <c r="X575" s="288">
        <v>0</v>
      </c>
      <c r="Y575" s="288">
        <v>893</v>
      </c>
      <c r="Z575" s="279">
        <f t="shared" si="44"/>
        <v>13956</v>
      </c>
      <c r="AB575" s="275">
        <v>0</v>
      </c>
      <c r="AC575" s="204">
        <v>0</v>
      </c>
      <c r="AD575" s="202">
        <v>0</v>
      </c>
      <c r="AE575" s="202">
        <v>0</v>
      </c>
      <c r="AF575" s="276">
        <v>0</v>
      </c>
      <c r="AH575" s="227">
        <f t="shared" si="40"/>
        <v>0</v>
      </c>
      <c r="AI575" s="228">
        <f t="shared" si="41"/>
        <v>0</v>
      </c>
      <c r="AJ575" s="229">
        <f t="shared" si="42"/>
        <v>0</v>
      </c>
      <c r="AN575" s="138"/>
      <c r="AO575" s="138"/>
      <c r="AP575" s="138"/>
      <c r="AQ575" s="138"/>
      <c r="AR575" s="138"/>
      <c r="AS575" s="138"/>
      <c r="AT575" s="138"/>
      <c r="AU575" s="138"/>
    </row>
    <row r="576" spans="1:47" s="139" customFormat="1" ht="13.8" x14ac:dyDescent="0.3">
      <c r="A576" s="277">
        <v>484</v>
      </c>
      <c r="B576" s="211">
        <v>484035133</v>
      </c>
      <c r="C576" s="212" t="s">
        <v>280</v>
      </c>
      <c r="D576" s="211">
        <v>35</v>
      </c>
      <c r="E576" s="212" t="s">
        <v>22</v>
      </c>
      <c r="F576" s="211">
        <v>133</v>
      </c>
      <c r="G576" s="212" t="s">
        <v>73</v>
      </c>
      <c r="H576" s="297">
        <v>2</v>
      </c>
      <c r="I576" s="202">
        <v>11175.497163151911</v>
      </c>
      <c r="J576" s="202">
        <v>2786</v>
      </c>
      <c r="K576" s="202">
        <v>0</v>
      </c>
      <c r="L576" s="202">
        <v>893</v>
      </c>
      <c r="M576" s="279">
        <v>14854.497163151911</v>
      </c>
      <c r="O576" s="281">
        <v>0</v>
      </c>
      <c r="P576" s="282">
        <v>0</v>
      </c>
      <c r="Q576" s="205">
        <v>0.09</v>
      </c>
      <c r="R576" s="205">
        <v>3.4369642442843969E-2</v>
      </c>
      <c r="S576" s="272">
        <f t="shared" si="43"/>
        <v>0</v>
      </c>
      <c r="U576" s="287">
        <v>27922</v>
      </c>
      <c r="V576" s="288">
        <v>0</v>
      </c>
      <c r="W576" s="288">
        <v>0</v>
      </c>
      <c r="X576" s="288">
        <v>0</v>
      </c>
      <c r="Y576" s="288">
        <v>1786</v>
      </c>
      <c r="Z576" s="279">
        <f t="shared" si="44"/>
        <v>29708</v>
      </c>
      <c r="AB576" s="275">
        <v>0</v>
      </c>
      <c r="AC576" s="204">
        <v>0</v>
      </c>
      <c r="AD576" s="202">
        <v>0</v>
      </c>
      <c r="AE576" s="202">
        <v>0</v>
      </c>
      <c r="AF576" s="276">
        <v>0</v>
      </c>
      <c r="AH576" s="227">
        <f t="shared" si="40"/>
        <v>0</v>
      </c>
      <c r="AI576" s="228">
        <f t="shared" si="41"/>
        <v>0</v>
      </c>
      <c r="AJ576" s="229">
        <f t="shared" si="42"/>
        <v>0</v>
      </c>
      <c r="AN576" s="138"/>
      <c r="AO576" s="138"/>
      <c r="AP576" s="138"/>
      <c r="AQ576" s="138"/>
      <c r="AR576" s="138"/>
      <c r="AS576" s="138"/>
      <c r="AT576" s="138"/>
      <c r="AU576" s="138"/>
    </row>
    <row r="577" spans="1:47" s="139" customFormat="1" ht="13.8" x14ac:dyDescent="0.3">
      <c r="A577" s="277">
        <v>484</v>
      </c>
      <c r="B577" s="211">
        <v>484035189</v>
      </c>
      <c r="C577" s="212" t="s">
        <v>280</v>
      </c>
      <c r="D577" s="211">
        <v>35</v>
      </c>
      <c r="E577" s="212" t="s">
        <v>22</v>
      </c>
      <c r="F577" s="211">
        <v>189</v>
      </c>
      <c r="G577" s="212" t="s">
        <v>38</v>
      </c>
      <c r="H577" s="297">
        <v>1</v>
      </c>
      <c r="I577" s="202">
        <v>10067.496573415046</v>
      </c>
      <c r="J577" s="202">
        <v>3871</v>
      </c>
      <c r="K577" s="202">
        <v>0</v>
      </c>
      <c r="L577" s="202">
        <v>893</v>
      </c>
      <c r="M577" s="279">
        <v>14831.496573415046</v>
      </c>
      <c r="O577" s="281">
        <v>0</v>
      </c>
      <c r="P577" s="282">
        <v>0</v>
      </c>
      <c r="Q577" s="205">
        <v>0.09</v>
      </c>
      <c r="R577" s="205">
        <v>3.6888229018838688E-3</v>
      </c>
      <c r="S577" s="272">
        <f t="shared" si="43"/>
        <v>0</v>
      </c>
      <c r="U577" s="287">
        <v>13938</v>
      </c>
      <c r="V577" s="288">
        <v>0</v>
      </c>
      <c r="W577" s="288">
        <v>0</v>
      </c>
      <c r="X577" s="288">
        <v>0</v>
      </c>
      <c r="Y577" s="288">
        <v>893</v>
      </c>
      <c r="Z577" s="279">
        <f t="shared" si="44"/>
        <v>14831</v>
      </c>
      <c r="AB577" s="275">
        <v>0</v>
      </c>
      <c r="AC577" s="204">
        <v>0</v>
      </c>
      <c r="AD577" s="202">
        <v>0</v>
      </c>
      <c r="AE577" s="202">
        <v>0</v>
      </c>
      <c r="AF577" s="276">
        <v>0</v>
      </c>
      <c r="AH577" s="227">
        <f t="shared" si="40"/>
        <v>0</v>
      </c>
      <c r="AI577" s="228">
        <f t="shared" si="41"/>
        <v>0</v>
      </c>
      <c r="AJ577" s="229">
        <f t="shared" si="42"/>
        <v>0</v>
      </c>
      <c r="AN577" s="138"/>
      <c r="AO577" s="138"/>
      <c r="AP577" s="138"/>
      <c r="AQ577" s="138"/>
      <c r="AR577" s="138"/>
      <c r="AS577" s="138"/>
      <c r="AT577" s="138"/>
      <c r="AU577" s="138"/>
    </row>
    <row r="578" spans="1:47" s="139" customFormat="1" ht="13.8" x14ac:dyDescent="0.3">
      <c r="A578" s="277">
        <v>484</v>
      </c>
      <c r="B578" s="211">
        <v>484035239</v>
      </c>
      <c r="C578" s="212" t="s">
        <v>280</v>
      </c>
      <c r="D578" s="211">
        <v>35</v>
      </c>
      <c r="E578" s="212" t="s">
        <v>22</v>
      </c>
      <c r="F578" s="211">
        <v>239</v>
      </c>
      <c r="G578" s="212" t="s">
        <v>267</v>
      </c>
      <c r="H578" s="297">
        <v>1</v>
      </c>
      <c r="I578" s="202">
        <v>11099.941851395088</v>
      </c>
      <c r="J578" s="202">
        <v>4112</v>
      </c>
      <c r="K578" s="202">
        <v>0</v>
      </c>
      <c r="L578" s="202">
        <v>893</v>
      </c>
      <c r="M578" s="279">
        <v>16104.941851395088</v>
      </c>
      <c r="O578" s="281">
        <v>0</v>
      </c>
      <c r="P578" s="282">
        <v>0</v>
      </c>
      <c r="Q578" s="205">
        <v>0.09</v>
      </c>
      <c r="R578" s="205">
        <v>5.9409414359350966E-2</v>
      </c>
      <c r="S578" s="272">
        <f t="shared" si="43"/>
        <v>0</v>
      </c>
      <c r="U578" s="287">
        <v>15212</v>
      </c>
      <c r="V578" s="288">
        <v>0</v>
      </c>
      <c r="W578" s="288">
        <v>0</v>
      </c>
      <c r="X578" s="288">
        <v>0</v>
      </c>
      <c r="Y578" s="288">
        <v>893</v>
      </c>
      <c r="Z578" s="279">
        <f t="shared" si="44"/>
        <v>16105</v>
      </c>
      <c r="AB578" s="275">
        <v>0</v>
      </c>
      <c r="AC578" s="204">
        <v>0</v>
      </c>
      <c r="AD578" s="202">
        <v>0</v>
      </c>
      <c r="AE578" s="202">
        <v>0</v>
      </c>
      <c r="AF578" s="276">
        <v>0</v>
      </c>
      <c r="AH578" s="227">
        <f t="shared" si="40"/>
        <v>0</v>
      </c>
      <c r="AI578" s="228">
        <f t="shared" si="41"/>
        <v>0</v>
      </c>
      <c r="AJ578" s="229">
        <f t="shared" si="42"/>
        <v>0</v>
      </c>
      <c r="AN578" s="138"/>
      <c r="AO578" s="138"/>
      <c r="AP578" s="138"/>
      <c r="AQ578" s="138"/>
      <c r="AR578" s="138"/>
      <c r="AS578" s="138"/>
      <c r="AT578" s="138"/>
      <c r="AU578" s="138"/>
    </row>
    <row r="579" spans="1:47" s="139" customFormat="1" ht="13.8" x14ac:dyDescent="0.3">
      <c r="A579" s="277">
        <v>484</v>
      </c>
      <c r="B579" s="211">
        <v>484035243</v>
      </c>
      <c r="C579" s="212" t="s">
        <v>280</v>
      </c>
      <c r="D579" s="211">
        <v>35</v>
      </c>
      <c r="E579" s="212" t="s">
        <v>22</v>
      </c>
      <c r="F579" s="211">
        <v>243</v>
      </c>
      <c r="G579" s="212" t="s">
        <v>74</v>
      </c>
      <c r="H579" s="297">
        <v>2</v>
      </c>
      <c r="I579" s="202">
        <v>12488.506008868042</v>
      </c>
      <c r="J579" s="202">
        <v>2595</v>
      </c>
      <c r="K579" s="202">
        <v>0</v>
      </c>
      <c r="L579" s="202">
        <v>893</v>
      </c>
      <c r="M579" s="279">
        <v>15976.506008868042</v>
      </c>
      <c r="O579" s="281">
        <v>0</v>
      </c>
      <c r="P579" s="282">
        <v>0</v>
      </c>
      <c r="Q579" s="205">
        <v>0.09</v>
      </c>
      <c r="R579" s="205">
        <v>4.9857181903632123E-3</v>
      </c>
      <c r="S579" s="272">
        <f t="shared" si="43"/>
        <v>0</v>
      </c>
      <c r="U579" s="287">
        <v>30168</v>
      </c>
      <c r="V579" s="288">
        <v>0</v>
      </c>
      <c r="W579" s="288">
        <v>0</v>
      </c>
      <c r="X579" s="288">
        <v>0</v>
      </c>
      <c r="Y579" s="288">
        <v>1786</v>
      </c>
      <c r="Z579" s="279">
        <f t="shared" si="44"/>
        <v>31954</v>
      </c>
      <c r="AB579" s="275">
        <v>0</v>
      </c>
      <c r="AC579" s="204">
        <v>0</v>
      </c>
      <c r="AD579" s="202">
        <v>0</v>
      </c>
      <c r="AE579" s="202">
        <v>0</v>
      </c>
      <c r="AF579" s="276">
        <v>0</v>
      </c>
      <c r="AH579" s="227">
        <f t="shared" si="40"/>
        <v>0</v>
      </c>
      <c r="AI579" s="228">
        <f t="shared" si="41"/>
        <v>0</v>
      </c>
      <c r="AJ579" s="229">
        <f t="shared" si="42"/>
        <v>0</v>
      </c>
      <c r="AN579" s="138"/>
      <c r="AO579" s="138"/>
      <c r="AP579" s="138"/>
      <c r="AQ579" s="138"/>
      <c r="AR579" s="138"/>
      <c r="AS579" s="138"/>
      <c r="AT579" s="138"/>
      <c r="AU579" s="138"/>
    </row>
    <row r="580" spans="1:47" s="139" customFormat="1" ht="13.8" x14ac:dyDescent="0.3">
      <c r="A580" s="277">
        <v>484</v>
      </c>
      <c r="B580" s="211">
        <v>484035244</v>
      </c>
      <c r="C580" s="212" t="s">
        <v>280</v>
      </c>
      <c r="D580" s="211">
        <v>35</v>
      </c>
      <c r="E580" s="212" t="s">
        <v>22</v>
      </c>
      <c r="F580" s="211">
        <v>244</v>
      </c>
      <c r="G580" s="212" t="s">
        <v>43</v>
      </c>
      <c r="H580" s="297">
        <v>3</v>
      </c>
      <c r="I580" s="202">
        <v>11844.935916589331</v>
      </c>
      <c r="J580" s="202">
        <v>4626</v>
      </c>
      <c r="K580" s="202">
        <v>0</v>
      </c>
      <c r="L580" s="202">
        <v>893</v>
      </c>
      <c r="M580" s="279">
        <v>17363.935916589333</v>
      </c>
      <c r="O580" s="281">
        <v>0</v>
      </c>
      <c r="P580" s="282">
        <v>0</v>
      </c>
      <c r="Q580" s="205">
        <v>0.18</v>
      </c>
      <c r="R580" s="205">
        <v>0.11013649821134344</v>
      </c>
      <c r="S580" s="272">
        <f t="shared" si="43"/>
        <v>0</v>
      </c>
      <c r="U580" s="287">
        <v>49413</v>
      </c>
      <c r="V580" s="288">
        <v>0</v>
      </c>
      <c r="W580" s="288">
        <v>0</v>
      </c>
      <c r="X580" s="288">
        <v>0</v>
      </c>
      <c r="Y580" s="288">
        <v>2679</v>
      </c>
      <c r="Z580" s="279">
        <f t="shared" si="44"/>
        <v>52092</v>
      </c>
      <c r="AB580" s="275">
        <v>0</v>
      </c>
      <c r="AC580" s="204">
        <v>0</v>
      </c>
      <c r="AD580" s="202">
        <v>0</v>
      </c>
      <c r="AE580" s="202">
        <v>0</v>
      </c>
      <c r="AF580" s="276">
        <v>0</v>
      </c>
      <c r="AH580" s="227">
        <f t="shared" si="40"/>
        <v>0</v>
      </c>
      <c r="AI580" s="228">
        <f t="shared" si="41"/>
        <v>0</v>
      </c>
      <c r="AJ580" s="229">
        <f t="shared" si="42"/>
        <v>0</v>
      </c>
      <c r="AN580" s="138"/>
      <c r="AO580" s="138"/>
      <c r="AP580" s="138"/>
      <c r="AQ580" s="138"/>
      <c r="AR580" s="138"/>
      <c r="AS580" s="138"/>
      <c r="AT580" s="138"/>
      <c r="AU580" s="138"/>
    </row>
    <row r="581" spans="1:47" s="139" customFormat="1" ht="13.8" x14ac:dyDescent="0.3">
      <c r="A581" s="277">
        <v>485</v>
      </c>
      <c r="B581" s="211">
        <v>485258030</v>
      </c>
      <c r="C581" s="212" t="s">
        <v>281</v>
      </c>
      <c r="D581" s="211">
        <v>258</v>
      </c>
      <c r="E581" s="212" t="s">
        <v>97</v>
      </c>
      <c r="F581" s="211">
        <v>30</v>
      </c>
      <c r="G581" s="212" t="s">
        <v>115</v>
      </c>
      <c r="H581" s="297">
        <v>1</v>
      </c>
      <c r="I581" s="202">
        <v>10127</v>
      </c>
      <c r="J581" s="202">
        <v>2788</v>
      </c>
      <c r="K581" s="202">
        <v>0</v>
      </c>
      <c r="L581" s="202">
        <v>893</v>
      </c>
      <c r="M581" s="279">
        <v>13808</v>
      </c>
      <c r="O581" s="281">
        <v>2.2403258655804479E-2</v>
      </c>
      <c r="P581" s="282">
        <v>0</v>
      </c>
      <c r="Q581" s="205">
        <v>0.09</v>
      </c>
      <c r="R581" s="205">
        <v>2.314709638880451E-3</v>
      </c>
      <c r="S581" s="272">
        <f t="shared" si="43"/>
        <v>0</v>
      </c>
      <c r="U581" s="287">
        <v>12626</v>
      </c>
      <c r="V581" s="288">
        <v>0</v>
      </c>
      <c r="W581" s="288">
        <v>0</v>
      </c>
      <c r="X581" s="288">
        <v>0</v>
      </c>
      <c r="Y581" s="288">
        <v>873</v>
      </c>
      <c r="Z581" s="279">
        <f t="shared" si="44"/>
        <v>13499</v>
      </c>
      <c r="AB581" s="275">
        <v>0</v>
      </c>
      <c r="AC581" s="204">
        <v>0</v>
      </c>
      <c r="AD581" s="202">
        <v>0</v>
      </c>
      <c r="AE581" s="202">
        <v>0</v>
      </c>
      <c r="AF581" s="276">
        <v>0</v>
      </c>
      <c r="AH581" s="227">
        <f t="shared" si="40"/>
        <v>0</v>
      </c>
      <c r="AI581" s="228">
        <f t="shared" si="41"/>
        <v>0</v>
      </c>
      <c r="AJ581" s="229">
        <f t="shared" si="42"/>
        <v>0</v>
      </c>
      <c r="AN581" s="138"/>
      <c r="AO581" s="138"/>
      <c r="AP581" s="138"/>
      <c r="AQ581" s="138"/>
      <c r="AR581" s="138"/>
      <c r="AS581" s="138"/>
      <c r="AT581" s="138"/>
      <c r="AU581" s="138"/>
    </row>
    <row r="582" spans="1:47" s="139" customFormat="1" ht="13.8" x14ac:dyDescent="0.3">
      <c r="A582" s="277">
        <v>485</v>
      </c>
      <c r="B582" s="211">
        <v>485258035</v>
      </c>
      <c r="C582" s="212" t="s">
        <v>281</v>
      </c>
      <c r="D582" s="211">
        <v>258</v>
      </c>
      <c r="E582" s="212" t="s">
        <v>97</v>
      </c>
      <c r="F582" s="211">
        <v>35</v>
      </c>
      <c r="G582" s="212" t="s">
        <v>22</v>
      </c>
      <c r="H582" s="297">
        <v>1</v>
      </c>
      <c r="I582" s="202">
        <v>10127</v>
      </c>
      <c r="J582" s="202">
        <v>3497</v>
      </c>
      <c r="K582" s="202">
        <v>0</v>
      </c>
      <c r="L582" s="202">
        <v>893</v>
      </c>
      <c r="M582" s="279">
        <v>14517</v>
      </c>
      <c r="O582" s="281">
        <v>2.2403258655804479E-2</v>
      </c>
      <c r="P582" s="282">
        <v>0</v>
      </c>
      <c r="Q582" s="205">
        <v>0.18</v>
      </c>
      <c r="R582" s="205">
        <v>0.15096254097872849</v>
      </c>
      <c r="S582" s="272">
        <f t="shared" si="43"/>
        <v>0</v>
      </c>
      <c r="U582" s="287">
        <v>13319</v>
      </c>
      <c r="V582" s="288">
        <v>0</v>
      </c>
      <c r="W582" s="288">
        <v>0</v>
      </c>
      <c r="X582" s="288">
        <v>0</v>
      </c>
      <c r="Y582" s="288">
        <v>873</v>
      </c>
      <c r="Z582" s="279">
        <f t="shared" si="44"/>
        <v>14192</v>
      </c>
      <c r="AB582" s="275">
        <v>1</v>
      </c>
      <c r="AC582" s="204">
        <v>0</v>
      </c>
      <c r="AD582" s="202">
        <v>0</v>
      </c>
      <c r="AE582" s="202">
        <v>0</v>
      </c>
      <c r="AF582" s="276">
        <v>0</v>
      </c>
      <c r="AH582" s="227">
        <f t="shared" si="40"/>
        <v>0</v>
      </c>
      <c r="AI582" s="228">
        <f t="shared" si="41"/>
        <v>0</v>
      </c>
      <c r="AJ582" s="229">
        <f t="shared" si="42"/>
        <v>0</v>
      </c>
      <c r="AN582" s="138"/>
      <c r="AO582" s="138"/>
      <c r="AP582" s="138"/>
      <c r="AQ582" s="138"/>
      <c r="AR582" s="138"/>
      <c r="AS582" s="138"/>
      <c r="AT582" s="138"/>
      <c r="AU582" s="138"/>
    </row>
    <row r="583" spans="1:47" s="139" customFormat="1" ht="13.8" x14ac:dyDescent="0.3">
      <c r="A583" s="277">
        <v>485</v>
      </c>
      <c r="B583" s="211">
        <v>485258071</v>
      </c>
      <c r="C583" s="212" t="s">
        <v>281</v>
      </c>
      <c r="D583" s="211">
        <v>258</v>
      </c>
      <c r="E583" s="212" t="s">
        <v>97</v>
      </c>
      <c r="F583" s="211">
        <v>71</v>
      </c>
      <c r="G583" s="212" t="s">
        <v>24</v>
      </c>
      <c r="H583" s="297">
        <v>2</v>
      </c>
      <c r="I583" s="202">
        <v>11259</v>
      </c>
      <c r="J583" s="202">
        <v>5298</v>
      </c>
      <c r="K583" s="202">
        <v>0</v>
      </c>
      <c r="L583" s="202">
        <v>893</v>
      </c>
      <c r="M583" s="279">
        <v>17450</v>
      </c>
      <c r="O583" s="281">
        <v>4.4806517311608958E-2</v>
      </c>
      <c r="P583" s="282">
        <v>0</v>
      </c>
      <c r="Q583" s="205">
        <v>0.09</v>
      </c>
      <c r="R583" s="205">
        <v>1.6235268786991242E-3</v>
      </c>
      <c r="S583" s="272">
        <f t="shared" si="43"/>
        <v>0</v>
      </c>
      <c r="U583" s="287">
        <v>32372</v>
      </c>
      <c r="V583" s="288">
        <v>0</v>
      </c>
      <c r="W583" s="288">
        <v>0</v>
      </c>
      <c r="X583" s="288">
        <v>0</v>
      </c>
      <c r="Y583" s="288">
        <v>1746</v>
      </c>
      <c r="Z583" s="279">
        <f t="shared" si="44"/>
        <v>34118</v>
      </c>
      <c r="AB583" s="275">
        <v>0</v>
      </c>
      <c r="AC583" s="204">
        <v>0</v>
      </c>
      <c r="AD583" s="202">
        <v>0</v>
      </c>
      <c r="AE583" s="202">
        <v>0</v>
      </c>
      <c r="AF583" s="276">
        <v>0</v>
      </c>
      <c r="AH583" s="227">
        <f t="shared" si="40"/>
        <v>0</v>
      </c>
      <c r="AI583" s="228">
        <f t="shared" si="41"/>
        <v>0</v>
      </c>
      <c r="AJ583" s="229">
        <f t="shared" si="42"/>
        <v>0</v>
      </c>
      <c r="AN583" s="138"/>
      <c r="AO583" s="138"/>
      <c r="AP583" s="138"/>
      <c r="AQ583" s="138"/>
      <c r="AR583" s="138"/>
      <c r="AS583" s="138"/>
      <c r="AT583" s="138"/>
      <c r="AU583" s="138"/>
    </row>
    <row r="584" spans="1:47" s="139" customFormat="1" ht="13.8" x14ac:dyDescent="0.3">
      <c r="A584" s="277">
        <v>485</v>
      </c>
      <c r="B584" s="211">
        <v>485258107</v>
      </c>
      <c r="C584" s="212" t="s">
        <v>281</v>
      </c>
      <c r="D584" s="211">
        <v>258</v>
      </c>
      <c r="E584" s="212" t="s">
        <v>97</v>
      </c>
      <c r="F584" s="211">
        <v>107</v>
      </c>
      <c r="G584" s="212" t="s">
        <v>443</v>
      </c>
      <c r="H584" s="297">
        <v>1</v>
      </c>
      <c r="I584" s="202">
        <v>11372.679910301034</v>
      </c>
      <c r="J584" s="202">
        <v>4129</v>
      </c>
      <c r="K584" s="202">
        <v>0</v>
      </c>
      <c r="L584" s="202">
        <v>893</v>
      </c>
      <c r="M584" s="279">
        <v>16394.679910301034</v>
      </c>
      <c r="O584" s="281">
        <v>2.2403258655804479E-2</v>
      </c>
      <c r="P584" s="282">
        <v>0</v>
      </c>
      <c r="Q584" s="205">
        <v>0.09</v>
      </c>
      <c r="R584" s="205">
        <v>2.9632013996499352E-4</v>
      </c>
      <c r="S584" s="272">
        <f t="shared" si="43"/>
        <v>0</v>
      </c>
      <c r="U584" s="287">
        <v>15154</v>
      </c>
      <c r="V584" s="288">
        <v>0</v>
      </c>
      <c r="W584" s="288">
        <v>0</v>
      </c>
      <c r="X584" s="288">
        <v>0</v>
      </c>
      <c r="Y584" s="288">
        <v>873</v>
      </c>
      <c r="Z584" s="279">
        <f t="shared" si="44"/>
        <v>16027</v>
      </c>
      <c r="AB584" s="275">
        <v>0</v>
      </c>
      <c r="AC584" s="204">
        <v>0</v>
      </c>
      <c r="AD584" s="202">
        <v>0</v>
      </c>
      <c r="AE584" s="202">
        <v>0</v>
      </c>
      <c r="AF584" s="276">
        <v>0</v>
      </c>
      <c r="AH584" s="227">
        <f t="shared" si="40"/>
        <v>0</v>
      </c>
      <c r="AI584" s="228">
        <f t="shared" si="41"/>
        <v>0</v>
      </c>
      <c r="AJ584" s="229">
        <f t="shared" si="42"/>
        <v>0</v>
      </c>
      <c r="AN584" s="138"/>
      <c r="AO584" s="138"/>
      <c r="AP584" s="138"/>
      <c r="AQ584" s="138"/>
      <c r="AR584" s="138"/>
      <c r="AS584" s="138"/>
      <c r="AT584" s="138"/>
      <c r="AU584" s="138"/>
    </row>
    <row r="585" spans="1:47" s="139" customFormat="1" ht="13.8" x14ac:dyDescent="0.3">
      <c r="A585" s="277">
        <v>485</v>
      </c>
      <c r="B585" s="211">
        <v>485258163</v>
      </c>
      <c r="C585" s="212" t="s">
        <v>281</v>
      </c>
      <c r="D585" s="211">
        <v>258</v>
      </c>
      <c r="E585" s="212" t="s">
        <v>97</v>
      </c>
      <c r="F585" s="211">
        <v>163</v>
      </c>
      <c r="G585" s="212" t="s">
        <v>27</v>
      </c>
      <c r="H585" s="297">
        <v>13</v>
      </c>
      <c r="I585" s="202">
        <v>11779</v>
      </c>
      <c r="J585" s="202">
        <v>141</v>
      </c>
      <c r="K585" s="202">
        <v>0</v>
      </c>
      <c r="L585" s="202">
        <v>893</v>
      </c>
      <c r="M585" s="279">
        <v>12813</v>
      </c>
      <c r="O585" s="281">
        <v>0.29124236252545826</v>
      </c>
      <c r="P585" s="282">
        <v>0</v>
      </c>
      <c r="Q585" s="205">
        <v>0.18</v>
      </c>
      <c r="R585" s="205">
        <v>9.3618846151728011E-2</v>
      </c>
      <c r="S585" s="272">
        <f t="shared" si="43"/>
        <v>0</v>
      </c>
      <c r="U585" s="287">
        <v>151489</v>
      </c>
      <c r="V585" s="288">
        <v>0</v>
      </c>
      <c r="W585" s="288">
        <v>0</v>
      </c>
      <c r="X585" s="288">
        <v>0</v>
      </c>
      <c r="Y585" s="288">
        <v>11349</v>
      </c>
      <c r="Z585" s="279">
        <f t="shared" si="44"/>
        <v>162838</v>
      </c>
      <c r="AB585" s="275">
        <v>3</v>
      </c>
      <c r="AC585" s="204">
        <v>0</v>
      </c>
      <c r="AD585" s="202">
        <v>0</v>
      </c>
      <c r="AE585" s="202">
        <v>0</v>
      </c>
      <c r="AF585" s="276">
        <v>0</v>
      </c>
      <c r="AH585" s="227">
        <f t="shared" si="40"/>
        <v>0</v>
      </c>
      <c r="AI585" s="228">
        <f t="shared" si="41"/>
        <v>0</v>
      </c>
      <c r="AJ585" s="229">
        <f t="shared" si="42"/>
        <v>0</v>
      </c>
      <c r="AN585" s="138"/>
      <c r="AO585" s="138"/>
      <c r="AP585" s="138"/>
      <c r="AQ585" s="138"/>
      <c r="AR585" s="138"/>
      <c r="AS585" s="138"/>
      <c r="AT585" s="138"/>
      <c r="AU585" s="138"/>
    </row>
    <row r="586" spans="1:47" s="139" customFormat="1" ht="13.8" x14ac:dyDescent="0.3">
      <c r="A586" s="277">
        <v>485</v>
      </c>
      <c r="B586" s="211">
        <v>485258168</v>
      </c>
      <c r="C586" s="212" t="s">
        <v>281</v>
      </c>
      <c r="D586" s="211">
        <v>258</v>
      </c>
      <c r="E586" s="212" t="s">
        <v>97</v>
      </c>
      <c r="F586" s="211">
        <v>168</v>
      </c>
      <c r="G586" s="212" t="s">
        <v>117</v>
      </c>
      <c r="H586" s="297">
        <v>1</v>
      </c>
      <c r="I586" s="202">
        <v>12390</v>
      </c>
      <c r="J586" s="202">
        <v>6685</v>
      </c>
      <c r="K586" s="202">
        <v>0</v>
      </c>
      <c r="L586" s="202">
        <v>893</v>
      </c>
      <c r="M586" s="279">
        <v>19968</v>
      </c>
      <c r="O586" s="281">
        <v>2.2403258655804479E-2</v>
      </c>
      <c r="P586" s="282">
        <v>0</v>
      </c>
      <c r="Q586" s="205">
        <v>0.09</v>
      </c>
      <c r="R586" s="205">
        <v>4.5874355163050121E-2</v>
      </c>
      <c r="S586" s="272">
        <f t="shared" si="43"/>
        <v>0</v>
      </c>
      <c r="U586" s="287">
        <v>18648</v>
      </c>
      <c r="V586" s="288">
        <v>0</v>
      </c>
      <c r="W586" s="288">
        <v>0</v>
      </c>
      <c r="X586" s="288">
        <v>0</v>
      </c>
      <c r="Y586" s="288">
        <v>873</v>
      </c>
      <c r="Z586" s="279">
        <f t="shared" si="44"/>
        <v>19521</v>
      </c>
      <c r="AB586" s="275">
        <v>0</v>
      </c>
      <c r="AC586" s="204">
        <v>0</v>
      </c>
      <c r="AD586" s="202">
        <v>0</v>
      </c>
      <c r="AE586" s="202">
        <v>0</v>
      </c>
      <c r="AF586" s="276">
        <v>0</v>
      </c>
      <c r="AH586" s="227">
        <f t="shared" ref="AH586:AH649" si="45">IFERROR(VLOOKUP($B586,_18PJ,7,FALSE),0)</f>
        <v>0</v>
      </c>
      <c r="AI586" s="228">
        <f t="shared" ref="AI586:AI649" si="46">IFERROR(VLOOKUP($B586,_18PJ,8,FALSE),0)</f>
        <v>0</v>
      </c>
      <c r="AJ586" s="229">
        <f t="shared" ref="AJ586:AJ649" si="47">IFERROR(VLOOKUP($B586,_18PJ,9,FALSE),0)</f>
        <v>0</v>
      </c>
      <c r="AN586" s="138"/>
      <c r="AO586" s="138"/>
      <c r="AP586" s="138"/>
      <c r="AQ586" s="138"/>
      <c r="AR586" s="138"/>
      <c r="AS586" s="138"/>
      <c r="AT586" s="138"/>
      <c r="AU586" s="138"/>
    </row>
    <row r="587" spans="1:47" s="139" customFormat="1" ht="13.8" x14ac:dyDescent="0.3">
      <c r="A587" s="277">
        <v>485</v>
      </c>
      <c r="B587" s="211">
        <v>485258229</v>
      </c>
      <c r="C587" s="212" t="s">
        <v>281</v>
      </c>
      <c r="D587" s="211">
        <v>258</v>
      </c>
      <c r="E587" s="212" t="s">
        <v>97</v>
      </c>
      <c r="F587" s="211">
        <v>229</v>
      </c>
      <c r="G587" s="212" t="s">
        <v>113</v>
      </c>
      <c r="H587" s="297">
        <v>14</v>
      </c>
      <c r="I587" s="202">
        <v>11906</v>
      </c>
      <c r="J587" s="202">
        <v>2200</v>
      </c>
      <c r="K587" s="202">
        <v>0</v>
      </c>
      <c r="L587" s="202">
        <v>893</v>
      </c>
      <c r="M587" s="279">
        <v>14999</v>
      </c>
      <c r="O587" s="281">
        <v>0.31364562118126277</v>
      </c>
      <c r="P587" s="282">
        <v>0</v>
      </c>
      <c r="Q587" s="205">
        <v>0.09</v>
      </c>
      <c r="R587" s="205">
        <v>1.0365472796524909E-2</v>
      </c>
      <c r="S587" s="272">
        <f t="shared" ref="S587:S650" si="48">IFERROR(X587/H587,0)</f>
        <v>0</v>
      </c>
      <c r="U587" s="287">
        <v>193060</v>
      </c>
      <c r="V587" s="288">
        <v>0</v>
      </c>
      <c r="W587" s="288">
        <v>0</v>
      </c>
      <c r="X587" s="288">
        <v>0</v>
      </c>
      <c r="Y587" s="288">
        <v>12222</v>
      </c>
      <c r="Z587" s="279">
        <f t="shared" ref="Z587:Z650" si="49">SUM(U587:Y587)</f>
        <v>205282</v>
      </c>
      <c r="AB587" s="275">
        <v>5</v>
      </c>
      <c r="AC587" s="204">
        <v>0</v>
      </c>
      <c r="AD587" s="202">
        <v>0</v>
      </c>
      <c r="AE587" s="202">
        <v>0</v>
      </c>
      <c r="AF587" s="276">
        <v>0</v>
      </c>
      <c r="AH587" s="227">
        <f t="shared" si="45"/>
        <v>0</v>
      </c>
      <c r="AI587" s="228">
        <f t="shared" si="46"/>
        <v>0</v>
      </c>
      <c r="AJ587" s="229">
        <f t="shared" si="47"/>
        <v>0</v>
      </c>
      <c r="AN587" s="138"/>
      <c r="AO587" s="138"/>
      <c r="AP587" s="138"/>
      <c r="AQ587" s="138"/>
      <c r="AR587" s="138"/>
      <c r="AS587" s="138"/>
      <c r="AT587" s="138"/>
      <c r="AU587" s="138"/>
    </row>
    <row r="588" spans="1:47" s="139" customFormat="1" ht="13.8" x14ac:dyDescent="0.3">
      <c r="A588" s="277">
        <v>485</v>
      </c>
      <c r="B588" s="211">
        <v>485258248</v>
      </c>
      <c r="C588" s="212" t="s">
        <v>281</v>
      </c>
      <c r="D588" s="211">
        <v>258</v>
      </c>
      <c r="E588" s="212" t="s">
        <v>97</v>
      </c>
      <c r="F588" s="211">
        <v>248</v>
      </c>
      <c r="G588" s="212" t="s">
        <v>30</v>
      </c>
      <c r="H588" s="297">
        <v>2</v>
      </c>
      <c r="I588" s="202">
        <v>9269</v>
      </c>
      <c r="J588" s="202">
        <v>718</v>
      </c>
      <c r="K588" s="202">
        <v>0</v>
      </c>
      <c r="L588" s="202">
        <v>893</v>
      </c>
      <c r="M588" s="279">
        <v>10880</v>
      </c>
      <c r="O588" s="281">
        <v>4.4806517311608958E-2</v>
      </c>
      <c r="P588" s="282">
        <v>0</v>
      </c>
      <c r="Q588" s="205">
        <v>0.09</v>
      </c>
      <c r="R588" s="205">
        <v>4.9600993687720175E-2</v>
      </c>
      <c r="S588" s="272">
        <f t="shared" si="48"/>
        <v>0</v>
      </c>
      <c r="U588" s="287">
        <v>19526</v>
      </c>
      <c r="V588" s="288">
        <v>0</v>
      </c>
      <c r="W588" s="288">
        <v>0</v>
      </c>
      <c r="X588" s="288">
        <v>0</v>
      </c>
      <c r="Y588" s="288">
        <v>1746</v>
      </c>
      <c r="Z588" s="279">
        <f t="shared" si="49"/>
        <v>21272</v>
      </c>
      <c r="AB588" s="275">
        <v>2</v>
      </c>
      <c r="AC588" s="204">
        <v>0</v>
      </c>
      <c r="AD588" s="202">
        <v>0</v>
      </c>
      <c r="AE588" s="202">
        <v>0</v>
      </c>
      <c r="AF588" s="276">
        <v>0</v>
      </c>
      <c r="AH588" s="227">
        <f t="shared" si="45"/>
        <v>0</v>
      </c>
      <c r="AI588" s="228">
        <f t="shared" si="46"/>
        <v>0</v>
      </c>
      <c r="AJ588" s="229">
        <f t="shared" si="47"/>
        <v>0</v>
      </c>
      <c r="AN588" s="138"/>
      <c r="AO588" s="138"/>
      <c r="AP588" s="138"/>
      <c r="AQ588" s="138"/>
      <c r="AR588" s="138"/>
      <c r="AS588" s="138"/>
      <c r="AT588" s="138"/>
      <c r="AU588" s="138"/>
    </row>
    <row r="589" spans="1:47" s="139" customFormat="1" ht="13.8" x14ac:dyDescent="0.3">
      <c r="A589" s="277">
        <v>485</v>
      </c>
      <c r="B589" s="211">
        <v>485258258</v>
      </c>
      <c r="C589" s="212" t="s">
        <v>281</v>
      </c>
      <c r="D589" s="211">
        <v>258</v>
      </c>
      <c r="E589" s="212" t="s">
        <v>97</v>
      </c>
      <c r="F589" s="211">
        <v>258</v>
      </c>
      <c r="G589" s="212" t="s">
        <v>97</v>
      </c>
      <c r="H589" s="297">
        <v>453</v>
      </c>
      <c r="I589" s="202">
        <v>10825</v>
      </c>
      <c r="J589" s="202">
        <v>3123</v>
      </c>
      <c r="K589" s="202">
        <v>0</v>
      </c>
      <c r="L589" s="202">
        <v>893</v>
      </c>
      <c r="M589" s="279">
        <v>14841</v>
      </c>
      <c r="O589" s="281">
        <v>10.148676171079403</v>
      </c>
      <c r="P589" s="282">
        <v>0</v>
      </c>
      <c r="Q589" s="205">
        <v>0.09</v>
      </c>
      <c r="R589" s="205">
        <v>9.5256771441533661E-2</v>
      </c>
      <c r="S589" s="272">
        <f t="shared" si="48"/>
        <v>0</v>
      </c>
      <c r="U589" s="287">
        <v>6396976</v>
      </c>
      <c r="V589" s="288">
        <v>0</v>
      </c>
      <c r="W589" s="288">
        <v>-219868</v>
      </c>
      <c r="X589" s="288">
        <v>0</v>
      </c>
      <c r="Y589" s="288">
        <v>395469</v>
      </c>
      <c r="Z589" s="279">
        <f t="shared" si="49"/>
        <v>6572577</v>
      </c>
      <c r="AB589" s="275">
        <v>209</v>
      </c>
      <c r="AC589" s="204">
        <v>15.76733946003006</v>
      </c>
      <c r="AD589" s="202">
        <v>233871</v>
      </c>
      <c r="AE589" s="202">
        <v>0</v>
      </c>
      <c r="AF589" s="276">
        <v>0</v>
      </c>
      <c r="AH589" s="227">
        <f t="shared" si="45"/>
        <v>0</v>
      </c>
      <c r="AI589" s="228">
        <f t="shared" si="46"/>
        <v>0</v>
      </c>
      <c r="AJ589" s="229">
        <f t="shared" si="47"/>
        <v>0</v>
      </c>
      <c r="AN589" s="138"/>
      <c r="AO589" s="138"/>
      <c r="AP589" s="138"/>
      <c r="AQ589" s="138"/>
      <c r="AR589" s="138"/>
      <c r="AS589" s="138"/>
      <c r="AT589" s="138"/>
      <c r="AU589" s="138"/>
    </row>
    <row r="590" spans="1:47" s="139" customFormat="1" ht="13.8" x14ac:dyDescent="0.3">
      <c r="A590" s="277">
        <v>485</v>
      </c>
      <c r="B590" s="211">
        <v>485258291</v>
      </c>
      <c r="C590" s="212" t="s">
        <v>281</v>
      </c>
      <c r="D590" s="211">
        <v>258</v>
      </c>
      <c r="E590" s="212" t="s">
        <v>97</v>
      </c>
      <c r="F590" s="211">
        <v>291</v>
      </c>
      <c r="G590" s="212" t="s">
        <v>118</v>
      </c>
      <c r="H590" s="297">
        <v>2</v>
      </c>
      <c r="I590" s="202">
        <v>10127</v>
      </c>
      <c r="J590" s="202">
        <v>5586</v>
      </c>
      <c r="K590" s="202">
        <v>0</v>
      </c>
      <c r="L590" s="202">
        <v>893</v>
      </c>
      <c r="M590" s="279">
        <v>16606</v>
      </c>
      <c r="O590" s="281">
        <v>4.4806517311608958E-2</v>
      </c>
      <c r="P590" s="282">
        <v>0</v>
      </c>
      <c r="Q590" s="205">
        <v>0.09</v>
      </c>
      <c r="R590" s="205">
        <v>1.1294604160528455E-2</v>
      </c>
      <c r="S590" s="272">
        <f t="shared" si="48"/>
        <v>0</v>
      </c>
      <c r="U590" s="287">
        <v>30722</v>
      </c>
      <c r="V590" s="288">
        <v>0</v>
      </c>
      <c r="W590" s="288">
        <v>0</v>
      </c>
      <c r="X590" s="288">
        <v>0</v>
      </c>
      <c r="Y590" s="288">
        <v>1746</v>
      </c>
      <c r="Z590" s="279">
        <f t="shared" si="49"/>
        <v>32468</v>
      </c>
      <c r="AB590" s="275">
        <v>1</v>
      </c>
      <c r="AC590" s="204">
        <v>0</v>
      </c>
      <c r="AD590" s="202">
        <v>0</v>
      </c>
      <c r="AE590" s="202">
        <v>0</v>
      </c>
      <c r="AF590" s="276">
        <v>0</v>
      </c>
      <c r="AH590" s="227">
        <f t="shared" si="45"/>
        <v>0</v>
      </c>
      <c r="AI590" s="228">
        <f t="shared" si="46"/>
        <v>0</v>
      </c>
      <c r="AJ590" s="229">
        <f t="shared" si="47"/>
        <v>0</v>
      </c>
      <c r="AN590" s="138"/>
      <c r="AO590" s="138"/>
      <c r="AP590" s="138"/>
      <c r="AQ590" s="138"/>
      <c r="AR590" s="138"/>
      <c r="AS590" s="138"/>
      <c r="AT590" s="138"/>
      <c r="AU590" s="138"/>
    </row>
    <row r="591" spans="1:47" s="139" customFormat="1" ht="13.8" x14ac:dyDescent="0.3">
      <c r="A591" s="277">
        <v>485</v>
      </c>
      <c r="B591" s="211">
        <v>485258675</v>
      </c>
      <c r="C591" s="212" t="s">
        <v>281</v>
      </c>
      <c r="D591" s="211">
        <v>258</v>
      </c>
      <c r="E591" s="212" t="s">
        <v>97</v>
      </c>
      <c r="F591" s="211">
        <v>675</v>
      </c>
      <c r="G591" s="212" t="s">
        <v>282</v>
      </c>
      <c r="H591" s="297">
        <v>1</v>
      </c>
      <c r="I591" s="202">
        <v>14107</v>
      </c>
      <c r="J591" s="202">
        <v>10009</v>
      </c>
      <c r="K591" s="202">
        <v>0</v>
      </c>
      <c r="L591" s="202">
        <v>893</v>
      </c>
      <c r="M591" s="279">
        <v>25009</v>
      </c>
      <c r="O591" s="281">
        <v>2.2403258655804479E-2</v>
      </c>
      <c r="P591" s="282">
        <v>0</v>
      </c>
      <c r="Q591" s="205">
        <v>0.09</v>
      </c>
      <c r="R591" s="205">
        <v>7.434829060637188E-4</v>
      </c>
      <c r="S591" s="272">
        <f t="shared" si="48"/>
        <v>0</v>
      </c>
      <c r="U591" s="287">
        <v>23576</v>
      </c>
      <c r="V591" s="288">
        <v>0</v>
      </c>
      <c r="W591" s="288">
        <v>0</v>
      </c>
      <c r="X591" s="288">
        <v>0</v>
      </c>
      <c r="Y591" s="288">
        <v>873</v>
      </c>
      <c r="Z591" s="279">
        <f t="shared" si="49"/>
        <v>24449</v>
      </c>
      <c r="AB591" s="275">
        <v>0</v>
      </c>
      <c r="AC591" s="204">
        <v>0</v>
      </c>
      <c r="AD591" s="202">
        <v>0</v>
      </c>
      <c r="AE591" s="202">
        <v>0</v>
      </c>
      <c r="AF591" s="276">
        <v>0</v>
      </c>
      <c r="AH591" s="227">
        <f t="shared" si="45"/>
        <v>0</v>
      </c>
      <c r="AI591" s="228">
        <f t="shared" si="46"/>
        <v>0</v>
      </c>
      <c r="AJ591" s="229">
        <f t="shared" si="47"/>
        <v>0</v>
      </c>
      <c r="AN591" s="138"/>
      <c r="AO591" s="138"/>
      <c r="AP591" s="138"/>
      <c r="AQ591" s="138"/>
      <c r="AR591" s="138"/>
      <c r="AS591" s="138"/>
      <c r="AT591" s="138"/>
      <c r="AU591" s="138"/>
    </row>
    <row r="592" spans="1:47" s="139" customFormat="1" ht="13.8" x14ac:dyDescent="0.3">
      <c r="A592" s="277">
        <v>486</v>
      </c>
      <c r="B592" s="211">
        <v>486348151</v>
      </c>
      <c r="C592" s="212" t="s">
        <v>283</v>
      </c>
      <c r="D592" s="211">
        <v>348</v>
      </c>
      <c r="E592" s="212" t="s">
        <v>132</v>
      </c>
      <c r="F592" s="211">
        <v>151</v>
      </c>
      <c r="G592" s="212" t="s">
        <v>178</v>
      </c>
      <c r="H592" s="297">
        <v>2</v>
      </c>
      <c r="I592" s="202">
        <v>9866</v>
      </c>
      <c r="J592" s="202">
        <v>1587</v>
      </c>
      <c r="K592" s="202">
        <v>0</v>
      </c>
      <c r="L592" s="202">
        <v>893</v>
      </c>
      <c r="M592" s="279">
        <v>12346</v>
      </c>
      <c r="O592" s="281">
        <v>1.1940298507462687E-2</v>
      </c>
      <c r="P592" s="282">
        <v>0</v>
      </c>
      <c r="Q592" s="205">
        <v>0.09</v>
      </c>
      <c r="R592" s="205">
        <v>7.4302737945949968E-3</v>
      </c>
      <c r="S592" s="272">
        <f t="shared" si="48"/>
        <v>0</v>
      </c>
      <c r="U592" s="287">
        <v>22770</v>
      </c>
      <c r="V592" s="288">
        <v>0</v>
      </c>
      <c r="W592" s="288">
        <v>0</v>
      </c>
      <c r="X592" s="288">
        <v>0</v>
      </c>
      <c r="Y592" s="288">
        <v>1776</v>
      </c>
      <c r="Z592" s="279">
        <f t="shared" si="49"/>
        <v>24546</v>
      </c>
      <c r="AB592" s="275">
        <v>0</v>
      </c>
      <c r="AC592" s="204">
        <v>0</v>
      </c>
      <c r="AD592" s="202">
        <v>0</v>
      </c>
      <c r="AE592" s="202">
        <v>0</v>
      </c>
      <c r="AF592" s="276">
        <v>0</v>
      </c>
      <c r="AH592" s="227">
        <f t="shared" si="45"/>
        <v>0</v>
      </c>
      <c r="AI592" s="228">
        <f t="shared" si="46"/>
        <v>0</v>
      </c>
      <c r="AJ592" s="229">
        <f t="shared" si="47"/>
        <v>0</v>
      </c>
      <c r="AN592" s="138"/>
      <c r="AO592" s="138"/>
      <c r="AP592" s="138"/>
      <c r="AQ592" s="138"/>
      <c r="AR592" s="138"/>
      <c r="AS592" s="138"/>
      <c r="AT592" s="138"/>
      <c r="AU592" s="138"/>
    </row>
    <row r="593" spans="1:47" s="139" customFormat="1" ht="13.8" x14ac:dyDescent="0.3">
      <c r="A593" s="277">
        <v>486</v>
      </c>
      <c r="B593" s="211">
        <v>486348186</v>
      </c>
      <c r="C593" s="212" t="s">
        <v>283</v>
      </c>
      <c r="D593" s="211">
        <v>348</v>
      </c>
      <c r="E593" s="212" t="s">
        <v>132</v>
      </c>
      <c r="F593" s="211">
        <v>186</v>
      </c>
      <c r="G593" s="212" t="s">
        <v>180</v>
      </c>
      <c r="H593" s="297">
        <v>1</v>
      </c>
      <c r="I593" s="202">
        <v>14961</v>
      </c>
      <c r="J593" s="202">
        <v>6189</v>
      </c>
      <c r="K593" s="202">
        <v>0</v>
      </c>
      <c r="L593" s="202">
        <v>893</v>
      </c>
      <c r="M593" s="279">
        <v>22043</v>
      </c>
      <c r="O593" s="281">
        <v>5.9701492537313433E-3</v>
      </c>
      <c r="P593" s="282">
        <v>0</v>
      </c>
      <c r="Q593" s="205">
        <v>0.09</v>
      </c>
      <c r="R593" s="205">
        <v>3.4850578660176722E-3</v>
      </c>
      <c r="S593" s="272">
        <f t="shared" si="48"/>
        <v>0</v>
      </c>
      <c r="U593" s="287">
        <v>21024</v>
      </c>
      <c r="V593" s="288">
        <v>0</v>
      </c>
      <c r="W593" s="288">
        <v>0</v>
      </c>
      <c r="X593" s="288">
        <v>0</v>
      </c>
      <c r="Y593" s="288">
        <v>888</v>
      </c>
      <c r="Z593" s="279">
        <f t="shared" si="49"/>
        <v>21912</v>
      </c>
      <c r="AB593" s="275">
        <v>0</v>
      </c>
      <c r="AC593" s="204">
        <v>0</v>
      </c>
      <c r="AD593" s="202">
        <v>0</v>
      </c>
      <c r="AE593" s="202">
        <v>0</v>
      </c>
      <c r="AF593" s="276">
        <v>0</v>
      </c>
      <c r="AH593" s="227">
        <f t="shared" si="45"/>
        <v>0</v>
      </c>
      <c r="AI593" s="228">
        <f t="shared" si="46"/>
        <v>0</v>
      </c>
      <c r="AJ593" s="229">
        <f t="shared" si="47"/>
        <v>0</v>
      </c>
      <c r="AN593" s="138"/>
      <c r="AO593" s="138"/>
      <c r="AP593" s="138"/>
      <c r="AQ593" s="138"/>
      <c r="AR593" s="138"/>
      <c r="AS593" s="138"/>
      <c r="AT593" s="138"/>
      <c r="AU593" s="138"/>
    </row>
    <row r="594" spans="1:47" s="139" customFormat="1" ht="13.8" x14ac:dyDescent="0.3">
      <c r="A594" s="277">
        <v>486</v>
      </c>
      <c r="B594" s="211">
        <v>486348214</v>
      </c>
      <c r="C594" s="212" t="s">
        <v>283</v>
      </c>
      <c r="D594" s="211">
        <v>348</v>
      </c>
      <c r="E594" s="212" t="s">
        <v>132</v>
      </c>
      <c r="F594" s="211">
        <v>214</v>
      </c>
      <c r="G594" s="212" t="s">
        <v>203</v>
      </c>
      <c r="H594" s="297">
        <v>1</v>
      </c>
      <c r="I594" s="202">
        <v>8749</v>
      </c>
      <c r="J594" s="202">
        <v>1664</v>
      </c>
      <c r="K594" s="202">
        <v>0</v>
      </c>
      <c r="L594" s="202">
        <v>893</v>
      </c>
      <c r="M594" s="279">
        <v>11306</v>
      </c>
      <c r="O594" s="281">
        <v>5.9701492537313433E-3</v>
      </c>
      <c r="P594" s="282">
        <v>0</v>
      </c>
      <c r="Q594" s="205">
        <v>0.09</v>
      </c>
      <c r="R594" s="205">
        <v>7.1617815318937442E-4</v>
      </c>
      <c r="S594" s="272">
        <f t="shared" si="48"/>
        <v>0</v>
      </c>
      <c r="U594" s="287">
        <v>10351</v>
      </c>
      <c r="V594" s="288">
        <v>0</v>
      </c>
      <c r="W594" s="288">
        <v>0</v>
      </c>
      <c r="X594" s="288">
        <v>0</v>
      </c>
      <c r="Y594" s="288">
        <v>888</v>
      </c>
      <c r="Z594" s="279">
        <f t="shared" si="49"/>
        <v>11239</v>
      </c>
      <c r="AB594" s="275">
        <v>0</v>
      </c>
      <c r="AC594" s="204">
        <v>0</v>
      </c>
      <c r="AD594" s="202">
        <v>0</v>
      </c>
      <c r="AE594" s="202">
        <v>0</v>
      </c>
      <c r="AF594" s="276">
        <v>0</v>
      </c>
      <c r="AH594" s="227">
        <f t="shared" si="45"/>
        <v>0</v>
      </c>
      <c r="AI594" s="228">
        <f t="shared" si="46"/>
        <v>0</v>
      </c>
      <c r="AJ594" s="229">
        <f t="shared" si="47"/>
        <v>0</v>
      </c>
      <c r="AN594" s="138"/>
      <c r="AO594" s="138"/>
      <c r="AP594" s="138"/>
      <c r="AQ594" s="138"/>
      <c r="AR594" s="138"/>
      <c r="AS594" s="138"/>
      <c r="AT594" s="138"/>
      <c r="AU594" s="138"/>
    </row>
    <row r="595" spans="1:47" s="139" customFormat="1" ht="13.8" x14ac:dyDescent="0.3">
      <c r="A595" s="277">
        <v>486</v>
      </c>
      <c r="B595" s="211">
        <v>486348271</v>
      </c>
      <c r="C595" s="212" t="s">
        <v>283</v>
      </c>
      <c r="D595" s="211">
        <v>348</v>
      </c>
      <c r="E595" s="212" t="s">
        <v>132</v>
      </c>
      <c r="F595" s="211">
        <v>271</v>
      </c>
      <c r="G595" s="212" t="s">
        <v>129</v>
      </c>
      <c r="H595" s="297">
        <v>1</v>
      </c>
      <c r="I595" s="202">
        <v>10007.832304765054</v>
      </c>
      <c r="J595" s="202">
        <v>2818</v>
      </c>
      <c r="K595" s="202">
        <v>0</v>
      </c>
      <c r="L595" s="202">
        <v>893</v>
      </c>
      <c r="M595" s="279">
        <v>13718.832304765054</v>
      </c>
      <c r="O595" s="281">
        <v>5.9701492537313433E-3</v>
      </c>
      <c r="P595" s="282">
        <v>0</v>
      </c>
      <c r="Q595" s="205">
        <v>0.09</v>
      </c>
      <c r="R595" s="205">
        <v>4.8286132983035562E-3</v>
      </c>
      <c r="S595" s="272">
        <f t="shared" si="48"/>
        <v>0</v>
      </c>
      <c r="U595" s="287">
        <v>12749</v>
      </c>
      <c r="V595" s="288">
        <v>0</v>
      </c>
      <c r="W595" s="288">
        <v>0</v>
      </c>
      <c r="X595" s="288">
        <v>0</v>
      </c>
      <c r="Y595" s="288">
        <v>888</v>
      </c>
      <c r="Z595" s="279">
        <f t="shared" si="49"/>
        <v>13637</v>
      </c>
      <c r="AB595" s="275">
        <v>0</v>
      </c>
      <c r="AC595" s="204">
        <v>0</v>
      </c>
      <c r="AD595" s="202">
        <v>0</v>
      </c>
      <c r="AE595" s="202">
        <v>0</v>
      </c>
      <c r="AF595" s="276">
        <v>0</v>
      </c>
      <c r="AH595" s="227">
        <f t="shared" si="45"/>
        <v>0</v>
      </c>
      <c r="AI595" s="228">
        <f t="shared" si="46"/>
        <v>0</v>
      </c>
      <c r="AJ595" s="229">
        <f t="shared" si="47"/>
        <v>0</v>
      </c>
      <c r="AN595" s="138"/>
      <c r="AO595" s="138"/>
      <c r="AP595" s="138"/>
      <c r="AQ595" s="138"/>
      <c r="AR595" s="138"/>
      <c r="AS595" s="138"/>
      <c r="AT595" s="138"/>
      <c r="AU595" s="138"/>
    </row>
    <row r="596" spans="1:47" s="139" customFormat="1" ht="13.8" x14ac:dyDescent="0.3">
      <c r="A596" s="277">
        <v>486</v>
      </c>
      <c r="B596" s="211">
        <v>486348316</v>
      </c>
      <c r="C596" s="212" t="s">
        <v>283</v>
      </c>
      <c r="D596" s="211">
        <v>348</v>
      </c>
      <c r="E596" s="212" t="s">
        <v>132</v>
      </c>
      <c r="F596" s="211">
        <v>316</v>
      </c>
      <c r="G596" s="212" t="s">
        <v>182</v>
      </c>
      <c r="H596" s="297">
        <v>1</v>
      </c>
      <c r="I596" s="202">
        <v>8704</v>
      </c>
      <c r="J596" s="202">
        <v>1212</v>
      </c>
      <c r="K596" s="202">
        <v>0</v>
      </c>
      <c r="L596" s="202">
        <v>893</v>
      </c>
      <c r="M596" s="279">
        <v>10809</v>
      </c>
      <c r="O596" s="281">
        <v>5.9701492537313433E-3</v>
      </c>
      <c r="P596" s="282">
        <v>0</v>
      </c>
      <c r="Q596" s="205">
        <v>0.18</v>
      </c>
      <c r="R596" s="205">
        <v>5.6396991841274578E-3</v>
      </c>
      <c r="S596" s="272">
        <f t="shared" si="48"/>
        <v>0</v>
      </c>
      <c r="U596" s="287">
        <v>9857</v>
      </c>
      <c r="V596" s="288">
        <v>0</v>
      </c>
      <c r="W596" s="288">
        <v>0</v>
      </c>
      <c r="X596" s="288">
        <v>0</v>
      </c>
      <c r="Y596" s="288">
        <v>888</v>
      </c>
      <c r="Z596" s="279">
        <f t="shared" si="49"/>
        <v>10745</v>
      </c>
      <c r="AB596" s="275">
        <v>0</v>
      </c>
      <c r="AC596" s="204">
        <v>0</v>
      </c>
      <c r="AD596" s="202">
        <v>0</v>
      </c>
      <c r="AE596" s="202">
        <v>0</v>
      </c>
      <c r="AF596" s="276">
        <v>0</v>
      </c>
      <c r="AH596" s="227">
        <f t="shared" si="45"/>
        <v>0</v>
      </c>
      <c r="AI596" s="228">
        <f t="shared" si="46"/>
        <v>0</v>
      </c>
      <c r="AJ596" s="229">
        <f t="shared" si="47"/>
        <v>0</v>
      </c>
      <c r="AN596" s="138"/>
      <c r="AO596" s="138"/>
      <c r="AP596" s="138"/>
      <c r="AQ596" s="138"/>
      <c r="AR596" s="138"/>
      <c r="AS596" s="138"/>
      <c r="AT596" s="138"/>
      <c r="AU596" s="138"/>
    </row>
    <row r="597" spans="1:47" s="139" customFormat="1" ht="13.8" x14ac:dyDescent="0.3">
      <c r="A597" s="277">
        <v>486</v>
      </c>
      <c r="B597" s="211">
        <v>486348348</v>
      </c>
      <c r="C597" s="212" t="s">
        <v>283</v>
      </c>
      <c r="D597" s="211">
        <v>348</v>
      </c>
      <c r="E597" s="212" t="s">
        <v>132</v>
      </c>
      <c r="F597" s="211">
        <v>348</v>
      </c>
      <c r="G597" s="212" t="s">
        <v>132</v>
      </c>
      <c r="H597" s="297">
        <v>664</v>
      </c>
      <c r="I597" s="202">
        <v>12014</v>
      </c>
      <c r="J597" s="202">
        <v>116</v>
      </c>
      <c r="K597" s="202">
        <v>0</v>
      </c>
      <c r="L597" s="202">
        <v>893</v>
      </c>
      <c r="M597" s="279">
        <v>13023</v>
      </c>
      <c r="O597" s="281">
        <v>3.964179104477588</v>
      </c>
      <c r="P597" s="282">
        <v>0</v>
      </c>
      <c r="Q597" s="205">
        <v>0.09</v>
      </c>
      <c r="R597" s="205">
        <v>6.3287106966539594E-2</v>
      </c>
      <c r="S597" s="272">
        <f t="shared" si="48"/>
        <v>0</v>
      </c>
      <c r="U597" s="287">
        <v>8006512</v>
      </c>
      <c r="V597" s="288">
        <v>0</v>
      </c>
      <c r="W597" s="288">
        <v>0</v>
      </c>
      <c r="X597" s="288">
        <v>0</v>
      </c>
      <c r="Y597" s="288">
        <v>589632</v>
      </c>
      <c r="Z597" s="279">
        <f t="shared" si="49"/>
        <v>8596144</v>
      </c>
      <c r="AB597" s="275">
        <v>0</v>
      </c>
      <c r="AC597" s="204">
        <v>0</v>
      </c>
      <c r="AD597" s="202">
        <v>0</v>
      </c>
      <c r="AE597" s="202">
        <v>0</v>
      </c>
      <c r="AF597" s="276">
        <v>0</v>
      </c>
      <c r="AH597" s="227">
        <f t="shared" si="45"/>
        <v>0</v>
      </c>
      <c r="AI597" s="228">
        <f t="shared" si="46"/>
        <v>0</v>
      </c>
      <c r="AJ597" s="229">
        <f t="shared" si="47"/>
        <v>0</v>
      </c>
      <c r="AN597" s="138"/>
      <c r="AO597" s="138"/>
      <c r="AP597" s="138"/>
      <c r="AQ597" s="138"/>
      <c r="AR597" s="138"/>
      <c r="AS597" s="138"/>
      <c r="AT597" s="138"/>
      <c r="AU597" s="138"/>
    </row>
    <row r="598" spans="1:47" s="139" customFormat="1" ht="13.8" x14ac:dyDescent="0.3">
      <c r="A598" s="277">
        <v>487</v>
      </c>
      <c r="B598" s="211">
        <v>487049010</v>
      </c>
      <c r="C598" s="212" t="s">
        <v>284</v>
      </c>
      <c r="D598" s="211">
        <v>49</v>
      </c>
      <c r="E598" s="212" t="s">
        <v>96</v>
      </c>
      <c r="F598" s="211">
        <v>10</v>
      </c>
      <c r="G598" s="212" t="s">
        <v>99</v>
      </c>
      <c r="H598" s="297">
        <v>1</v>
      </c>
      <c r="I598" s="202">
        <v>15250</v>
      </c>
      <c r="J598" s="202">
        <v>5031</v>
      </c>
      <c r="K598" s="202">
        <v>0</v>
      </c>
      <c r="L598" s="202">
        <v>893</v>
      </c>
      <c r="M598" s="279">
        <v>21174</v>
      </c>
      <c r="O598" s="281">
        <v>0</v>
      </c>
      <c r="P598" s="282">
        <v>0</v>
      </c>
      <c r="Q598" s="205">
        <v>0.09</v>
      </c>
      <c r="R598" s="205">
        <v>1.5117767519426143E-3</v>
      </c>
      <c r="S598" s="272">
        <f t="shared" si="48"/>
        <v>0</v>
      </c>
      <c r="U598" s="287">
        <v>20281</v>
      </c>
      <c r="V598" s="288">
        <v>0</v>
      </c>
      <c r="W598" s="288">
        <v>0</v>
      </c>
      <c r="X598" s="288">
        <v>0</v>
      </c>
      <c r="Y598" s="288">
        <v>893</v>
      </c>
      <c r="Z598" s="279">
        <f t="shared" si="49"/>
        <v>21174</v>
      </c>
      <c r="AB598" s="275">
        <v>0</v>
      </c>
      <c r="AC598" s="204">
        <v>0</v>
      </c>
      <c r="AD598" s="202">
        <v>0</v>
      </c>
      <c r="AE598" s="202">
        <v>0</v>
      </c>
      <c r="AF598" s="276">
        <v>0</v>
      </c>
      <c r="AH598" s="227">
        <f t="shared" si="45"/>
        <v>0</v>
      </c>
      <c r="AI598" s="228">
        <f t="shared" si="46"/>
        <v>0</v>
      </c>
      <c r="AJ598" s="229">
        <f t="shared" si="47"/>
        <v>0</v>
      </c>
      <c r="AN598" s="138"/>
      <c r="AO598" s="138"/>
      <c r="AP598" s="138"/>
      <c r="AQ598" s="138"/>
      <c r="AR598" s="138"/>
      <c r="AS598" s="138"/>
      <c r="AT598" s="138"/>
      <c r="AU598" s="138"/>
    </row>
    <row r="599" spans="1:47" s="139" customFormat="1" ht="13.8" x14ac:dyDescent="0.3">
      <c r="A599" s="277">
        <v>487</v>
      </c>
      <c r="B599" s="211">
        <v>487049031</v>
      </c>
      <c r="C599" s="212" t="s">
        <v>284</v>
      </c>
      <c r="D599" s="211">
        <v>49</v>
      </c>
      <c r="E599" s="212" t="s">
        <v>96</v>
      </c>
      <c r="F599" s="211">
        <v>31</v>
      </c>
      <c r="G599" s="212" t="s">
        <v>101</v>
      </c>
      <c r="H599" s="297">
        <v>3</v>
      </c>
      <c r="I599" s="202">
        <v>11019</v>
      </c>
      <c r="J599" s="202">
        <v>5253</v>
      </c>
      <c r="K599" s="202">
        <v>0</v>
      </c>
      <c r="L599" s="202">
        <v>893</v>
      </c>
      <c r="M599" s="279">
        <v>17165</v>
      </c>
      <c r="O599" s="281">
        <v>0</v>
      </c>
      <c r="P599" s="282">
        <v>0</v>
      </c>
      <c r="Q599" s="205">
        <v>0.09</v>
      </c>
      <c r="R599" s="205">
        <v>2.6379471872042089E-2</v>
      </c>
      <c r="S599" s="272">
        <f t="shared" si="48"/>
        <v>0</v>
      </c>
      <c r="U599" s="287">
        <v>48816</v>
      </c>
      <c r="V599" s="288">
        <v>0</v>
      </c>
      <c r="W599" s="288">
        <v>0</v>
      </c>
      <c r="X599" s="288">
        <v>0</v>
      </c>
      <c r="Y599" s="288">
        <v>2679</v>
      </c>
      <c r="Z599" s="279">
        <f t="shared" si="49"/>
        <v>51495</v>
      </c>
      <c r="AB599" s="275">
        <v>0</v>
      </c>
      <c r="AC599" s="204">
        <v>0</v>
      </c>
      <c r="AD599" s="202">
        <v>0</v>
      </c>
      <c r="AE599" s="202">
        <v>0</v>
      </c>
      <c r="AF599" s="276">
        <v>0</v>
      </c>
      <c r="AH599" s="227">
        <f t="shared" si="45"/>
        <v>0</v>
      </c>
      <c r="AI599" s="228">
        <f t="shared" si="46"/>
        <v>0</v>
      </c>
      <c r="AJ599" s="229">
        <f t="shared" si="47"/>
        <v>0</v>
      </c>
      <c r="AN599" s="138"/>
      <c r="AO599" s="138"/>
      <c r="AP599" s="138"/>
      <c r="AQ599" s="138"/>
      <c r="AR599" s="138"/>
      <c r="AS599" s="138"/>
      <c r="AT599" s="138"/>
      <c r="AU599" s="138"/>
    </row>
    <row r="600" spans="1:47" s="139" customFormat="1" ht="13.8" x14ac:dyDescent="0.3">
      <c r="A600" s="277">
        <v>487</v>
      </c>
      <c r="B600" s="211">
        <v>487049035</v>
      </c>
      <c r="C600" s="212" t="s">
        <v>284</v>
      </c>
      <c r="D600" s="211">
        <v>49</v>
      </c>
      <c r="E600" s="212" t="s">
        <v>96</v>
      </c>
      <c r="F600" s="211">
        <v>35</v>
      </c>
      <c r="G600" s="212" t="s">
        <v>22</v>
      </c>
      <c r="H600" s="297">
        <v>41</v>
      </c>
      <c r="I600" s="202">
        <v>12738</v>
      </c>
      <c r="J600" s="202">
        <v>4399</v>
      </c>
      <c r="K600" s="202">
        <v>0</v>
      </c>
      <c r="L600" s="202">
        <v>893</v>
      </c>
      <c r="M600" s="279">
        <v>18030</v>
      </c>
      <c r="O600" s="281">
        <v>0</v>
      </c>
      <c r="P600" s="282">
        <v>0</v>
      </c>
      <c r="Q600" s="205">
        <v>0.18</v>
      </c>
      <c r="R600" s="205">
        <v>0.15096254097872849</v>
      </c>
      <c r="S600" s="272">
        <f t="shared" si="48"/>
        <v>0</v>
      </c>
      <c r="U600" s="287">
        <v>702617</v>
      </c>
      <c r="V600" s="288">
        <v>0</v>
      </c>
      <c r="W600" s="288">
        <v>0</v>
      </c>
      <c r="X600" s="288">
        <v>0</v>
      </c>
      <c r="Y600" s="288">
        <v>36613</v>
      </c>
      <c r="Z600" s="279">
        <f t="shared" si="49"/>
        <v>739230</v>
      </c>
      <c r="AB600" s="275">
        <v>0</v>
      </c>
      <c r="AC600" s="204">
        <v>0</v>
      </c>
      <c r="AD600" s="202">
        <v>0</v>
      </c>
      <c r="AE600" s="202">
        <v>0</v>
      </c>
      <c r="AF600" s="276">
        <v>0</v>
      </c>
      <c r="AH600" s="227">
        <f t="shared" si="45"/>
        <v>0</v>
      </c>
      <c r="AI600" s="228">
        <f t="shared" si="46"/>
        <v>0</v>
      </c>
      <c r="AJ600" s="229">
        <f t="shared" si="47"/>
        <v>0</v>
      </c>
      <c r="AN600" s="138"/>
      <c r="AO600" s="138"/>
      <c r="AP600" s="138"/>
      <c r="AQ600" s="138"/>
      <c r="AR600" s="138"/>
      <c r="AS600" s="138"/>
      <c r="AT600" s="138"/>
      <c r="AU600" s="138"/>
    </row>
    <row r="601" spans="1:47" s="139" customFormat="1" ht="13.8" x14ac:dyDescent="0.3">
      <c r="A601" s="277">
        <v>487</v>
      </c>
      <c r="B601" s="211">
        <v>487049044</v>
      </c>
      <c r="C601" s="212" t="s">
        <v>284</v>
      </c>
      <c r="D601" s="211">
        <v>49</v>
      </c>
      <c r="E601" s="212" t="s">
        <v>96</v>
      </c>
      <c r="F601" s="211">
        <v>44</v>
      </c>
      <c r="G601" s="212" t="s">
        <v>35</v>
      </c>
      <c r="H601" s="297">
        <v>2</v>
      </c>
      <c r="I601" s="202">
        <v>9991</v>
      </c>
      <c r="J601" s="202">
        <v>229</v>
      </c>
      <c r="K601" s="202">
        <v>0</v>
      </c>
      <c r="L601" s="202">
        <v>893</v>
      </c>
      <c r="M601" s="279">
        <v>11113</v>
      </c>
      <c r="O601" s="281">
        <v>0</v>
      </c>
      <c r="P601" s="282">
        <v>0</v>
      </c>
      <c r="Q601" s="205">
        <v>0.09</v>
      </c>
      <c r="R601" s="205">
        <v>5.7376212232234096E-2</v>
      </c>
      <c r="S601" s="272">
        <f t="shared" si="48"/>
        <v>0</v>
      </c>
      <c r="U601" s="287">
        <v>20440</v>
      </c>
      <c r="V601" s="288">
        <v>0</v>
      </c>
      <c r="W601" s="288">
        <v>0</v>
      </c>
      <c r="X601" s="288">
        <v>0</v>
      </c>
      <c r="Y601" s="288">
        <v>1786</v>
      </c>
      <c r="Z601" s="279">
        <f t="shared" si="49"/>
        <v>22226</v>
      </c>
      <c r="AB601" s="275">
        <v>0</v>
      </c>
      <c r="AC601" s="204">
        <v>0</v>
      </c>
      <c r="AD601" s="202">
        <v>0</v>
      </c>
      <c r="AE601" s="202">
        <v>0</v>
      </c>
      <c r="AF601" s="276">
        <v>0</v>
      </c>
      <c r="AH601" s="227">
        <f t="shared" si="45"/>
        <v>0</v>
      </c>
      <c r="AI601" s="228">
        <f t="shared" si="46"/>
        <v>0</v>
      </c>
      <c r="AJ601" s="229">
        <f t="shared" si="47"/>
        <v>0</v>
      </c>
      <c r="AN601" s="138"/>
      <c r="AO601" s="138"/>
      <c r="AP601" s="138"/>
      <c r="AQ601" s="138"/>
      <c r="AR601" s="138"/>
      <c r="AS601" s="138"/>
      <c r="AT601" s="138"/>
      <c r="AU601" s="138"/>
    </row>
    <row r="602" spans="1:47" s="139" customFormat="1" ht="13.8" x14ac:dyDescent="0.3">
      <c r="A602" s="277">
        <v>487</v>
      </c>
      <c r="B602" s="211">
        <v>487049046</v>
      </c>
      <c r="C602" s="212" t="s">
        <v>284</v>
      </c>
      <c r="D602" s="211">
        <v>49</v>
      </c>
      <c r="E602" s="212" t="s">
        <v>96</v>
      </c>
      <c r="F602" s="211">
        <v>46</v>
      </c>
      <c r="G602" s="212" t="s">
        <v>36</v>
      </c>
      <c r="H602" s="297">
        <v>1</v>
      </c>
      <c r="I602" s="202">
        <v>13387</v>
      </c>
      <c r="J602" s="202">
        <v>10174</v>
      </c>
      <c r="K602" s="202">
        <v>0</v>
      </c>
      <c r="L602" s="202">
        <v>893</v>
      </c>
      <c r="M602" s="279">
        <v>24454</v>
      </c>
      <c r="O602" s="281">
        <v>0</v>
      </c>
      <c r="P602" s="282">
        <v>0</v>
      </c>
      <c r="Q602" s="205">
        <v>0.09</v>
      </c>
      <c r="R602" s="205">
        <v>0.27064942212788823</v>
      </c>
      <c r="S602" s="272">
        <f t="shared" si="48"/>
        <v>0</v>
      </c>
      <c r="U602" s="287">
        <v>23561</v>
      </c>
      <c r="V602" s="288">
        <v>0</v>
      </c>
      <c r="W602" s="288">
        <v>0</v>
      </c>
      <c r="X602" s="288">
        <v>0</v>
      </c>
      <c r="Y602" s="288">
        <v>893</v>
      </c>
      <c r="Z602" s="279">
        <f t="shared" si="49"/>
        <v>24454</v>
      </c>
      <c r="AB602" s="275">
        <v>0</v>
      </c>
      <c r="AC602" s="204">
        <v>0</v>
      </c>
      <c r="AD602" s="202">
        <v>0</v>
      </c>
      <c r="AE602" s="202">
        <v>0</v>
      </c>
      <c r="AF602" s="276">
        <v>0</v>
      </c>
      <c r="AH602" s="227">
        <f t="shared" si="45"/>
        <v>0</v>
      </c>
      <c r="AI602" s="228">
        <f t="shared" si="46"/>
        <v>0</v>
      </c>
      <c r="AJ602" s="229">
        <f t="shared" si="47"/>
        <v>0</v>
      </c>
      <c r="AN602" s="138"/>
      <c r="AO602" s="138"/>
      <c r="AP602" s="138"/>
      <c r="AQ602" s="138"/>
      <c r="AR602" s="138"/>
      <c r="AS602" s="138"/>
      <c r="AT602" s="138"/>
      <c r="AU602" s="138"/>
    </row>
    <row r="603" spans="1:47" s="139" customFormat="1" ht="13.8" x14ac:dyDescent="0.3">
      <c r="A603" s="277">
        <v>487</v>
      </c>
      <c r="B603" s="211">
        <v>487049049</v>
      </c>
      <c r="C603" s="212" t="s">
        <v>284</v>
      </c>
      <c r="D603" s="211">
        <v>49</v>
      </c>
      <c r="E603" s="212" t="s">
        <v>96</v>
      </c>
      <c r="F603" s="211">
        <v>49</v>
      </c>
      <c r="G603" s="212" t="s">
        <v>96</v>
      </c>
      <c r="H603" s="297">
        <v>58</v>
      </c>
      <c r="I603" s="202">
        <v>12587</v>
      </c>
      <c r="J603" s="202">
        <v>15861</v>
      </c>
      <c r="K603" s="202">
        <v>0</v>
      </c>
      <c r="L603" s="202">
        <v>893</v>
      </c>
      <c r="M603" s="279">
        <v>29341</v>
      </c>
      <c r="O603" s="281">
        <v>0</v>
      </c>
      <c r="P603" s="282">
        <v>0</v>
      </c>
      <c r="Q603" s="205">
        <v>0.09</v>
      </c>
      <c r="R603" s="205">
        <v>6.7737584027237549E-2</v>
      </c>
      <c r="S603" s="272">
        <f t="shared" si="48"/>
        <v>0</v>
      </c>
      <c r="U603" s="287">
        <v>1649984</v>
      </c>
      <c r="V603" s="288">
        <v>0</v>
      </c>
      <c r="W603" s="288">
        <v>0</v>
      </c>
      <c r="X603" s="288">
        <v>0</v>
      </c>
      <c r="Y603" s="288">
        <v>51794</v>
      </c>
      <c r="Z603" s="279">
        <f t="shared" si="49"/>
        <v>1701778</v>
      </c>
      <c r="AB603" s="275">
        <v>0</v>
      </c>
      <c r="AC603" s="204">
        <v>0</v>
      </c>
      <c r="AD603" s="202">
        <v>0</v>
      </c>
      <c r="AE603" s="202">
        <v>0</v>
      </c>
      <c r="AF603" s="276">
        <v>0</v>
      </c>
      <c r="AH603" s="227">
        <f t="shared" si="45"/>
        <v>0</v>
      </c>
      <c r="AI603" s="228">
        <f t="shared" si="46"/>
        <v>0</v>
      </c>
      <c r="AJ603" s="229">
        <f t="shared" si="47"/>
        <v>0</v>
      </c>
      <c r="AN603" s="138"/>
      <c r="AO603" s="138"/>
      <c r="AP603" s="138"/>
      <c r="AQ603" s="138"/>
      <c r="AR603" s="138"/>
      <c r="AS603" s="138"/>
      <c r="AT603" s="138"/>
      <c r="AU603" s="138"/>
    </row>
    <row r="604" spans="1:47" s="139" customFormat="1" ht="13.8" x14ac:dyDescent="0.3">
      <c r="A604" s="277">
        <v>487</v>
      </c>
      <c r="B604" s="211">
        <v>487049057</v>
      </c>
      <c r="C604" s="212" t="s">
        <v>284</v>
      </c>
      <c r="D604" s="211">
        <v>49</v>
      </c>
      <c r="E604" s="212" t="s">
        <v>96</v>
      </c>
      <c r="F604" s="211">
        <v>57</v>
      </c>
      <c r="G604" s="212" t="s">
        <v>23</v>
      </c>
      <c r="H604" s="297">
        <v>9</v>
      </c>
      <c r="I604" s="202">
        <v>10542</v>
      </c>
      <c r="J604" s="202">
        <v>265</v>
      </c>
      <c r="K604" s="202">
        <v>0</v>
      </c>
      <c r="L604" s="202">
        <v>893</v>
      </c>
      <c r="M604" s="279">
        <v>11700</v>
      </c>
      <c r="O604" s="281">
        <v>0</v>
      </c>
      <c r="P604" s="282">
        <v>0</v>
      </c>
      <c r="Q604" s="205">
        <v>0.18</v>
      </c>
      <c r="R604" s="205">
        <v>0.13019288988377753</v>
      </c>
      <c r="S604" s="272">
        <f t="shared" si="48"/>
        <v>0</v>
      </c>
      <c r="U604" s="287">
        <v>97263</v>
      </c>
      <c r="V604" s="288">
        <v>0</v>
      </c>
      <c r="W604" s="288">
        <v>0</v>
      </c>
      <c r="X604" s="288">
        <v>0</v>
      </c>
      <c r="Y604" s="288">
        <v>8037</v>
      </c>
      <c r="Z604" s="279">
        <f t="shared" si="49"/>
        <v>105300</v>
      </c>
      <c r="AB604" s="275">
        <v>0</v>
      </c>
      <c r="AC604" s="204">
        <v>0</v>
      </c>
      <c r="AD604" s="202">
        <v>0</v>
      </c>
      <c r="AE604" s="202">
        <v>0</v>
      </c>
      <c r="AF604" s="276">
        <v>0</v>
      </c>
      <c r="AH604" s="227">
        <f t="shared" si="45"/>
        <v>0</v>
      </c>
      <c r="AI604" s="228">
        <f t="shared" si="46"/>
        <v>0</v>
      </c>
      <c r="AJ604" s="229">
        <f t="shared" si="47"/>
        <v>0</v>
      </c>
      <c r="AN604" s="138"/>
      <c r="AO604" s="138"/>
      <c r="AP604" s="138"/>
      <c r="AQ604" s="138"/>
      <c r="AR604" s="138"/>
      <c r="AS604" s="138"/>
      <c r="AT604" s="138"/>
      <c r="AU604" s="138"/>
    </row>
    <row r="605" spans="1:47" s="139" customFormat="1" ht="13.8" x14ac:dyDescent="0.3">
      <c r="A605" s="277">
        <v>487</v>
      </c>
      <c r="B605" s="211">
        <v>487049093</v>
      </c>
      <c r="C605" s="212" t="s">
        <v>284</v>
      </c>
      <c r="D605" s="211">
        <v>49</v>
      </c>
      <c r="E605" s="212" t="s">
        <v>96</v>
      </c>
      <c r="F605" s="211">
        <v>93</v>
      </c>
      <c r="G605" s="212" t="s">
        <v>25</v>
      </c>
      <c r="H605" s="297">
        <v>63</v>
      </c>
      <c r="I605" s="202">
        <v>12089</v>
      </c>
      <c r="J605" s="202">
        <v>594</v>
      </c>
      <c r="K605" s="202">
        <v>0</v>
      </c>
      <c r="L605" s="202">
        <v>893</v>
      </c>
      <c r="M605" s="279">
        <v>13576</v>
      </c>
      <c r="O605" s="281">
        <v>0</v>
      </c>
      <c r="P605" s="282">
        <v>0</v>
      </c>
      <c r="Q605" s="205">
        <v>0.09</v>
      </c>
      <c r="R605" s="205">
        <v>9.2476404965341666E-2</v>
      </c>
      <c r="S605" s="272">
        <f t="shared" si="48"/>
        <v>0</v>
      </c>
      <c r="U605" s="287">
        <v>815139</v>
      </c>
      <c r="V605" s="288">
        <v>0</v>
      </c>
      <c r="W605" s="288">
        <v>-16110</v>
      </c>
      <c r="X605" s="288">
        <v>0</v>
      </c>
      <c r="Y605" s="288">
        <v>56259</v>
      </c>
      <c r="Z605" s="279">
        <f t="shared" si="49"/>
        <v>855288</v>
      </c>
      <c r="AB605" s="275">
        <v>45</v>
      </c>
      <c r="AC605" s="204">
        <v>1.2688356738235202</v>
      </c>
      <c r="AD605" s="202">
        <v>17235</v>
      </c>
      <c r="AE605" s="202">
        <v>0</v>
      </c>
      <c r="AF605" s="276">
        <v>0</v>
      </c>
      <c r="AH605" s="227">
        <f t="shared" si="45"/>
        <v>0</v>
      </c>
      <c r="AI605" s="228">
        <f t="shared" si="46"/>
        <v>0</v>
      </c>
      <c r="AJ605" s="229">
        <f t="shared" si="47"/>
        <v>0</v>
      </c>
      <c r="AN605" s="138"/>
      <c r="AO605" s="138"/>
      <c r="AP605" s="138"/>
      <c r="AQ605" s="138"/>
      <c r="AR605" s="138"/>
      <c r="AS605" s="138"/>
      <c r="AT605" s="138"/>
      <c r="AU605" s="138"/>
    </row>
    <row r="606" spans="1:47" s="139" customFormat="1" ht="13.8" x14ac:dyDescent="0.3">
      <c r="A606" s="277">
        <v>487</v>
      </c>
      <c r="B606" s="211">
        <v>487049128</v>
      </c>
      <c r="C606" s="212" t="s">
        <v>284</v>
      </c>
      <c r="D606" s="211">
        <v>49</v>
      </c>
      <c r="E606" s="212" t="s">
        <v>96</v>
      </c>
      <c r="F606" s="211">
        <v>128</v>
      </c>
      <c r="G606" s="212" t="s">
        <v>110</v>
      </c>
      <c r="H606" s="297">
        <v>1</v>
      </c>
      <c r="I606" s="202">
        <v>9060</v>
      </c>
      <c r="J606" s="202">
        <v>458</v>
      </c>
      <c r="K606" s="202">
        <v>0</v>
      </c>
      <c r="L606" s="202">
        <v>893</v>
      </c>
      <c r="M606" s="279">
        <v>10411</v>
      </c>
      <c r="O606" s="281">
        <v>0</v>
      </c>
      <c r="P606" s="282">
        <v>0</v>
      </c>
      <c r="Q606" s="205">
        <v>0.18</v>
      </c>
      <c r="R606" s="205">
        <v>3.3722750921058114E-2</v>
      </c>
      <c r="S606" s="272">
        <f t="shared" si="48"/>
        <v>0</v>
      </c>
      <c r="U606" s="287">
        <v>9518</v>
      </c>
      <c r="V606" s="288">
        <v>0</v>
      </c>
      <c r="W606" s="288">
        <v>0</v>
      </c>
      <c r="X606" s="288">
        <v>0</v>
      </c>
      <c r="Y606" s="288">
        <v>893</v>
      </c>
      <c r="Z606" s="279">
        <f t="shared" si="49"/>
        <v>10411</v>
      </c>
      <c r="AB606" s="275">
        <v>0</v>
      </c>
      <c r="AC606" s="204">
        <v>0</v>
      </c>
      <c r="AD606" s="202">
        <v>0</v>
      </c>
      <c r="AE606" s="202">
        <v>0</v>
      </c>
      <c r="AF606" s="276">
        <v>0</v>
      </c>
      <c r="AH606" s="227">
        <f t="shared" si="45"/>
        <v>0</v>
      </c>
      <c r="AI606" s="228">
        <f t="shared" si="46"/>
        <v>0</v>
      </c>
      <c r="AJ606" s="229">
        <f t="shared" si="47"/>
        <v>0</v>
      </c>
      <c r="AN606" s="138"/>
      <c r="AO606" s="138"/>
      <c r="AP606" s="138"/>
      <c r="AQ606" s="138"/>
      <c r="AR606" s="138"/>
      <c r="AS606" s="138"/>
      <c r="AT606" s="138"/>
      <c r="AU606" s="138"/>
    </row>
    <row r="607" spans="1:47" s="139" customFormat="1" ht="13.8" x14ac:dyDescent="0.3">
      <c r="A607" s="277">
        <v>487</v>
      </c>
      <c r="B607" s="211">
        <v>487049149</v>
      </c>
      <c r="C607" s="212" t="s">
        <v>284</v>
      </c>
      <c r="D607" s="211">
        <v>49</v>
      </c>
      <c r="E607" s="212" t="s">
        <v>96</v>
      </c>
      <c r="F607" s="211">
        <v>149</v>
      </c>
      <c r="G607" s="212" t="s">
        <v>103</v>
      </c>
      <c r="H607" s="297">
        <v>2</v>
      </c>
      <c r="I607" s="202">
        <v>9991</v>
      </c>
      <c r="J607" s="202">
        <v>151</v>
      </c>
      <c r="K607" s="202">
        <v>0</v>
      </c>
      <c r="L607" s="202">
        <v>893</v>
      </c>
      <c r="M607" s="279">
        <v>11035</v>
      </c>
      <c r="O607" s="281">
        <v>0</v>
      </c>
      <c r="P607" s="282">
        <v>0</v>
      </c>
      <c r="Q607" s="205">
        <v>0.18</v>
      </c>
      <c r="R607" s="205">
        <v>0.11365970423433619</v>
      </c>
      <c r="S607" s="272">
        <f t="shared" si="48"/>
        <v>0</v>
      </c>
      <c r="U607" s="287">
        <v>20284</v>
      </c>
      <c r="V607" s="288">
        <v>0</v>
      </c>
      <c r="W607" s="288">
        <v>0</v>
      </c>
      <c r="X607" s="288">
        <v>0</v>
      </c>
      <c r="Y607" s="288">
        <v>1786</v>
      </c>
      <c r="Z607" s="279">
        <f t="shared" si="49"/>
        <v>22070</v>
      </c>
      <c r="AB607" s="275">
        <v>0</v>
      </c>
      <c r="AC607" s="204">
        <v>0</v>
      </c>
      <c r="AD607" s="202">
        <v>0</v>
      </c>
      <c r="AE607" s="202">
        <v>0</v>
      </c>
      <c r="AF607" s="276">
        <v>0</v>
      </c>
      <c r="AH607" s="227">
        <f t="shared" si="45"/>
        <v>0</v>
      </c>
      <c r="AI607" s="228">
        <f t="shared" si="46"/>
        <v>0</v>
      </c>
      <c r="AJ607" s="229">
        <f t="shared" si="47"/>
        <v>0</v>
      </c>
      <c r="AN607" s="138"/>
      <c r="AO607" s="138"/>
      <c r="AP607" s="138"/>
      <c r="AQ607" s="138"/>
      <c r="AR607" s="138"/>
      <c r="AS607" s="138"/>
      <c r="AT607" s="138"/>
      <c r="AU607" s="138"/>
    </row>
    <row r="608" spans="1:47" s="139" customFormat="1" ht="13.8" x14ac:dyDescent="0.3">
      <c r="A608" s="277">
        <v>487</v>
      </c>
      <c r="B608" s="211">
        <v>487049153</v>
      </c>
      <c r="C608" s="212" t="s">
        <v>284</v>
      </c>
      <c r="D608" s="211">
        <v>49</v>
      </c>
      <c r="E608" s="212" t="s">
        <v>96</v>
      </c>
      <c r="F608" s="211">
        <v>153</v>
      </c>
      <c r="G608" s="212" t="s">
        <v>124</v>
      </c>
      <c r="H608" s="297">
        <v>1</v>
      </c>
      <c r="I608" s="202">
        <v>9991</v>
      </c>
      <c r="J608" s="202">
        <v>263</v>
      </c>
      <c r="K608" s="202">
        <v>0</v>
      </c>
      <c r="L608" s="202">
        <v>893</v>
      </c>
      <c r="M608" s="279">
        <v>11147</v>
      </c>
      <c r="O608" s="281">
        <v>0</v>
      </c>
      <c r="P608" s="282">
        <v>0</v>
      </c>
      <c r="Q608" s="205">
        <v>0.09</v>
      </c>
      <c r="R608" s="205">
        <v>1.2929724306354589E-2</v>
      </c>
      <c r="S608" s="272">
        <f t="shared" si="48"/>
        <v>0</v>
      </c>
      <c r="U608" s="287">
        <v>10254</v>
      </c>
      <c r="V608" s="288">
        <v>0</v>
      </c>
      <c r="W608" s="288">
        <v>0</v>
      </c>
      <c r="X608" s="288">
        <v>0</v>
      </c>
      <c r="Y608" s="288">
        <v>893</v>
      </c>
      <c r="Z608" s="279">
        <f t="shared" si="49"/>
        <v>11147</v>
      </c>
      <c r="AB608" s="275">
        <v>0</v>
      </c>
      <c r="AC608" s="204">
        <v>0</v>
      </c>
      <c r="AD608" s="202">
        <v>0</v>
      </c>
      <c r="AE608" s="202">
        <v>0</v>
      </c>
      <c r="AF608" s="276">
        <v>0</v>
      </c>
      <c r="AH608" s="227">
        <f t="shared" si="45"/>
        <v>0</v>
      </c>
      <c r="AI608" s="228">
        <f t="shared" si="46"/>
        <v>0</v>
      </c>
      <c r="AJ608" s="229">
        <f t="shared" si="47"/>
        <v>0</v>
      </c>
      <c r="AN608" s="138"/>
      <c r="AO608" s="138"/>
      <c r="AP608" s="138"/>
      <c r="AQ608" s="138"/>
      <c r="AR608" s="138"/>
      <c r="AS608" s="138"/>
      <c r="AT608" s="138"/>
      <c r="AU608" s="138"/>
    </row>
    <row r="609" spans="1:47" s="139" customFormat="1" ht="13.8" x14ac:dyDescent="0.3">
      <c r="A609" s="277">
        <v>487</v>
      </c>
      <c r="B609" s="211">
        <v>487049160</v>
      </c>
      <c r="C609" s="212" t="s">
        <v>284</v>
      </c>
      <c r="D609" s="211">
        <v>49</v>
      </c>
      <c r="E609" s="212" t="s">
        <v>96</v>
      </c>
      <c r="F609" s="211">
        <v>160</v>
      </c>
      <c r="G609" s="212" t="s">
        <v>104</v>
      </c>
      <c r="H609" s="297">
        <v>1</v>
      </c>
      <c r="I609" s="202">
        <v>12255.087011245676</v>
      </c>
      <c r="J609" s="202">
        <v>141</v>
      </c>
      <c r="K609" s="202">
        <v>0</v>
      </c>
      <c r="L609" s="202">
        <v>893</v>
      </c>
      <c r="M609" s="279">
        <v>13289.087011245676</v>
      </c>
      <c r="O609" s="281">
        <v>0</v>
      </c>
      <c r="P609" s="282">
        <v>0</v>
      </c>
      <c r="Q609" s="205">
        <v>0.1273</v>
      </c>
      <c r="R609" s="205">
        <v>0.10429118617141747</v>
      </c>
      <c r="S609" s="272">
        <f t="shared" si="48"/>
        <v>0</v>
      </c>
      <c r="U609" s="287">
        <v>12396</v>
      </c>
      <c r="V609" s="288">
        <v>0</v>
      </c>
      <c r="W609" s="288">
        <v>0</v>
      </c>
      <c r="X609" s="288">
        <v>0</v>
      </c>
      <c r="Y609" s="288">
        <v>893</v>
      </c>
      <c r="Z609" s="279">
        <f t="shared" si="49"/>
        <v>13289</v>
      </c>
      <c r="AB609" s="275">
        <v>0</v>
      </c>
      <c r="AC609" s="204">
        <v>0</v>
      </c>
      <c r="AD609" s="202">
        <v>0</v>
      </c>
      <c r="AE609" s="202">
        <v>0</v>
      </c>
      <c r="AF609" s="276">
        <v>0</v>
      </c>
      <c r="AH609" s="227">
        <f t="shared" si="45"/>
        <v>0</v>
      </c>
      <c r="AI609" s="228">
        <f t="shared" si="46"/>
        <v>0</v>
      </c>
      <c r="AJ609" s="229">
        <f t="shared" si="47"/>
        <v>0</v>
      </c>
      <c r="AN609" s="138"/>
      <c r="AO609" s="138"/>
      <c r="AP609" s="138"/>
      <c r="AQ609" s="138"/>
      <c r="AR609" s="138"/>
      <c r="AS609" s="138"/>
      <c r="AT609" s="138"/>
      <c r="AU609" s="138"/>
    </row>
    <row r="610" spans="1:47" s="139" customFormat="1" ht="13.8" x14ac:dyDescent="0.3">
      <c r="A610" s="277">
        <v>487</v>
      </c>
      <c r="B610" s="211">
        <v>487049163</v>
      </c>
      <c r="C610" s="212" t="s">
        <v>284</v>
      </c>
      <c r="D610" s="211">
        <v>49</v>
      </c>
      <c r="E610" s="212" t="s">
        <v>96</v>
      </c>
      <c r="F610" s="211">
        <v>163</v>
      </c>
      <c r="G610" s="212" t="s">
        <v>27</v>
      </c>
      <c r="H610" s="297">
        <v>12</v>
      </c>
      <c r="I610" s="202">
        <v>12786</v>
      </c>
      <c r="J610" s="202">
        <v>153</v>
      </c>
      <c r="K610" s="202">
        <v>0</v>
      </c>
      <c r="L610" s="202">
        <v>893</v>
      </c>
      <c r="M610" s="279">
        <v>13832</v>
      </c>
      <c r="O610" s="281">
        <v>0</v>
      </c>
      <c r="P610" s="282">
        <v>0</v>
      </c>
      <c r="Q610" s="205">
        <v>0.18</v>
      </c>
      <c r="R610" s="205">
        <v>9.3618846151728011E-2</v>
      </c>
      <c r="S610" s="272">
        <f t="shared" si="48"/>
        <v>0</v>
      </c>
      <c r="U610" s="287">
        <v>155268</v>
      </c>
      <c r="V610" s="288">
        <v>0</v>
      </c>
      <c r="W610" s="288">
        <v>0</v>
      </c>
      <c r="X610" s="288">
        <v>0</v>
      </c>
      <c r="Y610" s="288">
        <v>10716</v>
      </c>
      <c r="Z610" s="279">
        <f t="shared" si="49"/>
        <v>165984</v>
      </c>
      <c r="AB610" s="275">
        <v>8</v>
      </c>
      <c r="AC610" s="204">
        <v>0</v>
      </c>
      <c r="AD610" s="202">
        <v>0</v>
      </c>
      <c r="AE610" s="202">
        <v>0</v>
      </c>
      <c r="AF610" s="276">
        <v>0</v>
      </c>
      <c r="AH610" s="227">
        <f t="shared" si="45"/>
        <v>0</v>
      </c>
      <c r="AI610" s="228">
        <f t="shared" si="46"/>
        <v>0</v>
      </c>
      <c r="AJ610" s="229">
        <f t="shared" si="47"/>
        <v>0</v>
      </c>
      <c r="AN610" s="138"/>
      <c r="AO610" s="138"/>
      <c r="AP610" s="138"/>
      <c r="AQ610" s="138"/>
      <c r="AR610" s="138"/>
      <c r="AS610" s="138"/>
      <c r="AT610" s="138"/>
      <c r="AU610" s="138"/>
    </row>
    <row r="611" spans="1:47" s="139" customFormat="1" ht="13.8" x14ac:dyDescent="0.3">
      <c r="A611" s="277">
        <v>487</v>
      </c>
      <c r="B611" s="211">
        <v>487049165</v>
      </c>
      <c r="C611" s="212" t="s">
        <v>284</v>
      </c>
      <c r="D611" s="211">
        <v>49</v>
      </c>
      <c r="E611" s="212" t="s">
        <v>96</v>
      </c>
      <c r="F611" s="211">
        <v>165</v>
      </c>
      <c r="G611" s="212" t="s">
        <v>28</v>
      </c>
      <c r="H611" s="297">
        <v>47</v>
      </c>
      <c r="I611" s="202">
        <v>11810</v>
      </c>
      <c r="J611" s="202">
        <v>444</v>
      </c>
      <c r="K611" s="202">
        <v>0</v>
      </c>
      <c r="L611" s="202">
        <v>893</v>
      </c>
      <c r="M611" s="279">
        <v>13147</v>
      </c>
      <c r="O611" s="281">
        <v>0</v>
      </c>
      <c r="P611" s="282">
        <v>0</v>
      </c>
      <c r="Q611" s="205">
        <v>9.8299999999999998E-2</v>
      </c>
      <c r="R611" s="205">
        <v>0.11134395972074</v>
      </c>
      <c r="S611" s="272">
        <f t="shared" si="48"/>
        <v>0</v>
      </c>
      <c r="U611" s="287">
        <v>713002</v>
      </c>
      <c r="V611" s="288">
        <v>0</v>
      </c>
      <c r="W611" s="288">
        <v>-137064</v>
      </c>
      <c r="X611" s="288">
        <v>0</v>
      </c>
      <c r="Y611" s="288">
        <v>41971</v>
      </c>
      <c r="Z611" s="279">
        <f t="shared" si="49"/>
        <v>617909</v>
      </c>
      <c r="AB611" s="275">
        <v>24</v>
      </c>
      <c r="AC611" s="204">
        <v>11.184685932044632</v>
      </c>
      <c r="AD611" s="202">
        <v>147048</v>
      </c>
      <c r="AE611" s="202">
        <v>0</v>
      </c>
      <c r="AF611" s="276">
        <v>0</v>
      </c>
      <c r="AH611" s="227">
        <f t="shared" si="45"/>
        <v>0</v>
      </c>
      <c r="AI611" s="228">
        <f t="shared" si="46"/>
        <v>0</v>
      </c>
      <c r="AJ611" s="229">
        <f t="shared" si="47"/>
        <v>0</v>
      </c>
      <c r="AN611" s="138"/>
      <c r="AO611" s="138"/>
      <c r="AP611" s="138"/>
      <c r="AQ611" s="138"/>
      <c r="AR611" s="138"/>
      <c r="AS611" s="138"/>
      <c r="AT611" s="138"/>
      <c r="AU611" s="138"/>
    </row>
    <row r="612" spans="1:47" s="139" customFormat="1" ht="13.8" x14ac:dyDescent="0.3">
      <c r="A612" s="277">
        <v>487</v>
      </c>
      <c r="B612" s="211">
        <v>487049176</v>
      </c>
      <c r="C612" s="212" t="s">
        <v>284</v>
      </c>
      <c r="D612" s="211">
        <v>49</v>
      </c>
      <c r="E612" s="212" t="s">
        <v>96</v>
      </c>
      <c r="F612" s="211">
        <v>176</v>
      </c>
      <c r="G612" s="212" t="s">
        <v>29</v>
      </c>
      <c r="H612" s="297">
        <v>55</v>
      </c>
      <c r="I612" s="202">
        <v>11963</v>
      </c>
      <c r="J612" s="202">
        <v>4285</v>
      </c>
      <c r="K612" s="202">
        <v>0</v>
      </c>
      <c r="L612" s="202">
        <v>893</v>
      </c>
      <c r="M612" s="279">
        <v>17141</v>
      </c>
      <c r="O612" s="281">
        <v>0</v>
      </c>
      <c r="P612" s="282">
        <v>0</v>
      </c>
      <c r="Q612" s="205">
        <v>0.09</v>
      </c>
      <c r="R612" s="205">
        <v>7.6091028554494497E-2</v>
      </c>
      <c r="S612" s="272">
        <f t="shared" si="48"/>
        <v>0</v>
      </c>
      <c r="U612" s="287">
        <v>893640</v>
      </c>
      <c r="V612" s="288">
        <v>0</v>
      </c>
      <c r="W612" s="288">
        <v>0</v>
      </c>
      <c r="X612" s="288">
        <v>0</v>
      </c>
      <c r="Y612" s="288">
        <v>49115</v>
      </c>
      <c r="Z612" s="279">
        <f t="shared" si="49"/>
        <v>942755</v>
      </c>
      <c r="AB612" s="275">
        <v>0</v>
      </c>
      <c r="AC612" s="204">
        <v>0</v>
      </c>
      <c r="AD612" s="202">
        <v>0</v>
      </c>
      <c r="AE612" s="202">
        <v>0</v>
      </c>
      <c r="AF612" s="276">
        <v>0</v>
      </c>
      <c r="AH612" s="227">
        <f t="shared" si="45"/>
        <v>0</v>
      </c>
      <c r="AI612" s="228">
        <f t="shared" si="46"/>
        <v>0</v>
      </c>
      <c r="AJ612" s="229">
        <f t="shared" si="47"/>
        <v>0</v>
      </c>
      <c r="AN612" s="138"/>
      <c r="AO612" s="138"/>
      <c r="AP612" s="138"/>
      <c r="AQ612" s="138"/>
      <c r="AR612" s="138"/>
      <c r="AS612" s="138"/>
      <c r="AT612" s="138"/>
      <c r="AU612" s="138"/>
    </row>
    <row r="613" spans="1:47" s="139" customFormat="1" ht="13.8" x14ac:dyDescent="0.3">
      <c r="A613" s="277">
        <v>487</v>
      </c>
      <c r="B613" s="211">
        <v>487049178</v>
      </c>
      <c r="C613" s="212" t="s">
        <v>284</v>
      </c>
      <c r="D613" s="211">
        <v>49</v>
      </c>
      <c r="E613" s="212" t="s">
        <v>96</v>
      </c>
      <c r="F613" s="211">
        <v>178</v>
      </c>
      <c r="G613" s="212" t="s">
        <v>241</v>
      </c>
      <c r="H613" s="297">
        <v>1</v>
      </c>
      <c r="I613" s="202">
        <v>10256.723837520662</v>
      </c>
      <c r="J613" s="202">
        <v>561</v>
      </c>
      <c r="K613" s="202">
        <v>0</v>
      </c>
      <c r="L613" s="202">
        <v>893</v>
      </c>
      <c r="M613" s="279">
        <v>11710.723837520662</v>
      </c>
      <c r="O613" s="281">
        <v>0</v>
      </c>
      <c r="P613" s="282">
        <v>0</v>
      </c>
      <c r="Q613" s="205">
        <v>0.09</v>
      </c>
      <c r="R613" s="205">
        <v>5.6562206466308634E-2</v>
      </c>
      <c r="S613" s="272">
        <f t="shared" si="48"/>
        <v>0</v>
      </c>
      <c r="U613" s="287">
        <v>10818</v>
      </c>
      <c r="V613" s="288">
        <v>0</v>
      </c>
      <c r="W613" s="288">
        <v>0</v>
      </c>
      <c r="X613" s="288">
        <v>0</v>
      </c>
      <c r="Y613" s="288">
        <v>893</v>
      </c>
      <c r="Z613" s="279">
        <f t="shared" si="49"/>
        <v>11711</v>
      </c>
      <c r="AB613" s="275">
        <v>0</v>
      </c>
      <c r="AC613" s="204">
        <v>0</v>
      </c>
      <c r="AD613" s="202">
        <v>0</v>
      </c>
      <c r="AE613" s="202">
        <v>0</v>
      </c>
      <c r="AF613" s="276">
        <v>0</v>
      </c>
      <c r="AH613" s="227">
        <f t="shared" si="45"/>
        <v>0</v>
      </c>
      <c r="AI613" s="228">
        <f t="shared" si="46"/>
        <v>0</v>
      </c>
      <c r="AJ613" s="229">
        <f t="shared" si="47"/>
        <v>0</v>
      </c>
      <c r="AN613" s="138"/>
      <c r="AO613" s="138"/>
      <c r="AP613" s="138"/>
      <c r="AQ613" s="138"/>
      <c r="AR613" s="138"/>
      <c r="AS613" s="138"/>
      <c r="AT613" s="138"/>
      <c r="AU613" s="138"/>
    </row>
    <row r="614" spans="1:47" s="139" customFormat="1" ht="13.8" x14ac:dyDescent="0.3">
      <c r="A614" s="277">
        <v>487</v>
      </c>
      <c r="B614" s="211">
        <v>487049181</v>
      </c>
      <c r="C614" s="212" t="s">
        <v>284</v>
      </c>
      <c r="D614" s="211">
        <v>49</v>
      </c>
      <c r="E614" s="212" t="s">
        <v>96</v>
      </c>
      <c r="F614" s="211">
        <v>181</v>
      </c>
      <c r="G614" s="212" t="s">
        <v>105</v>
      </c>
      <c r="H614" s="297">
        <v>1</v>
      </c>
      <c r="I614" s="202">
        <v>11377.02377179523</v>
      </c>
      <c r="J614" s="202">
        <v>735</v>
      </c>
      <c r="K614" s="202">
        <v>0</v>
      </c>
      <c r="L614" s="202">
        <v>893</v>
      </c>
      <c r="M614" s="279">
        <v>13005.02377179523</v>
      </c>
      <c r="O614" s="281">
        <v>0</v>
      </c>
      <c r="P614" s="282">
        <v>0</v>
      </c>
      <c r="Q614" s="205">
        <v>0.09</v>
      </c>
      <c r="R614" s="205">
        <v>1.2964053022983042E-2</v>
      </c>
      <c r="S614" s="272">
        <f t="shared" si="48"/>
        <v>0</v>
      </c>
      <c r="U614" s="287">
        <v>12112</v>
      </c>
      <c r="V614" s="288">
        <v>0</v>
      </c>
      <c r="W614" s="288">
        <v>0</v>
      </c>
      <c r="X614" s="288">
        <v>0</v>
      </c>
      <c r="Y614" s="288">
        <v>893</v>
      </c>
      <c r="Z614" s="279">
        <f t="shared" si="49"/>
        <v>13005</v>
      </c>
      <c r="AB614" s="275">
        <v>0</v>
      </c>
      <c r="AC614" s="204">
        <v>0</v>
      </c>
      <c r="AD614" s="202">
        <v>0</v>
      </c>
      <c r="AE614" s="202">
        <v>0</v>
      </c>
      <c r="AF614" s="276">
        <v>0</v>
      </c>
      <c r="AH614" s="227">
        <f t="shared" si="45"/>
        <v>0</v>
      </c>
      <c r="AI614" s="228">
        <f t="shared" si="46"/>
        <v>0</v>
      </c>
      <c r="AJ614" s="229">
        <f t="shared" si="47"/>
        <v>0</v>
      </c>
      <c r="AN614" s="138"/>
      <c r="AO614" s="138"/>
      <c r="AP614" s="138"/>
      <c r="AQ614" s="138"/>
      <c r="AR614" s="138"/>
      <c r="AS614" s="138"/>
      <c r="AT614" s="138"/>
      <c r="AU614" s="138"/>
    </row>
    <row r="615" spans="1:47" s="139" customFormat="1" ht="13.8" x14ac:dyDescent="0.3">
      <c r="A615" s="277">
        <v>487</v>
      </c>
      <c r="B615" s="211">
        <v>487049211</v>
      </c>
      <c r="C615" s="212" t="s">
        <v>284</v>
      </c>
      <c r="D615" s="211">
        <v>49</v>
      </c>
      <c r="E615" s="212" t="s">
        <v>96</v>
      </c>
      <c r="F615" s="211">
        <v>211</v>
      </c>
      <c r="G615" s="212" t="s">
        <v>80</v>
      </c>
      <c r="H615" s="297">
        <v>1</v>
      </c>
      <c r="I615" s="202">
        <v>10922</v>
      </c>
      <c r="J615" s="202">
        <v>1854</v>
      </c>
      <c r="K615" s="202">
        <v>0</v>
      </c>
      <c r="L615" s="202">
        <v>893</v>
      </c>
      <c r="M615" s="279">
        <v>13669</v>
      </c>
      <c r="O615" s="281">
        <v>0</v>
      </c>
      <c r="P615" s="282">
        <v>0</v>
      </c>
      <c r="Q615" s="205">
        <v>0.09</v>
      </c>
      <c r="R615" s="205">
        <v>1.7195122173668032E-3</v>
      </c>
      <c r="S615" s="272">
        <f t="shared" si="48"/>
        <v>0</v>
      </c>
      <c r="U615" s="287">
        <v>12776</v>
      </c>
      <c r="V615" s="288">
        <v>0</v>
      </c>
      <c r="W615" s="288">
        <v>0</v>
      </c>
      <c r="X615" s="288">
        <v>0</v>
      </c>
      <c r="Y615" s="288">
        <v>893</v>
      </c>
      <c r="Z615" s="279">
        <f t="shared" si="49"/>
        <v>13669</v>
      </c>
      <c r="AB615" s="275">
        <v>0</v>
      </c>
      <c r="AC615" s="204">
        <v>0</v>
      </c>
      <c r="AD615" s="202">
        <v>0</v>
      </c>
      <c r="AE615" s="202">
        <v>0</v>
      </c>
      <c r="AF615" s="276">
        <v>0</v>
      </c>
      <c r="AH615" s="227">
        <f t="shared" si="45"/>
        <v>0</v>
      </c>
      <c r="AI615" s="228">
        <f t="shared" si="46"/>
        <v>0</v>
      </c>
      <c r="AJ615" s="229">
        <f t="shared" si="47"/>
        <v>0</v>
      </c>
      <c r="AN615" s="138"/>
      <c r="AO615" s="138"/>
      <c r="AP615" s="138"/>
      <c r="AQ615" s="138"/>
      <c r="AR615" s="138"/>
      <c r="AS615" s="138"/>
      <c r="AT615" s="138"/>
      <c r="AU615" s="138"/>
    </row>
    <row r="616" spans="1:47" s="139" customFormat="1" ht="13.8" x14ac:dyDescent="0.3">
      <c r="A616" s="277">
        <v>487</v>
      </c>
      <c r="B616" s="211">
        <v>487049243</v>
      </c>
      <c r="C616" s="212" t="s">
        <v>284</v>
      </c>
      <c r="D616" s="211">
        <v>49</v>
      </c>
      <c r="E616" s="212" t="s">
        <v>96</v>
      </c>
      <c r="F616" s="211">
        <v>243</v>
      </c>
      <c r="G616" s="212" t="s">
        <v>74</v>
      </c>
      <c r="H616" s="297">
        <v>1</v>
      </c>
      <c r="I616" s="202">
        <v>15250</v>
      </c>
      <c r="J616" s="202">
        <v>3169</v>
      </c>
      <c r="K616" s="202">
        <v>0</v>
      </c>
      <c r="L616" s="202">
        <v>893</v>
      </c>
      <c r="M616" s="279">
        <v>19312</v>
      </c>
      <c r="O616" s="281">
        <v>0</v>
      </c>
      <c r="P616" s="282">
        <v>0</v>
      </c>
      <c r="Q616" s="205">
        <v>0.09</v>
      </c>
      <c r="R616" s="205">
        <v>4.9857181903632123E-3</v>
      </c>
      <c r="S616" s="272">
        <f t="shared" si="48"/>
        <v>0</v>
      </c>
      <c r="U616" s="287">
        <v>18419</v>
      </c>
      <c r="V616" s="288">
        <v>0</v>
      </c>
      <c r="W616" s="288">
        <v>0</v>
      </c>
      <c r="X616" s="288">
        <v>0</v>
      </c>
      <c r="Y616" s="288">
        <v>893</v>
      </c>
      <c r="Z616" s="279">
        <f t="shared" si="49"/>
        <v>19312</v>
      </c>
      <c r="AB616" s="275">
        <v>0</v>
      </c>
      <c r="AC616" s="204">
        <v>0</v>
      </c>
      <c r="AD616" s="202">
        <v>0</v>
      </c>
      <c r="AE616" s="202">
        <v>0</v>
      </c>
      <c r="AF616" s="276">
        <v>0</v>
      </c>
      <c r="AH616" s="227">
        <f t="shared" si="45"/>
        <v>0</v>
      </c>
      <c r="AI616" s="228">
        <f t="shared" si="46"/>
        <v>0</v>
      </c>
      <c r="AJ616" s="229">
        <f t="shared" si="47"/>
        <v>0</v>
      </c>
      <c r="AN616" s="138"/>
      <c r="AO616" s="138"/>
      <c r="AP616" s="138"/>
      <c r="AQ616" s="138"/>
      <c r="AR616" s="138"/>
      <c r="AS616" s="138"/>
      <c r="AT616" s="138"/>
      <c r="AU616" s="138"/>
    </row>
    <row r="617" spans="1:47" s="139" customFormat="1" ht="13.8" x14ac:dyDescent="0.3">
      <c r="A617" s="277">
        <v>487</v>
      </c>
      <c r="B617" s="211">
        <v>487049244</v>
      </c>
      <c r="C617" s="212" t="s">
        <v>284</v>
      </c>
      <c r="D617" s="211">
        <v>49</v>
      </c>
      <c r="E617" s="212" t="s">
        <v>96</v>
      </c>
      <c r="F617" s="211">
        <v>244</v>
      </c>
      <c r="G617" s="212" t="s">
        <v>43</v>
      </c>
      <c r="H617" s="297">
        <v>13</v>
      </c>
      <c r="I617" s="202">
        <v>11390</v>
      </c>
      <c r="J617" s="202">
        <v>4448</v>
      </c>
      <c r="K617" s="202">
        <v>0</v>
      </c>
      <c r="L617" s="202">
        <v>893</v>
      </c>
      <c r="M617" s="279">
        <v>16731</v>
      </c>
      <c r="O617" s="281">
        <v>0</v>
      </c>
      <c r="P617" s="282">
        <v>0</v>
      </c>
      <c r="Q617" s="205">
        <v>0.18</v>
      </c>
      <c r="R617" s="205">
        <v>0.11013649821134344</v>
      </c>
      <c r="S617" s="272">
        <f t="shared" si="48"/>
        <v>0</v>
      </c>
      <c r="U617" s="287">
        <v>205894</v>
      </c>
      <c r="V617" s="288">
        <v>0</v>
      </c>
      <c r="W617" s="288">
        <v>0</v>
      </c>
      <c r="X617" s="288">
        <v>0</v>
      </c>
      <c r="Y617" s="288">
        <v>11609</v>
      </c>
      <c r="Z617" s="279">
        <f t="shared" si="49"/>
        <v>217503</v>
      </c>
      <c r="AB617" s="275">
        <v>7</v>
      </c>
      <c r="AC617" s="204">
        <v>0</v>
      </c>
      <c r="AD617" s="202">
        <v>0</v>
      </c>
      <c r="AE617" s="202">
        <v>0</v>
      </c>
      <c r="AF617" s="276">
        <v>0</v>
      </c>
      <c r="AH617" s="227">
        <f t="shared" si="45"/>
        <v>0</v>
      </c>
      <c r="AI617" s="228">
        <f t="shared" si="46"/>
        <v>0</v>
      </c>
      <c r="AJ617" s="229">
        <f t="shared" si="47"/>
        <v>0</v>
      </c>
      <c r="AN617" s="138"/>
      <c r="AO617" s="138"/>
      <c r="AP617" s="138"/>
      <c r="AQ617" s="138"/>
      <c r="AR617" s="138"/>
      <c r="AS617" s="138"/>
      <c r="AT617" s="138"/>
      <c r="AU617" s="138"/>
    </row>
    <row r="618" spans="1:47" s="139" customFormat="1" ht="13.8" x14ac:dyDescent="0.3">
      <c r="A618" s="277">
        <v>487</v>
      </c>
      <c r="B618" s="211">
        <v>487049246</v>
      </c>
      <c r="C618" s="212" t="s">
        <v>284</v>
      </c>
      <c r="D618" s="211">
        <v>49</v>
      </c>
      <c r="E618" s="212" t="s">
        <v>96</v>
      </c>
      <c r="F618" s="211">
        <v>246</v>
      </c>
      <c r="G618" s="212" t="s">
        <v>242</v>
      </c>
      <c r="H618" s="297">
        <v>1</v>
      </c>
      <c r="I618" s="202">
        <v>13387</v>
      </c>
      <c r="J618" s="202">
        <v>4912</v>
      </c>
      <c r="K618" s="202">
        <v>0</v>
      </c>
      <c r="L618" s="202">
        <v>893</v>
      </c>
      <c r="M618" s="279">
        <v>19192</v>
      </c>
      <c r="O618" s="281">
        <v>0</v>
      </c>
      <c r="P618" s="282">
        <v>0</v>
      </c>
      <c r="Q618" s="205">
        <v>0.09</v>
      </c>
      <c r="R618" s="205">
        <v>5.6803336704002892E-4</v>
      </c>
      <c r="S618" s="272">
        <f t="shared" si="48"/>
        <v>0</v>
      </c>
      <c r="U618" s="287">
        <v>18299</v>
      </c>
      <c r="V618" s="288">
        <v>0</v>
      </c>
      <c r="W618" s="288">
        <v>0</v>
      </c>
      <c r="X618" s="288">
        <v>0</v>
      </c>
      <c r="Y618" s="288">
        <v>893</v>
      </c>
      <c r="Z618" s="279">
        <f t="shared" si="49"/>
        <v>19192</v>
      </c>
      <c r="AB618" s="275">
        <v>0</v>
      </c>
      <c r="AC618" s="204">
        <v>0</v>
      </c>
      <c r="AD618" s="202">
        <v>0</v>
      </c>
      <c r="AE618" s="202">
        <v>0</v>
      </c>
      <c r="AF618" s="276">
        <v>0</v>
      </c>
      <c r="AH618" s="227">
        <f t="shared" si="45"/>
        <v>0</v>
      </c>
      <c r="AI618" s="228">
        <f t="shared" si="46"/>
        <v>0</v>
      </c>
      <c r="AJ618" s="229">
        <f t="shared" si="47"/>
        <v>0</v>
      </c>
      <c r="AN618" s="138"/>
      <c r="AO618" s="138"/>
      <c r="AP618" s="138"/>
      <c r="AQ618" s="138"/>
      <c r="AR618" s="138"/>
      <c r="AS618" s="138"/>
      <c r="AT618" s="138"/>
      <c r="AU618" s="138"/>
    </row>
    <row r="619" spans="1:47" s="139" customFormat="1" ht="13.8" x14ac:dyDescent="0.3">
      <c r="A619" s="277">
        <v>487</v>
      </c>
      <c r="B619" s="211">
        <v>487049248</v>
      </c>
      <c r="C619" s="212" t="s">
        <v>284</v>
      </c>
      <c r="D619" s="211">
        <v>49</v>
      </c>
      <c r="E619" s="212" t="s">
        <v>96</v>
      </c>
      <c r="F619" s="211">
        <v>248</v>
      </c>
      <c r="G619" s="212" t="s">
        <v>30</v>
      </c>
      <c r="H619" s="297">
        <v>13</v>
      </c>
      <c r="I619" s="202">
        <v>12206</v>
      </c>
      <c r="J619" s="202">
        <v>946</v>
      </c>
      <c r="K619" s="202">
        <v>0</v>
      </c>
      <c r="L619" s="202">
        <v>893</v>
      </c>
      <c r="M619" s="279">
        <v>14045</v>
      </c>
      <c r="O619" s="281">
        <v>0</v>
      </c>
      <c r="P619" s="282">
        <v>0</v>
      </c>
      <c r="Q619" s="205">
        <v>0.09</v>
      </c>
      <c r="R619" s="205">
        <v>4.9600993687720175E-2</v>
      </c>
      <c r="S619" s="272">
        <f t="shared" si="48"/>
        <v>0</v>
      </c>
      <c r="U619" s="287">
        <v>170976</v>
      </c>
      <c r="V619" s="288">
        <v>0</v>
      </c>
      <c r="W619" s="288">
        <v>0</v>
      </c>
      <c r="X619" s="288">
        <v>0</v>
      </c>
      <c r="Y619" s="288">
        <v>11609</v>
      </c>
      <c r="Z619" s="279">
        <f t="shared" si="49"/>
        <v>182585</v>
      </c>
      <c r="AB619" s="275">
        <v>0</v>
      </c>
      <c r="AC619" s="204">
        <v>0</v>
      </c>
      <c r="AD619" s="202">
        <v>0</v>
      </c>
      <c r="AE619" s="202">
        <v>0</v>
      </c>
      <c r="AF619" s="276">
        <v>0</v>
      </c>
      <c r="AH619" s="227">
        <f t="shared" si="45"/>
        <v>0</v>
      </c>
      <c r="AI619" s="228">
        <f t="shared" si="46"/>
        <v>0</v>
      </c>
      <c r="AJ619" s="229">
        <f t="shared" si="47"/>
        <v>0</v>
      </c>
      <c r="AN619" s="138"/>
      <c r="AO619" s="138"/>
      <c r="AP619" s="138"/>
      <c r="AQ619" s="138"/>
      <c r="AR619" s="138"/>
      <c r="AS619" s="138"/>
      <c r="AT619" s="138"/>
      <c r="AU619" s="138"/>
    </row>
    <row r="620" spans="1:47" s="139" customFormat="1" ht="13.8" x14ac:dyDescent="0.3">
      <c r="A620" s="277">
        <v>487</v>
      </c>
      <c r="B620" s="211">
        <v>487049262</v>
      </c>
      <c r="C620" s="212" t="s">
        <v>284</v>
      </c>
      <c r="D620" s="211">
        <v>49</v>
      </c>
      <c r="E620" s="212" t="s">
        <v>96</v>
      </c>
      <c r="F620" s="211">
        <v>262</v>
      </c>
      <c r="G620" s="212" t="s">
        <v>31</v>
      </c>
      <c r="H620" s="297">
        <v>10</v>
      </c>
      <c r="I620" s="202">
        <v>12226</v>
      </c>
      <c r="J620" s="202">
        <v>5735</v>
      </c>
      <c r="K620" s="202">
        <v>0</v>
      </c>
      <c r="L620" s="202">
        <v>893</v>
      </c>
      <c r="M620" s="279">
        <v>18854</v>
      </c>
      <c r="O620" s="281">
        <v>0</v>
      </c>
      <c r="P620" s="282">
        <v>0</v>
      </c>
      <c r="Q620" s="205">
        <v>0.09</v>
      </c>
      <c r="R620" s="205">
        <v>6.2729250969370418E-2</v>
      </c>
      <c r="S620" s="272">
        <f t="shared" si="48"/>
        <v>0</v>
      </c>
      <c r="U620" s="287">
        <v>179610</v>
      </c>
      <c r="V620" s="288">
        <v>0</v>
      </c>
      <c r="W620" s="288">
        <v>0</v>
      </c>
      <c r="X620" s="288">
        <v>0</v>
      </c>
      <c r="Y620" s="288">
        <v>8930</v>
      </c>
      <c r="Z620" s="279">
        <f t="shared" si="49"/>
        <v>188540</v>
      </c>
      <c r="AB620" s="275">
        <v>0</v>
      </c>
      <c r="AC620" s="204">
        <v>0</v>
      </c>
      <c r="AD620" s="202">
        <v>0</v>
      </c>
      <c r="AE620" s="202">
        <v>0</v>
      </c>
      <c r="AF620" s="276">
        <v>0</v>
      </c>
      <c r="AH620" s="227">
        <f t="shared" si="45"/>
        <v>0</v>
      </c>
      <c r="AI620" s="228">
        <f t="shared" si="46"/>
        <v>0</v>
      </c>
      <c r="AJ620" s="229">
        <f t="shared" si="47"/>
        <v>0</v>
      </c>
      <c r="AN620" s="138"/>
      <c r="AO620" s="138"/>
      <c r="AP620" s="138"/>
      <c r="AQ620" s="138"/>
      <c r="AR620" s="138"/>
      <c r="AS620" s="138"/>
      <c r="AT620" s="138"/>
      <c r="AU620" s="138"/>
    </row>
    <row r="621" spans="1:47" s="139" customFormat="1" ht="13.8" x14ac:dyDescent="0.3">
      <c r="A621" s="277">
        <v>487</v>
      </c>
      <c r="B621" s="211">
        <v>487049274</v>
      </c>
      <c r="C621" s="212" t="s">
        <v>284</v>
      </c>
      <c r="D621" s="211">
        <v>49</v>
      </c>
      <c r="E621" s="212" t="s">
        <v>96</v>
      </c>
      <c r="F621" s="211">
        <v>274</v>
      </c>
      <c r="G621" s="212" t="s">
        <v>81</v>
      </c>
      <c r="H621" s="297">
        <v>148</v>
      </c>
      <c r="I621" s="202">
        <v>11862</v>
      </c>
      <c r="J621" s="202">
        <v>5679</v>
      </c>
      <c r="K621" s="202">
        <v>0</v>
      </c>
      <c r="L621" s="202">
        <v>893</v>
      </c>
      <c r="M621" s="279">
        <v>18434</v>
      </c>
      <c r="O621" s="281">
        <v>0</v>
      </c>
      <c r="P621" s="282">
        <v>0</v>
      </c>
      <c r="Q621" s="205">
        <v>0.09</v>
      </c>
      <c r="R621" s="205">
        <v>7.2667299060483651E-2</v>
      </c>
      <c r="S621" s="272">
        <f t="shared" si="48"/>
        <v>0</v>
      </c>
      <c r="U621" s="287">
        <v>2596068</v>
      </c>
      <c r="V621" s="288">
        <v>0</v>
      </c>
      <c r="W621" s="288">
        <v>0</v>
      </c>
      <c r="X621" s="288">
        <v>0</v>
      </c>
      <c r="Y621" s="288">
        <v>132164</v>
      </c>
      <c r="Z621" s="279">
        <f t="shared" si="49"/>
        <v>2728232</v>
      </c>
      <c r="AB621" s="275">
        <v>0</v>
      </c>
      <c r="AC621" s="204">
        <v>0</v>
      </c>
      <c r="AD621" s="202">
        <v>0</v>
      </c>
      <c r="AE621" s="202">
        <v>0</v>
      </c>
      <c r="AF621" s="276">
        <v>0</v>
      </c>
      <c r="AH621" s="227">
        <f t="shared" si="45"/>
        <v>0</v>
      </c>
      <c r="AI621" s="228">
        <f t="shared" si="46"/>
        <v>0</v>
      </c>
      <c r="AJ621" s="229">
        <f t="shared" si="47"/>
        <v>0</v>
      </c>
      <c r="AN621" s="138"/>
      <c r="AO621" s="138"/>
      <c r="AP621" s="138"/>
      <c r="AQ621" s="138"/>
      <c r="AR621" s="138"/>
      <c r="AS621" s="138"/>
      <c r="AT621" s="138"/>
      <c r="AU621" s="138"/>
    </row>
    <row r="622" spans="1:47" s="139" customFormat="1" ht="13.8" x14ac:dyDescent="0.3">
      <c r="A622" s="277">
        <v>487</v>
      </c>
      <c r="B622" s="211">
        <v>487049284</v>
      </c>
      <c r="C622" s="212" t="s">
        <v>284</v>
      </c>
      <c r="D622" s="211">
        <v>49</v>
      </c>
      <c r="E622" s="212" t="s">
        <v>96</v>
      </c>
      <c r="F622" s="211">
        <v>284</v>
      </c>
      <c r="G622" s="212" t="s">
        <v>163</v>
      </c>
      <c r="H622" s="297">
        <v>1</v>
      </c>
      <c r="I622" s="202">
        <v>10922</v>
      </c>
      <c r="J622" s="202">
        <v>4741</v>
      </c>
      <c r="K622" s="202">
        <v>0</v>
      </c>
      <c r="L622" s="202">
        <v>893</v>
      </c>
      <c r="M622" s="279">
        <v>16556</v>
      </c>
      <c r="O622" s="281">
        <v>0</v>
      </c>
      <c r="P622" s="282">
        <v>0</v>
      </c>
      <c r="Q622" s="205">
        <v>0.09</v>
      </c>
      <c r="R622" s="205">
        <v>3.1817712769095334E-2</v>
      </c>
      <c r="S622" s="272">
        <f t="shared" si="48"/>
        <v>0</v>
      </c>
      <c r="U622" s="287">
        <v>15663</v>
      </c>
      <c r="V622" s="288">
        <v>0</v>
      </c>
      <c r="W622" s="288">
        <v>0</v>
      </c>
      <c r="X622" s="288">
        <v>0</v>
      </c>
      <c r="Y622" s="288">
        <v>893</v>
      </c>
      <c r="Z622" s="279">
        <f t="shared" si="49"/>
        <v>16556</v>
      </c>
      <c r="AB622" s="275">
        <v>0</v>
      </c>
      <c r="AC622" s="204">
        <v>0</v>
      </c>
      <c r="AD622" s="202">
        <v>0</v>
      </c>
      <c r="AE622" s="202">
        <v>0</v>
      </c>
      <c r="AF622" s="276">
        <v>0</v>
      </c>
      <c r="AH622" s="227">
        <f t="shared" si="45"/>
        <v>0</v>
      </c>
      <c r="AI622" s="228">
        <f t="shared" si="46"/>
        <v>0</v>
      </c>
      <c r="AJ622" s="229">
        <f t="shared" si="47"/>
        <v>0</v>
      </c>
      <c r="AN622" s="138"/>
      <c r="AO622" s="138"/>
      <c r="AP622" s="138"/>
      <c r="AQ622" s="138"/>
      <c r="AR622" s="138"/>
      <c r="AS622" s="138"/>
      <c r="AT622" s="138"/>
      <c r="AU622" s="138"/>
    </row>
    <row r="623" spans="1:47" s="139" customFormat="1" ht="13.8" x14ac:dyDescent="0.3">
      <c r="A623" s="277">
        <v>487</v>
      </c>
      <c r="B623" s="211">
        <v>487049308</v>
      </c>
      <c r="C623" s="212" t="s">
        <v>284</v>
      </c>
      <c r="D623" s="211">
        <v>49</v>
      </c>
      <c r="E623" s="212" t="s">
        <v>96</v>
      </c>
      <c r="F623" s="211">
        <v>308</v>
      </c>
      <c r="G623" s="212" t="s">
        <v>32</v>
      </c>
      <c r="H623" s="297">
        <v>4</v>
      </c>
      <c r="I623" s="202">
        <v>12321</v>
      </c>
      <c r="J623" s="202">
        <v>6616</v>
      </c>
      <c r="K623" s="202">
        <v>0</v>
      </c>
      <c r="L623" s="202">
        <v>893</v>
      </c>
      <c r="M623" s="279">
        <v>19830</v>
      </c>
      <c r="O623" s="281">
        <v>0</v>
      </c>
      <c r="P623" s="282">
        <v>0</v>
      </c>
      <c r="Q623" s="205">
        <v>0.09</v>
      </c>
      <c r="R623" s="205">
        <v>2.3641882717250402E-3</v>
      </c>
      <c r="S623" s="272">
        <f t="shared" si="48"/>
        <v>0</v>
      </c>
      <c r="U623" s="287">
        <v>75748</v>
      </c>
      <c r="V623" s="288">
        <v>0</v>
      </c>
      <c r="W623" s="288">
        <v>0</v>
      </c>
      <c r="X623" s="288">
        <v>0</v>
      </c>
      <c r="Y623" s="288">
        <v>3572</v>
      </c>
      <c r="Z623" s="279">
        <f t="shared" si="49"/>
        <v>79320</v>
      </c>
      <c r="AB623" s="275">
        <v>0</v>
      </c>
      <c r="AC623" s="204">
        <v>0</v>
      </c>
      <c r="AD623" s="202">
        <v>0</v>
      </c>
      <c r="AE623" s="202">
        <v>0</v>
      </c>
      <c r="AF623" s="276">
        <v>0</v>
      </c>
      <c r="AH623" s="227">
        <f t="shared" si="45"/>
        <v>0</v>
      </c>
      <c r="AI623" s="228">
        <f t="shared" si="46"/>
        <v>0</v>
      </c>
      <c r="AJ623" s="229">
        <f t="shared" si="47"/>
        <v>0</v>
      </c>
      <c r="AN623" s="138"/>
      <c r="AO623" s="138"/>
      <c r="AP623" s="138"/>
      <c r="AQ623" s="138"/>
      <c r="AR623" s="138"/>
      <c r="AS623" s="138"/>
      <c r="AT623" s="138"/>
      <c r="AU623" s="138"/>
    </row>
    <row r="624" spans="1:47" s="139" customFormat="1" ht="13.8" x14ac:dyDescent="0.3">
      <c r="A624" s="277">
        <v>487</v>
      </c>
      <c r="B624" s="211">
        <v>487049314</v>
      </c>
      <c r="C624" s="212" t="s">
        <v>284</v>
      </c>
      <c r="D624" s="211">
        <v>49</v>
      </c>
      <c r="E624" s="212" t="s">
        <v>96</v>
      </c>
      <c r="F624" s="211">
        <v>314</v>
      </c>
      <c r="G624" s="212" t="s">
        <v>46</v>
      </c>
      <c r="H624" s="297">
        <v>2</v>
      </c>
      <c r="I624" s="202">
        <v>12011</v>
      </c>
      <c r="J624" s="202">
        <v>9988</v>
      </c>
      <c r="K624" s="202">
        <v>0</v>
      </c>
      <c r="L624" s="202">
        <v>893</v>
      </c>
      <c r="M624" s="279">
        <v>22892</v>
      </c>
      <c r="O624" s="281">
        <v>0</v>
      </c>
      <c r="P624" s="282">
        <v>0</v>
      </c>
      <c r="Q624" s="205">
        <v>0.09</v>
      </c>
      <c r="R624" s="205">
        <v>2.0807861007599376E-3</v>
      </c>
      <c r="S624" s="272">
        <f t="shared" si="48"/>
        <v>0</v>
      </c>
      <c r="U624" s="287">
        <v>43998</v>
      </c>
      <c r="V624" s="288">
        <v>0</v>
      </c>
      <c r="W624" s="288">
        <v>0</v>
      </c>
      <c r="X624" s="288">
        <v>0</v>
      </c>
      <c r="Y624" s="288">
        <v>1786</v>
      </c>
      <c r="Z624" s="279">
        <f t="shared" si="49"/>
        <v>45784</v>
      </c>
      <c r="AB624" s="275">
        <v>0</v>
      </c>
      <c r="AC624" s="204">
        <v>0</v>
      </c>
      <c r="AD624" s="202">
        <v>0</v>
      </c>
      <c r="AE624" s="202">
        <v>0</v>
      </c>
      <c r="AF624" s="276">
        <v>0</v>
      </c>
      <c r="AH624" s="227">
        <f t="shared" si="45"/>
        <v>0</v>
      </c>
      <c r="AI624" s="228">
        <f t="shared" si="46"/>
        <v>0</v>
      </c>
      <c r="AJ624" s="229">
        <f t="shared" si="47"/>
        <v>0</v>
      </c>
      <c r="AN624" s="138"/>
      <c r="AO624" s="138"/>
      <c r="AP624" s="138"/>
      <c r="AQ624" s="138"/>
      <c r="AR624" s="138"/>
      <c r="AS624" s="138"/>
      <c r="AT624" s="138"/>
      <c r="AU624" s="138"/>
    </row>
    <row r="625" spans="1:47" s="139" customFormat="1" ht="13.8" x14ac:dyDescent="0.3">
      <c r="A625" s="277">
        <v>487</v>
      </c>
      <c r="B625" s="211">
        <v>487049347</v>
      </c>
      <c r="C625" s="212" t="s">
        <v>284</v>
      </c>
      <c r="D625" s="211">
        <v>49</v>
      </c>
      <c r="E625" s="212" t="s">
        <v>96</v>
      </c>
      <c r="F625" s="211">
        <v>347</v>
      </c>
      <c r="G625" s="212" t="s">
        <v>106</v>
      </c>
      <c r="H625" s="297">
        <v>3</v>
      </c>
      <c r="I625" s="202">
        <v>12566</v>
      </c>
      <c r="J625" s="202">
        <v>5678</v>
      </c>
      <c r="K625" s="202">
        <v>0</v>
      </c>
      <c r="L625" s="202">
        <v>893</v>
      </c>
      <c r="M625" s="279">
        <v>19137</v>
      </c>
      <c r="O625" s="281">
        <v>0</v>
      </c>
      <c r="P625" s="282">
        <v>0</v>
      </c>
      <c r="Q625" s="205">
        <v>0.09</v>
      </c>
      <c r="R625" s="205">
        <v>4.4824013556886656E-3</v>
      </c>
      <c r="S625" s="272">
        <f t="shared" si="48"/>
        <v>0</v>
      </c>
      <c r="U625" s="287">
        <v>54732</v>
      </c>
      <c r="V625" s="288">
        <v>0</v>
      </c>
      <c r="W625" s="288">
        <v>0</v>
      </c>
      <c r="X625" s="288">
        <v>0</v>
      </c>
      <c r="Y625" s="288">
        <v>2679</v>
      </c>
      <c r="Z625" s="279">
        <f t="shared" si="49"/>
        <v>57411</v>
      </c>
      <c r="AB625" s="275">
        <v>0</v>
      </c>
      <c r="AC625" s="204">
        <v>0</v>
      </c>
      <c r="AD625" s="202">
        <v>0</v>
      </c>
      <c r="AE625" s="202">
        <v>0</v>
      </c>
      <c r="AF625" s="276">
        <v>0</v>
      </c>
      <c r="AH625" s="227">
        <f t="shared" si="45"/>
        <v>0</v>
      </c>
      <c r="AI625" s="228">
        <f t="shared" si="46"/>
        <v>0</v>
      </c>
      <c r="AJ625" s="229">
        <f t="shared" si="47"/>
        <v>0</v>
      </c>
      <c r="AN625" s="138"/>
      <c r="AO625" s="138"/>
      <c r="AP625" s="138"/>
      <c r="AQ625" s="138"/>
      <c r="AR625" s="138"/>
      <c r="AS625" s="138"/>
      <c r="AT625" s="138"/>
      <c r="AU625" s="138"/>
    </row>
    <row r="626" spans="1:47" s="139" customFormat="1" ht="13.8" x14ac:dyDescent="0.3">
      <c r="A626" s="277">
        <v>487</v>
      </c>
      <c r="B626" s="211">
        <v>487274010</v>
      </c>
      <c r="C626" s="212" t="s">
        <v>284</v>
      </c>
      <c r="D626" s="211">
        <v>274</v>
      </c>
      <c r="E626" s="212" t="s">
        <v>81</v>
      </c>
      <c r="F626" s="211">
        <v>10</v>
      </c>
      <c r="G626" s="212" t="s">
        <v>99</v>
      </c>
      <c r="H626" s="297">
        <v>3</v>
      </c>
      <c r="I626" s="202">
        <v>10026.437449628347</v>
      </c>
      <c r="J626" s="202">
        <v>3308</v>
      </c>
      <c r="K626" s="202">
        <v>0</v>
      </c>
      <c r="L626" s="202">
        <v>893</v>
      </c>
      <c r="M626" s="279">
        <v>14227.437449628347</v>
      </c>
      <c r="O626" s="281">
        <v>0</v>
      </c>
      <c r="P626" s="282">
        <v>0</v>
      </c>
      <c r="Q626" s="205">
        <v>0.09</v>
      </c>
      <c r="R626" s="205">
        <v>1.5117767519426143E-3</v>
      </c>
      <c r="S626" s="272">
        <f t="shared" si="48"/>
        <v>0</v>
      </c>
      <c r="U626" s="287">
        <v>40002</v>
      </c>
      <c r="V626" s="288">
        <v>0</v>
      </c>
      <c r="W626" s="288">
        <v>0</v>
      </c>
      <c r="X626" s="288">
        <v>0</v>
      </c>
      <c r="Y626" s="288">
        <v>2679</v>
      </c>
      <c r="Z626" s="279">
        <f t="shared" si="49"/>
        <v>42681</v>
      </c>
      <c r="AB626" s="275">
        <v>0</v>
      </c>
      <c r="AC626" s="204">
        <v>0</v>
      </c>
      <c r="AD626" s="202">
        <v>0</v>
      </c>
      <c r="AE626" s="202">
        <v>0</v>
      </c>
      <c r="AF626" s="276">
        <v>0</v>
      </c>
      <c r="AH626" s="227">
        <f t="shared" si="45"/>
        <v>0</v>
      </c>
      <c r="AI626" s="228">
        <f t="shared" si="46"/>
        <v>0</v>
      </c>
      <c r="AJ626" s="229">
        <f t="shared" si="47"/>
        <v>0</v>
      </c>
      <c r="AN626" s="138"/>
      <c r="AO626" s="138"/>
      <c r="AP626" s="138"/>
      <c r="AQ626" s="138"/>
      <c r="AR626" s="138"/>
      <c r="AS626" s="138"/>
      <c r="AT626" s="138"/>
      <c r="AU626" s="138"/>
    </row>
    <row r="627" spans="1:47" s="139" customFormat="1" ht="13.8" x14ac:dyDescent="0.3">
      <c r="A627" s="277">
        <v>487</v>
      </c>
      <c r="B627" s="211">
        <v>487274031</v>
      </c>
      <c r="C627" s="212" t="s">
        <v>284</v>
      </c>
      <c r="D627" s="211">
        <v>274</v>
      </c>
      <c r="E627" s="212" t="s">
        <v>81</v>
      </c>
      <c r="F627" s="211">
        <v>31</v>
      </c>
      <c r="G627" s="212" t="s">
        <v>101</v>
      </c>
      <c r="H627" s="297">
        <v>2</v>
      </c>
      <c r="I627" s="202">
        <v>11623</v>
      </c>
      <c r="J627" s="202">
        <v>5541</v>
      </c>
      <c r="K627" s="202">
        <v>0</v>
      </c>
      <c r="L627" s="202">
        <v>893</v>
      </c>
      <c r="M627" s="279">
        <v>18057</v>
      </c>
      <c r="O627" s="281">
        <v>0</v>
      </c>
      <c r="P627" s="282">
        <v>0</v>
      </c>
      <c r="Q627" s="205">
        <v>0.09</v>
      </c>
      <c r="R627" s="205">
        <v>2.6379471872042089E-2</v>
      </c>
      <c r="S627" s="272">
        <f t="shared" si="48"/>
        <v>0</v>
      </c>
      <c r="U627" s="287">
        <v>34328</v>
      </c>
      <c r="V627" s="288">
        <v>0</v>
      </c>
      <c r="W627" s="288">
        <v>0</v>
      </c>
      <c r="X627" s="288">
        <v>0</v>
      </c>
      <c r="Y627" s="288">
        <v>1786</v>
      </c>
      <c r="Z627" s="279">
        <f t="shared" si="49"/>
        <v>36114</v>
      </c>
      <c r="AB627" s="275">
        <v>0</v>
      </c>
      <c r="AC627" s="204">
        <v>0</v>
      </c>
      <c r="AD627" s="202">
        <v>0</v>
      </c>
      <c r="AE627" s="202">
        <v>0</v>
      </c>
      <c r="AF627" s="276">
        <v>0</v>
      </c>
      <c r="AH627" s="227">
        <f t="shared" si="45"/>
        <v>0</v>
      </c>
      <c r="AI627" s="228">
        <f t="shared" si="46"/>
        <v>0</v>
      </c>
      <c r="AJ627" s="229">
        <f t="shared" si="47"/>
        <v>0</v>
      </c>
      <c r="AN627" s="138"/>
      <c r="AO627" s="138"/>
      <c r="AP627" s="138"/>
      <c r="AQ627" s="138"/>
      <c r="AR627" s="138"/>
      <c r="AS627" s="138"/>
      <c r="AT627" s="138"/>
      <c r="AU627" s="138"/>
    </row>
    <row r="628" spans="1:47" s="139" customFormat="1" ht="13.8" x14ac:dyDescent="0.3">
      <c r="A628" s="277">
        <v>487</v>
      </c>
      <c r="B628" s="211">
        <v>487274035</v>
      </c>
      <c r="C628" s="212" t="s">
        <v>284</v>
      </c>
      <c r="D628" s="211">
        <v>274</v>
      </c>
      <c r="E628" s="212" t="s">
        <v>81</v>
      </c>
      <c r="F628" s="211">
        <v>35</v>
      </c>
      <c r="G628" s="212" t="s">
        <v>22</v>
      </c>
      <c r="H628" s="297">
        <v>22</v>
      </c>
      <c r="I628" s="202">
        <v>11728</v>
      </c>
      <c r="J628" s="202">
        <v>4050</v>
      </c>
      <c r="K628" s="202">
        <v>0</v>
      </c>
      <c r="L628" s="202">
        <v>893</v>
      </c>
      <c r="M628" s="279">
        <v>16671</v>
      </c>
      <c r="O628" s="281">
        <v>0</v>
      </c>
      <c r="P628" s="282">
        <v>0</v>
      </c>
      <c r="Q628" s="205">
        <v>0.18</v>
      </c>
      <c r="R628" s="205">
        <v>0.15096254097872849</v>
      </c>
      <c r="S628" s="272">
        <f t="shared" si="48"/>
        <v>0</v>
      </c>
      <c r="U628" s="287">
        <v>347116</v>
      </c>
      <c r="V628" s="288">
        <v>0</v>
      </c>
      <c r="W628" s="288">
        <v>0</v>
      </c>
      <c r="X628" s="288">
        <v>0</v>
      </c>
      <c r="Y628" s="288">
        <v>19646</v>
      </c>
      <c r="Z628" s="279">
        <f t="shared" si="49"/>
        <v>366762</v>
      </c>
      <c r="AB628" s="275">
        <v>0</v>
      </c>
      <c r="AC628" s="204">
        <v>0</v>
      </c>
      <c r="AD628" s="202">
        <v>0</v>
      </c>
      <c r="AE628" s="202">
        <v>0</v>
      </c>
      <c r="AF628" s="276">
        <v>0</v>
      </c>
      <c r="AH628" s="227">
        <f t="shared" si="45"/>
        <v>0</v>
      </c>
      <c r="AI628" s="228">
        <f t="shared" si="46"/>
        <v>0</v>
      </c>
      <c r="AJ628" s="229">
        <f t="shared" si="47"/>
        <v>0</v>
      </c>
      <c r="AN628" s="138"/>
      <c r="AO628" s="138"/>
      <c r="AP628" s="138"/>
      <c r="AQ628" s="138"/>
      <c r="AR628" s="138"/>
      <c r="AS628" s="138"/>
      <c r="AT628" s="138"/>
      <c r="AU628" s="138"/>
    </row>
    <row r="629" spans="1:47" s="139" customFormat="1" ht="13.8" x14ac:dyDescent="0.3">
      <c r="A629" s="277">
        <v>487</v>
      </c>
      <c r="B629" s="211">
        <v>487274040</v>
      </c>
      <c r="C629" s="212" t="s">
        <v>284</v>
      </c>
      <c r="D629" s="211">
        <v>274</v>
      </c>
      <c r="E629" s="212" t="s">
        <v>81</v>
      </c>
      <c r="F629" s="211">
        <v>40</v>
      </c>
      <c r="G629" s="212" t="s">
        <v>95</v>
      </c>
      <c r="H629" s="297">
        <v>1</v>
      </c>
      <c r="I629" s="202">
        <v>10631.419344501584</v>
      </c>
      <c r="J629" s="202">
        <v>2786</v>
      </c>
      <c r="K629" s="202">
        <v>0</v>
      </c>
      <c r="L629" s="202">
        <v>893</v>
      </c>
      <c r="M629" s="279">
        <v>14310.419344501584</v>
      </c>
      <c r="O629" s="281">
        <v>0</v>
      </c>
      <c r="P629" s="282">
        <v>0</v>
      </c>
      <c r="Q629" s="205">
        <v>0.09</v>
      </c>
      <c r="R629" s="205">
        <v>3.1011652562898508E-3</v>
      </c>
      <c r="S629" s="272">
        <f t="shared" si="48"/>
        <v>0</v>
      </c>
      <c r="U629" s="287">
        <v>13417</v>
      </c>
      <c r="V629" s="288">
        <v>0</v>
      </c>
      <c r="W629" s="288">
        <v>0</v>
      </c>
      <c r="X629" s="288">
        <v>0</v>
      </c>
      <c r="Y629" s="288">
        <v>893</v>
      </c>
      <c r="Z629" s="279">
        <f t="shared" si="49"/>
        <v>14310</v>
      </c>
      <c r="AB629" s="275">
        <v>0</v>
      </c>
      <c r="AC629" s="204">
        <v>0</v>
      </c>
      <c r="AD629" s="202">
        <v>0</v>
      </c>
      <c r="AE629" s="202">
        <v>0</v>
      </c>
      <c r="AF629" s="276">
        <v>0</v>
      </c>
      <c r="AH629" s="227">
        <f t="shared" si="45"/>
        <v>0</v>
      </c>
      <c r="AI629" s="228">
        <f t="shared" si="46"/>
        <v>0</v>
      </c>
      <c r="AJ629" s="229">
        <f t="shared" si="47"/>
        <v>0</v>
      </c>
      <c r="AN629" s="138"/>
      <c r="AO629" s="138"/>
      <c r="AP629" s="138"/>
      <c r="AQ629" s="138"/>
      <c r="AR629" s="138"/>
      <c r="AS629" s="138"/>
      <c r="AT629" s="138"/>
      <c r="AU629" s="138"/>
    </row>
    <row r="630" spans="1:47" s="139" customFormat="1" ht="13.8" x14ac:dyDescent="0.3">
      <c r="A630" s="277">
        <v>487</v>
      </c>
      <c r="B630" s="211">
        <v>487274044</v>
      </c>
      <c r="C630" s="212" t="s">
        <v>284</v>
      </c>
      <c r="D630" s="211">
        <v>274</v>
      </c>
      <c r="E630" s="212" t="s">
        <v>81</v>
      </c>
      <c r="F630" s="211">
        <v>44</v>
      </c>
      <c r="G630" s="212" t="s">
        <v>35</v>
      </c>
      <c r="H630" s="297">
        <v>1</v>
      </c>
      <c r="I630" s="202">
        <v>8825</v>
      </c>
      <c r="J630" s="202">
        <v>202</v>
      </c>
      <c r="K630" s="202">
        <v>0</v>
      </c>
      <c r="L630" s="202">
        <v>893</v>
      </c>
      <c r="M630" s="279">
        <v>9920</v>
      </c>
      <c r="O630" s="281">
        <v>0</v>
      </c>
      <c r="P630" s="282">
        <v>0</v>
      </c>
      <c r="Q630" s="205">
        <v>0.09</v>
      </c>
      <c r="R630" s="205">
        <v>5.7376212232234096E-2</v>
      </c>
      <c r="S630" s="272">
        <f t="shared" si="48"/>
        <v>0</v>
      </c>
      <c r="U630" s="287">
        <v>9027</v>
      </c>
      <c r="V630" s="288">
        <v>0</v>
      </c>
      <c r="W630" s="288">
        <v>0</v>
      </c>
      <c r="X630" s="288">
        <v>0</v>
      </c>
      <c r="Y630" s="288">
        <v>893</v>
      </c>
      <c r="Z630" s="279">
        <f t="shared" si="49"/>
        <v>9920</v>
      </c>
      <c r="AB630" s="275">
        <v>0</v>
      </c>
      <c r="AC630" s="204">
        <v>0</v>
      </c>
      <c r="AD630" s="202">
        <v>0</v>
      </c>
      <c r="AE630" s="202">
        <v>0</v>
      </c>
      <c r="AF630" s="276">
        <v>0</v>
      </c>
      <c r="AH630" s="227">
        <f t="shared" si="45"/>
        <v>0</v>
      </c>
      <c r="AI630" s="228">
        <f t="shared" si="46"/>
        <v>0</v>
      </c>
      <c r="AJ630" s="229">
        <f t="shared" si="47"/>
        <v>0</v>
      </c>
      <c r="AN630" s="138"/>
      <c r="AO630" s="138"/>
      <c r="AP630" s="138"/>
      <c r="AQ630" s="138"/>
      <c r="AR630" s="138"/>
      <c r="AS630" s="138"/>
      <c r="AT630" s="138"/>
      <c r="AU630" s="138"/>
    </row>
    <row r="631" spans="1:47" s="139" customFormat="1" ht="13.8" x14ac:dyDescent="0.3">
      <c r="A631" s="277">
        <v>487</v>
      </c>
      <c r="B631" s="211">
        <v>487274046</v>
      </c>
      <c r="C631" s="212" t="s">
        <v>284</v>
      </c>
      <c r="D631" s="211">
        <v>274</v>
      </c>
      <c r="E631" s="212" t="s">
        <v>81</v>
      </c>
      <c r="F631" s="211">
        <v>46</v>
      </c>
      <c r="G631" s="212" t="s">
        <v>36</v>
      </c>
      <c r="H631" s="297">
        <v>1</v>
      </c>
      <c r="I631" s="202">
        <v>13109</v>
      </c>
      <c r="J631" s="202">
        <v>9963</v>
      </c>
      <c r="K631" s="202">
        <v>0</v>
      </c>
      <c r="L631" s="202">
        <v>893</v>
      </c>
      <c r="M631" s="279">
        <v>23965</v>
      </c>
      <c r="O631" s="281">
        <v>0</v>
      </c>
      <c r="P631" s="282">
        <v>0</v>
      </c>
      <c r="Q631" s="205">
        <v>0.09</v>
      </c>
      <c r="R631" s="205">
        <v>0.27064942212788823</v>
      </c>
      <c r="S631" s="272">
        <f t="shared" si="48"/>
        <v>0</v>
      </c>
      <c r="U631" s="287">
        <v>23072</v>
      </c>
      <c r="V631" s="288">
        <v>0</v>
      </c>
      <c r="W631" s="288">
        <v>0</v>
      </c>
      <c r="X631" s="288">
        <v>0</v>
      </c>
      <c r="Y631" s="288">
        <v>893</v>
      </c>
      <c r="Z631" s="279">
        <f t="shared" si="49"/>
        <v>23965</v>
      </c>
      <c r="AB631" s="275">
        <v>0</v>
      </c>
      <c r="AC631" s="204">
        <v>0</v>
      </c>
      <c r="AD631" s="202">
        <v>0</v>
      </c>
      <c r="AE631" s="202">
        <v>0</v>
      </c>
      <c r="AF631" s="276">
        <v>0</v>
      </c>
      <c r="AH631" s="227">
        <f t="shared" si="45"/>
        <v>0</v>
      </c>
      <c r="AI631" s="228">
        <f t="shared" si="46"/>
        <v>0</v>
      </c>
      <c r="AJ631" s="229">
        <f t="shared" si="47"/>
        <v>0</v>
      </c>
      <c r="AN631" s="138"/>
      <c r="AO631" s="138"/>
      <c r="AP631" s="138"/>
      <c r="AQ631" s="138"/>
      <c r="AR631" s="138"/>
      <c r="AS631" s="138"/>
      <c r="AT631" s="138"/>
      <c r="AU631" s="138"/>
    </row>
    <row r="632" spans="1:47" s="139" customFormat="1" ht="13.8" x14ac:dyDescent="0.3">
      <c r="A632" s="277">
        <v>487</v>
      </c>
      <c r="B632" s="211">
        <v>487274048</v>
      </c>
      <c r="C632" s="212" t="s">
        <v>284</v>
      </c>
      <c r="D632" s="211">
        <v>274</v>
      </c>
      <c r="E632" s="212" t="s">
        <v>81</v>
      </c>
      <c r="F632" s="211">
        <v>48</v>
      </c>
      <c r="G632" s="212" t="s">
        <v>152</v>
      </c>
      <c r="H632" s="297">
        <v>2</v>
      </c>
      <c r="I632" s="202">
        <v>9001</v>
      </c>
      <c r="J632" s="202">
        <v>7257</v>
      </c>
      <c r="K632" s="202">
        <v>0</v>
      </c>
      <c r="L632" s="202">
        <v>893</v>
      </c>
      <c r="M632" s="279">
        <v>17151</v>
      </c>
      <c r="O632" s="281">
        <v>0</v>
      </c>
      <c r="P632" s="282">
        <v>0</v>
      </c>
      <c r="Q632" s="205">
        <v>0.09</v>
      </c>
      <c r="R632" s="205">
        <v>1.2089259415344539E-3</v>
      </c>
      <c r="S632" s="272">
        <f t="shared" si="48"/>
        <v>0</v>
      </c>
      <c r="U632" s="287">
        <v>32516</v>
      </c>
      <c r="V632" s="288">
        <v>0</v>
      </c>
      <c r="W632" s="288">
        <v>0</v>
      </c>
      <c r="X632" s="288">
        <v>0</v>
      </c>
      <c r="Y632" s="288">
        <v>1786</v>
      </c>
      <c r="Z632" s="279">
        <f t="shared" si="49"/>
        <v>34302</v>
      </c>
      <c r="AB632" s="275">
        <v>0</v>
      </c>
      <c r="AC632" s="204">
        <v>0</v>
      </c>
      <c r="AD632" s="202">
        <v>0</v>
      </c>
      <c r="AE632" s="202">
        <v>0</v>
      </c>
      <c r="AF632" s="276">
        <v>0</v>
      </c>
      <c r="AH632" s="227">
        <f t="shared" si="45"/>
        <v>0</v>
      </c>
      <c r="AI632" s="228">
        <f t="shared" si="46"/>
        <v>0</v>
      </c>
      <c r="AJ632" s="229">
        <f t="shared" si="47"/>
        <v>0</v>
      </c>
      <c r="AN632" s="138"/>
      <c r="AO632" s="138"/>
      <c r="AP632" s="138"/>
      <c r="AQ632" s="138"/>
      <c r="AR632" s="138"/>
      <c r="AS632" s="138"/>
      <c r="AT632" s="138"/>
      <c r="AU632" s="138"/>
    </row>
    <row r="633" spans="1:47" s="139" customFormat="1" ht="13.8" x14ac:dyDescent="0.3">
      <c r="A633" s="277">
        <v>487</v>
      </c>
      <c r="B633" s="211">
        <v>487274049</v>
      </c>
      <c r="C633" s="212" t="s">
        <v>284</v>
      </c>
      <c r="D633" s="211">
        <v>274</v>
      </c>
      <c r="E633" s="212" t="s">
        <v>81</v>
      </c>
      <c r="F633" s="211">
        <v>49</v>
      </c>
      <c r="G633" s="212" t="s">
        <v>96</v>
      </c>
      <c r="H633" s="297">
        <v>88</v>
      </c>
      <c r="I633" s="202">
        <v>11866</v>
      </c>
      <c r="J633" s="202">
        <v>14953</v>
      </c>
      <c r="K633" s="202">
        <v>0</v>
      </c>
      <c r="L633" s="202">
        <v>893</v>
      </c>
      <c r="M633" s="279">
        <v>27712</v>
      </c>
      <c r="O633" s="281">
        <v>0</v>
      </c>
      <c r="P633" s="282">
        <v>0</v>
      </c>
      <c r="Q633" s="205">
        <v>0.09</v>
      </c>
      <c r="R633" s="205">
        <v>6.7737584027237549E-2</v>
      </c>
      <c r="S633" s="272">
        <f t="shared" si="48"/>
        <v>0</v>
      </c>
      <c r="U633" s="287">
        <v>2360072</v>
      </c>
      <c r="V633" s="288">
        <v>0</v>
      </c>
      <c r="W633" s="288">
        <v>0</v>
      </c>
      <c r="X633" s="288">
        <v>0</v>
      </c>
      <c r="Y633" s="288">
        <v>78584</v>
      </c>
      <c r="Z633" s="279">
        <f t="shared" si="49"/>
        <v>2438656</v>
      </c>
      <c r="AB633" s="275">
        <v>0</v>
      </c>
      <c r="AC633" s="204">
        <v>0</v>
      </c>
      <c r="AD633" s="202">
        <v>0</v>
      </c>
      <c r="AE633" s="202">
        <v>0</v>
      </c>
      <c r="AF633" s="276">
        <v>0</v>
      </c>
      <c r="AH633" s="227">
        <f t="shared" si="45"/>
        <v>0</v>
      </c>
      <c r="AI633" s="228">
        <f t="shared" si="46"/>
        <v>0</v>
      </c>
      <c r="AJ633" s="229">
        <f t="shared" si="47"/>
        <v>0</v>
      </c>
      <c r="AN633" s="138"/>
      <c r="AO633" s="138"/>
      <c r="AP633" s="138"/>
      <c r="AQ633" s="138"/>
      <c r="AR633" s="138"/>
      <c r="AS633" s="138"/>
      <c r="AT633" s="138"/>
      <c r="AU633" s="138"/>
    </row>
    <row r="634" spans="1:47" s="139" customFormat="1" ht="13.8" x14ac:dyDescent="0.3">
      <c r="A634" s="277">
        <v>487</v>
      </c>
      <c r="B634" s="211">
        <v>487274057</v>
      </c>
      <c r="C634" s="212" t="s">
        <v>284</v>
      </c>
      <c r="D634" s="211">
        <v>274</v>
      </c>
      <c r="E634" s="212" t="s">
        <v>81</v>
      </c>
      <c r="F634" s="211">
        <v>57</v>
      </c>
      <c r="G634" s="212" t="s">
        <v>23</v>
      </c>
      <c r="H634" s="297">
        <v>18</v>
      </c>
      <c r="I634" s="202">
        <v>11227</v>
      </c>
      <c r="J634" s="202">
        <v>283</v>
      </c>
      <c r="K634" s="202">
        <v>0</v>
      </c>
      <c r="L634" s="202">
        <v>893</v>
      </c>
      <c r="M634" s="279">
        <v>12403</v>
      </c>
      <c r="O634" s="281">
        <v>0</v>
      </c>
      <c r="P634" s="282">
        <v>0</v>
      </c>
      <c r="Q634" s="205">
        <v>0.18</v>
      </c>
      <c r="R634" s="205">
        <v>0.13019288988377753</v>
      </c>
      <c r="S634" s="272">
        <f t="shared" si="48"/>
        <v>0</v>
      </c>
      <c r="U634" s="287">
        <v>207180</v>
      </c>
      <c r="V634" s="288">
        <v>0</v>
      </c>
      <c r="W634" s="288">
        <v>0</v>
      </c>
      <c r="X634" s="288">
        <v>0</v>
      </c>
      <c r="Y634" s="288">
        <v>16074</v>
      </c>
      <c r="Z634" s="279">
        <f t="shared" si="49"/>
        <v>223254</v>
      </c>
      <c r="AB634" s="275">
        <v>0</v>
      </c>
      <c r="AC634" s="204">
        <v>0</v>
      </c>
      <c r="AD634" s="202">
        <v>0</v>
      </c>
      <c r="AE634" s="202">
        <v>0</v>
      </c>
      <c r="AF634" s="276">
        <v>0</v>
      </c>
      <c r="AH634" s="227">
        <f t="shared" si="45"/>
        <v>0</v>
      </c>
      <c r="AI634" s="228">
        <f t="shared" si="46"/>
        <v>0</v>
      </c>
      <c r="AJ634" s="229">
        <f t="shared" si="47"/>
        <v>0</v>
      </c>
      <c r="AN634" s="138"/>
      <c r="AO634" s="138"/>
      <c r="AP634" s="138"/>
      <c r="AQ634" s="138"/>
      <c r="AR634" s="138"/>
      <c r="AS634" s="138"/>
      <c r="AT634" s="138"/>
      <c r="AU634" s="138"/>
    </row>
    <row r="635" spans="1:47" s="139" customFormat="1" ht="13.8" x14ac:dyDescent="0.3">
      <c r="A635" s="277">
        <v>487</v>
      </c>
      <c r="B635" s="211">
        <v>487274093</v>
      </c>
      <c r="C635" s="212" t="s">
        <v>284</v>
      </c>
      <c r="D635" s="211">
        <v>274</v>
      </c>
      <c r="E635" s="212" t="s">
        <v>81</v>
      </c>
      <c r="F635" s="211">
        <v>93</v>
      </c>
      <c r="G635" s="212" t="s">
        <v>25</v>
      </c>
      <c r="H635" s="297">
        <v>44</v>
      </c>
      <c r="I635" s="202">
        <v>11615</v>
      </c>
      <c r="J635" s="202">
        <v>571</v>
      </c>
      <c r="K635" s="202">
        <v>0</v>
      </c>
      <c r="L635" s="202">
        <v>893</v>
      </c>
      <c r="M635" s="279">
        <v>13079</v>
      </c>
      <c r="O635" s="281">
        <v>0</v>
      </c>
      <c r="P635" s="282">
        <v>0</v>
      </c>
      <c r="Q635" s="205">
        <v>0.09</v>
      </c>
      <c r="R635" s="205">
        <v>9.2476404965341666E-2</v>
      </c>
      <c r="S635" s="272">
        <f t="shared" si="48"/>
        <v>0</v>
      </c>
      <c r="U635" s="287">
        <v>545472</v>
      </c>
      <c r="V635" s="288">
        <v>0</v>
      </c>
      <c r="W635" s="288">
        <v>-9288</v>
      </c>
      <c r="X635" s="288">
        <v>0</v>
      </c>
      <c r="Y635" s="288">
        <v>39292</v>
      </c>
      <c r="Z635" s="279">
        <f t="shared" si="49"/>
        <v>575476</v>
      </c>
      <c r="AB635" s="275">
        <v>27</v>
      </c>
      <c r="AC635" s="204">
        <v>0.76130140429411153</v>
      </c>
      <c r="AD635" s="202">
        <v>9963</v>
      </c>
      <c r="AE635" s="202">
        <v>0</v>
      </c>
      <c r="AF635" s="276">
        <v>0</v>
      </c>
      <c r="AH635" s="227">
        <f t="shared" si="45"/>
        <v>0</v>
      </c>
      <c r="AI635" s="228">
        <f t="shared" si="46"/>
        <v>0</v>
      </c>
      <c r="AJ635" s="229">
        <f t="shared" si="47"/>
        <v>0</v>
      </c>
      <c r="AN635" s="138"/>
      <c r="AO635" s="138"/>
      <c r="AP635" s="138"/>
      <c r="AQ635" s="138"/>
      <c r="AR635" s="138"/>
      <c r="AS635" s="138"/>
      <c r="AT635" s="138"/>
      <c r="AU635" s="138"/>
    </row>
    <row r="636" spans="1:47" s="139" customFormat="1" ht="13.8" x14ac:dyDescent="0.3">
      <c r="A636" s="277">
        <v>487</v>
      </c>
      <c r="B636" s="211">
        <v>487274095</v>
      </c>
      <c r="C636" s="212" t="s">
        <v>284</v>
      </c>
      <c r="D636" s="211">
        <v>274</v>
      </c>
      <c r="E636" s="212" t="s">
        <v>81</v>
      </c>
      <c r="F636" s="211">
        <v>95</v>
      </c>
      <c r="G636" s="212" t="s">
        <v>296</v>
      </c>
      <c r="H636" s="297">
        <v>1</v>
      </c>
      <c r="I636" s="202">
        <v>12631.596985026647</v>
      </c>
      <c r="J636" s="202">
        <v>0</v>
      </c>
      <c r="K636" s="202">
        <v>0</v>
      </c>
      <c r="L636" s="202">
        <v>893</v>
      </c>
      <c r="M636" s="279">
        <v>13524.596985026647</v>
      </c>
      <c r="O636" s="281">
        <v>0</v>
      </c>
      <c r="P636" s="282">
        <v>0</v>
      </c>
      <c r="Q636" s="205">
        <v>0.15329999999999999</v>
      </c>
      <c r="R636" s="205">
        <v>0.13100454306370804</v>
      </c>
      <c r="S636" s="272">
        <f t="shared" si="48"/>
        <v>0</v>
      </c>
      <c r="U636" s="287">
        <v>12632</v>
      </c>
      <c r="V636" s="288">
        <v>0</v>
      </c>
      <c r="W636" s="288">
        <v>0</v>
      </c>
      <c r="X636" s="288">
        <v>0</v>
      </c>
      <c r="Y636" s="288">
        <v>893</v>
      </c>
      <c r="Z636" s="279">
        <f t="shared" si="49"/>
        <v>13525</v>
      </c>
      <c r="AB636" s="275">
        <v>0</v>
      </c>
      <c r="AC636" s="204">
        <v>0</v>
      </c>
      <c r="AD636" s="202">
        <v>0</v>
      </c>
      <c r="AE636" s="202">
        <v>0</v>
      </c>
      <c r="AF636" s="276">
        <v>0</v>
      </c>
      <c r="AH636" s="227">
        <f t="shared" si="45"/>
        <v>0</v>
      </c>
      <c r="AI636" s="228">
        <f t="shared" si="46"/>
        <v>0</v>
      </c>
      <c r="AJ636" s="229">
        <f t="shared" si="47"/>
        <v>0</v>
      </c>
      <c r="AN636" s="138"/>
      <c r="AO636" s="138"/>
      <c r="AP636" s="138"/>
      <c r="AQ636" s="138"/>
      <c r="AR636" s="138"/>
      <c r="AS636" s="138"/>
      <c r="AT636" s="138"/>
      <c r="AU636" s="138"/>
    </row>
    <row r="637" spans="1:47" s="139" customFormat="1" ht="13.8" x14ac:dyDescent="0.3">
      <c r="A637" s="277">
        <v>487</v>
      </c>
      <c r="B637" s="211">
        <v>487274128</v>
      </c>
      <c r="C637" s="212" t="s">
        <v>284</v>
      </c>
      <c r="D637" s="211">
        <v>274</v>
      </c>
      <c r="E637" s="212" t="s">
        <v>81</v>
      </c>
      <c r="F637" s="211">
        <v>128</v>
      </c>
      <c r="G637" s="212" t="s">
        <v>110</v>
      </c>
      <c r="H637" s="297">
        <v>2</v>
      </c>
      <c r="I637" s="202">
        <v>9001</v>
      </c>
      <c r="J637" s="202">
        <v>455</v>
      </c>
      <c r="K637" s="202">
        <v>0</v>
      </c>
      <c r="L637" s="202">
        <v>893</v>
      </c>
      <c r="M637" s="279">
        <v>10349</v>
      </c>
      <c r="O637" s="281">
        <v>0</v>
      </c>
      <c r="P637" s="282">
        <v>0</v>
      </c>
      <c r="Q637" s="205">
        <v>0.18</v>
      </c>
      <c r="R637" s="205">
        <v>3.3722750921058114E-2</v>
      </c>
      <c r="S637" s="272">
        <f t="shared" si="48"/>
        <v>0</v>
      </c>
      <c r="U637" s="287">
        <v>18912</v>
      </c>
      <c r="V637" s="288">
        <v>0</v>
      </c>
      <c r="W637" s="288">
        <v>0</v>
      </c>
      <c r="X637" s="288">
        <v>0</v>
      </c>
      <c r="Y637" s="288">
        <v>1786</v>
      </c>
      <c r="Z637" s="279">
        <f t="shared" si="49"/>
        <v>20698</v>
      </c>
      <c r="AB637" s="275">
        <v>0</v>
      </c>
      <c r="AC637" s="204">
        <v>0</v>
      </c>
      <c r="AD637" s="202">
        <v>0</v>
      </c>
      <c r="AE637" s="202">
        <v>0</v>
      </c>
      <c r="AF637" s="276">
        <v>0</v>
      </c>
      <c r="AH637" s="227">
        <f t="shared" si="45"/>
        <v>0</v>
      </c>
      <c r="AI637" s="228">
        <f t="shared" si="46"/>
        <v>0</v>
      </c>
      <c r="AJ637" s="229">
        <f t="shared" si="47"/>
        <v>0</v>
      </c>
      <c r="AN637" s="138"/>
      <c r="AO637" s="138"/>
      <c r="AP637" s="138"/>
      <c r="AQ637" s="138"/>
      <c r="AR637" s="138"/>
      <c r="AS637" s="138"/>
      <c r="AT637" s="138"/>
      <c r="AU637" s="138"/>
    </row>
    <row r="638" spans="1:47" s="139" customFormat="1" ht="13.8" x14ac:dyDescent="0.3">
      <c r="A638" s="277">
        <v>487</v>
      </c>
      <c r="B638" s="211">
        <v>487274149</v>
      </c>
      <c r="C638" s="212" t="s">
        <v>284</v>
      </c>
      <c r="D638" s="211">
        <v>274</v>
      </c>
      <c r="E638" s="212" t="s">
        <v>81</v>
      </c>
      <c r="F638" s="211">
        <v>149</v>
      </c>
      <c r="G638" s="212" t="s">
        <v>103</v>
      </c>
      <c r="H638" s="297">
        <v>1</v>
      </c>
      <c r="I638" s="202">
        <v>9001</v>
      </c>
      <c r="J638" s="202">
        <v>136</v>
      </c>
      <c r="K638" s="202">
        <v>0</v>
      </c>
      <c r="L638" s="202">
        <v>893</v>
      </c>
      <c r="M638" s="279">
        <v>10030</v>
      </c>
      <c r="O638" s="281">
        <v>0</v>
      </c>
      <c r="P638" s="282">
        <v>0</v>
      </c>
      <c r="Q638" s="205">
        <v>0.18</v>
      </c>
      <c r="R638" s="205">
        <v>0.11365970423433619</v>
      </c>
      <c r="S638" s="272">
        <f t="shared" si="48"/>
        <v>0</v>
      </c>
      <c r="U638" s="287">
        <v>9137</v>
      </c>
      <c r="V638" s="288">
        <v>0</v>
      </c>
      <c r="W638" s="288">
        <v>0</v>
      </c>
      <c r="X638" s="288">
        <v>0</v>
      </c>
      <c r="Y638" s="288">
        <v>893</v>
      </c>
      <c r="Z638" s="279">
        <f t="shared" si="49"/>
        <v>10030</v>
      </c>
      <c r="AB638" s="275">
        <v>0</v>
      </c>
      <c r="AC638" s="204">
        <v>0</v>
      </c>
      <c r="AD638" s="202">
        <v>0</v>
      </c>
      <c r="AE638" s="202">
        <v>0</v>
      </c>
      <c r="AF638" s="276">
        <v>0</v>
      </c>
      <c r="AH638" s="227">
        <f t="shared" si="45"/>
        <v>0</v>
      </c>
      <c r="AI638" s="228">
        <f t="shared" si="46"/>
        <v>0</v>
      </c>
      <c r="AJ638" s="229">
        <f t="shared" si="47"/>
        <v>0</v>
      </c>
      <c r="AN638" s="138"/>
      <c r="AO638" s="138"/>
      <c r="AP638" s="138"/>
      <c r="AQ638" s="138"/>
      <c r="AR638" s="138"/>
      <c r="AS638" s="138"/>
      <c r="AT638" s="138"/>
      <c r="AU638" s="138"/>
    </row>
    <row r="639" spans="1:47" s="139" customFormat="1" ht="13.8" x14ac:dyDescent="0.3">
      <c r="A639" s="277">
        <v>487</v>
      </c>
      <c r="B639" s="211">
        <v>487274163</v>
      </c>
      <c r="C639" s="212" t="s">
        <v>284</v>
      </c>
      <c r="D639" s="211">
        <v>274</v>
      </c>
      <c r="E639" s="212" t="s">
        <v>81</v>
      </c>
      <c r="F639" s="211">
        <v>163</v>
      </c>
      <c r="G639" s="212" t="s">
        <v>27</v>
      </c>
      <c r="H639" s="297">
        <v>14</v>
      </c>
      <c r="I639" s="202">
        <v>11821</v>
      </c>
      <c r="J639" s="202">
        <v>141</v>
      </c>
      <c r="K639" s="202">
        <v>0</v>
      </c>
      <c r="L639" s="202">
        <v>893</v>
      </c>
      <c r="M639" s="279">
        <v>12855</v>
      </c>
      <c r="O639" s="281">
        <v>0</v>
      </c>
      <c r="P639" s="282">
        <v>0</v>
      </c>
      <c r="Q639" s="205">
        <v>0.18</v>
      </c>
      <c r="R639" s="205">
        <v>9.3618846151728011E-2</v>
      </c>
      <c r="S639" s="272">
        <f t="shared" si="48"/>
        <v>0</v>
      </c>
      <c r="U639" s="287">
        <v>167468</v>
      </c>
      <c r="V639" s="288">
        <v>0</v>
      </c>
      <c r="W639" s="288">
        <v>0</v>
      </c>
      <c r="X639" s="288">
        <v>0</v>
      </c>
      <c r="Y639" s="288">
        <v>12502</v>
      </c>
      <c r="Z639" s="279">
        <f t="shared" si="49"/>
        <v>179970</v>
      </c>
      <c r="AB639" s="275">
        <v>6</v>
      </c>
      <c r="AC639" s="204">
        <v>0</v>
      </c>
      <c r="AD639" s="202">
        <v>0</v>
      </c>
      <c r="AE639" s="202">
        <v>0</v>
      </c>
      <c r="AF639" s="276">
        <v>0</v>
      </c>
      <c r="AH639" s="227">
        <f t="shared" si="45"/>
        <v>0</v>
      </c>
      <c r="AI639" s="228">
        <f t="shared" si="46"/>
        <v>0</v>
      </c>
      <c r="AJ639" s="229">
        <f t="shared" si="47"/>
        <v>0</v>
      </c>
      <c r="AN639" s="138"/>
      <c r="AO639" s="138"/>
      <c r="AP639" s="138"/>
      <c r="AQ639" s="138"/>
      <c r="AR639" s="138"/>
      <c r="AS639" s="138"/>
      <c r="AT639" s="138"/>
      <c r="AU639" s="138"/>
    </row>
    <row r="640" spans="1:47" s="139" customFormat="1" ht="13.8" x14ac:dyDescent="0.3">
      <c r="A640" s="277">
        <v>487</v>
      </c>
      <c r="B640" s="211">
        <v>487274165</v>
      </c>
      <c r="C640" s="212" t="s">
        <v>284</v>
      </c>
      <c r="D640" s="211">
        <v>274</v>
      </c>
      <c r="E640" s="212" t="s">
        <v>81</v>
      </c>
      <c r="F640" s="211">
        <v>165</v>
      </c>
      <c r="G640" s="212" t="s">
        <v>28</v>
      </c>
      <c r="H640" s="297">
        <v>53</v>
      </c>
      <c r="I640" s="202">
        <v>11139</v>
      </c>
      <c r="J640" s="202">
        <v>419</v>
      </c>
      <c r="K640" s="202">
        <v>0</v>
      </c>
      <c r="L640" s="202">
        <v>893</v>
      </c>
      <c r="M640" s="279">
        <v>12451</v>
      </c>
      <c r="O640" s="281">
        <v>0</v>
      </c>
      <c r="P640" s="282">
        <v>0</v>
      </c>
      <c r="Q640" s="205">
        <v>9.8299999999999998E-2</v>
      </c>
      <c r="R640" s="205">
        <v>0.11134395972074</v>
      </c>
      <c r="S640" s="272">
        <f t="shared" si="48"/>
        <v>0</v>
      </c>
      <c r="U640" s="287">
        <v>795698</v>
      </c>
      <c r="V640" s="288">
        <v>0</v>
      </c>
      <c r="W640" s="288">
        <v>-183124</v>
      </c>
      <c r="X640" s="288">
        <v>0</v>
      </c>
      <c r="Y640" s="288">
        <v>47329</v>
      </c>
      <c r="Z640" s="279">
        <f t="shared" si="49"/>
        <v>659903</v>
      </c>
      <c r="AB640" s="275">
        <v>34</v>
      </c>
      <c r="AC640" s="204">
        <v>15.844971737063227</v>
      </c>
      <c r="AD640" s="202">
        <v>197268</v>
      </c>
      <c r="AE640" s="202">
        <v>0</v>
      </c>
      <c r="AF640" s="276">
        <v>0</v>
      </c>
      <c r="AH640" s="227">
        <f t="shared" si="45"/>
        <v>0</v>
      </c>
      <c r="AI640" s="228">
        <f t="shared" si="46"/>
        <v>0</v>
      </c>
      <c r="AJ640" s="229">
        <f t="shared" si="47"/>
        <v>0</v>
      </c>
      <c r="AN640" s="138"/>
      <c r="AO640" s="138"/>
      <c r="AP640" s="138"/>
      <c r="AQ640" s="138"/>
      <c r="AR640" s="138"/>
      <c r="AS640" s="138"/>
      <c r="AT640" s="138"/>
      <c r="AU640" s="138"/>
    </row>
    <row r="641" spans="1:47" s="139" customFormat="1" ht="13.8" x14ac:dyDescent="0.3">
      <c r="A641" s="277">
        <v>487</v>
      </c>
      <c r="B641" s="211">
        <v>487274176</v>
      </c>
      <c r="C641" s="212" t="s">
        <v>284</v>
      </c>
      <c r="D641" s="211">
        <v>274</v>
      </c>
      <c r="E641" s="212" t="s">
        <v>81</v>
      </c>
      <c r="F641" s="211">
        <v>176</v>
      </c>
      <c r="G641" s="212" t="s">
        <v>29</v>
      </c>
      <c r="H641" s="297">
        <v>67</v>
      </c>
      <c r="I641" s="202">
        <v>11312</v>
      </c>
      <c r="J641" s="202">
        <v>4051</v>
      </c>
      <c r="K641" s="202">
        <v>0</v>
      </c>
      <c r="L641" s="202">
        <v>893</v>
      </c>
      <c r="M641" s="279">
        <v>16256</v>
      </c>
      <c r="O641" s="281">
        <v>0</v>
      </c>
      <c r="P641" s="282">
        <v>0</v>
      </c>
      <c r="Q641" s="205">
        <v>0.09</v>
      </c>
      <c r="R641" s="205">
        <v>7.6091028554494497E-2</v>
      </c>
      <c r="S641" s="272">
        <f t="shared" si="48"/>
        <v>0</v>
      </c>
      <c r="U641" s="287">
        <v>1029321</v>
      </c>
      <c r="V641" s="288">
        <v>0</v>
      </c>
      <c r="W641" s="288">
        <v>0</v>
      </c>
      <c r="X641" s="288">
        <v>0</v>
      </c>
      <c r="Y641" s="288">
        <v>59831</v>
      </c>
      <c r="Z641" s="279">
        <f t="shared" si="49"/>
        <v>1089152</v>
      </c>
      <c r="AB641" s="275">
        <v>0</v>
      </c>
      <c r="AC641" s="204">
        <v>0</v>
      </c>
      <c r="AD641" s="202">
        <v>0</v>
      </c>
      <c r="AE641" s="202">
        <v>0</v>
      </c>
      <c r="AF641" s="276">
        <v>0</v>
      </c>
      <c r="AH641" s="227">
        <f t="shared" si="45"/>
        <v>0</v>
      </c>
      <c r="AI641" s="228">
        <f t="shared" si="46"/>
        <v>0</v>
      </c>
      <c r="AJ641" s="229">
        <f t="shared" si="47"/>
        <v>0</v>
      </c>
      <c r="AN641" s="138"/>
      <c r="AO641" s="138"/>
      <c r="AP641" s="138"/>
      <c r="AQ641" s="138"/>
      <c r="AR641" s="138"/>
      <c r="AS641" s="138"/>
      <c r="AT641" s="138"/>
      <c r="AU641" s="138"/>
    </row>
    <row r="642" spans="1:47" s="139" customFormat="1" ht="13.8" x14ac:dyDescent="0.3">
      <c r="A642" s="277">
        <v>487</v>
      </c>
      <c r="B642" s="211">
        <v>487274178</v>
      </c>
      <c r="C642" s="212" t="s">
        <v>284</v>
      </c>
      <c r="D642" s="211">
        <v>274</v>
      </c>
      <c r="E642" s="212" t="s">
        <v>81</v>
      </c>
      <c r="F642" s="211">
        <v>178</v>
      </c>
      <c r="G642" s="212" t="s">
        <v>241</v>
      </c>
      <c r="H642" s="297">
        <v>1</v>
      </c>
      <c r="I642" s="202">
        <v>13109</v>
      </c>
      <c r="J642" s="202">
        <v>717</v>
      </c>
      <c r="K642" s="202">
        <v>0</v>
      </c>
      <c r="L642" s="202">
        <v>893</v>
      </c>
      <c r="M642" s="279">
        <v>14719</v>
      </c>
      <c r="O642" s="281">
        <v>0</v>
      </c>
      <c r="P642" s="282">
        <v>0</v>
      </c>
      <c r="Q642" s="205">
        <v>0.09</v>
      </c>
      <c r="R642" s="205">
        <v>5.6562206466308634E-2</v>
      </c>
      <c r="S642" s="272">
        <f t="shared" si="48"/>
        <v>0</v>
      </c>
      <c r="U642" s="287">
        <v>13826</v>
      </c>
      <c r="V642" s="288">
        <v>0</v>
      </c>
      <c r="W642" s="288">
        <v>0</v>
      </c>
      <c r="X642" s="288">
        <v>0</v>
      </c>
      <c r="Y642" s="288">
        <v>893</v>
      </c>
      <c r="Z642" s="279">
        <f t="shared" si="49"/>
        <v>14719</v>
      </c>
      <c r="AB642" s="275">
        <v>0</v>
      </c>
      <c r="AC642" s="204">
        <v>0</v>
      </c>
      <c r="AD642" s="202">
        <v>0</v>
      </c>
      <c r="AE642" s="202">
        <v>0</v>
      </c>
      <c r="AF642" s="276">
        <v>0</v>
      </c>
      <c r="AH642" s="227">
        <f t="shared" si="45"/>
        <v>0</v>
      </c>
      <c r="AI642" s="228">
        <f t="shared" si="46"/>
        <v>0</v>
      </c>
      <c r="AJ642" s="229">
        <f t="shared" si="47"/>
        <v>0</v>
      </c>
      <c r="AN642" s="138"/>
      <c r="AO642" s="138"/>
      <c r="AP642" s="138"/>
      <c r="AQ642" s="138"/>
      <c r="AR642" s="138"/>
      <c r="AS642" s="138"/>
      <c r="AT642" s="138"/>
      <c r="AU642" s="138"/>
    </row>
    <row r="643" spans="1:47" s="139" customFormat="1" ht="13.8" x14ac:dyDescent="0.3">
      <c r="A643" s="277">
        <v>487</v>
      </c>
      <c r="B643" s="211">
        <v>487274181</v>
      </c>
      <c r="C643" s="212" t="s">
        <v>284</v>
      </c>
      <c r="D643" s="211">
        <v>274</v>
      </c>
      <c r="E643" s="212" t="s">
        <v>81</v>
      </c>
      <c r="F643" s="211">
        <v>181</v>
      </c>
      <c r="G643" s="212" t="s">
        <v>105</v>
      </c>
      <c r="H643" s="297">
        <v>4</v>
      </c>
      <c r="I643" s="202">
        <v>13109</v>
      </c>
      <c r="J643" s="202">
        <v>847</v>
      </c>
      <c r="K643" s="202">
        <v>0</v>
      </c>
      <c r="L643" s="202">
        <v>893</v>
      </c>
      <c r="M643" s="279">
        <v>14849</v>
      </c>
      <c r="O643" s="281">
        <v>0</v>
      </c>
      <c r="P643" s="282">
        <v>0</v>
      </c>
      <c r="Q643" s="205">
        <v>0.09</v>
      </c>
      <c r="R643" s="205">
        <v>1.2964053022983042E-2</v>
      </c>
      <c r="S643" s="272">
        <f t="shared" si="48"/>
        <v>0</v>
      </c>
      <c r="U643" s="287">
        <v>55824</v>
      </c>
      <c r="V643" s="288">
        <v>0</v>
      </c>
      <c r="W643" s="288">
        <v>0</v>
      </c>
      <c r="X643" s="288">
        <v>0</v>
      </c>
      <c r="Y643" s="288">
        <v>3572</v>
      </c>
      <c r="Z643" s="279">
        <f t="shared" si="49"/>
        <v>59396</v>
      </c>
      <c r="AB643" s="275">
        <v>0</v>
      </c>
      <c r="AC643" s="204">
        <v>0</v>
      </c>
      <c r="AD643" s="202">
        <v>0</v>
      </c>
      <c r="AE643" s="202">
        <v>0</v>
      </c>
      <c r="AF643" s="276">
        <v>0</v>
      </c>
      <c r="AH643" s="227">
        <f t="shared" si="45"/>
        <v>0</v>
      </c>
      <c r="AI643" s="228">
        <f t="shared" si="46"/>
        <v>0</v>
      </c>
      <c r="AJ643" s="229">
        <f t="shared" si="47"/>
        <v>0</v>
      </c>
      <c r="AN643" s="138"/>
      <c r="AO643" s="138"/>
      <c r="AP643" s="138"/>
      <c r="AQ643" s="138"/>
      <c r="AR643" s="138"/>
      <c r="AS643" s="138"/>
      <c r="AT643" s="138"/>
      <c r="AU643" s="138"/>
    </row>
    <row r="644" spans="1:47" s="139" customFormat="1" ht="13.8" x14ac:dyDescent="0.3">
      <c r="A644" s="277">
        <v>487</v>
      </c>
      <c r="B644" s="211">
        <v>487274182</v>
      </c>
      <c r="C644" s="212" t="s">
        <v>284</v>
      </c>
      <c r="D644" s="211">
        <v>274</v>
      </c>
      <c r="E644" s="212" t="s">
        <v>81</v>
      </c>
      <c r="F644" s="211">
        <v>182</v>
      </c>
      <c r="G644" s="212" t="s">
        <v>273</v>
      </c>
      <c r="H644" s="297">
        <v>3</v>
      </c>
      <c r="I644" s="202">
        <v>10563.654929066313</v>
      </c>
      <c r="J644" s="202">
        <v>2487</v>
      </c>
      <c r="K644" s="202">
        <v>0</v>
      </c>
      <c r="L644" s="202">
        <v>893</v>
      </c>
      <c r="M644" s="279">
        <v>13943.654929066313</v>
      </c>
      <c r="O644" s="281">
        <v>0</v>
      </c>
      <c r="P644" s="282">
        <v>0</v>
      </c>
      <c r="Q644" s="205">
        <v>0.09</v>
      </c>
      <c r="R644" s="205">
        <v>1.2364620249127828E-2</v>
      </c>
      <c r="S644" s="272">
        <f t="shared" si="48"/>
        <v>0</v>
      </c>
      <c r="U644" s="287">
        <v>39153</v>
      </c>
      <c r="V644" s="288">
        <v>0</v>
      </c>
      <c r="W644" s="288">
        <v>0</v>
      </c>
      <c r="X644" s="288">
        <v>0</v>
      </c>
      <c r="Y644" s="288">
        <v>2679</v>
      </c>
      <c r="Z644" s="279">
        <f t="shared" si="49"/>
        <v>41832</v>
      </c>
      <c r="AB644" s="275">
        <v>0</v>
      </c>
      <c r="AC644" s="204">
        <v>0</v>
      </c>
      <c r="AD644" s="202">
        <v>0</v>
      </c>
      <c r="AE644" s="202">
        <v>0</v>
      </c>
      <c r="AF644" s="276">
        <v>0</v>
      </c>
      <c r="AH644" s="227">
        <f t="shared" si="45"/>
        <v>0</v>
      </c>
      <c r="AI644" s="228">
        <f t="shared" si="46"/>
        <v>0</v>
      </c>
      <c r="AJ644" s="229">
        <f t="shared" si="47"/>
        <v>0</v>
      </c>
      <c r="AN644" s="138"/>
      <c r="AO644" s="138"/>
      <c r="AP644" s="138"/>
      <c r="AQ644" s="138"/>
      <c r="AR644" s="138"/>
      <c r="AS644" s="138"/>
      <c r="AT644" s="138"/>
      <c r="AU644" s="138"/>
    </row>
    <row r="645" spans="1:47" s="139" customFormat="1" ht="13.8" x14ac:dyDescent="0.3">
      <c r="A645" s="277">
        <v>487</v>
      </c>
      <c r="B645" s="211">
        <v>487274198</v>
      </c>
      <c r="C645" s="212" t="s">
        <v>284</v>
      </c>
      <c r="D645" s="211">
        <v>274</v>
      </c>
      <c r="E645" s="212" t="s">
        <v>81</v>
      </c>
      <c r="F645" s="211">
        <v>198</v>
      </c>
      <c r="G645" s="212" t="s">
        <v>39</v>
      </c>
      <c r="H645" s="297">
        <v>1</v>
      </c>
      <c r="I645" s="202">
        <v>10156.281639000543</v>
      </c>
      <c r="J645" s="202">
        <v>4209</v>
      </c>
      <c r="K645" s="202">
        <v>0</v>
      </c>
      <c r="L645" s="202">
        <v>893</v>
      </c>
      <c r="M645" s="279">
        <v>15258.281639000543</v>
      </c>
      <c r="O645" s="281">
        <v>0</v>
      </c>
      <c r="P645" s="282">
        <v>0</v>
      </c>
      <c r="Q645" s="205">
        <v>0.09</v>
      </c>
      <c r="R645" s="205">
        <v>5.1979083513333272E-3</v>
      </c>
      <c r="S645" s="272">
        <f t="shared" si="48"/>
        <v>0</v>
      </c>
      <c r="U645" s="287">
        <v>14365</v>
      </c>
      <c r="V645" s="288">
        <v>0</v>
      </c>
      <c r="W645" s="288">
        <v>0</v>
      </c>
      <c r="X645" s="288">
        <v>0</v>
      </c>
      <c r="Y645" s="288">
        <v>893</v>
      </c>
      <c r="Z645" s="279">
        <f t="shared" si="49"/>
        <v>15258</v>
      </c>
      <c r="AB645" s="275">
        <v>0</v>
      </c>
      <c r="AC645" s="204">
        <v>0</v>
      </c>
      <c r="AD645" s="202">
        <v>0</v>
      </c>
      <c r="AE645" s="202">
        <v>0</v>
      </c>
      <c r="AF645" s="276">
        <v>0</v>
      </c>
      <c r="AH645" s="227">
        <f t="shared" si="45"/>
        <v>0</v>
      </c>
      <c r="AI645" s="228">
        <f t="shared" si="46"/>
        <v>0</v>
      </c>
      <c r="AJ645" s="229">
        <f t="shared" si="47"/>
        <v>0</v>
      </c>
      <c r="AN645" s="138"/>
      <c r="AO645" s="138"/>
      <c r="AP645" s="138"/>
      <c r="AQ645" s="138"/>
      <c r="AR645" s="138"/>
      <c r="AS645" s="138"/>
      <c r="AT645" s="138"/>
      <c r="AU645" s="138"/>
    </row>
    <row r="646" spans="1:47" s="139" customFormat="1" ht="13.8" x14ac:dyDescent="0.3">
      <c r="A646" s="277">
        <v>487</v>
      </c>
      <c r="B646" s="211">
        <v>487274229</v>
      </c>
      <c r="C646" s="212" t="s">
        <v>284</v>
      </c>
      <c r="D646" s="211">
        <v>274</v>
      </c>
      <c r="E646" s="212" t="s">
        <v>81</v>
      </c>
      <c r="F646" s="211">
        <v>229</v>
      </c>
      <c r="G646" s="212" t="s">
        <v>113</v>
      </c>
      <c r="H646" s="297">
        <v>4</v>
      </c>
      <c r="I646" s="202">
        <v>9001</v>
      </c>
      <c r="J646" s="202">
        <v>1663</v>
      </c>
      <c r="K646" s="202">
        <v>0</v>
      </c>
      <c r="L646" s="202">
        <v>893</v>
      </c>
      <c r="M646" s="279">
        <v>11557</v>
      </c>
      <c r="O646" s="281">
        <v>0</v>
      </c>
      <c r="P646" s="282">
        <v>0</v>
      </c>
      <c r="Q646" s="205">
        <v>0.09</v>
      </c>
      <c r="R646" s="205">
        <v>1.0365472796524909E-2</v>
      </c>
      <c r="S646" s="272">
        <f t="shared" si="48"/>
        <v>0</v>
      </c>
      <c r="U646" s="287">
        <v>42656</v>
      </c>
      <c r="V646" s="288">
        <v>0</v>
      </c>
      <c r="W646" s="288">
        <v>0</v>
      </c>
      <c r="X646" s="288">
        <v>0</v>
      </c>
      <c r="Y646" s="288">
        <v>3572</v>
      </c>
      <c r="Z646" s="279">
        <f t="shared" si="49"/>
        <v>46228</v>
      </c>
      <c r="AB646" s="275">
        <v>0</v>
      </c>
      <c r="AC646" s="204">
        <v>0</v>
      </c>
      <c r="AD646" s="202">
        <v>0</v>
      </c>
      <c r="AE646" s="202">
        <v>0</v>
      </c>
      <c r="AF646" s="276">
        <v>0</v>
      </c>
      <c r="AH646" s="227">
        <f t="shared" si="45"/>
        <v>0</v>
      </c>
      <c r="AI646" s="228">
        <f t="shared" si="46"/>
        <v>0</v>
      </c>
      <c r="AJ646" s="229">
        <f t="shared" si="47"/>
        <v>0</v>
      </c>
      <c r="AN646" s="138"/>
      <c r="AO646" s="138"/>
      <c r="AP646" s="138"/>
      <c r="AQ646" s="138"/>
      <c r="AR646" s="138"/>
      <c r="AS646" s="138"/>
      <c r="AT646" s="138"/>
      <c r="AU646" s="138"/>
    </row>
    <row r="647" spans="1:47" s="139" customFormat="1" ht="13.8" x14ac:dyDescent="0.3">
      <c r="A647" s="277">
        <v>487</v>
      </c>
      <c r="B647" s="211">
        <v>487274243</v>
      </c>
      <c r="C647" s="212" t="s">
        <v>284</v>
      </c>
      <c r="D647" s="211">
        <v>274</v>
      </c>
      <c r="E647" s="212" t="s">
        <v>81</v>
      </c>
      <c r="F647" s="211">
        <v>243</v>
      </c>
      <c r="G647" s="212" t="s">
        <v>74</v>
      </c>
      <c r="H647" s="297">
        <v>3</v>
      </c>
      <c r="I647" s="202">
        <v>13109</v>
      </c>
      <c r="J647" s="202">
        <v>2724</v>
      </c>
      <c r="K647" s="202">
        <v>0</v>
      </c>
      <c r="L647" s="202">
        <v>893</v>
      </c>
      <c r="M647" s="279">
        <v>16726</v>
      </c>
      <c r="O647" s="281">
        <v>0</v>
      </c>
      <c r="P647" s="282">
        <v>0</v>
      </c>
      <c r="Q647" s="205">
        <v>0.09</v>
      </c>
      <c r="R647" s="205">
        <v>4.9857181903632123E-3</v>
      </c>
      <c r="S647" s="272">
        <f t="shared" si="48"/>
        <v>0</v>
      </c>
      <c r="U647" s="287">
        <v>47499</v>
      </c>
      <c r="V647" s="288">
        <v>0</v>
      </c>
      <c r="W647" s="288">
        <v>0</v>
      </c>
      <c r="X647" s="288">
        <v>0</v>
      </c>
      <c r="Y647" s="288">
        <v>2679</v>
      </c>
      <c r="Z647" s="279">
        <f t="shared" si="49"/>
        <v>50178</v>
      </c>
      <c r="AB647" s="275">
        <v>0</v>
      </c>
      <c r="AC647" s="204">
        <v>0</v>
      </c>
      <c r="AD647" s="202">
        <v>0</v>
      </c>
      <c r="AE647" s="202">
        <v>0</v>
      </c>
      <c r="AF647" s="276">
        <v>0</v>
      </c>
      <c r="AH647" s="227">
        <f t="shared" si="45"/>
        <v>0</v>
      </c>
      <c r="AI647" s="228">
        <f t="shared" si="46"/>
        <v>0</v>
      </c>
      <c r="AJ647" s="229">
        <f t="shared" si="47"/>
        <v>0</v>
      </c>
      <c r="AN647" s="138"/>
      <c r="AO647" s="138"/>
      <c r="AP647" s="138"/>
      <c r="AQ647" s="138"/>
      <c r="AR647" s="138"/>
      <c r="AS647" s="138"/>
      <c r="AT647" s="138"/>
      <c r="AU647" s="138"/>
    </row>
    <row r="648" spans="1:47" s="139" customFormat="1" ht="13.8" x14ac:dyDescent="0.3">
      <c r="A648" s="277">
        <v>487</v>
      </c>
      <c r="B648" s="211">
        <v>487274244</v>
      </c>
      <c r="C648" s="212" t="s">
        <v>284</v>
      </c>
      <c r="D648" s="211">
        <v>274</v>
      </c>
      <c r="E648" s="212" t="s">
        <v>81</v>
      </c>
      <c r="F648" s="211">
        <v>244</v>
      </c>
      <c r="G648" s="212" t="s">
        <v>43</v>
      </c>
      <c r="H648" s="297">
        <v>3</v>
      </c>
      <c r="I648" s="202">
        <v>9562</v>
      </c>
      <c r="J648" s="202">
        <v>3734</v>
      </c>
      <c r="K648" s="202">
        <v>0</v>
      </c>
      <c r="L648" s="202">
        <v>893</v>
      </c>
      <c r="M648" s="279">
        <v>14189</v>
      </c>
      <c r="O648" s="281">
        <v>0</v>
      </c>
      <c r="P648" s="282">
        <v>0</v>
      </c>
      <c r="Q648" s="205">
        <v>0.18</v>
      </c>
      <c r="R648" s="205">
        <v>0.11013649821134344</v>
      </c>
      <c r="S648" s="272">
        <f t="shared" si="48"/>
        <v>0</v>
      </c>
      <c r="U648" s="287">
        <v>39888</v>
      </c>
      <c r="V648" s="288">
        <v>0</v>
      </c>
      <c r="W648" s="288">
        <v>0</v>
      </c>
      <c r="X648" s="288">
        <v>0</v>
      </c>
      <c r="Y648" s="288">
        <v>2679</v>
      </c>
      <c r="Z648" s="279">
        <f t="shared" si="49"/>
        <v>42567</v>
      </c>
      <c r="AB648" s="275">
        <v>2</v>
      </c>
      <c r="AC648" s="204">
        <v>0</v>
      </c>
      <c r="AD648" s="202">
        <v>0</v>
      </c>
      <c r="AE648" s="202">
        <v>0</v>
      </c>
      <c r="AF648" s="276">
        <v>0</v>
      </c>
      <c r="AH648" s="227">
        <f t="shared" si="45"/>
        <v>0</v>
      </c>
      <c r="AI648" s="228">
        <f t="shared" si="46"/>
        <v>0</v>
      </c>
      <c r="AJ648" s="229">
        <f t="shared" si="47"/>
        <v>0</v>
      </c>
      <c r="AN648" s="138"/>
      <c r="AO648" s="138"/>
      <c r="AP648" s="138"/>
      <c r="AQ648" s="138"/>
      <c r="AR648" s="138"/>
      <c r="AS648" s="138"/>
      <c r="AT648" s="138"/>
      <c r="AU648" s="138"/>
    </row>
    <row r="649" spans="1:47" s="139" customFormat="1" ht="13.8" x14ac:dyDescent="0.3">
      <c r="A649" s="277">
        <v>487</v>
      </c>
      <c r="B649" s="211">
        <v>487274248</v>
      </c>
      <c r="C649" s="212" t="s">
        <v>284</v>
      </c>
      <c r="D649" s="211">
        <v>274</v>
      </c>
      <c r="E649" s="212" t="s">
        <v>81</v>
      </c>
      <c r="F649" s="211">
        <v>248</v>
      </c>
      <c r="G649" s="212" t="s">
        <v>30</v>
      </c>
      <c r="H649" s="297">
        <v>15</v>
      </c>
      <c r="I649" s="202">
        <v>12223</v>
      </c>
      <c r="J649" s="202">
        <v>947</v>
      </c>
      <c r="K649" s="202">
        <v>0</v>
      </c>
      <c r="L649" s="202">
        <v>893</v>
      </c>
      <c r="M649" s="279">
        <v>14063</v>
      </c>
      <c r="O649" s="281">
        <v>0</v>
      </c>
      <c r="P649" s="282">
        <v>0</v>
      </c>
      <c r="Q649" s="205">
        <v>0.09</v>
      </c>
      <c r="R649" s="205">
        <v>4.9600993687720175E-2</v>
      </c>
      <c r="S649" s="272">
        <f t="shared" si="48"/>
        <v>0</v>
      </c>
      <c r="U649" s="287">
        <v>197550</v>
      </c>
      <c r="V649" s="288">
        <v>0</v>
      </c>
      <c r="W649" s="288">
        <v>0</v>
      </c>
      <c r="X649" s="288">
        <v>0</v>
      </c>
      <c r="Y649" s="288">
        <v>13395</v>
      </c>
      <c r="Z649" s="279">
        <f t="shared" si="49"/>
        <v>210945</v>
      </c>
      <c r="AB649" s="275">
        <v>0</v>
      </c>
      <c r="AC649" s="204">
        <v>0</v>
      </c>
      <c r="AD649" s="202">
        <v>0</v>
      </c>
      <c r="AE649" s="202">
        <v>0</v>
      </c>
      <c r="AF649" s="276">
        <v>0</v>
      </c>
      <c r="AH649" s="227">
        <f t="shared" si="45"/>
        <v>0</v>
      </c>
      <c r="AI649" s="228">
        <f t="shared" si="46"/>
        <v>0</v>
      </c>
      <c r="AJ649" s="229">
        <f t="shared" si="47"/>
        <v>0</v>
      </c>
      <c r="AN649" s="138"/>
      <c r="AO649" s="138"/>
      <c r="AP649" s="138"/>
      <c r="AQ649" s="138"/>
      <c r="AR649" s="138"/>
      <c r="AS649" s="138"/>
      <c r="AT649" s="138"/>
      <c r="AU649" s="138"/>
    </row>
    <row r="650" spans="1:47" s="139" customFormat="1" ht="13.8" x14ac:dyDescent="0.3">
      <c r="A650" s="277">
        <v>487</v>
      </c>
      <c r="B650" s="211">
        <v>487274262</v>
      </c>
      <c r="C650" s="212" t="s">
        <v>284</v>
      </c>
      <c r="D650" s="211">
        <v>274</v>
      </c>
      <c r="E650" s="212" t="s">
        <v>81</v>
      </c>
      <c r="F650" s="211">
        <v>262</v>
      </c>
      <c r="G650" s="212" t="s">
        <v>31</v>
      </c>
      <c r="H650" s="297">
        <v>6</v>
      </c>
      <c r="I650" s="202">
        <v>11576</v>
      </c>
      <c r="J650" s="202">
        <v>5430</v>
      </c>
      <c r="K650" s="202">
        <v>0</v>
      </c>
      <c r="L650" s="202">
        <v>893</v>
      </c>
      <c r="M650" s="279">
        <v>17899</v>
      </c>
      <c r="O650" s="281">
        <v>0</v>
      </c>
      <c r="P650" s="282">
        <v>0</v>
      </c>
      <c r="Q650" s="205">
        <v>0.09</v>
      </c>
      <c r="R650" s="205">
        <v>6.2729250969370418E-2</v>
      </c>
      <c r="S650" s="272">
        <f t="shared" si="48"/>
        <v>0</v>
      </c>
      <c r="U650" s="287">
        <v>102036</v>
      </c>
      <c r="V650" s="288">
        <v>0</v>
      </c>
      <c r="W650" s="288">
        <v>0</v>
      </c>
      <c r="X650" s="288">
        <v>0</v>
      </c>
      <c r="Y650" s="288">
        <v>5358</v>
      </c>
      <c r="Z650" s="279">
        <f t="shared" si="49"/>
        <v>107394</v>
      </c>
      <c r="AB650" s="275">
        <v>0</v>
      </c>
      <c r="AC650" s="204">
        <v>0</v>
      </c>
      <c r="AD650" s="202">
        <v>0</v>
      </c>
      <c r="AE650" s="202">
        <v>0</v>
      </c>
      <c r="AF650" s="276">
        <v>0</v>
      </c>
      <c r="AH650" s="227">
        <f t="shared" ref="AH650:AH713" si="50">IFERROR(VLOOKUP($B650,_18PJ,7,FALSE),0)</f>
        <v>0</v>
      </c>
      <c r="AI650" s="228">
        <f t="shared" ref="AI650:AI713" si="51">IFERROR(VLOOKUP($B650,_18PJ,8,FALSE),0)</f>
        <v>0</v>
      </c>
      <c r="AJ650" s="229">
        <f t="shared" ref="AJ650:AJ713" si="52">IFERROR(VLOOKUP($B650,_18PJ,9,FALSE),0)</f>
        <v>0</v>
      </c>
      <c r="AN650" s="138"/>
      <c r="AO650" s="138"/>
      <c r="AP650" s="138"/>
      <c r="AQ650" s="138"/>
      <c r="AR650" s="138"/>
      <c r="AS650" s="138"/>
      <c r="AT650" s="138"/>
      <c r="AU650" s="138"/>
    </row>
    <row r="651" spans="1:47" s="139" customFormat="1" ht="13.8" x14ac:dyDescent="0.3">
      <c r="A651" s="277">
        <v>487</v>
      </c>
      <c r="B651" s="211">
        <v>487274274</v>
      </c>
      <c r="C651" s="212" t="s">
        <v>284</v>
      </c>
      <c r="D651" s="211">
        <v>274</v>
      </c>
      <c r="E651" s="212" t="s">
        <v>81</v>
      </c>
      <c r="F651" s="211">
        <v>274</v>
      </c>
      <c r="G651" s="212" t="s">
        <v>81</v>
      </c>
      <c r="H651" s="297">
        <v>255</v>
      </c>
      <c r="I651" s="202">
        <v>11847</v>
      </c>
      <c r="J651" s="202">
        <v>5671</v>
      </c>
      <c r="K651" s="202">
        <v>0</v>
      </c>
      <c r="L651" s="202">
        <v>893</v>
      </c>
      <c r="M651" s="279">
        <v>18411</v>
      </c>
      <c r="O651" s="281">
        <v>0</v>
      </c>
      <c r="P651" s="282">
        <v>0</v>
      </c>
      <c r="Q651" s="205">
        <v>0.09</v>
      </c>
      <c r="R651" s="205">
        <v>7.2667299060483651E-2</v>
      </c>
      <c r="S651" s="272">
        <f t="shared" ref="S651:S714" si="53">IFERROR(X651/H651,0)</f>
        <v>0</v>
      </c>
      <c r="U651" s="287">
        <v>4467090</v>
      </c>
      <c r="V651" s="288">
        <v>0</v>
      </c>
      <c r="W651" s="288">
        <v>0</v>
      </c>
      <c r="X651" s="288">
        <v>0</v>
      </c>
      <c r="Y651" s="288">
        <v>227715</v>
      </c>
      <c r="Z651" s="279">
        <f t="shared" ref="Z651:Z714" si="54">SUM(U651:Y651)</f>
        <v>4694805</v>
      </c>
      <c r="AB651" s="275">
        <v>0</v>
      </c>
      <c r="AC651" s="204">
        <v>0</v>
      </c>
      <c r="AD651" s="202">
        <v>0</v>
      </c>
      <c r="AE651" s="202">
        <v>0</v>
      </c>
      <c r="AF651" s="276">
        <v>0</v>
      </c>
      <c r="AH651" s="227">
        <f t="shared" si="50"/>
        <v>0</v>
      </c>
      <c r="AI651" s="228">
        <f t="shared" si="51"/>
        <v>0</v>
      </c>
      <c r="AJ651" s="229">
        <f t="shared" si="52"/>
        <v>0</v>
      </c>
      <c r="AN651" s="138"/>
      <c r="AO651" s="138"/>
      <c r="AP651" s="138"/>
      <c r="AQ651" s="138"/>
      <c r="AR651" s="138"/>
      <c r="AS651" s="138"/>
      <c r="AT651" s="138"/>
      <c r="AU651" s="138"/>
    </row>
    <row r="652" spans="1:47" s="139" customFormat="1" ht="13.8" x14ac:dyDescent="0.3">
      <c r="A652" s="277">
        <v>487</v>
      </c>
      <c r="B652" s="211">
        <v>487274284</v>
      </c>
      <c r="C652" s="212" t="s">
        <v>284</v>
      </c>
      <c r="D652" s="211">
        <v>274</v>
      </c>
      <c r="E652" s="212" t="s">
        <v>81</v>
      </c>
      <c r="F652" s="211">
        <v>284</v>
      </c>
      <c r="G652" s="212" t="s">
        <v>163</v>
      </c>
      <c r="H652" s="297">
        <v>1</v>
      </c>
      <c r="I652" s="202">
        <v>9001</v>
      </c>
      <c r="J652" s="202">
        <v>3907</v>
      </c>
      <c r="K652" s="202">
        <v>0</v>
      </c>
      <c r="L652" s="202">
        <v>893</v>
      </c>
      <c r="M652" s="279">
        <v>13801</v>
      </c>
      <c r="O652" s="281">
        <v>0</v>
      </c>
      <c r="P652" s="282">
        <v>0</v>
      </c>
      <c r="Q652" s="205">
        <v>0.09</v>
      </c>
      <c r="R652" s="205">
        <v>3.1817712769095334E-2</v>
      </c>
      <c r="S652" s="272">
        <f t="shared" si="53"/>
        <v>0</v>
      </c>
      <c r="U652" s="287">
        <v>12908</v>
      </c>
      <c r="V652" s="288">
        <v>0</v>
      </c>
      <c r="W652" s="288">
        <v>0</v>
      </c>
      <c r="X652" s="288">
        <v>0</v>
      </c>
      <c r="Y652" s="288">
        <v>893</v>
      </c>
      <c r="Z652" s="279">
        <f t="shared" si="54"/>
        <v>13801</v>
      </c>
      <c r="AB652" s="275">
        <v>0</v>
      </c>
      <c r="AC652" s="204">
        <v>0</v>
      </c>
      <c r="AD652" s="202">
        <v>0</v>
      </c>
      <c r="AE652" s="202">
        <v>0</v>
      </c>
      <c r="AF652" s="276">
        <v>0</v>
      </c>
      <c r="AH652" s="227">
        <f t="shared" si="50"/>
        <v>0</v>
      </c>
      <c r="AI652" s="228">
        <f t="shared" si="51"/>
        <v>0</v>
      </c>
      <c r="AJ652" s="229">
        <f t="shared" si="52"/>
        <v>0</v>
      </c>
      <c r="AN652" s="138"/>
      <c r="AO652" s="138"/>
      <c r="AP652" s="138"/>
      <c r="AQ652" s="138"/>
      <c r="AR652" s="138"/>
      <c r="AS652" s="138"/>
      <c r="AT652" s="138"/>
      <c r="AU652" s="138"/>
    </row>
    <row r="653" spans="1:47" s="139" customFormat="1" ht="13.8" x14ac:dyDescent="0.3">
      <c r="A653" s="277">
        <v>487</v>
      </c>
      <c r="B653" s="211">
        <v>487274285</v>
      </c>
      <c r="C653" s="212" t="s">
        <v>284</v>
      </c>
      <c r="D653" s="211">
        <v>274</v>
      </c>
      <c r="E653" s="212" t="s">
        <v>81</v>
      </c>
      <c r="F653" s="211">
        <v>285</v>
      </c>
      <c r="G653" s="212" t="s">
        <v>44</v>
      </c>
      <c r="H653" s="297">
        <v>2</v>
      </c>
      <c r="I653" s="202">
        <v>9001</v>
      </c>
      <c r="J653" s="202">
        <v>2542</v>
      </c>
      <c r="K653" s="202">
        <v>0</v>
      </c>
      <c r="L653" s="202">
        <v>893</v>
      </c>
      <c r="M653" s="279">
        <v>12436</v>
      </c>
      <c r="O653" s="281">
        <v>0</v>
      </c>
      <c r="P653" s="282">
        <v>0</v>
      </c>
      <c r="Q653" s="205">
        <v>0.09</v>
      </c>
      <c r="R653" s="205">
        <v>3.5564245059522007E-2</v>
      </c>
      <c r="S653" s="272">
        <f t="shared" si="53"/>
        <v>0</v>
      </c>
      <c r="U653" s="287">
        <v>23086</v>
      </c>
      <c r="V653" s="288">
        <v>0</v>
      </c>
      <c r="W653" s="288">
        <v>0</v>
      </c>
      <c r="X653" s="288">
        <v>0</v>
      </c>
      <c r="Y653" s="288">
        <v>1786</v>
      </c>
      <c r="Z653" s="279">
        <f t="shared" si="54"/>
        <v>24872</v>
      </c>
      <c r="AB653" s="275">
        <v>0</v>
      </c>
      <c r="AC653" s="204">
        <v>0</v>
      </c>
      <c r="AD653" s="202">
        <v>0</v>
      </c>
      <c r="AE653" s="202">
        <v>0</v>
      </c>
      <c r="AF653" s="276">
        <v>0</v>
      </c>
      <c r="AH653" s="227">
        <f t="shared" si="50"/>
        <v>0</v>
      </c>
      <c r="AI653" s="228">
        <f t="shared" si="51"/>
        <v>0</v>
      </c>
      <c r="AJ653" s="229">
        <f t="shared" si="52"/>
        <v>0</v>
      </c>
      <c r="AN653" s="138"/>
      <c r="AO653" s="138"/>
      <c r="AP653" s="138"/>
      <c r="AQ653" s="138"/>
      <c r="AR653" s="138"/>
      <c r="AS653" s="138"/>
      <c r="AT653" s="138"/>
      <c r="AU653" s="138"/>
    </row>
    <row r="654" spans="1:47" s="139" customFormat="1" ht="13.8" x14ac:dyDescent="0.3">
      <c r="A654" s="277">
        <v>487</v>
      </c>
      <c r="B654" s="211">
        <v>487274308</v>
      </c>
      <c r="C654" s="212" t="s">
        <v>284</v>
      </c>
      <c r="D654" s="211">
        <v>274</v>
      </c>
      <c r="E654" s="212" t="s">
        <v>81</v>
      </c>
      <c r="F654" s="211">
        <v>308</v>
      </c>
      <c r="G654" s="212" t="s">
        <v>32</v>
      </c>
      <c r="H654" s="297">
        <v>5</v>
      </c>
      <c r="I654" s="202">
        <v>9001</v>
      </c>
      <c r="J654" s="202">
        <v>4833</v>
      </c>
      <c r="K654" s="202">
        <v>0</v>
      </c>
      <c r="L654" s="202">
        <v>893</v>
      </c>
      <c r="M654" s="279">
        <v>14727</v>
      </c>
      <c r="O654" s="281">
        <v>0</v>
      </c>
      <c r="P654" s="282">
        <v>0</v>
      </c>
      <c r="Q654" s="205">
        <v>0.09</v>
      </c>
      <c r="R654" s="205">
        <v>2.3641882717250402E-3</v>
      </c>
      <c r="S654" s="272">
        <f t="shared" si="53"/>
        <v>0</v>
      </c>
      <c r="U654" s="287">
        <v>69170</v>
      </c>
      <c r="V654" s="288">
        <v>0</v>
      </c>
      <c r="W654" s="288">
        <v>0</v>
      </c>
      <c r="X654" s="288">
        <v>0</v>
      </c>
      <c r="Y654" s="288">
        <v>4465</v>
      </c>
      <c r="Z654" s="279">
        <f t="shared" si="54"/>
        <v>73635</v>
      </c>
      <c r="AB654" s="275">
        <v>0</v>
      </c>
      <c r="AC654" s="204">
        <v>0</v>
      </c>
      <c r="AD654" s="202">
        <v>0</v>
      </c>
      <c r="AE654" s="202">
        <v>0</v>
      </c>
      <c r="AF654" s="276">
        <v>0</v>
      </c>
      <c r="AH654" s="227">
        <f t="shared" si="50"/>
        <v>0</v>
      </c>
      <c r="AI654" s="228">
        <f t="shared" si="51"/>
        <v>0</v>
      </c>
      <c r="AJ654" s="229">
        <f t="shared" si="52"/>
        <v>0</v>
      </c>
      <c r="AN654" s="138"/>
      <c r="AO654" s="138"/>
      <c r="AP654" s="138"/>
      <c r="AQ654" s="138"/>
      <c r="AR654" s="138"/>
      <c r="AS654" s="138"/>
      <c r="AT654" s="138"/>
      <c r="AU654" s="138"/>
    </row>
    <row r="655" spans="1:47" s="139" customFormat="1" ht="13.8" x14ac:dyDescent="0.3">
      <c r="A655" s="277">
        <v>487</v>
      </c>
      <c r="B655" s="211">
        <v>487274347</v>
      </c>
      <c r="C655" s="212" t="s">
        <v>284</v>
      </c>
      <c r="D655" s="211">
        <v>274</v>
      </c>
      <c r="E655" s="212" t="s">
        <v>81</v>
      </c>
      <c r="F655" s="211">
        <v>347</v>
      </c>
      <c r="G655" s="212" t="s">
        <v>106</v>
      </c>
      <c r="H655" s="297">
        <v>6</v>
      </c>
      <c r="I655" s="202">
        <v>12082</v>
      </c>
      <c r="J655" s="202">
        <v>5460</v>
      </c>
      <c r="K655" s="202">
        <v>0</v>
      </c>
      <c r="L655" s="202">
        <v>893</v>
      </c>
      <c r="M655" s="279">
        <v>18435</v>
      </c>
      <c r="O655" s="281">
        <v>0</v>
      </c>
      <c r="P655" s="282">
        <v>0</v>
      </c>
      <c r="Q655" s="205">
        <v>0.09</v>
      </c>
      <c r="R655" s="205">
        <v>4.4824013556886656E-3</v>
      </c>
      <c r="S655" s="272">
        <f t="shared" si="53"/>
        <v>0</v>
      </c>
      <c r="U655" s="287">
        <v>105252</v>
      </c>
      <c r="V655" s="288">
        <v>0</v>
      </c>
      <c r="W655" s="288">
        <v>0</v>
      </c>
      <c r="X655" s="288">
        <v>0</v>
      </c>
      <c r="Y655" s="288">
        <v>5358</v>
      </c>
      <c r="Z655" s="279">
        <f t="shared" si="54"/>
        <v>110610</v>
      </c>
      <c r="AB655" s="275">
        <v>0</v>
      </c>
      <c r="AC655" s="204">
        <v>0</v>
      </c>
      <c r="AD655" s="202">
        <v>0</v>
      </c>
      <c r="AE655" s="202">
        <v>0</v>
      </c>
      <c r="AF655" s="276">
        <v>0</v>
      </c>
      <c r="AH655" s="227">
        <f t="shared" si="50"/>
        <v>0</v>
      </c>
      <c r="AI655" s="228">
        <f t="shared" si="51"/>
        <v>0</v>
      </c>
      <c r="AJ655" s="229">
        <f t="shared" si="52"/>
        <v>0</v>
      </c>
      <c r="AN655" s="138"/>
      <c r="AO655" s="138"/>
      <c r="AP655" s="138"/>
      <c r="AQ655" s="138"/>
      <c r="AR655" s="138"/>
      <c r="AS655" s="138"/>
      <c r="AT655" s="138"/>
      <c r="AU655" s="138"/>
    </row>
    <row r="656" spans="1:47" s="139" customFormat="1" ht="13.8" x14ac:dyDescent="0.3">
      <c r="A656" s="277">
        <v>488</v>
      </c>
      <c r="B656" s="211">
        <v>488219001</v>
      </c>
      <c r="C656" s="212" t="s">
        <v>286</v>
      </c>
      <c r="D656" s="211">
        <v>219</v>
      </c>
      <c r="E656" s="212" t="s">
        <v>287</v>
      </c>
      <c r="F656" s="211">
        <v>1</v>
      </c>
      <c r="G656" s="212" t="s">
        <v>161</v>
      </c>
      <c r="H656" s="297">
        <v>29</v>
      </c>
      <c r="I656" s="202">
        <v>9972</v>
      </c>
      <c r="J656" s="202">
        <v>2335</v>
      </c>
      <c r="K656" s="202">
        <v>0</v>
      </c>
      <c r="L656" s="202">
        <v>893</v>
      </c>
      <c r="M656" s="279">
        <v>13200</v>
      </c>
      <c r="O656" s="281">
        <v>0</v>
      </c>
      <c r="P656" s="282">
        <v>0</v>
      </c>
      <c r="Q656" s="205">
        <v>0.09</v>
      </c>
      <c r="R656" s="205">
        <v>1.3777681641450957E-2</v>
      </c>
      <c r="S656" s="272">
        <f t="shared" si="53"/>
        <v>0</v>
      </c>
      <c r="U656" s="287">
        <v>356903</v>
      </c>
      <c r="V656" s="288">
        <v>0</v>
      </c>
      <c r="W656" s="288">
        <v>0</v>
      </c>
      <c r="X656" s="288">
        <v>0</v>
      </c>
      <c r="Y656" s="288">
        <v>25897</v>
      </c>
      <c r="Z656" s="279">
        <f t="shared" si="54"/>
        <v>382800</v>
      </c>
      <c r="AB656" s="275">
        <v>0</v>
      </c>
      <c r="AC656" s="204">
        <v>0</v>
      </c>
      <c r="AD656" s="202">
        <v>0</v>
      </c>
      <c r="AE656" s="202">
        <v>0</v>
      </c>
      <c r="AF656" s="276">
        <v>0</v>
      </c>
      <c r="AH656" s="227">
        <f t="shared" si="50"/>
        <v>0</v>
      </c>
      <c r="AI656" s="228">
        <f t="shared" si="51"/>
        <v>0</v>
      </c>
      <c r="AJ656" s="229">
        <f t="shared" si="52"/>
        <v>0</v>
      </c>
      <c r="AN656" s="138"/>
      <c r="AO656" s="138"/>
      <c r="AP656" s="138"/>
      <c r="AQ656" s="138"/>
      <c r="AR656" s="138"/>
      <c r="AS656" s="138"/>
      <c r="AT656" s="138"/>
      <c r="AU656" s="138"/>
    </row>
    <row r="657" spans="1:47" s="139" customFormat="1" ht="13.8" x14ac:dyDescent="0.3">
      <c r="A657" s="277">
        <v>488</v>
      </c>
      <c r="B657" s="211">
        <v>488219018</v>
      </c>
      <c r="C657" s="212" t="s">
        <v>286</v>
      </c>
      <c r="D657" s="211">
        <v>219</v>
      </c>
      <c r="E657" s="212" t="s">
        <v>287</v>
      </c>
      <c r="F657" s="211">
        <v>18</v>
      </c>
      <c r="G657" s="212" t="s">
        <v>188</v>
      </c>
      <c r="H657" s="297">
        <v>1</v>
      </c>
      <c r="I657" s="202">
        <v>11040.81823529412</v>
      </c>
      <c r="J657" s="202">
        <v>7639</v>
      </c>
      <c r="K657" s="202">
        <v>0</v>
      </c>
      <c r="L657" s="202">
        <v>893</v>
      </c>
      <c r="M657" s="279">
        <v>19572.818235294122</v>
      </c>
      <c r="O657" s="281">
        <v>0</v>
      </c>
      <c r="P657" s="282">
        <v>0</v>
      </c>
      <c r="Q657" s="205">
        <v>0.09</v>
      </c>
      <c r="R657" s="205">
        <v>1.391707058974105E-2</v>
      </c>
      <c r="S657" s="272">
        <f t="shared" si="53"/>
        <v>0</v>
      </c>
      <c r="U657" s="287">
        <v>18680</v>
      </c>
      <c r="V657" s="288">
        <v>0</v>
      </c>
      <c r="W657" s="288">
        <v>0</v>
      </c>
      <c r="X657" s="288">
        <v>0</v>
      </c>
      <c r="Y657" s="288">
        <v>893</v>
      </c>
      <c r="Z657" s="279">
        <f t="shared" si="54"/>
        <v>19573</v>
      </c>
      <c r="AB657" s="275">
        <v>0</v>
      </c>
      <c r="AC657" s="204">
        <v>0</v>
      </c>
      <c r="AD657" s="202">
        <v>0</v>
      </c>
      <c r="AE657" s="202">
        <v>0</v>
      </c>
      <c r="AF657" s="276">
        <v>0</v>
      </c>
      <c r="AH657" s="227">
        <f t="shared" si="50"/>
        <v>0</v>
      </c>
      <c r="AI657" s="228">
        <f t="shared" si="51"/>
        <v>0</v>
      </c>
      <c r="AJ657" s="229">
        <f t="shared" si="52"/>
        <v>0</v>
      </c>
      <c r="AN657" s="138"/>
      <c r="AO657" s="138"/>
      <c r="AP657" s="138"/>
      <c r="AQ657" s="138"/>
      <c r="AR657" s="138"/>
      <c r="AS657" s="138"/>
      <c r="AT657" s="138"/>
      <c r="AU657" s="138"/>
    </row>
    <row r="658" spans="1:47" s="139" customFormat="1" ht="13.8" x14ac:dyDescent="0.3">
      <c r="A658" s="277">
        <v>488</v>
      </c>
      <c r="B658" s="211">
        <v>488219035</v>
      </c>
      <c r="C658" s="212" t="s">
        <v>286</v>
      </c>
      <c r="D658" s="211">
        <v>219</v>
      </c>
      <c r="E658" s="212" t="s">
        <v>287</v>
      </c>
      <c r="F658" s="211">
        <v>35</v>
      </c>
      <c r="G658" s="212" t="s">
        <v>22</v>
      </c>
      <c r="H658" s="297">
        <v>2</v>
      </c>
      <c r="I658" s="202">
        <v>11947</v>
      </c>
      <c r="J658" s="202">
        <v>4126</v>
      </c>
      <c r="K658" s="202">
        <v>0</v>
      </c>
      <c r="L658" s="202">
        <v>893</v>
      </c>
      <c r="M658" s="279">
        <v>16966</v>
      </c>
      <c r="O658" s="281">
        <v>0</v>
      </c>
      <c r="P658" s="282">
        <v>0</v>
      </c>
      <c r="Q658" s="205">
        <v>0.18</v>
      </c>
      <c r="R658" s="205">
        <v>0.15096254097872849</v>
      </c>
      <c r="S658" s="272">
        <f t="shared" si="53"/>
        <v>0</v>
      </c>
      <c r="U658" s="287">
        <v>32146</v>
      </c>
      <c r="V658" s="288">
        <v>0</v>
      </c>
      <c r="W658" s="288">
        <v>0</v>
      </c>
      <c r="X658" s="288">
        <v>0</v>
      </c>
      <c r="Y658" s="288">
        <v>1786</v>
      </c>
      <c r="Z658" s="279">
        <f t="shared" si="54"/>
        <v>33932</v>
      </c>
      <c r="AB658" s="275">
        <v>0</v>
      </c>
      <c r="AC658" s="204">
        <v>0</v>
      </c>
      <c r="AD658" s="202">
        <v>0</v>
      </c>
      <c r="AE658" s="202">
        <v>0</v>
      </c>
      <c r="AF658" s="276">
        <v>0</v>
      </c>
      <c r="AH658" s="227">
        <f t="shared" si="50"/>
        <v>0</v>
      </c>
      <c r="AI658" s="228">
        <f t="shared" si="51"/>
        <v>0</v>
      </c>
      <c r="AJ658" s="229">
        <f t="shared" si="52"/>
        <v>0</v>
      </c>
      <c r="AN658" s="138"/>
      <c r="AO658" s="138"/>
      <c r="AP658" s="138"/>
      <c r="AQ658" s="138"/>
      <c r="AR658" s="138"/>
      <c r="AS658" s="138"/>
      <c r="AT658" s="138"/>
      <c r="AU658" s="138"/>
    </row>
    <row r="659" spans="1:47" s="139" customFormat="1" ht="13.8" x14ac:dyDescent="0.3">
      <c r="A659" s="277">
        <v>488</v>
      </c>
      <c r="B659" s="211">
        <v>488219040</v>
      </c>
      <c r="C659" s="212" t="s">
        <v>286</v>
      </c>
      <c r="D659" s="211">
        <v>219</v>
      </c>
      <c r="E659" s="212" t="s">
        <v>287</v>
      </c>
      <c r="F659" s="211">
        <v>40</v>
      </c>
      <c r="G659" s="212" t="s">
        <v>95</v>
      </c>
      <c r="H659" s="297">
        <v>14</v>
      </c>
      <c r="I659" s="202">
        <v>11655</v>
      </c>
      <c r="J659" s="202">
        <v>3054</v>
      </c>
      <c r="K659" s="202">
        <v>0</v>
      </c>
      <c r="L659" s="202">
        <v>893</v>
      </c>
      <c r="M659" s="279">
        <v>15602</v>
      </c>
      <c r="O659" s="281">
        <v>0</v>
      </c>
      <c r="P659" s="282">
        <v>0</v>
      </c>
      <c r="Q659" s="205">
        <v>0.09</v>
      </c>
      <c r="R659" s="205">
        <v>3.1011652562898508E-3</v>
      </c>
      <c r="S659" s="272">
        <f t="shared" si="53"/>
        <v>0</v>
      </c>
      <c r="U659" s="287">
        <v>205926</v>
      </c>
      <c r="V659" s="288">
        <v>0</v>
      </c>
      <c r="W659" s="288">
        <v>0</v>
      </c>
      <c r="X659" s="288">
        <v>0</v>
      </c>
      <c r="Y659" s="288">
        <v>12502</v>
      </c>
      <c r="Z659" s="279">
        <f t="shared" si="54"/>
        <v>218428</v>
      </c>
      <c r="AB659" s="275">
        <v>0</v>
      </c>
      <c r="AC659" s="204">
        <v>0</v>
      </c>
      <c r="AD659" s="202">
        <v>0</v>
      </c>
      <c r="AE659" s="202">
        <v>0</v>
      </c>
      <c r="AF659" s="276">
        <v>0</v>
      </c>
      <c r="AH659" s="227">
        <f t="shared" si="50"/>
        <v>0</v>
      </c>
      <c r="AI659" s="228">
        <f t="shared" si="51"/>
        <v>0</v>
      </c>
      <c r="AJ659" s="229">
        <f t="shared" si="52"/>
        <v>0</v>
      </c>
      <c r="AN659" s="138"/>
      <c r="AO659" s="138"/>
      <c r="AP659" s="138"/>
      <c r="AQ659" s="138"/>
      <c r="AR659" s="138"/>
      <c r="AS659" s="138"/>
      <c r="AT659" s="138"/>
      <c r="AU659" s="138"/>
    </row>
    <row r="660" spans="1:47" s="139" customFormat="1" ht="13.8" x14ac:dyDescent="0.3">
      <c r="A660" s="277">
        <v>488</v>
      </c>
      <c r="B660" s="211">
        <v>488219044</v>
      </c>
      <c r="C660" s="212" t="s">
        <v>286</v>
      </c>
      <c r="D660" s="211">
        <v>219</v>
      </c>
      <c r="E660" s="212" t="s">
        <v>287</v>
      </c>
      <c r="F660" s="211">
        <v>44</v>
      </c>
      <c r="G660" s="212" t="s">
        <v>35</v>
      </c>
      <c r="H660" s="297">
        <v>93</v>
      </c>
      <c r="I660" s="202">
        <v>11916</v>
      </c>
      <c r="J660" s="202">
        <v>273</v>
      </c>
      <c r="K660" s="202">
        <v>0</v>
      </c>
      <c r="L660" s="202">
        <v>893</v>
      </c>
      <c r="M660" s="279">
        <v>13082</v>
      </c>
      <c r="O660" s="281">
        <v>0</v>
      </c>
      <c r="P660" s="282">
        <v>0</v>
      </c>
      <c r="Q660" s="205">
        <v>0.09</v>
      </c>
      <c r="R660" s="205">
        <v>5.7376212232234096E-2</v>
      </c>
      <c r="S660" s="272">
        <f t="shared" si="53"/>
        <v>0</v>
      </c>
      <c r="U660" s="287">
        <v>1133577</v>
      </c>
      <c r="V660" s="288">
        <v>0</v>
      </c>
      <c r="W660" s="288">
        <v>0</v>
      </c>
      <c r="X660" s="288">
        <v>0</v>
      </c>
      <c r="Y660" s="288">
        <v>83049</v>
      </c>
      <c r="Z660" s="279">
        <f t="shared" si="54"/>
        <v>1216626</v>
      </c>
      <c r="AB660" s="275">
        <v>0</v>
      </c>
      <c r="AC660" s="204">
        <v>0</v>
      </c>
      <c r="AD660" s="202">
        <v>0</v>
      </c>
      <c r="AE660" s="202">
        <v>0</v>
      </c>
      <c r="AF660" s="276">
        <v>0</v>
      </c>
      <c r="AH660" s="227">
        <f t="shared" si="50"/>
        <v>0</v>
      </c>
      <c r="AI660" s="228">
        <f t="shared" si="51"/>
        <v>0</v>
      </c>
      <c r="AJ660" s="229">
        <f t="shared" si="52"/>
        <v>0</v>
      </c>
      <c r="AN660" s="138"/>
      <c r="AO660" s="138"/>
      <c r="AP660" s="138"/>
      <c r="AQ660" s="138"/>
      <c r="AR660" s="138"/>
      <c r="AS660" s="138"/>
      <c r="AT660" s="138"/>
      <c r="AU660" s="138"/>
    </row>
    <row r="661" spans="1:47" s="139" customFormat="1" ht="13.8" x14ac:dyDescent="0.3">
      <c r="A661" s="277">
        <v>488</v>
      </c>
      <c r="B661" s="211">
        <v>488219052</v>
      </c>
      <c r="C661" s="212" t="s">
        <v>286</v>
      </c>
      <c r="D661" s="211">
        <v>219</v>
      </c>
      <c r="E661" s="212" t="s">
        <v>287</v>
      </c>
      <c r="F661" s="211">
        <v>52</v>
      </c>
      <c r="G661" s="212" t="s">
        <v>268</v>
      </c>
      <c r="H661" s="297">
        <v>2</v>
      </c>
      <c r="I661" s="202">
        <v>10594.477340436682</v>
      </c>
      <c r="J661" s="202">
        <v>3433</v>
      </c>
      <c r="K661" s="202">
        <v>0</v>
      </c>
      <c r="L661" s="202">
        <v>893</v>
      </c>
      <c r="M661" s="279">
        <v>14920.477340436682</v>
      </c>
      <c r="O661" s="281">
        <v>0</v>
      </c>
      <c r="P661" s="282">
        <v>0</v>
      </c>
      <c r="Q661" s="205">
        <v>0.09</v>
      </c>
      <c r="R661" s="205">
        <v>2.552410965586159E-2</v>
      </c>
      <c r="S661" s="272">
        <f t="shared" si="53"/>
        <v>0</v>
      </c>
      <c r="U661" s="287">
        <v>28054</v>
      </c>
      <c r="V661" s="288">
        <v>0</v>
      </c>
      <c r="W661" s="288">
        <v>0</v>
      </c>
      <c r="X661" s="288">
        <v>0</v>
      </c>
      <c r="Y661" s="288">
        <v>1786</v>
      </c>
      <c r="Z661" s="279">
        <f t="shared" si="54"/>
        <v>29840</v>
      </c>
      <c r="AB661" s="275">
        <v>0</v>
      </c>
      <c r="AC661" s="204">
        <v>0</v>
      </c>
      <c r="AD661" s="202">
        <v>0</v>
      </c>
      <c r="AE661" s="202">
        <v>0</v>
      </c>
      <c r="AF661" s="276">
        <v>0</v>
      </c>
      <c r="AH661" s="227">
        <f t="shared" si="50"/>
        <v>0</v>
      </c>
      <c r="AI661" s="228">
        <f t="shared" si="51"/>
        <v>0</v>
      </c>
      <c r="AJ661" s="229">
        <f t="shared" si="52"/>
        <v>0</v>
      </c>
      <c r="AN661" s="138"/>
      <c r="AO661" s="138"/>
      <c r="AP661" s="138"/>
      <c r="AQ661" s="138"/>
      <c r="AR661" s="138"/>
      <c r="AS661" s="138"/>
      <c r="AT661" s="138"/>
      <c r="AU661" s="138"/>
    </row>
    <row r="662" spans="1:47" s="139" customFormat="1" ht="13.8" x14ac:dyDescent="0.3">
      <c r="A662" s="277">
        <v>488</v>
      </c>
      <c r="B662" s="211">
        <v>488219065</v>
      </c>
      <c r="C662" s="212" t="s">
        <v>286</v>
      </c>
      <c r="D662" s="211">
        <v>219</v>
      </c>
      <c r="E662" s="212" t="s">
        <v>287</v>
      </c>
      <c r="F662" s="211">
        <v>65</v>
      </c>
      <c r="G662" s="212" t="s">
        <v>288</v>
      </c>
      <c r="H662" s="297">
        <v>5</v>
      </c>
      <c r="I662" s="202">
        <v>9618</v>
      </c>
      <c r="J662" s="202">
        <v>5704</v>
      </c>
      <c r="K662" s="202">
        <v>0</v>
      </c>
      <c r="L662" s="202">
        <v>893</v>
      </c>
      <c r="M662" s="279">
        <v>16215</v>
      </c>
      <c r="O662" s="281">
        <v>0</v>
      </c>
      <c r="P662" s="282">
        <v>0</v>
      </c>
      <c r="Q662" s="205">
        <v>0.09</v>
      </c>
      <c r="R662" s="205">
        <v>3.1138417190296887E-3</v>
      </c>
      <c r="S662" s="272">
        <f t="shared" si="53"/>
        <v>0</v>
      </c>
      <c r="U662" s="287">
        <v>76610</v>
      </c>
      <c r="V662" s="288">
        <v>0</v>
      </c>
      <c r="W662" s="288">
        <v>0</v>
      </c>
      <c r="X662" s="288">
        <v>0</v>
      </c>
      <c r="Y662" s="288">
        <v>4465</v>
      </c>
      <c r="Z662" s="279">
        <f t="shared" si="54"/>
        <v>81075</v>
      </c>
      <c r="AB662" s="275">
        <v>0</v>
      </c>
      <c r="AC662" s="204">
        <v>0</v>
      </c>
      <c r="AD662" s="202">
        <v>0</v>
      </c>
      <c r="AE662" s="202">
        <v>0</v>
      </c>
      <c r="AF662" s="276">
        <v>0</v>
      </c>
      <c r="AH662" s="227">
        <f t="shared" si="50"/>
        <v>0</v>
      </c>
      <c r="AI662" s="228">
        <f t="shared" si="51"/>
        <v>0</v>
      </c>
      <c r="AJ662" s="229">
        <f t="shared" si="52"/>
        <v>0</v>
      </c>
      <c r="AN662" s="138"/>
      <c r="AO662" s="138"/>
      <c r="AP662" s="138"/>
      <c r="AQ662" s="138"/>
      <c r="AR662" s="138"/>
      <c r="AS662" s="138"/>
      <c r="AT662" s="138"/>
      <c r="AU662" s="138"/>
    </row>
    <row r="663" spans="1:47" s="139" customFormat="1" ht="13.8" x14ac:dyDescent="0.3">
      <c r="A663" s="277">
        <v>488</v>
      </c>
      <c r="B663" s="211">
        <v>488219082</v>
      </c>
      <c r="C663" s="212" t="s">
        <v>286</v>
      </c>
      <c r="D663" s="211">
        <v>219</v>
      </c>
      <c r="E663" s="212" t="s">
        <v>287</v>
      </c>
      <c r="F663" s="211">
        <v>82</v>
      </c>
      <c r="G663" s="212" t="s">
        <v>269</v>
      </c>
      <c r="H663" s="297">
        <v>5</v>
      </c>
      <c r="I663" s="202">
        <v>9853</v>
      </c>
      <c r="J663" s="202">
        <v>3592</v>
      </c>
      <c r="K663" s="202">
        <v>0</v>
      </c>
      <c r="L663" s="202">
        <v>893</v>
      </c>
      <c r="M663" s="279">
        <v>14338</v>
      </c>
      <c r="O663" s="281">
        <v>0</v>
      </c>
      <c r="P663" s="282">
        <v>0</v>
      </c>
      <c r="Q663" s="205">
        <v>0.09</v>
      </c>
      <c r="R663" s="205">
        <v>4.1501315388531969E-3</v>
      </c>
      <c r="S663" s="272">
        <f t="shared" si="53"/>
        <v>0</v>
      </c>
      <c r="U663" s="287">
        <v>67225</v>
      </c>
      <c r="V663" s="288">
        <v>0</v>
      </c>
      <c r="W663" s="288">
        <v>0</v>
      </c>
      <c r="X663" s="288">
        <v>0</v>
      </c>
      <c r="Y663" s="288">
        <v>4465</v>
      </c>
      <c r="Z663" s="279">
        <f t="shared" si="54"/>
        <v>71690</v>
      </c>
      <c r="AB663" s="275">
        <v>0</v>
      </c>
      <c r="AC663" s="204">
        <v>0</v>
      </c>
      <c r="AD663" s="202">
        <v>0</v>
      </c>
      <c r="AE663" s="202">
        <v>0</v>
      </c>
      <c r="AF663" s="276">
        <v>0</v>
      </c>
      <c r="AH663" s="227">
        <f t="shared" si="50"/>
        <v>0</v>
      </c>
      <c r="AI663" s="228">
        <f t="shared" si="51"/>
        <v>0</v>
      </c>
      <c r="AJ663" s="229">
        <f t="shared" si="52"/>
        <v>0</v>
      </c>
      <c r="AN663" s="138"/>
      <c r="AO663" s="138"/>
      <c r="AP663" s="138"/>
      <c r="AQ663" s="138"/>
      <c r="AR663" s="138"/>
      <c r="AS663" s="138"/>
      <c r="AT663" s="138"/>
      <c r="AU663" s="138"/>
    </row>
    <row r="664" spans="1:47" s="139" customFormat="1" ht="13.8" x14ac:dyDescent="0.3">
      <c r="A664" s="277">
        <v>488</v>
      </c>
      <c r="B664" s="211">
        <v>488219083</v>
      </c>
      <c r="C664" s="212" t="s">
        <v>286</v>
      </c>
      <c r="D664" s="211">
        <v>219</v>
      </c>
      <c r="E664" s="212" t="s">
        <v>287</v>
      </c>
      <c r="F664" s="211">
        <v>83</v>
      </c>
      <c r="G664" s="212" t="s">
        <v>189</v>
      </c>
      <c r="H664" s="297">
        <v>4</v>
      </c>
      <c r="I664" s="202">
        <v>9130</v>
      </c>
      <c r="J664" s="202">
        <v>1533</v>
      </c>
      <c r="K664" s="202">
        <v>0</v>
      </c>
      <c r="L664" s="202">
        <v>893</v>
      </c>
      <c r="M664" s="279">
        <v>11556</v>
      </c>
      <c r="O664" s="281">
        <v>0</v>
      </c>
      <c r="P664" s="282">
        <v>0</v>
      </c>
      <c r="Q664" s="205">
        <v>0.09</v>
      </c>
      <c r="R664" s="205">
        <v>3.6124937111544743E-3</v>
      </c>
      <c r="S664" s="272">
        <f t="shared" si="53"/>
        <v>0</v>
      </c>
      <c r="U664" s="287">
        <v>42652</v>
      </c>
      <c r="V664" s="288">
        <v>0</v>
      </c>
      <c r="W664" s="288">
        <v>0</v>
      </c>
      <c r="X664" s="288">
        <v>0</v>
      </c>
      <c r="Y664" s="288">
        <v>3572</v>
      </c>
      <c r="Z664" s="279">
        <f t="shared" si="54"/>
        <v>46224</v>
      </c>
      <c r="AB664" s="275">
        <v>0</v>
      </c>
      <c r="AC664" s="204">
        <v>0</v>
      </c>
      <c r="AD664" s="202">
        <v>0</v>
      </c>
      <c r="AE664" s="202">
        <v>0</v>
      </c>
      <c r="AF664" s="276">
        <v>0</v>
      </c>
      <c r="AH664" s="227">
        <f t="shared" si="50"/>
        <v>0</v>
      </c>
      <c r="AI664" s="228">
        <f t="shared" si="51"/>
        <v>0</v>
      </c>
      <c r="AJ664" s="229">
        <f t="shared" si="52"/>
        <v>0</v>
      </c>
      <c r="AN664" s="138"/>
      <c r="AO664" s="138"/>
      <c r="AP664" s="138"/>
      <c r="AQ664" s="138"/>
      <c r="AR664" s="138"/>
      <c r="AS664" s="138"/>
      <c r="AT664" s="138"/>
      <c r="AU664" s="138"/>
    </row>
    <row r="665" spans="1:47" s="139" customFormat="1" ht="13.8" x14ac:dyDescent="0.3">
      <c r="A665" s="277">
        <v>488</v>
      </c>
      <c r="B665" s="211">
        <v>488219118</v>
      </c>
      <c r="C665" s="212" t="s">
        <v>286</v>
      </c>
      <c r="D665" s="211">
        <v>219</v>
      </c>
      <c r="E665" s="212" t="s">
        <v>287</v>
      </c>
      <c r="F665" s="211">
        <v>118</v>
      </c>
      <c r="G665" s="212" t="s">
        <v>270</v>
      </c>
      <c r="H665" s="297">
        <v>1</v>
      </c>
      <c r="I665" s="202">
        <v>9973.9677629199359</v>
      </c>
      <c r="J665" s="202">
        <v>2305</v>
      </c>
      <c r="K665" s="202">
        <v>0</v>
      </c>
      <c r="L665" s="202">
        <v>893</v>
      </c>
      <c r="M665" s="279">
        <v>13171.967762919936</v>
      </c>
      <c r="O665" s="281">
        <v>0</v>
      </c>
      <c r="P665" s="282">
        <v>0</v>
      </c>
      <c r="Q665" s="205">
        <v>0.09</v>
      </c>
      <c r="R665" s="205">
        <v>5.4950646675032662E-3</v>
      </c>
      <c r="S665" s="272">
        <f t="shared" si="53"/>
        <v>0</v>
      </c>
      <c r="U665" s="287">
        <v>12279</v>
      </c>
      <c r="V665" s="288">
        <v>0</v>
      </c>
      <c r="W665" s="288">
        <v>0</v>
      </c>
      <c r="X665" s="288">
        <v>0</v>
      </c>
      <c r="Y665" s="288">
        <v>893</v>
      </c>
      <c r="Z665" s="279">
        <f t="shared" si="54"/>
        <v>13172</v>
      </c>
      <c r="AB665" s="275">
        <v>0</v>
      </c>
      <c r="AC665" s="204">
        <v>0</v>
      </c>
      <c r="AD665" s="202">
        <v>0</v>
      </c>
      <c r="AE665" s="202">
        <v>0</v>
      </c>
      <c r="AF665" s="276">
        <v>0</v>
      </c>
      <c r="AH665" s="227">
        <f t="shared" si="50"/>
        <v>0</v>
      </c>
      <c r="AI665" s="228">
        <f t="shared" si="51"/>
        <v>0</v>
      </c>
      <c r="AJ665" s="229">
        <f t="shared" si="52"/>
        <v>0</v>
      </c>
      <c r="AN665" s="138"/>
      <c r="AO665" s="138"/>
      <c r="AP665" s="138"/>
      <c r="AQ665" s="138"/>
      <c r="AR665" s="138"/>
      <c r="AS665" s="138"/>
      <c r="AT665" s="138"/>
      <c r="AU665" s="138"/>
    </row>
    <row r="666" spans="1:47" s="139" customFormat="1" ht="13.8" x14ac:dyDescent="0.3">
      <c r="A666" s="277">
        <v>488</v>
      </c>
      <c r="B666" s="211">
        <v>488219122</v>
      </c>
      <c r="C666" s="212" t="s">
        <v>286</v>
      </c>
      <c r="D666" s="211">
        <v>219</v>
      </c>
      <c r="E666" s="212" t="s">
        <v>287</v>
      </c>
      <c r="F666" s="211">
        <v>122</v>
      </c>
      <c r="G666" s="212" t="s">
        <v>289</v>
      </c>
      <c r="H666" s="297">
        <v>23</v>
      </c>
      <c r="I666" s="202">
        <v>9976</v>
      </c>
      <c r="J666" s="202">
        <v>3112</v>
      </c>
      <c r="K666" s="202">
        <v>0</v>
      </c>
      <c r="L666" s="202">
        <v>893</v>
      </c>
      <c r="M666" s="279">
        <v>13981</v>
      </c>
      <c r="O666" s="281">
        <v>0</v>
      </c>
      <c r="P666" s="282">
        <v>0</v>
      </c>
      <c r="Q666" s="205">
        <v>0.09</v>
      </c>
      <c r="R666" s="205">
        <v>1.0222871556426448E-2</v>
      </c>
      <c r="S666" s="272">
        <f t="shared" si="53"/>
        <v>0</v>
      </c>
      <c r="U666" s="287">
        <v>301024</v>
      </c>
      <c r="V666" s="288">
        <v>0</v>
      </c>
      <c r="W666" s="288">
        <v>0</v>
      </c>
      <c r="X666" s="288">
        <v>0</v>
      </c>
      <c r="Y666" s="288">
        <v>20539</v>
      </c>
      <c r="Z666" s="279">
        <f t="shared" si="54"/>
        <v>321563</v>
      </c>
      <c r="AB666" s="275">
        <v>0</v>
      </c>
      <c r="AC666" s="204">
        <v>0</v>
      </c>
      <c r="AD666" s="202">
        <v>0</v>
      </c>
      <c r="AE666" s="202">
        <v>0</v>
      </c>
      <c r="AF666" s="276">
        <v>0</v>
      </c>
      <c r="AH666" s="227">
        <f t="shared" si="50"/>
        <v>0</v>
      </c>
      <c r="AI666" s="228">
        <f t="shared" si="51"/>
        <v>0</v>
      </c>
      <c r="AJ666" s="229">
        <f t="shared" si="52"/>
        <v>0</v>
      </c>
      <c r="AN666" s="138"/>
      <c r="AO666" s="138"/>
      <c r="AP666" s="138"/>
      <c r="AQ666" s="138"/>
      <c r="AR666" s="138"/>
      <c r="AS666" s="138"/>
      <c r="AT666" s="138"/>
      <c r="AU666" s="138"/>
    </row>
    <row r="667" spans="1:47" s="139" customFormat="1" ht="13.8" x14ac:dyDescent="0.3">
      <c r="A667" s="277">
        <v>488</v>
      </c>
      <c r="B667" s="211">
        <v>488219131</v>
      </c>
      <c r="C667" s="212" t="s">
        <v>286</v>
      </c>
      <c r="D667" s="211">
        <v>219</v>
      </c>
      <c r="E667" s="212" t="s">
        <v>287</v>
      </c>
      <c r="F667" s="211">
        <v>131</v>
      </c>
      <c r="G667" s="212" t="s">
        <v>290</v>
      </c>
      <c r="H667" s="297">
        <v>8</v>
      </c>
      <c r="I667" s="202">
        <v>9990</v>
      </c>
      <c r="J667" s="202">
        <v>2591</v>
      </c>
      <c r="K667" s="202">
        <v>0</v>
      </c>
      <c r="L667" s="202">
        <v>893</v>
      </c>
      <c r="M667" s="279">
        <v>13474</v>
      </c>
      <c r="O667" s="281">
        <v>0</v>
      </c>
      <c r="P667" s="282">
        <v>0</v>
      </c>
      <c r="Q667" s="205">
        <v>0.09</v>
      </c>
      <c r="R667" s="205">
        <v>1.8394376009481736E-3</v>
      </c>
      <c r="S667" s="272">
        <f t="shared" si="53"/>
        <v>0</v>
      </c>
      <c r="U667" s="287">
        <v>100648</v>
      </c>
      <c r="V667" s="288">
        <v>0</v>
      </c>
      <c r="W667" s="288">
        <v>0</v>
      </c>
      <c r="X667" s="288">
        <v>0</v>
      </c>
      <c r="Y667" s="288">
        <v>7144</v>
      </c>
      <c r="Z667" s="279">
        <f t="shared" si="54"/>
        <v>107792</v>
      </c>
      <c r="AB667" s="275">
        <v>0</v>
      </c>
      <c r="AC667" s="204">
        <v>0</v>
      </c>
      <c r="AD667" s="202">
        <v>0</v>
      </c>
      <c r="AE667" s="202">
        <v>0</v>
      </c>
      <c r="AF667" s="276">
        <v>0</v>
      </c>
      <c r="AH667" s="227">
        <f t="shared" si="50"/>
        <v>0</v>
      </c>
      <c r="AI667" s="228">
        <f t="shared" si="51"/>
        <v>0</v>
      </c>
      <c r="AJ667" s="229">
        <f t="shared" si="52"/>
        <v>0</v>
      </c>
      <c r="AN667" s="138"/>
      <c r="AO667" s="138"/>
      <c r="AP667" s="138"/>
      <c r="AQ667" s="138"/>
      <c r="AR667" s="138"/>
      <c r="AS667" s="138"/>
      <c r="AT667" s="138"/>
      <c r="AU667" s="138"/>
    </row>
    <row r="668" spans="1:47" s="139" customFormat="1" ht="13.8" x14ac:dyDescent="0.3">
      <c r="A668" s="277">
        <v>488</v>
      </c>
      <c r="B668" s="211">
        <v>488219133</v>
      </c>
      <c r="C668" s="212" t="s">
        <v>286</v>
      </c>
      <c r="D668" s="211">
        <v>219</v>
      </c>
      <c r="E668" s="212" t="s">
        <v>287</v>
      </c>
      <c r="F668" s="211">
        <v>133</v>
      </c>
      <c r="G668" s="212" t="s">
        <v>73</v>
      </c>
      <c r="H668" s="297">
        <v>28</v>
      </c>
      <c r="I668" s="202">
        <v>10416</v>
      </c>
      <c r="J668" s="202">
        <v>2597</v>
      </c>
      <c r="K668" s="202">
        <v>0</v>
      </c>
      <c r="L668" s="202">
        <v>893</v>
      </c>
      <c r="M668" s="279">
        <v>13906</v>
      </c>
      <c r="O668" s="281">
        <v>0</v>
      </c>
      <c r="P668" s="282">
        <v>0</v>
      </c>
      <c r="Q668" s="205">
        <v>0.09</v>
      </c>
      <c r="R668" s="205">
        <v>3.4369642442843969E-2</v>
      </c>
      <c r="S668" s="272">
        <f t="shared" si="53"/>
        <v>0</v>
      </c>
      <c r="U668" s="287">
        <v>364364</v>
      </c>
      <c r="V668" s="288">
        <v>0</v>
      </c>
      <c r="W668" s="288">
        <v>0</v>
      </c>
      <c r="X668" s="288">
        <v>0</v>
      </c>
      <c r="Y668" s="288">
        <v>25004</v>
      </c>
      <c r="Z668" s="279">
        <f t="shared" si="54"/>
        <v>389368</v>
      </c>
      <c r="AB668" s="275">
        <v>0</v>
      </c>
      <c r="AC668" s="204">
        <v>0</v>
      </c>
      <c r="AD668" s="202">
        <v>0</v>
      </c>
      <c r="AE668" s="202">
        <v>0</v>
      </c>
      <c r="AF668" s="276">
        <v>0</v>
      </c>
      <c r="AH668" s="227">
        <f t="shared" si="50"/>
        <v>0</v>
      </c>
      <c r="AI668" s="228">
        <f t="shared" si="51"/>
        <v>0</v>
      </c>
      <c r="AJ668" s="229">
        <f t="shared" si="52"/>
        <v>0</v>
      </c>
      <c r="AN668" s="138"/>
      <c r="AO668" s="138"/>
      <c r="AP668" s="138"/>
      <c r="AQ668" s="138"/>
      <c r="AR668" s="138"/>
      <c r="AS668" s="138"/>
      <c r="AT668" s="138"/>
      <c r="AU668" s="138"/>
    </row>
    <row r="669" spans="1:47" s="139" customFormat="1" ht="13.8" x14ac:dyDescent="0.3">
      <c r="A669" s="277">
        <v>488</v>
      </c>
      <c r="B669" s="211">
        <v>488219142</v>
      </c>
      <c r="C669" s="212" t="s">
        <v>286</v>
      </c>
      <c r="D669" s="211">
        <v>219</v>
      </c>
      <c r="E669" s="212" t="s">
        <v>287</v>
      </c>
      <c r="F669" s="211">
        <v>142</v>
      </c>
      <c r="G669" s="212" t="s">
        <v>291</v>
      </c>
      <c r="H669" s="297">
        <v>29</v>
      </c>
      <c r="I669" s="202">
        <v>10589</v>
      </c>
      <c r="J669" s="202">
        <v>8193</v>
      </c>
      <c r="K669" s="202">
        <v>0</v>
      </c>
      <c r="L669" s="202">
        <v>893</v>
      </c>
      <c r="M669" s="279">
        <v>19675</v>
      </c>
      <c r="O669" s="281">
        <v>0</v>
      </c>
      <c r="P669" s="282">
        <v>0</v>
      </c>
      <c r="Q669" s="205">
        <v>0.09</v>
      </c>
      <c r="R669" s="205">
        <v>2.8776871930992227E-2</v>
      </c>
      <c r="S669" s="272">
        <f t="shared" si="53"/>
        <v>0</v>
      </c>
      <c r="U669" s="287">
        <v>544678</v>
      </c>
      <c r="V669" s="288">
        <v>0</v>
      </c>
      <c r="W669" s="288">
        <v>0</v>
      </c>
      <c r="X669" s="288">
        <v>0</v>
      </c>
      <c r="Y669" s="288">
        <v>25897</v>
      </c>
      <c r="Z669" s="279">
        <f t="shared" si="54"/>
        <v>570575</v>
      </c>
      <c r="AB669" s="275">
        <v>0</v>
      </c>
      <c r="AC669" s="204">
        <v>0</v>
      </c>
      <c r="AD669" s="202">
        <v>0</v>
      </c>
      <c r="AE669" s="202">
        <v>0</v>
      </c>
      <c r="AF669" s="276">
        <v>0</v>
      </c>
      <c r="AH669" s="227">
        <f t="shared" si="50"/>
        <v>0</v>
      </c>
      <c r="AI669" s="228">
        <f t="shared" si="51"/>
        <v>0</v>
      </c>
      <c r="AJ669" s="229">
        <f t="shared" si="52"/>
        <v>0</v>
      </c>
      <c r="AN669" s="138"/>
      <c r="AO669" s="138"/>
      <c r="AP669" s="138"/>
      <c r="AQ669" s="138"/>
      <c r="AR669" s="138"/>
      <c r="AS669" s="138"/>
      <c r="AT669" s="138"/>
      <c r="AU669" s="138"/>
    </row>
    <row r="670" spans="1:47" s="139" customFormat="1" ht="13.8" x14ac:dyDescent="0.3">
      <c r="A670" s="277">
        <v>488</v>
      </c>
      <c r="B670" s="211">
        <v>488219145</v>
      </c>
      <c r="C670" s="212" t="s">
        <v>286</v>
      </c>
      <c r="D670" s="211">
        <v>219</v>
      </c>
      <c r="E670" s="212" t="s">
        <v>287</v>
      </c>
      <c r="F670" s="211">
        <v>145</v>
      </c>
      <c r="G670" s="212" t="s">
        <v>271</v>
      </c>
      <c r="H670" s="297">
        <v>7</v>
      </c>
      <c r="I670" s="202">
        <v>9923</v>
      </c>
      <c r="J670" s="202">
        <v>3041</v>
      </c>
      <c r="K670" s="202">
        <v>0</v>
      </c>
      <c r="L670" s="202">
        <v>893</v>
      </c>
      <c r="M670" s="279">
        <v>13857</v>
      </c>
      <c r="O670" s="281">
        <v>0</v>
      </c>
      <c r="P670" s="282">
        <v>0</v>
      </c>
      <c r="Q670" s="205">
        <v>0.09</v>
      </c>
      <c r="R670" s="205">
        <v>1.3861555518171854E-2</v>
      </c>
      <c r="S670" s="272">
        <f t="shared" si="53"/>
        <v>0</v>
      </c>
      <c r="U670" s="287">
        <v>90748</v>
      </c>
      <c r="V670" s="288">
        <v>0</v>
      </c>
      <c r="W670" s="288">
        <v>0</v>
      </c>
      <c r="X670" s="288">
        <v>0</v>
      </c>
      <c r="Y670" s="288">
        <v>6251</v>
      </c>
      <c r="Z670" s="279">
        <f t="shared" si="54"/>
        <v>96999</v>
      </c>
      <c r="AB670" s="275">
        <v>0</v>
      </c>
      <c r="AC670" s="204">
        <v>0</v>
      </c>
      <c r="AD670" s="202">
        <v>0</v>
      </c>
      <c r="AE670" s="202">
        <v>0</v>
      </c>
      <c r="AF670" s="276">
        <v>0</v>
      </c>
      <c r="AH670" s="227">
        <f t="shared" si="50"/>
        <v>0</v>
      </c>
      <c r="AI670" s="228">
        <f t="shared" si="51"/>
        <v>0</v>
      </c>
      <c r="AJ670" s="229">
        <f t="shared" si="52"/>
        <v>0</v>
      </c>
      <c r="AN670" s="138"/>
      <c r="AO670" s="138"/>
      <c r="AP670" s="138"/>
      <c r="AQ670" s="138"/>
      <c r="AR670" s="138"/>
      <c r="AS670" s="138"/>
      <c r="AT670" s="138"/>
      <c r="AU670" s="138"/>
    </row>
    <row r="671" spans="1:47" s="139" customFormat="1" ht="13.8" x14ac:dyDescent="0.3">
      <c r="A671" s="277">
        <v>488</v>
      </c>
      <c r="B671" s="211">
        <v>488219167</v>
      </c>
      <c r="C671" s="212" t="s">
        <v>286</v>
      </c>
      <c r="D671" s="211">
        <v>219</v>
      </c>
      <c r="E671" s="212" t="s">
        <v>287</v>
      </c>
      <c r="F671" s="211">
        <v>167</v>
      </c>
      <c r="G671" s="212" t="s">
        <v>191</v>
      </c>
      <c r="H671" s="297">
        <v>1</v>
      </c>
      <c r="I671" s="202">
        <v>10537.457515332319</v>
      </c>
      <c r="J671" s="202">
        <v>4060</v>
      </c>
      <c r="K671" s="202">
        <v>0</v>
      </c>
      <c r="L671" s="202">
        <v>893</v>
      </c>
      <c r="M671" s="279">
        <v>15490.457515332319</v>
      </c>
      <c r="O671" s="281">
        <v>0</v>
      </c>
      <c r="P671" s="282">
        <v>0</v>
      </c>
      <c r="Q671" s="205">
        <v>0.09</v>
      </c>
      <c r="R671" s="205">
        <v>1.9725626959860309E-2</v>
      </c>
      <c r="S671" s="272">
        <f t="shared" si="53"/>
        <v>0</v>
      </c>
      <c r="U671" s="287">
        <v>14597</v>
      </c>
      <c r="V671" s="288">
        <v>0</v>
      </c>
      <c r="W671" s="288">
        <v>0</v>
      </c>
      <c r="X671" s="288">
        <v>0</v>
      </c>
      <c r="Y671" s="288">
        <v>893</v>
      </c>
      <c r="Z671" s="279">
        <f t="shared" si="54"/>
        <v>15490</v>
      </c>
      <c r="AB671" s="275">
        <v>0</v>
      </c>
      <c r="AC671" s="204">
        <v>0</v>
      </c>
      <c r="AD671" s="202">
        <v>0</v>
      </c>
      <c r="AE671" s="202">
        <v>0</v>
      </c>
      <c r="AF671" s="276">
        <v>0</v>
      </c>
      <c r="AH671" s="227">
        <f t="shared" si="50"/>
        <v>0</v>
      </c>
      <c r="AI671" s="228">
        <f t="shared" si="51"/>
        <v>0</v>
      </c>
      <c r="AJ671" s="229">
        <f t="shared" si="52"/>
        <v>0</v>
      </c>
      <c r="AN671" s="138"/>
      <c r="AO671" s="138"/>
      <c r="AP671" s="138"/>
      <c r="AQ671" s="138"/>
      <c r="AR671" s="138"/>
      <c r="AS671" s="138"/>
      <c r="AT671" s="138"/>
      <c r="AU671" s="138"/>
    </row>
    <row r="672" spans="1:47" s="139" customFormat="1" ht="13.8" x14ac:dyDescent="0.3">
      <c r="A672" s="277">
        <v>488</v>
      </c>
      <c r="B672" s="211">
        <v>488219171</v>
      </c>
      <c r="C672" s="212" t="s">
        <v>286</v>
      </c>
      <c r="D672" s="211">
        <v>219</v>
      </c>
      <c r="E672" s="212" t="s">
        <v>287</v>
      </c>
      <c r="F672" s="211">
        <v>171</v>
      </c>
      <c r="G672" s="212" t="s">
        <v>272</v>
      </c>
      <c r="H672" s="297">
        <v>15</v>
      </c>
      <c r="I672" s="202">
        <v>10919</v>
      </c>
      <c r="J672" s="202">
        <v>2673</v>
      </c>
      <c r="K672" s="202">
        <v>0</v>
      </c>
      <c r="L672" s="202">
        <v>893</v>
      </c>
      <c r="M672" s="279">
        <v>14485</v>
      </c>
      <c r="O672" s="281">
        <v>0</v>
      </c>
      <c r="P672" s="282">
        <v>0</v>
      </c>
      <c r="Q672" s="205">
        <v>0.09</v>
      </c>
      <c r="R672" s="205">
        <v>5.9361294897205714E-3</v>
      </c>
      <c r="S672" s="272">
        <f t="shared" si="53"/>
        <v>0</v>
      </c>
      <c r="U672" s="287">
        <v>203880</v>
      </c>
      <c r="V672" s="288">
        <v>0</v>
      </c>
      <c r="W672" s="288">
        <v>0</v>
      </c>
      <c r="X672" s="288">
        <v>0</v>
      </c>
      <c r="Y672" s="288">
        <v>13395</v>
      </c>
      <c r="Z672" s="279">
        <f t="shared" si="54"/>
        <v>217275</v>
      </c>
      <c r="AB672" s="275">
        <v>0</v>
      </c>
      <c r="AC672" s="204">
        <v>0</v>
      </c>
      <c r="AD672" s="202">
        <v>0</v>
      </c>
      <c r="AE672" s="202">
        <v>0</v>
      </c>
      <c r="AF672" s="276">
        <v>0</v>
      </c>
      <c r="AH672" s="227">
        <f t="shared" si="50"/>
        <v>0</v>
      </c>
      <c r="AI672" s="228">
        <f t="shared" si="51"/>
        <v>0</v>
      </c>
      <c r="AJ672" s="229">
        <f t="shared" si="52"/>
        <v>0</v>
      </c>
      <c r="AN672" s="138"/>
      <c r="AO672" s="138"/>
      <c r="AP672" s="138"/>
      <c r="AQ672" s="138"/>
      <c r="AR672" s="138"/>
      <c r="AS672" s="138"/>
      <c r="AT672" s="138"/>
      <c r="AU672" s="138"/>
    </row>
    <row r="673" spans="1:47" s="139" customFormat="1" ht="13.8" x14ac:dyDescent="0.3">
      <c r="A673" s="277">
        <v>488</v>
      </c>
      <c r="B673" s="211">
        <v>488219189</v>
      </c>
      <c r="C673" s="212" t="s">
        <v>286</v>
      </c>
      <c r="D673" s="211">
        <v>219</v>
      </c>
      <c r="E673" s="212" t="s">
        <v>287</v>
      </c>
      <c r="F673" s="211">
        <v>189</v>
      </c>
      <c r="G673" s="212" t="s">
        <v>38</v>
      </c>
      <c r="H673" s="297">
        <v>4</v>
      </c>
      <c r="I673" s="202">
        <v>12404</v>
      </c>
      <c r="J673" s="202">
        <v>4769</v>
      </c>
      <c r="K673" s="202">
        <v>0</v>
      </c>
      <c r="L673" s="202">
        <v>893</v>
      </c>
      <c r="M673" s="279">
        <v>18066</v>
      </c>
      <c r="O673" s="281">
        <v>0</v>
      </c>
      <c r="P673" s="282">
        <v>0</v>
      </c>
      <c r="Q673" s="205">
        <v>0.09</v>
      </c>
      <c r="R673" s="205">
        <v>3.6888229018838688E-3</v>
      </c>
      <c r="S673" s="272">
        <f t="shared" si="53"/>
        <v>0</v>
      </c>
      <c r="U673" s="287">
        <v>68692</v>
      </c>
      <c r="V673" s="288">
        <v>0</v>
      </c>
      <c r="W673" s="288">
        <v>0</v>
      </c>
      <c r="X673" s="288">
        <v>0</v>
      </c>
      <c r="Y673" s="288">
        <v>3572</v>
      </c>
      <c r="Z673" s="279">
        <f t="shared" si="54"/>
        <v>72264</v>
      </c>
      <c r="AB673" s="275">
        <v>0</v>
      </c>
      <c r="AC673" s="204">
        <v>0</v>
      </c>
      <c r="AD673" s="202">
        <v>0</v>
      </c>
      <c r="AE673" s="202">
        <v>0</v>
      </c>
      <c r="AF673" s="276">
        <v>0</v>
      </c>
      <c r="AH673" s="227">
        <f t="shared" si="50"/>
        <v>0</v>
      </c>
      <c r="AI673" s="228">
        <f t="shared" si="51"/>
        <v>0</v>
      </c>
      <c r="AJ673" s="229">
        <f t="shared" si="52"/>
        <v>0</v>
      </c>
      <c r="AN673" s="138"/>
      <c r="AO673" s="138"/>
      <c r="AP673" s="138"/>
      <c r="AQ673" s="138"/>
      <c r="AR673" s="138"/>
      <c r="AS673" s="138"/>
      <c r="AT673" s="138"/>
      <c r="AU673" s="138"/>
    </row>
    <row r="674" spans="1:47" s="139" customFormat="1" ht="13.8" x14ac:dyDescent="0.3">
      <c r="A674" s="277">
        <v>488</v>
      </c>
      <c r="B674" s="211">
        <v>488219219</v>
      </c>
      <c r="C674" s="212" t="s">
        <v>286</v>
      </c>
      <c r="D674" s="211">
        <v>219</v>
      </c>
      <c r="E674" s="212" t="s">
        <v>287</v>
      </c>
      <c r="F674" s="211">
        <v>219</v>
      </c>
      <c r="G674" s="212" t="s">
        <v>287</v>
      </c>
      <c r="H674" s="297">
        <v>8</v>
      </c>
      <c r="I674" s="202">
        <v>10909</v>
      </c>
      <c r="J674" s="202">
        <v>5147</v>
      </c>
      <c r="K674" s="202">
        <v>0</v>
      </c>
      <c r="L674" s="202">
        <v>893</v>
      </c>
      <c r="M674" s="279">
        <v>16949</v>
      </c>
      <c r="O674" s="281">
        <v>0</v>
      </c>
      <c r="P674" s="282">
        <v>0</v>
      </c>
      <c r="Q674" s="205">
        <v>0.09</v>
      </c>
      <c r="R674" s="205">
        <v>4.0268468249429635E-3</v>
      </c>
      <c r="S674" s="272">
        <f t="shared" si="53"/>
        <v>0</v>
      </c>
      <c r="U674" s="287">
        <v>128448</v>
      </c>
      <c r="V674" s="288">
        <v>0</v>
      </c>
      <c r="W674" s="288">
        <v>0</v>
      </c>
      <c r="X674" s="288">
        <v>0</v>
      </c>
      <c r="Y674" s="288">
        <v>7144</v>
      </c>
      <c r="Z674" s="279">
        <f t="shared" si="54"/>
        <v>135592</v>
      </c>
      <c r="AB674" s="275">
        <v>0</v>
      </c>
      <c r="AC674" s="204">
        <v>0</v>
      </c>
      <c r="AD674" s="202">
        <v>0</v>
      </c>
      <c r="AE674" s="202">
        <v>0</v>
      </c>
      <c r="AF674" s="276">
        <v>0</v>
      </c>
      <c r="AH674" s="227">
        <f t="shared" si="50"/>
        <v>0</v>
      </c>
      <c r="AI674" s="228">
        <f t="shared" si="51"/>
        <v>0</v>
      </c>
      <c r="AJ674" s="229">
        <f t="shared" si="52"/>
        <v>0</v>
      </c>
      <c r="AN674" s="138"/>
      <c r="AO674" s="138"/>
      <c r="AP674" s="138"/>
      <c r="AQ674" s="138"/>
      <c r="AR674" s="138"/>
      <c r="AS674" s="138"/>
      <c r="AT674" s="138"/>
      <c r="AU674" s="138"/>
    </row>
    <row r="675" spans="1:47" s="139" customFormat="1" ht="13.8" x14ac:dyDescent="0.3">
      <c r="A675" s="277">
        <v>488</v>
      </c>
      <c r="B675" s="211">
        <v>488219231</v>
      </c>
      <c r="C675" s="212" t="s">
        <v>286</v>
      </c>
      <c r="D675" s="211">
        <v>219</v>
      </c>
      <c r="E675" s="212" t="s">
        <v>287</v>
      </c>
      <c r="F675" s="211">
        <v>231</v>
      </c>
      <c r="G675" s="212" t="s">
        <v>274</v>
      </c>
      <c r="H675" s="297">
        <v>29</v>
      </c>
      <c r="I675" s="202">
        <v>10116</v>
      </c>
      <c r="J675" s="202">
        <v>2569</v>
      </c>
      <c r="K675" s="202">
        <v>0</v>
      </c>
      <c r="L675" s="202">
        <v>893</v>
      </c>
      <c r="M675" s="279">
        <v>13578</v>
      </c>
      <c r="O675" s="281">
        <v>0</v>
      </c>
      <c r="P675" s="282">
        <v>0</v>
      </c>
      <c r="Q675" s="205">
        <v>0.09</v>
      </c>
      <c r="R675" s="205">
        <v>1.4606133839357296E-2</v>
      </c>
      <c r="S675" s="272">
        <f t="shared" si="53"/>
        <v>0</v>
      </c>
      <c r="U675" s="287">
        <v>367865</v>
      </c>
      <c r="V675" s="288">
        <v>0</v>
      </c>
      <c r="W675" s="288">
        <v>0</v>
      </c>
      <c r="X675" s="288">
        <v>0</v>
      </c>
      <c r="Y675" s="288">
        <v>25897</v>
      </c>
      <c r="Z675" s="279">
        <f t="shared" si="54"/>
        <v>393762</v>
      </c>
      <c r="AB675" s="275">
        <v>0</v>
      </c>
      <c r="AC675" s="204">
        <v>0</v>
      </c>
      <c r="AD675" s="202">
        <v>0</v>
      </c>
      <c r="AE675" s="202">
        <v>0</v>
      </c>
      <c r="AF675" s="276">
        <v>0</v>
      </c>
      <c r="AH675" s="227">
        <f t="shared" si="50"/>
        <v>0</v>
      </c>
      <c r="AI675" s="228">
        <f t="shared" si="51"/>
        <v>0</v>
      </c>
      <c r="AJ675" s="229">
        <f t="shared" si="52"/>
        <v>0</v>
      </c>
      <c r="AN675" s="138"/>
      <c r="AO675" s="138"/>
      <c r="AP675" s="138"/>
      <c r="AQ675" s="138"/>
      <c r="AR675" s="138"/>
      <c r="AS675" s="138"/>
      <c r="AT675" s="138"/>
      <c r="AU675" s="138"/>
    </row>
    <row r="676" spans="1:47" s="139" customFormat="1" ht="13.8" x14ac:dyDescent="0.3">
      <c r="A676" s="277">
        <v>488</v>
      </c>
      <c r="B676" s="211">
        <v>488219239</v>
      </c>
      <c r="C676" s="212" t="s">
        <v>286</v>
      </c>
      <c r="D676" s="211">
        <v>219</v>
      </c>
      <c r="E676" s="212" t="s">
        <v>287</v>
      </c>
      <c r="F676" s="211">
        <v>239</v>
      </c>
      <c r="G676" s="212" t="s">
        <v>267</v>
      </c>
      <c r="H676" s="297">
        <v>8</v>
      </c>
      <c r="I676" s="202">
        <v>9705</v>
      </c>
      <c r="J676" s="202">
        <v>3595</v>
      </c>
      <c r="K676" s="202">
        <v>0</v>
      </c>
      <c r="L676" s="202">
        <v>893</v>
      </c>
      <c r="M676" s="279">
        <v>14193</v>
      </c>
      <c r="O676" s="281">
        <v>0</v>
      </c>
      <c r="P676" s="282">
        <v>0</v>
      </c>
      <c r="Q676" s="205">
        <v>0.09</v>
      </c>
      <c r="R676" s="205">
        <v>5.9409414359350966E-2</v>
      </c>
      <c r="S676" s="272">
        <f t="shared" si="53"/>
        <v>0</v>
      </c>
      <c r="U676" s="287">
        <v>106400</v>
      </c>
      <c r="V676" s="288">
        <v>0</v>
      </c>
      <c r="W676" s="288">
        <v>0</v>
      </c>
      <c r="X676" s="288">
        <v>0</v>
      </c>
      <c r="Y676" s="288">
        <v>7144</v>
      </c>
      <c r="Z676" s="279">
        <f t="shared" si="54"/>
        <v>113544</v>
      </c>
      <c r="AB676" s="275">
        <v>0</v>
      </c>
      <c r="AC676" s="204">
        <v>0</v>
      </c>
      <c r="AD676" s="202">
        <v>0</v>
      </c>
      <c r="AE676" s="202">
        <v>0</v>
      </c>
      <c r="AF676" s="276">
        <v>0</v>
      </c>
      <c r="AH676" s="227">
        <f t="shared" si="50"/>
        <v>0</v>
      </c>
      <c r="AI676" s="228">
        <f t="shared" si="51"/>
        <v>0</v>
      </c>
      <c r="AJ676" s="229">
        <f t="shared" si="52"/>
        <v>0</v>
      </c>
      <c r="AN676" s="138"/>
      <c r="AO676" s="138"/>
      <c r="AP676" s="138"/>
      <c r="AQ676" s="138"/>
      <c r="AR676" s="138"/>
      <c r="AS676" s="138"/>
      <c r="AT676" s="138"/>
      <c r="AU676" s="138"/>
    </row>
    <row r="677" spans="1:47" s="139" customFormat="1" ht="13.8" x14ac:dyDescent="0.3">
      <c r="A677" s="277">
        <v>488</v>
      </c>
      <c r="B677" s="211">
        <v>488219243</v>
      </c>
      <c r="C677" s="212" t="s">
        <v>286</v>
      </c>
      <c r="D677" s="211">
        <v>219</v>
      </c>
      <c r="E677" s="212" t="s">
        <v>287</v>
      </c>
      <c r="F677" s="211">
        <v>243</v>
      </c>
      <c r="G677" s="212" t="s">
        <v>74</v>
      </c>
      <c r="H677" s="297">
        <v>22</v>
      </c>
      <c r="I677" s="202">
        <v>11245</v>
      </c>
      <c r="J677" s="202">
        <v>2337</v>
      </c>
      <c r="K677" s="202">
        <v>0</v>
      </c>
      <c r="L677" s="202">
        <v>893</v>
      </c>
      <c r="M677" s="279">
        <v>14475</v>
      </c>
      <c r="O677" s="281">
        <v>0</v>
      </c>
      <c r="P677" s="282">
        <v>0</v>
      </c>
      <c r="Q677" s="205">
        <v>0.09</v>
      </c>
      <c r="R677" s="205">
        <v>4.9857181903632123E-3</v>
      </c>
      <c r="S677" s="272">
        <f t="shared" si="53"/>
        <v>0</v>
      </c>
      <c r="U677" s="287">
        <v>298804</v>
      </c>
      <c r="V677" s="288">
        <v>0</v>
      </c>
      <c r="W677" s="288">
        <v>0</v>
      </c>
      <c r="X677" s="288">
        <v>0</v>
      </c>
      <c r="Y677" s="288">
        <v>19646</v>
      </c>
      <c r="Z677" s="279">
        <f t="shared" si="54"/>
        <v>318450</v>
      </c>
      <c r="AB677" s="275">
        <v>0</v>
      </c>
      <c r="AC677" s="204">
        <v>0</v>
      </c>
      <c r="AD677" s="202">
        <v>0</v>
      </c>
      <c r="AE677" s="202">
        <v>0</v>
      </c>
      <c r="AF677" s="276">
        <v>0</v>
      </c>
      <c r="AH677" s="227">
        <f t="shared" si="50"/>
        <v>0</v>
      </c>
      <c r="AI677" s="228">
        <f t="shared" si="51"/>
        <v>0</v>
      </c>
      <c r="AJ677" s="229">
        <f t="shared" si="52"/>
        <v>0</v>
      </c>
      <c r="AN677" s="138"/>
      <c r="AO677" s="138"/>
      <c r="AP677" s="138"/>
      <c r="AQ677" s="138"/>
      <c r="AR677" s="138"/>
      <c r="AS677" s="138"/>
      <c r="AT677" s="138"/>
      <c r="AU677" s="138"/>
    </row>
    <row r="678" spans="1:47" s="139" customFormat="1" ht="13.8" x14ac:dyDescent="0.3">
      <c r="A678" s="277">
        <v>488</v>
      </c>
      <c r="B678" s="211">
        <v>488219244</v>
      </c>
      <c r="C678" s="212" t="s">
        <v>286</v>
      </c>
      <c r="D678" s="211">
        <v>219</v>
      </c>
      <c r="E678" s="212" t="s">
        <v>287</v>
      </c>
      <c r="F678" s="211">
        <v>244</v>
      </c>
      <c r="G678" s="212" t="s">
        <v>43</v>
      </c>
      <c r="H678" s="297">
        <v>175</v>
      </c>
      <c r="I678" s="202">
        <v>11179</v>
      </c>
      <c r="J678" s="202">
        <v>4366</v>
      </c>
      <c r="K678" s="202">
        <v>0</v>
      </c>
      <c r="L678" s="202">
        <v>893</v>
      </c>
      <c r="M678" s="279">
        <v>16438</v>
      </c>
      <c r="O678" s="281">
        <v>0</v>
      </c>
      <c r="P678" s="282">
        <v>0</v>
      </c>
      <c r="Q678" s="205">
        <v>0.18</v>
      </c>
      <c r="R678" s="205">
        <v>0.11013649821134344</v>
      </c>
      <c r="S678" s="272">
        <f t="shared" si="53"/>
        <v>0</v>
      </c>
      <c r="U678" s="287">
        <v>2720375</v>
      </c>
      <c r="V678" s="288">
        <v>0</v>
      </c>
      <c r="W678" s="288">
        <v>0</v>
      </c>
      <c r="X678" s="288">
        <v>0</v>
      </c>
      <c r="Y678" s="288">
        <v>156275</v>
      </c>
      <c r="Z678" s="279">
        <f t="shared" si="54"/>
        <v>2876650</v>
      </c>
      <c r="AB678" s="275">
        <v>103</v>
      </c>
      <c r="AC678" s="204">
        <v>0</v>
      </c>
      <c r="AD678" s="202">
        <v>0</v>
      </c>
      <c r="AE678" s="202">
        <v>0</v>
      </c>
      <c r="AF678" s="276">
        <v>0</v>
      </c>
      <c r="AH678" s="227">
        <f t="shared" si="50"/>
        <v>0</v>
      </c>
      <c r="AI678" s="228">
        <f t="shared" si="51"/>
        <v>0</v>
      </c>
      <c r="AJ678" s="229">
        <f t="shared" si="52"/>
        <v>0</v>
      </c>
      <c r="AN678" s="138"/>
      <c r="AO678" s="138"/>
      <c r="AP678" s="138"/>
      <c r="AQ678" s="138"/>
      <c r="AR678" s="138"/>
      <c r="AS678" s="138"/>
      <c r="AT678" s="138"/>
      <c r="AU678" s="138"/>
    </row>
    <row r="679" spans="1:47" s="139" customFormat="1" ht="13.8" x14ac:dyDescent="0.3">
      <c r="A679" s="277">
        <v>488</v>
      </c>
      <c r="B679" s="211">
        <v>488219251</v>
      </c>
      <c r="C679" s="212" t="s">
        <v>286</v>
      </c>
      <c r="D679" s="211">
        <v>219</v>
      </c>
      <c r="E679" s="212" t="s">
        <v>287</v>
      </c>
      <c r="F679" s="211">
        <v>251</v>
      </c>
      <c r="G679" s="212" t="s">
        <v>292</v>
      </c>
      <c r="H679" s="297">
        <v>98</v>
      </c>
      <c r="I679" s="202">
        <v>10204</v>
      </c>
      <c r="J679" s="202">
        <v>2831</v>
      </c>
      <c r="K679" s="202">
        <v>0</v>
      </c>
      <c r="L679" s="202">
        <v>893</v>
      </c>
      <c r="M679" s="279">
        <v>13928</v>
      </c>
      <c r="O679" s="281">
        <v>0</v>
      </c>
      <c r="P679" s="282">
        <v>0</v>
      </c>
      <c r="Q679" s="205">
        <v>0.18</v>
      </c>
      <c r="R679" s="205">
        <v>3.8037711966281272E-2</v>
      </c>
      <c r="S679" s="272">
        <f t="shared" si="53"/>
        <v>0</v>
      </c>
      <c r="U679" s="287">
        <v>1277430</v>
      </c>
      <c r="V679" s="288">
        <v>0</v>
      </c>
      <c r="W679" s="288">
        <v>0</v>
      </c>
      <c r="X679" s="288">
        <v>0</v>
      </c>
      <c r="Y679" s="288">
        <v>87514</v>
      </c>
      <c r="Z679" s="279">
        <f t="shared" si="54"/>
        <v>1364944</v>
      </c>
      <c r="AB679" s="275">
        <v>0</v>
      </c>
      <c r="AC679" s="204">
        <v>0</v>
      </c>
      <c r="AD679" s="202">
        <v>0</v>
      </c>
      <c r="AE679" s="202">
        <v>0</v>
      </c>
      <c r="AF679" s="276">
        <v>0</v>
      </c>
      <c r="AH679" s="227">
        <f t="shared" si="50"/>
        <v>0</v>
      </c>
      <c r="AI679" s="228">
        <f t="shared" si="51"/>
        <v>0</v>
      </c>
      <c r="AJ679" s="229">
        <f t="shared" si="52"/>
        <v>0</v>
      </c>
      <c r="AN679" s="138"/>
      <c r="AO679" s="138"/>
      <c r="AP679" s="138"/>
      <c r="AQ679" s="138"/>
      <c r="AR679" s="138"/>
      <c r="AS679" s="138"/>
      <c r="AT679" s="138"/>
      <c r="AU679" s="138"/>
    </row>
    <row r="680" spans="1:47" s="139" customFormat="1" ht="13.8" x14ac:dyDescent="0.3">
      <c r="A680" s="277">
        <v>488</v>
      </c>
      <c r="B680" s="211">
        <v>488219264</v>
      </c>
      <c r="C680" s="212" t="s">
        <v>286</v>
      </c>
      <c r="D680" s="211">
        <v>219</v>
      </c>
      <c r="E680" s="212" t="s">
        <v>287</v>
      </c>
      <c r="F680" s="211">
        <v>264</v>
      </c>
      <c r="G680" s="212" t="s">
        <v>293</v>
      </c>
      <c r="H680" s="297">
        <v>23</v>
      </c>
      <c r="I680" s="202">
        <v>9716</v>
      </c>
      <c r="J680" s="202">
        <v>4338</v>
      </c>
      <c r="K680" s="202">
        <v>0</v>
      </c>
      <c r="L680" s="202">
        <v>893</v>
      </c>
      <c r="M680" s="279">
        <v>14947</v>
      </c>
      <c r="O680" s="281">
        <v>0</v>
      </c>
      <c r="P680" s="282">
        <v>0</v>
      </c>
      <c r="Q680" s="205">
        <v>0.09</v>
      </c>
      <c r="R680" s="205">
        <v>7.8582126395165281E-3</v>
      </c>
      <c r="S680" s="272">
        <f t="shared" si="53"/>
        <v>0</v>
      </c>
      <c r="U680" s="287">
        <v>323242</v>
      </c>
      <c r="V680" s="288">
        <v>0</v>
      </c>
      <c r="W680" s="288">
        <v>0</v>
      </c>
      <c r="X680" s="288">
        <v>0</v>
      </c>
      <c r="Y680" s="288">
        <v>20539</v>
      </c>
      <c r="Z680" s="279">
        <f t="shared" si="54"/>
        <v>343781</v>
      </c>
      <c r="AB680" s="275">
        <v>0</v>
      </c>
      <c r="AC680" s="204">
        <v>0</v>
      </c>
      <c r="AD680" s="202">
        <v>0</v>
      </c>
      <c r="AE680" s="202">
        <v>0</v>
      </c>
      <c r="AF680" s="276">
        <v>0</v>
      </c>
      <c r="AH680" s="227">
        <f t="shared" si="50"/>
        <v>0</v>
      </c>
      <c r="AI680" s="228">
        <f t="shared" si="51"/>
        <v>0</v>
      </c>
      <c r="AJ680" s="229">
        <f t="shared" si="52"/>
        <v>0</v>
      </c>
      <c r="AN680" s="138"/>
      <c r="AO680" s="138"/>
      <c r="AP680" s="138"/>
      <c r="AQ680" s="138"/>
      <c r="AR680" s="138"/>
      <c r="AS680" s="138"/>
      <c r="AT680" s="138"/>
      <c r="AU680" s="138"/>
    </row>
    <row r="681" spans="1:47" s="139" customFormat="1" ht="13.8" x14ac:dyDescent="0.3">
      <c r="A681" s="277">
        <v>488</v>
      </c>
      <c r="B681" s="211">
        <v>488219293</v>
      </c>
      <c r="C681" s="212" t="s">
        <v>286</v>
      </c>
      <c r="D681" s="211">
        <v>219</v>
      </c>
      <c r="E681" s="212" t="s">
        <v>287</v>
      </c>
      <c r="F681" s="211">
        <v>293</v>
      </c>
      <c r="G681" s="212" t="s">
        <v>45</v>
      </c>
      <c r="H681" s="297">
        <v>2</v>
      </c>
      <c r="I681" s="202">
        <v>11641.935415948807</v>
      </c>
      <c r="J681" s="202">
        <v>898</v>
      </c>
      <c r="K681" s="202">
        <v>0</v>
      </c>
      <c r="L681" s="202">
        <v>893</v>
      </c>
      <c r="M681" s="279">
        <v>13432.935415948807</v>
      </c>
      <c r="O681" s="281">
        <v>0</v>
      </c>
      <c r="P681" s="282">
        <v>0</v>
      </c>
      <c r="Q681" s="205">
        <v>0.18</v>
      </c>
      <c r="R681" s="205">
        <v>6.2612029075594699E-3</v>
      </c>
      <c r="S681" s="272">
        <f t="shared" si="53"/>
        <v>0</v>
      </c>
      <c r="U681" s="287">
        <v>25080</v>
      </c>
      <c r="V681" s="288">
        <v>0</v>
      </c>
      <c r="W681" s="288">
        <v>0</v>
      </c>
      <c r="X681" s="288">
        <v>0</v>
      </c>
      <c r="Y681" s="288">
        <v>1786</v>
      </c>
      <c r="Z681" s="279">
        <f t="shared" si="54"/>
        <v>26866</v>
      </c>
      <c r="AB681" s="275">
        <v>0</v>
      </c>
      <c r="AC681" s="204">
        <v>0</v>
      </c>
      <c r="AD681" s="202">
        <v>0</v>
      </c>
      <c r="AE681" s="202">
        <v>0</v>
      </c>
      <c r="AF681" s="276">
        <v>0</v>
      </c>
      <c r="AH681" s="227">
        <f t="shared" si="50"/>
        <v>0</v>
      </c>
      <c r="AI681" s="228">
        <f t="shared" si="51"/>
        <v>0</v>
      </c>
      <c r="AJ681" s="229">
        <f t="shared" si="52"/>
        <v>0</v>
      </c>
      <c r="AN681" s="138"/>
      <c r="AO681" s="138"/>
      <c r="AP681" s="138"/>
      <c r="AQ681" s="138"/>
      <c r="AR681" s="138"/>
      <c r="AS681" s="138"/>
      <c r="AT681" s="138"/>
      <c r="AU681" s="138"/>
    </row>
    <row r="682" spans="1:47" s="139" customFormat="1" ht="13.8" x14ac:dyDescent="0.3">
      <c r="A682" s="277">
        <v>488</v>
      </c>
      <c r="B682" s="211">
        <v>488219336</v>
      </c>
      <c r="C682" s="212" t="s">
        <v>286</v>
      </c>
      <c r="D682" s="211">
        <v>219</v>
      </c>
      <c r="E682" s="212" t="s">
        <v>287</v>
      </c>
      <c r="F682" s="211">
        <v>336</v>
      </c>
      <c r="G682" s="212" t="s">
        <v>48</v>
      </c>
      <c r="H682" s="297">
        <v>250</v>
      </c>
      <c r="I682" s="202">
        <v>10313</v>
      </c>
      <c r="J682" s="202">
        <v>2723</v>
      </c>
      <c r="K682" s="202">
        <v>0</v>
      </c>
      <c r="L682" s="202">
        <v>893</v>
      </c>
      <c r="M682" s="279">
        <v>13929</v>
      </c>
      <c r="O682" s="281">
        <v>0</v>
      </c>
      <c r="P682" s="282">
        <v>0</v>
      </c>
      <c r="Q682" s="205">
        <v>0.09</v>
      </c>
      <c r="R682" s="205">
        <v>3.7803223698042246E-2</v>
      </c>
      <c r="S682" s="272">
        <f t="shared" si="53"/>
        <v>0</v>
      </c>
      <c r="U682" s="287">
        <v>3259000</v>
      </c>
      <c r="V682" s="288">
        <v>0</v>
      </c>
      <c r="W682" s="288">
        <v>0</v>
      </c>
      <c r="X682" s="288">
        <v>0</v>
      </c>
      <c r="Y682" s="288">
        <v>223250</v>
      </c>
      <c r="Z682" s="279">
        <f t="shared" si="54"/>
        <v>3482250</v>
      </c>
      <c r="AB682" s="275">
        <v>0</v>
      </c>
      <c r="AC682" s="204">
        <v>0</v>
      </c>
      <c r="AD682" s="202">
        <v>0</v>
      </c>
      <c r="AE682" s="202">
        <v>0</v>
      </c>
      <c r="AF682" s="276">
        <v>0</v>
      </c>
      <c r="AH682" s="227">
        <f t="shared" si="50"/>
        <v>0</v>
      </c>
      <c r="AI682" s="228">
        <f t="shared" si="51"/>
        <v>0</v>
      </c>
      <c r="AJ682" s="229">
        <f t="shared" si="52"/>
        <v>0</v>
      </c>
      <c r="AN682" s="138"/>
      <c r="AO682" s="138"/>
      <c r="AP682" s="138"/>
      <c r="AQ682" s="138"/>
      <c r="AR682" s="138"/>
      <c r="AS682" s="138"/>
      <c r="AT682" s="138"/>
      <c r="AU682" s="138"/>
    </row>
    <row r="683" spans="1:47" s="139" customFormat="1" ht="13.8" x14ac:dyDescent="0.3">
      <c r="A683" s="277">
        <v>488</v>
      </c>
      <c r="B683" s="211">
        <v>488219625</v>
      </c>
      <c r="C683" s="212" t="s">
        <v>286</v>
      </c>
      <c r="D683" s="211">
        <v>219</v>
      </c>
      <c r="E683" s="212" t="s">
        <v>287</v>
      </c>
      <c r="F683" s="211">
        <v>625</v>
      </c>
      <c r="G683" s="212" t="s">
        <v>49</v>
      </c>
      <c r="H683" s="297">
        <v>4</v>
      </c>
      <c r="I683" s="202">
        <v>8780</v>
      </c>
      <c r="J683" s="202">
        <v>1527</v>
      </c>
      <c r="K683" s="202">
        <v>0</v>
      </c>
      <c r="L683" s="202">
        <v>893</v>
      </c>
      <c r="M683" s="279">
        <v>11200</v>
      </c>
      <c r="O683" s="281">
        <v>0</v>
      </c>
      <c r="P683" s="282">
        <v>0</v>
      </c>
      <c r="Q683" s="205">
        <v>0.09</v>
      </c>
      <c r="R683" s="205">
        <v>4.0604699045540807E-3</v>
      </c>
      <c r="S683" s="272">
        <f t="shared" si="53"/>
        <v>0</v>
      </c>
      <c r="U683" s="287">
        <v>41228</v>
      </c>
      <c r="V683" s="288">
        <v>0</v>
      </c>
      <c r="W683" s="288">
        <v>0</v>
      </c>
      <c r="X683" s="288">
        <v>0</v>
      </c>
      <c r="Y683" s="288">
        <v>3572</v>
      </c>
      <c r="Z683" s="279">
        <f t="shared" si="54"/>
        <v>44800</v>
      </c>
      <c r="AB683" s="275">
        <v>0</v>
      </c>
      <c r="AC683" s="204">
        <v>0</v>
      </c>
      <c r="AD683" s="202">
        <v>0</v>
      </c>
      <c r="AE683" s="202">
        <v>0</v>
      </c>
      <c r="AF683" s="276">
        <v>0</v>
      </c>
      <c r="AH683" s="227">
        <f t="shared" si="50"/>
        <v>0</v>
      </c>
      <c r="AI683" s="228">
        <f t="shared" si="51"/>
        <v>0</v>
      </c>
      <c r="AJ683" s="229">
        <f t="shared" si="52"/>
        <v>0</v>
      </c>
      <c r="AN683" s="138"/>
      <c r="AO683" s="138"/>
      <c r="AP683" s="138"/>
      <c r="AQ683" s="138"/>
      <c r="AR683" s="138"/>
      <c r="AS683" s="138"/>
      <c r="AT683" s="138"/>
      <c r="AU683" s="138"/>
    </row>
    <row r="684" spans="1:47" s="139" customFormat="1" ht="13.8" x14ac:dyDescent="0.3">
      <c r="A684" s="277">
        <v>488</v>
      </c>
      <c r="B684" s="211">
        <v>488219760</v>
      </c>
      <c r="C684" s="212" t="s">
        <v>286</v>
      </c>
      <c r="D684" s="211">
        <v>219</v>
      </c>
      <c r="E684" s="212" t="s">
        <v>287</v>
      </c>
      <c r="F684" s="211">
        <v>760</v>
      </c>
      <c r="G684" s="212" t="s">
        <v>279</v>
      </c>
      <c r="H684" s="297">
        <v>6</v>
      </c>
      <c r="I684" s="202">
        <v>9679</v>
      </c>
      <c r="J684" s="202">
        <v>1878</v>
      </c>
      <c r="K684" s="202">
        <v>0</v>
      </c>
      <c r="L684" s="202">
        <v>893</v>
      </c>
      <c r="M684" s="279">
        <v>12450</v>
      </c>
      <c r="O684" s="281">
        <v>0</v>
      </c>
      <c r="P684" s="282">
        <v>0</v>
      </c>
      <c r="Q684" s="205">
        <v>0.09</v>
      </c>
      <c r="R684" s="205">
        <v>2.991758451848054E-2</v>
      </c>
      <c r="S684" s="272">
        <f t="shared" si="53"/>
        <v>0</v>
      </c>
      <c r="U684" s="287">
        <v>69342</v>
      </c>
      <c r="V684" s="288">
        <v>0</v>
      </c>
      <c r="W684" s="288">
        <v>0</v>
      </c>
      <c r="X684" s="288">
        <v>0</v>
      </c>
      <c r="Y684" s="288">
        <v>5358</v>
      </c>
      <c r="Z684" s="279">
        <f t="shared" si="54"/>
        <v>74700</v>
      </c>
      <c r="AB684" s="275">
        <v>0</v>
      </c>
      <c r="AC684" s="204">
        <v>0</v>
      </c>
      <c r="AD684" s="202">
        <v>0</v>
      </c>
      <c r="AE684" s="202">
        <v>0</v>
      </c>
      <c r="AF684" s="276">
        <v>0</v>
      </c>
      <c r="AH684" s="227">
        <f t="shared" si="50"/>
        <v>0</v>
      </c>
      <c r="AI684" s="228">
        <f t="shared" si="51"/>
        <v>0</v>
      </c>
      <c r="AJ684" s="229">
        <f t="shared" si="52"/>
        <v>0</v>
      </c>
      <c r="AN684" s="138"/>
      <c r="AO684" s="138"/>
      <c r="AP684" s="138"/>
      <c r="AQ684" s="138"/>
      <c r="AR684" s="138"/>
      <c r="AS684" s="138"/>
      <c r="AT684" s="138"/>
      <c r="AU684" s="138"/>
    </row>
    <row r="685" spans="1:47" s="139" customFormat="1" ht="13.8" x14ac:dyDescent="0.3">
      <c r="A685" s="277">
        <v>488</v>
      </c>
      <c r="B685" s="211">
        <v>488219780</v>
      </c>
      <c r="C685" s="212" t="s">
        <v>286</v>
      </c>
      <c r="D685" s="211">
        <v>219</v>
      </c>
      <c r="E685" s="212" t="s">
        <v>287</v>
      </c>
      <c r="F685" s="211">
        <v>780</v>
      </c>
      <c r="G685" s="212" t="s">
        <v>261</v>
      </c>
      <c r="H685" s="297">
        <v>44</v>
      </c>
      <c r="I685" s="202">
        <v>11327</v>
      </c>
      <c r="J685" s="202">
        <v>2076</v>
      </c>
      <c r="K685" s="202">
        <v>0</v>
      </c>
      <c r="L685" s="202">
        <v>893</v>
      </c>
      <c r="M685" s="279">
        <v>14296</v>
      </c>
      <c r="O685" s="281">
        <v>0</v>
      </c>
      <c r="P685" s="282">
        <v>0</v>
      </c>
      <c r="Q685" s="205">
        <v>0.09</v>
      </c>
      <c r="R685" s="205">
        <v>1.3079383495692537E-2</v>
      </c>
      <c r="S685" s="272">
        <f t="shared" si="53"/>
        <v>0</v>
      </c>
      <c r="U685" s="287">
        <v>589732</v>
      </c>
      <c r="V685" s="288">
        <v>0</v>
      </c>
      <c r="W685" s="288">
        <v>0</v>
      </c>
      <c r="X685" s="288">
        <v>0</v>
      </c>
      <c r="Y685" s="288">
        <v>39292</v>
      </c>
      <c r="Z685" s="279">
        <f t="shared" si="54"/>
        <v>629024</v>
      </c>
      <c r="AB685" s="275">
        <v>0</v>
      </c>
      <c r="AC685" s="204">
        <v>0</v>
      </c>
      <c r="AD685" s="202">
        <v>0</v>
      </c>
      <c r="AE685" s="202">
        <v>0</v>
      </c>
      <c r="AF685" s="276">
        <v>0</v>
      </c>
      <c r="AH685" s="227">
        <f t="shared" si="50"/>
        <v>0</v>
      </c>
      <c r="AI685" s="228">
        <f t="shared" si="51"/>
        <v>0</v>
      </c>
      <c r="AJ685" s="229">
        <f t="shared" si="52"/>
        <v>0</v>
      </c>
      <c r="AN685" s="138"/>
      <c r="AO685" s="138"/>
      <c r="AP685" s="138"/>
      <c r="AQ685" s="138"/>
      <c r="AR685" s="138"/>
      <c r="AS685" s="138"/>
      <c r="AT685" s="138"/>
      <c r="AU685" s="138"/>
    </row>
    <row r="686" spans="1:47" s="139" customFormat="1" ht="13.8" x14ac:dyDescent="0.3">
      <c r="A686" s="277">
        <v>489</v>
      </c>
      <c r="B686" s="211">
        <v>489020020</v>
      </c>
      <c r="C686" s="212" t="s">
        <v>294</v>
      </c>
      <c r="D686" s="211">
        <v>20</v>
      </c>
      <c r="E686" s="212" t="s">
        <v>142</v>
      </c>
      <c r="F686" s="211">
        <v>20</v>
      </c>
      <c r="G686" s="212" t="s">
        <v>142</v>
      </c>
      <c r="H686" s="297">
        <v>175</v>
      </c>
      <c r="I686" s="202">
        <v>10929</v>
      </c>
      <c r="J686" s="202">
        <v>2786</v>
      </c>
      <c r="K686" s="202">
        <v>0</v>
      </c>
      <c r="L686" s="202">
        <v>893</v>
      </c>
      <c r="M686" s="279">
        <v>14608</v>
      </c>
      <c r="O686" s="281">
        <v>0</v>
      </c>
      <c r="P686" s="282">
        <v>0</v>
      </c>
      <c r="Q686" s="205">
        <v>0.09</v>
      </c>
      <c r="R686" s="205">
        <v>4.0775650769155417E-2</v>
      </c>
      <c r="S686" s="272">
        <f t="shared" si="53"/>
        <v>0</v>
      </c>
      <c r="U686" s="287">
        <v>2400125</v>
      </c>
      <c r="V686" s="288">
        <v>0</v>
      </c>
      <c r="W686" s="288">
        <v>0</v>
      </c>
      <c r="X686" s="288">
        <v>0</v>
      </c>
      <c r="Y686" s="288">
        <v>156275</v>
      </c>
      <c r="Z686" s="279">
        <f t="shared" si="54"/>
        <v>2556400</v>
      </c>
      <c r="AB686" s="275">
        <v>0</v>
      </c>
      <c r="AC686" s="204">
        <v>0</v>
      </c>
      <c r="AD686" s="202">
        <v>0</v>
      </c>
      <c r="AE686" s="202">
        <v>0</v>
      </c>
      <c r="AF686" s="276">
        <v>0</v>
      </c>
      <c r="AH686" s="227">
        <f t="shared" si="50"/>
        <v>0</v>
      </c>
      <c r="AI686" s="228">
        <f t="shared" si="51"/>
        <v>0</v>
      </c>
      <c r="AJ686" s="229">
        <f t="shared" si="52"/>
        <v>0</v>
      </c>
      <c r="AN686" s="138"/>
      <c r="AO686" s="138"/>
      <c r="AP686" s="138"/>
      <c r="AQ686" s="138"/>
      <c r="AR686" s="138"/>
      <c r="AS686" s="138"/>
      <c r="AT686" s="138"/>
      <c r="AU686" s="138"/>
    </row>
    <row r="687" spans="1:47" s="139" customFormat="1" ht="13.8" x14ac:dyDescent="0.3">
      <c r="A687" s="277">
        <v>489</v>
      </c>
      <c r="B687" s="211">
        <v>489020036</v>
      </c>
      <c r="C687" s="212" t="s">
        <v>294</v>
      </c>
      <c r="D687" s="211">
        <v>20</v>
      </c>
      <c r="E687" s="212" t="s">
        <v>142</v>
      </c>
      <c r="F687" s="211">
        <v>36</v>
      </c>
      <c r="G687" s="212" t="s">
        <v>143</v>
      </c>
      <c r="H687" s="297">
        <v>113</v>
      </c>
      <c r="I687" s="202">
        <v>10807</v>
      </c>
      <c r="J687" s="202">
        <v>4285</v>
      </c>
      <c r="K687" s="202">
        <v>0</v>
      </c>
      <c r="L687" s="202">
        <v>893</v>
      </c>
      <c r="M687" s="279">
        <v>15985</v>
      </c>
      <c r="O687" s="281">
        <v>0</v>
      </c>
      <c r="P687" s="282">
        <v>0</v>
      </c>
      <c r="Q687" s="205">
        <v>0.09</v>
      </c>
      <c r="R687" s="205">
        <v>7.4947476555807455E-2</v>
      </c>
      <c r="S687" s="272">
        <f t="shared" si="53"/>
        <v>0</v>
      </c>
      <c r="U687" s="287">
        <v>1705396</v>
      </c>
      <c r="V687" s="288">
        <v>0</v>
      </c>
      <c r="W687" s="288">
        <v>0</v>
      </c>
      <c r="X687" s="288">
        <v>0</v>
      </c>
      <c r="Y687" s="288">
        <v>100909</v>
      </c>
      <c r="Z687" s="279">
        <f t="shared" si="54"/>
        <v>1806305</v>
      </c>
      <c r="AB687" s="275">
        <v>0</v>
      </c>
      <c r="AC687" s="204">
        <v>0</v>
      </c>
      <c r="AD687" s="202">
        <v>0</v>
      </c>
      <c r="AE687" s="202">
        <v>0</v>
      </c>
      <c r="AF687" s="276">
        <v>0</v>
      </c>
      <c r="AH687" s="227">
        <f t="shared" si="50"/>
        <v>0</v>
      </c>
      <c r="AI687" s="228">
        <f t="shared" si="51"/>
        <v>0</v>
      </c>
      <c r="AJ687" s="229">
        <f t="shared" si="52"/>
        <v>0</v>
      </c>
      <c r="AN687" s="138"/>
      <c r="AO687" s="138"/>
      <c r="AP687" s="138"/>
      <c r="AQ687" s="138"/>
      <c r="AR687" s="138"/>
      <c r="AS687" s="138"/>
      <c r="AT687" s="138"/>
      <c r="AU687" s="138"/>
    </row>
    <row r="688" spans="1:47" s="139" customFormat="1" ht="13.8" x14ac:dyDescent="0.3">
      <c r="A688" s="277">
        <v>489</v>
      </c>
      <c r="B688" s="211">
        <v>489020052</v>
      </c>
      <c r="C688" s="212" t="s">
        <v>294</v>
      </c>
      <c r="D688" s="211">
        <v>20</v>
      </c>
      <c r="E688" s="212" t="s">
        <v>142</v>
      </c>
      <c r="F688" s="211">
        <v>52</v>
      </c>
      <c r="G688" s="212" t="s">
        <v>268</v>
      </c>
      <c r="H688" s="297">
        <v>9</v>
      </c>
      <c r="I688" s="202">
        <v>10432</v>
      </c>
      <c r="J688" s="202">
        <v>3381</v>
      </c>
      <c r="K688" s="202">
        <v>0</v>
      </c>
      <c r="L688" s="202">
        <v>893</v>
      </c>
      <c r="M688" s="279">
        <v>14706</v>
      </c>
      <c r="O688" s="281">
        <v>0</v>
      </c>
      <c r="P688" s="282">
        <v>0</v>
      </c>
      <c r="Q688" s="205">
        <v>0.09</v>
      </c>
      <c r="R688" s="205">
        <v>2.552410965586159E-2</v>
      </c>
      <c r="S688" s="272">
        <f t="shared" si="53"/>
        <v>0</v>
      </c>
      <c r="U688" s="287">
        <v>124317</v>
      </c>
      <c r="V688" s="288">
        <v>0</v>
      </c>
      <c r="W688" s="288">
        <v>0</v>
      </c>
      <c r="X688" s="288">
        <v>0</v>
      </c>
      <c r="Y688" s="288">
        <v>8037</v>
      </c>
      <c r="Z688" s="279">
        <f t="shared" si="54"/>
        <v>132354</v>
      </c>
      <c r="AB688" s="275">
        <v>0</v>
      </c>
      <c r="AC688" s="204">
        <v>0</v>
      </c>
      <c r="AD688" s="202">
        <v>0</v>
      </c>
      <c r="AE688" s="202">
        <v>0</v>
      </c>
      <c r="AF688" s="276">
        <v>0</v>
      </c>
      <c r="AH688" s="227">
        <f t="shared" si="50"/>
        <v>0</v>
      </c>
      <c r="AI688" s="228">
        <f t="shared" si="51"/>
        <v>0</v>
      </c>
      <c r="AJ688" s="229">
        <f t="shared" si="52"/>
        <v>0</v>
      </c>
      <c r="AN688" s="138"/>
      <c r="AO688" s="138"/>
      <c r="AP688" s="138"/>
      <c r="AQ688" s="138"/>
      <c r="AR688" s="138"/>
      <c r="AS688" s="138"/>
      <c r="AT688" s="138"/>
      <c r="AU688" s="138"/>
    </row>
    <row r="689" spans="1:47" s="139" customFormat="1" ht="13.8" x14ac:dyDescent="0.3">
      <c r="A689" s="277">
        <v>489</v>
      </c>
      <c r="B689" s="211">
        <v>489020096</v>
      </c>
      <c r="C689" s="212" t="s">
        <v>294</v>
      </c>
      <c r="D689" s="211">
        <v>20</v>
      </c>
      <c r="E689" s="212" t="s">
        <v>142</v>
      </c>
      <c r="F689" s="211">
        <v>96</v>
      </c>
      <c r="G689" s="212" t="s">
        <v>234</v>
      </c>
      <c r="H689" s="297">
        <v>87</v>
      </c>
      <c r="I689" s="202">
        <v>11153</v>
      </c>
      <c r="J689" s="202">
        <v>6115</v>
      </c>
      <c r="K689" s="202">
        <v>0</v>
      </c>
      <c r="L689" s="202">
        <v>893</v>
      </c>
      <c r="M689" s="279">
        <v>18161</v>
      </c>
      <c r="O689" s="281">
        <v>0</v>
      </c>
      <c r="P689" s="282">
        <v>0</v>
      </c>
      <c r="Q689" s="205">
        <v>0.09</v>
      </c>
      <c r="R689" s="205">
        <v>2.7134142827901102E-2</v>
      </c>
      <c r="S689" s="272">
        <f t="shared" si="53"/>
        <v>0</v>
      </c>
      <c r="U689" s="287">
        <v>1502316</v>
      </c>
      <c r="V689" s="288">
        <v>0</v>
      </c>
      <c r="W689" s="288">
        <v>0</v>
      </c>
      <c r="X689" s="288">
        <v>0</v>
      </c>
      <c r="Y689" s="288">
        <v>77691</v>
      </c>
      <c r="Z689" s="279">
        <f t="shared" si="54"/>
        <v>1580007</v>
      </c>
      <c r="AB689" s="275">
        <v>0</v>
      </c>
      <c r="AC689" s="204">
        <v>0</v>
      </c>
      <c r="AD689" s="202">
        <v>0</v>
      </c>
      <c r="AE689" s="202">
        <v>0</v>
      </c>
      <c r="AF689" s="276">
        <v>0</v>
      </c>
      <c r="AH689" s="227">
        <f t="shared" si="50"/>
        <v>0</v>
      </c>
      <c r="AI689" s="228">
        <f t="shared" si="51"/>
        <v>0</v>
      </c>
      <c r="AJ689" s="229">
        <f t="shared" si="52"/>
        <v>0</v>
      </c>
      <c r="AN689" s="138"/>
      <c r="AO689" s="138"/>
      <c r="AP689" s="138"/>
      <c r="AQ689" s="138"/>
      <c r="AR689" s="138"/>
      <c r="AS689" s="138"/>
      <c r="AT689" s="138"/>
      <c r="AU689" s="138"/>
    </row>
    <row r="690" spans="1:47" s="139" customFormat="1" ht="13.8" x14ac:dyDescent="0.3">
      <c r="A690" s="277">
        <v>489</v>
      </c>
      <c r="B690" s="211">
        <v>489020172</v>
      </c>
      <c r="C690" s="212" t="s">
        <v>294</v>
      </c>
      <c r="D690" s="211">
        <v>20</v>
      </c>
      <c r="E690" s="212" t="s">
        <v>142</v>
      </c>
      <c r="F690" s="211">
        <v>172</v>
      </c>
      <c r="G690" s="212" t="s">
        <v>144</v>
      </c>
      <c r="H690" s="297">
        <v>49</v>
      </c>
      <c r="I690" s="202">
        <v>10645</v>
      </c>
      <c r="J690" s="202">
        <v>6246</v>
      </c>
      <c r="K690" s="202">
        <v>0</v>
      </c>
      <c r="L690" s="202">
        <v>893</v>
      </c>
      <c r="M690" s="279">
        <v>17784</v>
      </c>
      <c r="O690" s="281">
        <v>0</v>
      </c>
      <c r="P690" s="282">
        <v>0</v>
      </c>
      <c r="Q690" s="205">
        <v>0.09</v>
      </c>
      <c r="R690" s="205">
        <v>2.9801539438340085E-2</v>
      </c>
      <c r="S690" s="272">
        <f t="shared" si="53"/>
        <v>0</v>
      </c>
      <c r="U690" s="287">
        <v>827659</v>
      </c>
      <c r="V690" s="288">
        <v>0</v>
      </c>
      <c r="W690" s="288">
        <v>0</v>
      </c>
      <c r="X690" s="288">
        <v>0</v>
      </c>
      <c r="Y690" s="288">
        <v>43757</v>
      </c>
      <c r="Z690" s="279">
        <f t="shared" si="54"/>
        <v>871416</v>
      </c>
      <c r="AB690" s="275">
        <v>0</v>
      </c>
      <c r="AC690" s="204">
        <v>0</v>
      </c>
      <c r="AD690" s="202">
        <v>0</v>
      </c>
      <c r="AE690" s="202">
        <v>0</v>
      </c>
      <c r="AF690" s="276">
        <v>0</v>
      </c>
      <c r="AH690" s="227">
        <f t="shared" si="50"/>
        <v>0</v>
      </c>
      <c r="AI690" s="228">
        <f t="shared" si="51"/>
        <v>0</v>
      </c>
      <c r="AJ690" s="229">
        <f t="shared" si="52"/>
        <v>0</v>
      </c>
      <c r="AN690" s="138"/>
      <c r="AO690" s="138"/>
      <c r="AP690" s="138"/>
      <c r="AQ690" s="138"/>
      <c r="AR690" s="138"/>
      <c r="AS690" s="138"/>
      <c r="AT690" s="138"/>
      <c r="AU690" s="138"/>
    </row>
    <row r="691" spans="1:47" s="139" customFormat="1" ht="13.8" x14ac:dyDescent="0.3">
      <c r="A691" s="277">
        <v>489</v>
      </c>
      <c r="B691" s="211">
        <v>489020182</v>
      </c>
      <c r="C691" s="212" t="s">
        <v>294</v>
      </c>
      <c r="D691" s="211">
        <v>20</v>
      </c>
      <c r="E691" s="212" t="s">
        <v>142</v>
      </c>
      <c r="F691" s="211">
        <v>182</v>
      </c>
      <c r="G691" s="212" t="s">
        <v>273</v>
      </c>
      <c r="H691" s="297">
        <v>1</v>
      </c>
      <c r="I691" s="202">
        <v>10563.654929066313</v>
      </c>
      <c r="J691" s="202">
        <v>2487</v>
      </c>
      <c r="K691" s="202">
        <v>0</v>
      </c>
      <c r="L691" s="202">
        <v>893</v>
      </c>
      <c r="M691" s="279">
        <v>13943.654929066313</v>
      </c>
      <c r="O691" s="281">
        <v>0</v>
      </c>
      <c r="P691" s="282">
        <v>0</v>
      </c>
      <c r="Q691" s="205">
        <v>0.09</v>
      </c>
      <c r="R691" s="205">
        <v>1.2364620249127828E-2</v>
      </c>
      <c r="S691" s="272">
        <f t="shared" si="53"/>
        <v>0</v>
      </c>
      <c r="U691" s="287">
        <v>13051</v>
      </c>
      <c r="V691" s="288">
        <v>0</v>
      </c>
      <c r="W691" s="288">
        <v>0</v>
      </c>
      <c r="X691" s="288">
        <v>0</v>
      </c>
      <c r="Y691" s="288">
        <v>893</v>
      </c>
      <c r="Z691" s="279">
        <f t="shared" si="54"/>
        <v>13944</v>
      </c>
      <c r="AB691" s="275">
        <v>0</v>
      </c>
      <c r="AC691" s="204">
        <v>0</v>
      </c>
      <c r="AD691" s="202">
        <v>0</v>
      </c>
      <c r="AE691" s="202">
        <v>0</v>
      </c>
      <c r="AF691" s="276">
        <v>0</v>
      </c>
      <c r="AH691" s="227">
        <f t="shared" si="50"/>
        <v>0</v>
      </c>
      <c r="AI691" s="228">
        <f t="shared" si="51"/>
        <v>0</v>
      </c>
      <c r="AJ691" s="229">
        <f t="shared" si="52"/>
        <v>0</v>
      </c>
      <c r="AN691" s="138"/>
      <c r="AO691" s="138"/>
      <c r="AP691" s="138"/>
      <c r="AQ691" s="138"/>
      <c r="AR691" s="138"/>
      <c r="AS691" s="138"/>
      <c r="AT691" s="138"/>
      <c r="AU691" s="138"/>
    </row>
    <row r="692" spans="1:47" s="139" customFormat="1" ht="13.8" x14ac:dyDescent="0.3">
      <c r="A692" s="277">
        <v>489</v>
      </c>
      <c r="B692" s="211">
        <v>489020201</v>
      </c>
      <c r="C692" s="212" t="s">
        <v>294</v>
      </c>
      <c r="D692" s="211">
        <v>20</v>
      </c>
      <c r="E692" s="212" t="s">
        <v>142</v>
      </c>
      <c r="F692" s="211">
        <v>201</v>
      </c>
      <c r="G692" s="212" t="s">
        <v>17</v>
      </c>
      <c r="H692" s="297">
        <v>2</v>
      </c>
      <c r="I692" s="202">
        <v>12640.520228330424</v>
      </c>
      <c r="J692" s="202">
        <v>199</v>
      </c>
      <c r="K692" s="202">
        <v>0</v>
      </c>
      <c r="L692" s="202">
        <v>893</v>
      </c>
      <c r="M692" s="279">
        <v>13732.520228330424</v>
      </c>
      <c r="O692" s="281">
        <v>0</v>
      </c>
      <c r="P692" s="282">
        <v>0</v>
      </c>
      <c r="Q692" s="205">
        <v>0.18</v>
      </c>
      <c r="R692" s="205">
        <v>7.9001576716071512E-2</v>
      </c>
      <c r="S692" s="272">
        <f t="shared" si="53"/>
        <v>0</v>
      </c>
      <c r="U692" s="287">
        <v>25680</v>
      </c>
      <c r="V692" s="288">
        <v>0</v>
      </c>
      <c r="W692" s="288">
        <v>0</v>
      </c>
      <c r="X692" s="288">
        <v>0</v>
      </c>
      <c r="Y692" s="288">
        <v>1786</v>
      </c>
      <c r="Z692" s="279">
        <f t="shared" si="54"/>
        <v>27466</v>
      </c>
      <c r="AB692" s="275">
        <v>0</v>
      </c>
      <c r="AC692" s="204">
        <v>0</v>
      </c>
      <c r="AD692" s="202">
        <v>0</v>
      </c>
      <c r="AE692" s="202">
        <v>0</v>
      </c>
      <c r="AF692" s="276">
        <v>0</v>
      </c>
      <c r="AH692" s="227">
        <f t="shared" si="50"/>
        <v>0</v>
      </c>
      <c r="AI692" s="228">
        <f t="shared" si="51"/>
        <v>0</v>
      </c>
      <c r="AJ692" s="229">
        <f t="shared" si="52"/>
        <v>0</v>
      </c>
      <c r="AN692" s="138"/>
      <c r="AO692" s="138"/>
      <c r="AP692" s="138"/>
      <c r="AQ692" s="138"/>
      <c r="AR692" s="138"/>
      <c r="AS692" s="138"/>
      <c r="AT692" s="138"/>
      <c r="AU692" s="138"/>
    </row>
    <row r="693" spans="1:47" s="139" customFormat="1" ht="13.8" x14ac:dyDescent="0.3">
      <c r="A693" s="277">
        <v>489</v>
      </c>
      <c r="B693" s="211">
        <v>489020239</v>
      </c>
      <c r="C693" s="212" t="s">
        <v>294</v>
      </c>
      <c r="D693" s="211">
        <v>20</v>
      </c>
      <c r="E693" s="212" t="s">
        <v>142</v>
      </c>
      <c r="F693" s="211">
        <v>239</v>
      </c>
      <c r="G693" s="212" t="s">
        <v>267</v>
      </c>
      <c r="H693" s="297">
        <v>66</v>
      </c>
      <c r="I693" s="202">
        <v>10614</v>
      </c>
      <c r="J693" s="202">
        <v>3932</v>
      </c>
      <c r="K693" s="202">
        <v>0</v>
      </c>
      <c r="L693" s="202">
        <v>893</v>
      </c>
      <c r="M693" s="279">
        <v>15439</v>
      </c>
      <c r="O693" s="281">
        <v>0</v>
      </c>
      <c r="P693" s="282">
        <v>0</v>
      </c>
      <c r="Q693" s="205">
        <v>0.09</v>
      </c>
      <c r="R693" s="205">
        <v>5.9409414359350966E-2</v>
      </c>
      <c r="S693" s="272">
        <f t="shared" si="53"/>
        <v>0</v>
      </c>
      <c r="U693" s="287">
        <v>960036</v>
      </c>
      <c r="V693" s="288">
        <v>0</v>
      </c>
      <c r="W693" s="288">
        <v>0</v>
      </c>
      <c r="X693" s="288">
        <v>0</v>
      </c>
      <c r="Y693" s="288">
        <v>58938</v>
      </c>
      <c r="Z693" s="279">
        <f t="shared" si="54"/>
        <v>1018974</v>
      </c>
      <c r="AB693" s="275">
        <v>0</v>
      </c>
      <c r="AC693" s="204">
        <v>0</v>
      </c>
      <c r="AD693" s="202">
        <v>0</v>
      </c>
      <c r="AE693" s="202">
        <v>0</v>
      </c>
      <c r="AF693" s="276">
        <v>0</v>
      </c>
      <c r="AH693" s="227">
        <f t="shared" si="50"/>
        <v>0</v>
      </c>
      <c r="AI693" s="228">
        <f t="shared" si="51"/>
        <v>0</v>
      </c>
      <c r="AJ693" s="229">
        <f t="shared" si="52"/>
        <v>0</v>
      </c>
      <c r="AN693" s="138"/>
      <c r="AO693" s="138"/>
      <c r="AP693" s="138"/>
      <c r="AQ693" s="138"/>
      <c r="AR693" s="138"/>
      <c r="AS693" s="138"/>
      <c r="AT693" s="138"/>
      <c r="AU693" s="138"/>
    </row>
    <row r="694" spans="1:47" s="139" customFormat="1" ht="13.8" x14ac:dyDescent="0.3">
      <c r="A694" s="277">
        <v>489</v>
      </c>
      <c r="B694" s="211">
        <v>489020242</v>
      </c>
      <c r="C694" s="212" t="s">
        <v>294</v>
      </c>
      <c r="D694" s="211">
        <v>20</v>
      </c>
      <c r="E694" s="212" t="s">
        <v>142</v>
      </c>
      <c r="F694" s="211">
        <v>242</v>
      </c>
      <c r="G694" s="212" t="s">
        <v>145</v>
      </c>
      <c r="H694" s="297">
        <v>7</v>
      </c>
      <c r="I694" s="202">
        <v>12780</v>
      </c>
      <c r="J694" s="202">
        <v>36026</v>
      </c>
      <c r="K694" s="202">
        <v>0</v>
      </c>
      <c r="L694" s="202">
        <v>893</v>
      </c>
      <c r="M694" s="279">
        <v>49699</v>
      </c>
      <c r="O694" s="281">
        <v>0</v>
      </c>
      <c r="P694" s="282">
        <v>0</v>
      </c>
      <c r="Q694" s="205">
        <v>0.09</v>
      </c>
      <c r="R694" s="205">
        <v>7.0810292408748796E-2</v>
      </c>
      <c r="S694" s="272">
        <f t="shared" si="53"/>
        <v>0</v>
      </c>
      <c r="U694" s="287">
        <v>341642</v>
      </c>
      <c r="V694" s="288">
        <v>0</v>
      </c>
      <c r="W694" s="288">
        <v>0</v>
      </c>
      <c r="X694" s="288">
        <v>0</v>
      </c>
      <c r="Y694" s="288">
        <v>6251</v>
      </c>
      <c r="Z694" s="279">
        <f t="shared" si="54"/>
        <v>347893</v>
      </c>
      <c r="AB694" s="275">
        <v>0</v>
      </c>
      <c r="AC694" s="204">
        <v>0</v>
      </c>
      <c r="AD694" s="202">
        <v>0</v>
      </c>
      <c r="AE694" s="202">
        <v>0</v>
      </c>
      <c r="AF694" s="276">
        <v>0</v>
      </c>
      <c r="AH694" s="227">
        <f t="shared" si="50"/>
        <v>0</v>
      </c>
      <c r="AI694" s="228">
        <f t="shared" si="51"/>
        <v>0</v>
      </c>
      <c r="AJ694" s="229">
        <f t="shared" si="52"/>
        <v>0</v>
      </c>
      <c r="AN694" s="138"/>
      <c r="AO694" s="138"/>
      <c r="AP694" s="138"/>
      <c r="AQ694" s="138"/>
      <c r="AR694" s="138"/>
      <c r="AS694" s="138"/>
      <c r="AT694" s="138"/>
      <c r="AU694" s="138"/>
    </row>
    <row r="695" spans="1:47" s="139" customFormat="1" ht="13.8" x14ac:dyDescent="0.3">
      <c r="A695" s="277">
        <v>489</v>
      </c>
      <c r="B695" s="211">
        <v>489020261</v>
      </c>
      <c r="C695" s="212" t="s">
        <v>294</v>
      </c>
      <c r="D695" s="211">
        <v>20</v>
      </c>
      <c r="E695" s="212" t="s">
        <v>142</v>
      </c>
      <c r="F695" s="211">
        <v>261</v>
      </c>
      <c r="G695" s="212" t="s">
        <v>146</v>
      </c>
      <c r="H695" s="297">
        <v>187</v>
      </c>
      <c r="I695" s="202">
        <v>10650</v>
      </c>
      <c r="J695" s="202">
        <v>6513</v>
      </c>
      <c r="K695" s="202">
        <v>0</v>
      </c>
      <c r="L695" s="202">
        <v>893</v>
      </c>
      <c r="M695" s="279">
        <v>18056</v>
      </c>
      <c r="O695" s="281">
        <v>0</v>
      </c>
      <c r="P695" s="282">
        <v>0</v>
      </c>
      <c r="Q695" s="205">
        <v>0.09</v>
      </c>
      <c r="R695" s="205">
        <v>7.5971043963597079E-2</v>
      </c>
      <c r="S695" s="272">
        <f t="shared" si="53"/>
        <v>0</v>
      </c>
      <c r="U695" s="287">
        <v>3209481</v>
      </c>
      <c r="V695" s="288">
        <v>0</v>
      </c>
      <c r="W695" s="288">
        <v>0</v>
      </c>
      <c r="X695" s="288">
        <v>0</v>
      </c>
      <c r="Y695" s="288">
        <v>166991</v>
      </c>
      <c r="Z695" s="279">
        <f t="shared" si="54"/>
        <v>3376472</v>
      </c>
      <c r="AB695" s="275">
        <v>0</v>
      </c>
      <c r="AC695" s="204">
        <v>0</v>
      </c>
      <c r="AD695" s="202">
        <v>0</v>
      </c>
      <c r="AE695" s="202">
        <v>0</v>
      </c>
      <c r="AF695" s="276">
        <v>0</v>
      </c>
      <c r="AH695" s="227">
        <f t="shared" si="50"/>
        <v>0</v>
      </c>
      <c r="AI695" s="228">
        <f t="shared" si="51"/>
        <v>0</v>
      </c>
      <c r="AJ695" s="229">
        <f t="shared" si="52"/>
        <v>0</v>
      </c>
      <c r="AN695" s="138"/>
      <c r="AO695" s="138"/>
      <c r="AP695" s="138"/>
      <c r="AQ695" s="138"/>
      <c r="AR695" s="138"/>
      <c r="AS695" s="138"/>
      <c r="AT695" s="138"/>
      <c r="AU695" s="138"/>
    </row>
    <row r="696" spans="1:47" s="139" customFormat="1" ht="13.8" x14ac:dyDescent="0.3">
      <c r="A696" s="277">
        <v>489</v>
      </c>
      <c r="B696" s="211">
        <v>489020264</v>
      </c>
      <c r="C696" s="212" t="s">
        <v>294</v>
      </c>
      <c r="D696" s="211">
        <v>20</v>
      </c>
      <c r="E696" s="212" t="s">
        <v>142</v>
      </c>
      <c r="F696" s="211">
        <v>264</v>
      </c>
      <c r="G696" s="212" t="s">
        <v>293</v>
      </c>
      <c r="H696" s="297">
        <v>1</v>
      </c>
      <c r="I696" s="202">
        <v>10127</v>
      </c>
      <c r="J696" s="202">
        <v>4521</v>
      </c>
      <c r="K696" s="202">
        <v>0</v>
      </c>
      <c r="L696" s="202">
        <v>893</v>
      </c>
      <c r="M696" s="279">
        <v>15541</v>
      </c>
      <c r="O696" s="281">
        <v>0</v>
      </c>
      <c r="P696" s="282">
        <v>0</v>
      </c>
      <c r="Q696" s="205">
        <v>0.09</v>
      </c>
      <c r="R696" s="205">
        <v>7.8582126395165281E-3</v>
      </c>
      <c r="S696" s="272">
        <f t="shared" si="53"/>
        <v>0</v>
      </c>
      <c r="U696" s="287">
        <v>14648</v>
      </c>
      <c r="V696" s="288">
        <v>0</v>
      </c>
      <c r="W696" s="288">
        <v>0</v>
      </c>
      <c r="X696" s="288">
        <v>0</v>
      </c>
      <c r="Y696" s="288">
        <v>893</v>
      </c>
      <c r="Z696" s="279">
        <f t="shared" si="54"/>
        <v>15541</v>
      </c>
      <c r="AB696" s="275">
        <v>0</v>
      </c>
      <c r="AC696" s="204">
        <v>0</v>
      </c>
      <c r="AD696" s="202">
        <v>0</v>
      </c>
      <c r="AE696" s="202">
        <v>0</v>
      </c>
      <c r="AF696" s="276">
        <v>0</v>
      </c>
      <c r="AH696" s="227">
        <f t="shared" si="50"/>
        <v>0</v>
      </c>
      <c r="AI696" s="228">
        <f t="shared" si="51"/>
        <v>0</v>
      </c>
      <c r="AJ696" s="229">
        <f t="shared" si="52"/>
        <v>0</v>
      </c>
      <c r="AN696" s="138"/>
      <c r="AO696" s="138"/>
      <c r="AP696" s="138"/>
      <c r="AQ696" s="138"/>
      <c r="AR696" s="138"/>
      <c r="AS696" s="138"/>
      <c r="AT696" s="138"/>
      <c r="AU696" s="138"/>
    </row>
    <row r="697" spans="1:47" s="139" customFormat="1" ht="13.8" x14ac:dyDescent="0.3">
      <c r="A697" s="277">
        <v>489</v>
      </c>
      <c r="B697" s="211">
        <v>489020300</v>
      </c>
      <c r="C697" s="212" t="s">
        <v>294</v>
      </c>
      <c r="D697" s="211">
        <v>20</v>
      </c>
      <c r="E697" s="212" t="s">
        <v>142</v>
      </c>
      <c r="F697" s="211">
        <v>300</v>
      </c>
      <c r="G697" s="212" t="s">
        <v>147</v>
      </c>
      <c r="H697" s="297">
        <v>2</v>
      </c>
      <c r="I697" s="202">
        <v>10127</v>
      </c>
      <c r="J697" s="202">
        <v>22925</v>
      </c>
      <c r="K697" s="202">
        <v>0</v>
      </c>
      <c r="L697" s="202">
        <v>893</v>
      </c>
      <c r="M697" s="279">
        <v>33945</v>
      </c>
      <c r="O697" s="281">
        <v>0</v>
      </c>
      <c r="P697" s="282">
        <v>0</v>
      </c>
      <c r="Q697" s="205">
        <v>0.09</v>
      </c>
      <c r="R697" s="205">
        <v>2.1321133182136874E-2</v>
      </c>
      <c r="S697" s="272">
        <f t="shared" si="53"/>
        <v>0</v>
      </c>
      <c r="U697" s="287">
        <v>66104</v>
      </c>
      <c r="V697" s="288">
        <v>0</v>
      </c>
      <c r="W697" s="288">
        <v>0</v>
      </c>
      <c r="X697" s="288">
        <v>0</v>
      </c>
      <c r="Y697" s="288">
        <v>1786</v>
      </c>
      <c r="Z697" s="279">
        <f t="shared" si="54"/>
        <v>67890</v>
      </c>
      <c r="AB697" s="275">
        <v>0</v>
      </c>
      <c r="AC697" s="204">
        <v>0</v>
      </c>
      <c r="AD697" s="202">
        <v>0</v>
      </c>
      <c r="AE697" s="202">
        <v>0</v>
      </c>
      <c r="AF697" s="276">
        <v>0</v>
      </c>
      <c r="AH697" s="227">
        <f t="shared" si="50"/>
        <v>0</v>
      </c>
      <c r="AI697" s="228">
        <f t="shared" si="51"/>
        <v>0</v>
      </c>
      <c r="AJ697" s="229">
        <f t="shared" si="52"/>
        <v>0</v>
      </c>
      <c r="AN697" s="138"/>
      <c r="AO697" s="138"/>
      <c r="AP697" s="138"/>
      <c r="AQ697" s="138"/>
      <c r="AR697" s="138"/>
      <c r="AS697" s="138"/>
      <c r="AT697" s="138"/>
      <c r="AU697" s="138"/>
    </row>
    <row r="698" spans="1:47" s="139" customFormat="1" ht="13.8" x14ac:dyDescent="0.3">
      <c r="A698" s="277">
        <v>489</v>
      </c>
      <c r="B698" s="211">
        <v>489020310</v>
      </c>
      <c r="C698" s="212" t="s">
        <v>294</v>
      </c>
      <c r="D698" s="211">
        <v>20</v>
      </c>
      <c r="E698" s="212" t="s">
        <v>142</v>
      </c>
      <c r="F698" s="211">
        <v>310</v>
      </c>
      <c r="G698" s="212" t="s">
        <v>277</v>
      </c>
      <c r="H698" s="297">
        <v>23</v>
      </c>
      <c r="I698" s="202">
        <v>10550</v>
      </c>
      <c r="J698" s="202">
        <v>2728</v>
      </c>
      <c r="K698" s="202">
        <v>0</v>
      </c>
      <c r="L698" s="202">
        <v>893</v>
      </c>
      <c r="M698" s="279">
        <v>14171</v>
      </c>
      <c r="O698" s="281">
        <v>0</v>
      </c>
      <c r="P698" s="282">
        <v>0</v>
      </c>
      <c r="Q698" s="205">
        <v>0.18</v>
      </c>
      <c r="R698" s="205">
        <v>2.9432654128133926E-2</v>
      </c>
      <c r="S698" s="272">
        <f t="shared" si="53"/>
        <v>0</v>
      </c>
      <c r="U698" s="287">
        <v>305394</v>
      </c>
      <c r="V698" s="288">
        <v>0</v>
      </c>
      <c r="W698" s="288">
        <v>0</v>
      </c>
      <c r="X698" s="288">
        <v>0</v>
      </c>
      <c r="Y698" s="288">
        <v>20539</v>
      </c>
      <c r="Z698" s="279">
        <f t="shared" si="54"/>
        <v>325933</v>
      </c>
      <c r="AB698" s="275">
        <v>0</v>
      </c>
      <c r="AC698" s="204">
        <v>0</v>
      </c>
      <c r="AD698" s="202">
        <v>0</v>
      </c>
      <c r="AE698" s="202">
        <v>0</v>
      </c>
      <c r="AF698" s="276">
        <v>0</v>
      </c>
      <c r="AH698" s="227">
        <f t="shared" si="50"/>
        <v>0</v>
      </c>
      <c r="AI698" s="228">
        <f t="shared" si="51"/>
        <v>0</v>
      </c>
      <c r="AJ698" s="229">
        <f t="shared" si="52"/>
        <v>0</v>
      </c>
      <c r="AN698" s="138"/>
      <c r="AO698" s="138"/>
      <c r="AP698" s="138"/>
      <c r="AQ698" s="138"/>
      <c r="AR698" s="138"/>
      <c r="AS698" s="138"/>
      <c r="AT698" s="138"/>
      <c r="AU698" s="138"/>
    </row>
    <row r="699" spans="1:47" s="139" customFormat="1" ht="13.8" x14ac:dyDescent="0.3">
      <c r="A699" s="277">
        <v>489</v>
      </c>
      <c r="B699" s="211">
        <v>489020645</v>
      </c>
      <c r="C699" s="212" t="s">
        <v>294</v>
      </c>
      <c r="D699" s="211">
        <v>20</v>
      </c>
      <c r="E699" s="212" t="s">
        <v>142</v>
      </c>
      <c r="F699" s="211">
        <v>645</v>
      </c>
      <c r="G699" s="212" t="s">
        <v>148</v>
      </c>
      <c r="H699" s="297">
        <v>67</v>
      </c>
      <c r="I699" s="202">
        <v>10944</v>
      </c>
      <c r="J699" s="202">
        <v>4638</v>
      </c>
      <c r="K699" s="202">
        <v>0</v>
      </c>
      <c r="L699" s="202">
        <v>893</v>
      </c>
      <c r="M699" s="279">
        <v>16475</v>
      </c>
      <c r="O699" s="281">
        <v>0</v>
      </c>
      <c r="P699" s="282">
        <v>0</v>
      </c>
      <c r="Q699" s="205">
        <v>0.09</v>
      </c>
      <c r="R699" s="205">
        <v>3.3559544254592989E-2</v>
      </c>
      <c r="S699" s="272">
        <f t="shared" si="53"/>
        <v>0</v>
      </c>
      <c r="U699" s="287">
        <v>1043994</v>
      </c>
      <c r="V699" s="288">
        <v>0</v>
      </c>
      <c r="W699" s="288">
        <v>0</v>
      </c>
      <c r="X699" s="288">
        <v>0</v>
      </c>
      <c r="Y699" s="288">
        <v>59831</v>
      </c>
      <c r="Z699" s="279">
        <f t="shared" si="54"/>
        <v>1103825</v>
      </c>
      <c r="AB699" s="275">
        <v>0</v>
      </c>
      <c r="AC699" s="204">
        <v>0</v>
      </c>
      <c r="AD699" s="202">
        <v>0</v>
      </c>
      <c r="AE699" s="202">
        <v>0</v>
      </c>
      <c r="AF699" s="276">
        <v>0</v>
      </c>
      <c r="AH699" s="227">
        <f t="shared" si="50"/>
        <v>0</v>
      </c>
      <c r="AI699" s="228">
        <f t="shared" si="51"/>
        <v>0</v>
      </c>
      <c r="AJ699" s="229">
        <f t="shared" si="52"/>
        <v>0</v>
      </c>
      <c r="AN699" s="138"/>
      <c r="AO699" s="138"/>
      <c r="AP699" s="138"/>
      <c r="AQ699" s="138"/>
      <c r="AR699" s="138"/>
      <c r="AS699" s="138"/>
      <c r="AT699" s="138"/>
      <c r="AU699" s="138"/>
    </row>
    <row r="700" spans="1:47" s="139" customFormat="1" ht="13.8" x14ac:dyDescent="0.3">
      <c r="A700" s="277">
        <v>489</v>
      </c>
      <c r="B700" s="211">
        <v>489020660</v>
      </c>
      <c r="C700" s="212" t="s">
        <v>294</v>
      </c>
      <c r="D700" s="211">
        <v>20</v>
      </c>
      <c r="E700" s="212" t="s">
        <v>142</v>
      </c>
      <c r="F700" s="211">
        <v>660</v>
      </c>
      <c r="G700" s="212" t="s">
        <v>149</v>
      </c>
      <c r="H700" s="297">
        <v>15</v>
      </c>
      <c r="I700" s="202">
        <v>11072</v>
      </c>
      <c r="J700" s="202">
        <v>10200</v>
      </c>
      <c r="K700" s="202">
        <v>0</v>
      </c>
      <c r="L700" s="202">
        <v>893</v>
      </c>
      <c r="M700" s="279">
        <v>22165</v>
      </c>
      <c r="O700" s="281">
        <v>0</v>
      </c>
      <c r="P700" s="282">
        <v>0</v>
      </c>
      <c r="Q700" s="205">
        <v>0.09</v>
      </c>
      <c r="R700" s="205">
        <v>5.0277290468417987E-2</v>
      </c>
      <c r="S700" s="272">
        <f t="shared" si="53"/>
        <v>0</v>
      </c>
      <c r="U700" s="287">
        <v>319080</v>
      </c>
      <c r="V700" s="288">
        <v>0</v>
      </c>
      <c r="W700" s="288">
        <v>0</v>
      </c>
      <c r="X700" s="288">
        <v>0</v>
      </c>
      <c r="Y700" s="288">
        <v>13395</v>
      </c>
      <c r="Z700" s="279">
        <f t="shared" si="54"/>
        <v>332475</v>
      </c>
      <c r="AB700" s="275">
        <v>0</v>
      </c>
      <c r="AC700" s="204">
        <v>0</v>
      </c>
      <c r="AD700" s="202">
        <v>0</v>
      </c>
      <c r="AE700" s="202">
        <v>0</v>
      </c>
      <c r="AF700" s="276">
        <v>0</v>
      </c>
      <c r="AH700" s="227">
        <f t="shared" si="50"/>
        <v>0</v>
      </c>
      <c r="AI700" s="228">
        <f t="shared" si="51"/>
        <v>0</v>
      </c>
      <c r="AJ700" s="229">
        <f t="shared" si="52"/>
        <v>0</v>
      </c>
      <c r="AN700" s="138"/>
      <c r="AO700" s="138"/>
      <c r="AP700" s="138"/>
      <c r="AQ700" s="138"/>
      <c r="AR700" s="138"/>
      <c r="AS700" s="138"/>
      <c r="AT700" s="138"/>
      <c r="AU700" s="138"/>
    </row>
    <row r="701" spans="1:47" s="139" customFormat="1" ht="13.8" x14ac:dyDescent="0.3">
      <c r="A701" s="277">
        <v>489</v>
      </c>
      <c r="B701" s="211">
        <v>489020712</v>
      </c>
      <c r="C701" s="212" t="s">
        <v>294</v>
      </c>
      <c r="D701" s="211">
        <v>20</v>
      </c>
      <c r="E701" s="212" t="s">
        <v>142</v>
      </c>
      <c r="F701" s="211">
        <v>712</v>
      </c>
      <c r="G701" s="212" t="s">
        <v>141</v>
      </c>
      <c r="H701" s="297">
        <v>31</v>
      </c>
      <c r="I701" s="202">
        <v>10590</v>
      </c>
      <c r="J701" s="202">
        <v>7719</v>
      </c>
      <c r="K701" s="202">
        <v>0</v>
      </c>
      <c r="L701" s="202">
        <v>893</v>
      </c>
      <c r="M701" s="279">
        <v>19202</v>
      </c>
      <c r="O701" s="281">
        <v>0</v>
      </c>
      <c r="P701" s="282">
        <v>0</v>
      </c>
      <c r="Q701" s="205">
        <v>0.09</v>
      </c>
      <c r="R701" s="205">
        <v>3.5559358707375678E-2</v>
      </c>
      <c r="S701" s="272">
        <f t="shared" si="53"/>
        <v>0</v>
      </c>
      <c r="U701" s="287">
        <v>567579</v>
      </c>
      <c r="V701" s="288">
        <v>0</v>
      </c>
      <c r="W701" s="288">
        <v>0</v>
      </c>
      <c r="X701" s="288">
        <v>0</v>
      </c>
      <c r="Y701" s="288">
        <v>27683</v>
      </c>
      <c r="Z701" s="279">
        <f t="shared" si="54"/>
        <v>595262</v>
      </c>
      <c r="AB701" s="275">
        <v>0</v>
      </c>
      <c r="AC701" s="204">
        <v>0</v>
      </c>
      <c r="AD701" s="202">
        <v>0</v>
      </c>
      <c r="AE701" s="202">
        <v>0</v>
      </c>
      <c r="AF701" s="276">
        <v>0</v>
      </c>
      <c r="AH701" s="227">
        <f t="shared" si="50"/>
        <v>0</v>
      </c>
      <c r="AI701" s="228">
        <f t="shared" si="51"/>
        <v>0</v>
      </c>
      <c r="AJ701" s="229">
        <f t="shared" si="52"/>
        <v>0</v>
      </c>
      <c r="AN701" s="138"/>
      <c r="AO701" s="138"/>
      <c r="AP701" s="138"/>
      <c r="AQ701" s="138"/>
      <c r="AR701" s="138"/>
      <c r="AS701" s="138"/>
      <c r="AT701" s="138"/>
      <c r="AU701" s="138"/>
    </row>
    <row r="702" spans="1:47" s="139" customFormat="1" ht="13.8" x14ac:dyDescent="0.3">
      <c r="A702" s="277">
        <v>489</v>
      </c>
      <c r="B702" s="211">
        <v>489020740</v>
      </c>
      <c r="C702" s="212" t="s">
        <v>294</v>
      </c>
      <c r="D702" s="211">
        <v>20</v>
      </c>
      <c r="E702" s="212" t="s">
        <v>142</v>
      </c>
      <c r="F702" s="211">
        <v>740</v>
      </c>
      <c r="G702" s="212" t="s">
        <v>305</v>
      </c>
      <c r="H702" s="297">
        <v>1</v>
      </c>
      <c r="I702" s="202">
        <v>10320.256157849091</v>
      </c>
      <c r="J702" s="202">
        <v>4242</v>
      </c>
      <c r="K702" s="202">
        <v>0</v>
      </c>
      <c r="L702" s="202">
        <v>893</v>
      </c>
      <c r="M702" s="279">
        <v>15455.256157849091</v>
      </c>
      <c r="O702" s="281">
        <v>0</v>
      </c>
      <c r="P702" s="282">
        <v>0</v>
      </c>
      <c r="Q702" s="205">
        <v>0.09</v>
      </c>
      <c r="R702" s="205">
        <v>1.723383997987501E-3</v>
      </c>
      <c r="S702" s="272">
        <f t="shared" si="53"/>
        <v>0</v>
      </c>
      <c r="U702" s="287">
        <v>14562</v>
      </c>
      <c r="V702" s="288">
        <v>0</v>
      </c>
      <c r="W702" s="288">
        <v>0</v>
      </c>
      <c r="X702" s="288">
        <v>0</v>
      </c>
      <c r="Y702" s="288">
        <v>893</v>
      </c>
      <c r="Z702" s="279">
        <f t="shared" si="54"/>
        <v>15455</v>
      </c>
      <c r="AB702" s="275">
        <v>0</v>
      </c>
      <c r="AC702" s="204">
        <v>0</v>
      </c>
      <c r="AD702" s="202">
        <v>0</v>
      </c>
      <c r="AE702" s="202">
        <v>0</v>
      </c>
      <c r="AF702" s="276">
        <v>0</v>
      </c>
      <c r="AH702" s="227">
        <f t="shared" si="50"/>
        <v>0</v>
      </c>
      <c r="AI702" s="228">
        <f t="shared" si="51"/>
        <v>0</v>
      </c>
      <c r="AJ702" s="229">
        <f t="shared" si="52"/>
        <v>0</v>
      </c>
      <c r="AN702" s="138"/>
      <c r="AO702" s="138"/>
      <c r="AP702" s="138"/>
      <c r="AQ702" s="138"/>
      <c r="AR702" s="138"/>
      <c r="AS702" s="138"/>
      <c r="AT702" s="138"/>
      <c r="AU702" s="138"/>
    </row>
    <row r="703" spans="1:47" s="139" customFormat="1" ht="13.8" x14ac:dyDescent="0.3">
      <c r="A703" s="277">
        <v>491</v>
      </c>
      <c r="B703" s="211">
        <v>491095095</v>
      </c>
      <c r="C703" s="212" t="s">
        <v>295</v>
      </c>
      <c r="D703" s="211">
        <v>95</v>
      </c>
      <c r="E703" s="212" t="s">
        <v>296</v>
      </c>
      <c r="F703" s="211">
        <v>95</v>
      </c>
      <c r="G703" s="212" t="s">
        <v>296</v>
      </c>
      <c r="H703" s="297">
        <v>1270</v>
      </c>
      <c r="I703" s="202">
        <v>11082</v>
      </c>
      <c r="J703" s="202">
        <v>0</v>
      </c>
      <c r="K703" s="202">
        <v>0</v>
      </c>
      <c r="L703" s="202">
        <v>893</v>
      </c>
      <c r="M703" s="279">
        <v>11975</v>
      </c>
      <c r="O703" s="281">
        <v>0</v>
      </c>
      <c r="P703" s="282">
        <v>0</v>
      </c>
      <c r="Q703" s="205">
        <v>0.15329999999999999</v>
      </c>
      <c r="R703" s="205">
        <v>0.13100454306370804</v>
      </c>
      <c r="S703" s="272">
        <f t="shared" si="53"/>
        <v>0</v>
      </c>
      <c r="U703" s="287">
        <v>14074140</v>
      </c>
      <c r="V703" s="288">
        <v>0</v>
      </c>
      <c r="W703" s="288">
        <v>0</v>
      </c>
      <c r="X703" s="288">
        <v>0</v>
      </c>
      <c r="Y703" s="288">
        <v>1134110</v>
      </c>
      <c r="Z703" s="279">
        <f t="shared" si="54"/>
        <v>15208250</v>
      </c>
      <c r="AB703" s="275">
        <v>0</v>
      </c>
      <c r="AC703" s="204">
        <v>0</v>
      </c>
      <c r="AD703" s="202">
        <v>0</v>
      </c>
      <c r="AE703" s="202">
        <v>0</v>
      </c>
      <c r="AF703" s="276">
        <v>0</v>
      </c>
      <c r="AH703" s="227">
        <f t="shared" si="50"/>
        <v>0</v>
      </c>
      <c r="AI703" s="228">
        <f t="shared" si="51"/>
        <v>0</v>
      </c>
      <c r="AJ703" s="229">
        <f t="shared" si="52"/>
        <v>0</v>
      </c>
      <c r="AN703" s="138"/>
      <c r="AO703" s="138"/>
      <c r="AP703" s="138"/>
      <c r="AQ703" s="138"/>
      <c r="AR703" s="138"/>
      <c r="AS703" s="138"/>
      <c r="AT703" s="138"/>
      <c r="AU703" s="138"/>
    </row>
    <row r="704" spans="1:47" s="139" customFormat="1" ht="13.8" x14ac:dyDescent="0.3">
      <c r="A704" s="277">
        <v>491</v>
      </c>
      <c r="B704" s="211">
        <v>491095201</v>
      </c>
      <c r="C704" s="212" t="s">
        <v>295</v>
      </c>
      <c r="D704" s="211">
        <v>95</v>
      </c>
      <c r="E704" s="212" t="s">
        <v>296</v>
      </c>
      <c r="F704" s="211">
        <v>201</v>
      </c>
      <c r="G704" s="212" t="s">
        <v>17</v>
      </c>
      <c r="H704" s="297">
        <v>1</v>
      </c>
      <c r="I704" s="202">
        <v>12640.520228330424</v>
      </c>
      <c r="J704" s="202">
        <v>199</v>
      </c>
      <c r="K704" s="202">
        <v>0</v>
      </c>
      <c r="L704" s="202">
        <v>893</v>
      </c>
      <c r="M704" s="279">
        <v>13732.520228330424</v>
      </c>
      <c r="O704" s="281">
        <v>0</v>
      </c>
      <c r="P704" s="282">
        <v>0</v>
      </c>
      <c r="Q704" s="205">
        <v>0.18</v>
      </c>
      <c r="R704" s="205">
        <v>7.9001576716071512E-2</v>
      </c>
      <c r="S704" s="272">
        <f t="shared" si="53"/>
        <v>0</v>
      </c>
      <c r="U704" s="287">
        <v>12840</v>
      </c>
      <c r="V704" s="288">
        <v>0</v>
      </c>
      <c r="W704" s="288">
        <v>0</v>
      </c>
      <c r="X704" s="288">
        <v>0</v>
      </c>
      <c r="Y704" s="288">
        <v>893</v>
      </c>
      <c r="Z704" s="279">
        <f t="shared" si="54"/>
        <v>13733</v>
      </c>
      <c r="AB704" s="275">
        <v>0</v>
      </c>
      <c r="AC704" s="204">
        <v>0</v>
      </c>
      <c r="AD704" s="202">
        <v>0</v>
      </c>
      <c r="AE704" s="202">
        <v>0</v>
      </c>
      <c r="AF704" s="276">
        <v>0</v>
      </c>
      <c r="AH704" s="227">
        <f t="shared" si="50"/>
        <v>0</v>
      </c>
      <c r="AI704" s="228">
        <f t="shared" si="51"/>
        <v>0</v>
      </c>
      <c r="AJ704" s="229">
        <f t="shared" si="52"/>
        <v>0</v>
      </c>
      <c r="AN704" s="138"/>
      <c r="AO704" s="138"/>
      <c r="AP704" s="138"/>
      <c r="AQ704" s="138"/>
      <c r="AR704" s="138"/>
      <c r="AS704" s="138"/>
      <c r="AT704" s="138"/>
      <c r="AU704" s="138"/>
    </row>
    <row r="705" spans="1:47" s="139" customFormat="1" ht="13.8" x14ac:dyDescent="0.3">
      <c r="A705" s="277">
        <v>491</v>
      </c>
      <c r="B705" s="211">
        <v>491095218</v>
      </c>
      <c r="C705" s="212" t="s">
        <v>295</v>
      </c>
      <c r="D705" s="211">
        <v>95</v>
      </c>
      <c r="E705" s="212" t="s">
        <v>296</v>
      </c>
      <c r="F705" s="211">
        <v>218</v>
      </c>
      <c r="G705" s="212" t="s">
        <v>193</v>
      </c>
      <c r="H705" s="297">
        <v>2</v>
      </c>
      <c r="I705" s="202">
        <v>14107</v>
      </c>
      <c r="J705" s="202">
        <v>4461</v>
      </c>
      <c r="K705" s="202">
        <v>0</v>
      </c>
      <c r="L705" s="202">
        <v>893</v>
      </c>
      <c r="M705" s="279">
        <v>19461</v>
      </c>
      <c r="O705" s="281">
        <v>0</v>
      </c>
      <c r="P705" s="282">
        <v>0</v>
      </c>
      <c r="Q705" s="205">
        <v>0.09</v>
      </c>
      <c r="R705" s="205">
        <v>3.6012713994240129E-2</v>
      </c>
      <c r="S705" s="272">
        <f t="shared" si="53"/>
        <v>0</v>
      </c>
      <c r="U705" s="287">
        <v>37136</v>
      </c>
      <c r="V705" s="288">
        <v>0</v>
      </c>
      <c r="W705" s="288">
        <v>0</v>
      </c>
      <c r="X705" s="288">
        <v>0</v>
      </c>
      <c r="Y705" s="288">
        <v>1786</v>
      </c>
      <c r="Z705" s="279">
        <f t="shared" si="54"/>
        <v>38922</v>
      </c>
      <c r="AB705" s="275">
        <v>0</v>
      </c>
      <c r="AC705" s="204">
        <v>0</v>
      </c>
      <c r="AD705" s="202">
        <v>0</v>
      </c>
      <c r="AE705" s="202">
        <v>0</v>
      </c>
      <c r="AF705" s="276">
        <v>0</v>
      </c>
      <c r="AH705" s="227">
        <f t="shared" si="50"/>
        <v>0</v>
      </c>
      <c r="AI705" s="228">
        <f t="shared" si="51"/>
        <v>0</v>
      </c>
      <c r="AJ705" s="229">
        <f t="shared" si="52"/>
        <v>0</v>
      </c>
      <c r="AN705" s="138"/>
      <c r="AO705" s="138"/>
      <c r="AP705" s="138"/>
      <c r="AQ705" s="138"/>
      <c r="AR705" s="138"/>
      <c r="AS705" s="138"/>
      <c r="AT705" s="138"/>
      <c r="AU705" s="138"/>
    </row>
    <row r="706" spans="1:47" s="139" customFormat="1" ht="13.8" x14ac:dyDescent="0.3">
      <c r="A706" s="277">
        <v>491</v>
      </c>
      <c r="B706" s="211">
        <v>491095273</v>
      </c>
      <c r="C706" s="212" t="s">
        <v>295</v>
      </c>
      <c r="D706" s="211">
        <v>95</v>
      </c>
      <c r="E706" s="212" t="s">
        <v>296</v>
      </c>
      <c r="F706" s="211">
        <v>273</v>
      </c>
      <c r="G706" s="212" t="s">
        <v>297</v>
      </c>
      <c r="H706" s="297">
        <v>1</v>
      </c>
      <c r="I706" s="202">
        <v>10982</v>
      </c>
      <c r="J706" s="202">
        <v>3943</v>
      </c>
      <c r="K706" s="202">
        <v>0</v>
      </c>
      <c r="L706" s="202">
        <v>893</v>
      </c>
      <c r="M706" s="279">
        <v>15818</v>
      </c>
      <c r="O706" s="281">
        <v>0</v>
      </c>
      <c r="P706" s="282">
        <v>0</v>
      </c>
      <c r="Q706" s="205">
        <v>0.09</v>
      </c>
      <c r="R706" s="205">
        <v>5.9742414511541788E-4</v>
      </c>
      <c r="S706" s="272">
        <f t="shared" si="53"/>
        <v>0</v>
      </c>
      <c r="U706" s="287">
        <v>14925</v>
      </c>
      <c r="V706" s="288">
        <v>0</v>
      </c>
      <c r="W706" s="288">
        <v>0</v>
      </c>
      <c r="X706" s="288">
        <v>0</v>
      </c>
      <c r="Y706" s="288">
        <v>893</v>
      </c>
      <c r="Z706" s="279">
        <f t="shared" si="54"/>
        <v>15818</v>
      </c>
      <c r="AB706" s="275">
        <v>0</v>
      </c>
      <c r="AC706" s="204">
        <v>0</v>
      </c>
      <c r="AD706" s="202">
        <v>0</v>
      </c>
      <c r="AE706" s="202">
        <v>0</v>
      </c>
      <c r="AF706" s="276">
        <v>0</v>
      </c>
      <c r="AH706" s="227">
        <f t="shared" si="50"/>
        <v>0</v>
      </c>
      <c r="AI706" s="228">
        <f t="shared" si="51"/>
        <v>0</v>
      </c>
      <c r="AJ706" s="229">
        <f t="shared" si="52"/>
        <v>0</v>
      </c>
      <c r="AN706" s="138"/>
      <c r="AO706" s="138"/>
      <c r="AP706" s="138"/>
      <c r="AQ706" s="138"/>
      <c r="AR706" s="138"/>
      <c r="AS706" s="138"/>
      <c r="AT706" s="138"/>
      <c r="AU706" s="138"/>
    </row>
    <row r="707" spans="1:47" s="139" customFormat="1" ht="13.8" x14ac:dyDescent="0.3">
      <c r="A707" s="277">
        <v>491</v>
      </c>
      <c r="B707" s="211">
        <v>491095292</v>
      </c>
      <c r="C707" s="212" t="s">
        <v>295</v>
      </c>
      <c r="D707" s="211">
        <v>95</v>
      </c>
      <c r="E707" s="212" t="s">
        <v>296</v>
      </c>
      <c r="F707" s="211">
        <v>292</v>
      </c>
      <c r="G707" s="212" t="s">
        <v>298</v>
      </c>
      <c r="H707" s="297">
        <v>7</v>
      </c>
      <c r="I707" s="202">
        <v>10326</v>
      </c>
      <c r="J707" s="202">
        <v>1872</v>
      </c>
      <c r="K707" s="202">
        <v>0</v>
      </c>
      <c r="L707" s="202">
        <v>893</v>
      </c>
      <c r="M707" s="279">
        <v>13091</v>
      </c>
      <c r="O707" s="281">
        <v>0</v>
      </c>
      <c r="P707" s="282">
        <v>0</v>
      </c>
      <c r="Q707" s="205">
        <v>0.09</v>
      </c>
      <c r="R707" s="205">
        <v>3.3912252227735569E-3</v>
      </c>
      <c r="S707" s="272">
        <f t="shared" si="53"/>
        <v>0</v>
      </c>
      <c r="U707" s="287">
        <v>85386</v>
      </c>
      <c r="V707" s="288">
        <v>0</v>
      </c>
      <c r="W707" s="288">
        <v>0</v>
      </c>
      <c r="X707" s="288">
        <v>0</v>
      </c>
      <c r="Y707" s="288">
        <v>6251</v>
      </c>
      <c r="Z707" s="279">
        <f t="shared" si="54"/>
        <v>91637</v>
      </c>
      <c r="AB707" s="275">
        <v>0</v>
      </c>
      <c r="AC707" s="204">
        <v>0</v>
      </c>
      <c r="AD707" s="202">
        <v>0</v>
      </c>
      <c r="AE707" s="202">
        <v>0</v>
      </c>
      <c r="AF707" s="276">
        <v>0</v>
      </c>
      <c r="AH707" s="227">
        <f t="shared" si="50"/>
        <v>0</v>
      </c>
      <c r="AI707" s="228">
        <f t="shared" si="51"/>
        <v>0</v>
      </c>
      <c r="AJ707" s="229">
        <f t="shared" si="52"/>
        <v>0</v>
      </c>
      <c r="AN707" s="138"/>
      <c r="AO707" s="138"/>
      <c r="AP707" s="138"/>
      <c r="AQ707" s="138"/>
      <c r="AR707" s="138"/>
      <c r="AS707" s="138"/>
      <c r="AT707" s="138"/>
      <c r="AU707" s="138"/>
    </row>
    <row r="708" spans="1:47" s="139" customFormat="1" ht="13.8" x14ac:dyDescent="0.3">
      <c r="A708" s="277">
        <v>491</v>
      </c>
      <c r="B708" s="211">
        <v>491095331</v>
      </c>
      <c r="C708" s="212" t="s">
        <v>295</v>
      </c>
      <c r="D708" s="211">
        <v>95</v>
      </c>
      <c r="E708" s="212" t="s">
        <v>296</v>
      </c>
      <c r="F708" s="211">
        <v>331</v>
      </c>
      <c r="G708" s="212" t="s">
        <v>20</v>
      </c>
      <c r="H708" s="297">
        <v>9</v>
      </c>
      <c r="I708" s="202">
        <v>11896</v>
      </c>
      <c r="J708" s="202">
        <v>4075</v>
      </c>
      <c r="K708" s="202">
        <v>0</v>
      </c>
      <c r="L708" s="202">
        <v>893</v>
      </c>
      <c r="M708" s="279">
        <v>16864</v>
      </c>
      <c r="O708" s="281">
        <v>0</v>
      </c>
      <c r="P708" s="282">
        <v>0</v>
      </c>
      <c r="Q708" s="205">
        <v>0.09</v>
      </c>
      <c r="R708" s="205">
        <v>8.0208173861544586E-3</v>
      </c>
      <c r="S708" s="272">
        <f t="shared" si="53"/>
        <v>0</v>
      </c>
      <c r="U708" s="287">
        <v>143739</v>
      </c>
      <c r="V708" s="288">
        <v>0</v>
      </c>
      <c r="W708" s="288">
        <v>0</v>
      </c>
      <c r="X708" s="288">
        <v>0</v>
      </c>
      <c r="Y708" s="288">
        <v>8037</v>
      </c>
      <c r="Z708" s="279">
        <f t="shared" si="54"/>
        <v>151776</v>
      </c>
      <c r="AB708" s="275">
        <v>0</v>
      </c>
      <c r="AC708" s="204">
        <v>0</v>
      </c>
      <c r="AD708" s="202">
        <v>0</v>
      </c>
      <c r="AE708" s="202">
        <v>0</v>
      </c>
      <c r="AF708" s="276">
        <v>0</v>
      </c>
      <c r="AH708" s="227">
        <f t="shared" si="50"/>
        <v>0</v>
      </c>
      <c r="AI708" s="228">
        <f t="shared" si="51"/>
        <v>0</v>
      </c>
      <c r="AJ708" s="229">
        <f t="shared" si="52"/>
        <v>0</v>
      </c>
      <c r="AN708" s="138"/>
      <c r="AO708" s="138"/>
      <c r="AP708" s="138"/>
      <c r="AQ708" s="138"/>
      <c r="AR708" s="138"/>
      <c r="AS708" s="138"/>
      <c r="AT708" s="138"/>
      <c r="AU708" s="138"/>
    </row>
    <row r="709" spans="1:47" s="139" customFormat="1" ht="13.8" x14ac:dyDescent="0.3">
      <c r="A709" s="277">
        <v>491</v>
      </c>
      <c r="B709" s="211">
        <v>491095650</v>
      </c>
      <c r="C709" s="212" t="s">
        <v>295</v>
      </c>
      <c r="D709" s="211">
        <v>95</v>
      </c>
      <c r="E709" s="212" t="s">
        <v>296</v>
      </c>
      <c r="F709" s="211">
        <v>650</v>
      </c>
      <c r="G709" s="212" t="s">
        <v>199</v>
      </c>
      <c r="H709" s="297">
        <v>2</v>
      </c>
      <c r="I709" s="202">
        <v>10407.723108575381</v>
      </c>
      <c r="J709" s="202">
        <v>3269</v>
      </c>
      <c r="K709" s="202">
        <v>0</v>
      </c>
      <c r="L709" s="202">
        <v>893</v>
      </c>
      <c r="M709" s="279">
        <v>14569.723108575381</v>
      </c>
      <c r="O709" s="281">
        <v>0</v>
      </c>
      <c r="P709" s="282">
        <v>0</v>
      </c>
      <c r="Q709" s="205">
        <v>0.09</v>
      </c>
      <c r="R709" s="205">
        <v>1.5942242359552484E-3</v>
      </c>
      <c r="S709" s="272">
        <f t="shared" si="53"/>
        <v>0</v>
      </c>
      <c r="U709" s="287">
        <v>27354</v>
      </c>
      <c r="V709" s="288">
        <v>0</v>
      </c>
      <c r="W709" s="288">
        <v>0</v>
      </c>
      <c r="X709" s="288">
        <v>0</v>
      </c>
      <c r="Y709" s="288">
        <v>1786</v>
      </c>
      <c r="Z709" s="279">
        <f t="shared" si="54"/>
        <v>29140</v>
      </c>
      <c r="AB709" s="275">
        <v>0</v>
      </c>
      <c r="AC709" s="204">
        <v>0</v>
      </c>
      <c r="AD709" s="202">
        <v>0</v>
      </c>
      <c r="AE709" s="202">
        <v>0</v>
      </c>
      <c r="AF709" s="276">
        <v>0</v>
      </c>
      <c r="AH709" s="227">
        <f t="shared" si="50"/>
        <v>0</v>
      </c>
      <c r="AI709" s="228">
        <f t="shared" si="51"/>
        <v>0</v>
      </c>
      <c r="AJ709" s="229">
        <f t="shared" si="52"/>
        <v>0</v>
      </c>
      <c r="AN709" s="138"/>
      <c r="AO709" s="138"/>
      <c r="AP709" s="138"/>
      <c r="AQ709" s="138"/>
      <c r="AR709" s="138"/>
      <c r="AS709" s="138"/>
      <c r="AT709" s="138"/>
      <c r="AU709" s="138"/>
    </row>
    <row r="710" spans="1:47" s="139" customFormat="1" ht="13.8" x14ac:dyDescent="0.3">
      <c r="A710" s="277">
        <v>491</v>
      </c>
      <c r="B710" s="211">
        <v>491095763</v>
      </c>
      <c r="C710" s="212" t="s">
        <v>295</v>
      </c>
      <c r="D710" s="211">
        <v>95</v>
      </c>
      <c r="E710" s="212" t="s">
        <v>296</v>
      </c>
      <c r="F710" s="211">
        <v>763</v>
      </c>
      <c r="G710" s="212" t="s">
        <v>299</v>
      </c>
      <c r="H710" s="297">
        <v>2</v>
      </c>
      <c r="I710" s="202">
        <v>14107</v>
      </c>
      <c r="J710" s="202">
        <v>3300</v>
      </c>
      <c r="K710" s="202">
        <v>0</v>
      </c>
      <c r="L710" s="202">
        <v>893</v>
      </c>
      <c r="M710" s="279">
        <v>18300</v>
      </c>
      <c r="O710" s="281">
        <v>0</v>
      </c>
      <c r="P710" s="282">
        <v>0</v>
      </c>
      <c r="Q710" s="205">
        <v>0.09</v>
      </c>
      <c r="R710" s="205">
        <v>3.4875887637008268E-3</v>
      </c>
      <c r="S710" s="272">
        <f t="shared" si="53"/>
        <v>0</v>
      </c>
      <c r="U710" s="287">
        <v>34814</v>
      </c>
      <c r="V710" s="288">
        <v>0</v>
      </c>
      <c r="W710" s="288">
        <v>0</v>
      </c>
      <c r="X710" s="288">
        <v>0</v>
      </c>
      <c r="Y710" s="288">
        <v>1786</v>
      </c>
      <c r="Z710" s="279">
        <f t="shared" si="54"/>
        <v>36600</v>
      </c>
      <c r="AB710" s="275">
        <v>0</v>
      </c>
      <c r="AC710" s="204">
        <v>0</v>
      </c>
      <c r="AD710" s="202">
        <v>0</v>
      </c>
      <c r="AE710" s="202">
        <v>0</v>
      </c>
      <c r="AF710" s="276">
        <v>0</v>
      </c>
      <c r="AH710" s="227">
        <f t="shared" si="50"/>
        <v>0</v>
      </c>
      <c r="AI710" s="228">
        <f t="shared" si="51"/>
        <v>0</v>
      </c>
      <c r="AJ710" s="229">
        <f t="shared" si="52"/>
        <v>0</v>
      </c>
      <c r="AN710" s="138"/>
      <c r="AO710" s="138"/>
      <c r="AP710" s="138"/>
      <c r="AQ710" s="138"/>
      <c r="AR710" s="138"/>
      <c r="AS710" s="138"/>
      <c r="AT710" s="138"/>
      <c r="AU710" s="138"/>
    </row>
    <row r="711" spans="1:47" s="139" customFormat="1" ht="13.8" x14ac:dyDescent="0.3">
      <c r="A711" s="277">
        <v>492</v>
      </c>
      <c r="B711" s="211">
        <v>492281137</v>
      </c>
      <c r="C711" s="212" t="s">
        <v>300</v>
      </c>
      <c r="D711" s="211">
        <v>281</v>
      </c>
      <c r="E711" s="212" t="s">
        <v>169</v>
      </c>
      <c r="F711" s="211">
        <v>137</v>
      </c>
      <c r="G711" s="212" t="s">
        <v>210</v>
      </c>
      <c r="H711" s="297">
        <v>6</v>
      </c>
      <c r="I711" s="202">
        <v>12729</v>
      </c>
      <c r="J711" s="202">
        <v>20</v>
      </c>
      <c r="K711" s="202">
        <v>0</v>
      </c>
      <c r="L711" s="202">
        <v>893</v>
      </c>
      <c r="M711" s="279">
        <v>13642</v>
      </c>
      <c r="O711" s="281">
        <v>0.19354838709677419</v>
      </c>
      <c r="P711" s="282">
        <v>0</v>
      </c>
      <c r="Q711" s="205">
        <v>0.18</v>
      </c>
      <c r="R711" s="205">
        <v>0.12502659225609097</v>
      </c>
      <c r="S711" s="272">
        <f t="shared" si="53"/>
        <v>0</v>
      </c>
      <c r="U711" s="287">
        <v>74028</v>
      </c>
      <c r="V711" s="288">
        <v>0</v>
      </c>
      <c r="W711" s="288">
        <v>0</v>
      </c>
      <c r="X711" s="288">
        <v>0</v>
      </c>
      <c r="Y711" s="288">
        <v>5184</v>
      </c>
      <c r="Z711" s="279">
        <f t="shared" si="54"/>
        <v>79212</v>
      </c>
      <c r="AB711" s="275">
        <v>0</v>
      </c>
      <c r="AC711" s="204">
        <v>0</v>
      </c>
      <c r="AD711" s="202">
        <v>0</v>
      </c>
      <c r="AE711" s="202">
        <v>0</v>
      </c>
      <c r="AF711" s="276">
        <v>0</v>
      </c>
      <c r="AH711" s="227">
        <f t="shared" si="50"/>
        <v>0</v>
      </c>
      <c r="AI711" s="228">
        <f t="shared" si="51"/>
        <v>0</v>
      </c>
      <c r="AJ711" s="229">
        <f t="shared" si="52"/>
        <v>0</v>
      </c>
      <c r="AN711" s="138"/>
      <c r="AO711" s="138"/>
      <c r="AP711" s="138"/>
      <c r="AQ711" s="138"/>
      <c r="AR711" s="138"/>
      <c r="AS711" s="138"/>
      <c r="AT711" s="138"/>
      <c r="AU711" s="138"/>
    </row>
    <row r="712" spans="1:47" s="139" customFormat="1" ht="13.8" x14ac:dyDescent="0.3">
      <c r="A712" s="277">
        <v>492</v>
      </c>
      <c r="B712" s="211">
        <v>492281281</v>
      </c>
      <c r="C712" s="212" t="s">
        <v>300</v>
      </c>
      <c r="D712" s="211">
        <v>281</v>
      </c>
      <c r="E712" s="212" t="s">
        <v>169</v>
      </c>
      <c r="F712" s="211">
        <v>281</v>
      </c>
      <c r="G712" s="212" t="s">
        <v>169</v>
      </c>
      <c r="H712" s="297">
        <v>365</v>
      </c>
      <c r="I712" s="202">
        <v>12419</v>
      </c>
      <c r="J712" s="202">
        <v>0</v>
      </c>
      <c r="K712" s="202">
        <v>0</v>
      </c>
      <c r="L712" s="202">
        <v>893</v>
      </c>
      <c r="M712" s="279">
        <v>13312</v>
      </c>
      <c r="O712" s="281">
        <v>11.774193548387103</v>
      </c>
      <c r="P712" s="282">
        <v>0</v>
      </c>
      <c r="Q712" s="205">
        <v>0.18</v>
      </c>
      <c r="R712" s="205">
        <v>0.12319189346422224</v>
      </c>
      <c r="S712" s="272">
        <f t="shared" si="53"/>
        <v>0</v>
      </c>
      <c r="U712" s="287">
        <v>4386570</v>
      </c>
      <c r="V712" s="288">
        <v>0</v>
      </c>
      <c r="W712" s="288">
        <v>0</v>
      </c>
      <c r="X712" s="288">
        <v>0</v>
      </c>
      <c r="Y712" s="288">
        <v>315360</v>
      </c>
      <c r="Z712" s="279">
        <f t="shared" si="54"/>
        <v>4701930</v>
      </c>
      <c r="AB712" s="275">
        <v>0</v>
      </c>
      <c r="AC712" s="204">
        <v>0</v>
      </c>
      <c r="AD712" s="202">
        <v>0</v>
      </c>
      <c r="AE712" s="202">
        <v>0</v>
      </c>
      <c r="AF712" s="276">
        <v>0</v>
      </c>
      <c r="AH712" s="227">
        <f t="shared" si="50"/>
        <v>0</v>
      </c>
      <c r="AI712" s="228">
        <f t="shared" si="51"/>
        <v>0</v>
      </c>
      <c r="AJ712" s="229">
        <f t="shared" si="52"/>
        <v>0</v>
      </c>
      <c r="AN712" s="138"/>
      <c r="AO712" s="138"/>
      <c r="AP712" s="138"/>
      <c r="AQ712" s="138"/>
      <c r="AR712" s="138"/>
      <c r="AS712" s="138"/>
      <c r="AT712" s="138"/>
      <c r="AU712" s="138"/>
    </row>
    <row r="713" spans="1:47" s="139" customFormat="1" ht="13.8" x14ac:dyDescent="0.3">
      <c r="A713" s="277">
        <v>492</v>
      </c>
      <c r="B713" s="211">
        <v>492281325</v>
      </c>
      <c r="C713" s="212" t="s">
        <v>300</v>
      </c>
      <c r="D713" s="211">
        <v>281</v>
      </c>
      <c r="E713" s="212" t="s">
        <v>169</v>
      </c>
      <c r="F713" s="211">
        <v>325</v>
      </c>
      <c r="G713" s="212" t="s">
        <v>220</v>
      </c>
      <c r="H713" s="297">
        <v>1</v>
      </c>
      <c r="I713" s="202">
        <v>12729</v>
      </c>
      <c r="J713" s="202">
        <v>1765</v>
      </c>
      <c r="K713" s="202">
        <v>0</v>
      </c>
      <c r="L713" s="202">
        <v>893</v>
      </c>
      <c r="M713" s="279">
        <v>15387</v>
      </c>
      <c r="O713" s="281">
        <v>3.2258064516129031E-2</v>
      </c>
      <c r="P713" s="282">
        <v>0</v>
      </c>
      <c r="Q713" s="205">
        <v>0.09</v>
      </c>
      <c r="R713" s="205">
        <v>1.1318693884157795E-2</v>
      </c>
      <c r="S713" s="272">
        <f t="shared" si="53"/>
        <v>0</v>
      </c>
      <c r="U713" s="287">
        <v>14026</v>
      </c>
      <c r="V713" s="288">
        <v>0</v>
      </c>
      <c r="W713" s="288">
        <v>0</v>
      </c>
      <c r="X713" s="288">
        <v>0</v>
      </c>
      <c r="Y713" s="288">
        <v>864</v>
      </c>
      <c r="Z713" s="279">
        <f t="shared" si="54"/>
        <v>14890</v>
      </c>
      <c r="AB713" s="275">
        <v>0</v>
      </c>
      <c r="AC713" s="204">
        <v>0</v>
      </c>
      <c r="AD713" s="202">
        <v>0</v>
      </c>
      <c r="AE713" s="202">
        <v>0</v>
      </c>
      <c r="AF713" s="276">
        <v>0</v>
      </c>
      <c r="AH713" s="227">
        <f t="shared" si="50"/>
        <v>0</v>
      </c>
      <c r="AI713" s="228">
        <f t="shared" si="51"/>
        <v>0</v>
      </c>
      <c r="AJ713" s="229">
        <f t="shared" si="52"/>
        <v>0</v>
      </c>
      <c r="AN713" s="138"/>
      <c r="AO713" s="138"/>
      <c r="AP713" s="138"/>
      <c r="AQ713" s="138"/>
      <c r="AR713" s="138"/>
      <c r="AS713" s="138"/>
      <c r="AT713" s="138"/>
      <c r="AU713" s="138"/>
    </row>
    <row r="714" spans="1:47" s="139" customFormat="1" ht="13.8" x14ac:dyDescent="0.3">
      <c r="A714" s="277">
        <v>493</v>
      </c>
      <c r="B714" s="211">
        <v>493093035</v>
      </c>
      <c r="C714" s="212" t="s">
        <v>301</v>
      </c>
      <c r="D714" s="211">
        <v>93</v>
      </c>
      <c r="E714" s="212" t="s">
        <v>25</v>
      </c>
      <c r="F714" s="211">
        <v>35</v>
      </c>
      <c r="G714" s="212" t="s">
        <v>22</v>
      </c>
      <c r="H714" s="297">
        <v>31</v>
      </c>
      <c r="I714" s="202">
        <v>13487</v>
      </c>
      <c r="J714" s="202">
        <v>4658</v>
      </c>
      <c r="K714" s="202">
        <v>0</v>
      </c>
      <c r="L714" s="202">
        <v>893</v>
      </c>
      <c r="M714" s="279">
        <v>19038</v>
      </c>
      <c r="O714" s="281">
        <v>0</v>
      </c>
      <c r="P714" s="282">
        <v>0</v>
      </c>
      <c r="Q714" s="205">
        <v>0.18</v>
      </c>
      <c r="R714" s="205">
        <v>0.15096254097872849</v>
      </c>
      <c r="S714" s="272">
        <f t="shared" si="53"/>
        <v>0</v>
      </c>
      <c r="U714" s="287">
        <v>562495</v>
      </c>
      <c r="V714" s="288">
        <v>0</v>
      </c>
      <c r="W714" s="288">
        <v>0</v>
      </c>
      <c r="X714" s="288">
        <v>0</v>
      </c>
      <c r="Y714" s="288">
        <v>27683</v>
      </c>
      <c r="Z714" s="279">
        <f t="shared" si="54"/>
        <v>590178</v>
      </c>
      <c r="AB714" s="275">
        <v>0</v>
      </c>
      <c r="AC714" s="204">
        <v>0</v>
      </c>
      <c r="AD714" s="202">
        <v>0</v>
      </c>
      <c r="AE714" s="202">
        <v>0</v>
      </c>
      <c r="AF714" s="276">
        <v>0</v>
      </c>
      <c r="AH714" s="227">
        <f t="shared" ref="AH714:AH777" si="55">IFERROR(VLOOKUP($B714,_18PJ,7,FALSE),0)</f>
        <v>-2.4199999999999946</v>
      </c>
      <c r="AI714" s="228">
        <f t="shared" ref="AI714:AI777" si="56">IFERROR(VLOOKUP($B714,_18PJ,8,FALSE),0)</f>
        <v>0</v>
      </c>
      <c r="AJ714" s="229">
        <f t="shared" ref="AJ714:AJ777" si="57">IFERROR(VLOOKUP($B714,_18PJ,9,FALSE),0)</f>
        <v>-15353</v>
      </c>
      <c r="AN714" s="138"/>
      <c r="AO714" s="138"/>
      <c r="AP714" s="138"/>
      <c r="AQ714" s="138"/>
      <c r="AR714" s="138"/>
      <c r="AS714" s="138"/>
      <c r="AT714" s="138"/>
      <c r="AU714" s="138"/>
    </row>
    <row r="715" spans="1:47" s="139" customFormat="1" ht="13.8" x14ac:dyDescent="0.3">
      <c r="A715" s="277">
        <v>493</v>
      </c>
      <c r="B715" s="211">
        <v>493093057</v>
      </c>
      <c r="C715" s="212" t="s">
        <v>301</v>
      </c>
      <c r="D715" s="211">
        <v>93</v>
      </c>
      <c r="E715" s="212" t="s">
        <v>25</v>
      </c>
      <c r="F715" s="211">
        <v>57</v>
      </c>
      <c r="G715" s="212" t="s">
        <v>23</v>
      </c>
      <c r="H715" s="297">
        <v>99</v>
      </c>
      <c r="I715" s="202">
        <v>14047</v>
      </c>
      <c r="J715" s="202">
        <v>354</v>
      </c>
      <c r="K715" s="202">
        <v>0</v>
      </c>
      <c r="L715" s="202">
        <v>893</v>
      </c>
      <c r="M715" s="279">
        <v>15294</v>
      </c>
      <c r="O715" s="281">
        <v>0</v>
      </c>
      <c r="P715" s="282">
        <v>0</v>
      </c>
      <c r="Q715" s="205">
        <v>0.18</v>
      </c>
      <c r="R715" s="205">
        <v>0.13019288988377753</v>
      </c>
      <c r="S715" s="272">
        <f t="shared" ref="S715:S778" si="58">IFERROR(X715/H715,0)</f>
        <v>0</v>
      </c>
      <c r="U715" s="287">
        <v>1425699</v>
      </c>
      <c r="V715" s="288">
        <v>0</v>
      </c>
      <c r="W715" s="288">
        <v>0</v>
      </c>
      <c r="X715" s="288">
        <v>0</v>
      </c>
      <c r="Y715" s="288">
        <v>88407</v>
      </c>
      <c r="Z715" s="279">
        <f t="shared" ref="Z715:Z778" si="59">SUM(U715:Y715)</f>
        <v>1514106</v>
      </c>
      <c r="AB715" s="275">
        <v>0</v>
      </c>
      <c r="AC715" s="204">
        <v>0</v>
      </c>
      <c r="AD715" s="202">
        <v>0</v>
      </c>
      <c r="AE715" s="202">
        <v>0</v>
      </c>
      <c r="AF715" s="276">
        <v>0</v>
      </c>
      <c r="AH715" s="227">
        <f t="shared" si="55"/>
        <v>-9.1299999999999528</v>
      </c>
      <c r="AI715" s="228">
        <f t="shared" si="56"/>
        <v>0</v>
      </c>
      <c r="AJ715" s="229">
        <f t="shared" si="57"/>
        <v>-65521</v>
      </c>
      <c r="AN715" s="138"/>
      <c r="AO715" s="138"/>
      <c r="AP715" s="138"/>
      <c r="AQ715" s="138"/>
      <c r="AR715" s="138"/>
      <c r="AS715" s="138"/>
      <c r="AT715" s="138"/>
      <c r="AU715" s="138"/>
    </row>
    <row r="716" spans="1:47" s="139" customFormat="1" ht="13.8" x14ac:dyDescent="0.3">
      <c r="A716" s="277">
        <v>493</v>
      </c>
      <c r="B716" s="211">
        <v>493093093</v>
      </c>
      <c r="C716" s="212" t="s">
        <v>301</v>
      </c>
      <c r="D716" s="211">
        <v>93</v>
      </c>
      <c r="E716" s="212" t="s">
        <v>25</v>
      </c>
      <c r="F716" s="211">
        <v>93</v>
      </c>
      <c r="G716" s="212" t="s">
        <v>25</v>
      </c>
      <c r="H716" s="297">
        <v>37</v>
      </c>
      <c r="I716" s="202">
        <v>13664</v>
      </c>
      <c r="J716" s="202">
        <v>672</v>
      </c>
      <c r="K716" s="202">
        <v>0</v>
      </c>
      <c r="L716" s="202">
        <v>893</v>
      </c>
      <c r="M716" s="279">
        <v>15229</v>
      </c>
      <c r="O716" s="281">
        <v>0</v>
      </c>
      <c r="P716" s="282">
        <v>0</v>
      </c>
      <c r="Q716" s="205">
        <v>0.09</v>
      </c>
      <c r="R716" s="205">
        <v>9.2476404965341666E-2</v>
      </c>
      <c r="S716" s="272">
        <f t="shared" si="58"/>
        <v>0</v>
      </c>
      <c r="U716" s="287">
        <v>532856</v>
      </c>
      <c r="V716" s="288">
        <v>0</v>
      </c>
      <c r="W716" s="288">
        <v>-2424</v>
      </c>
      <c r="X716" s="288">
        <v>0</v>
      </c>
      <c r="Y716" s="288">
        <v>33041</v>
      </c>
      <c r="Z716" s="279">
        <f t="shared" si="59"/>
        <v>563473</v>
      </c>
      <c r="AB716" s="275">
        <v>6</v>
      </c>
      <c r="AC716" s="204">
        <v>0.1691780898431359</v>
      </c>
      <c r="AD716" s="202">
        <v>2574</v>
      </c>
      <c r="AE716" s="202">
        <v>0</v>
      </c>
      <c r="AF716" s="276">
        <v>0</v>
      </c>
      <c r="AH716" s="227">
        <f t="shared" si="55"/>
        <v>-6.980000000000004</v>
      </c>
      <c r="AI716" s="228">
        <f t="shared" si="56"/>
        <v>0</v>
      </c>
      <c r="AJ716" s="229">
        <f t="shared" si="57"/>
        <v>-57905</v>
      </c>
      <c r="AN716" s="138"/>
      <c r="AO716" s="138"/>
      <c r="AP716" s="138"/>
      <c r="AQ716" s="138"/>
      <c r="AR716" s="138"/>
      <c r="AS716" s="138"/>
      <c r="AT716" s="138"/>
      <c r="AU716" s="138"/>
    </row>
    <row r="717" spans="1:47" s="139" customFormat="1" ht="13.8" x14ac:dyDescent="0.3">
      <c r="A717" s="277">
        <v>493</v>
      </c>
      <c r="B717" s="211">
        <v>493093163</v>
      </c>
      <c r="C717" s="212" t="s">
        <v>301</v>
      </c>
      <c r="D717" s="211">
        <v>93</v>
      </c>
      <c r="E717" s="212" t="s">
        <v>25</v>
      </c>
      <c r="F717" s="211">
        <v>163</v>
      </c>
      <c r="G717" s="212" t="s">
        <v>27</v>
      </c>
      <c r="H717" s="297">
        <v>5</v>
      </c>
      <c r="I717" s="202">
        <v>13712</v>
      </c>
      <c r="J717" s="202">
        <v>164</v>
      </c>
      <c r="K717" s="202">
        <v>0</v>
      </c>
      <c r="L717" s="202">
        <v>893</v>
      </c>
      <c r="M717" s="279">
        <v>14769</v>
      </c>
      <c r="O717" s="281">
        <v>0</v>
      </c>
      <c r="P717" s="282">
        <v>0</v>
      </c>
      <c r="Q717" s="205">
        <v>0.18</v>
      </c>
      <c r="R717" s="205">
        <v>9.3618846151728011E-2</v>
      </c>
      <c r="S717" s="272">
        <f t="shared" si="58"/>
        <v>0</v>
      </c>
      <c r="U717" s="287">
        <v>69380</v>
      </c>
      <c r="V717" s="288">
        <v>0</v>
      </c>
      <c r="W717" s="288">
        <v>0</v>
      </c>
      <c r="X717" s="288">
        <v>0</v>
      </c>
      <c r="Y717" s="288">
        <v>4465</v>
      </c>
      <c r="Z717" s="279">
        <f t="shared" si="59"/>
        <v>73845</v>
      </c>
      <c r="AB717" s="275">
        <v>0</v>
      </c>
      <c r="AC717" s="204">
        <v>0</v>
      </c>
      <c r="AD717" s="202">
        <v>0</v>
      </c>
      <c r="AE717" s="202">
        <v>0</v>
      </c>
      <c r="AF717" s="276">
        <v>0</v>
      </c>
      <c r="AH717" s="227">
        <f t="shared" si="55"/>
        <v>-0.67999999999999972</v>
      </c>
      <c r="AI717" s="228">
        <f t="shared" si="56"/>
        <v>0</v>
      </c>
      <c r="AJ717" s="229">
        <f t="shared" si="57"/>
        <v>-5479</v>
      </c>
      <c r="AN717" s="138"/>
      <c r="AO717" s="138"/>
      <c r="AP717" s="138"/>
      <c r="AQ717" s="138"/>
      <c r="AR717" s="138"/>
      <c r="AS717" s="138"/>
      <c r="AT717" s="138"/>
      <c r="AU717" s="138"/>
    </row>
    <row r="718" spans="1:47" s="139" customFormat="1" ht="13.8" x14ac:dyDescent="0.3">
      <c r="A718" s="277">
        <v>493</v>
      </c>
      <c r="B718" s="211">
        <v>493093165</v>
      </c>
      <c r="C718" s="212" t="s">
        <v>301</v>
      </c>
      <c r="D718" s="211">
        <v>93</v>
      </c>
      <c r="E718" s="212" t="s">
        <v>25</v>
      </c>
      <c r="F718" s="211">
        <v>165</v>
      </c>
      <c r="G718" s="212" t="s">
        <v>28</v>
      </c>
      <c r="H718" s="297">
        <v>6</v>
      </c>
      <c r="I718" s="202">
        <v>13536</v>
      </c>
      <c r="J718" s="202">
        <v>509</v>
      </c>
      <c r="K718" s="202">
        <v>0</v>
      </c>
      <c r="L718" s="202">
        <v>893</v>
      </c>
      <c r="M718" s="279">
        <v>14938</v>
      </c>
      <c r="O718" s="281">
        <v>0</v>
      </c>
      <c r="P718" s="282">
        <v>0</v>
      </c>
      <c r="Q718" s="205">
        <v>9.8299999999999998E-2</v>
      </c>
      <c r="R718" s="205">
        <v>0.11134395972074</v>
      </c>
      <c r="S718" s="272">
        <f t="shared" si="58"/>
        <v>0</v>
      </c>
      <c r="U718" s="287">
        <v>84270</v>
      </c>
      <c r="V718" s="288">
        <v>0</v>
      </c>
      <c r="W718" s="288">
        <v>0</v>
      </c>
      <c r="X718" s="288">
        <v>0</v>
      </c>
      <c r="Y718" s="288">
        <v>5358</v>
      </c>
      <c r="Z718" s="279">
        <f t="shared" si="59"/>
        <v>89628</v>
      </c>
      <c r="AB718" s="275">
        <v>0</v>
      </c>
      <c r="AC718" s="204">
        <v>0</v>
      </c>
      <c r="AD718" s="202">
        <v>0</v>
      </c>
      <c r="AE718" s="202">
        <v>0</v>
      </c>
      <c r="AF718" s="276">
        <v>0</v>
      </c>
      <c r="AH718" s="227">
        <f t="shared" si="55"/>
        <v>-2.9699999999999989</v>
      </c>
      <c r="AI718" s="228">
        <f t="shared" si="56"/>
        <v>0</v>
      </c>
      <c r="AJ718" s="229">
        <f t="shared" si="57"/>
        <v>-33055</v>
      </c>
      <c r="AN718" s="138"/>
      <c r="AO718" s="138"/>
      <c r="AP718" s="138"/>
      <c r="AQ718" s="138"/>
      <c r="AR718" s="138"/>
      <c r="AS718" s="138"/>
      <c r="AT718" s="138"/>
      <c r="AU718" s="138"/>
    </row>
    <row r="719" spans="1:47" s="139" customFormat="1" ht="13.8" x14ac:dyDescent="0.3">
      <c r="A719" s="277">
        <v>493</v>
      </c>
      <c r="B719" s="211">
        <v>493093176</v>
      </c>
      <c r="C719" s="212" t="s">
        <v>301</v>
      </c>
      <c r="D719" s="211">
        <v>93</v>
      </c>
      <c r="E719" s="212" t="s">
        <v>25</v>
      </c>
      <c r="F719" s="211">
        <v>176</v>
      </c>
      <c r="G719" s="212" t="s">
        <v>29</v>
      </c>
      <c r="H719" s="297">
        <v>1</v>
      </c>
      <c r="I719" s="202">
        <v>11400</v>
      </c>
      <c r="J719" s="202">
        <v>4083</v>
      </c>
      <c r="K719" s="202">
        <v>0</v>
      </c>
      <c r="L719" s="202">
        <v>893</v>
      </c>
      <c r="M719" s="279">
        <v>16376</v>
      </c>
      <c r="O719" s="281">
        <v>0</v>
      </c>
      <c r="P719" s="282">
        <v>0</v>
      </c>
      <c r="Q719" s="205">
        <v>0.09</v>
      </c>
      <c r="R719" s="205">
        <v>7.6091028554494497E-2</v>
      </c>
      <c r="S719" s="272">
        <f t="shared" si="58"/>
        <v>0</v>
      </c>
      <c r="U719" s="287">
        <v>15483</v>
      </c>
      <c r="V719" s="288">
        <v>0</v>
      </c>
      <c r="W719" s="288">
        <v>0</v>
      </c>
      <c r="X719" s="288">
        <v>0</v>
      </c>
      <c r="Y719" s="288">
        <v>893</v>
      </c>
      <c r="Z719" s="279">
        <f t="shared" si="59"/>
        <v>16376</v>
      </c>
      <c r="AB719" s="275">
        <v>0</v>
      </c>
      <c r="AC719" s="204">
        <v>0</v>
      </c>
      <c r="AD719" s="202">
        <v>0</v>
      </c>
      <c r="AE719" s="202">
        <v>0</v>
      </c>
      <c r="AF719" s="276">
        <v>0</v>
      </c>
      <c r="AH719" s="227">
        <f t="shared" si="55"/>
        <v>-0.81</v>
      </c>
      <c r="AI719" s="228">
        <f t="shared" si="56"/>
        <v>0</v>
      </c>
      <c r="AJ719" s="229">
        <f t="shared" si="57"/>
        <v>-12153</v>
      </c>
      <c r="AN719" s="138"/>
      <c r="AO719" s="138"/>
      <c r="AP719" s="138"/>
      <c r="AQ719" s="138"/>
      <c r="AR719" s="138"/>
      <c r="AS719" s="138"/>
      <c r="AT719" s="138"/>
      <c r="AU719" s="138"/>
    </row>
    <row r="720" spans="1:47" s="139" customFormat="1" ht="13.8" x14ac:dyDescent="0.3">
      <c r="A720" s="277">
        <v>493</v>
      </c>
      <c r="B720" s="211">
        <v>493093248</v>
      </c>
      <c r="C720" s="212" t="s">
        <v>301</v>
      </c>
      <c r="D720" s="211">
        <v>93</v>
      </c>
      <c r="E720" s="212" t="s">
        <v>25</v>
      </c>
      <c r="F720" s="211">
        <v>248</v>
      </c>
      <c r="G720" s="212" t="s">
        <v>30</v>
      </c>
      <c r="H720" s="297">
        <v>18</v>
      </c>
      <c r="I720" s="202">
        <v>13494</v>
      </c>
      <c r="J720" s="202">
        <v>1046</v>
      </c>
      <c r="K720" s="202">
        <v>0</v>
      </c>
      <c r="L720" s="202">
        <v>893</v>
      </c>
      <c r="M720" s="279">
        <v>15433</v>
      </c>
      <c r="O720" s="281">
        <v>0</v>
      </c>
      <c r="P720" s="282">
        <v>0</v>
      </c>
      <c r="Q720" s="205">
        <v>0.09</v>
      </c>
      <c r="R720" s="205">
        <v>4.9600993687720175E-2</v>
      </c>
      <c r="S720" s="272">
        <f t="shared" si="58"/>
        <v>0</v>
      </c>
      <c r="U720" s="287">
        <v>261720</v>
      </c>
      <c r="V720" s="288">
        <v>0</v>
      </c>
      <c r="W720" s="288">
        <v>0</v>
      </c>
      <c r="X720" s="288">
        <v>0</v>
      </c>
      <c r="Y720" s="288">
        <v>16074</v>
      </c>
      <c r="Z720" s="279">
        <f t="shared" si="59"/>
        <v>277794</v>
      </c>
      <c r="AB720" s="275">
        <v>0</v>
      </c>
      <c r="AC720" s="204">
        <v>0</v>
      </c>
      <c r="AD720" s="202">
        <v>0</v>
      </c>
      <c r="AE720" s="202">
        <v>0</v>
      </c>
      <c r="AF720" s="276">
        <v>0</v>
      </c>
      <c r="AH720" s="227">
        <f t="shared" si="55"/>
        <v>-4.2800000000000029</v>
      </c>
      <c r="AI720" s="228">
        <f t="shared" si="56"/>
        <v>0</v>
      </c>
      <c r="AJ720" s="229">
        <f t="shared" si="57"/>
        <v>-47491</v>
      </c>
      <c r="AN720" s="138"/>
      <c r="AO720" s="138"/>
      <c r="AP720" s="138"/>
      <c r="AQ720" s="138"/>
      <c r="AR720" s="138"/>
      <c r="AS720" s="138"/>
      <c r="AT720" s="138"/>
      <c r="AU720" s="138"/>
    </row>
    <row r="721" spans="1:47" s="139" customFormat="1" ht="13.8" x14ac:dyDescent="0.3">
      <c r="A721" s="277">
        <v>493</v>
      </c>
      <c r="B721" s="211">
        <v>493093262</v>
      </c>
      <c r="C721" s="212" t="s">
        <v>301</v>
      </c>
      <c r="D721" s="211">
        <v>93</v>
      </c>
      <c r="E721" s="212" t="s">
        <v>25</v>
      </c>
      <c r="F721" s="211">
        <v>262</v>
      </c>
      <c r="G721" s="212" t="s">
        <v>31</v>
      </c>
      <c r="H721" s="297">
        <v>1</v>
      </c>
      <c r="I721" s="202">
        <v>16446</v>
      </c>
      <c r="J721" s="202">
        <v>7715</v>
      </c>
      <c r="K721" s="202">
        <v>0</v>
      </c>
      <c r="L721" s="202">
        <v>893</v>
      </c>
      <c r="M721" s="279">
        <v>25054</v>
      </c>
      <c r="O721" s="281">
        <v>0</v>
      </c>
      <c r="P721" s="282">
        <v>0</v>
      </c>
      <c r="Q721" s="205">
        <v>0.09</v>
      </c>
      <c r="R721" s="205">
        <v>6.2729250969370418E-2</v>
      </c>
      <c r="S721" s="272">
        <f t="shared" si="58"/>
        <v>0</v>
      </c>
      <c r="U721" s="287">
        <v>24161</v>
      </c>
      <c r="V721" s="288">
        <v>0</v>
      </c>
      <c r="W721" s="288">
        <v>0</v>
      </c>
      <c r="X721" s="288">
        <v>0</v>
      </c>
      <c r="Y721" s="288">
        <v>893</v>
      </c>
      <c r="Z721" s="279">
        <f t="shared" si="59"/>
        <v>25054</v>
      </c>
      <c r="AB721" s="275">
        <v>0</v>
      </c>
      <c r="AC721" s="204">
        <v>0</v>
      </c>
      <c r="AD721" s="202">
        <v>0</v>
      </c>
      <c r="AE721" s="202">
        <v>0</v>
      </c>
      <c r="AF721" s="276">
        <v>0</v>
      </c>
      <c r="AH721" s="227">
        <f t="shared" si="55"/>
        <v>0</v>
      </c>
      <c r="AI721" s="228">
        <f t="shared" si="56"/>
        <v>0</v>
      </c>
      <c r="AJ721" s="229">
        <f t="shared" si="57"/>
        <v>709</v>
      </c>
      <c r="AN721" s="138"/>
      <c r="AO721" s="138"/>
      <c r="AP721" s="138"/>
      <c r="AQ721" s="138"/>
      <c r="AR721" s="138"/>
      <c r="AS721" s="138"/>
      <c r="AT721" s="138"/>
      <c r="AU721" s="138"/>
    </row>
    <row r="722" spans="1:47" s="139" customFormat="1" ht="13.8" x14ac:dyDescent="0.3">
      <c r="A722" s="277">
        <v>493</v>
      </c>
      <c r="B722" s="211">
        <v>493093274</v>
      </c>
      <c r="C722" s="212" t="s">
        <v>301</v>
      </c>
      <c r="D722" s="211">
        <v>93</v>
      </c>
      <c r="E722" s="212" t="s">
        <v>25</v>
      </c>
      <c r="F722" s="211">
        <v>274</v>
      </c>
      <c r="G722" s="212" t="s">
        <v>81</v>
      </c>
      <c r="H722" s="297">
        <v>2</v>
      </c>
      <c r="I722" s="202">
        <v>12504.465731763923</v>
      </c>
      <c r="J722" s="202">
        <v>5986</v>
      </c>
      <c r="K722" s="202">
        <v>0</v>
      </c>
      <c r="L722" s="202">
        <v>893</v>
      </c>
      <c r="M722" s="279">
        <v>19383.465731763921</v>
      </c>
      <c r="O722" s="281">
        <v>0</v>
      </c>
      <c r="P722" s="282">
        <v>0</v>
      </c>
      <c r="Q722" s="205">
        <v>0.09</v>
      </c>
      <c r="R722" s="205">
        <v>7.2667299060483651E-2</v>
      </c>
      <c r="S722" s="272">
        <f t="shared" si="58"/>
        <v>0</v>
      </c>
      <c r="U722" s="287">
        <v>36980</v>
      </c>
      <c r="V722" s="288">
        <v>0</v>
      </c>
      <c r="W722" s="288">
        <v>0</v>
      </c>
      <c r="X722" s="288">
        <v>0</v>
      </c>
      <c r="Y722" s="288">
        <v>1786</v>
      </c>
      <c r="Z722" s="279">
        <f t="shared" si="59"/>
        <v>38766</v>
      </c>
      <c r="AB722" s="275">
        <v>0</v>
      </c>
      <c r="AC722" s="204">
        <v>0</v>
      </c>
      <c r="AD722" s="202">
        <v>0</v>
      </c>
      <c r="AE722" s="202">
        <v>0</v>
      </c>
      <c r="AF722" s="276">
        <v>0</v>
      </c>
      <c r="AH722" s="227">
        <f t="shared" si="55"/>
        <v>0</v>
      </c>
      <c r="AI722" s="228">
        <f t="shared" si="56"/>
        <v>0</v>
      </c>
      <c r="AJ722" s="229">
        <f t="shared" si="57"/>
        <v>706</v>
      </c>
      <c r="AN722" s="138"/>
      <c r="AO722" s="138"/>
      <c r="AP722" s="138"/>
      <c r="AQ722" s="138"/>
      <c r="AR722" s="138"/>
      <c r="AS722" s="138"/>
      <c r="AT722" s="138"/>
      <c r="AU722" s="138"/>
    </row>
    <row r="723" spans="1:47" s="139" customFormat="1" ht="13.8" x14ac:dyDescent="0.3">
      <c r="A723" s="277">
        <v>493</v>
      </c>
      <c r="B723" s="211">
        <v>493093346</v>
      </c>
      <c r="C723" s="212" t="s">
        <v>301</v>
      </c>
      <c r="D723" s="211">
        <v>93</v>
      </c>
      <c r="E723" s="212" t="s">
        <v>25</v>
      </c>
      <c r="F723" s="211">
        <v>346</v>
      </c>
      <c r="G723" s="212" t="s">
        <v>33</v>
      </c>
      <c r="H723" s="297">
        <v>1</v>
      </c>
      <c r="I723" s="202">
        <v>11031.87601420819</v>
      </c>
      <c r="J723" s="202">
        <v>1227</v>
      </c>
      <c r="K723" s="202">
        <v>0</v>
      </c>
      <c r="L723" s="202">
        <v>893</v>
      </c>
      <c r="M723" s="279">
        <v>13151.87601420819</v>
      </c>
      <c r="O723" s="281">
        <v>0</v>
      </c>
      <c r="P723" s="282">
        <v>0</v>
      </c>
      <c r="Q723" s="205">
        <v>0.09</v>
      </c>
      <c r="R723" s="205">
        <v>1.430200094851561E-2</v>
      </c>
      <c r="S723" s="272">
        <f t="shared" si="58"/>
        <v>0</v>
      </c>
      <c r="U723" s="287">
        <v>12259</v>
      </c>
      <c r="V723" s="288">
        <v>0</v>
      </c>
      <c r="W723" s="288">
        <v>0</v>
      </c>
      <c r="X723" s="288">
        <v>0</v>
      </c>
      <c r="Y723" s="288">
        <v>893</v>
      </c>
      <c r="Z723" s="279">
        <f t="shared" si="59"/>
        <v>13152</v>
      </c>
      <c r="AB723" s="275">
        <v>0</v>
      </c>
      <c r="AC723" s="204">
        <v>0</v>
      </c>
      <c r="AD723" s="202">
        <v>0</v>
      </c>
      <c r="AE723" s="202">
        <v>0</v>
      </c>
      <c r="AF723" s="276">
        <v>0</v>
      </c>
      <c r="AH723" s="227">
        <f t="shared" si="55"/>
        <v>0</v>
      </c>
      <c r="AI723" s="228">
        <f t="shared" si="56"/>
        <v>0</v>
      </c>
      <c r="AJ723" s="229">
        <f t="shared" si="57"/>
        <v>0</v>
      </c>
      <c r="AN723" s="138"/>
      <c r="AO723" s="138"/>
      <c r="AP723" s="138"/>
      <c r="AQ723" s="138"/>
      <c r="AR723" s="138"/>
      <c r="AS723" s="138"/>
      <c r="AT723" s="138"/>
      <c r="AU723" s="138"/>
    </row>
    <row r="724" spans="1:47" s="139" customFormat="1" ht="13.8" x14ac:dyDescent="0.3">
      <c r="A724" s="277">
        <v>494</v>
      </c>
      <c r="B724" s="211">
        <v>494093035</v>
      </c>
      <c r="C724" s="212" t="s">
        <v>302</v>
      </c>
      <c r="D724" s="211">
        <v>93</v>
      </c>
      <c r="E724" s="212" t="s">
        <v>25</v>
      </c>
      <c r="F724" s="211">
        <v>35</v>
      </c>
      <c r="G724" s="212" t="s">
        <v>22</v>
      </c>
      <c r="H724" s="297">
        <v>2</v>
      </c>
      <c r="I724" s="202">
        <v>11254</v>
      </c>
      <c r="J724" s="202">
        <v>3887</v>
      </c>
      <c r="K724" s="202">
        <v>0</v>
      </c>
      <c r="L724" s="202">
        <v>893</v>
      </c>
      <c r="M724" s="279">
        <v>16034</v>
      </c>
      <c r="O724" s="281">
        <v>2.2813688212927757E-2</v>
      </c>
      <c r="P724" s="282">
        <v>0</v>
      </c>
      <c r="Q724" s="205">
        <v>0.18</v>
      </c>
      <c r="R724" s="205">
        <v>0.15096254097872849</v>
      </c>
      <c r="S724" s="272">
        <f t="shared" si="58"/>
        <v>0</v>
      </c>
      <c r="U724" s="287">
        <v>29936</v>
      </c>
      <c r="V724" s="288">
        <v>0</v>
      </c>
      <c r="W724" s="288">
        <v>0</v>
      </c>
      <c r="X724" s="288">
        <v>0</v>
      </c>
      <c r="Y724" s="288">
        <v>1766</v>
      </c>
      <c r="Z724" s="279">
        <f t="shared" si="59"/>
        <v>31702</v>
      </c>
      <c r="AB724" s="275">
        <v>0</v>
      </c>
      <c r="AC724" s="204">
        <v>0</v>
      </c>
      <c r="AD724" s="202">
        <v>0</v>
      </c>
      <c r="AE724" s="202">
        <v>0</v>
      </c>
      <c r="AF724" s="276">
        <v>0</v>
      </c>
      <c r="AH724" s="227">
        <f t="shared" si="55"/>
        <v>0</v>
      </c>
      <c r="AI724" s="228">
        <f t="shared" si="56"/>
        <v>0</v>
      </c>
      <c r="AJ724" s="229">
        <f t="shared" si="57"/>
        <v>0</v>
      </c>
      <c r="AN724" s="138"/>
      <c r="AO724" s="138"/>
      <c r="AP724" s="138"/>
      <c r="AQ724" s="138"/>
      <c r="AR724" s="138"/>
      <c r="AS724" s="138"/>
      <c r="AT724" s="138"/>
      <c r="AU724" s="138"/>
    </row>
    <row r="725" spans="1:47" s="139" customFormat="1" ht="13.8" x14ac:dyDescent="0.3">
      <c r="A725" s="277">
        <v>494</v>
      </c>
      <c r="B725" s="211">
        <v>494093056</v>
      </c>
      <c r="C725" s="212" t="s">
        <v>302</v>
      </c>
      <c r="D725" s="211">
        <v>93</v>
      </c>
      <c r="E725" s="212" t="s">
        <v>25</v>
      </c>
      <c r="F725" s="211">
        <v>56</v>
      </c>
      <c r="G725" s="212" t="s">
        <v>153</v>
      </c>
      <c r="H725" s="297">
        <v>2</v>
      </c>
      <c r="I725" s="202">
        <v>10791</v>
      </c>
      <c r="J725" s="202">
        <v>3678</v>
      </c>
      <c r="K725" s="202">
        <v>0</v>
      </c>
      <c r="L725" s="202">
        <v>893</v>
      </c>
      <c r="M725" s="279">
        <v>15362</v>
      </c>
      <c r="O725" s="281">
        <v>2.2813688212927757E-2</v>
      </c>
      <c r="P725" s="282">
        <v>0</v>
      </c>
      <c r="Q725" s="205">
        <v>0.09</v>
      </c>
      <c r="R725" s="205">
        <v>2.0967747793561305E-2</v>
      </c>
      <c r="S725" s="272">
        <f t="shared" si="58"/>
        <v>0</v>
      </c>
      <c r="U725" s="287">
        <v>28608</v>
      </c>
      <c r="V725" s="288">
        <v>0</v>
      </c>
      <c r="W725" s="288">
        <v>0</v>
      </c>
      <c r="X725" s="288">
        <v>0</v>
      </c>
      <c r="Y725" s="288">
        <v>1766</v>
      </c>
      <c r="Z725" s="279">
        <f t="shared" si="59"/>
        <v>30374</v>
      </c>
      <c r="AB725" s="275">
        <v>2</v>
      </c>
      <c r="AC725" s="204">
        <v>0</v>
      </c>
      <c r="AD725" s="202">
        <v>0</v>
      </c>
      <c r="AE725" s="202">
        <v>0</v>
      </c>
      <c r="AF725" s="276">
        <v>0</v>
      </c>
      <c r="AH725" s="227">
        <f t="shared" si="55"/>
        <v>0</v>
      </c>
      <c r="AI725" s="228">
        <f t="shared" si="56"/>
        <v>0</v>
      </c>
      <c r="AJ725" s="229">
        <f t="shared" si="57"/>
        <v>0</v>
      </c>
      <c r="AN725" s="138"/>
      <c r="AO725" s="138"/>
      <c r="AP725" s="138"/>
      <c r="AQ725" s="138"/>
      <c r="AR725" s="138"/>
      <c r="AS725" s="138"/>
      <c r="AT725" s="138"/>
      <c r="AU725" s="138"/>
    </row>
    <row r="726" spans="1:47" s="139" customFormat="1" ht="13.8" x14ac:dyDescent="0.3">
      <c r="A726" s="277">
        <v>494</v>
      </c>
      <c r="B726" s="211">
        <v>494093057</v>
      </c>
      <c r="C726" s="212" t="s">
        <v>302</v>
      </c>
      <c r="D726" s="211">
        <v>93</v>
      </c>
      <c r="E726" s="212" t="s">
        <v>25</v>
      </c>
      <c r="F726" s="211">
        <v>57</v>
      </c>
      <c r="G726" s="212" t="s">
        <v>23</v>
      </c>
      <c r="H726" s="297">
        <v>79</v>
      </c>
      <c r="I726" s="202">
        <v>12282</v>
      </c>
      <c r="J726" s="202">
        <v>309</v>
      </c>
      <c r="K726" s="202">
        <v>0</v>
      </c>
      <c r="L726" s="202">
        <v>893</v>
      </c>
      <c r="M726" s="279">
        <v>13484</v>
      </c>
      <c r="O726" s="281">
        <v>0.90114068441064554</v>
      </c>
      <c r="P726" s="282">
        <v>0</v>
      </c>
      <c r="Q726" s="205">
        <v>0.18</v>
      </c>
      <c r="R726" s="205">
        <v>0.13019288988377753</v>
      </c>
      <c r="S726" s="272">
        <f t="shared" si="58"/>
        <v>0</v>
      </c>
      <c r="U726" s="287">
        <v>983313</v>
      </c>
      <c r="V726" s="288">
        <v>0</v>
      </c>
      <c r="W726" s="288">
        <v>0</v>
      </c>
      <c r="X726" s="288">
        <v>0</v>
      </c>
      <c r="Y726" s="288">
        <v>69757</v>
      </c>
      <c r="Z726" s="279">
        <f t="shared" si="59"/>
        <v>1053070</v>
      </c>
      <c r="AB726" s="275">
        <v>26</v>
      </c>
      <c r="AC726" s="204">
        <v>0</v>
      </c>
      <c r="AD726" s="202">
        <v>0</v>
      </c>
      <c r="AE726" s="202">
        <v>0</v>
      </c>
      <c r="AF726" s="276">
        <v>0</v>
      </c>
      <c r="AH726" s="227">
        <f t="shared" si="55"/>
        <v>0</v>
      </c>
      <c r="AI726" s="228">
        <f t="shared" si="56"/>
        <v>0</v>
      </c>
      <c r="AJ726" s="229">
        <f t="shared" si="57"/>
        <v>0</v>
      </c>
      <c r="AN726" s="138"/>
      <c r="AO726" s="138"/>
      <c r="AP726" s="138"/>
      <c r="AQ726" s="138"/>
      <c r="AR726" s="138"/>
      <c r="AS726" s="138"/>
      <c r="AT726" s="138"/>
      <c r="AU726" s="138"/>
    </row>
    <row r="727" spans="1:47" s="139" customFormat="1" ht="13.8" x14ac:dyDescent="0.3">
      <c r="A727" s="277">
        <v>494</v>
      </c>
      <c r="B727" s="211">
        <v>494093093</v>
      </c>
      <c r="C727" s="212" t="s">
        <v>302</v>
      </c>
      <c r="D727" s="211">
        <v>93</v>
      </c>
      <c r="E727" s="212" t="s">
        <v>25</v>
      </c>
      <c r="F727" s="211">
        <v>93</v>
      </c>
      <c r="G727" s="212" t="s">
        <v>25</v>
      </c>
      <c r="H727" s="297">
        <v>362</v>
      </c>
      <c r="I727" s="202">
        <v>11961</v>
      </c>
      <c r="J727" s="202">
        <v>588</v>
      </c>
      <c r="K727" s="202">
        <v>0</v>
      </c>
      <c r="L727" s="202">
        <v>893</v>
      </c>
      <c r="M727" s="279">
        <v>13442</v>
      </c>
      <c r="O727" s="281">
        <v>4.12927756653992</v>
      </c>
      <c r="P727" s="282">
        <v>0</v>
      </c>
      <c r="Q727" s="205">
        <v>0.09</v>
      </c>
      <c r="R727" s="205">
        <v>9.2476404965341666E-2</v>
      </c>
      <c r="S727" s="272">
        <f t="shared" si="58"/>
        <v>0</v>
      </c>
      <c r="U727" s="287">
        <v>4546622</v>
      </c>
      <c r="V727" s="288">
        <v>0</v>
      </c>
      <c r="W727" s="288">
        <v>-55650</v>
      </c>
      <c r="X727" s="288">
        <v>0</v>
      </c>
      <c r="Y727" s="288">
        <v>319646</v>
      </c>
      <c r="Z727" s="279">
        <f t="shared" si="59"/>
        <v>4810618</v>
      </c>
      <c r="AB727" s="275">
        <v>159</v>
      </c>
      <c r="AC727" s="204">
        <v>4.4320799962707618</v>
      </c>
      <c r="AD727" s="202">
        <v>59625</v>
      </c>
      <c r="AE727" s="202">
        <v>0</v>
      </c>
      <c r="AF727" s="276">
        <v>0</v>
      </c>
      <c r="AH727" s="227">
        <f t="shared" si="55"/>
        <v>0</v>
      </c>
      <c r="AI727" s="228">
        <f t="shared" si="56"/>
        <v>0</v>
      </c>
      <c r="AJ727" s="229">
        <f t="shared" si="57"/>
        <v>0</v>
      </c>
      <c r="AN727" s="138"/>
      <c r="AO727" s="138"/>
      <c r="AP727" s="138"/>
      <c r="AQ727" s="138"/>
      <c r="AR727" s="138"/>
      <c r="AS727" s="138"/>
      <c r="AT727" s="138"/>
      <c r="AU727" s="138"/>
    </row>
    <row r="728" spans="1:47" s="139" customFormat="1" ht="13.8" x14ac:dyDescent="0.3">
      <c r="A728" s="277">
        <v>494</v>
      </c>
      <c r="B728" s="211">
        <v>494093097</v>
      </c>
      <c r="C728" s="212" t="s">
        <v>302</v>
      </c>
      <c r="D728" s="211">
        <v>93</v>
      </c>
      <c r="E728" s="212" t="s">
        <v>25</v>
      </c>
      <c r="F728" s="211">
        <v>97</v>
      </c>
      <c r="G728" s="212" t="s">
        <v>245</v>
      </c>
      <c r="H728" s="297">
        <v>1</v>
      </c>
      <c r="I728" s="202">
        <v>12093.439898240773</v>
      </c>
      <c r="J728" s="202">
        <v>0</v>
      </c>
      <c r="K728" s="202">
        <v>0</v>
      </c>
      <c r="L728" s="202">
        <v>893</v>
      </c>
      <c r="M728" s="279">
        <v>12986.439898240773</v>
      </c>
      <c r="O728" s="281">
        <v>1.1406844106463879E-2</v>
      </c>
      <c r="P728" s="282">
        <v>0</v>
      </c>
      <c r="Q728" s="205">
        <v>0.18</v>
      </c>
      <c r="R728" s="205">
        <v>3.5500118978407255E-2</v>
      </c>
      <c r="S728" s="272">
        <f t="shared" si="58"/>
        <v>0</v>
      </c>
      <c r="U728" s="287">
        <v>11955</v>
      </c>
      <c r="V728" s="288">
        <v>0</v>
      </c>
      <c r="W728" s="288">
        <v>0</v>
      </c>
      <c r="X728" s="288">
        <v>0</v>
      </c>
      <c r="Y728" s="288">
        <v>883</v>
      </c>
      <c r="Z728" s="279">
        <f t="shared" si="59"/>
        <v>12838</v>
      </c>
      <c r="AB728" s="275">
        <v>0</v>
      </c>
      <c r="AC728" s="204">
        <v>0</v>
      </c>
      <c r="AD728" s="202">
        <v>0</v>
      </c>
      <c r="AE728" s="202">
        <v>0</v>
      </c>
      <c r="AF728" s="276">
        <v>0</v>
      </c>
      <c r="AH728" s="227">
        <f t="shared" si="55"/>
        <v>0</v>
      </c>
      <c r="AI728" s="228">
        <f t="shared" si="56"/>
        <v>0</v>
      </c>
      <c r="AJ728" s="229">
        <f t="shared" si="57"/>
        <v>0</v>
      </c>
      <c r="AN728" s="138"/>
      <c r="AO728" s="138"/>
      <c r="AP728" s="138"/>
      <c r="AQ728" s="138"/>
      <c r="AR728" s="138"/>
      <c r="AS728" s="138"/>
      <c r="AT728" s="138"/>
      <c r="AU728" s="138"/>
    </row>
    <row r="729" spans="1:47" s="139" customFormat="1" ht="13.8" x14ac:dyDescent="0.3">
      <c r="A729" s="277">
        <v>494</v>
      </c>
      <c r="B729" s="211">
        <v>494093128</v>
      </c>
      <c r="C729" s="212" t="s">
        <v>302</v>
      </c>
      <c r="D729" s="211">
        <v>93</v>
      </c>
      <c r="E729" s="212" t="s">
        <v>25</v>
      </c>
      <c r="F729" s="211">
        <v>128</v>
      </c>
      <c r="G729" s="212" t="s">
        <v>110</v>
      </c>
      <c r="H729" s="297">
        <v>1</v>
      </c>
      <c r="I729" s="202">
        <v>9066</v>
      </c>
      <c r="J729" s="202">
        <v>459</v>
      </c>
      <c r="K729" s="202">
        <v>0</v>
      </c>
      <c r="L729" s="202">
        <v>893</v>
      </c>
      <c r="M729" s="279">
        <v>10418</v>
      </c>
      <c r="O729" s="281">
        <v>1.1406844106463879E-2</v>
      </c>
      <c r="P729" s="282">
        <v>0</v>
      </c>
      <c r="Q729" s="205">
        <v>0.18</v>
      </c>
      <c r="R729" s="205">
        <v>3.3722750921058114E-2</v>
      </c>
      <c r="S729" s="272">
        <f t="shared" si="58"/>
        <v>0</v>
      </c>
      <c r="U729" s="287">
        <v>9416</v>
      </c>
      <c r="V729" s="288">
        <v>0</v>
      </c>
      <c r="W729" s="288">
        <v>0</v>
      </c>
      <c r="X729" s="288">
        <v>0</v>
      </c>
      <c r="Y729" s="288">
        <v>883</v>
      </c>
      <c r="Z729" s="279">
        <f t="shared" si="59"/>
        <v>10299</v>
      </c>
      <c r="AB729" s="275">
        <v>0</v>
      </c>
      <c r="AC729" s="204">
        <v>0</v>
      </c>
      <c r="AD729" s="202">
        <v>0</v>
      </c>
      <c r="AE729" s="202">
        <v>0</v>
      </c>
      <c r="AF729" s="276">
        <v>0</v>
      </c>
      <c r="AH729" s="227">
        <f t="shared" si="55"/>
        <v>0</v>
      </c>
      <c r="AI729" s="228">
        <f t="shared" si="56"/>
        <v>0</v>
      </c>
      <c r="AJ729" s="229">
        <f t="shared" si="57"/>
        <v>0</v>
      </c>
      <c r="AN729" s="138"/>
      <c r="AO729" s="138"/>
      <c r="AP729" s="138"/>
      <c r="AQ729" s="138"/>
      <c r="AR729" s="138"/>
      <c r="AS729" s="138"/>
      <c r="AT729" s="138"/>
      <c r="AU729" s="138"/>
    </row>
    <row r="730" spans="1:47" s="139" customFormat="1" ht="13.8" x14ac:dyDescent="0.3">
      <c r="A730" s="277">
        <v>494</v>
      </c>
      <c r="B730" s="211">
        <v>494093149</v>
      </c>
      <c r="C730" s="212" t="s">
        <v>302</v>
      </c>
      <c r="D730" s="211">
        <v>93</v>
      </c>
      <c r="E730" s="212" t="s">
        <v>25</v>
      </c>
      <c r="F730" s="211">
        <v>149</v>
      </c>
      <c r="G730" s="212" t="s">
        <v>103</v>
      </c>
      <c r="H730" s="297">
        <v>2</v>
      </c>
      <c r="I730" s="202">
        <v>9042</v>
      </c>
      <c r="J730" s="202">
        <v>137</v>
      </c>
      <c r="K730" s="202">
        <v>0</v>
      </c>
      <c r="L730" s="202">
        <v>893</v>
      </c>
      <c r="M730" s="279">
        <v>10072</v>
      </c>
      <c r="O730" s="281">
        <v>2.2813688212927757E-2</v>
      </c>
      <c r="P730" s="282">
        <v>0</v>
      </c>
      <c r="Q730" s="205">
        <v>0.18</v>
      </c>
      <c r="R730" s="205">
        <v>0.11365970423433619</v>
      </c>
      <c r="S730" s="272">
        <f t="shared" si="58"/>
        <v>0</v>
      </c>
      <c r="U730" s="287">
        <v>18148</v>
      </c>
      <c r="V730" s="288">
        <v>0</v>
      </c>
      <c r="W730" s="288">
        <v>0</v>
      </c>
      <c r="X730" s="288">
        <v>0</v>
      </c>
      <c r="Y730" s="288">
        <v>1766</v>
      </c>
      <c r="Z730" s="279">
        <f t="shared" si="59"/>
        <v>19914</v>
      </c>
      <c r="AB730" s="275">
        <v>2</v>
      </c>
      <c r="AC730" s="204">
        <v>0</v>
      </c>
      <c r="AD730" s="202">
        <v>0</v>
      </c>
      <c r="AE730" s="202">
        <v>0</v>
      </c>
      <c r="AF730" s="276">
        <v>0</v>
      </c>
      <c r="AH730" s="227">
        <f t="shared" si="55"/>
        <v>0</v>
      </c>
      <c r="AI730" s="228">
        <f t="shared" si="56"/>
        <v>0</v>
      </c>
      <c r="AJ730" s="229">
        <f t="shared" si="57"/>
        <v>0</v>
      </c>
      <c r="AN730" s="138"/>
      <c r="AO730" s="138"/>
      <c r="AP730" s="138"/>
      <c r="AQ730" s="138"/>
      <c r="AR730" s="138"/>
      <c r="AS730" s="138"/>
      <c r="AT730" s="138"/>
      <c r="AU730" s="138"/>
    </row>
    <row r="731" spans="1:47" s="139" customFormat="1" ht="13.8" x14ac:dyDescent="0.3">
      <c r="A731" s="277">
        <v>494</v>
      </c>
      <c r="B731" s="211">
        <v>494093163</v>
      </c>
      <c r="C731" s="212" t="s">
        <v>302</v>
      </c>
      <c r="D731" s="211">
        <v>93</v>
      </c>
      <c r="E731" s="212" t="s">
        <v>25</v>
      </c>
      <c r="F731" s="211">
        <v>163</v>
      </c>
      <c r="G731" s="212" t="s">
        <v>27</v>
      </c>
      <c r="H731" s="297">
        <v>2</v>
      </c>
      <c r="I731" s="202">
        <v>12886</v>
      </c>
      <c r="J731" s="202">
        <v>154</v>
      </c>
      <c r="K731" s="202">
        <v>0</v>
      </c>
      <c r="L731" s="202">
        <v>893</v>
      </c>
      <c r="M731" s="279">
        <v>13933</v>
      </c>
      <c r="O731" s="281">
        <v>2.2813688212927757E-2</v>
      </c>
      <c r="P731" s="282">
        <v>0</v>
      </c>
      <c r="Q731" s="205">
        <v>0.18</v>
      </c>
      <c r="R731" s="205">
        <v>9.3618846151728011E-2</v>
      </c>
      <c r="S731" s="272">
        <f t="shared" si="58"/>
        <v>0</v>
      </c>
      <c r="U731" s="287">
        <v>25782</v>
      </c>
      <c r="V731" s="288">
        <v>0</v>
      </c>
      <c r="W731" s="288">
        <v>0</v>
      </c>
      <c r="X731" s="288">
        <v>0</v>
      </c>
      <c r="Y731" s="288">
        <v>1766</v>
      </c>
      <c r="Z731" s="279">
        <f t="shared" si="59"/>
        <v>27548</v>
      </c>
      <c r="AB731" s="275">
        <v>0</v>
      </c>
      <c r="AC731" s="204">
        <v>0</v>
      </c>
      <c r="AD731" s="202">
        <v>0</v>
      </c>
      <c r="AE731" s="202">
        <v>0</v>
      </c>
      <c r="AF731" s="276">
        <v>0</v>
      </c>
      <c r="AH731" s="227">
        <f t="shared" si="55"/>
        <v>0</v>
      </c>
      <c r="AI731" s="228">
        <f t="shared" si="56"/>
        <v>0</v>
      </c>
      <c r="AJ731" s="229">
        <f t="shared" si="57"/>
        <v>0</v>
      </c>
      <c r="AN731" s="138"/>
      <c r="AO731" s="138"/>
      <c r="AP731" s="138"/>
      <c r="AQ731" s="138"/>
      <c r="AR731" s="138"/>
      <c r="AS731" s="138"/>
      <c r="AT731" s="138"/>
      <c r="AU731" s="138"/>
    </row>
    <row r="732" spans="1:47" s="139" customFormat="1" ht="13.8" x14ac:dyDescent="0.3">
      <c r="A732" s="277">
        <v>494</v>
      </c>
      <c r="B732" s="211">
        <v>494093165</v>
      </c>
      <c r="C732" s="212" t="s">
        <v>302</v>
      </c>
      <c r="D732" s="211">
        <v>93</v>
      </c>
      <c r="E732" s="212" t="s">
        <v>25</v>
      </c>
      <c r="F732" s="211">
        <v>165</v>
      </c>
      <c r="G732" s="212" t="s">
        <v>28</v>
      </c>
      <c r="H732" s="297">
        <v>67</v>
      </c>
      <c r="I732" s="202">
        <v>12345</v>
      </c>
      <c r="J732" s="202">
        <v>464</v>
      </c>
      <c r="K732" s="202">
        <v>0</v>
      </c>
      <c r="L732" s="202">
        <v>893</v>
      </c>
      <c r="M732" s="279">
        <v>13702</v>
      </c>
      <c r="O732" s="281">
        <v>0.76425855513307916</v>
      </c>
      <c r="P732" s="282">
        <v>0</v>
      </c>
      <c r="Q732" s="205">
        <v>9.8299999999999998E-2</v>
      </c>
      <c r="R732" s="205">
        <v>0.11134395972074</v>
      </c>
      <c r="S732" s="272">
        <f t="shared" si="58"/>
        <v>0</v>
      </c>
      <c r="U732" s="287">
        <v>1037253</v>
      </c>
      <c r="V732" s="288">
        <v>0</v>
      </c>
      <c r="W732" s="288">
        <v>-188832</v>
      </c>
      <c r="X732" s="288">
        <v>0</v>
      </c>
      <c r="Y732" s="288">
        <v>59129</v>
      </c>
      <c r="Z732" s="279">
        <f t="shared" si="59"/>
        <v>907550</v>
      </c>
      <c r="AB732" s="275">
        <v>32</v>
      </c>
      <c r="AC732" s="204">
        <v>14.742805284317395</v>
      </c>
      <c r="AD732" s="202">
        <v>201984</v>
      </c>
      <c r="AE732" s="202">
        <v>0</v>
      </c>
      <c r="AF732" s="276">
        <v>0</v>
      </c>
      <c r="AH732" s="227">
        <f t="shared" si="55"/>
        <v>0</v>
      </c>
      <c r="AI732" s="228">
        <f t="shared" si="56"/>
        <v>0</v>
      </c>
      <c r="AJ732" s="229">
        <f t="shared" si="57"/>
        <v>-2</v>
      </c>
      <c r="AN732" s="138"/>
      <c r="AO732" s="138"/>
      <c r="AP732" s="138"/>
      <c r="AQ732" s="138"/>
      <c r="AR732" s="138"/>
      <c r="AS732" s="138"/>
      <c r="AT732" s="138"/>
      <c r="AU732" s="138"/>
    </row>
    <row r="733" spans="1:47" s="139" customFormat="1" ht="13.8" x14ac:dyDescent="0.3">
      <c r="A733" s="277">
        <v>494</v>
      </c>
      <c r="B733" s="211">
        <v>494093176</v>
      </c>
      <c r="C733" s="212" t="s">
        <v>302</v>
      </c>
      <c r="D733" s="211">
        <v>93</v>
      </c>
      <c r="E733" s="212" t="s">
        <v>25</v>
      </c>
      <c r="F733" s="211">
        <v>176</v>
      </c>
      <c r="G733" s="212" t="s">
        <v>29</v>
      </c>
      <c r="H733" s="297">
        <v>11</v>
      </c>
      <c r="I733" s="202">
        <v>12778</v>
      </c>
      <c r="J733" s="202">
        <v>4576</v>
      </c>
      <c r="K733" s="202">
        <v>0</v>
      </c>
      <c r="L733" s="202">
        <v>893</v>
      </c>
      <c r="M733" s="279">
        <v>18247</v>
      </c>
      <c r="O733" s="281">
        <v>0.12547528517110268</v>
      </c>
      <c r="P733" s="282">
        <v>0</v>
      </c>
      <c r="Q733" s="205">
        <v>0.09</v>
      </c>
      <c r="R733" s="205">
        <v>7.6091028554494497E-2</v>
      </c>
      <c r="S733" s="272">
        <f t="shared" si="58"/>
        <v>0</v>
      </c>
      <c r="U733" s="287">
        <v>188716</v>
      </c>
      <c r="V733" s="288">
        <v>0</v>
      </c>
      <c r="W733" s="288">
        <v>0</v>
      </c>
      <c r="X733" s="288">
        <v>0</v>
      </c>
      <c r="Y733" s="288">
        <v>9713</v>
      </c>
      <c r="Z733" s="279">
        <f t="shared" si="59"/>
        <v>198429</v>
      </c>
      <c r="AB733" s="275">
        <v>4</v>
      </c>
      <c r="AC733" s="204">
        <v>0</v>
      </c>
      <c r="AD733" s="202">
        <v>0</v>
      </c>
      <c r="AE733" s="202">
        <v>0</v>
      </c>
      <c r="AF733" s="276">
        <v>0</v>
      </c>
      <c r="AH733" s="227">
        <f t="shared" si="55"/>
        <v>0</v>
      </c>
      <c r="AI733" s="228">
        <f t="shared" si="56"/>
        <v>0</v>
      </c>
      <c r="AJ733" s="229">
        <f t="shared" si="57"/>
        <v>0</v>
      </c>
      <c r="AN733" s="138"/>
      <c r="AO733" s="138"/>
      <c r="AP733" s="138"/>
      <c r="AQ733" s="138"/>
      <c r="AR733" s="138"/>
      <c r="AS733" s="138"/>
      <c r="AT733" s="138"/>
      <c r="AU733" s="138"/>
    </row>
    <row r="734" spans="1:47" s="139" customFormat="1" ht="13.8" x14ac:dyDescent="0.3">
      <c r="A734" s="277">
        <v>494</v>
      </c>
      <c r="B734" s="211">
        <v>494093178</v>
      </c>
      <c r="C734" s="212" t="s">
        <v>302</v>
      </c>
      <c r="D734" s="211">
        <v>93</v>
      </c>
      <c r="E734" s="212" t="s">
        <v>25</v>
      </c>
      <c r="F734" s="211">
        <v>178</v>
      </c>
      <c r="G734" s="212" t="s">
        <v>241</v>
      </c>
      <c r="H734" s="297">
        <v>1</v>
      </c>
      <c r="I734" s="202">
        <v>10938</v>
      </c>
      <c r="J734" s="202">
        <v>599</v>
      </c>
      <c r="K734" s="202">
        <v>0</v>
      </c>
      <c r="L734" s="202">
        <v>893</v>
      </c>
      <c r="M734" s="279">
        <v>12430</v>
      </c>
      <c r="O734" s="281">
        <v>1.1406844106463879E-2</v>
      </c>
      <c r="P734" s="282">
        <v>0</v>
      </c>
      <c r="Q734" s="205">
        <v>0.09</v>
      </c>
      <c r="R734" s="205">
        <v>5.6562206466308634E-2</v>
      </c>
      <c r="S734" s="272">
        <f t="shared" si="58"/>
        <v>0</v>
      </c>
      <c r="U734" s="287">
        <v>11405</v>
      </c>
      <c r="V734" s="288">
        <v>0</v>
      </c>
      <c r="W734" s="288">
        <v>0</v>
      </c>
      <c r="X734" s="288">
        <v>0</v>
      </c>
      <c r="Y734" s="288">
        <v>883</v>
      </c>
      <c r="Z734" s="279">
        <f t="shared" si="59"/>
        <v>12288</v>
      </c>
      <c r="AB734" s="275">
        <v>0</v>
      </c>
      <c r="AC734" s="204">
        <v>0</v>
      </c>
      <c r="AD734" s="202">
        <v>0</v>
      </c>
      <c r="AE734" s="202">
        <v>0</v>
      </c>
      <c r="AF734" s="276">
        <v>0</v>
      </c>
      <c r="AH734" s="227">
        <f t="shared" si="55"/>
        <v>0</v>
      </c>
      <c r="AI734" s="228">
        <f t="shared" si="56"/>
        <v>0</v>
      </c>
      <c r="AJ734" s="229">
        <f t="shared" si="57"/>
        <v>0</v>
      </c>
      <c r="AN734" s="138"/>
      <c r="AO734" s="138"/>
      <c r="AP734" s="138"/>
      <c r="AQ734" s="138"/>
      <c r="AR734" s="138"/>
      <c r="AS734" s="138"/>
      <c r="AT734" s="138"/>
      <c r="AU734" s="138"/>
    </row>
    <row r="735" spans="1:47" s="139" customFormat="1" ht="13.8" x14ac:dyDescent="0.3">
      <c r="A735" s="277">
        <v>494</v>
      </c>
      <c r="B735" s="211">
        <v>494093248</v>
      </c>
      <c r="C735" s="212" t="s">
        <v>302</v>
      </c>
      <c r="D735" s="211">
        <v>93</v>
      </c>
      <c r="E735" s="212" t="s">
        <v>25</v>
      </c>
      <c r="F735" s="211">
        <v>248</v>
      </c>
      <c r="G735" s="212" t="s">
        <v>30</v>
      </c>
      <c r="H735" s="297">
        <v>247</v>
      </c>
      <c r="I735" s="202">
        <v>12032</v>
      </c>
      <c r="J735" s="202">
        <v>932</v>
      </c>
      <c r="K735" s="202">
        <v>0</v>
      </c>
      <c r="L735" s="202">
        <v>893</v>
      </c>
      <c r="M735" s="279">
        <v>13857</v>
      </c>
      <c r="O735" s="281">
        <v>2.8174904942965751</v>
      </c>
      <c r="P735" s="282">
        <v>0</v>
      </c>
      <c r="Q735" s="205">
        <v>0.09</v>
      </c>
      <c r="R735" s="205">
        <v>4.9600993687720175E-2</v>
      </c>
      <c r="S735" s="272">
        <f t="shared" si="58"/>
        <v>0</v>
      </c>
      <c r="U735" s="287">
        <v>3165552</v>
      </c>
      <c r="V735" s="288">
        <v>0</v>
      </c>
      <c r="W735" s="288">
        <v>0</v>
      </c>
      <c r="X735" s="288">
        <v>0</v>
      </c>
      <c r="Y735" s="288">
        <v>218101</v>
      </c>
      <c r="Z735" s="279">
        <f t="shared" si="59"/>
        <v>3383653</v>
      </c>
      <c r="AB735" s="275">
        <v>82</v>
      </c>
      <c r="AC735" s="204">
        <v>0</v>
      </c>
      <c r="AD735" s="202">
        <v>0</v>
      </c>
      <c r="AE735" s="202">
        <v>0</v>
      </c>
      <c r="AF735" s="276">
        <v>0</v>
      </c>
      <c r="AH735" s="227">
        <f t="shared" si="55"/>
        <v>0</v>
      </c>
      <c r="AI735" s="228">
        <f t="shared" si="56"/>
        <v>0</v>
      </c>
      <c r="AJ735" s="229">
        <f t="shared" si="57"/>
        <v>0</v>
      </c>
      <c r="AN735" s="138"/>
      <c r="AO735" s="138"/>
      <c r="AP735" s="138"/>
      <c r="AQ735" s="138"/>
      <c r="AR735" s="138"/>
      <c r="AS735" s="138"/>
      <c r="AT735" s="138"/>
      <c r="AU735" s="138"/>
    </row>
    <row r="736" spans="1:47" s="139" customFormat="1" ht="13.8" x14ac:dyDescent="0.3">
      <c r="A736" s="277">
        <v>494</v>
      </c>
      <c r="B736" s="211">
        <v>494093262</v>
      </c>
      <c r="C736" s="212" t="s">
        <v>302</v>
      </c>
      <c r="D736" s="211">
        <v>93</v>
      </c>
      <c r="E736" s="212" t="s">
        <v>25</v>
      </c>
      <c r="F736" s="211">
        <v>262</v>
      </c>
      <c r="G736" s="212" t="s">
        <v>31</v>
      </c>
      <c r="H736" s="297">
        <v>3</v>
      </c>
      <c r="I736" s="202">
        <v>12551</v>
      </c>
      <c r="J736" s="202">
        <v>5887</v>
      </c>
      <c r="K736" s="202">
        <v>0</v>
      </c>
      <c r="L736" s="202">
        <v>893</v>
      </c>
      <c r="M736" s="279">
        <v>19331</v>
      </c>
      <c r="O736" s="281">
        <v>3.4220532319391636E-2</v>
      </c>
      <c r="P736" s="282">
        <v>0</v>
      </c>
      <c r="Q736" s="205">
        <v>0.09</v>
      </c>
      <c r="R736" s="205">
        <v>6.2729250969370418E-2</v>
      </c>
      <c r="S736" s="272">
        <f t="shared" si="58"/>
        <v>0</v>
      </c>
      <c r="U736" s="287">
        <v>54684</v>
      </c>
      <c r="V736" s="288">
        <v>0</v>
      </c>
      <c r="W736" s="288">
        <v>0</v>
      </c>
      <c r="X736" s="288">
        <v>0</v>
      </c>
      <c r="Y736" s="288">
        <v>2649</v>
      </c>
      <c r="Z736" s="279">
        <f t="shared" si="59"/>
        <v>57333</v>
      </c>
      <c r="AB736" s="275">
        <v>0</v>
      </c>
      <c r="AC736" s="204">
        <v>0</v>
      </c>
      <c r="AD736" s="202">
        <v>0</v>
      </c>
      <c r="AE736" s="202">
        <v>0</v>
      </c>
      <c r="AF736" s="276">
        <v>0</v>
      </c>
      <c r="AH736" s="227">
        <f t="shared" si="55"/>
        <v>0</v>
      </c>
      <c r="AI736" s="228">
        <f t="shared" si="56"/>
        <v>0</v>
      </c>
      <c r="AJ736" s="229">
        <f t="shared" si="57"/>
        <v>0</v>
      </c>
      <c r="AN736" s="138"/>
      <c r="AO736" s="138"/>
      <c r="AP736" s="138"/>
      <c r="AQ736" s="138"/>
      <c r="AR736" s="138"/>
      <c r="AS736" s="138"/>
      <c r="AT736" s="138"/>
      <c r="AU736" s="138"/>
    </row>
    <row r="737" spans="1:47" s="139" customFormat="1" ht="13.8" x14ac:dyDescent="0.3">
      <c r="A737" s="277">
        <v>494</v>
      </c>
      <c r="B737" s="211">
        <v>494093284</v>
      </c>
      <c r="C737" s="212" t="s">
        <v>302</v>
      </c>
      <c r="D737" s="211">
        <v>93</v>
      </c>
      <c r="E737" s="212" t="s">
        <v>25</v>
      </c>
      <c r="F737" s="211">
        <v>284</v>
      </c>
      <c r="G737" s="212" t="s">
        <v>163</v>
      </c>
      <c r="H737" s="297">
        <v>1</v>
      </c>
      <c r="I737" s="202">
        <v>10223</v>
      </c>
      <c r="J737" s="202">
        <v>4438</v>
      </c>
      <c r="K737" s="202">
        <v>0</v>
      </c>
      <c r="L737" s="202">
        <v>893</v>
      </c>
      <c r="M737" s="279">
        <v>15554</v>
      </c>
      <c r="O737" s="281">
        <v>1.1406844106463879E-2</v>
      </c>
      <c r="P737" s="282">
        <v>0</v>
      </c>
      <c r="Q737" s="205">
        <v>0.09</v>
      </c>
      <c r="R737" s="205">
        <v>3.1817712769095334E-2</v>
      </c>
      <c r="S737" s="272">
        <f t="shared" si="58"/>
        <v>0</v>
      </c>
      <c r="U737" s="287">
        <v>14494</v>
      </c>
      <c r="V737" s="288">
        <v>0</v>
      </c>
      <c r="W737" s="288">
        <v>0</v>
      </c>
      <c r="X737" s="288">
        <v>0</v>
      </c>
      <c r="Y737" s="288">
        <v>883</v>
      </c>
      <c r="Z737" s="279">
        <f t="shared" si="59"/>
        <v>15377</v>
      </c>
      <c r="AB737" s="275">
        <v>0</v>
      </c>
      <c r="AC737" s="204">
        <v>0</v>
      </c>
      <c r="AD737" s="202">
        <v>0</v>
      </c>
      <c r="AE737" s="202">
        <v>0</v>
      </c>
      <c r="AF737" s="276">
        <v>0</v>
      </c>
      <c r="AH737" s="227">
        <f t="shared" si="55"/>
        <v>0</v>
      </c>
      <c r="AI737" s="228">
        <f t="shared" si="56"/>
        <v>0</v>
      </c>
      <c r="AJ737" s="229">
        <f t="shared" si="57"/>
        <v>0</v>
      </c>
      <c r="AN737" s="138"/>
      <c r="AO737" s="138"/>
      <c r="AP737" s="138"/>
      <c r="AQ737" s="138"/>
      <c r="AR737" s="138"/>
      <c r="AS737" s="138"/>
      <c r="AT737" s="138"/>
      <c r="AU737" s="138"/>
    </row>
    <row r="738" spans="1:47" s="139" customFormat="1" ht="13.8" x14ac:dyDescent="0.3">
      <c r="A738" s="277">
        <v>494</v>
      </c>
      <c r="B738" s="211">
        <v>494093291</v>
      </c>
      <c r="C738" s="212" t="s">
        <v>302</v>
      </c>
      <c r="D738" s="211">
        <v>93</v>
      </c>
      <c r="E738" s="212" t="s">
        <v>25</v>
      </c>
      <c r="F738" s="211">
        <v>291</v>
      </c>
      <c r="G738" s="212" t="s">
        <v>118</v>
      </c>
      <c r="H738" s="297">
        <v>1</v>
      </c>
      <c r="I738" s="202">
        <v>10057.962441204139</v>
      </c>
      <c r="J738" s="202">
        <v>5548</v>
      </c>
      <c r="K738" s="202">
        <v>0</v>
      </c>
      <c r="L738" s="202">
        <v>893</v>
      </c>
      <c r="M738" s="279">
        <v>16498.962441204138</v>
      </c>
      <c r="O738" s="281">
        <v>1.1406844106463879E-2</v>
      </c>
      <c r="P738" s="282">
        <v>0</v>
      </c>
      <c r="Q738" s="205">
        <v>0.09</v>
      </c>
      <c r="R738" s="205">
        <v>1.1294604160528455E-2</v>
      </c>
      <c r="S738" s="272">
        <f t="shared" si="58"/>
        <v>0</v>
      </c>
      <c r="U738" s="287">
        <v>15428</v>
      </c>
      <c r="V738" s="288">
        <v>0</v>
      </c>
      <c r="W738" s="288">
        <v>0</v>
      </c>
      <c r="X738" s="288">
        <v>0</v>
      </c>
      <c r="Y738" s="288">
        <v>883</v>
      </c>
      <c r="Z738" s="279">
        <f t="shared" si="59"/>
        <v>16311</v>
      </c>
      <c r="AB738" s="275">
        <v>1</v>
      </c>
      <c r="AC738" s="204">
        <v>0</v>
      </c>
      <c r="AD738" s="202">
        <v>0</v>
      </c>
      <c r="AE738" s="202">
        <v>0</v>
      </c>
      <c r="AF738" s="276">
        <v>0</v>
      </c>
      <c r="AH738" s="227">
        <f t="shared" si="55"/>
        <v>0</v>
      </c>
      <c r="AI738" s="228">
        <f t="shared" si="56"/>
        <v>0</v>
      </c>
      <c r="AJ738" s="229">
        <f t="shared" si="57"/>
        <v>0</v>
      </c>
      <c r="AN738" s="138"/>
      <c r="AO738" s="138"/>
      <c r="AP738" s="138"/>
      <c r="AQ738" s="138"/>
      <c r="AR738" s="138"/>
      <c r="AS738" s="138"/>
      <c r="AT738" s="138"/>
      <c r="AU738" s="138"/>
    </row>
    <row r="739" spans="1:47" s="139" customFormat="1" ht="13.8" x14ac:dyDescent="0.3">
      <c r="A739" s="277">
        <v>494</v>
      </c>
      <c r="B739" s="211">
        <v>494093293</v>
      </c>
      <c r="C739" s="212" t="s">
        <v>302</v>
      </c>
      <c r="D739" s="211">
        <v>93</v>
      </c>
      <c r="E739" s="212" t="s">
        <v>25</v>
      </c>
      <c r="F739" s="211">
        <v>293</v>
      </c>
      <c r="G739" s="212" t="s">
        <v>45</v>
      </c>
      <c r="H739" s="297">
        <v>3</v>
      </c>
      <c r="I739" s="202">
        <v>13549</v>
      </c>
      <c r="J739" s="202">
        <v>1045</v>
      </c>
      <c r="K739" s="202">
        <v>0</v>
      </c>
      <c r="L739" s="202">
        <v>893</v>
      </c>
      <c r="M739" s="279">
        <v>15487</v>
      </c>
      <c r="O739" s="281">
        <v>3.4220532319391636E-2</v>
      </c>
      <c r="P739" s="282">
        <v>0</v>
      </c>
      <c r="Q739" s="205">
        <v>0.18</v>
      </c>
      <c r="R739" s="205">
        <v>6.2612029075594699E-3</v>
      </c>
      <c r="S739" s="272">
        <f t="shared" si="58"/>
        <v>0</v>
      </c>
      <c r="U739" s="287">
        <v>43284</v>
      </c>
      <c r="V739" s="288">
        <v>0</v>
      </c>
      <c r="W739" s="288">
        <v>0</v>
      </c>
      <c r="X739" s="288">
        <v>0</v>
      </c>
      <c r="Y739" s="288">
        <v>2649</v>
      </c>
      <c r="Z739" s="279">
        <f t="shared" si="59"/>
        <v>45933</v>
      </c>
      <c r="AB739" s="275">
        <v>3</v>
      </c>
      <c r="AC739" s="204">
        <v>0</v>
      </c>
      <c r="AD739" s="202">
        <v>0</v>
      </c>
      <c r="AE739" s="202">
        <v>0</v>
      </c>
      <c r="AF739" s="276">
        <v>0</v>
      </c>
      <c r="AH739" s="227">
        <f t="shared" si="55"/>
        <v>0</v>
      </c>
      <c r="AI739" s="228">
        <f t="shared" si="56"/>
        <v>0</v>
      </c>
      <c r="AJ739" s="229">
        <f t="shared" si="57"/>
        <v>0</v>
      </c>
      <c r="AN739" s="138"/>
      <c r="AO739" s="138"/>
      <c r="AP739" s="138"/>
      <c r="AQ739" s="138"/>
      <c r="AR739" s="138"/>
      <c r="AS739" s="138"/>
      <c r="AT739" s="138"/>
      <c r="AU739" s="138"/>
    </row>
    <row r="740" spans="1:47" s="139" customFormat="1" ht="13.8" x14ac:dyDescent="0.3">
      <c r="A740" s="277">
        <v>494</v>
      </c>
      <c r="B740" s="211">
        <v>494093346</v>
      </c>
      <c r="C740" s="212" t="s">
        <v>302</v>
      </c>
      <c r="D740" s="211">
        <v>93</v>
      </c>
      <c r="E740" s="212" t="s">
        <v>25</v>
      </c>
      <c r="F740" s="211">
        <v>346</v>
      </c>
      <c r="G740" s="212" t="s">
        <v>33</v>
      </c>
      <c r="H740" s="297">
        <v>3</v>
      </c>
      <c r="I740" s="202">
        <v>11031.87601420819</v>
      </c>
      <c r="J740" s="202">
        <v>1227</v>
      </c>
      <c r="K740" s="202">
        <v>0</v>
      </c>
      <c r="L740" s="202">
        <v>893</v>
      </c>
      <c r="M740" s="279">
        <v>13151.87601420819</v>
      </c>
      <c r="O740" s="281">
        <v>3.4220532319391636E-2</v>
      </c>
      <c r="P740" s="282">
        <v>0</v>
      </c>
      <c r="Q740" s="205">
        <v>0.09</v>
      </c>
      <c r="R740" s="205">
        <v>1.430200094851561E-2</v>
      </c>
      <c r="S740" s="272">
        <f t="shared" si="58"/>
        <v>0</v>
      </c>
      <c r="U740" s="287">
        <v>36357</v>
      </c>
      <c r="V740" s="288">
        <v>0</v>
      </c>
      <c r="W740" s="288">
        <v>0</v>
      </c>
      <c r="X740" s="288">
        <v>0</v>
      </c>
      <c r="Y740" s="288">
        <v>2649</v>
      </c>
      <c r="Z740" s="279">
        <f t="shared" si="59"/>
        <v>39006</v>
      </c>
      <c r="AB740" s="275">
        <v>0</v>
      </c>
      <c r="AC740" s="204">
        <v>0</v>
      </c>
      <c r="AD740" s="202">
        <v>0</v>
      </c>
      <c r="AE740" s="202">
        <v>0</v>
      </c>
      <c r="AF740" s="276">
        <v>0</v>
      </c>
      <c r="AH740" s="227">
        <f t="shared" si="55"/>
        <v>0</v>
      </c>
      <c r="AI740" s="228">
        <f t="shared" si="56"/>
        <v>0</v>
      </c>
      <c r="AJ740" s="229">
        <f t="shared" si="57"/>
        <v>0</v>
      </c>
      <c r="AN740" s="138"/>
      <c r="AO740" s="138"/>
      <c r="AP740" s="138"/>
      <c r="AQ740" s="138"/>
      <c r="AR740" s="138"/>
      <c r="AS740" s="138"/>
      <c r="AT740" s="138"/>
      <c r="AU740" s="138"/>
    </row>
    <row r="741" spans="1:47" s="139" customFormat="1" ht="13.8" x14ac:dyDescent="0.3">
      <c r="A741" s="277">
        <v>494</v>
      </c>
      <c r="B741" s="211">
        <v>494093698</v>
      </c>
      <c r="C741" s="212" t="s">
        <v>302</v>
      </c>
      <c r="D741" s="211">
        <v>93</v>
      </c>
      <c r="E741" s="212" t="s">
        <v>25</v>
      </c>
      <c r="F741" s="211">
        <v>698</v>
      </c>
      <c r="G741" s="212" t="s">
        <v>303</v>
      </c>
      <c r="H741" s="297">
        <v>1</v>
      </c>
      <c r="I741" s="202">
        <v>9603</v>
      </c>
      <c r="J741" s="202">
        <v>7303</v>
      </c>
      <c r="K741" s="202">
        <v>0</v>
      </c>
      <c r="L741" s="202">
        <v>893</v>
      </c>
      <c r="M741" s="279">
        <v>17799</v>
      </c>
      <c r="O741" s="281">
        <v>1.1406844106463879E-2</v>
      </c>
      <c r="P741" s="282">
        <v>0</v>
      </c>
      <c r="Q741" s="205">
        <v>0.09</v>
      </c>
      <c r="R741" s="205">
        <v>6.8011284998211309E-4</v>
      </c>
      <c r="S741" s="272">
        <f t="shared" si="58"/>
        <v>0</v>
      </c>
      <c r="U741" s="287">
        <v>16713</v>
      </c>
      <c r="V741" s="288">
        <v>0</v>
      </c>
      <c r="W741" s="288">
        <v>0</v>
      </c>
      <c r="X741" s="288">
        <v>0</v>
      </c>
      <c r="Y741" s="288">
        <v>883</v>
      </c>
      <c r="Z741" s="279">
        <f t="shared" si="59"/>
        <v>17596</v>
      </c>
      <c r="AB741" s="275">
        <v>0</v>
      </c>
      <c r="AC741" s="204">
        <v>0</v>
      </c>
      <c r="AD741" s="202">
        <v>0</v>
      </c>
      <c r="AE741" s="202">
        <v>0</v>
      </c>
      <c r="AF741" s="276">
        <v>0</v>
      </c>
      <c r="AH741" s="227">
        <f t="shared" si="55"/>
        <v>0</v>
      </c>
      <c r="AI741" s="228">
        <f t="shared" si="56"/>
        <v>0</v>
      </c>
      <c r="AJ741" s="229">
        <f t="shared" si="57"/>
        <v>0</v>
      </c>
      <c r="AN741" s="138"/>
      <c r="AO741" s="138"/>
      <c r="AP741" s="138"/>
      <c r="AQ741" s="138"/>
      <c r="AR741" s="138"/>
      <c r="AS741" s="138"/>
      <c r="AT741" s="138"/>
      <c r="AU741" s="138"/>
    </row>
    <row r="742" spans="1:47" s="139" customFormat="1" ht="13.8" x14ac:dyDescent="0.3">
      <c r="A742" s="277">
        <v>496</v>
      </c>
      <c r="B742" s="211">
        <v>496201003</v>
      </c>
      <c r="C742" s="212" t="s">
        <v>304</v>
      </c>
      <c r="D742" s="211">
        <v>201</v>
      </c>
      <c r="E742" s="212" t="s">
        <v>17</v>
      </c>
      <c r="F742" s="211">
        <v>3</v>
      </c>
      <c r="G742" s="212" t="s">
        <v>367</v>
      </c>
      <c r="H742" s="297">
        <v>2</v>
      </c>
      <c r="I742" s="202">
        <v>10102.677131214345</v>
      </c>
      <c r="J742" s="202">
        <v>1693</v>
      </c>
      <c r="K742" s="202">
        <v>0</v>
      </c>
      <c r="L742" s="202">
        <v>893</v>
      </c>
      <c r="M742" s="279">
        <v>12688.677131214345</v>
      </c>
      <c r="O742" s="281">
        <v>1.9801980198019802E-2</v>
      </c>
      <c r="P742" s="282">
        <v>0</v>
      </c>
      <c r="Q742" s="205">
        <v>0.09</v>
      </c>
      <c r="R742" s="205">
        <v>1.6445683645918766E-3</v>
      </c>
      <c r="S742" s="272">
        <f t="shared" si="58"/>
        <v>0</v>
      </c>
      <c r="U742" s="287">
        <v>23358</v>
      </c>
      <c r="V742" s="288">
        <v>0</v>
      </c>
      <c r="W742" s="288">
        <v>0</v>
      </c>
      <c r="X742" s="288">
        <v>0</v>
      </c>
      <c r="Y742" s="288">
        <v>1768</v>
      </c>
      <c r="Z742" s="279">
        <f t="shared" si="59"/>
        <v>25126</v>
      </c>
      <c r="AB742" s="275">
        <v>0</v>
      </c>
      <c r="AC742" s="204">
        <v>0</v>
      </c>
      <c r="AD742" s="202">
        <v>0</v>
      </c>
      <c r="AE742" s="202">
        <v>0</v>
      </c>
      <c r="AF742" s="276">
        <v>0</v>
      </c>
      <c r="AH742" s="227">
        <f t="shared" si="55"/>
        <v>0</v>
      </c>
      <c r="AI742" s="228">
        <f t="shared" si="56"/>
        <v>0</v>
      </c>
      <c r="AJ742" s="229">
        <f t="shared" si="57"/>
        <v>0</v>
      </c>
      <c r="AN742" s="138"/>
      <c r="AO742" s="138"/>
      <c r="AP742" s="138"/>
      <c r="AQ742" s="138"/>
      <c r="AR742" s="138"/>
      <c r="AS742" s="138"/>
      <c r="AT742" s="138"/>
      <c r="AU742" s="138"/>
    </row>
    <row r="743" spans="1:47" s="139" customFormat="1" ht="13.8" x14ac:dyDescent="0.3">
      <c r="A743" s="277">
        <v>496</v>
      </c>
      <c r="B743" s="211">
        <v>496201072</v>
      </c>
      <c r="C743" s="212" t="s">
        <v>304</v>
      </c>
      <c r="D743" s="211">
        <v>201</v>
      </c>
      <c r="E743" s="212" t="s">
        <v>17</v>
      </c>
      <c r="F743" s="211">
        <v>72</v>
      </c>
      <c r="G743" s="212" t="s">
        <v>18</v>
      </c>
      <c r="H743" s="297">
        <v>4</v>
      </c>
      <c r="I743" s="202">
        <v>9784</v>
      </c>
      <c r="J743" s="202">
        <v>2187</v>
      </c>
      <c r="K743" s="202">
        <v>0</v>
      </c>
      <c r="L743" s="202">
        <v>893</v>
      </c>
      <c r="M743" s="279">
        <v>12864</v>
      </c>
      <c r="O743" s="281">
        <v>3.9603960396039604E-2</v>
      </c>
      <c r="P743" s="282">
        <v>0</v>
      </c>
      <c r="Q743" s="205">
        <v>0.09</v>
      </c>
      <c r="R743" s="205">
        <v>1.8524236519082214E-3</v>
      </c>
      <c r="S743" s="272">
        <f t="shared" si="58"/>
        <v>0</v>
      </c>
      <c r="U743" s="287">
        <v>47408</v>
      </c>
      <c r="V743" s="288">
        <v>0</v>
      </c>
      <c r="W743" s="288">
        <v>0</v>
      </c>
      <c r="X743" s="288">
        <v>0</v>
      </c>
      <c r="Y743" s="288">
        <v>3536</v>
      </c>
      <c r="Z743" s="279">
        <f t="shared" si="59"/>
        <v>50944</v>
      </c>
      <c r="AB743" s="275">
        <v>0</v>
      </c>
      <c r="AC743" s="204">
        <v>0</v>
      </c>
      <c r="AD743" s="202">
        <v>0</v>
      </c>
      <c r="AE743" s="202">
        <v>0</v>
      </c>
      <c r="AF743" s="276">
        <v>0</v>
      </c>
      <c r="AH743" s="227">
        <f t="shared" si="55"/>
        <v>0</v>
      </c>
      <c r="AI743" s="228">
        <f t="shared" si="56"/>
        <v>0</v>
      </c>
      <c r="AJ743" s="229">
        <f t="shared" si="57"/>
        <v>0</v>
      </c>
      <c r="AN743" s="138"/>
      <c r="AO743" s="138"/>
      <c r="AP743" s="138"/>
      <c r="AQ743" s="138"/>
      <c r="AR743" s="138"/>
      <c r="AS743" s="138"/>
      <c r="AT743" s="138"/>
      <c r="AU743" s="138"/>
    </row>
    <row r="744" spans="1:47" s="139" customFormat="1" ht="13.8" x14ac:dyDescent="0.3">
      <c r="A744" s="277">
        <v>496</v>
      </c>
      <c r="B744" s="211">
        <v>496201095</v>
      </c>
      <c r="C744" s="212" t="s">
        <v>304</v>
      </c>
      <c r="D744" s="211">
        <v>201</v>
      </c>
      <c r="E744" s="212" t="s">
        <v>17</v>
      </c>
      <c r="F744" s="211">
        <v>95</v>
      </c>
      <c r="G744" s="212" t="s">
        <v>296</v>
      </c>
      <c r="H744" s="297">
        <v>1</v>
      </c>
      <c r="I744" s="202">
        <v>12390</v>
      </c>
      <c r="J744" s="202">
        <v>0</v>
      </c>
      <c r="K744" s="202">
        <v>0</v>
      </c>
      <c r="L744" s="202">
        <v>893</v>
      </c>
      <c r="M744" s="279">
        <v>13283</v>
      </c>
      <c r="O744" s="281">
        <v>9.9009900990099011E-3</v>
      </c>
      <c r="P744" s="282">
        <v>0</v>
      </c>
      <c r="Q744" s="205">
        <v>0.15329999999999999</v>
      </c>
      <c r="R744" s="205">
        <v>0.13100454306370804</v>
      </c>
      <c r="S744" s="272">
        <f t="shared" si="58"/>
        <v>0</v>
      </c>
      <c r="U744" s="287">
        <v>12267</v>
      </c>
      <c r="V744" s="288">
        <v>0</v>
      </c>
      <c r="W744" s="288">
        <v>0</v>
      </c>
      <c r="X744" s="288">
        <v>0</v>
      </c>
      <c r="Y744" s="288">
        <v>884</v>
      </c>
      <c r="Z744" s="279">
        <f t="shared" si="59"/>
        <v>13151</v>
      </c>
      <c r="AB744" s="275">
        <v>0</v>
      </c>
      <c r="AC744" s="204">
        <v>0</v>
      </c>
      <c r="AD744" s="202">
        <v>0</v>
      </c>
      <c r="AE744" s="202">
        <v>0</v>
      </c>
      <c r="AF744" s="276">
        <v>0</v>
      </c>
      <c r="AH744" s="227">
        <f t="shared" si="55"/>
        <v>0</v>
      </c>
      <c r="AI744" s="228">
        <f t="shared" si="56"/>
        <v>0</v>
      </c>
      <c r="AJ744" s="229">
        <f t="shared" si="57"/>
        <v>0</v>
      </c>
      <c r="AN744" s="138"/>
      <c r="AO744" s="138"/>
      <c r="AP744" s="138"/>
      <c r="AQ744" s="138"/>
      <c r="AR744" s="138"/>
      <c r="AS744" s="138"/>
      <c r="AT744" s="138"/>
      <c r="AU744" s="138"/>
    </row>
    <row r="745" spans="1:47" s="139" customFormat="1" ht="13.8" x14ac:dyDescent="0.3">
      <c r="A745" s="277">
        <v>496</v>
      </c>
      <c r="B745" s="211">
        <v>496201201</v>
      </c>
      <c r="C745" s="212" t="s">
        <v>304</v>
      </c>
      <c r="D745" s="211">
        <v>201</v>
      </c>
      <c r="E745" s="212" t="s">
        <v>17</v>
      </c>
      <c r="F745" s="211">
        <v>201</v>
      </c>
      <c r="G745" s="212" t="s">
        <v>17</v>
      </c>
      <c r="H745" s="297">
        <v>497</v>
      </c>
      <c r="I745" s="202">
        <v>11599</v>
      </c>
      <c r="J745" s="202">
        <v>183</v>
      </c>
      <c r="K745" s="202">
        <v>0</v>
      </c>
      <c r="L745" s="202">
        <v>893</v>
      </c>
      <c r="M745" s="279">
        <v>12675</v>
      </c>
      <c r="O745" s="281">
        <v>4.9207920792079216</v>
      </c>
      <c r="P745" s="282">
        <v>0</v>
      </c>
      <c r="Q745" s="205">
        <v>0.18</v>
      </c>
      <c r="R745" s="205">
        <v>7.9001576716071512E-2</v>
      </c>
      <c r="S745" s="272">
        <f t="shared" si="58"/>
        <v>0</v>
      </c>
      <c r="U745" s="287">
        <v>5797505</v>
      </c>
      <c r="V745" s="288">
        <v>0</v>
      </c>
      <c r="W745" s="288">
        <v>0</v>
      </c>
      <c r="X745" s="288">
        <v>0</v>
      </c>
      <c r="Y745" s="288">
        <v>439348</v>
      </c>
      <c r="Z745" s="279">
        <f t="shared" si="59"/>
        <v>6236853</v>
      </c>
      <c r="AB745" s="275">
        <v>0</v>
      </c>
      <c r="AC745" s="204">
        <v>0</v>
      </c>
      <c r="AD745" s="202">
        <v>0</v>
      </c>
      <c r="AE745" s="202">
        <v>0</v>
      </c>
      <c r="AF745" s="276">
        <v>0</v>
      </c>
      <c r="AH745" s="227">
        <f t="shared" si="55"/>
        <v>0</v>
      </c>
      <c r="AI745" s="228">
        <f t="shared" si="56"/>
        <v>-2096</v>
      </c>
      <c r="AJ745" s="229">
        <f t="shared" si="57"/>
        <v>-2096</v>
      </c>
      <c r="AN745" s="138"/>
      <c r="AO745" s="138"/>
      <c r="AP745" s="138"/>
      <c r="AQ745" s="138"/>
      <c r="AR745" s="138"/>
      <c r="AS745" s="138"/>
      <c r="AT745" s="138"/>
      <c r="AU745" s="138"/>
    </row>
    <row r="746" spans="1:47" s="139" customFormat="1" ht="13.8" x14ac:dyDescent="0.3">
      <c r="A746" s="277">
        <v>496</v>
      </c>
      <c r="B746" s="211">
        <v>496201310</v>
      </c>
      <c r="C746" s="212" t="s">
        <v>304</v>
      </c>
      <c r="D746" s="211">
        <v>201</v>
      </c>
      <c r="E746" s="212" t="s">
        <v>17</v>
      </c>
      <c r="F746" s="211">
        <v>310</v>
      </c>
      <c r="G746" s="212" t="s">
        <v>277</v>
      </c>
      <c r="H746" s="297">
        <v>1</v>
      </c>
      <c r="I746" s="202">
        <v>10127</v>
      </c>
      <c r="J746" s="202">
        <v>2618</v>
      </c>
      <c r="K746" s="202">
        <v>0</v>
      </c>
      <c r="L746" s="202">
        <v>893</v>
      </c>
      <c r="M746" s="279">
        <v>13638</v>
      </c>
      <c r="O746" s="281">
        <v>9.9009900990099011E-3</v>
      </c>
      <c r="P746" s="282">
        <v>0</v>
      </c>
      <c r="Q746" s="205">
        <v>0.18</v>
      </c>
      <c r="R746" s="205">
        <v>2.9432654128133926E-2</v>
      </c>
      <c r="S746" s="272">
        <f t="shared" si="58"/>
        <v>0</v>
      </c>
      <c r="U746" s="287">
        <v>12619</v>
      </c>
      <c r="V746" s="288">
        <v>0</v>
      </c>
      <c r="W746" s="288">
        <v>0</v>
      </c>
      <c r="X746" s="288">
        <v>0</v>
      </c>
      <c r="Y746" s="288">
        <v>884</v>
      </c>
      <c r="Z746" s="279">
        <f t="shared" si="59"/>
        <v>13503</v>
      </c>
      <c r="AB746" s="275">
        <v>0</v>
      </c>
      <c r="AC746" s="204">
        <v>0</v>
      </c>
      <c r="AD746" s="202">
        <v>0</v>
      </c>
      <c r="AE746" s="202">
        <v>0</v>
      </c>
      <c r="AF746" s="276">
        <v>0</v>
      </c>
      <c r="AH746" s="227">
        <f t="shared" si="55"/>
        <v>0</v>
      </c>
      <c r="AI746" s="228">
        <f t="shared" si="56"/>
        <v>0</v>
      </c>
      <c r="AJ746" s="229">
        <f t="shared" si="57"/>
        <v>0</v>
      </c>
      <c r="AN746" s="138"/>
      <c r="AO746" s="138"/>
      <c r="AP746" s="138"/>
      <c r="AQ746" s="138"/>
      <c r="AR746" s="138"/>
      <c r="AS746" s="138"/>
      <c r="AT746" s="138"/>
      <c r="AU746" s="138"/>
    </row>
    <row r="747" spans="1:47" s="139" customFormat="1" ht="13.8" x14ac:dyDescent="0.3">
      <c r="A747" s="277">
        <v>497</v>
      </c>
      <c r="B747" s="211">
        <v>497117005</v>
      </c>
      <c r="C747" s="212" t="s">
        <v>306</v>
      </c>
      <c r="D747" s="211">
        <v>117</v>
      </c>
      <c r="E747" s="212" t="s">
        <v>53</v>
      </c>
      <c r="F747" s="211">
        <v>5</v>
      </c>
      <c r="G747" s="212" t="s">
        <v>219</v>
      </c>
      <c r="H747" s="297">
        <v>6</v>
      </c>
      <c r="I747" s="202">
        <v>8740</v>
      </c>
      <c r="J747" s="202">
        <v>3747</v>
      </c>
      <c r="K747" s="202">
        <v>0</v>
      </c>
      <c r="L747" s="202">
        <v>893</v>
      </c>
      <c r="M747" s="279">
        <v>13380</v>
      </c>
      <c r="O747" s="281">
        <v>0</v>
      </c>
      <c r="P747" s="282">
        <v>0</v>
      </c>
      <c r="Q747" s="205">
        <v>0.09</v>
      </c>
      <c r="R747" s="205">
        <v>1.1495050746112661E-2</v>
      </c>
      <c r="S747" s="272">
        <f t="shared" si="58"/>
        <v>0</v>
      </c>
      <c r="U747" s="287">
        <v>74922</v>
      </c>
      <c r="V747" s="288">
        <v>0</v>
      </c>
      <c r="W747" s="288">
        <v>0</v>
      </c>
      <c r="X747" s="288">
        <v>0</v>
      </c>
      <c r="Y747" s="288">
        <v>5358</v>
      </c>
      <c r="Z747" s="279">
        <f t="shared" si="59"/>
        <v>80280</v>
      </c>
      <c r="AB747" s="275">
        <v>0</v>
      </c>
      <c r="AC747" s="204">
        <v>0</v>
      </c>
      <c r="AD747" s="202">
        <v>0</v>
      </c>
      <c r="AE747" s="202">
        <v>0</v>
      </c>
      <c r="AF747" s="276">
        <v>0</v>
      </c>
      <c r="AH747" s="227">
        <f t="shared" si="55"/>
        <v>0</v>
      </c>
      <c r="AI747" s="228">
        <f t="shared" si="56"/>
        <v>0</v>
      </c>
      <c r="AJ747" s="229">
        <f t="shared" si="57"/>
        <v>0</v>
      </c>
      <c r="AN747" s="138"/>
      <c r="AO747" s="138"/>
      <c r="AP747" s="138"/>
      <c r="AQ747" s="138"/>
      <c r="AR747" s="138"/>
      <c r="AS747" s="138"/>
      <c r="AT747" s="138"/>
      <c r="AU747" s="138"/>
    </row>
    <row r="748" spans="1:47" s="139" customFormat="1" ht="13.8" x14ac:dyDescent="0.3">
      <c r="A748" s="277">
        <v>497</v>
      </c>
      <c r="B748" s="211">
        <v>497117008</v>
      </c>
      <c r="C748" s="212" t="s">
        <v>306</v>
      </c>
      <c r="D748" s="211">
        <v>117</v>
      </c>
      <c r="E748" s="212" t="s">
        <v>53</v>
      </c>
      <c r="F748" s="211">
        <v>8</v>
      </c>
      <c r="G748" s="212" t="s">
        <v>208</v>
      </c>
      <c r="H748" s="297">
        <v>83</v>
      </c>
      <c r="I748" s="202">
        <v>9429</v>
      </c>
      <c r="J748" s="202">
        <v>9944</v>
      </c>
      <c r="K748" s="202">
        <v>0</v>
      </c>
      <c r="L748" s="202">
        <v>893</v>
      </c>
      <c r="M748" s="279">
        <v>20266</v>
      </c>
      <c r="O748" s="281">
        <v>0</v>
      </c>
      <c r="P748" s="282">
        <v>0</v>
      </c>
      <c r="Q748" s="205">
        <v>0.09</v>
      </c>
      <c r="R748" s="205">
        <v>6.7007454368897407E-2</v>
      </c>
      <c r="S748" s="272">
        <f t="shared" si="58"/>
        <v>0</v>
      </c>
      <c r="U748" s="287">
        <v>1607959</v>
      </c>
      <c r="V748" s="288">
        <v>0</v>
      </c>
      <c r="W748" s="288">
        <v>0</v>
      </c>
      <c r="X748" s="288">
        <v>0</v>
      </c>
      <c r="Y748" s="288">
        <v>74119</v>
      </c>
      <c r="Z748" s="279">
        <f t="shared" si="59"/>
        <v>1682078</v>
      </c>
      <c r="AB748" s="275">
        <v>0</v>
      </c>
      <c r="AC748" s="204">
        <v>0</v>
      </c>
      <c r="AD748" s="202">
        <v>0</v>
      </c>
      <c r="AE748" s="202">
        <v>0</v>
      </c>
      <c r="AF748" s="276">
        <v>0</v>
      </c>
      <c r="AH748" s="227">
        <f t="shared" si="55"/>
        <v>0.78000000000000114</v>
      </c>
      <c r="AI748" s="228">
        <f t="shared" si="56"/>
        <v>0</v>
      </c>
      <c r="AJ748" s="229">
        <f t="shared" si="57"/>
        <v>15888</v>
      </c>
      <c r="AN748" s="138"/>
      <c r="AO748" s="138"/>
      <c r="AP748" s="138"/>
      <c r="AQ748" s="138"/>
      <c r="AR748" s="138"/>
      <c r="AS748" s="138"/>
      <c r="AT748" s="138"/>
      <c r="AU748" s="138"/>
    </row>
    <row r="749" spans="1:47" s="139" customFormat="1" ht="13.8" x14ac:dyDescent="0.3">
      <c r="A749" s="277">
        <v>497</v>
      </c>
      <c r="B749" s="211">
        <v>497117024</v>
      </c>
      <c r="C749" s="212" t="s">
        <v>306</v>
      </c>
      <c r="D749" s="211">
        <v>117</v>
      </c>
      <c r="E749" s="212" t="s">
        <v>53</v>
      </c>
      <c r="F749" s="211">
        <v>24</v>
      </c>
      <c r="G749" s="212" t="s">
        <v>252</v>
      </c>
      <c r="H749" s="297">
        <v>20</v>
      </c>
      <c r="I749" s="202">
        <v>9663</v>
      </c>
      <c r="J749" s="202">
        <v>2208</v>
      </c>
      <c r="K749" s="202">
        <v>0</v>
      </c>
      <c r="L749" s="202">
        <v>893</v>
      </c>
      <c r="M749" s="279">
        <v>12764</v>
      </c>
      <c r="O749" s="281">
        <v>0</v>
      </c>
      <c r="P749" s="282">
        <v>0</v>
      </c>
      <c r="Q749" s="205">
        <v>0.09</v>
      </c>
      <c r="R749" s="205">
        <v>1.6764233055189873E-2</v>
      </c>
      <c r="S749" s="272">
        <f t="shared" si="58"/>
        <v>0</v>
      </c>
      <c r="U749" s="287">
        <v>237420</v>
      </c>
      <c r="V749" s="288">
        <v>0</v>
      </c>
      <c r="W749" s="288">
        <v>0</v>
      </c>
      <c r="X749" s="288">
        <v>0</v>
      </c>
      <c r="Y749" s="288">
        <v>17860</v>
      </c>
      <c r="Z749" s="279">
        <f t="shared" si="59"/>
        <v>255280</v>
      </c>
      <c r="AB749" s="275">
        <v>0</v>
      </c>
      <c r="AC749" s="204">
        <v>0</v>
      </c>
      <c r="AD749" s="202">
        <v>0</v>
      </c>
      <c r="AE749" s="202">
        <v>0</v>
      </c>
      <c r="AF749" s="276">
        <v>0</v>
      </c>
      <c r="AH749" s="227">
        <f t="shared" si="55"/>
        <v>0</v>
      </c>
      <c r="AI749" s="228">
        <f t="shared" si="56"/>
        <v>0</v>
      </c>
      <c r="AJ749" s="229">
        <f t="shared" si="57"/>
        <v>0</v>
      </c>
      <c r="AN749" s="138"/>
      <c r="AO749" s="138"/>
      <c r="AP749" s="138"/>
      <c r="AQ749" s="138"/>
      <c r="AR749" s="138"/>
      <c r="AS749" s="138"/>
      <c r="AT749" s="138"/>
      <c r="AU749" s="138"/>
    </row>
    <row r="750" spans="1:47" s="139" customFormat="1" ht="13.8" x14ac:dyDescent="0.3">
      <c r="A750" s="277">
        <v>497</v>
      </c>
      <c r="B750" s="211">
        <v>497117061</v>
      </c>
      <c r="C750" s="212" t="s">
        <v>306</v>
      </c>
      <c r="D750" s="211">
        <v>117</v>
      </c>
      <c r="E750" s="212" t="s">
        <v>53</v>
      </c>
      <c r="F750" s="211">
        <v>61</v>
      </c>
      <c r="G750" s="212" t="s">
        <v>170</v>
      </c>
      <c r="H750" s="297">
        <v>20</v>
      </c>
      <c r="I750" s="202">
        <v>10194</v>
      </c>
      <c r="J750" s="202">
        <v>737</v>
      </c>
      <c r="K750" s="202">
        <v>0</v>
      </c>
      <c r="L750" s="202">
        <v>893</v>
      </c>
      <c r="M750" s="279">
        <v>11824</v>
      </c>
      <c r="O750" s="281">
        <v>0</v>
      </c>
      <c r="P750" s="282">
        <v>0</v>
      </c>
      <c r="Q750" s="205">
        <v>0.09</v>
      </c>
      <c r="R750" s="205">
        <v>3.4151233897683042E-2</v>
      </c>
      <c r="S750" s="272">
        <f t="shared" si="58"/>
        <v>0</v>
      </c>
      <c r="U750" s="287">
        <v>218620</v>
      </c>
      <c r="V750" s="288">
        <v>0</v>
      </c>
      <c r="W750" s="288">
        <v>0</v>
      </c>
      <c r="X750" s="288">
        <v>0</v>
      </c>
      <c r="Y750" s="288">
        <v>17860</v>
      </c>
      <c r="Z750" s="279">
        <f t="shared" si="59"/>
        <v>236480</v>
      </c>
      <c r="AB750" s="275">
        <v>0</v>
      </c>
      <c r="AC750" s="204">
        <v>0</v>
      </c>
      <c r="AD750" s="202">
        <v>0</v>
      </c>
      <c r="AE750" s="202">
        <v>0</v>
      </c>
      <c r="AF750" s="276">
        <v>0</v>
      </c>
      <c r="AH750" s="227">
        <f t="shared" si="55"/>
        <v>0</v>
      </c>
      <c r="AI750" s="228">
        <f t="shared" si="56"/>
        <v>0</v>
      </c>
      <c r="AJ750" s="229">
        <f t="shared" si="57"/>
        <v>0</v>
      </c>
      <c r="AN750" s="138"/>
      <c r="AO750" s="138"/>
      <c r="AP750" s="138"/>
      <c r="AQ750" s="138"/>
      <c r="AR750" s="138"/>
      <c r="AS750" s="138"/>
      <c r="AT750" s="138"/>
      <c r="AU750" s="138"/>
    </row>
    <row r="751" spans="1:47" s="139" customFormat="1" ht="13.8" x14ac:dyDescent="0.3">
      <c r="A751" s="277">
        <v>497</v>
      </c>
      <c r="B751" s="211">
        <v>497117074</v>
      </c>
      <c r="C751" s="212" t="s">
        <v>306</v>
      </c>
      <c r="D751" s="211">
        <v>117</v>
      </c>
      <c r="E751" s="212" t="s">
        <v>53</v>
      </c>
      <c r="F751" s="211">
        <v>74</v>
      </c>
      <c r="G751" s="212" t="s">
        <v>308</v>
      </c>
      <c r="H751" s="297">
        <v>5</v>
      </c>
      <c r="I751" s="202">
        <v>9230</v>
      </c>
      <c r="J751" s="202">
        <v>5996</v>
      </c>
      <c r="K751" s="202">
        <v>0</v>
      </c>
      <c r="L751" s="202">
        <v>893</v>
      </c>
      <c r="M751" s="279">
        <v>16119</v>
      </c>
      <c r="O751" s="281">
        <v>0</v>
      </c>
      <c r="P751" s="282">
        <v>0</v>
      </c>
      <c r="Q751" s="205">
        <v>0.09</v>
      </c>
      <c r="R751" s="205">
        <v>1.3999557352684162E-2</v>
      </c>
      <c r="S751" s="272">
        <f t="shared" si="58"/>
        <v>0</v>
      </c>
      <c r="U751" s="287">
        <v>76130</v>
      </c>
      <c r="V751" s="288">
        <v>0</v>
      </c>
      <c r="W751" s="288">
        <v>0</v>
      </c>
      <c r="X751" s="288">
        <v>0</v>
      </c>
      <c r="Y751" s="288">
        <v>4465</v>
      </c>
      <c r="Z751" s="279">
        <f t="shared" si="59"/>
        <v>80595</v>
      </c>
      <c r="AB751" s="275">
        <v>0</v>
      </c>
      <c r="AC751" s="204">
        <v>0</v>
      </c>
      <c r="AD751" s="202">
        <v>0</v>
      </c>
      <c r="AE751" s="202">
        <v>0</v>
      </c>
      <c r="AF751" s="276">
        <v>0</v>
      </c>
      <c r="AH751" s="227">
        <f t="shared" si="55"/>
        <v>0</v>
      </c>
      <c r="AI751" s="228">
        <f t="shared" si="56"/>
        <v>0</v>
      </c>
      <c r="AJ751" s="229">
        <f t="shared" si="57"/>
        <v>0</v>
      </c>
      <c r="AN751" s="138"/>
      <c r="AO751" s="138"/>
      <c r="AP751" s="138"/>
      <c r="AQ751" s="138"/>
      <c r="AR751" s="138"/>
      <c r="AS751" s="138"/>
      <c r="AT751" s="138"/>
      <c r="AU751" s="138"/>
    </row>
    <row r="752" spans="1:47" s="139" customFormat="1" ht="13.8" x14ac:dyDescent="0.3">
      <c r="A752" s="277">
        <v>497</v>
      </c>
      <c r="B752" s="211">
        <v>497117086</v>
      </c>
      <c r="C752" s="212" t="s">
        <v>306</v>
      </c>
      <c r="D752" s="211">
        <v>117</v>
      </c>
      <c r="E752" s="212" t="s">
        <v>53</v>
      </c>
      <c r="F752" s="211">
        <v>86</v>
      </c>
      <c r="G752" s="212" t="s">
        <v>207</v>
      </c>
      <c r="H752" s="297">
        <v>32</v>
      </c>
      <c r="I752" s="202">
        <v>9127</v>
      </c>
      <c r="J752" s="202">
        <v>1723</v>
      </c>
      <c r="K752" s="202">
        <v>0</v>
      </c>
      <c r="L752" s="202">
        <v>893</v>
      </c>
      <c r="M752" s="279">
        <v>11743</v>
      </c>
      <c r="O752" s="281">
        <v>0</v>
      </c>
      <c r="P752" s="282">
        <v>0</v>
      </c>
      <c r="Q752" s="205">
        <v>0.09</v>
      </c>
      <c r="R752" s="205">
        <v>5.808590031897691E-2</v>
      </c>
      <c r="S752" s="272">
        <f t="shared" si="58"/>
        <v>0</v>
      </c>
      <c r="U752" s="287">
        <v>347200</v>
      </c>
      <c r="V752" s="288">
        <v>0</v>
      </c>
      <c r="W752" s="288">
        <v>0</v>
      </c>
      <c r="X752" s="288">
        <v>0</v>
      </c>
      <c r="Y752" s="288">
        <v>28576</v>
      </c>
      <c r="Z752" s="279">
        <f t="shared" si="59"/>
        <v>375776</v>
      </c>
      <c r="AB752" s="275">
        <v>0</v>
      </c>
      <c r="AC752" s="204">
        <v>0</v>
      </c>
      <c r="AD752" s="202">
        <v>0</v>
      </c>
      <c r="AE752" s="202">
        <v>0</v>
      </c>
      <c r="AF752" s="276">
        <v>0</v>
      </c>
      <c r="AH752" s="227">
        <f t="shared" si="55"/>
        <v>0</v>
      </c>
      <c r="AI752" s="228">
        <f t="shared" si="56"/>
        <v>0</v>
      </c>
      <c r="AJ752" s="229">
        <f t="shared" si="57"/>
        <v>0</v>
      </c>
      <c r="AN752" s="138"/>
      <c r="AO752" s="138"/>
      <c r="AP752" s="138"/>
      <c r="AQ752" s="138"/>
      <c r="AR752" s="138"/>
      <c r="AS752" s="138"/>
      <c r="AT752" s="138"/>
      <c r="AU752" s="138"/>
    </row>
    <row r="753" spans="1:47" s="139" customFormat="1" ht="13.8" x14ac:dyDescent="0.3">
      <c r="A753" s="277">
        <v>497</v>
      </c>
      <c r="B753" s="211">
        <v>497117087</v>
      </c>
      <c r="C753" s="212" t="s">
        <v>306</v>
      </c>
      <c r="D753" s="211">
        <v>117</v>
      </c>
      <c r="E753" s="212" t="s">
        <v>53</v>
      </c>
      <c r="F753" s="211">
        <v>87</v>
      </c>
      <c r="G753" s="212" t="s">
        <v>171</v>
      </c>
      <c r="H753" s="297">
        <v>1</v>
      </c>
      <c r="I753" s="202">
        <v>9438</v>
      </c>
      <c r="J753" s="202">
        <v>3302</v>
      </c>
      <c r="K753" s="202">
        <v>0</v>
      </c>
      <c r="L753" s="202">
        <v>893</v>
      </c>
      <c r="M753" s="279">
        <v>13633</v>
      </c>
      <c r="O753" s="281">
        <v>0</v>
      </c>
      <c r="P753" s="282">
        <v>0</v>
      </c>
      <c r="Q753" s="205">
        <v>0.09</v>
      </c>
      <c r="R753" s="205">
        <v>4.0666281460912555E-3</v>
      </c>
      <c r="S753" s="272">
        <f t="shared" si="58"/>
        <v>0</v>
      </c>
      <c r="U753" s="287">
        <v>12740</v>
      </c>
      <c r="V753" s="288">
        <v>0</v>
      </c>
      <c r="W753" s="288">
        <v>0</v>
      </c>
      <c r="X753" s="288">
        <v>0</v>
      </c>
      <c r="Y753" s="288">
        <v>893</v>
      </c>
      <c r="Z753" s="279">
        <f t="shared" si="59"/>
        <v>13633</v>
      </c>
      <c r="AB753" s="275">
        <v>0</v>
      </c>
      <c r="AC753" s="204">
        <v>0</v>
      </c>
      <c r="AD753" s="202">
        <v>0</v>
      </c>
      <c r="AE753" s="202">
        <v>0</v>
      </c>
      <c r="AF753" s="276">
        <v>0</v>
      </c>
      <c r="AH753" s="227">
        <f t="shared" si="55"/>
        <v>0</v>
      </c>
      <c r="AI753" s="228">
        <f t="shared" si="56"/>
        <v>0</v>
      </c>
      <c r="AJ753" s="229">
        <f t="shared" si="57"/>
        <v>0</v>
      </c>
      <c r="AN753" s="138"/>
      <c r="AO753" s="138"/>
      <c r="AP753" s="138"/>
      <c r="AQ753" s="138"/>
      <c r="AR753" s="138"/>
      <c r="AS753" s="138"/>
      <c r="AT753" s="138"/>
      <c r="AU753" s="138"/>
    </row>
    <row r="754" spans="1:47" s="139" customFormat="1" ht="13.8" x14ac:dyDescent="0.3">
      <c r="A754" s="277">
        <v>497</v>
      </c>
      <c r="B754" s="211">
        <v>497117091</v>
      </c>
      <c r="C754" s="212" t="s">
        <v>306</v>
      </c>
      <c r="D754" s="211">
        <v>117</v>
      </c>
      <c r="E754" s="212" t="s">
        <v>53</v>
      </c>
      <c r="F754" s="211">
        <v>91</v>
      </c>
      <c r="G754" s="212" t="s">
        <v>52</v>
      </c>
      <c r="H754" s="297">
        <v>1</v>
      </c>
      <c r="I754" s="202">
        <v>9902.131025641027</v>
      </c>
      <c r="J754" s="202">
        <v>12729</v>
      </c>
      <c r="K754" s="202">
        <v>0</v>
      </c>
      <c r="L754" s="202">
        <v>893</v>
      </c>
      <c r="M754" s="279">
        <v>23524.131025641029</v>
      </c>
      <c r="O754" s="281">
        <v>0</v>
      </c>
      <c r="P754" s="282">
        <v>0</v>
      </c>
      <c r="Q754" s="205">
        <v>0.09</v>
      </c>
      <c r="R754" s="205">
        <v>2.7725044696370778E-2</v>
      </c>
      <c r="S754" s="272">
        <f t="shared" si="58"/>
        <v>0</v>
      </c>
      <c r="U754" s="287">
        <v>22631</v>
      </c>
      <c r="V754" s="288">
        <v>0</v>
      </c>
      <c r="W754" s="288">
        <v>0</v>
      </c>
      <c r="X754" s="288">
        <v>0</v>
      </c>
      <c r="Y754" s="288">
        <v>893</v>
      </c>
      <c r="Z754" s="279">
        <f t="shared" si="59"/>
        <v>23524</v>
      </c>
      <c r="AB754" s="275">
        <v>0</v>
      </c>
      <c r="AC754" s="204">
        <v>0</v>
      </c>
      <c r="AD754" s="202">
        <v>0</v>
      </c>
      <c r="AE754" s="202">
        <v>0</v>
      </c>
      <c r="AF754" s="276">
        <v>0</v>
      </c>
      <c r="AH754" s="227">
        <f t="shared" si="55"/>
        <v>0</v>
      </c>
      <c r="AI754" s="228">
        <f t="shared" si="56"/>
        <v>0</v>
      </c>
      <c r="AJ754" s="229">
        <f t="shared" si="57"/>
        <v>0</v>
      </c>
      <c r="AN754" s="138"/>
      <c r="AO754" s="138"/>
      <c r="AP754" s="138"/>
      <c r="AQ754" s="138"/>
      <c r="AR754" s="138"/>
      <c r="AS754" s="138"/>
      <c r="AT754" s="138"/>
      <c r="AU754" s="138"/>
    </row>
    <row r="755" spans="1:47" s="139" customFormat="1" ht="13.8" x14ac:dyDescent="0.3">
      <c r="A755" s="277">
        <v>497</v>
      </c>
      <c r="B755" s="211">
        <v>497117111</v>
      </c>
      <c r="C755" s="212" t="s">
        <v>306</v>
      </c>
      <c r="D755" s="211">
        <v>117</v>
      </c>
      <c r="E755" s="212" t="s">
        <v>53</v>
      </c>
      <c r="F755" s="211">
        <v>111</v>
      </c>
      <c r="G755" s="212" t="s">
        <v>253</v>
      </c>
      <c r="H755" s="297">
        <v>12</v>
      </c>
      <c r="I755" s="202">
        <v>9234</v>
      </c>
      <c r="J755" s="202">
        <v>2718</v>
      </c>
      <c r="K755" s="202">
        <v>0</v>
      </c>
      <c r="L755" s="202">
        <v>893</v>
      </c>
      <c r="M755" s="279">
        <v>12845</v>
      </c>
      <c r="O755" s="281">
        <v>0</v>
      </c>
      <c r="P755" s="282">
        <v>0</v>
      </c>
      <c r="Q755" s="205">
        <v>0.09</v>
      </c>
      <c r="R755" s="205">
        <v>1.9860301235776753E-2</v>
      </c>
      <c r="S755" s="272">
        <f t="shared" si="58"/>
        <v>0</v>
      </c>
      <c r="U755" s="287">
        <v>143424</v>
      </c>
      <c r="V755" s="288">
        <v>0</v>
      </c>
      <c r="W755" s="288">
        <v>0</v>
      </c>
      <c r="X755" s="288">
        <v>0</v>
      </c>
      <c r="Y755" s="288">
        <v>10716</v>
      </c>
      <c r="Z755" s="279">
        <f t="shared" si="59"/>
        <v>154140</v>
      </c>
      <c r="AB755" s="275">
        <v>0</v>
      </c>
      <c r="AC755" s="204">
        <v>0</v>
      </c>
      <c r="AD755" s="202">
        <v>0</v>
      </c>
      <c r="AE755" s="202">
        <v>0</v>
      </c>
      <c r="AF755" s="276">
        <v>0</v>
      </c>
      <c r="AH755" s="227">
        <f t="shared" si="55"/>
        <v>0</v>
      </c>
      <c r="AI755" s="228">
        <f t="shared" si="56"/>
        <v>0</v>
      </c>
      <c r="AJ755" s="229">
        <f t="shared" si="57"/>
        <v>0</v>
      </c>
      <c r="AN755" s="138"/>
      <c r="AO755" s="138"/>
      <c r="AP755" s="138"/>
      <c r="AQ755" s="138"/>
      <c r="AR755" s="138"/>
      <c r="AS755" s="138"/>
      <c r="AT755" s="138"/>
      <c r="AU755" s="138"/>
    </row>
    <row r="756" spans="1:47" s="139" customFormat="1" ht="13.8" x14ac:dyDescent="0.3">
      <c r="A756" s="277">
        <v>497</v>
      </c>
      <c r="B756" s="211">
        <v>497117114</v>
      </c>
      <c r="C756" s="212" t="s">
        <v>306</v>
      </c>
      <c r="D756" s="211">
        <v>117</v>
      </c>
      <c r="E756" s="212" t="s">
        <v>53</v>
      </c>
      <c r="F756" s="211">
        <v>114</v>
      </c>
      <c r="G756" s="212" t="s">
        <v>51</v>
      </c>
      <c r="H756" s="297">
        <v>12</v>
      </c>
      <c r="I756" s="202">
        <v>9766</v>
      </c>
      <c r="J756" s="202">
        <v>2023</v>
      </c>
      <c r="K756" s="202">
        <v>0</v>
      </c>
      <c r="L756" s="202">
        <v>893</v>
      </c>
      <c r="M756" s="279">
        <v>12682</v>
      </c>
      <c r="O756" s="281">
        <v>0</v>
      </c>
      <c r="P756" s="282">
        <v>0</v>
      </c>
      <c r="Q756" s="205">
        <v>0.18</v>
      </c>
      <c r="R756" s="205">
        <v>4.4071545160253092E-2</v>
      </c>
      <c r="S756" s="272">
        <f t="shared" si="58"/>
        <v>0</v>
      </c>
      <c r="U756" s="287">
        <v>141468</v>
      </c>
      <c r="V756" s="288">
        <v>0</v>
      </c>
      <c r="W756" s="288">
        <v>0</v>
      </c>
      <c r="X756" s="288">
        <v>0</v>
      </c>
      <c r="Y756" s="288">
        <v>10716</v>
      </c>
      <c r="Z756" s="279">
        <f t="shared" si="59"/>
        <v>152184</v>
      </c>
      <c r="AB756" s="275">
        <v>0</v>
      </c>
      <c r="AC756" s="204">
        <v>0</v>
      </c>
      <c r="AD756" s="202">
        <v>0</v>
      </c>
      <c r="AE756" s="202">
        <v>0</v>
      </c>
      <c r="AF756" s="276">
        <v>0</v>
      </c>
      <c r="AH756" s="227">
        <f t="shared" si="55"/>
        <v>0</v>
      </c>
      <c r="AI756" s="228">
        <f t="shared" si="56"/>
        <v>0</v>
      </c>
      <c r="AJ756" s="229">
        <f t="shared" si="57"/>
        <v>0</v>
      </c>
      <c r="AN756" s="138"/>
      <c r="AO756" s="138"/>
      <c r="AP756" s="138"/>
      <c r="AQ756" s="138"/>
      <c r="AR756" s="138"/>
      <c r="AS756" s="138"/>
      <c r="AT756" s="138"/>
      <c r="AU756" s="138"/>
    </row>
    <row r="757" spans="1:47" s="139" customFormat="1" ht="13.8" x14ac:dyDescent="0.3">
      <c r="A757" s="277">
        <v>497</v>
      </c>
      <c r="B757" s="211">
        <v>497117117</v>
      </c>
      <c r="C757" s="212" t="s">
        <v>306</v>
      </c>
      <c r="D757" s="211">
        <v>117</v>
      </c>
      <c r="E757" s="212" t="s">
        <v>53</v>
      </c>
      <c r="F757" s="211">
        <v>117</v>
      </c>
      <c r="G757" s="212" t="s">
        <v>53</v>
      </c>
      <c r="H757" s="297">
        <v>31</v>
      </c>
      <c r="I757" s="202">
        <v>9119</v>
      </c>
      <c r="J757" s="202">
        <v>4108</v>
      </c>
      <c r="K757" s="202">
        <v>0</v>
      </c>
      <c r="L757" s="202">
        <v>893</v>
      </c>
      <c r="M757" s="279">
        <v>14120</v>
      </c>
      <c r="O757" s="281">
        <v>0</v>
      </c>
      <c r="P757" s="282">
        <v>0</v>
      </c>
      <c r="Q757" s="205">
        <v>0.09</v>
      </c>
      <c r="R757" s="205">
        <v>6.6831140926756058E-2</v>
      </c>
      <c r="S757" s="272">
        <f t="shared" si="58"/>
        <v>0</v>
      </c>
      <c r="U757" s="287">
        <v>410037</v>
      </c>
      <c r="V757" s="288">
        <v>0</v>
      </c>
      <c r="W757" s="288">
        <v>0</v>
      </c>
      <c r="X757" s="288">
        <v>0</v>
      </c>
      <c r="Y757" s="288">
        <v>27683</v>
      </c>
      <c r="Z757" s="279">
        <f t="shared" si="59"/>
        <v>437720</v>
      </c>
      <c r="AB757" s="275">
        <v>0</v>
      </c>
      <c r="AC757" s="204">
        <v>0</v>
      </c>
      <c r="AD757" s="202">
        <v>0</v>
      </c>
      <c r="AE757" s="202">
        <v>0</v>
      </c>
      <c r="AF757" s="276">
        <v>0</v>
      </c>
      <c r="AH757" s="227">
        <f t="shared" si="55"/>
        <v>0</v>
      </c>
      <c r="AI757" s="228">
        <f t="shared" si="56"/>
        <v>0</v>
      </c>
      <c r="AJ757" s="229">
        <f t="shared" si="57"/>
        <v>0</v>
      </c>
      <c r="AN757" s="138"/>
      <c r="AO757" s="138"/>
      <c r="AP757" s="138"/>
      <c r="AQ757" s="138"/>
      <c r="AR757" s="138"/>
      <c r="AS757" s="138"/>
      <c r="AT757" s="138"/>
      <c r="AU757" s="138"/>
    </row>
    <row r="758" spans="1:47" s="139" customFormat="1" ht="13.8" x14ac:dyDescent="0.3">
      <c r="A758" s="277">
        <v>497</v>
      </c>
      <c r="B758" s="211">
        <v>497117137</v>
      </c>
      <c r="C758" s="212" t="s">
        <v>306</v>
      </c>
      <c r="D758" s="211">
        <v>117</v>
      </c>
      <c r="E758" s="212" t="s">
        <v>53</v>
      </c>
      <c r="F758" s="211">
        <v>137</v>
      </c>
      <c r="G758" s="212" t="s">
        <v>210</v>
      </c>
      <c r="H758" s="297">
        <v>34.5</v>
      </c>
      <c r="I758" s="202">
        <v>9768</v>
      </c>
      <c r="J758" s="202">
        <v>15</v>
      </c>
      <c r="K758" s="202">
        <v>0</v>
      </c>
      <c r="L758" s="202">
        <v>893</v>
      </c>
      <c r="M758" s="279">
        <v>10676</v>
      </c>
      <c r="O758" s="281">
        <v>0</v>
      </c>
      <c r="P758" s="282">
        <v>0</v>
      </c>
      <c r="Q758" s="205">
        <v>0.18</v>
      </c>
      <c r="R758" s="205">
        <v>0.12502659225609097</v>
      </c>
      <c r="S758" s="272">
        <f t="shared" si="58"/>
        <v>0</v>
      </c>
      <c r="U758" s="287">
        <v>337516</v>
      </c>
      <c r="V758" s="288">
        <v>0</v>
      </c>
      <c r="W758" s="288">
        <v>0</v>
      </c>
      <c r="X758" s="288">
        <v>0</v>
      </c>
      <c r="Y758" s="288">
        <v>30811</v>
      </c>
      <c r="Z758" s="279">
        <f t="shared" si="59"/>
        <v>368327</v>
      </c>
      <c r="AB758" s="275">
        <v>0</v>
      </c>
      <c r="AC758" s="204">
        <v>0</v>
      </c>
      <c r="AD758" s="202">
        <v>0</v>
      </c>
      <c r="AE758" s="202">
        <v>0</v>
      </c>
      <c r="AF758" s="276">
        <v>0</v>
      </c>
      <c r="AH758" s="227">
        <f t="shared" si="55"/>
        <v>0</v>
      </c>
      <c r="AI758" s="228">
        <f t="shared" si="56"/>
        <v>0</v>
      </c>
      <c r="AJ758" s="229">
        <f t="shared" si="57"/>
        <v>0</v>
      </c>
      <c r="AN758" s="138"/>
      <c r="AO758" s="138"/>
      <c r="AP758" s="138"/>
      <c r="AQ758" s="138"/>
      <c r="AR758" s="138"/>
      <c r="AS758" s="138"/>
      <c r="AT758" s="138"/>
      <c r="AU758" s="138"/>
    </row>
    <row r="759" spans="1:47" s="139" customFormat="1" ht="13.8" x14ac:dyDescent="0.3">
      <c r="A759" s="277">
        <v>497</v>
      </c>
      <c r="B759" s="211">
        <v>497117154</v>
      </c>
      <c r="C759" s="212" t="s">
        <v>306</v>
      </c>
      <c r="D759" s="211">
        <v>117</v>
      </c>
      <c r="E759" s="212" t="s">
        <v>53</v>
      </c>
      <c r="F759" s="211">
        <v>154</v>
      </c>
      <c r="G759" s="212" t="s">
        <v>309</v>
      </c>
      <c r="H759" s="297">
        <v>5</v>
      </c>
      <c r="I759" s="202">
        <v>8749</v>
      </c>
      <c r="J759" s="202">
        <v>10924</v>
      </c>
      <c r="K759" s="202">
        <v>0</v>
      </c>
      <c r="L759" s="202">
        <v>893</v>
      </c>
      <c r="M759" s="279">
        <v>20566</v>
      </c>
      <c r="O759" s="281">
        <v>0</v>
      </c>
      <c r="P759" s="282">
        <v>0</v>
      </c>
      <c r="Q759" s="205">
        <v>0.09</v>
      </c>
      <c r="R759" s="205">
        <v>4.1666409339866511E-2</v>
      </c>
      <c r="S759" s="272">
        <f t="shared" si="58"/>
        <v>0</v>
      </c>
      <c r="U759" s="287">
        <v>98365</v>
      </c>
      <c r="V759" s="288">
        <v>0</v>
      </c>
      <c r="W759" s="288">
        <v>0</v>
      </c>
      <c r="X759" s="288">
        <v>0</v>
      </c>
      <c r="Y759" s="288">
        <v>4465</v>
      </c>
      <c r="Z759" s="279">
        <f t="shared" si="59"/>
        <v>102830</v>
      </c>
      <c r="AB759" s="275">
        <v>0</v>
      </c>
      <c r="AC759" s="204">
        <v>0</v>
      </c>
      <c r="AD759" s="202">
        <v>0</v>
      </c>
      <c r="AE759" s="202">
        <v>0</v>
      </c>
      <c r="AF759" s="276">
        <v>0</v>
      </c>
      <c r="AH759" s="227">
        <f t="shared" si="55"/>
        <v>0</v>
      </c>
      <c r="AI759" s="228">
        <f t="shared" si="56"/>
        <v>0</v>
      </c>
      <c r="AJ759" s="229">
        <f t="shared" si="57"/>
        <v>0</v>
      </c>
      <c r="AN759" s="138"/>
      <c r="AO759" s="138"/>
      <c r="AP759" s="138"/>
      <c r="AQ759" s="138"/>
      <c r="AR759" s="138"/>
      <c r="AS759" s="138"/>
      <c r="AT759" s="138"/>
      <c r="AU759" s="138"/>
    </row>
    <row r="760" spans="1:47" s="139" customFormat="1" ht="13.8" x14ac:dyDescent="0.3">
      <c r="A760" s="277">
        <v>497</v>
      </c>
      <c r="B760" s="211">
        <v>497117159</v>
      </c>
      <c r="C760" s="212" t="s">
        <v>306</v>
      </c>
      <c r="D760" s="211">
        <v>117</v>
      </c>
      <c r="E760" s="212" t="s">
        <v>53</v>
      </c>
      <c r="F760" s="211">
        <v>159</v>
      </c>
      <c r="G760" s="212" t="s">
        <v>172</v>
      </c>
      <c r="H760" s="297">
        <v>6</v>
      </c>
      <c r="I760" s="202">
        <v>10532</v>
      </c>
      <c r="J760" s="202">
        <v>4807</v>
      </c>
      <c r="K760" s="202">
        <v>0</v>
      </c>
      <c r="L760" s="202">
        <v>893</v>
      </c>
      <c r="M760" s="279">
        <v>16232</v>
      </c>
      <c r="O760" s="281">
        <v>0</v>
      </c>
      <c r="P760" s="282">
        <v>0</v>
      </c>
      <c r="Q760" s="205">
        <v>0.09</v>
      </c>
      <c r="R760" s="205">
        <v>4.3907909580982772E-3</v>
      </c>
      <c r="S760" s="272">
        <f t="shared" si="58"/>
        <v>0</v>
      </c>
      <c r="U760" s="287">
        <v>92034</v>
      </c>
      <c r="V760" s="288">
        <v>0</v>
      </c>
      <c r="W760" s="288">
        <v>0</v>
      </c>
      <c r="X760" s="288">
        <v>0</v>
      </c>
      <c r="Y760" s="288">
        <v>5358</v>
      </c>
      <c r="Z760" s="279">
        <f t="shared" si="59"/>
        <v>97392</v>
      </c>
      <c r="AB760" s="275">
        <v>0</v>
      </c>
      <c r="AC760" s="204">
        <v>0</v>
      </c>
      <c r="AD760" s="202">
        <v>0</v>
      </c>
      <c r="AE760" s="202">
        <v>0</v>
      </c>
      <c r="AF760" s="276">
        <v>0</v>
      </c>
      <c r="AH760" s="227">
        <f t="shared" si="55"/>
        <v>0</v>
      </c>
      <c r="AI760" s="228">
        <f t="shared" si="56"/>
        <v>0</v>
      </c>
      <c r="AJ760" s="229">
        <f t="shared" si="57"/>
        <v>0</v>
      </c>
      <c r="AN760" s="138"/>
      <c r="AO760" s="138"/>
      <c r="AP760" s="138"/>
      <c r="AQ760" s="138"/>
      <c r="AR760" s="138"/>
      <c r="AS760" s="138"/>
      <c r="AT760" s="138"/>
      <c r="AU760" s="138"/>
    </row>
    <row r="761" spans="1:47" s="139" customFormat="1" ht="13.8" x14ac:dyDescent="0.3">
      <c r="A761" s="277">
        <v>497</v>
      </c>
      <c r="B761" s="211">
        <v>497117210</v>
      </c>
      <c r="C761" s="212" t="s">
        <v>306</v>
      </c>
      <c r="D761" s="211">
        <v>117</v>
      </c>
      <c r="E761" s="212" t="s">
        <v>53</v>
      </c>
      <c r="F761" s="211">
        <v>210</v>
      </c>
      <c r="G761" s="212" t="s">
        <v>54</v>
      </c>
      <c r="H761" s="297">
        <v>59</v>
      </c>
      <c r="I761" s="202">
        <v>8909</v>
      </c>
      <c r="J761" s="202">
        <v>2858</v>
      </c>
      <c r="K761" s="202">
        <v>0</v>
      </c>
      <c r="L761" s="202">
        <v>893</v>
      </c>
      <c r="M761" s="279">
        <v>12660</v>
      </c>
      <c r="O761" s="281">
        <v>0</v>
      </c>
      <c r="P761" s="282">
        <v>0</v>
      </c>
      <c r="Q761" s="205">
        <v>0.09</v>
      </c>
      <c r="R761" s="205">
        <v>6.4299725287241705E-2</v>
      </c>
      <c r="S761" s="272">
        <f t="shared" si="58"/>
        <v>0</v>
      </c>
      <c r="U761" s="287">
        <v>694253</v>
      </c>
      <c r="V761" s="288">
        <v>0</v>
      </c>
      <c r="W761" s="288">
        <v>0</v>
      </c>
      <c r="X761" s="288">
        <v>0</v>
      </c>
      <c r="Y761" s="288">
        <v>52687</v>
      </c>
      <c r="Z761" s="279">
        <f t="shared" si="59"/>
        <v>746940</v>
      </c>
      <c r="AB761" s="275">
        <v>0</v>
      </c>
      <c r="AC761" s="204">
        <v>0</v>
      </c>
      <c r="AD761" s="202">
        <v>0</v>
      </c>
      <c r="AE761" s="202">
        <v>0</v>
      </c>
      <c r="AF761" s="276">
        <v>0</v>
      </c>
      <c r="AH761" s="227">
        <f t="shared" si="55"/>
        <v>0</v>
      </c>
      <c r="AI761" s="228">
        <f t="shared" si="56"/>
        <v>0</v>
      </c>
      <c r="AJ761" s="229">
        <f t="shared" si="57"/>
        <v>0</v>
      </c>
      <c r="AN761" s="138"/>
      <c r="AO761" s="138"/>
      <c r="AP761" s="138"/>
      <c r="AQ761" s="138"/>
      <c r="AR761" s="138"/>
      <c r="AS761" s="138"/>
      <c r="AT761" s="138"/>
      <c r="AU761" s="138"/>
    </row>
    <row r="762" spans="1:47" s="139" customFormat="1" ht="13.8" x14ac:dyDescent="0.3">
      <c r="A762" s="277">
        <v>497</v>
      </c>
      <c r="B762" s="211">
        <v>497117223</v>
      </c>
      <c r="C762" s="212" t="s">
        <v>306</v>
      </c>
      <c r="D762" s="211">
        <v>117</v>
      </c>
      <c r="E762" s="212" t="s">
        <v>53</v>
      </c>
      <c r="F762" s="211">
        <v>223</v>
      </c>
      <c r="G762" s="212" t="s">
        <v>310</v>
      </c>
      <c r="H762" s="297">
        <v>4</v>
      </c>
      <c r="I762" s="202">
        <v>8749</v>
      </c>
      <c r="J762" s="202">
        <v>1164</v>
      </c>
      <c r="K762" s="202">
        <v>0</v>
      </c>
      <c r="L762" s="202">
        <v>893</v>
      </c>
      <c r="M762" s="279">
        <v>10806</v>
      </c>
      <c r="O762" s="281">
        <v>0</v>
      </c>
      <c r="P762" s="282">
        <v>0</v>
      </c>
      <c r="Q762" s="205">
        <v>0.18</v>
      </c>
      <c r="R762" s="205">
        <v>4.9892984320748643E-3</v>
      </c>
      <c r="S762" s="272">
        <f t="shared" si="58"/>
        <v>0</v>
      </c>
      <c r="U762" s="287">
        <v>39652</v>
      </c>
      <c r="V762" s="288">
        <v>0</v>
      </c>
      <c r="W762" s="288">
        <v>0</v>
      </c>
      <c r="X762" s="288">
        <v>0</v>
      </c>
      <c r="Y762" s="288">
        <v>3572</v>
      </c>
      <c r="Z762" s="279">
        <f t="shared" si="59"/>
        <v>43224</v>
      </c>
      <c r="AB762" s="275">
        <v>0</v>
      </c>
      <c r="AC762" s="204">
        <v>0</v>
      </c>
      <c r="AD762" s="202">
        <v>0</v>
      </c>
      <c r="AE762" s="202">
        <v>0</v>
      </c>
      <c r="AF762" s="276">
        <v>0</v>
      </c>
      <c r="AH762" s="227">
        <f t="shared" si="55"/>
        <v>0</v>
      </c>
      <c r="AI762" s="228">
        <f t="shared" si="56"/>
        <v>0</v>
      </c>
      <c r="AJ762" s="229">
        <f t="shared" si="57"/>
        <v>0</v>
      </c>
      <c r="AN762" s="138"/>
      <c r="AO762" s="138"/>
      <c r="AP762" s="138"/>
      <c r="AQ762" s="138"/>
      <c r="AR762" s="138"/>
      <c r="AS762" s="138"/>
      <c r="AT762" s="138"/>
      <c r="AU762" s="138"/>
    </row>
    <row r="763" spans="1:47" s="139" customFormat="1" ht="13.8" x14ac:dyDescent="0.3">
      <c r="A763" s="277">
        <v>497</v>
      </c>
      <c r="B763" s="211">
        <v>497117272</v>
      </c>
      <c r="C763" s="212" t="s">
        <v>306</v>
      </c>
      <c r="D763" s="211">
        <v>117</v>
      </c>
      <c r="E763" s="212" t="s">
        <v>53</v>
      </c>
      <c r="F763" s="211">
        <v>272</v>
      </c>
      <c r="G763" s="212" t="s">
        <v>312</v>
      </c>
      <c r="H763" s="297">
        <v>3</v>
      </c>
      <c r="I763" s="202">
        <v>8749</v>
      </c>
      <c r="J763" s="202">
        <v>11000</v>
      </c>
      <c r="K763" s="202">
        <v>0</v>
      </c>
      <c r="L763" s="202">
        <v>893</v>
      </c>
      <c r="M763" s="279">
        <v>20642</v>
      </c>
      <c r="O763" s="281">
        <v>0</v>
      </c>
      <c r="P763" s="282">
        <v>0</v>
      </c>
      <c r="Q763" s="205">
        <v>0.09</v>
      </c>
      <c r="R763" s="205">
        <v>2.2198508754774634E-2</v>
      </c>
      <c r="S763" s="272">
        <f t="shared" si="58"/>
        <v>0</v>
      </c>
      <c r="U763" s="287">
        <v>59247</v>
      </c>
      <c r="V763" s="288">
        <v>0</v>
      </c>
      <c r="W763" s="288">
        <v>0</v>
      </c>
      <c r="X763" s="288">
        <v>0</v>
      </c>
      <c r="Y763" s="288">
        <v>2679</v>
      </c>
      <c r="Z763" s="279">
        <f t="shared" si="59"/>
        <v>61926</v>
      </c>
      <c r="AB763" s="275">
        <v>0</v>
      </c>
      <c r="AC763" s="204">
        <v>0</v>
      </c>
      <c r="AD763" s="202">
        <v>0</v>
      </c>
      <c r="AE763" s="202">
        <v>0</v>
      </c>
      <c r="AF763" s="276">
        <v>0</v>
      </c>
      <c r="AH763" s="227">
        <f t="shared" si="55"/>
        <v>0</v>
      </c>
      <c r="AI763" s="228">
        <f t="shared" si="56"/>
        <v>0</v>
      </c>
      <c r="AJ763" s="229">
        <f t="shared" si="57"/>
        <v>0</v>
      </c>
      <c r="AN763" s="138"/>
      <c r="AO763" s="138"/>
      <c r="AP763" s="138"/>
      <c r="AQ763" s="138"/>
      <c r="AR763" s="138"/>
      <c r="AS763" s="138"/>
      <c r="AT763" s="138"/>
      <c r="AU763" s="138"/>
    </row>
    <row r="764" spans="1:47" s="139" customFormat="1" ht="13.8" x14ac:dyDescent="0.3">
      <c r="A764" s="277">
        <v>497</v>
      </c>
      <c r="B764" s="211">
        <v>497117278</v>
      </c>
      <c r="C764" s="212" t="s">
        <v>306</v>
      </c>
      <c r="D764" s="211">
        <v>117</v>
      </c>
      <c r="E764" s="212" t="s">
        <v>53</v>
      </c>
      <c r="F764" s="211">
        <v>278</v>
      </c>
      <c r="G764" s="212" t="s">
        <v>212</v>
      </c>
      <c r="H764" s="297">
        <v>40</v>
      </c>
      <c r="I764" s="202">
        <v>9424</v>
      </c>
      <c r="J764" s="202">
        <v>2515</v>
      </c>
      <c r="K764" s="202">
        <v>0</v>
      </c>
      <c r="L764" s="202">
        <v>893</v>
      </c>
      <c r="M764" s="279">
        <v>12832</v>
      </c>
      <c r="O764" s="281">
        <v>0</v>
      </c>
      <c r="P764" s="282">
        <v>0</v>
      </c>
      <c r="Q764" s="205">
        <v>0.09</v>
      </c>
      <c r="R764" s="205">
        <v>5.4729339500858079E-2</v>
      </c>
      <c r="S764" s="272">
        <f t="shared" si="58"/>
        <v>0</v>
      </c>
      <c r="U764" s="287">
        <v>477560</v>
      </c>
      <c r="V764" s="288">
        <v>0</v>
      </c>
      <c r="W764" s="288">
        <v>0</v>
      </c>
      <c r="X764" s="288">
        <v>0</v>
      </c>
      <c r="Y764" s="288">
        <v>35720</v>
      </c>
      <c r="Z764" s="279">
        <f t="shared" si="59"/>
        <v>513280</v>
      </c>
      <c r="AB764" s="275">
        <v>0</v>
      </c>
      <c r="AC764" s="204">
        <v>0</v>
      </c>
      <c r="AD764" s="202">
        <v>0</v>
      </c>
      <c r="AE764" s="202">
        <v>0</v>
      </c>
      <c r="AF764" s="276">
        <v>0</v>
      </c>
      <c r="AH764" s="227">
        <f t="shared" si="55"/>
        <v>0</v>
      </c>
      <c r="AI764" s="228">
        <f t="shared" si="56"/>
        <v>0</v>
      </c>
      <c r="AJ764" s="229">
        <f t="shared" si="57"/>
        <v>0</v>
      </c>
      <c r="AN764" s="138"/>
      <c r="AO764" s="138"/>
      <c r="AP764" s="138"/>
      <c r="AQ764" s="138"/>
      <c r="AR764" s="138"/>
      <c r="AS764" s="138"/>
      <c r="AT764" s="138"/>
      <c r="AU764" s="138"/>
    </row>
    <row r="765" spans="1:47" s="139" customFormat="1" ht="13.8" x14ac:dyDescent="0.3">
      <c r="A765" s="277">
        <v>497</v>
      </c>
      <c r="B765" s="211">
        <v>497117281</v>
      </c>
      <c r="C765" s="212" t="s">
        <v>306</v>
      </c>
      <c r="D765" s="211">
        <v>117</v>
      </c>
      <c r="E765" s="212" t="s">
        <v>53</v>
      </c>
      <c r="F765" s="211">
        <v>281</v>
      </c>
      <c r="G765" s="212" t="s">
        <v>169</v>
      </c>
      <c r="H765" s="297">
        <v>66</v>
      </c>
      <c r="I765" s="202">
        <v>11456</v>
      </c>
      <c r="J765" s="202">
        <v>0</v>
      </c>
      <c r="K765" s="202">
        <v>0</v>
      </c>
      <c r="L765" s="202">
        <v>893</v>
      </c>
      <c r="M765" s="279">
        <v>12349</v>
      </c>
      <c r="O765" s="281">
        <v>0</v>
      </c>
      <c r="P765" s="282">
        <v>0</v>
      </c>
      <c r="Q765" s="205">
        <v>0.18</v>
      </c>
      <c r="R765" s="205">
        <v>0.12319189346422224</v>
      </c>
      <c r="S765" s="272">
        <f t="shared" si="58"/>
        <v>0</v>
      </c>
      <c r="U765" s="287">
        <v>756096</v>
      </c>
      <c r="V765" s="288">
        <v>0</v>
      </c>
      <c r="W765" s="288">
        <v>0</v>
      </c>
      <c r="X765" s="288">
        <v>0</v>
      </c>
      <c r="Y765" s="288">
        <v>58938</v>
      </c>
      <c r="Z765" s="279">
        <f t="shared" si="59"/>
        <v>815034</v>
      </c>
      <c r="AB765" s="275">
        <v>0</v>
      </c>
      <c r="AC765" s="204">
        <v>0</v>
      </c>
      <c r="AD765" s="202">
        <v>0</v>
      </c>
      <c r="AE765" s="202">
        <v>0</v>
      </c>
      <c r="AF765" s="276">
        <v>0</v>
      </c>
      <c r="AH765" s="227">
        <f t="shared" si="55"/>
        <v>0</v>
      </c>
      <c r="AI765" s="228">
        <f t="shared" si="56"/>
        <v>0</v>
      </c>
      <c r="AJ765" s="229">
        <f t="shared" si="57"/>
        <v>0</v>
      </c>
      <c r="AN765" s="138"/>
      <c r="AO765" s="138"/>
      <c r="AP765" s="138"/>
      <c r="AQ765" s="138"/>
      <c r="AR765" s="138"/>
      <c r="AS765" s="138"/>
      <c r="AT765" s="138"/>
      <c r="AU765" s="138"/>
    </row>
    <row r="766" spans="1:47" s="139" customFormat="1" ht="13.8" x14ac:dyDescent="0.3">
      <c r="A766" s="277">
        <v>497</v>
      </c>
      <c r="B766" s="211">
        <v>497117325</v>
      </c>
      <c r="C766" s="212" t="s">
        <v>306</v>
      </c>
      <c r="D766" s="211">
        <v>117</v>
      </c>
      <c r="E766" s="212" t="s">
        <v>53</v>
      </c>
      <c r="F766" s="211">
        <v>325</v>
      </c>
      <c r="G766" s="212" t="s">
        <v>220</v>
      </c>
      <c r="H766" s="297">
        <v>7</v>
      </c>
      <c r="I766" s="202">
        <v>10300</v>
      </c>
      <c r="J766" s="202">
        <v>1428</v>
      </c>
      <c r="K766" s="202">
        <v>0</v>
      </c>
      <c r="L766" s="202">
        <v>893</v>
      </c>
      <c r="M766" s="279">
        <v>12621</v>
      </c>
      <c r="O766" s="281">
        <v>0</v>
      </c>
      <c r="P766" s="282">
        <v>0</v>
      </c>
      <c r="Q766" s="205">
        <v>0.09</v>
      </c>
      <c r="R766" s="205">
        <v>1.1318693884157795E-2</v>
      </c>
      <c r="S766" s="272">
        <f t="shared" si="58"/>
        <v>0</v>
      </c>
      <c r="U766" s="287">
        <v>82096</v>
      </c>
      <c r="V766" s="288">
        <v>0</v>
      </c>
      <c r="W766" s="288">
        <v>0</v>
      </c>
      <c r="X766" s="288">
        <v>0</v>
      </c>
      <c r="Y766" s="288">
        <v>6251</v>
      </c>
      <c r="Z766" s="279">
        <f t="shared" si="59"/>
        <v>88347</v>
      </c>
      <c r="AB766" s="275">
        <v>0</v>
      </c>
      <c r="AC766" s="204">
        <v>0</v>
      </c>
      <c r="AD766" s="202">
        <v>0</v>
      </c>
      <c r="AE766" s="202">
        <v>0</v>
      </c>
      <c r="AF766" s="276">
        <v>0</v>
      </c>
      <c r="AH766" s="227">
        <f t="shared" si="55"/>
        <v>0</v>
      </c>
      <c r="AI766" s="228">
        <f t="shared" si="56"/>
        <v>0</v>
      </c>
      <c r="AJ766" s="229">
        <f t="shared" si="57"/>
        <v>0</v>
      </c>
      <c r="AN766" s="138"/>
      <c r="AO766" s="138"/>
      <c r="AP766" s="138"/>
      <c r="AQ766" s="138"/>
      <c r="AR766" s="138"/>
      <c r="AS766" s="138"/>
      <c r="AT766" s="138"/>
      <c r="AU766" s="138"/>
    </row>
    <row r="767" spans="1:47" s="139" customFormat="1" ht="13.8" x14ac:dyDescent="0.3">
      <c r="A767" s="277">
        <v>497</v>
      </c>
      <c r="B767" s="211">
        <v>497117327</v>
      </c>
      <c r="C767" s="212" t="s">
        <v>306</v>
      </c>
      <c r="D767" s="211">
        <v>117</v>
      </c>
      <c r="E767" s="212" t="s">
        <v>53</v>
      </c>
      <c r="F767" s="211">
        <v>327</v>
      </c>
      <c r="G767" s="212" t="s">
        <v>213</v>
      </c>
      <c r="H767" s="297">
        <v>2</v>
      </c>
      <c r="I767" s="202">
        <v>8636</v>
      </c>
      <c r="J767" s="202">
        <v>7215</v>
      </c>
      <c r="K767" s="202">
        <v>0</v>
      </c>
      <c r="L767" s="202">
        <v>893</v>
      </c>
      <c r="M767" s="279">
        <v>16744</v>
      </c>
      <c r="O767" s="281">
        <v>0</v>
      </c>
      <c r="P767" s="282">
        <v>0</v>
      </c>
      <c r="Q767" s="205">
        <v>0.09</v>
      </c>
      <c r="R767" s="205">
        <v>2.5081781063744098E-2</v>
      </c>
      <c r="S767" s="272">
        <f t="shared" si="58"/>
        <v>0</v>
      </c>
      <c r="U767" s="287">
        <v>31702</v>
      </c>
      <c r="V767" s="288">
        <v>0</v>
      </c>
      <c r="W767" s="288">
        <v>0</v>
      </c>
      <c r="X767" s="288">
        <v>0</v>
      </c>
      <c r="Y767" s="288">
        <v>1786</v>
      </c>
      <c r="Z767" s="279">
        <f t="shared" si="59"/>
        <v>33488</v>
      </c>
      <c r="AB767" s="275">
        <v>0</v>
      </c>
      <c r="AC767" s="204">
        <v>0</v>
      </c>
      <c r="AD767" s="202">
        <v>0</v>
      </c>
      <c r="AE767" s="202">
        <v>0</v>
      </c>
      <c r="AF767" s="276">
        <v>0</v>
      </c>
      <c r="AH767" s="227">
        <f t="shared" si="55"/>
        <v>0</v>
      </c>
      <c r="AI767" s="228">
        <f t="shared" si="56"/>
        <v>0</v>
      </c>
      <c r="AJ767" s="229">
        <f t="shared" si="57"/>
        <v>0</v>
      </c>
      <c r="AN767" s="138"/>
      <c r="AO767" s="138"/>
      <c r="AP767" s="138"/>
      <c r="AQ767" s="138"/>
      <c r="AR767" s="138"/>
      <c r="AS767" s="138"/>
      <c r="AT767" s="138"/>
      <c r="AU767" s="138"/>
    </row>
    <row r="768" spans="1:47" s="139" customFormat="1" ht="13.8" x14ac:dyDescent="0.3">
      <c r="A768" s="277">
        <v>497</v>
      </c>
      <c r="B768" s="211">
        <v>497117332</v>
      </c>
      <c r="C768" s="212" t="s">
        <v>306</v>
      </c>
      <c r="D768" s="211">
        <v>117</v>
      </c>
      <c r="E768" s="212" t="s">
        <v>53</v>
      </c>
      <c r="F768" s="211">
        <v>332</v>
      </c>
      <c r="G768" s="212" t="s">
        <v>221</v>
      </c>
      <c r="H768" s="297">
        <v>2</v>
      </c>
      <c r="I768" s="202">
        <v>8749</v>
      </c>
      <c r="J768" s="202">
        <v>810</v>
      </c>
      <c r="K768" s="202">
        <v>0</v>
      </c>
      <c r="L768" s="202">
        <v>893</v>
      </c>
      <c r="M768" s="279">
        <v>10452</v>
      </c>
      <c r="O768" s="281">
        <v>0</v>
      </c>
      <c r="P768" s="282">
        <v>0</v>
      </c>
      <c r="Q768" s="205">
        <v>0.09</v>
      </c>
      <c r="R768" s="205">
        <v>1.6648563963842521E-2</v>
      </c>
      <c r="S768" s="272">
        <f t="shared" si="58"/>
        <v>0</v>
      </c>
      <c r="U768" s="287">
        <v>19118</v>
      </c>
      <c r="V768" s="288">
        <v>0</v>
      </c>
      <c r="W768" s="288">
        <v>0</v>
      </c>
      <c r="X768" s="288">
        <v>0</v>
      </c>
      <c r="Y768" s="288">
        <v>1786</v>
      </c>
      <c r="Z768" s="279">
        <f t="shared" si="59"/>
        <v>20904</v>
      </c>
      <c r="AB768" s="275">
        <v>0</v>
      </c>
      <c r="AC768" s="204">
        <v>0</v>
      </c>
      <c r="AD768" s="202">
        <v>0</v>
      </c>
      <c r="AE768" s="202">
        <v>0</v>
      </c>
      <c r="AF768" s="276">
        <v>0</v>
      </c>
      <c r="AH768" s="227">
        <f t="shared" si="55"/>
        <v>0</v>
      </c>
      <c r="AI768" s="228">
        <f t="shared" si="56"/>
        <v>0</v>
      </c>
      <c r="AJ768" s="229">
        <f t="shared" si="57"/>
        <v>0</v>
      </c>
      <c r="AN768" s="138"/>
      <c r="AO768" s="138"/>
      <c r="AP768" s="138"/>
      <c r="AQ768" s="138"/>
      <c r="AR768" s="138"/>
      <c r="AS768" s="138"/>
      <c r="AT768" s="138"/>
      <c r="AU768" s="138"/>
    </row>
    <row r="769" spans="1:47" s="139" customFormat="1" ht="13.8" x14ac:dyDescent="0.3">
      <c r="A769" s="277">
        <v>497</v>
      </c>
      <c r="B769" s="211">
        <v>497117340</v>
      </c>
      <c r="C769" s="212" t="s">
        <v>306</v>
      </c>
      <c r="D769" s="211">
        <v>117</v>
      </c>
      <c r="E769" s="212" t="s">
        <v>53</v>
      </c>
      <c r="F769" s="211">
        <v>340</v>
      </c>
      <c r="G769" s="212" t="s">
        <v>215</v>
      </c>
      <c r="H769" s="297">
        <v>3.5</v>
      </c>
      <c r="I769" s="202">
        <v>8749</v>
      </c>
      <c r="J769" s="202">
        <v>4167</v>
      </c>
      <c r="K769" s="202">
        <v>0</v>
      </c>
      <c r="L769" s="202">
        <v>893</v>
      </c>
      <c r="M769" s="279">
        <v>13809</v>
      </c>
      <c r="O769" s="281">
        <v>0</v>
      </c>
      <c r="P769" s="282">
        <v>0</v>
      </c>
      <c r="Q769" s="205">
        <v>0.09</v>
      </c>
      <c r="R769" s="205">
        <v>6.6566433026460897E-2</v>
      </c>
      <c r="S769" s="272">
        <f t="shared" si="58"/>
        <v>0</v>
      </c>
      <c r="U769" s="287">
        <v>45206</v>
      </c>
      <c r="V769" s="288">
        <v>0</v>
      </c>
      <c r="W769" s="288">
        <v>0</v>
      </c>
      <c r="X769" s="288">
        <v>0</v>
      </c>
      <c r="Y769" s="288">
        <v>3127</v>
      </c>
      <c r="Z769" s="279">
        <f t="shared" si="59"/>
        <v>48333</v>
      </c>
      <c r="AB769" s="275">
        <v>0</v>
      </c>
      <c r="AC769" s="204">
        <v>0</v>
      </c>
      <c r="AD769" s="202">
        <v>0</v>
      </c>
      <c r="AE769" s="202">
        <v>0</v>
      </c>
      <c r="AF769" s="276">
        <v>0</v>
      </c>
      <c r="AH769" s="227">
        <f t="shared" si="55"/>
        <v>0</v>
      </c>
      <c r="AI769" s="228">
        <f t="shared" si="56"/>
        <v>0</v>
      </c>
      <c r="AJ769" s="229">
        <f t="shared" si="57"/>
        <v>0</v>
      </c>
      <c r="AN769" s="138"/>
      <c r="AO769" s="138"/>
      <c r="AP769" s="138"/>
      <c r="AQ769" s="138"/>
      <c r="AR769" s="138"/>
      <c r="AS769" s="138"/>
      <c r="AT769" s="138"/>
      <c r="AU769" s="138"/>
    </row>
    <row r="770" spans="1:47" s="139" customFormat="1" ht="13.8" x14ac:dyDescent="0.3">
      <c r="A770" s="277">
        <v>497</v>
      </c>
      <c r="B770" s="211">
        <v>497117605</v>
      </c>
      <c r="C770" s="212" t="s">
        <v>306</v>
      </c>
      <c r="D770" s="211">
        <v>117</v>
      </c>
      <c r="E770" s="212" t="s">
        <v>53</v>
      </c>
      <c r="F770" s="211">
        <v>605</v>
      </c>
      <c r="G770" s="212" t="s">
        <v>216</v>
      </c>
      <c r="H770" s="297">
        <v>42</v>
      </c>
      <c r="I770" s="202">
        <v>9464</v>
      </c>
      <c r="J770" s="202">
        <v>7057</v>
      </c>
      <c r="K770" s="202">
        <v>0</v>
      </c>
      <c r="L770" s="202">
        <v>893</v>
      </c>
      <c r="M770" s="279">
        <v>17414</v>
      </c>
      <c r="O770" s="281">
        <v>0</v>
      </c>
      <c r="P770" s="282">
        <v>0</v>
      </c>
      <c r="Q770" s="205">
        <v>0.09</v>
      </c>
      <c r="R770" s="205">
        <v>5.4982757379932613E-2</v>
      </c>
      <c r="S770" s="272">
        <f t="shared" si="58"/>
        <v>0</v>
      </c>
      <c r="U770" s="287">
        <v>693882</v>
      </c>
      <c r="V770" s="288">
        <v>0</v>
      </c>
      <c r="W770" s="288">
        <v>0</v>
      </c>
      <c r="X770" s="288">
        <v>0</v>
      </c>
      <c r="Y770" s="288">
        <v>37506</v>
      </c>
      <c r="Z770" s="279">
        <f t="shared" si="59"/>
        <v>731388</v>
      </c>
      <c r="AB770" s="275">
        <v>0</v>
      </c>
      <c r="AC770" s="204">
        <v>0</v>
      </c>
      <c r="AD770" s="202">
        <v>0</v>
      </c>
      <c r="AE770" s="202">
        <v>0</v>
      </c>
      <c r="AF770" s="276">
        <v>0</v>
      </c>
      <c r="AH770" s="227">
        <f t="shared" si="55"/>
        <v>0</v>
      </c>
      <c r="AI770" s="228">
        <f t="shared" si="56"/>
        <v>0</v>
      </c>
      <c r="AJ770" s="229">
        <f t="shared" si="57"/>
        <v>0</v>
      </c>
      <c r="AN770" s="138"/>
      <c r="AO770" s="138"/>
      <c r="AP770" s="138"/>
      <c r="AQ770" s="138"/>
      <c r="AR770" s="138"/>
      <c r="AS770" s="138"/>
      <c r="AT770" s="138"/>
      <c r="AU770" s="138"/>
    </row>
    <row r="771" spans="1:47" s="139" customFormat="1" ht="13.8" x14ac:dyDescent="0.3">
      <c r="A771" s="277">
        <v>497</v>
      </c>
      <c r="B771" s="211">
        <v>497117670</v>
      </c>
      <c r="C771" s="212" t="s">
        <v>306</v>
      </c>
      <c r="D771" s="211">
        <v>117</v>
      </c>
      <c r="E771" s="212" t="s">
        <v>53</v>
      </c>
      <c r="F771" s="211">
        <v>670</v>
      </c>
      <c r="G771" s="212" t="s">
        <v>56</v>
      </c>
      <c r="H771" s="297">
        <v>8</v>
      </c>
      <c r="I771" s="202">
        <v>9429</v>
      </c>
      <c r="J771" s="202">
        <v>8524</v>
      </c>
      <c r="K771" s="202">
        <v>0</v>
      </c>
      <c r="L771" s="202">
        <v>893</v>
      </c>
      <c r="M771" s="279">
        <v>18846</v>
      </c>
      <c r="O771" s="281">
        <v>0</v>
      </c>
      <c r="P771" s="282">
        <v>0</v>
      </c>
      <c r="Q771" s="205">
        <v>0.09</v>
      </c>
      <c r="R771" s="205">
        <v>8.1085897208531529E-2</v>
      </c>
      <c r="S771" s="272">
        <f t="shared" si="58"/>
        <v>0</v>
      </c>
      <c r="U771" s="287">
        <v>143624</v>
      </c>
      <c r="V771" s="288">
        <v>0</v>
      </c>
      <c r="W771" s="288">
        <v>0</v>
      </c>
      <c r="X771" s="288">
        <v>0</v>
      </c>
      <c r="Y771" s="288">
        <v>7144</v>
      </c>
      <c r="Z771" s="279">
        <f t="shared" si="59"/>
        <v>150768</v>
      </c>
      <c r="AB771" s="275">
        <v>0</v>
      </c>
      <c r="AC771" s="204">
        <v>0</v>
      </c>
      <c r="AD771" s="202">
        <v>0</v>
      </c>
      <c r="AE771" s="202">
        <v>0</v>
      </c>
      <c r="AF771" s="276">
        <v>0</v>
      </c>
      <c r="AH771" s="227">
        <f t="shared" si="55"/>
        <v>0</v>
      </c>
      <c r="AI771" s="228">
        <f t="shared" si="56"/>
        <v>0</v>
      </c>
      <c r="AJ771" s="229">
        <f t="shared" si="57"/>
        <v>0</v>
      </c>
      <c r="AN771" s="138"/>
      <c r="AO771" s="138"/>
      <c r="AP771" s="138"/>
      <c r="AQ771" s="138"/>
      <c r="AR771" s="138"/>
      <c r="AS771" s="138"/>
      <c r="AT771" s="138"/>
      <c r="AU771" s="138"/>
    </row>
    <row r="772" spans="1:47" s="139" customFormat="1" ht="13.8" x14ac:dyDescent="0.3">
      <c r="A772" s="277">
        <v>497</v>
      </c>
      <c r="B772" s="211">
        <v>497117674</v>
      </c>
      <c r="C772" s="212" t="s">
        <v>306</v>
      </c>
      <c r="D772" s="211">
        <v>117</v>
      </c>
      <c r="E772" s="212" t="s">
        <v>53</v>
      </c>
      <c r="F772" s="211">
        <v>674</v>
      </c>
      <c r="G772" s="212" t="s">
        <v>57</v>
      </c>
      <c r="H772" s="297">
        <v>15</v>
      </c>
      <c r="I772" s="202">
        <v>10899</v>
      </c>
      <c r="J772" s="202">
        <v>4043</v>
      </c>
      <c r="K772" s="202">
        <v>0</v>
      </c>
      <c r="L772" s="202">
        <v>893</v>
      </c>
      <c r="M772" s="279">
        <v>15835</v>
      </c>
      <c r="O772" s="281">
        <v>0</v>
      </c>
      <c r="P772" s="282">
        <v>0</v>
      </c>
      <c r="Q772" s="205">
        <v>0.18</v>
      </c>
      <c r="R772" s="205">
        <v>4.952941453702054E-2</v>
      </c>
      <c r="S772" s="272">
        <f t="shared" si="58"/>
        <v>0</v>
      </c>
      <c r="U772" s="287">
        <v>224130</v>
      </c>
      <c r="V772" s="288">
        <v>0</v>
      </c>
      <c r="W772" s="288">
        <v>0</v>
      </c>
      <c r="X772" s="288">
        <v>0</v>
      </c>
      <c r="Y772" s="288">
        <v>13395</v>
      </c>
      <c r="Z772" s="279">
        <f t="shared" si="59"/>
        <v>237525</v>
      </c>
      <c r="AB772" s="275">
        <v>0</v>
      </c>
      <c r="AC772" s="204">
        <v>0</v>
      </c>
      <c r="AD772" s="202">
        <v>0</v>
      </c>
      <c r="AE772" s="202">
        <v>0</v>
      </c>
      <c r="AF772" s="276">
        <v>0</v>
      </c>
      <c r="AH772" s="227">
        <f t="shared" si="55"/>
        <v>0</v>
      </c>
      <c r="AI772" s="228">
        <f t="shared" si="56"/>
        <v>0</v>
      </c>
      <c r="AJ772" s="229">
        <f t="shared" si="57"/>
        <v>0</v>
      </c>
      <c r="AN772" s="138"/>
      <c r="AO772" s="138"/>
      <c r="AP772" s="138"/>
      <c r="AQ772" s="138"/>
      <c r="AR772" s="138"/>
      <c r="AS772" s="138"/>
      <c r="AT772" s="138"/>
      <c r="AU772" s="138"/>
    </row>
    <row r="773" spans="1:47" s="139" customFormat="1" ht="13.8" x14ac:dyDescent="0.3">
      <c r="A773" s="277">
        <v>497</v>
      </c>
      <c r="B773" s="211">
        <v>497117680</v>
      </c>
      <c r="C773" s="212" t="s">
        <v>306</v>
      </c>
      <c r="D773" s="211">
        <v>117</v>
      </c>
      <c r="E773" s="212" t="s">
        <v>53</v>
      </c>
      <c r="F773" s="211">
        <v>680</v>
      </c>
      <c r="G773" s="212" t="s">
        <v>174</v>
      </c>
      <c r="H773" s="297">
        <v>1</v>
      </c>
      <c r="I773" s="202">
        <v>10144.938800134816</v>
      </c>
      <c r="J773" s="202">
        <v>3850</v>
      </c>
      <c r="K773" s="202">
        <v>0</v>
      </c>
      <c r="L773" s="202">
        <v>893</v>
      </c>
      <c r="M773" s="279">
        <v>14887.938800134816</v>
      </c>
      <c r="O773" s="281">
        <v>0</v>
      </c>
      <c r="P773" s="282">
        <v>0</v>
      </c>
      <c r="Q773" s="205">
        <v>0.09</v>
      </c>
      <c r="R773" s="205">
        <v>2.8853541546142386E-3</v>
      </c>
      <c r="S773" s="272">
        <f t="shared" si="58"/>
        <v>0</v>
      </c>
      <c r="U773" s="287">
        <v>13995</v>
      </c>
      <c r="V773" s="288">
        <v>0</v>
      </c>
      <c r="W773" s="288">
        <v>0</v>
      </c>
      <c r="X773" s="288">
        <v>0</v>
      </c>
      <c r="Y773" s="288">
        <v>893</v>
      </c>
      <c r="Z773" s="279">
        <f t="shared" si="59"/>
        <v>14888</v>
      </c>
      <c r="AB773" s="275">
        <v>0</v>
      </c>
      <c r="AC773" s="204">
        <v>0</v>
      </c>
      <c r="AD773" s="202">
        <v>0</v>
      </c>
      <c r="AE773" s="202">
        <v>0</v>
      </c>
      <c r="AF773" s="276">
        <v>0</v>
      </c>
      <c r="AH773" s="227">
        <f t="shared" si="55"/>
        <v>0</v>
      </c>
      <c r="AI773" s="228">
        <f t="shared" si="56"/>
        <v>0</v>
      </c>
      <c r="AJ773" s="229">
        <f t="shared" si="57"/>
        <v>0</v>
      </c>
      <c r="AN773" s="138"/>
      <c r="AO773" s="138"/>
      <c r="AP773" s="138"/>
      <c r="AQ773" s="138"/>
      <c r="AR773" s="138"/>
      <c r="AS773" s="138"/>
      <c r="AT773" s="138"/>
      <c r="AU773" s="138"/>
    </row>
    <row r="774" spans="1:47" s="139" customFormat="1" ht="13.8" x14ac:dyDescent="0.3">
      <c r="A774" s="277">
        <v>497</v>
      </c>
      <c r="B774" s="211">
        <v>497117683</v>
      </c>
      <c r="C774" s="212" t="s">
        <v>306</v>
      </c>
      <c r="D774" s="211">
        <v>117</v>
      </c>
      <c r="E774" s="212" t="s">
        <v>53</v>
      </c>
      <c r="F774" s="211">
        <v>683</v>
      </c>
      <c r="G774" s="212" t="s">
        <v>58</v>
      </c>
      <c r="H774" s="297">
        <v>3</v>
      </c>
      <c r="I774" s="202">
        <v>8983</v>
      </c>
      <c r="J774" s="202">
        <v>6858</v>
      </c>
      <c r="K774" s="202">
        <v>0</v>
      </c>
      <c r="L774" s="202">
        <v>893</v>
      </c>
      <c r="M774" s="279">
        <v>16734</v>
      </c>
      <c r="O774" s="281">
        <v>0</v>
      </c>
      <c r="P774" s="282">
        <v>0</v>
      </c>
      <c r="Q774" s="205">
        <v>0.09</v>
      </c>
      <c r="R774" s="205">
        <v>2.9171521974354984E-2</v>
      </c>
      <c r="S774" s="272">
        <f t="shared" si="58"/>
        <v>0</v>
      </c>
      <c r="U774" s="287">
        <v>47524</v>
      </c>
      <c r="V774" s="288">
        <v>0</v>
      </c>
      <c r="W774" s="288">
        <v>0</v>
      </c>
      <c r="X774" s="288">
        <v>0</v>
      </c>
      <c r="Y774" s="288">
        <v>2680</v>
      </c>
      <c r="Z774" s="279">
        <f t="shared" si="59"/>
        <v>50204</v>
      </c>
      <c r="AB774" s="275">
        <v>0</v>
      </c>
      <c r="AC774" s="204">
        <v>0</v>
      </c>
      <c r="AD774" s="202">
        <v>0</v>
      </c>
      <c r="AE774" s="202">
        <v>0</v>
      </c>
      <c r="AF774" s="276">
        <v>0</v>
      </c>
      <c r="AH774" s="227">
        <f t="shared" si="55"/>
        <v>0</v>
      </c>
      <c r="AI774" s="228">
        <f t="shared" si="56"/>
        <v>0</v>
      </c>
      <c r="AJ774" s="229">
        <f t="shared" si="57"/>
        <v>0</v>
      </c>
      <c r="AN774" s="138"/>
      <c r="AO774" s="138"/>
      <c r="AP774" s="138"/>
      <c r="AQ774" s="138"/>
      <c r="AR774" s="138"/>
      <c r="AS774" s="138"/>
      <c r="AT774" s="138"/>
      <c r="AU774" s="138"/>
    </row>
    <row r="775" spans="1:47" s="139" customFormat="1" ht="13.8" x14ac:dyDescent="0.3">
      <c r="A775" s="277">
        <v>497</v>
      </c>
      <c r="B775" s="211">
        <v>497117750</v>
      </c>
      <c r="C775" s="212" t="s">
        <v>306</v>
      </c>
      <c r="D775" s="211">
        <v>117</v>
      </c>
      <c r="E775" s="212" t="s">
        <v>53</v>
      </c>
      <c r="F775" s="211">
        <v>750</v>
      </c>
      <c r="G775" s="212" t="s">
        <v>61</v>
      </c>
      <c r="H775" s="297">
        <v>1</v>
      </c>
      <c r="I775" s="202">
        <v>10476.143233618233</v>
      </c>
      <c r="J775" s="202">
        <v>7592</v>
      </c>
      <c r="K775" s="202">
        <v>0</v>
      </c>
      <c r="L775" s="202">
        <v>893</v>
      </c>
      <c r="M775" s="279">
        <v>18961.143233618233</v>
      </c>
      <c r="O775" s="281">
        <v>0</v>
      </c>
      <c r="P775" s="282">
        <v>0</v>
      </c>
      <c r="Q775" s="205">
        <v>0.09</v>
      </c>
      <c r="R775" s="205">
        <v>2.8457421018540204E-2</v>
      </c>
      <c r="S775" s="272">
        <f t="shared" si="58"/>
        <v>0</v>
      </c>
      <c r="U775" s="287">
        <v>18068</v>
      </c>
      <c r="V775" s="288">
        <v>0</v>
      </c>
      <c r="W775" s="288">
        <v>0</v>
      </c>
      <c r="X775" s="288">
        <v>0</v>
      </c>
      <c r="Y775" s="288">
        <v>893</v>
      </c>
      <c r="Z775" s="279">
        <f t="shared" si="59"/>
        <v>18961</v>
      </c>
      <c r="AB775" s="275">
        <v>0</v>
      </c>
      <c r="AC775" s="204">
        <v>0</v>
      </c>
      <c r="AD775" s="202">
        <v>0</v>
      </c>
      <c r="AE775" s="202">
        <v>0</v>
      </c>
      <c r="AF775" s="276">
        <v>0</v>
      </c>
      <c r="AH775" s="227">
        <f t="shared" si="55"/>
        <v>0</v>
      </c>
      <c r="AI775" s="228">
        <f t="shared" si="56"/>
        <v>0</v>
      </c>
      <c r="AJ775" s="229">
        <f t="shared" si="57"/>
        <v>0</v>
      </c>
      <c r="AN775" s="138"/>
      <c r="AO775" s="138"/>
      <c r="AP775" s="138"/>
      <c r="AQ775" s="138"/>
      <c r="AR775" s="138"/>
      <c r="AS775" s="138"/>
      <c r="AT775" s="138"/>
      <c r="AU775" s="138"/>
    </row>
    <row r="776" spans="1:47" s="139" customFormat="1" ht="13.8" x14ac:dyDescent="0.3">
      <c r="A776" s="277">
        <v>497</v>
      </c>
      <c r="B776" s="211">
        <v>497117755</v>
      </c>
      <c r="C776" s="212" t="s">
        <v>306</v>
      </c>
      <c r="D776" s="211">
        <v>117</v>
      </c>
      <c r="E776" s="212" t="s">
        <v>53</v>
      </c>
      <c r="F776" s="211">
        <v>755</v>
      </c>
      <c r="G776" s="212" t="s">
        <v>62</v>
      </c>
      <c r="H776" s="297">
        <v>2</v>
      </c>
      <c r="I776" s="202">
        <v>8410</v>
      </c>
      <c r="J776" s="202">
        <v>3516</v>
      </c>
      <c r="K776" s="202">
        <v>0</v>
      </c>
      <c r="L776" s="202">
        <v>893</v>
      </c>
      <c r="M776" s="279">
        <v>12819</v>
      </c>
      <c r="O776" s="281">
        <v>0</v>
      </c>
      <c r="P776" s="282">
        <v>0</v>
      </c>
      <c r="Q776" s="205">
        <v>0.18</v>
      </c>
      <c r="R776" s="205">
        <v>1.461950829431625E-2</v>
      </c>
      <c r="S776" s="272">
        <f t="shared" si="58"/>
        <v>0</v>
      </c>
      <c r="U776" s="287">
        <v>23852</v>
      </c>
      <c r="V776" s="288">
        <v>0</v>
      </c>
      <c r="W776" s="288">
        <v>0</v>
      </c>
      <c r="X776" s="288">
        <v>0</v>
      </c>
      <c r="Y776" s="288">
        <v>1786</v>
      </c>
      <c r="Z776" s="279">
        <f t="shared" si="59"/>
        <v>25638</v>
      </c>
      <c r="AB776" s="275">
        <v>0</v>
      </c>
      <c r="AC776" s="204">
        <v>0</v>
      </c>
      <c r="AD776" s="202">
        <v>0</v>
      </c>
      <c r="AE776" s="202">
        <v>0</v>
      </c>
      <c r="AF776" s="276">
        <v>0</v>
      </c>
      <c r="AH776" s="227">
        <f t="shared" si="55"/>
        <v>0</v>
      </c>
      <c r="AI776" s="228">
        <f t="shared" si="56"/>
        <v>0</v>
      </c>
      <c r="AJ776" s="229">
        <f t="shared" si="57"/>
        <v>0</v>
      </c>
      <c r="AN776" s="138"/>
      <c r="AO776" s="138"/>
      <c r="AP776" s="138"/>
      <c r="AQ776" s="138"/>
      <c r="AR776" s="138"/>
      <c r="AS776" s="138"/>
      <c r="AT776" s="138"/>
      <c r="AU776" s="138"/>
    </row>
    <row r="777" spans="1:47" s="139" customFormat="1" ht="13.8" x14ac:dyDescent="0.3">
      <c r="A777" s="277">
        <v>497</v>
      </c>
      <c r="B777" s="211">
        <v>497117766</v>
      </c>
      <c r="C777" s="212" t="s">
        <v>306</v>
      </c>
      <c r="D777" s="211">
        <v>117</v>
      </c>
      <c r="E777" s="212" t="s">
        <v>53</v>
      </c>
      <c r="F777" s="211">
        <v>766</v>
      </c>
      <c r="G777" s="212" t="s">
        <v>259</v>
      </c>
      <c r="H777" s="297">
        <v>2</v>
      </c>
      <c r="I777" s="202">
        <v>10127</v>
      </c>
      <c r="J777" s="202">
        <v>3232</v>
      </c>
      <c r="K777" s="202">
        <v>0</v>
      </c>
      <c r="L777" s="202">
        <v>893</v>
      </c>
      <c r="M777" s="279">
        <v>14252</v>
      </c>
      <c r="O777" s="281">
        <v>0</v>
      </c>
      <c r="P777" s="282">
        <v>0</v>
      </c>
      <c r="Q777" s="205">
        <v>0.09</v>
      </c>
      <c r="R777" s="205">
        <v>3.3122020651208334E-3</v>
      </c>
      <c r="S777" s="272">
        <f t="shared" si="58"/>
        <v>0</v>
      </c>
      <c r="U777" s="287">
        <v>26718</v>
      </c>
      <c r="V777" s="288">
        <v>0</v>
      </c>
      <c r="W777" s="288">
        <v>0</v>
      </c>
      <c r="X777" s="288">
        <v>0</v>
      </c>
      <c r="Y777" s="288">
        <v>1786</v>
      </c>
      <c r="Z777" s="279">
        <f t="shared" si="59"/>
        <v>28504</v>
      </c>
      <c r="AB777" s="275">
        <v>0</v>
      </c>
      <c r="AC777" s="204">
        <v>0</v>
      </c>
      <c r="AD777" s="202">
        <v>0</v>
      </c>
      <c r="AE777" s="202">
        <v>0</v>
      </c>
      <c r="AF777" s="276">
        <v>0</v>
      </c>
      <c r="AH777" s="227">
        <f t="shared" si="55"/>
        <v>0</v>
      </c>
      <c r="AI777" s="228">
        <f t="shared" si="56"/>
        <v>0</v>
      </c>
      <c r="AJ777" s="229">
        <f t="shared" si="57"/>
        <v>0</v>
      </c>
      <c r="AN777" s="138"/>
      <c r="AO777" s="138"/>
      <c r="AP777" s="138"/>
      <c r="AQ777" s="138"/>
      <c r="AR777" s="138"/>
      <c r="AS777" s="138"/>
      <c r="AT777" s="138"/>
      <c r="AU777" s="138"/>
    </row>
    <row r="778" spans="1:47" s="139" customFormat="1" ht="13.8" x14ac:dyDescent="0.3">
      <c r="A778" s="277">
        <v>498</v>
      </c>
      <c r="B778" s="211">
        <v>498281061</v>
      </c>
      <c r="C778" s="212" t="s">
        <v>315</v>
      </c>
      <c r="D778" s="211">
        <v>281</v>
      </c>
      <c r="E778" s="212" t="s">
        <v>169</v>
      </c>
      <c r="F778" s="211">
        <v>61</v>
      </c>
      <c r="G778" s="212" t="s">
        <v>170</v>
      </c>
      <c r="H778" s="297">
        <v>1</v>
      </c>
      <c r="I778" s="202">
        <v>12191.459040508957</v>
      </c>
      <c r="J778" s="202">
        <v>881</v>
      </c>
      <c r="K778" s="202">
        <v>0</v>
      </c>
      <c r="L778" s="202">
        <v>893</v>
      </c>
      <c r="M778" s="279">
        <v>13965.459040508957</v>
      </c>
      <c r="O778" s="281">
        <v>0</v>
      </c>
      <c r="P778" s="282">
        <v>0</v>
      </c>
      <c r="Q778" s="205">
        <v>0.09</v>
      </c>
      <c r="R778" s="205">
        <v>3.4151233897683042E-2</v>
      </c>
      <c r="S778" s="272">
        <f t="shared" si="58"/>
        <v>0</v>
      </c>
      <c r="U778" s="287">
        <v>13072</v>
      </c>
      <c r="V778" s="288">
        <v>0</v>
      </c>
      <c r="W778" s="288">
        <v>0</v>
      </c>
      <c r="X778" s="288">
        <v>0</v>
      </c>
      <c r="Y778" s="288">
        <v>893</v>
      </c>
      <c r="Z778" s="279">
        <f t="shared" si="59"/>
        <v>13965</v>
      </c>
      <c r="AB778" s="275">
        <v>0</v>
      </c>
      <c r="AC778" s="204">
        <v>0</v>
      </c>
      <c r="AD778" s="202">
        <v>0</v>
      </c>
      <c r="AE778" s="202">
        <v>0</v>
      </c>
      <c r="AF778" s="276">
        <v>0</v>
      </c>
      <c r="AH778" s="227">
        <f t="shared" ref="AH778:AH841" si="60">IFERROR(VLOOKUP($B778,_18PJ,7,FALSE),0)</f>
        <v>0</v>
      </c>
      <c r="AI778" s="228">
        <f t="shared" ref="AI778:AI841" si="61">IFERROR(VLOOKUP($B778,_18PJ,8,FALSE),0)</f>
        <v>0</v>
      </c>
      <c r="AJ778" s="229">
        <f t="shared" ref="AJ778:AJ841" si="62">IFERROR(VLOOKUP($B778,_18PJ,9,FALSE),0)</f>
        <v>0</v>
      </c>
      <c r="AN778" s="138"/>
      <c r="AO778" s="138"/>
      <c r="AP778" s="138"/>
      <c r="AQ778" s="138"/>
      <c r="AR778" s="138"/>
      <c r="AS778" s="138"/>
      <c r="AT778" s="138"/>
      <c r="AU778" s="138"/>
    </row>
    <row r="779" spans="1:47" s="139" customFormat="1" ht="13.8" x14ac:dyDescent="0.3">
      <c r="A779" s="277">
        <v>498</v>
      </c>
      <c r="B779" s="211">
        <v>498281281</v>
      </c>
      <c r="C779" s="212" t="s">
        <v>315</v>
      </c>
      <c r="D779" s="211">
        <v>281</v>
      </c>
      <c r="E779" s="212" t="s">
        <v>169</v>
      </c>
      <c r="F779" s="211">
        <v>281</v>
      </c>
      <c r="G779" s="212" t="s">
        <v>169</v>
      </c>
      <c r="H779" s="297">
        <v>346</v>
      </c>
      <c r="I779" s="202">
        <v>11930</v>
      </c>
      <c r="J779" s="202">
        <v>0</v>
      </c>
      <c r="K779" s="202">
        <v>0</v>
      </c>
      <c r="L779" s="202">
        <v>893</v>
      </c>
      <c r="M779" s="279">
        <v>12823</v>
      </c>
      <c r="O779" s="281">
        <v>0</v>
      </c>
      <c r="P779" s="282">
        <v>0</v>
      </c>
      <c r="Q779" s="205">
        <v>0.18</v>
      </c>
      <c r="R779" s="205">
        <v>0.12319189346422224</v>
      </c>
      <c r="S779" s="272">
        <f t="shared" ref="S779:S842" si="63">IFERROR(X779/H779,0)</f>
        <v>0</v>
      </c>
      <c r="U779" s="287">
        <v>4127780</v>
      </c>
      <c r="V779" s="288">
        <v>0</v>
      </c>
      <c r="W779" s="288">
        <v>0</v>
      </c>
      <c r="X779" s="288">
        <v>0</v>
      </c>
      <c r="Y779" s="288">
        <v>308978</v>
      </c>
      <c r="Z779" s="279">
        <f t="shared" ref="Z779:Z842" si="64">SUM(U779:Y779)</f>
        <v>4436758</v>
      </c>
      <c r="AB779" s="275">
        <v>0</v>
      </c>
      <c r="AC779" s="204">
        <v>0</v>
      </c>
      <c r="AD779" s="202">
        <v>0</v>
      </c>
      <c r="AE779" s="202">
        <v>0</v>
      </c>
      <c r="AF779" s="276">
        <v>0</v>
      </c>
      <c r="AH779" s="227">
        <f t="shared" si="60"/>
        <v>0</v>
      </c>
      <c r="AI779" s="228">
        <f t="shared" si="61"/>
        <v>0</v>
      </c>
      <c r="AJ779" s="229">
        <f t="shared" si="62"/>
        <v>0</v>
      </c>
      <c r="AN779" s="138"/>
      <c r="AO779" s="138"/>
      <c r="AP779" s="138"/>
      <c r="AQ779" s="138"/>
      <c r="AR779" s="138"/>
      <c r="AS779" s="138"/>
      <c r="AT779" s="138"/>
      <c r="AU779" s="138"/>
    </row>
    <row r="780" spans="1:47" s="139" customFormat="1" ht="13.8" x14ac:dyDescent="0.3">
      <c r="A780" s="277">
        <v>499</v>
      </c>
      <c r="B780" s="211">
        <v>499061061</v>
      </c>
      <c r="C780" s="212" t="s">
        <v>316</v>
      </c>
      <c r="D780" s="211">
        <v>61</v>
      </c>
      <c r="E780" s="212" t="s">
        <v>170</v>
      </c>
      <c r="F780" s="211">
        <v>61</v>
      </c>
      <c r="G780" s="212" t="s">
        <v>170</v>
      </c>
      <c r="H780" s="297">
        <v>124</v>
      </c>
      <c r="I780" s="202">
        <v>10803</v>
      </c>
      <c r="J780" s="202">
        <v>781</v>
      </c>
      <c r="K780" s="202">
        <v>0</v>
      </c>
      <c r="L780" s="202">
        <v>893</v>
      </c>
      <c r="M780" s="279">
        <v>12477</v>
      </c>
      <c r="O780" s="281">
        <v>0</v>
      </c>
      <c r="P780" s="282">
        <v>0</v>
      </c>
      <c r="Q780" s="205">
        <v>0.09</v>
      </c>
      <c r="R780" s="205">
        <v>3.4151233897683042E-2</v>
      </c>
      <c r="S780" s="272">
        <f t="shared" si="63"/>
        <v>0</v>
      </c>
      <c r="U780" s="287">
        <v>1436416</v>
      </c>
      <c r="V780" s="288">
        <v>0</v>
      </c>
      <c r="W780" s="288">
        <v>0</v>
      </c>
      <c r="X780" s="288">
        <v>0</v>
      </c>
      <c r="Y780" s="288">
        <v>110732</v>
      </c>
      <c r="Z780" s="279">
        <f t="shared" si="64"/>
        <v>1547148</v>
      </c>
      <c r="AB780" s="275">
        <v>0</v>
      </c>
      <c r="AC780" s="204">
        <v>0</v>
      </c>
      <c r="AD780" s="202">
        <v>0</v>
      </c>
      <c r="AE780" s="202">
        <v>0</v>
      </c>
      <c r="AF780" s="276">
        <v>0</v>
      </c>
      <c r="AH780" s="227">
        <f t="shared" si="60"/>
        <v>0</v>
      </c>
      <c r="AI780" s="228">
        <f t="shared" si="61"/>
        <v>0</v>
      </c>
      <c r="AJ780" s="229">
        <f t="shared" si="62"/>
        <v>0</v>
      </c>
      <c r="AN780" s="138"/>
      <c r="AO780" s="138"/>
      <c r="AP780" s="138"/>
      <c r="AQ780" s="138"/>
      <c r="AR780" s="138"/>
      <c r="AS780" s="138"/>
      <c r="AT780" s="138"/>
      <c r="AU780" s="138"/>
    </row>
    <row r="781" spans="1:47" s="139" customFormat="1" ht="13.8" x14ac:dyDescent="0.3">
      <c r="A781" s="277">
        <v>499</v>
      </c>
      <c r="B781" s="211">
        <v>499061137</v>
      </c>
      <c r="C781" s="212" t="s">
        <v>316</v>
      </c>
      <c r="D781" s="211">
        <v>61</v>
      </c>
      <c r="E781" s="212" t="s">
        <v>170</v>
      </c>
      <c r="F781" s="211">
        <v>137</v>
      </c>
      <c r="G781" s="212" t="s">
        <v>210</v>
      </c>
      <c r="H781" s="297">
        <v>5</v>
      </c>
      <c r="I781" s="202">
        <v>14107</v>
      </c>
      <c r="J781" s="202">
        <v>22</v>
      </c>
      <c r="K781" s="202">
        <v>0</v>
      </c>
      <c r="L781" s="202">
        <v>893</v>
      </c>
      <c r="M781" s="279">
        <v>15022</v>
      </c>
      <c r="O781" s="281">
        <v>0</v>
      </c>
      <c r="P781" s="282">
        <v>0</v>
      </c>
      <c r="Q781" s="205">
        <v>0.18</v>
      </c>
      <c r="R781" s="205">
        <v>0.12502659225609097</v>
      </c>
      <c r="S781" s="272">
        <f t="shared" si="63"/>
        <v>0</v>
      </c>
      <c r="U781" s="287">
        <v>70645</v>
      </c>
      <c r="V781" s="288">
        <v>0</v>
      </c>
      <c r="W781" s="288">
        <v>0</v>
      </c>
      <c r="X781" s="288">
        <v>0</v>
      </c>
      <c r="Y781" s="288">
        <v>4465</v>
      </c>
      <c r="Z781" s="279">
        <f t="shared" si="64"/>
        <v>75110</v>
      </c>
      <c r="AB781" s="275">
        <v>0</v>
      </c>
      <c r="AC781" s="204">
        <v>0</v>
      </c>
      <c r="AD781" s="202">
        <v>0</v>
      </c>
      <c r="AE781" s="202">
        <v>0</v>
      </c>
      <c r="AF781" s="276">
        <v>0</v>
      </c>
      <c r="AH781" s="227">
        <f t="shared" si="60"/>
        <v>0</v>
      </c>
      <c r="AI781" s="228">
        <f t="shared" si="61"/>
        <v>0</v>
      </c>
      <c r="AJ781" s="229">
        <f t="shared" si="62"/>
        <v>0</v>
      </c>
      <c r="AN781" s="138"/>
      <c r="AO781" s="138"/>
      <c r="AP781" s="138"/>
      <c r="AQ781" s="138"/>
      <c r="AR781" s="138"/>
      <c r="AS781" s="138"/>
      <c r="AT781" s="138"/>
      <c r="AU781" s="138"/>
    </row>
    <row r="782" spans="1:47" s="139" customFormat="1" ht="13.8" x14ac:dyDescent="0.3">
      <c r="A782" s="277">
        <v>499</v>
      </c>
      <c r="B782" s="211">
        <v>499061161</v>
      </c>
      <c r="C782" s="212" t="s">
        <v>316</v>
      </c>
      <c r="D782" s="211">
        <v>61</v>
      </c>
      <c r="E782" s="212" t="s">
        <v>170</v>
      </c>
      <c r="F782" s="211">
        <v>161</v>
      </c>
      <c r="G782" s="212" t="s">
        <v>173</v>
      </c>
      <c r="H782" s="297">
        <v>10</v>
      </c>
      <c r="I782" s="202">
        <v>10389</v>
      </c>
      <c r="J782" s="202">
        <v>4333</v>
      </c>
      <c r="K782" s="202">
        <v>0</v>
      </c>
      <c r="L782" s="202">
        <v>893</v>
      </c>
      <c r="M782" s="279">
        <v>15615</v>
      </c>
      <c r="O782" s="281">
        <v>0</v>
      </c>
      <c r="P782" s="282">
        <v>0</v>
      </c>
      <c r="Q782" s="205">
        <v>0.09</v>
      </c>
      <c r="R782" s="205">
        <v>7.2135314562177533E-3</v>
      </c>
      <c r="S782" s="272">
        <f t="shared" si="63"/>
        <v>0</v>
      </c>
      <c r="U782" s="287">
        <v>147220</v>
      </c>
      <c r="V782" s="288">
        <v>0</v>
      </c>
      <c r="W782" s="288">
        <v>0</v>
      </c>
      <c r="X782" s="288">
        <v>0</v>
      </c>
      <c r="Y782" s="288">
        <v>8930</v>
      </c>
      <c r="Z782" s="279">
        <f t="shared" si="64"/>
        <v>156150</v>
      </c>
      <c r="AB782" s="275">
        <v>0</v>
      </c>
      <c r="AC782" s="204">
        <v>0</v>
      </c>
      <c r="AD782" s="202">
        <v>0</v>
      </c>
      <c r="AE782" s="202">
        <v>0</v>
      </c>
      <c r="AF782" s="276">
        <v>0</v>
      </c>
      <c r="AH782" s="227">
        <f t="shared" si="60"/>
        <v>0</v>
      </c>
      <c r="AI782" s="228">
        <f t="shared" si="61"/>
        <v>0</v>
      </c>
      <c r="AJ782" s="229">
        <f t="shared" si="62"/>
        <v>0</v>
      </c>
      <c r="AN782" s="138"/>
      <c r="AO782" s="138"/>
      <c r="AP782" s="138"/>
      <c r="AQ782" s="138"/>
      <c r="AR782" s="138"/>
      <c r="AS782" s="138"/>
      <c r="AT782" s="138"/>
      <c r="AU782" s="138"/>
    </row>
    <row r="783" spans="1:47" s="139" customFormat="1" ht="13.8" x14ac:dyDescent="0.3">
      <c r="A783" s="277">
        <v>499</v>
      </c>
      <c r="B783" s="211">
        <v>499061227</v>
      </c>
      <c r="C783" s="212" t="s">
        <v>316</v>
      </c>
      <c r="D783" s="211">
        <v>61</v>
      </c>
      <c r="E783" s="212" t="s">
        <v>170</v>
      </c>
      <c r="F783" s="211">
        <v>227</v>
      </c>
      <c r="G783" s="212" t="s">
        <v>255</v>
      </c>
      <c r="H783" s="297">
        <v>1</v>
      </c>
      <c r="I783" s="202">
        <v>10127</v>
      </c>
      <c r="J783" s="202">
        <v>2931</v>
      </c>
      <c r="K783" s="202">
        <v>0</v>
      </c>
      <c r="L783" s="202">
        <v>893</v>
      </c>
      <c r="M783" s="279">
        <v>13951</v>
      </c>
      <c r="O783" s="281">
        <v>0</v>
      </c>
      <c r="P783" s="282">
        <v>0</v>
      </c>
      <c r="Q783" s="205">
        <v>0.18</v>
      </c>
      <c r="R783" s="205">
        <v>1.102104844517165E-2</v>
      </c>
      <c r="S783" s="272">
        <f t="shared" si="63"/>
        <v>0</v>
      </c>
      <c r="U783" s="287">
        <v>13058</v>
      </c>
      <c r="V783" s="288">
        <v>0</v>
      </c>
      <c r="W783" s="288">
        <v>0</v>
      </c>
      <c r="X783" s="288">
        <v>0</v>
      </c>
      <c r="Y783" s="288">
        <v>893</v>
      </c>
      <c r="Z783" s="279">
        <f t="shared" si="64"/>
        <v>13951</v>
      </c>
      <c r="AB783" s="275">
        <v>0</v>
      </c>
      <c r="AC783" s="204">
        <v>0</v>
      </c>
      <c r="AD783" s="202">
        <v>0</v>
      </c>
      <c r="AE783" s="202">
        <v>0</v>
      </c>
      <c r="AF783" s="276">
        <v>0</v>
      </c>
      <c r="AH783" s="227">
        <f t="shared" si="60"/>
        <v>0</v>
      </c>
      <c r="AI783" s="228">
        <f t="shared" si="61"/>
        <v>0</v>
      </c>
      <c r="AJ783" s="229">
        <f t="shared" si="62"/>
        <v>0</v>
      </c>
      <c r="AN783" s="138"/>
      <c r="AO783" s="138"/>
      <c r="AP783" s="138"/>
      <c r="AQ783" s="138"/>
      <c r="AR783" s="138"/>
      <c r="AS783" s="138"/>
      <c r="AT783" s="138"/>
      <c r="AU783" s="138"/>
    </row>
    <row r="784" spans="1:47" s="139" customFormat="1" ht="13.8" x14ac:dyDescent="0.3">
      <c r="A784" s="277">
        <v>499</v>
      </c>
      <c r="B784" s="211">
        <v>499061278</v>
      </c>
      <c r="C784" s="212" t="s">
        <v>316</v>
      </c>
      <c r="D784" s="211">
        <v>61</v>
      </c>
      <c r="E784" s="212" t="s">
        <v>170</v>
      </c>
      <c r="F784" s="211">
        <v>278</v>
      </c>
      <c r="G784" s="212" t="s">
        <v>212</v>
      </c>
      <c r="H784" s="297">
        <v>1</v>
      </c>
      <c r="I784" s="202">
        <v>10713.120469483569</v>
      </c>
      <c r="J784" s="202">
        <v>2859</v>
      </c>
      <c r="K784" s="202">
        <v>0</v>
      </c>
      <c r="L784" s="202">
        <v>893</v>
      </c>
      <c r="M784" s="279">
        <v>14465.120469483569</v>
      </c>
      <c r="O784" s="281">
        <v>0</v>
      </c>
      <c r="P784" s="282">
        <v>0</v>
      </c>
      <c r="Q784" s="205">
        <v>0.09</v>
      </c>
      <c r="R784" s="205">
        <v>5.4729339500858079E-2</v>
      </c>
      <c r="S784" s="272">
        <f t="shared" si="63"/>
        <v>0</v>
      </c>
      <c r="U784" s="287">
        <v>13572</v>
      </c>
      <c r="V784" s="288">
        <v>0</v>
      </c>
      <c r="W784" s="288">
        <v>0</v>
      </c>
      <c r="X784" s="288">
        <v>0</v>
      </c>
      <c r="Y784" s="288">
        <v>893</v>
      </c>
      <c r="Z784" s="279">
        <f t="shared" si="64"/>
        <v>14465</v>
      </c>
      <c r="AB784" s="275">
        <v>0</v>
      </c>
      <c r="AC784" s="204">
        <v>0</v>
      </c>
      <c r="AD784" s="202">
        <v>0</v>
      </c>
      <c r="AE784" s="202">
        <v>0</v>
      </c>
      <c r="AF784" s="276">
        <v>0</v>
      </c>
      <c r="AH784" s="227">
        <f t="shared" si="60"/>
        <v>0</v>
      </c>
      <c r="AI784" s="228">
        <f t="shared" si="61"/>
        <v>0</v>
      </c>
      <c r="AJ784" s="229">
        <f t="shared" si="62"/>
        <v>0</v>
      </c>
      <c r="AN784" s="138"/>
      <c r="AO784" s="138"/>
      <c r="AP784" s="138"/>
      <c r="AQ784" s="138"/>
      <c r="AR784" s="138"/>
      <c r="AS784" s="138"/>
      <c r="AT784" s="138"/>
      <c r="AU784" s="138"/>
    </row>
    <row r="785" spans="1:47" s="139" customFormat="1" ht="13.8" x14ac:dyDescent="0.3">
      <c r="A785" s="277">
        <v>499</v>
      </c>
      <c r="B785" s="211">
        <v>499061281</v>
      </c>
      <c r="C785" s="212" t="s">
        <v>316</v>
      </c>
      <c r="D785" s="211">
        <v>61</v>
      </c>
      <c r="E785" s="212" t="s">
        <v>170</v>
      </c>
      <c r="F785" s="211">
        <v>281</v>
      </c>
      <c r="G785" s="212" t="s">
        <v>169</v>
      </c>
      <c r="H785" s="297">
        <v>348</v>
      </c>
      <c r="I785" s="202">
        <v>11220</v>
      </c>
      <c r="J785" s="202">
        <v>0</v>
      </c>
      <c r="K785" s="202">
        <v>0</v>
      </c>
      <c r="L785" s="202">
        <v>893</v>
      </c>
      <c r="M785" s="279">
        <v>12113</v>
      </c>
      <c r="O785" s="281">
        <v>0</v>
      </c>
      <c r="P785" s="282">
        <v>0</v>
      </c>
      <c r="Q785" s="205">
        <v>0.18</v>
      </c>
      <c r="R785" s="205">
        <v>0.12319189346422224</v>
      </c>
      <c r="S785" s="272">
        <f t="shared" si="63"/>
        <v>0</v>
      </c>
      <c r="U785" s="287">
        <v>3904560</v>
      </c>
      <c r="V785" s="288">
        <v>0</v>
      </c>
      <c r="W785" s="288">
        <v>0</v>
      </c>
      <c r="X785" s="288">
        <v>0</v>
      </c>
      <c r="Y785" s="288">
        <v>310764</v>
      </c>
      <c r="Z785" s="279">
        <f t="shared" si="64"/>
        <v>4215324</v>
      </c>
      <c r="AB785" s="275">
        <v>0</v>
      </c>
      <c r="AC785" s="204">
        <v>0</v>
      </c>
      <c r="AD785" s="202">
        <v>0</v>
      </c>
      <c r="AE785" s="202">
        <v>0</v>
      </c>
      <c r="AF785" s="276">
        <v>0</v>
      </c>
      <c r="AH785" s="227">
        <f t="shared" si="60"/>
        <v>0</v>
      </c>
      <c r="AI785" s="228">
        <f t="shared" si="61"/>
        <v>0</v>
      </c>
      <c r="AJ785" s="229">
        <f t="shared" si="62"/>
        <v>0</v>
      </c>
      <c r="AN785" s="138"/>
      <c r="AO785" s="138"/>
      <c r="AP785" s="138"/>
      <c r="AQ785" s="138"/>
      <c r="AR785" s="138"/>
      <c r="AS785" s="138"/>
      <c r="AT785" s="138"/>
      <c r="AU785" s="138"/>
    </row>
    <row r="786" spans="1:47" s="139" customFormat="1" ht="13.8" x14ac:dyDescent="0.3">
      <c r="A786" s="277">
        <v>499</v>
      </c>
      <c r="B786" s="211">
        <v>499061332</v>
      </c>
      <c r="C786" s="212" t="s">
        <v>316</v>
      </c>
      <c r="D786" s="211">
        <v>61</v>
      </c>
      <c r="E786" s="212" t="s">
        <v>170</v>
      </c>
      <c r="F786" s="211">
        <v>332</v>
      </c>
      <c r="G786" s="212" t="s">
        <v>221</v>
      </c>
      <c r="H786" s="297">
        <v>19</v>
      </c>
      <c r="I786" s="202">
        <v>12072</v>
      </c>
      <c r="J786" s="202">
        <v>1118</v>
      </c>
      <c r="K786" s="202">
        <v>0</v>
      </c>
      <c r="L786" s="202">
        <v>893</v>
      </c>
      <c r="M786" s="279">
        <v>14083</v>
      </c>
      <c r="O786" s="281">
        <v>0</v>
      </c>
      <c r="P786" s="282">
        <v>0</v>
      </c>
      <c r="Q786" s="205">
        <v>0.09</v>
      </c>
      <c r="R786" s="205">
        <v>1.6648563963842521E-2</v>
      </c>
      <c r="S786" s="272">
        <f t="shared" si="63"/>
        <v>0</v>
      </c>
      <c r="U786" s="287">
        <v>250610</v>
      </c>
      <c r="V786" s="288">
        <v>0</v>
      </c>
      <c r="W786" s="288">
        <v>0</v>
      </c>
      <c r="X786" s="288">
        <v>0</v>
      </c>
      <c r="Y786" s="288">
        <v>16967</v>
      </c>
      <c r="Z786" s="279">
        <f t="shared" si="64"/>
        <v>267577</v>
      </c>
      <c r="AB786" s="275">
        <v>0</v>
      </c>
      <c r="AC786" s="204">
        <v>0</v>
      </c>
      <c r="AD786" s="202">
        <v>0</v>
      </c>
      <c r="AE786" s="202">
        <v>0</v>
      </c>
      <c r="AF786" s="276">
        <v>0</v>
      </c>
      <c r="AH786" s="227">
        <f t="shared" si="60"/>
        <v>0</v>
      </c>
      <c r="AI786" s="228">
        <f t="shared" si="61"/>
        <v>0</v>
      </c>
      <c r="AJ786" s="229">
        <f t="shared" si="62"/>
        <v>0</v>
      </c>
      <c r="AN786" s="138"/>
      <c r="AO786" s="138"/>
      <c r="AP786" s="138"/>
      <c r="AQ786" s="138"/>
      <c r="AR786" s="138"/>
      <c r="AS786" s="138"/>
      <c r="AT786" s="138"/>
      <c r="AU786" s="138"/>
    </row>
    <row r="787" spans="1:47" s="139" customFormat="1" ht="13.8" x14ac:dyDescent="0.3">
      <c r="A787" s="277">
        <v>3501</v>
      </c>
      <c r="B787" s="211">
        <v>3501137061</v>
      </c>
      <c r="C787" s="212" t="s">
        <v>317</v>
      </c>
      <c r="D787" s="211">
        <v>137</v>
      </c>
      <c r="E787" s="212" t="s">
        <v>210</v>
      </c>
      <c r="F787" s="211">
        <v>61</v>
      </c>
      <c r="G787" s="212" t="s">
        <v>170</v>
      </c>
      <c r="H787" s="297">
        <v>18</v>
      </c>
      <c r="I787" s="202">
        <v>13754</v>
      </c>
      <c r="J787" s="202">
        <v>994</v>
      </c>
      <c r="K787" s="202">
        <v>0</v>
      </c>
      <c r="L787" s="202">
        <v>893</v>
      </c>
      <c r="M787" s="279">
        <v>15641</v>
      </c>
      <c r="O787" s="281">
        <v>0</v>
      </c>
      <c r="P787" s="282">
        <v>0</v>
      </c>
      <c r="Q787" s="205">
        <v>0.09</v>
      </c>
      <c r="R787" s="205">
        <v>3.4151233897683042E-2</v>
      </c>
      <c r="S787" s="272">
        <f t="shared" si="63"/>
        <v>0</v>
      </c>
      <c r="U787" s="287">
        <v>265464</v>
      </c>
      <c r="V787" s="288">
        <v>0</v>
      </c>
      <c r="W787" s="288">
        <v>0</v>
      </c>
      <c r="X787" s="288">
        <v>0</v>
      </c>
      <c r="Y787" s="288">
        <v>16074</v>
      </c>
      <c r="Z787" s="279">
        <f t="shared" si="64"/>
        <v>281538</v>
      </c>
      <c r="AB787" s="275">
        <v>0</v>
      </c>
      <c r="AC787" s="204">
        <v>0</v>
      </c>
      <c r="AD787" s="202">
        <v>0</v>
      </c>
      <c r="AE787" s="202">
        <v>0</v>
      </c>
      <c r="AF787" s="276">
        <v>0</v>
      </c>
      <c r="AH787" s="227">
        <f t="shared" si="60"/>
        <v>0</v>
      </c>
      <c r="AI787" s="228">
        <f t="shared" si="61"/>
        <v>0</v>
      </c>
      <c r="AJ787" s="229">
        <f t="shared" si="62"/>
        <v>0</v>
      </c>
      <c r="AN787" s="138"/>
      <c r="AO787" s="138"/>
      <c r="AP787" s="138"/>
      <c r="AQ787" s="138"/>
      <c r="AR787" s="138"/>
      <c r="AS787" s="138"/>
      <c r="AT787" s="138"/>
      <c r="AU787" s="138"/>
    </row>
    <row r="788" spans="1:47" s="139" customFormat="1" ht="13.8" x14ac:dyDescent="0.3">
      <c r="A788" s="277">
        <v>3501</v>
      </c>
      <c r="B788" s="211">
        <v>3501137137</v>
      </c>
      <c r="C788" s="212" t="s">
        <v>317</v>
      </c>
      <c r="D788" s="211">
        <v>137</v>
      </c>
      <c r="E788" s="212" t="s">
        <v>210</v>
      </c>
      <c r="F788" s="211">
        <v>137</v>
      </c>
      <c r="G788" s="212" t="s">
        <v>210</v>
      </c>
      <c r="H788" s="297">
        <v>183</v>
      </c>
      <c r="I788" s="202">
        <v>13613</v>
      </c>
      <c r="J788" s="202">
        <v>21</v>
      </c>
      <c r="K788" s="202">
        <v>0</v>
      </c>
      <c r="L788" s="202">
        <v>893</v>
      </c>
      <c r="M788" s="279">
        <v>14527</v>
      </c>
      <c r="O788" s="281">
        <v>0</v>
      </c>
      <c r="P788" s="282">
        <v>0</v>
      </c>
      <c r="Q788" s="205">
        <v>0.18</v>
      </c>
      <c r="R788" s="205">
        <v>0.12502659225609097</v>
      </c>
      <c r="S788" s="272">
        <f t="shared" si="63"/>
        <v>0</v>
      </c>
      <c r="U788" s="287">
        <v>2495022</v>
      </c>
      <c r="V788" s="288">
        <v>0</v>
      </c>
      <c r="W788" s="288">
        <v>0</v>
      </c>
      <c r="X788" s="288">
        <v>0</v>
      </c>
      <c r="Y788" s="288">
        <v>163419</v>
      </c>
      <c r="Z788" s="279">
        <f t="shared" si="64"/>
        <v>2658441</v>
      </c>
      <c r="AB788" s="275">
        <v>0</v>
      </c>
      <c r="AC788" s="204">
        <v>0</v>
      </c>
      <c r="AD788" s="202">
        <v>0</v>
      </c>
      <c r="AE788" s="202">
        <v>0</v>
      </c>
      <c r="AF788" s="276">
        <v>0</v>
      </c>
      <c r="AH788" s="227">
        <f t="shared" si="60"/>
        <v>0</v>
      </c>
      <c r="AI788" s="228">
        <f t="shared" si="61"/>
        <v>0</v>
      </c>
      <c r="AJ788" s="229">
        <f t="shared" si="62"/>
        <v>0</v>
      </c>
      <c r="AN788" s="138"/>
      <c r="AO788" s="138"/>
      <c r="AP788" s="138"/>
      <c r="AQ788" s="138"/>
      <c r="AR788" s="138"/>
      <c r="AS788" s="138"/>
      <c r="AT788" s="138"/>
      <c r="AU788" s="138"/>
    </row>
    <row r="789" spans="1:47" s="139" customFormat="1" ht="13.8" x14ac:dyDescent="0.3">
      <c r="A789" s="277">
        <v>3501</v>
      </c>
      <c r="B789" s="211">
        <v>3501137161</v>
      </c>
      <c r="C789" s="212" t="s">
        <v>317</v>
      </c>
      <c r="D789" s="211">
        <v>137</v>
      </c>
      <c r="E789" s="212" t="s">
        <v>210</v>
      </c>
      <c r="F789" s="211">
        <v>161</v>
      </c>
      <c r="G789" s="212" t="s">
        <v>173</v>
      </c>
      <c r="H789" s="297">
        <v>1</v>
      </c>
      <c r="I789" s="202">
        <v>10127</v>
      </c>
      <c r="J789" s="202">
        <v>4223</v>
      </c>
      <c r="K789" s="202">
        <v>0</v>
      </c>
      <c r="L789" s="202">
        <v>893</v>
      </c>
      <c r="M789" s="279">
        <v>15243</v>
      </c>
      <c r="O789" s="281">
        <v>0</v>
      </c>
      <c r="P789" s="282">
        <v>0</v>
      </c>
      <c r="Q789" s="205">
        <v>0.09</v>
      </c>
      <c r="R789" s="205">
        <v>7.2135314562177533E-3</v>
      </c>
      <c r="S789" s="272">
        <f t="shared" si="63"/>
        <v>0</v>
      </c>
      <c r="U789" s="287">
        <v>14350</v>
      </c>
      <c r="V789" s="288">
        <v>0</v>
      </c>
      <c r="W789" s="288">
        <v>0</v>
      </c>
      <c r="X789" s="288">
        <v>0</v>
      </c>
      <c r="Y789" s="288">
        <v>893</v>
      </c>
      <c r="Z789" s="279">
        <f t="shared" si="64"/>
        <v>15243</v>
      </c>
      <c r="AB789" s="275">
        <v>0</v>
      </c>
      <c r="AC789" s="204">
        <v>0</v>
      </c>
      <c r="AD789" s="202">
        <v>0</v>
      </c>
      <c r="AE789" s="202">
        <v>0</v>
      </c>
      <c r="AF789" s="276">
        <v>0</v>
      </c>
      <c r="AH789" s="227">
        <f t="shared" si="60"/>
        <v>0</v>
      </c>
      <c r="AI789" s="228">
        <f t="shared" si="61"/>
        <v>0</v>
      </c>
      <c r="AJ789" s="229">
        <f t="shared" si="62"/>
        <v>0</v>
      </c>
      <c r="AN789" s="138"/>
      <c r="AO789" s="138"/>
      <c r="AP789" s="138"/>
      <c r="AQ789" s="138"/>
      <c r="AR789" s="138"/>
      <c r="AS789" s="138"/>
      <c r="AT789" s="138"/>
      <c r="AU789" s="138"/>
    </row>
    <row r="790" spans="1:47" s="139" customFormat="1" ht="13.8" x14ac:dyDescent="0.3">
      <c r="A790" s="277">
        <v>3501</v>
      </c>
      <c r="B790" s="211">
        <v>3501137210</v>
      </c>
      <c r="C790" s="212" t="s">
        <v>317</v>
      </c>
      <c r="D790" s="211">
        <v>137</v>
      </c>
      <c r="E790" s="212" t="s">
        <v>210</v>
      </c>
      <c r="F790" s="211">
        <v>210</v>
      </c>
      <c r="G790" s="212" t="s">
        <v>54</v>
      </c>
      <c r="H790" s="297">
        <v>1</v>
      </c>
      <c r="I790" s="202">
        <v>10127</v>
      </c>
      <c r="J790" s="202">
        <v>3248</v>
      </c>
      <c r="K790" s="202">
        <v>0</v>
      </c>
      <c r="L790" s="202">
        <v>893</v>
      </c>
      <c r="M790" s="279">
        <v>14268</v>
      </c>
      <c r="O790" s="281">
        <v>0</v>
      </c>
      <c r="P790" s="282">
        <v>0</v>
      </c>
      <c r="Q790" s="205">
        <v>0.09</v>
      </c>
      <c r="R790" s="205">
        <v>6.4299725287241705E-2</v>
      </c>
      <c r="S790" s="272">
        <f t="shared" si="63"/>
        <v>0</v>
      </c>
      <c r="U790" s="287">
        <v>13375</v>
      </c>
      <c r="V790" s="288">
        <v>0</v>
      </c>
      <c r="W790" s="288">
        <v>0</v>
      </c>
      <c r="X790" s="288">
        <v>0</v>
      </c>
      <c r="Y790" s="288">
        <v>893</v>
      </c>
      <c r="Z790" s="279">
        <f t="shared" si="64"/>
        <v>14268</v>
      </c>
      <c r="AB790" s="275">
        <v>0</v>
      </c>
      <c r="AC790" s="204">
        <v>0</v>
      </c>
      <c r="AD790" s="202">
        <v>0</v>
      </c>
      <c r="AE790" s="202">
        <v>0</v>
      </c>
      <c r="AF790" s="276">
        <v>0</v>
      </c>
      <c r="AH790" s="227">
        <f t="shared" si="60"/>
        <v>0</v>
      </c>
      <c r="AI790" s="228">
        <f t="shared" si="61"/>
        <v>0</v>
      </c>
      <c r="AJ790" s="229">
        <f t="shared" si="62"/>
        <v>0</v>
      </c>
      <c r="AN790" s="138"/>
      <c r="AO790" s="138"/>
      <c r="AP790" s="138"/>
      <c r="AQ790" s="138"/>
      <c r="AR790" s="138"/>
      <c r="AS790" s="138"/>
      <c r="AT790" s="138"/>
      <c r="AU790" s="138"/>
    </row>
    <row r="791" spans="1:47" s="139" customFormat="1" ht="13.8" x14ac:dyDescent="0.3">
      <c r="A791" s="277">
        <v>3501</v>
      </c>
      <c r="B791" s="211">
        <v>3501137278</v>
      </c>
      <c r="C791" s="212" t="s">
        <v>317</v>
      </c>
      <c r="D791" s="211">
        <v>137</v>
      </c>
      <c r="E791" s="212" t="s">
        <v>210</v>
      </c>
      <c r="F791" s="211">
        <v>278</v>
      </c>
      <c r="G791" s="212" t="s">
        <v>212</v>
      </c>
      <c r="H791" s="297">
        <v>2</v>
      </c>
      <c r="I791" s="202">
        <v>12117</v>
      </c>
      <c r="J791" s="202">
        <v>3234</v>
      </c>
      <c r="K791" s="202">
        <v>0</v>
      </c>
      <c r="L791" s="202">
        <v>893</v>
      </c>
      <c r="M791" s="279">
        <v>16244</v>
      </c>
      <c r="O791" s="281">
        <v>0</v>
      </c>
      <c r="P791" s="282">
        <v>0</v>
      </c>
      <c r="Q791" s="205">
        <v>0.09</v>
      </c>
      <c r="R791" s="205">
        <v>5.4729339500858079E-2</v>
      </c>
      <c r="S791" s="272">
        <f t="shared" si="63"/>
        <v>0</v>
      </c>
      <c r="U791" s="287">
        <v>30702</v>
      </c>
      <c r="V791" s="288">
        <v>0</v>
      </c>
      <c r="W791" s="288">
        <v>0</v>
      </c>
      <c r="X791" s="288">
        <v>0</v>
      </c>
      <c r="Y791" s="288">
        <v>1786</v>
      </c>
      <c r="Z791" s="279">
        <f t="shared" si="64"/>
        <v>32488</v>
      </c>
      <c r="AB791" s="275">
        <v>0</v>
      </c>
      <c r="AC791" s="204">
        <v>0</v>
      </c>
      <c r="AD791" s="202">
        <v>0</v>
      </c>
      <c r="AE791" s="202">
        <v>0</v>
      </c>
      <c r="AF791" s="276">
        <v>0</v>
      </c>
      <c r="AH791" s="227">
        <f t="shared" si="60"/>
        <v>0</v>
      </c>
      <c r="AI791" s="228">
        <f t="shared" si="61"/>
        <v>0</v>
      </c>
      <c r="AJ791" s="229">
        <f t="shared" si="62"/>
        <v>0</v>
      </c>
      <c r="AN791" s="138"/>
      <c r="AO791" s="138"/>
      <c r="AP791" s="138"/>
      <c r="AQ791" s="138"/>
      <c r="AR791" s="138"/>
      <c r="AS791" s="138"/>
      <c r="AT791" s="138"/>
      <c r="AU791" s="138"/>
    </row>
    <row r="792" spans="1:47" s="139" customFormat="1" ht="13.8" x14ac:dyDescent="0.3">
      <c r="A792" s="277">
        <v>3501</v>
      </c>
      <c r="B792" s="211">
        <v>3501137281</v>
      </c>
      <c r="C792" s="212" t="s">
        <v>317</v>
      </c>
      <c r="D792" s="211">
        <v>137</v>
      </c>
      <c r="E792" s="212" t="s">
        <v>210</v>
      </c>
      <c r="F792" s="211">
        <v>281</v>
      </c>
      <c r="G792" s="212" t="s">
        <v>169</v>
      </c>
      <c r="H792" s="297">
        <v>65</v>
      </c>
      <c r="I792" s="202">
        <v>13741</v>
      </c>
      <c r="J792" s="202">
        <v>0</v>
      </c>
      <c r="K792" s="202">
        <v>0</v>
      </c>
      <c r="L792" s="202">
        <v>893</v>
      </c>
      <c r="M792" s="279">
        <v>14634</v>
      </c>
      <c r="O792" s="281">
        <v>0</v>
      </c>
      <c r="P792" s="282">
        <v>0</v>
      </c>
      <c r="Q792" s="205">
        <v>0.18</v>
      </c>
      <c r="R792" s="205">
        <v>0.12319189346422224</v>
      </c>
      <c r="S792" s="272">
        <f t="shared" si="63"/>
        <v>0</v>
      </c>
      <c r="U792" s="287">
        <v>893165</v>
      </c>
      <c r="V792" s="288">
        <v>0</v>
      </c>
      <c r="W792" s="288">
        <v>0</v>
      </c>
      <c r="X792" s="288">
        <v>0</v>
      </c>
      <c r="Y792" s="288">
        <v>58045</v>
      </c>
      <c r="Z792" s="279">
        <f t="shared" si="64"/>
        <v>951210</v>
      </c>
      <c r="AB792" s="275">
        <v>0</v>
      </c>
      <c r="AC792" s="204">
        <v>0</v>
      </c>
      <c r="AD792" s="202">
        <v>0</v>
      </c>
      <c r="AE792" s="202">
        <v>0</v>
      </c>
      <c r="AF792" s="276">
        <v>0</v>
      </c>
      <c r="AH792" s="227">
        <f t="shared" si="60"/>
        <v>0</v>
      </c>
      <c r="AI792" s="228">
        <f t="shared" si="61"/>
        <v>0</v>
      </c>
      <c r="AJ792" s="229">
        <f t="shared" si="62"/>
        <v>0</v>
      </c>
      <c r="AN792" s="138"/>
      <c r="AO792" s="138"/>
      <c r="AP792" s="138"/>
      <c r="AQ792" s="138"/>
      <c r="AR792" s="138"/>
      <c r="AS792" s="138"/>
      <c r="AT792" s="138"/>
      <c r="AU792" s="138"/>
    </row>
    <row r="793" spans="1:47" s="139" customFormat="1" ht="13.8" x14ac:dyDescent="0.3">
      <c r="A793" s="277">
        <v>3501</v>
      </c>
      <c r="B793" s="211">
        <v>3501137309</v>
      </c>
      <c r="C793" s="212" t="s">
        <v>317</v>
      </c>
      <c r="D793" s="211">
        <v>137</v>
      </c>
      <c r="E793" s="212" t="s">
        <v>210</v>
      </c>
      <c r="F793" s="211">
        <v>309</v>
      </c>
      <c r="G793" s="212" t="s">
        <v>256</v>
      </c>
      <c r="H793" s="297">
        <v>1</v>
      </c>
      <c r="I793" s="202">
        <v>11310.051521406729</v>
      </c>
      <c r="J793" s="202">
        <v>1601</v>
      </c>
      <c r="K793" s="202">
        <v>0</v>
      </c>
      <c r="L793" s="202">
        <v>893</v>
      </c>
      <c r="M793" s="279">
        <v>13804.051521406729</v>
      </c>
      <c r="O793" s="281">
        <v>0</v>
      </c>
      <c r="P793" s="282">
        <v>0</v>
      </c>
      <c r="Q793" s="205">
        <v>0.09</v>
      </c>
      <c r="R793" s="205">
        <v>2.1995348597134514E-3</v>
      </c>
      <c r="S793" s="272">
        <f t="shared" si="63"/>
        <v>0</v>
      </c>
      <c r="U793" s="287">
        <v>12911</v>
      </c>
      <c r="V793" s="288">
        <v>0</v>
      </c>
      <c r="W793" s="288">
        <v>0</v>
      </c>
      <c r="X793" s="288">
        <v>0</v>
      </c>
      <c r="Y793" s="288">
        <v>893</v>
      </c>
      <c r="Z793" s="279">
        <f t="shared" si="64"/>
        <v>13804</v>
      </c>
      <c r="AB793" s="275">
        <v>0</v>
      </c>
      <c r="AC793" s="204">
        <v>0</v>
      </c>
      <c r="AD793" s="202">
        <v>0</v>
      </c>
      <c r="AE793" s="202">
        <v>0</v>
      </c>
      <c r="AF793" s="276">
        <v>0</v>
      </c>
      <c r="AH793" s="227">
        <f t="shared" si="60"/>
        <v>0</v>
      </c>
      <c r="AI793" s="228">
        <f t="shared" si="61"/>
        <v>0</v>
      </c>
      <c r="AJ793" s="229">
        <f t="shared" si="62"/>
        <v>0</v>
      </c>
      <c r="AN793" s="138"/>
      <c r="AO793" s="138"/>
      <c r="AP793" s="138"/>
      <c r="AQ793" s="138"/>
      <c r="AR793" s="138"/>
      <c r="AS793" s="138"/>
      <c r="AT793" s="138"/>
      <c r="AU793" s="138"/>
    </row>
    <row r="794" spans="1:47" s="139" customFormat="1" ht="13.8" x14ac:dyDescent="0.3">
      <c r="A794" s="277">
        <v>3501</v>
      </c>
      <c r="B794" s="211">
        <v>3501137325</v>
      </c>
      <c r="C794" s="212" t="s">
        <v>317</v>
      </c>
      <c r="D794" s="211">
        <v>137</v>
      </c>
      <c r="E794" s="212" t="s">
        <v>210</v>
      </c>
      <c r="F794" s="211">
        <v>325</v>
      </c>
      <c r="G794" s="212" t="s">
        <v>220</v>
      </c>
      <c r="H794" s="297">
        <v>1</v>
      </c>
      <c r="I794" s="202">
        <v>12117</v>
      </c>
      <c r="J794" s="202">
        <v>1680</v>
      </c>
      <c r="K794" s="202">
        <v>0</v>
      </c>
      <c r="L794" s="202">
        <v>893</v>
      </c>
      <c r="M794" s="279">
        <v>14690</v>
      </c>
      <c r="O794" s="281">
        <v>0</v>
      </c>
      <c r="P794" s="282">
        <v>0</v>
      </c>
      <c r="Q794" s="205">
        <v>0.09</v>
      </c>
      <c r="R794" s="205">
        <v>1.1318693884157795E-2</v>
      </c>
      <c r="S794" s="272">
        <f t="shared" si="63"/>
        <v>0</v>
      </c>
      <c r="U794" s="287">
        <v>13797</v>
      </c>
      <c r="V794" s="288">
        <v>0</v>
      </c>
      <c r="W794" s="288">
        <v>0</v>
      </c>
      <c r="X794" s="288">
        <v>0</v>
      </c>
      <c r="Y794" s="288">
        <v>893</v>
      </c>
      <c r="Z794" s="279">
        <f t="shared" si="64"/>
        <v>14690</v>
      </c>
      <c r="AB794" s="275">
        <v>0</v>
      </c>
      <c r="AC794" s="204">
        <v>0</v>
      </c>
      <c r="AD794" s="202">
        <v>0</v>
      </c>
      <c r="AE794" s="202">
        <v>0</v>
      </c>
      <c r="AF794" s="276">
        <v>0</v>
      </c>
      <c r="AH794" s="227">
        <f t="shared" si="60"/>
        <v>0</v>
      </c>
      <c r="AI794" s="228">
        <f t="shared" si="61"/>
        <v>0</v>
      </c>
      <c r="AJ794" s="229">
        <f t="shared" si="62"/>
        <v>0</v>
      </c>
      <c r="AN794" s="138"/>
      <c r="AO794" s="138"/>
      <c r="AP794" s="138"/>
      <c r="AQ794" s="138"/>
      <c r="AR794" s="138"/>
      <c r="AS794" s="138"/>
      <c r="AT794" s="138"/>
      <c r="AU794" s="138"/>
    </row>
    <row r="795" spans="1:47" s="139" customFormat="1" ht="13.8" x14ac:dyDescent="0.3">
      <c r="A795" s="277">
        <v>3501</v>
      </c>
      <c r="B795" s="211">
        <v>3501137332</v>
      </c>
      <c r="C795" s="212" t="s">
        <v>317</v>
      </c>
      <c r="D795" s="211">
        <v>137</v>
      </c>
      <c r="E795" s="212" t="s">
        <v>210</v>
      </c>
      <c r="F795" s="211">
        <v>332</v>
      </c>
      <c r="G795" s="212" t="s">
        <v>221</v>
      </c>
      <c r="H795" s="297">
        <v>3</v>
      </c>
      <c r="I795" s="202">
        <v>10127</v>
      </c>
      <c r="J795" s="202">
        <v>938</v>
      </c>
      <c r="K795" s="202">
        <v>0</v>
      </c>
      <c r="L795" s="202">
        <v>893</v>
      </c>
      <c r="M795" s="279">
        <v>11958</v>
      </c>
      <c r="O795" s="281">
        <v>0</v>
      </c>
      <c r="P795" s="282">
        <v>0</v>
      </c>
      <c r="Q795" s="205">
        <v>0.09</v>
      </c>
      <c r="R795" s="205">
        <v>1.6648563963842521E-2</v>
      </c>
      <c r="S795" s="272">
        <f t="shared" si="63"/>
        <v>0</v>
      </c>
      <c r="U795" s="287">
        <v>33195</v>
      </c>
      <c r="V795" s="288">
        <v>0</v>
      </c>
      <c r="W795" s="288">
        <v>0</v>
      </c>
      <c r="X795" s="288">
        <v>0</v>
      </c>
      <c r="Y795" s="288">
        <v>2679</v>
      </c>
      <c r="Z795" s="279">
        <f t="shared" si="64"/>
        <v>35874</v>
      </c>
      <c r="AB795" s="275">
        <v>0</v>
      </c>
      <c r="AC795" s="204">
        <v>0</v>
      </c>
      <c r="AD795" s="202">
        <v>0</v>
      </c>
      <c r="AE795" s="202">
        <v>0</v>
      </c>
      <c r="AF795" s="276">
        <v>0</v>
      </c>
      <c r="AH795" s="227">
        <f t="shared" si="60"/>
        <v>0</v>
      </c>
      <c r="AI795" s="228">
        <f t="shared" si="61"/>
        <v>0</v>
      </c>
      <c r="AJ795" s="229">
        <f t="shared" si="62"/>
        <v>0</v>
      </c>
      <c r="AN795" s="138"/>
      <c r="AO795" s="138"/>
      <c r="AP795" s="138"/>
      <c r="AQ795" s="138"/>
      <c r="AR795" s="138"/>
      <c r="AS795" s="138"/>
      <c r="AT795" s="138"/>
      <c r="AU795" s="138"/>
    </row>
    <row r="796" spans="1:47" s="139" customFormat="1" ht="13.8" x14ac:dyDescent="0.3">
      <c r="A796" s="277">
        <v>3502</v>
      </c>
      <c r="B796" s="211">
        <v>3502281061</v>
      </c>
      <c r="C796" s="212" t="s">
        <v>318</v>
      </c>
      <c r="D796" s="211">
        <v>281</v>
      </c>
      <c r="E796" s="212" t="s">
        <v>169</v>
      </c>
      <c r="F796" s="211">
        <v>61</v>
      </c>
      <c r="G796" s="212" t="s">
        <v>170</v>
      </c>
      <c r="H796" s="297">
        <v>1</v>
      </c>
      <c r="I796" s="202">
        <v>12390</v>
      </c>
      <c r="J796" s="202">
        <v>896</v>
      </c>
      <c r="K796" s="202">
        <v>0</v>
      </c>
      <c r="L796" s="202">
        <v>893</v>
      </c>
      <c r="M796" s="279">
        <v>14179</v>
      </c>
      <c r="O796" s="281">
        <v>0</v>
      </c>
      <c r="P796" s="282">
        <v>0</v>
      </c>
      <c r="Q796" s="205">
        <v>0.09</v>
      </c>
      <c r="R796" s="205">
        <v>3.4151233897683042E-2</v>
      </c>
      <c r="S796" s="272">
        <f t="shared" si="63"/>
        <v>0</v>
      </c>
      <c r="U796" s="287">
        <v>13286</v>
      </c>
      <c r="V796" s="288">
        <v>0</v>
      </c>
      <c r="W796" s="288">
        <v>0</v>
      </c>
      <c r="X796" s="288">
        <v>0</v>
      </c>
      <c r="Y796" s="288">
        <v>893</v>
      </c>
      <c r="Z796" s="279">
        <f t="shared" si="64"/>
        <v>14179</v>
      </c>
      <c r="AB796" s="275">
        <v>0</v>
      </c>
      <c r="AC796" s="204">
        <v>0</v>
      </c>
      <c r="AD796" s="202">
        <v>0</v>
      </c>
      <c r="AE796" s="202">
        <v>0</v>
      </c>
      <c r="AF796" s="276">
        <v>0</v>
      </c>
      <c r="AH796" s="227">
        <f t="shared" si="60"/>
        <v>0</v>
      </c>
      <c r="AI796" s="228">
        <f t="shared" si="61"/>
        <v>0</v>
      </c>
      <c r="AJ796" s="229">
        <f t="shared" si="62"/>
        <v>0</v>
      </c>
      <c r="AN796" s="138"/>
      <c r="AO796" s="138"/>
      <c r="AP796" s="138"/>
      <c r="AQ796" s="138"/>
      <c r="AR796" s="138"/>
      <c r="AS796" s="138"/>
      <c r="AT796" s="138"/>
      <c r="AU796" s="138"/>
    </row>
    <row r="797" spans="1:47" s="139" customFormat="1" ht="13.8" x14ac:dyDescent="0.3">
      <c r="A797" s="277">
        <v>3502</v>
      </c>
      <c r="B797" s="211">
        <v>3502281137</v>
      </c>
      <c r="C797" s="212" t="s">
        <v>318</v>
      </c>
      <c r="D797" s="211">
        <v>281</v>
      </c>
      <c r="E797" s="212" t="s">
        <v>169</v>
      </c>
      <c r="F797" s="211">
        <v>137</v>
      </c>
      <c r="G797" s="212" t="s">
        <v>210</v>
      </c>
      <c r="H797" s="297">
        <v>1</v>
      </c>
      <c r="I797" s="202">
        <v>14107</v>
      </c>
      <c r="J797" s="202">
        <v>22</v>
      </c>
      <c r="K797" s="202">
        <v>0</v>
      </c>
      <c r="L797" s="202">
        <v>893</v>
      </c>
      <c r="M797" s="279">
        <v>15022</v>
      </c>
      <c r="O797" s="281">
        <v>0</v>
      </c>
      <c r="P797" s="282">
        <v>0</v>
      </c>
      <c r="Q797" s="205">
        <v>0.18</v>
      </c>
      <c r="R797" s="205">
        <v>0.12502659225609097</v>
      </c>
      <c r="S797" s="272">
        <f t="shared" si="63"/>
        <v>0</v>
      </c>
      <c r="U797" s="287">
        <v>14129</v>
      </c>
      <c r="V797" s="288">
        <v>0</v>
      </c>
      <c r="W797" s="288">
        <v>0</v>
      </c>
      <c r="X797" s="288">
        <v>0</v>
      </c>
      <c r="Y797" s="288">
        <v>893</v>
      </c>
      <c r="Z797" s="279">
        <f t="shared" si="64"/>
        <v>15022</v>
      </c>
      <c r="AB797" s="275">
        <v>0</v>
      </c>
      <c r="AC797" s="204">
        <v>0</v>
      </c>
      <c r="AD797" s="202">
        <v>0</v>
      </c>
      <c r="AE797" s="202">
        <v>0</v>
      </c>
      <c r="AF797" s="276">
        <v>0</v>
      </c>
      <c r="AH797" s="227">
        <f t="shared" si="60"/>
        <v>0</v>
      </c>
      <c r="AI797" s="228">
        <f t="shared" si="61"/>
        <v>0</v>
      </c>
      <c r="AJ797" s="229">
        <f t="shared" si="62"/>
        <v>0</v>
      </c>
      <c r="AN797" s="138"/>
      <c r="AO797" s="138"/>
      <c r="AP797" s="138"/>
      <c r="AQ797" s="138"/>
      <c r="AR797" s="138"/>
      <c r="AS797" s="138"/>
      <c r="AT797" s="138"/>
      <c r="AU797" s="138"/>
    </row>
    <row r="798" spans="1:47" s="139" customFormat="1" ht="13.8" x14ac:dyDescent="0.3">
      <c r="A798" s="277">
        <v>3502</v>
      </c>
      <c r="B798" s="211">
        <v>3502281281</v>
      </c>
      <c r="C798" s="212" t="s">
        <v>318</v>
      </c>
      <c r="D798" s="211">
        <v>281</v>
      </c>
      <c r="E798" s="212" t="s">
        <v>169</v>
      </c>
      <c r="F798" s="211">
        <v>281</v>
      </c>
      <c r="G798" s="212" t="s">
        <v>169</v>
      </c>
      <c r="H798" s="297">
        <v>498</v>
      </c>
      <c r="I798" s="202">
        <v>12619</v>
      </c>
      <c r="J798" s="202">
        <v>0</v>
      </c>
      <c r="K798" s="202">
        <v>0</v>
      </c>
      <c r="L798" s="202">
        <v>893</v>
      </c>
      <c r="M798" s="279">
        <v>13512</v>
      </c>
      <c r="O798" s="281">
        <v>0</v>
      </c>
      <c r="P798" s="282">
        <v>0</v>
      </c>
      <c r="Q798" s="205">
        <v>0.18</v>
      </c>
      <c r="R798" s="205">
        <v>0.12319189346422224</v>
      </c>
      <c r="S798" s="272">
        <f t="shared" si="63"/>
        <v>0</v>
      </c>
      <c r="U798" s="287">
        <v>6284262</v>
      </c>
      <c r="V798" s="288">
        <v>0</v>
      </c>
      <c r="W798" s="288">
        <v>0</v>
      </c>
      <c r="X798" s="288">
        <v>0</v>
      </c>
      <c r="Y798" s="288">
        <v>444714</v>
      </c>
      <c r="Z798" s="279">
        <f t="shared" si="64"/>
        <v>6728976</v>
      </c>
      <c r="AB798" s="275">
        <v>0</v>
      </c>
      <c r="AC798" s="204">
        <v>0</v>
      </c>
      <c r="AD798" s="202">
        <v>0</v>
      </c>
      <c r="AE798" s="202">
        <v>0</v>
      </c>
      <c r="AF798" s="276">
        <v>0</v>
      </c>
      <c r="AH798" s="227">
        <f t="shared" si="60"/>
        <v>0</v>
      </c>
      <c r="AI798" s="228">
        <f t="shared" si="61"/>
        <v>0</v>
      </c>
      <c r="AJ798" s="229">
        <f t="shared" si="62"/>
        <v>0</v>
      </c>
      <c r="AN798" s="138"/>
      <c r="AO798" s="138"/>
      <c r="AP798" s="138"/>
      <c r="AQ798" s="138"/>
      <c r="AR798" s="138"/>
      <c r="AS798" s="138"/>
      <c r="AT798" s="138"/>
      <c r="AU798" s="138"/>
    </row>
    <row r="799" spans="1:47" s="139" customFormat="1" ht="13.8" x14ac:dyDescent="0.3">
      <c r="A799" s="277">
        <v>3503</v>
      </c>
      <c r="B799" s="211">
        <v>3503160031</v>
      </c>
      <c r="C799" s="212" t="s">
        <v>319</v>
      </c>
      <c r="D799" s="211">
        <v>160</v>
      </c>
      <c r="E799" s="212" t="s">
        <v>104</v>
      </c>
      <c r="F799" s="211">
        <v>31</v>
      </c>
      <c r="G799" s="212" t="s">
        <v>101</v>
      </c>
      <c r="H799" s="297">
        <v>5</v>
      </c>
      <c r="I799" s="202">
        <v>9118</v>
      </c>
      <c r="J799" s="202">
        <v>4347</v>
      </c>
      <c r="K799" s="202">
        <v>0</v>
      </c>
      <c r="L799" s="202">
        <v>893</v>
      </c>
      <c r="M799" s="279">
        <v>14358</v>
      </c>
      <c r="O799" s="281">
        <v>1.7730496453900707E-2</v>
      </c>
      <c r="P799" s="282">
        <v>0</v>
      </c>
      <c r="Q799" s="205">
        <v>0.09</v>
      </c>
      <c r="R799" s="205">
        <v>2.6379471872042089E-2</v>
      </c>
      <c r="S799" s="272">
        <f t="shared" si="63"/>
        <v>0</v>
      </c>
      <c r="U799" s="287">
        <v>67085</v>
      </c>
      <c r="V799" s="288">
        <v>0</v>
      </c>
      <c r="W799" s="288">
        <v>0</v>
      </c>
      <c r="X799" s="288">
        <v>0</v>
      </c>
      <c r="Y799" s="288">
        <v>4450</v>
      </c>
      <c r="Z799" s="279">
        <f t="shared" si="64"/>
        <v>71535</v>
      </c>
      <c r="AB799" s="275">
        <v>1</v>
      </c>
      <c r="AC799" s="204">
        <v>0</v>
      </c>
      <c r="AD799" s="202">
        <v>0</v>
      </c>
      <c r="AE799" s="202">
        <v>0</v>
      </c>
      <c r="AF799" s="276">
        <v>0</v>
      </c>
      <c r="AH799" s="227">
        <f t="shared" si="60"/>
        <v>0</v>
      </c>
      <c r="AI799" s="228">
        <f t="shared" si="61"/>
        <v>0</v>
      </c>
      <c r="AJ799" s="229">
        <f t="shared" si="62"/>
        <v>0</v>
      </c>
      <c r="AN799" s="138"/>
      <c r="AO799" s="138"/>
      <c r="AP799" s="138"/>
      <c r="AQ799" s="138"/>
      <c r="AR799" s="138"/>
      <c r="AS799" s="138"/>
      <c r="AT799" s="138"/>
      <c r="AU799" s="138"/>
    </row>
    <row r="800" spans="1:47" s="139" customFormat="1" ht="13.8" x14ac:dyDescent="0.3">
      <c r="A800" s="277">
        <v>3503</v>
      </c>
      <c r="B800" s="211">
        <v>3503160044</v>
      </c>
      <c r="C800" s="212" t="s">
        <v>319</v>
      </c>
      <c r="D800" s="211">
        <v>160</v>
      </c>
      <c r="E800" s="212" t="s">
        <v>104</v>
      </c>
      <c r="F800" s="211">
        <v>44</v>
      </c>
      <c r="G800" s="212" t="s">
        <v>35</v>
      </c>
      <c r="H800" s="297">
        <v>2</v>
      </c>
      <c r="I800" s="202">
        <v>8749</v>
      </c>
      <c r="J800" s="202">
        <v>200</v>
      </c>
      <c r="K800" s="202">
        <v>0</v>
      </c>
      <c r="L800" s="202">
        <v>893</v>
      </c>
      <c r="M800" s="279">
        <v>9842</v>
      </c>
      <c r="O800" s="281">
        <v>7.0921985815602835E-3</v>
      </c>
      <c r="P800" s="282">
        <v>0</v>
      </c>
      <c r="Q800" s="205">
        <v>0.09</v>
      </c>
      <c r="R800" s="205">
        <v>5.7376212232234096E-2</v>
      </c>
      <c r="S800" s="272">
        <f t="shared" si="63"/>
        <v>0</v>
      </c>
      <c r="U800" s="287">
        <v>17834</v>
      </c>
      <c r="V800" s="288">
        <v>0</v>
      </c>
      <c r="W800" s="288">
        <v>0</v>
      </c>
      <c r="X800" s="288">
        <v>0</v>
      </c>
      <c r="Y800" s="288">
        <v>1780</v>
      </c>
      <c r="Z800" s="279">
        <f t="shared" si="64"/>
        <v>19614</v>
      </c>
      <c r="AB800" s="275">
        <v>1</v>
      </c>
      <c r="AC800" s="204">
        <v>0</v>
      </c>
      <c r="AD800" s="202">
        <v>0</v>
      </c>
      <c r="AE800" s="202">
        <v>0</v>
      </c>
      <c r="AF800" s="276">
        <v>0</v>
      </c>
      <c r="AH800" s="227">
        <f t="shared" si="60"/>
        <v>0</v>
      </c>
      <c r="AI800" s="228">
        <f t="shared" si="61"/>
        <v>0</v>
      </c>
      <c r="AJ800" s="229">
        <f t="shared" si="62"/>
        <v>0</v>
      </c>
      <c r="AN800" s="138"/>
      <c r="AO800" s="138"/>
      <c r="AP800" s="138"/>
      <c r="AQ800" s="138"/>
      <c r="AR800" s="138"/>
      <c r="AS800" s="138"/>
      <c r="AT800" s="138"/>
      <c r="AU800" s="138"/>
    </row>
    <row r="801" spans="1:47" s="139" customFormat="1" ht="13.8" x14ac:dyDescent="0.3">
      <c r="A801" s="277">
        <v>3503</v>
      </c>
      <c r="B801" s="211">
        <v>3503160048</v>
      </c>
      <c r="C801" s="212" t="s">
        <v>319</v>
      </c>
      <c r="D801" s="211">
        <v>160</v>
      </c>
      <c r="E801" s="212" t="s">
        <v>104</v>
      </c>
      <c r="F801" s="211">
        <v>48</v>
      </c>
      <c r="G801" s="212" t="s">
        <v>152</v>
      </c>
      <c r="H801" s="297">
        <v>1</v>
      </c>
      <c r="I801" s="202">
        <v>8749</v>
      </c>
      <c r="J801" s="202">
        <v>7054</v>
      </c>
      <c r="K801" s="202">
        <v>0</v>
      </c>
      <c r="L801" s="202">
        <v>893</v>
      </c>
      <c r="M801" s="279">
        <v>16696</v>
      </c>
      <c r="O801" s="281">
        <v>3.5460992907801418E-3</v>
      </c>
      <c r="P801" s="282">
        <v>0</v>
      </c>
      <c r="Q801" s="205">
        <v>0.09</v>
      </c>
      <c r="R801" s="205">
        <v>1.2089259415344539E-3</v>
      </c>
      <c r="S801" s="272">
        <f t="shared" si="63"/>
        <v>0</v>
      </c>
      <c r="U801" s="287">
        <v>15747</v>
      </c>
      <c r="V801" s="288">
        <v>0</v>
      </c>
      <c r="W801" s="288">
        <v>0</v>
      </c>
      <c r="X801" s="288">
        <v>0</v>
      </c>
      <c r="Y801" s="288">
        <v>890</v>
      </c>
      <c r="Z801" s="279">
        <f t="shared" si="64"/>
        <v>16637</v>
      </c>
      <c r="AB801" s="275">
        <v>0</v>
      </c>
      <c r="AC801" s="204">
        <v>0</v>
      </c>
      <c r="AD801" s="202">
        <v>0</v>
      </c>
      <c r="AE801" s="202">
        <v>0</v>
      </c>
      <c r="AF801" s="276">
        <v>0</v>
      </c>
      <c r="AH801" s="227">
        <f t="shared" si="60"/>
        <v>0</v>
      </c>
      <c r="AI801" s="228">
        <f t="shared" si="61"/>
        <v>0</v>
      </c>
      <c r="AJ801" s="229">
        <f t="shared" si="62"/>
        <v>0</v>
      </c>
      <c r="AN801" s="138"/>
      <c r="AO801" s="138"/>
      <c r="AP801" s="138"/>
      <c r="AQ801" s="138"/>
      <c r="AR801" s="138"/>
      <c r="AS801" s="138"/>
      <c r="AT801" s="138"/>
      <c r="AU801" s="138"/>
    </row>
    <row r="802" spans="1:47" s="139" customFormat="1" ht="13.8" x14ac:dyDescent="0.3">
      <c r="A802" s="277">
        <v>3503</v>
      </c>
      <c r="B802" s="211">
        <v>3503160056</v>
      </c>
      <c r="C802" s="212" t="s">
        <v>319</v>
      </c>
      <c r="D802" s="211">
        <v>160</v>
      </c>
      <c r="E802" s="212" t="s">
        <v>104</v>
      </c>
      <c r="F802" s="211">
        <v>56</v>
      </c>
      <c r="G802" s="212" t="s">
        <v>153</v>
      </c>
      <c r="H802" s="297">
        <v>4</v>
      </c>
      <c r="I802" s="202">
        <v>8749</v>
      </c>
      <c r="J802" s="202">
        <v>2982</v>
      </c>
      <c r="K802" s="202">
        <v>0</v>
      </c>
      <c r="L802" s="202">
        <v>893</v>
      </c>
      <c r="M802" s="279">
        <v>12624</v>
      </c>
      <c r="O802" s="281">
        <v>1.4184397163120567E-2</v>
      </c>
      <c r="P802" s="282">
        <v>0</v>
      </c>
      <c r="Q802" s="205">
        <v>0.09</v>
      </c>
      <c r="R802" s="205">
        <v>2.0967747793561305E-2</v>
      </c>
      <c r="S802" s="272">
        <f t="shared" si="63"/>
        <v>0</v>
      </c>
      <c r="U802" s="287">
        <v>46756</v>
      </c>
      <c r="V802" s="288">
        <v>0</v>
      </c>
      <c r="W802" s="288">
        <v>0</v>
      </c>
      <c r="X802" s="288">
        <v>0</v>
      </c>
      <c r="Y802" s="288">
        <v>3560</v>
      </c>
      <c r="Z802" s="279">
        <f t="shared" si="64"/>
        <v>50316</v>
      </c>
      <c r="AB802" s="275">
        <v>0</v>
      </c>
      <c r="AC802" s="204">
        <v>0</v>
      </c>
      <c r="AD802" s="202">
        <v>0</v>
      </c>
      <c r="AE802" s="202">
        <v>0</v>
      </c>
      <c r="AF802" s="276">
        <v>0</v>
      </c>
      <c r="AH802" s="227">
        <f t="shared" si="60"/>
        <v>0</v>
      </c>
      <c r="AI802" s="228">
        <f t="shared" si="61"/>
        <v>0</v>
      </c>
      <c r="AJ802" s="229">
        <f t="shared" si="62"/>
        <v>0</v>
      </c>
      <c r="AN802" s="138"/>
      <c r="AO802" s="138"/>
      <c r="AP802" s="138"/>
      <c r="AQ802" s="138"/>
      <c r="AR802" s="138"/>
      <c r="AS802" s="138"/>
      <c r="AT802" s="138"/>
      <c r="AU802" s="138"/>
    </row>
    <row r="803" spans="1:47" s="139" customFormat="1" ht="13.8" x14ac:dyDescent="0.3">
      <c r="A803" s="277">
        <v>3503</v>
      </c>
      <c r="B803" s="211">
        <v>3503160079</v>
      </c>
      <c r="C803" s="212" t="s">
        <v>319</v>
      </c>
      <c r="D803" s="211">
        <v>160</v>
      </c>
      <c r="E803" s="212" t="s">
        <v>104</v>
      </c>
      <c r="F803" s="211">
        <v>79</v>
      </c>
      <c r="G803" s="212" t="s">
        <v>109</v>
      </c>
      <c r="H803" s="297">
        <v>57</v>
      </c>
      <c r="I803" s="202">
        <v>9972</v>
      </c>
      <c r="J803" s="202">
        <v>622</v>
      </c>
      <c r="K803" s="202">
        <v>0</v>
      </c>
      <c r="L803" s="202">
        <v>893</v>
      </c>
      <c r="M803" s="279">
        <v>11487</v>
      </c>
      <c r="O803" s="281">
        <v>0.20212765957446827</v>
      </c>
      <c r="P803" s="282">
        <v>0</v>
      </c>
      <c r="Q803" s="205">
        <v>0.09</v>
      </c>
      <c r="R803" s="205">
        <v>6.3390672715199353E-2</v>
      </c>
      <c r="S803" s="272">
        <f t="shared" si="63"/>
        <v>0</v>
      </c>
      <c r="U803" s="287">
        <v>601692</v>
      </c>
      <c r="V803" s="288">
        <v>0</v>
      </c>
      <c r="W803" s="288">
        <v>0</v>
      </c>
      <c r="X803" s="288">
        <v>0</v>
      </c>
      <c r="Y803" s="288">
        <v>50730</v>
      </c>
      <c r="Z803" s="279">
        <f t="shared" si="64"/>
        <v>652422</v>
      </c>
      <c r="AB803" s="275">
        <v>1</v>
      </c>
      <c r="AC803" s="204">
        <v>0</v>
      </c>
      <c r="AD803" s="202">
        <v>0</v>
      </c>
      <c r="AE803" s="202">
        <v>0</v>
      </c>
      <c r="AF803" s="276">
        <v>0</v>
      </c>
      <c r="AH803" s="227">
        <f t="shared" si="60"/>
        <v>0</v>
      </c>
      <c r="AI803" s="228">
        <f t="shared" si="61"/>
        <v>0</v>
      </c>
      <c r="AJ803" s="229">
        <f t="shared" si="62"/>
        <v>0</v>
      </c>
      <c r="AN803" s="138"/>
      <c r="AO803" s="138"/>
      <c r="AP803" s="138"/>
      <c r="AQ803" s="138"/>
      <c r="AR803" s="138"/>
      <c r="AS803" s="138"/>
      <c r="AT803" s="138"/>
      <c r="AU803" s="138"/>
    </row>
    <row r="804" spans="1:47" s="139" customFormat="1" ht="13.8" x14ac:dyDescent="0.3">
      <c r="A804" s="277">
        <v>3503</v>
      </c>
      <c r="B804" s="211">
        <v>3503160149</v>
      </c>
      <c r="C804" s="212" t="s">
        <v>319</v>
      </c>
      <c r="D804" s="211">
        <v>160</v>
      </c>
      <c r="E804" s="212" t="s">
        <v>104</v>
      </c>
      <c r="F804" s="211">
        <v>149</v>
      </c>
      <c r="G804" s="212" t="s">
        <v>103</v>
      </c>
      <c r="H804" s="297">
        <v>2</v>
      </c>
      <c r="I804" s="202">
        <v>12729</v>
      </c>
      <c r="J804" s="202">
        <v>193</v>
      </c>
      <c r="K804" s="202">
        <v>0</v>
      </c>
      <c r="L804" s="202">
        <v>893</v>
      </c>
      <c r="M804" s="279">
        <v>13815</v>
      </c>
      <c r="O804" s="281">
        <v>7.0921985815602835E-3</v>
      </c>
      <c r="P804" s="282">
        <v>0</v>
      </c>
      <c r="Q804" s="205">
        <v>0.18</v>
      </c>
      <c r="R804" s="205">
        <v>0.11365970423433619</v>
      </c>
      <c r="S804" s="272">
        <f t="shared" si="63"/>
        <v>0</v>
      </c>
      <c r="U804" s="287">
        <v>25752</v>
      </c>
      <c r="V804" s="288">
        <v>0</v>
      </c>
      <c r="W804" s="288">
        <v>0</v>
      </c>
      <c r="X804" s="288">
        <v>0</v>
      </c>
      <c r="Y804" s="288">
        <v>1780</v>
      </c>
      <c r="Z804" s="279">
        <f t="shared" si="64"/>
        <v>27532</v>
      </c>
      <c r="AB804" s="275">
        <v>1</v>
      </c>
      <c r="AC804" s="204">
        <v>0</v>
      </c>
      <c r="AD804" s="202">
        <v>0</v>
      </c>
      <c r="AE804" s="202">
        <v>0</v>
      </c>
      <c r="AF804" s="276">
        <v>0</v>
      </c>
      <c r="AH804" s="227">
        <f t="shared" si="60"/>
        <v>0</v>
      </c>
      <c r="AI804" s="228">
        <f t="shared" si="61"/>
        <v>0</v>
      </c>
      <c r="AJ804" s="229">
        <f t="shared" si="62"/>
        <v>0</v>
      </c>
      <c r="AN804" s="138"/>
      <c r="AO804" s="138"/>
      <c r="AP804" s="138"/>
      <c r="AQ804" s="138"/>
      <c r="AR804" s="138"/>
      <c r="AS804" s="138"/>
      <c r="AT804" s="138"/>
      <c r="AU804" s="138"/>
    </row>
    <row r="805" spans="1:47" s="139" customFormat="1" ht="13.8" x14ac:dyDescent="0.3">
      <c r="A805" s="277">
        <v>3503</v>
      </c>
      <c r="B805" s="211">
        <v>3503160160</v>
      </c>
      <c r="C805" s="212" t="s">
        <v>319</v>
      </c>
      <c r="D805" s="211">
        <v>160</v>
      </c>
      <c r="E805" s="212" t="s">
        <v>104</v>
      </c>
      <c r="F805" s="211">
        <v>160</v>
      </c>
      <c r="G805" s="212" t="s">
        <v>104</v>
      </c>
      <c r="H805" s="297">
        <v>762</v>
      </c>
      <c r="I805" s="202">
        <v>11225</v>
      </c>
      <c r="J805" s="202">
        <v>129</v>
      </c>
      <c r="K805" s="202">
        <v>0</v>
      </c>
      <c r="L805" s="202">
        <v>893</v>
      </c>
      <c r="M805" s="279">
        <v>12247</v>
      </c>
      <c r="O805" s="281">
        <v>2.7021276595744417</v>
      </c>
      <c r="P805" s="282">
        <v>0</v>
      </c>
      <c r="Q805" s="205">
        <v>0.1273</v>
      </c>
      <c r="R805" s="205">
        <v>0.10429118617141747</v>
      </c>
      <c r="S805" s="272">
        <f t="shared" si="63"/>
        <v>0</v>
      </c>
      <c r="U805" s="287">
        <v>8621268</v>
      </c>
      <c r="V805" s="288">
        <v>0</v>
      </c>
      <c r="W805" s="288">
        <v>0</v>
      </c>
      <c r="X805" s="288">
        <v>0</v>
      </c>
      <c r="Y805" s="288">
        <v>678180</v>
      </c>
      <c r="Z805" s="279">
        <f t="shared" si="64"/>
        <v>9299448</v>
      </c>
      <c r="AB805" s="275">
        <v>27</v>
      </c>
      <c r="AC805" s="204">
        <v>0</v>
      </c>
      <c r="AD805" s="202">
        <v>0</v>
      </c>
      <c r="AE805" s="202">
        <v>0</v>
      </c>
      <c r="AF805" s="276">
        <v>0</v>
      </c>
      <c r="AH805" s="227">
        <f t="shared" si="60"/>
        <v>0</v>
      </c>
      <c r="AI805" s="228">
        <f t="shared" si="61"/>
        <v>0</v>
      </c>
      <c r="AJ805" s="229">
        <f t="shared" si="62"/>
        <v>0</v>
      </c>
      <c r="AN805" s="138"/>
      <c r="AO805" s="138"/>
      <c r="AP805" s="138"/>
      <c r="AQ805" s="138"/>
      <c r="AR805" s="138"/>
      <c r="AS805" s="138"/>
      <c r="AT805" s="138"/>
      <c r="AU805" s="138"/>
    </row>
    <row r="806" spans="1:47" s="139" customFormat="1" ht="13.8" x14ac:dyDescent="0.3">
      <c r="A806" s="277">
        <v>3503</v>
      </c>
      <c r="B806" s="211">
        <v>3503160295</v>
      </c>
      <c r="C806" s="212" t="s">
        <v>319</v>
      </c>
      <c r="D806" s="211">
        <v>160</v>
      </c>
      <c r="E806" s="212" t="s">
        <v>104</v>
      </c>
      <c r="F806" s="211">
        <v>295</v>
      </c>
      <c r="G806" s="212" t="s">
        <v>155</v>
      </c>
      <c r="H806" s="297">
        <v>2</v>
      </c>
      <c r="I806" s="202">
        <v>8727</v>
      </c>
      <c r="J806" s="202">
        <v>4728</v>
      </c>
      <c r="K806" s="202">
        <v>0</v>
      </c>
      <c r="L806" s="202">
        <v>893</v>
      </c>
      <c r="M806" s="279">
        <v>14348</v>
      </c>
      <c r="O806" s="281">
        <v>7.0921985815602835E-3</v>
      </c>
      <c r="P806" s="282">
        <v>0</v>
      </c>
      <c r="Q806" s="205">
        <v>0.09</v>
      </c>
      <c r="R806" s="205">
        <v>2.0294482002087645E-2</v>
      </c>
      <c r="S806" s="272">
        <f t="shared" si="63"/>
        <v>0</v>
      </c>
      <c r="U806" s="287">
        <v>26814</v>
      </c>
      <c r="V806" s="288">
        <v>0</v>
      </c>
      <c r="W806" s="288">
        <v>0</v>
      </c>
      <c r="X806" s="288">
        <v>0</v>
      </c>
      <c r="Y806" s="288">
        <v>1780</v>
      </c>
      <c r="Z806" s="279">
        <f t="shared" si="64"/>
        <v>28594</v>
      </c>
      <c r="AB806" s="275">
        <v>0</v>
      </c>
      <c r="AC806" s="204">
        <v>0</v>
      </c>
      <c r="AD806" s="202">
        <v>0</v>
      </c>
      <c r="AE806" s="202">
        <v>0</v>
      </c>
      <c r="AF806" s="276">
        <v>0</v>
      </c>
      <c r="AH806" s="227">
        <f t="shared" si="60"/>
        <v>0</v>
      </c>
      <c r="AI806" s="228">
        <f t="shared" si="61"/>
        <v>0</v>
      </c>
      <c r="AJ806" s="229">
        <f t="shared" si="62"/>
        <v>0</v>
      </c>
      <c r="AN806" s="138"/>
      <c r="AO806" s="138"/>
      <c r="AP806" s="138"/>
      <c r="AQ806" s="138"/>
      <c r="AR806" s="138"/>
      <c r="AS806" s="138"/>
      <c r="AT806" s="138"/>
      <c r="AU806" s="138"/>
    </row>
    <row r="807" spans="1:47" s="139" customFormat="1" ht="13.8" x14ac:dyDescent="0.3">
      <c r="A807" s="277">
        <v>3503</v>
      </c>
      <c r="B807" s="211">
        <v>3503160301</v>
      </c>
      <c r="C807" s="212" t="s">
        <v>319</v>
      </c>
      <c r="D807" s="211">
        <v>160</v>
      </c>
      <c r="E807" s="212" t="s">
        <v>104</v>
      </c>
      <c r="F807" s="211">
        <v>301</v>
      </c>
      <c r="G807" s="212" t="s">
        <v>151</v>
      </c>
      <c r="H807" s="297">
        <v>6</v>
      </c>
      <c r="I807" s="202">
        <v>10028.147804726368</v>
      </c>
      <c r="J807" s="202">
        <v>4387</v>
      </c>
      <c r="K807" s="202">
        <v>0</v>
      </c>
      <c r="L807" s="202">
        <v>893</v>
      </c>
      <c r="M807" s="279">
        <v>15308.147804726368</v>
      </c>
      <c r="O807" s="281">
        <v>2.1276595744680847E-2</v>
      </c>
      <c r="P807" s="282">
        <v>0</v>
      </c>
      <c r="Q807" s="205">
        <v>0.09</v>
      </c>
      <c r="R807" s="205">
        <v>5.0458678367959371E-2</v>
      </c>
      <c r="S807" s="272">
        <f t="shared" si="63"/>
        <v>0</v>
      </c>
      <c r="U807" s="287">
        <v>86184</v>
      </c>
      <c r="V807" s="288">
        <v>0</v>
      </c>
      <c r="W807" s="288">
        <v>0</v>
      </c>
      <c r="X807" s="288">
        <v>0</v>
      </c>
      <c r="Y807" s="288">
        <v>5340</v>
      </c>
      <c r="Z807" s="279">
        <f t="shared" si="64"/>
        <v>91524</v>
      </c>
      <c r="AB807" s="275">
        <v>1</v>
      </c>
      <c r="AC807" s="204">
        <v>0</v>
      </c>
      <c r="AD807" s="202">
        <v>0</v>
      </c>
      <c r="AE807" s="202">
        <v>0</v>
      </c>
      <c r="AF807" s="276">
        <v>0</v>
      </c>
      <c r="AH807" s="227">
        <f t="shared" si="60"/>
        <v>0</v>
      </c>
      <c r="AI807" s="228">
        <f t="shared" si="61"/>
        <v>0</v>
      </c>
      <c r="AJ807" s="229">
        <f t="shared" si="62"/>
        <v>0</v>
      </c>
      <c r="AN807" s="138"/>
      <c r="AO807" s="138"/>
      <c r="AP807" s="138"/>
      <c r="AQ807" s="138"/>
      <c r="AR807" s="138"/>
      <c r="AS807" s="138"/>
      <c r="AT807" s="138"/>
      <c r="AU807" s="138"/>
    </row>
    <row r="808" spans="1:47" s="139" customFormat="1" ht="13.8" x14ac:dyDescent="0.3">
      <c r="A808" s="277">
        <v>3503</v>
      </c>
      <c r="B808" s="211">
        <v>3503160673</v>
      </c>
      <c r="C808" s="212" t="s">
        <v>319</v>
      </c>
      <c r="D808" s="211">
        <v>160</v>
      </c>
      <c r="E808" s="212" t="s">
        <v>104</v>
      </c>
      <c r="F808" s="211">
        <v>673</v>
      </c>
      <c r="G808" s="212" t="s">
        <v>159</v>
      </c>
      <c r="H808" s="297">
        <v>1</v>
      </c>
      <c r="I808" s="202">
        <v>9711.8824778761082</v>
      </c>
      <c r="J808" s="202">
        <v>4924</v>
      </c>
      <c r="K808" s="202">
        <v>0</v>
      </c>
      <c r="L808" s="202">
        <v>893</v>
      </c>
      <c r="M808" s="279">
        <v>15528.882477876108</v>
      </c>
      <c r="O808" s="281">
        <v>3.5460992907801418E-3</v>
      </c>
      <c r="P808" s="282">
        <v>0</v>
      </c>
      <c r="Q808" s="205">
        <v>0.09</v>
      </c>
      <c r="R808" s="205">
        <v>1.9724762139388369E-2</v>
      </c>
      <c r="S808" s="272">
        <f t="shared" si="63"/>
        <v>0</v>
      </c>
      <c r="U808" s="287">
        <v>14584</v>
      </c>
      <c r="V808" s="288">
        <v>0</v>
      </c>
      <c r="W808" s="288">
        <v>0</v>
      </c>
      <c r="X808" s="288">
        <v>0</v>
      </c>
      <c r="Y808" s="288">
        <v>890</v>
      </c>
      <c r="Z808" s="279">
        <f t="shared" si="64"/>
        <v>15474</v>
      </c>
      <c r="AB808" s="275">
        <v>0</v>
      </c>
      <c r="AC808" s="204">
        <v>0</v>
      </c>
      <c r="AD808" s="202">
        <v>0</v>
      </c>
      <c r="AE808" s="202">
        <v>0</v>
      </c>
      <c r="AF808" s="276">
        <v>0</v>
      </c>
      <c r="AH808" s="227">
        <f t="shared" si="60"/>
        <v>0</v>
      </c>
      <c r="AI808" s="228">
        <f t="shared" si="61"/>
        <v>0</v>
      </c>
      <c r="AJ808" s="229">
        <f t="shared" si="62"/>
        <v>0</v>
      </c>
      <c r="AN808" s="138"/>
      <c r="AO808" s="138"/>
      <c r="AP808" s="138"/>
      <c r="AQ808" s="138"/>
      <c r="AR808" s="138"/>
      <c r="AS808" s="138"/>
      <c r="AT808" s="138"/>
      <c r="AU808" s="138"/>
    </row>
    <row r="809" spans="1:47" s="139" customFormat="1" ht="13.8" x14ac:dyDescent="0.3">
      <c r="A809" s="277">
        <v>3503</v>
      </c>
      <c r="B809" s="211">
        <v>3503160735</v>
      </c>
      <c r="C809" s="212" t="s">
        <v>319</v>
      </c>
      <c r="D809" s="211">
        <v>160</v>
      </c>
      <c r="E809" s="212" t="s">
        <v>104</v>
      </c>
      <c r="F809" s="211">
        <v>735</v>
      </c>
      <c r="G809" s="212" t="s">
        <v>138</v>
      </c>
      <c r="H809" s="297">
        <v>4</v>
      </c>
      <c r="I809" s="202">
        <v>12729</v>
      </c>
      <c r="J809" s="202">
        <v>5290</v>
      </c>
      <c r="K809" s="202">
        <v>0</v>
      </c>
      <c r="L809" s="202">
        <v>893</v>
      </c>
      <c r="M809" s="279">
        <v>18912</v>
      </c>
      <c r="O809" s="281">
        <v>1.4184397163120567E-2</v>
      </c>
      <c r="P809" s="282">
        <v>0</v>
      </c>
      <c r="Q809" s="205">
        <v>0.09</v>
      </c>
      <c r="R809" s="205">
        <v>2.0793737622488116E-2</v>
      </c>
      <c r="S809" s="272">
        <f t="shared" si="63"/>
        <v>0</v>
      </c>
      <c r="U809" s="287">
        <v>71820</v>
      </c>
      <c r="V809" s="288">
        <v>0</v>
      </c>
      <c r="W809" s="288">
        <v>0</v>
      </c>
      <c r="X809" s="288">
        <v>0</v>
      </c>
      <c r="Y809" s="288">
        <v>3560</v>
      </c>
      <c r="Z809" s="279">
        <f t="shared" si="64"/>
        <v>75380</v>
      </c>
      <c r="AB809" s="275">
        <v>0</v>
      </c>
      <c r="AC809" s="204">
        <v>0</v>
      </c>
      <c r="AD809" s="202">
        <v>0</v>
      </c>
      <c r="AE809" s="202">
        <v>0</v>
      </c>
      <c r="AF809" s="276">
        <v>0</v>
      </c>
      <c r="AH809" s="227">
        <f t="shared" si="60"/>
        <v>0</v>
      </c>
      <c r="AI809" s="228">
        <f t="shared" si="61"/>
        <v>0</v>
      </c>
      <c r="AJ809" s="229">
        <f t="shared" si="62"/>
        <v>0</v>
      </c>
      <c r="AN809" s="138"/>
      <c r="AO809" s="138"/>
      <c r="AP809" s="138"/>
      <c r="AQ809" s="138"/>
      <c r="AR809" s="138"/>
      <c r="AS809" s="138"/>
      <c r="AT809" s="138"/>
      <c r="AU809" s="138"/>
    </row>
    <row r="810" spans="1:47" s="139" customFormat="1" ht="13.8" x14ac:dyDescent="0.3">
      <c r="A810" s="277">
        <v>3504</v>
      </c>
      <c r="B810" s="211">
        <v>3504035035</v>
      </c>
      <c r="C810" s="212" t="s">
        <v>320</v>
      </c>
      <c r="D810" s="211">
        <v>35</v>
      </c>
      <c r="E810" s="212" t="s">
        <v>22</v>
      </c>
      <c r="F810" s="211">
        <v>35</v>
      </c>
      <c r="G810" s="212" t="s">
        <v>22</v>
      </c>
      <c r="H810" s="297">
        <v>235</v>
      </c>
      <c r="I810" s="202">
        <v>13893</v>
      </c>
      <c r="J810" s="202">
        <v>4798</v>
      </c>
      <c r="K810" s="202">
        <v>0</v>
      </c>
      <c r="L810" s="202">
        <v>893</v>
      </c>
      <c r="M810" s="279">
        <v>19584</v>
      </c>
      <c r="O810" s="281">
        <v>0</v>
      </c>
      <c r="P810" s="282">
        <v>0</v>
      </c>
      <c r="Q810" s="205">
        <v>0.18</v>
      </c>
      <c r="R810" s="205">
        <v>0.15096254097872849</v>
      </c>
      <c r="S810" s="272">
        <f t="shared" si="63"/>
        <v>0</v>
      </c>
      <c r="U810" s="287">
        <v>4392385</v>
      </c>
      <c r="V810" s="288">
        <v>0</v>
      </c>
      <c r="W810" s="288">
        <v>0</v>
      </c>
      <c r="X810" s="288">
        <v>0</v>
      </c>
      <c r="Y810" s="288">
        <v>209855</v>
      </c>
      <c r="Z810" s="279">
        <f t="shared" si="64"/>
        <v>4602240</v>
      </c>
      <c r="AB810" s="275">
        <v>0</v>
      </c>
      <c r="AC810" s="204">
        <v>0</v>
      </c>
      <c r="AD810" s="202">
        <v>0</v>
      </c>
      <c r="AE810" s="202">
        <v>0</v>
      </c>
      <c r="AF810" s="276">
        <v>0</v>
      </c>
      <c r="AH810" s="227">
        <f t="shared" si="60"/>
        <v>0</v>
      </c>
      <c r="AI810" s="228">
        <f t="shared" si="61"/>
        <v>0</v>
      </c>
      <c r="AJ810" s="229">
        <f t="shared" si="62"/>
        <v>0</v>
      </c>
      <c r="AN810" s="138"/>
      <c r="AO810" s="138"/>
      <c r="AP810" s="138"/>
      <c r="AQ810" s="138"/>
      <c r="AR810" s="138"/>
      <c r="AS810" s="138"/>
      <c r="AT810" s="138"/>
      <c r="AU810" s="138"/>
    </row>
    <row r="811" spans="1:47" s="139" customFormat="1" ht="13.8" x14ac:dyDescent="0.3">
      <c r="A811" s="277">
        <v>3504</v>
      </c>
      <c r="B811" s="211">
        <v>3504035044</v>
      </c>
      <c r="C811" s="212" t="s">
        <v>320</v>
      </c>
      <c r="D811" s="211">
        <v>35</v>
      </c>
      <c r="E811" s="212" t="s">
        <v>22</v>
      </c>
      <c r="F811" s="211">
        <v>44</v>
      </c>
      <c r="G811" s="212" t="s">
        <v>35</v>
      </c>
      <c r="H811" s="297">
        <v>2</v>
      </c>
      <c r="I811" s="202">
        <v>15045</v>
      </c>
      <c r="J811" s="202">
        <v>345</v>
      </c>
      <c r="K811" s="202">
        <v>0</v>
      </c>
      <c r="L811" s="202">
        <v>893</v>
      </c>
      <c r="M811" s="279">
        <v>16283</v>
      </c>
      <c r="O811" s="281">
        <v>0</v>
      </c>
      <c r="P811" s="282">
        <v>0</v>
      </c>
      <c r="Q811" s="205">
        <v>0.09</v>
      </c>
      <c r="R811" s="205">
        <v>5.7376212232234096E-2</v>
      </c>
      <c r="S811" s="272">
        <f t="shared" si="63"/>
        <v>0</v>
      </c>
      <c r="U811" s="287">
        <v>30780</v>
      </c>
      <c r="V811" s="288">
        <v>0</v>
      </c>
      <c r="W811" s="288">
        <v>0</v>
      </c>
      <c r="X811" s="288">
        <v>0</v>
      </c>
      <c r="Y811" s="288">
        <v>1786</v>
      </c>
      <c r="Z811" s="279">
        <f t="shared" si="64"/>
        <v>32566</v>
      </c>
      <c r="AB811" s="275">
        <v>0</v>
      </c>
      <c r="AC811" s="204">
        <v>0</v>
      </c>
      <c r="AD811" s="202">
        <v>0</v>
      </c>
      <c r="AE811" s="202">
        <v>0</v>
      </c>
      <c r="AF811" s="276">
        <v>0</v>
      </c>
      <c r="AH811" s="227">
        <f t="shared" si="60"/>
        <v>0</v>
      </c>
      <c r="AI811" s="228">
        <f t="shared" si="61"/>
        <v>0</v>
      </c>
      <c r="AJ811" s="229">
        <f t="shared" si="62"/>
        <v>0</v>
      </c>
      <c r="AN811" s="138"/>
      <c r="AO811" s="138"/>
      <c r="AP811" s="138"/>
      <c r="AQ811" s="138"/>
      <c r="AR811" s="138"/>
      <c r="AS811" s="138"/>
      <c r="AT811" s="138"/>
      <c r="AU811" s="138"/>
    </row>
    <row r="812" spans="1:47" s="139" customFormat="1" ht="13.8" x14ac:dyDescent="0.3">
      <c r="A812" s="277">
        <v>3504</v>
      </c>
      <c r="B812" s="211">
        <v>3504035088</v>
      </c>
      <c r="C812" s="212" t="s">
        <v>320</v>
      </c>
      <c r="D812" s="211">
        <v>35</v>
      </c>
      <c r="E812" s="212" t="s">
        <v>22</v>
      </c>
      <c r="F812" s="211">
        <v>88</v>
      </c>
      <c r="G812" s="212" t="s">
        <v>190</v>
      </c>
      <c r="H812" s="297">
        <v>1</v>
      </c>
      <c r="I812" s="202">
        <v>10780</v>
      </c>
      <c r="J812" s="202">
        <v>3268</v>
      </c>
      <c r="K812" s="202">
        <v>0</v>
      </c>
      <c r="L812" s="202">
        <v>893</v>
      </c>
      <c r="M812" s="279">
        <v>14941</v>
      </c>
      <c r="O812" s="281">
        <v>0</v>
      </c>
      <c r="P812" s="282">
        <v>0</v>
      </c>
      <c r="Q812" s="205">
        <v>0.09</v>
      </c>
      <c r="R812" s="205">
        <v>6.7689410373442029E-3</v>
      </c>
      <c r="S812" s="272">
        <f t="shared" si="63"/>
        <v>0</v>
      </c>
      <c r="U812" s="287">
        <v>14048</v>
      </c>
      <c r="V812" s="288">
        <v>0</v>
      </c>
      <c r="W812" s="288">
        <v>0</v>
      </c>
      <c r="X812" s="288">
        <v>0</v>
      </c>
      <c r="Y812" s="288">
        <v>893</v>
      </c>
      <c r="Z812" s="279">
        <f t="shared" si="64"/>
        <v>14941</v>
      </c>
      <c r="AB812" s="275">
        <v>0</v>
      </c>
      <c r="AC812" s="204">
        <v>0</v>
      </c>
      <c r="AD812" s="202">
        <v>0</v>
      </c>
      <c r="AE812" s="202">
        <v>0</v>
      </c>
      <c r="AF812" s="276">
        <v>0</v>
      </c>
      <c r="AH812" s="227">
        <f t="shared" si="60"/>
        <v>0</v>
      </c>
      <c r="AI812" s="228">
        <f t="shared" si="61"/>
        <v>0</v>
      </c>
      <c r="AJ812" s="229">
        <f t="shared" si="62"/>
        <v>0</v>
      </c>
      <c r="AN812" s="138"/>
      <c r="AO812" s="138"/>
      <c r="AP812" s="138"/>
      <c r="AQ812" s="138"/>
      <c r="AR812" s="138"/>
      <c r="AS812" s="138"/>
      <c r="AT812" s="138"/>
      <c r="AU812" s="138"/>
    </row>
    <row r="813" spans="1:47" s="139" customFormat="1" ht="13.8" x14ac:dyDescent="0.3">
      <c r="A813" s="277">
        <v>3504</v>
      </c>
      <c r="B813" s="211">
        <v>3504035163</v>
      </c>
      <c r="C813" s="212" t="s">
        <v>320</v>
      </c>
      <c r="D813" s="211">
        <v>35</v>
      </c>
      <c r="E813" s="212" t="s">
        <v>22</v>
      </c>
      <c r="F813" s="211">
        <v>163</v>
      </c>
      <c r="G813" s="212" t="s">
        <v>27</v>
      </c>
      <c r="H813" s="297">
        <v>1</v>
      </c>
      <c r="I813" s="202">
        <v>12625.091753212768</v>
      </c>
      <c r="J813" s="202">
        <v>151</v>
      </c>
      <c r="K813" s="202">
        <v>0</v>
      </c>
      <c r="L813" s="202">
        <v>893</v>
      </c>
      <c r="M813" s="279">
        <v>13669.091753212768</v>
      </c>
      <c r="O813" s="281">
        <v>0</v>
      </c>
      <c r="P813" s="282">
        <v>0</v>
      </c>
      <c r="Q813" s="205">
        <v>0.18</v>
      </c>
      <c r="R813" s="205">
        <v>9.3618846151728011E-2</v>
      </c>
      <c r="S813" s="272">
        <f t="shared" si="63"/>
        <v>0</v>
      </c>
      <c r="U813" s="287">
        <v>12776</v>
      </c>
      <c r="V813" s="288">
        <v>0</v>
      </c>
      <c r="W813" s="288">
        <v>0</v>
      </c>
      <c r="X813" s="288">
        <v>0</v>
      </c>
      <c r="Y813" s="288">
        <v>893</v>
      </c>
      <c r="Z813" s="279">
        <f t="shared" si="64"/>
        <v>13669</v>
      </c>
      <c r="AB813" s="275">
        <v>0</v>
      </c>
      <c r="AC813" s="204">
        <v>0</v>
      </c>
      <c r="AD813" s="202">
        <v>0</v>
      </c>
      <c r="AE813" s="202">
        <v>0</v>
      </c>
      <c r="AF813" s="276">
        <v>0</v>
      </c>
      <c r="AH813" s="227">
        <f t="shared" si="60"/>
        <v>0</v>
      </c>
      <c r="AI813" s="228">
        <f t="shared" si="61"/>
        <v>0</v>
      </c>
      <c r="AJ813" s="229">
        <f t="shared" si="62"/>
        <v>0</v>
      </c>
      <c r="AN813" s="138"/>
      <c r="AO813" s="138"/>
      <c r="AP813" s="138"/>
      <c r="AQ813" s="138"/>
      <c r="AR813" s="138"/>
      <c r="AS813" s="138"/>
      <c r="AT813" s="138"/>
      <c r="AU813" s="138"/>
    </row>
    <row r="814" spans="1:47" s="139" customFormat="1" ht="13.8" x14ac:dyDescent="0.3">
      <c r="A814" s="277">
        <v>3504</v>
      </c>
      <c r="B814" s="211">
        <v>3504035189</v>
      </c>
      <c r="C814" s="212" t="s">
        <v>320</v>
      </c>
      <c r="D814" s="211">
        <v>35</v>
      </c>
      <c r="E814" s="212" t="s">
        <v>22</v>
      </c>
      <c r="F814" s="211">
        <v>189</v>
      </c>
      <c r="G814" s="212" t="s">
        <v>38</v>
      </c>
      <c r="H814" s="297">
        <v>2</v>
      </c>
      <c r="I814" s="202">
        <v>13624</v>
      </c>
      <c r="J814" s="202">
        <v>5239</v>
      </c>
      <c r="K814" s="202">
        <v>0</v>
      </c>
      <c r="L814" s="202">
        <v>893</v>
      </c>
      <c r="M814" s="279">
        <v>19756</v>
      </c>
      <c r="O814" s="281">
        <v>0</v>
      </c>
      <c r="P814" s="282">
        <v>0</v>
      </c>
      <c r="Q814" s="205">
        <v>0.09</v>
      </c>
      <c r="R814" s="205">
        <v>3.6888229018838688E-3</v>
      </c>
      <c r="S814" s="272">
        <f t="shared" si="63"/>
        <v>0</v>
      </c>
      <c r="U814" s="287">
        <v>37726</v>
      </c>
      <c r="V814" s="288">
        <v>0</v>
      </c>
      <c r="W814" s="288">
        <v>0</v>
      </c>
      <c r="X814" s="288">
        <v>0</v>
      </c>
      <c r="Y814" s="288">
        <v>1786</v>
      </c>
      <c r="Z814" s="279">
        <f t="shared" si="64"/>
        <v>39512</v>
      </c>
      <c r="AB814" s="275">
        <v>0</v>
      </c>
      <c r="AC814" s="204">
        <v>0</v>
      </c>
      <c r="AD814" s="202">
        <v>0</v>
      </c>
      <c r="AE814" s="202">
        <v>0</v>
      </c>
      <c r="AF814" s="276">
        <v>0</v>
      </c>
      <c r="AH814" s="227">
        <f t="shared" si="60"/>
        <v>0</v>
      </c>
      <c r="AI814" s="228">
        <f t="shared" si="61"/>
        <v>0</v>
      </c>
      <c r="AJ814" s="229">
        <f t="shared" si="62"/>
        <v>0</v>
      </c>
      <c r="AN814" s="138"/>
      <c r="AO814" s="138"/>
      <c r="AP814" s="138"/>
      <c r="AQ814" s="138"/>
      <c r="AR814" s="138"/>
      <c r="AS814" s="138"/>
      <c r="AT814" s="138"/>
      <c r="AU814" s="138"/>
    </row>
    <row r="815" spans="1:47" s="139" customFormat="1" ht="13.8" x14ac:dyDescent="0.3">
      <c r="A815" s="277">
        <v>3504</v>
      </c>
      <c r="B815" s="211">
        <v>3504035220</v>
      </c>
      <c r="C815" s="212" t="s">
        <v>320</v>
      </c>
      <c r="D815" s="211">
        <v>35</v>
      </c>
      <c r="E815" s="212" t="s">
        <v>22</v>
      </c>
      <c r="F815" s="211">
        <v>220</v>
      </c>
      <c r="G815" s="212" t="s">
        <v>42</v>
      </c>
      <c r="H815" s="297">
        <v>1</v>
      </c>
      <c r="I815" s="202">
        <v>11093.762837015447</v>
      </c>
      <c r="J815" s="202">
        <v>4420</v>
      </c>
      <c r="K815" s="202">
        <v>0</v>
      </c>
      <c r="L815" s="202">
        <v>893</v>
      </c>
      <c r="M815" s="279">
        <v>16406.762837015449</v>
      </c>
      <c r="O815" s="281">
        <v>0</v>
      </c>
      <c r="P815" s="282">
        <v>0</v>
      </c>
      <c r="Q815" s="205">
        <v>0.09</v>
      </c>
      <c r="R815" s="205">
        <v>1.4823609411200473E-2</v>
      </c>
      <c r="S815" s="272">
        <f t="shared" si="63"/>
        <v>0</v>
      </c>
      <c r="U815" s="287">
        <v>15514</v>
      </c>
      <c r="V815" s="288">
        <v>0</v>
      </c>
      <c r="W815" s="288">
        <v>0</v>
      </c>
      <c r="X815" s="288">
        <v>0</v>
      </c>
      <c r="Y815" s="288">
        <v>893</v>
      </c>
      <c r="Z815" s="279">
        <f t="shared" si="64"/>
        <v>16407</v>
      </c>
      <c r="AB815" s="275">
        <v>0</v>
      </c>
      <c r="AC815" s="204">
        <v>0</v>
      </c>
      <c r="AD815" s="202">
        <v>0</v>
      </c>
      <c r="AE815" s="202">
        <v>0</v>
      </c>
      <c r="AF815" s="276">
        <v>0</v>
      </c>
      <c r="AH815" s="227">
        <f t="shared" si="60"/>
        <v>0</v>
      </c>
      <c r="AI815" s="228">
        <f t="shared" si="61"/>
        <v>0</v>
      </c>
      <c r="AJ815" s="229">
        <f t="shared" si="62"/>
        <v>0</v>
      </c>
      <c r="AN815" s="138"/>
      <c r="AO815" s="138"/>
      <c r="AP815" s="138"/>
      <c r="AQ815" s="138"/>
      <c r="AR815" s="138"/>
      <c r="AS815" s="138"/>
      <c r="AT815" s="138"/>
      <c r="AU815" s="138"/>
    </row>
    <row r="816" spans="1:47" s="139" customFormat="1" ht="13.8" x14ac:dyDescent="0.3">
      <c r="A816" s="277">
        <v>3504</v>
      </c>
      <c r="B816" s="211">
        <v>3504035244</v>
      </c>
      <c r="C816" s="212" t="s">
        <v>320</v>
      </c>
      <c r="D816" s="211">
        <v>35</v>
      </c>
      <c r="E816" s="212" t="s">
        <v>22</v>
      </c>
      <c r="F816" s="211">
        <v>244</v>
      </c>
      <c r="G816" s="212" t="s">
        <v>43</v>
      </c>
      <c r="H816" s="297">
        <v>2</v>
      </c>
      <c r="I816" s="202">
        <v>11844.935916589331</v>
      </c>
      <c r="J816" s="202">
        <v>4626</v>
      </c>
      <c r="K816" s="202">
        <v>0</v>
      </c>
      <c r="L816" s="202">
        <v>893</v>
      </c>
      <c r="M816" s="279">
        <v>17363.935916589333</v>
      </c>
      <c r="O816" s="281">
        <v>0</v>
      </c>
      <c r="P816" s="282">
        <v>0</v>
      </c>
      <c r="Q816" s="205">
        <v>0.18</v>
      </c>
      <c r="R816" s="205">
        <v>0.11013649821134344</v>
      </c>
      <c r="S816" s="272">
        <f t="shared" si="63"/>
        <v>0</v>
      </c>
      <c r="U816" s="287">
        <v>32942</v>
      </c>
      <c r="V816" s="288">
        <v>0</v>
      </c>
      <c r="W816" s="288">
        <v>0</v>
      </c>
      <c r="X816" s="288">
        <v>0</v>
      </c>
      <c r="Y816" s="288">
        <v>1786</v>
      </c>
      <c r="Z816" s="279">
        <f t="shared" si="64"/>
        <v>34728</v>
      </c>
      <c r="AB816" s="275">
        <v>0</v>
      </c>
      <c r="AC816" s="204">
        <v>0</v>
      </c>
      <c r="AD816" s="202">
        <v>0</v>
      </c>
      <c r="AE816" s="202">
        <v>0</v>
      </c>
      <c r="AF816" s="276">
        <v>0</v>
      </c>
      <c r="AH816" s="227">
        <f t="shared" si="60"/>
        <v>0</v>
      </c>
      <c r="AI816" s="228">
        <f t="shared" si="61"/>
        <v>0</v>
      </c>
      <c r="AJ816" s="229">
        <f t="shared" si="62"/>
        <v>0</v>
      </c>
      <c r="AN816" s="138"/>
      <c r="AO816" s="138"/>
      <c r="AP816" s="138"/>
      <c r="AQ816" s="138"/>
      <c r="AR816" s="138"/>
      <c r="AS816" s="138"/>
      <c r="AT816" s="138"/>
      <c r="AU816" s="138"/>
    </row>
    <row r="817" spans="1:47" s="139" customFormat="1" ht="13.8" x14ac:dyDescent="0.3">
      <c r="A817" s="277">
        <v>3504</v>
      </c>
      <c r="B817" s="211">
        <v>3504035308</v>
      </c>
      <c r="C817" s="212" t="s">
        <v>320</v>
      </c>
      <c r="D817" s="211">
        <v>35</v>
      </c>
      <c r="E817" s="212" t="s">
        <v>22</v>
      </c>
      <c r="F817" s="211">
        <v>308</v>
      </c>
      <c r="G817" s="212" t="s">
        <v>32</v>
      </c>
      <c r="H817" s="297">
        <v>1</v>
      </c>
      <c r="I817" s="202">
        <v>15045</v>
      </c>
      <c r="J817" s="202">
        <v>8078</v>
      </c>
      <c r="K817" s="202">
        <v>0</v>
      </c>
      <c r="L817" s="202">
        <v>893</v>
      </c>
      <c r="M817" s="279">
        <v>24016</v>
      </c>
      <c r="O817" s="281">
        <v>0</v>
      </c>
      <c r="P817" s="282">
        <v>0</v>
      </c>
      <c r="Q817" s="205">
        <v>0.09</v>
      </c>
      <c r="R817" s="205">
        <v>2.3641882717250402E-3</v>
      </c>
      <c r="S817" s="272">
        <f t="shared" si="63"/>
        <v>0</v>
      </c>
      <c r="U817" s="287">
        <v>23123</v>
      </c>
      <c r="V817" s="288">
        <v>0</v>
      </c>
      <c r="W817" s="288">
        <v>0</v>
      </c>
      <c r="X817" s="288">
        <v>0</v>
      </c>
      <c r="Y817" s="288">
        <v>893</v>
      </c>
      <c r="Z817" s="279">
        <f t="shared" si="64"/>
        <v>24016</v>
      </c>
      <c r="AB817" s="275">
        <v>0</v>
      </c>
      <c r="AC817" s="204">
        <v>0</v>
      </c>
      <c r="AD817" s="202">
        <v>0</v>
      </c>
      <c r="AE817" s="202">
        <v>0</v>
      </c>
      <c r="AF817" s="276">
        <v>0</v>
      </c>
      <c r="AH817" s="227">
        <f t="shared" si="60"/>
        <v>0</v>
      </c>
      <c r="AI817" s="228">
        <f t="shared" si="61"/>
        <v>0</v>
      </c>
      <c r="AJ817" s="229">
        <f t="shared" si="62"/>
        <v>0</v>
      </c>
      <c r="AN817" s="138"/>
      <c r="AO817" s="138"/>
      <c r="AP817" s="138"/>
      <c r="AQ817" s="138"/>
      <c r="AR817" s="138"/>
      <c r="AS817" s="138"/>
      <c r="AT817" s="138"/>
      <c r="AU817" s="138"/>
    </row>
    <row r="818" spans="1:47" s="139" customFormat="1" ht="13.8" x14ac:dyDescent="0.3">
      <c r="A818" s="277">
        <v>3506</v>
      </c>
      <c r="B818" s="211">
        <v>3506262035</v>
      </c>
      <c r="C818" s="212" t="s">
        <v>321</v>
      </c>
      <c r="D818" s="211">
        <v>262</v>
      </c>
      <c r="E818" s="212" t="s">
        <v>31</v>
      </c>
      <c r="F818" s="211">
        <v>35</v>
      </c>
      <c r="G818" s="212" t="s">
        <v>22</v>
      </c>
      <c r="H818" s="297">
        <v>2</v>
      </c>
      <c r="I818" s="202">
        <v>14426</v>
      </c>
      <c r="J818" s="202">
        <v>4982</v>
      </c>
      <c r="K818" s="202">
        <v>0</v>
      </c>
      <c r="L818" s="202">
        <v>893</v>
      </c>
      <c r="M818" s="279">
        <v>20301</v>
      </c>
      <c r="O818" s="281">
        <v>1.1049723756906077E-2</v>
      </c>
      <c r="P818" s="282">
        <v>0</v>
      </c>
      <c r="Q818" s="205">
        <v>0.18</v>
      </c>
      <c r="R818" s="205">
        <v>0.15096254097872849</v>
      </c>
      <c r="S818" s="272">
        <f t="shared" si="63"/>
        <v>0</v>
      </c>
      <c r="U818" s="287">
        <v>38602</v>
      </c>
      <c r="V818" s="288">
        <v>0</v>
      </c>
      <c r="W818" s="288">
        <v>0</v>
      </c>
      <c r="X818" s="288">
        <v>0</v>
      </c>
      <c r="Y818" s="288">
        <v>1776</v>
      </c>
      <c r="Z818" s="279">
        <f t="shared" si="64"/>
        <v>40378</v>
      </c>
      <c r="AB818" s="275">
        <v>0</v>
      </c>
      <c r="AC818" s="204">
        <v>0</v>
      </c>
      <c r="AD818" s="202">
        <v>0</v>
      </c>
      <c r="AE818" s="202">
        <v>0</v>
      </c>
      <c r="AF818" s="276">
        <v>0</v>
      </c>
      <c r="AH818" s="227">
        <f t="shared" si="60"/>
        <v>0</v>
      </c>
      <c r="AI818" s="228">
        <f t="shared" si="61"/>
        <v>0</v>
      </c>
      <c r="AJ818" s="229">
        <f t="shared" si="62"/>
        <v>0</v>
      </c>
      <c r="AN818" s="138"/>
      <c r="AO818" s="138"/>
      <c r="AP818" s="138"/>
      <c r="AQ818" s="138"/>
      <c r="AR818" s="138"/>
      <c r="AS818" s="138"/>
      <c r="AT818" s="138"/>
      <c r="AU818" s="138"/>
    </row>
    <row r="819" spans="1:47" s="139" customFormat="1" ht="13.8" x14ac:dyDescent="0.3">
      <c r="A819" s="277">
        <v>3506</v>
      </c>
      <c r="B819" s="211">
        <v>3506262049</v>
      </c>
      <c r="C819" s="212" t="s">
        <v>321</v>
      </c>
      <c r="D819" s="211">
        <v>262</v>
      </c>
      <c r="E819" s="212" t="s">
        <v>31</v>
      </c>
      <c r="F819" s="211">
        <v>49</v>
      </c>
      <c r="G819" s="212" t="s">
        <v>96</v>
      </c>
      <c r="H819" s="297">
        <v>2</v>
      </c>
      <c r="I819" s="202">
        <v>12117</v>
      </c>
      <c r="J819" s="202">
        <v>15269</v>
      </c>
      <c r="K819" s="202">
        <v>0</v>
      </c>
      <c r="L819" s="202">
        <v>893</v>
      </c>
      <c r="M819" s="279">
        <v>28279</v>
      </c>
      <c r="O819" s="281">
        <v>1.1049723756906077E-2</v>
      </c>
      <c r="P819" s="282">
        <v>0</v>
      </c>
      <c r="Q819" s="205">
        <v>0.09</v>
      </c>
      <c r="R819" s="205">
        <v>6.7737584027237549E-2</v>
      </c>
      <c r="S819" s="272">
        <f t="shared" si="63"/>
        <v>0</v>
      </c>
      <c r="U819" s="287">
        <v>54470</v>
      </c>
      <c r="V819" s="288">
        <v>0</v>
      </c>
      <c r="W819" s="288">
        <v>0</v>
      </c>
      <c r="X819" s="288">
        <v>0</v>
      </c>
      <c r="Y819" s="288">
        <v>1776</v>
      </c>
      <c r="Z819" s="279">
        <f t="shared" si="64"/>
        <v>56246</v>
      </c>
      <c r="AB819" s="275">
        <v>0</v>
      </c>
      <c r="AC819" s="204">
        <v>0</v>
      </c>
      <c r="AD819" s="202">
        <v>0</v>
      </c>
      <c r="AE819" s="202">
        <v>0</v>
      </c>
      <c r="AF819" s="276">
        <v>0</v>
      </c>
      <c r="AH819" s="227">
        <f t="shared" si="60"/>
        <v>0</v>
      </c>
      <c r="AI819" s="228">
        <f t="shared" si="61"/>
        <v>0</v>
      </c>
      <c r="AJ819" s="229">
        <f t="shared" si="62"/>
        <v>0</v>
      </c>
      <c r="AN819" s="138"/>
      <c r="AO819" s="138"/>
      <c r="AP819" s="138"/>
      <c r="AQ819" s="138"/>
      <c r="AR819" s="138"/>
      <c r="AS819" s="138"/>
      <c r="AT819" s="138"/>
      <c r="AU819" s="138"/>
    </row>
    <row r="820" spans="1:47" s="139" customFormat="1" ht="13.8" x14ac:dyDescent="0.3">
      <c r="A820" s="277">
        <v>3506</v>
      </c>
      <c r="B820" s="211">
        <v>3506262057</v>
      </c>
      <c r="C820" s="212" t="s">
        <v>321</v>
      </c>
      <c r="D820" s="211">
        <v>262</v>
      </c>
      <c r="E820" s="212" t="s">
        <v>31</v>
      </c>
      <c r="F820" s="211">
        <v>57</v>
      </c>
      <c r="G820" s="212" t="s">
        <v>23</v>
      </c>
      <c r="H820" s="297">
        <v>1</v>
      </c>
      <c r="I820" s="202">
        <v>14107</v>
      </c>
      <c r="J820" s="202">
        <v>355</v>
      </c>
      <c r="K820" s="202">
        <v>0</v>
      </c>
      <c r="L820" s="202">
        <v>893</v>
      </c>
      <c r="M820" s="279">
        <v>15355</v>
      </c>
      <c r="O820" s="281">
        <v>5.5248618784530384E-3</v>
      </c>
      <c r="P820" s="282">
        <v>0</v>
      </c>
      <c r="Q820" s="205">
        <v>0.18</v>
      </c>
      <c r="R820" s="205">
        <v>0.13019288988377753</v>
      </c>
      <c r="S820" s="272">
        <f t="shared" si="63"/>
        <v>0</v>
      </c>
      <c r="U820" s="287">
        <v>14382</v>
      </c>
      <c r="V820" s="288">
        <v>0</v>
      </c>
      <c r="W820" s="288">
        <v>0</v>
      </c>
      <c r="X820" s="288">
        <v>0</v>
      </c>
      <c r="Y820" s="288">
        <v>888</v>
      </c>
      <c r="Z820" s="279">
        <f t="shared" si="64"/>
        <v>15270</v>
      </c>
      <c r="AB820" s="275">
        <v>0</v>
      </c>
      <c r="AC820" s="204">
        <v>0</v>
      </c>
      <c r="AD820" s="202">
        <v>0</v>
      </c>
      <c r="AE820" s="202">
        <v>0</v>
      </c>
      <c r="AF820" s="276">
        <v>0</v>
      </c>
      <c r="AH820" s="227">
        <f t="shared" si="60"/>
        <v>0</v>
      </c>
      <c r="AI820" s="228">
        <f t="shared" si="61"/>
        <v>0</v>
      </c>
      <c r="AJ820" s="229">
        <f t="shared" si="62"/>
        <v>0</v>
      </c>
      <c r="AN820" s="138"/>
      <c r="AO820" s="138"/>
      <c r="AP820" s="138"/>
      <c r="AQ820" s="138"/>
      <c r="AR820" s="138"/>
      <c r="AS820" s="138"/>
      <c r="AT820" s="138"/>
      <c r="AU820" s="138"/>
    </row>
    <row r="821" spans="1:47" s="139" customFormat="1" ht="13.8" x14ac:dyDescent="0.3">
      <c r="A821" s="277">
        <v>3506</v>
      </c>
      <c r="B821" s="211">
        <v>3506262071</v>
      </c>
      <c r="C821" s="212" t="s">
        <v>321</v>
      </c>
      <c r="D821" s="211">
        <v>262</v>
      </c>
      <c r="E821" s="212" t="s">
        <v>31</v>
      </c>
      <c r="F821" s="211">
        <v>71</v>
      </c>
      <c r="G821" s="212" t="s">
        <v>24</v>
      </c>
      <c r="H821" s="297">
        <v>1</v>
      </c>
      <c r="I821" s="202">
        <v>14107</v>
      </c>
      <c r="J821" s="202">
        <v>6638</v>
      </c>
      <c r="K821" s="202">
        <v>0</v>
      </c>
      <c r="L821" s="202">
        <v>893</v>
      </c>
      <c r="M821" s="279">
        <v>21638</v>
      </c>
      <c r="O821" s="281">
        <v>5.5248618784530384E-3</v>
      </c>
      <c r="P821" s="282">
        <v>0</v>
      </c>
      <c r="Q821" s="205">
        <v>0.09</v>
      </c>
      <c r="R821" s="205">
        <v>1.6235268786991242E-3</v>
      </c>
      <c r="S821" s="272">
        <f t="shared" si="63"/>
        <v>0</v>
      </c>
      <c r="U821" s="287">
        <v>20630</v>
      </c>
      <c r="V821" s="288">
        <v>0</v>
      </c>
      <c r="W821" s="288">
        <v>0</v>
      </c>
      <c r="X821" s="288">
        <v>0</v>
      </c>
      <c r="Y821" s="288">
        <v>888</v>
      </c>
      <c r="Z821" s="279">
        <f t="shared" si="64"/>
        <v>21518</v>
      </c>
      <c r="AB821" s="275">
        <v>0</v>
      </c>
      <c r="AC821" s="204">
        <v>0</v>
      </c>
      <c r="AD821" s="202">
        <v>0</v>
      </c>
      <c r="AE821" s="202">
        <v>0</v>
      </c>
      <c r="AF821" s="276">
        <v>0</v>
      </c>
      <c r="AH821" s="227">
        <f t="shared" si="60"/>
        <v>0</v>
      </c>
      <c r="AI821" s="228">
        <f t="shared" si="61"/>
        <v>0</v>
      </c>
      <c r="AJ821" s="229">
        <f t="shared" si="62"/>
        <v>0</v>
      </c>
      <c r="AN821" s="138"/>
      <c r="AO821" s="138"/>
      <c r="AP821" s="138"/>
      <c r="AQ821" s="138"/>
      <c r="AR821" s="138"/>
      <c r="AS821" s="138"/>
      <c r="AT821" s="138"/>
      <c r="AU821" s="138"/>
    </row>
    <row r="822" spans="1:47" s="139" customFormat="1" ht="13.8" x14ac:dyDescent="0.3">
      <c r="A822" s="277">
        <v>3506</v>
      </c>
      <c r="B822" s="211">
        <v>3506262093</v>
      </c>
      <c r="C822" s="212" t="s">
        <v>321</v>
      </c>
      <c r="D822" s="211">
        <v>262</v>
      </c>
      <c r="E822" s="212" t="s">
        <v>31</v>
      </c>
      <c r="F822" s="211">
        <v>93</v>
      </c>
      <c r="G822" s="212" t="s">
        <v>25</v>
      </c>
      <c r="H822" s="297">
        <v>5</v>
      </c>
      <c r="I822" s="202">
        <v>11721</v>
      </c>
      <c r="J822" s="202">
        <v>576</v>
      </c>
      <c r="K822" s="202">
        <v>0</v>
      </c>
      <c r="L822" s="202">
        <v>893</v>
      </c>
      <c r="M822" s="279">
        <v>13190</v>
      </c>
      <c r="O822" s="281">
        <v>2.7624309392265192E-2</v>
      </c>
      <c r="P822" s="282">
        <v>0</v>
      </c>
      <c r="Q822" s="205">
        <v>0.09</v>
      </c>
      <c r="R822" s="205">
        <v>9.2476404965341666E-2</v>
      </c>
      <c r="S822" s="272">
        <f t="shared" si="63"/>
        <v>0</v>
      </c>
      <c r="U822" s="287">
        <v>61145</v>
      </c>
      <c r="V822" s="288">
        <v>0</v>
      </c>
      <c r="W822" s="288">
        <v>0</v>
      </c>
      <c r="X822" s="288">
        <v>0</v>
      </c>
      <c r="Y822" s="288">
        <v>4440</v>
      </c>
      <c r="Z822" s="279">
        <f t="shared" si="64"/>
        <v>65585</v>
      </c>
      <c r="AB822" s="275">
        <v>0</v>
      </c>
      <c r="AC822" s="204">
        <v>0</v>
      </c>
      <c r="AD822" s="202">
        <v>0</v>
      </c>
      <c r="AE822" s="202">
        <v>0</v>
      </c>
      <c r="AF822" s="276">
        <v>0</v>
      </c>
      <c r="AH822" s="227">
        <f t="shared" si="60"/>
        <v>0</v>
      </c>
      <c r="AI822" s="228">
        <f t="shared" si="61"/>
        <v>0</v>
      </c>
      <c r="AJ822" s="229">
        <f t="shared" si="62"/>
        <v>0</v>
      </c>
      <c r="AN822" s="138"/>
      <c r="AO822" s="138"/>
      <c r="AP822" s="138"/>
      <c r="AQ822" s="138"/>
      <c r="AR822" s="138"/>
      <c r="AS822" s="138"/>
      <c r="AT822" s="138"/>
      <c r="AU822" s="138"/>
    </row>
    <row r="823" spans="1:47" s="139" customFormat="1" ht="13.8" x14ac:dyDescent="0.3">
      <c r="A823" s="277">
        <v>3506</v>
      </c>
      <c r="B823" s="211">
        <v>3506262105</v>
      </c>
      <c r="C823" s="212" t="s">
        <v>321</v>
      </c>
      <c r="D823" s="211">
        <v>262</v>
      </c>
      <c r="E823" s="212" t="s">
        <v>31</v>
      </c>
      <c r="F823" s="211">
        <v>105</v>
      </c>
      <c r="G823" s="212" t="s">
        <v>264</v>
      </c>
      <c r="H823" s="297">
        <v>1</v>
      </c>
      <c r="I823" s="202">
        <v>10127</v>
      </c>
      <c r="J823" s="202">
        <v>3782</v>
      </c>
      <c r="K823" s="202">
        <v>0</v>
      </c>
      <c r="L823" s="202">
        <v>893</v>
      </c>
      <c r="M823" s="279">
        <v>14802</v>
      </c>
      <c r="O823" s="281">
        <v>5.5248618784530384E-3</v>
      </c>
      <c r="P823" s="282">
        <v>0</v>
      </c>
      <c r="Q823" s="205">
        <v>0.09</v>
      </c>
      <c r="R823" s="205">
        <v>2.0481086622933641E-3</v>
      </c>
      <c r="S823" s="272">
        <f t="shared" si="63"/>
        <v>0</v>
      </c>
      <c r="U823" s="287">
        <v>13832</v>
      </c>
      <c r="V823" s="288">
        <v>0</v>
      </c>
      <c r="W823" s="288">
        <v>0</v>
      </c>
      <c r="X823" s="288">
        <v>0</v>
      </c>
      <c r="Y823" s="288">
        <v>888</v>
      </c>
      <c r="Z823" s="279">
        <f t="shared" si="64"/>
        <v>14720</v>
      </c>
      <c r="AB823" s="275">
        <v>0</v>
      </c>
      <c r="AC823" s="204">
        <v>0</v>
      </c>
      <c r="AD823" s="202">
        <v>0</v>
      </c>
      <c r="AE823" s="202">
        <v>0</v>
      </c>
      <c r="AF823" s="276">
        <v>0</v>
      </c>
      <c r="AH823" s="227">
        <f t="shared" si="60"/>
        <v>0</v>
      </c>
      <c r="AI823" s="228">
        <f t="shared" si="61"/>
        <v>0</v>
      </c>
      <c r="AJ823" s="229">
        <f t="shared" si="62"/>
        <v>0</v>
      </c>
      <c r="AN823" s="138"/>
      <c r="AO823" s="138"/>
      <c r="AP823" s="138"/>
      <c r="AQ823" s="138"/>
      <c r="AR823" s="138"/>
      <c r="AS823" s="138"/>
      <c r="AT823" s="138"/>
      <c r="AU823" s="138"/>
    </row>
    <row r="824" spans="1:47" s="139" customFormat="1" ht="13.8" x14ac:dyDescent="0.3">
      <c r="A824" s="277">
        <v>3506</v>
      </c>
      <c r="B824" s="211">
        <v>3506262128</v>
      </c>
      <c r="C824" s="212" t="s">
        <v>321</v>
      </c>
      <c r="D824" s="211">
        <v>262</v>
      </c>
      <c r="E824" s="212" t="s">
        <v>31</v>
      </c>
      <c r="F824" s="211">
        <v>128</v>
      </c>
      <c r="G824" s="212" t="s">
        <v>110</v>
      </c>
      <c r="H824" s="297">
        <v>1</v>
      </c>
      <c r="I824" s="202">
        <v>8410</v>
      </c>
      <c r="J824" s="202">
        <v>425</v>
      </c>
      <c r="K824" s="202">
        <v>0</v>
      </c>
      <c r="L824" s="202">
        <v>893</v>
      </c>
      <c r="M824" s="279">
        <v>9728</v>
      </c>
      <c r="O824" s="281">
        <v>5.5248618784530384E-3</v>
      </c>
      <c r="P824" s="282">
        <v>0</v>
      </c>
      <c r="Q824" s="205">
        <v>0.18</v>
      </c>
      <c r="R824" s="205">
        <v>3.3722750921058114E-2</v>
      </c>
      <c r="S824" s="272">
        <f t="shared" si="63"/>
        <v>0</v>
      </c>
      <c r="U824" s="287">
        <v>8786</v>
      </c>
      <c r="V824" s="288">
        <v>0</v>
      </c>
      <c r="W824" s="288">
        <v>0</v>
      </c>
      <c r="X824" s="288">
        <v>0</v>
      </c>
      <c r="Y824" s="288">
        <v>888</v>
      </c>
      <c r="Z824" s="279">
        <f t="shared" si="64"/>
        <v>9674</v>
      </c>
      <c r="AB824" s="275">
        <v>0</v>
      </c>
      <c r="AC824" s="204">
        <v>0</v>
      </c>
      <c r="AD824" s="202">
        <v>0</v>
      </c>
      <c r="AE824" s="202">
        <v>0</v>
      </c>
      <c r="AF824" s="276">
        <v>0</v>
      </c>
      <c r="AH824" s="227">
        <f t="shared" si="60"/>
        <v>0</v>
      </c>
      <c r="AI824" s="228">
        <f t="shared" si="61"/>
        <v>0</v>
      </c>
      <c r="AJ824" s="229">
        <f t="shared" si="62"/>
        <v>0</v>
      </c>
      <c r="AN824" s="138"/>
      <c r="AO824" s="138"/>
      <c r="AP824" s="138"/>
      <c r="AQ824" s="138"/>
      <c r="AR824" s="138"/>
      <c r="AS824" s="138"/>
      <c r="AT824" s="138"/>
      <c r="AU824" s="138"/>
    </row>
    <row r="825" spans="1:47" s="139" customFormat="1" ht="13.8" x14ac:dyDescent="0.3">
      <c r="A825" s="277">
        <v>3506</v>
      </c>
      <c r="B825" s="211">
        <v>3506262149</v>
      </c>
      <c r="C825" s="212" t="s">
        <v>321</v>
      </c>
      <c r="D825" s="211">
        <v>262</v>
      </c>
      <c r="E825" s="212" t="s">
        <v>31</v>
      </c>
      <c r="F825" s="211">
        <v>149</v>
      </c>
      <c r="G825" s="212" t="s">
        <v>103</v>
      </c>
      <c r="H825" s="297">
        <v>3</v>
      </c>
      <c r="I825" s="202">
        <v>11636</v>
      </c>
      <c r="J825" s="202">
        <v>176</v>
      </c>
      <c r="K825" s="202">
        <v>0</v>
      </c>
      <c r="L825" s="202">
        <v>893</v>
      </c>
      <c r="M825" s="279">
        <v>12705</v>
      </c>
      <c r="O825" s="281">
        <v>1.6574585635359115E-2</v>
      </c>
      <c r="P825" s="282">
        <v>0</v>
      </c>
      <c r="Q825" s="205">
        <v>0.18</v>
      </c>
      <c r="R825" s="205">
        <v>0.11365970423433619</v>
      </c>
      <c r="S825" s="272">
        <f t="shared" si="63"/>
        <v>0</v>
      </c>
      <c r="U825" s="287">
        <v>35241</v>
      </c>
      <c r="V825" s="288">
        <v>0</v>
      </c>
      <c r="W825" s="288">
        <v>0</v>
      </c>
      <c r="X825" s="288">
        <v>0</v>
      </c>
      <c r="Y825" s="288">
        <v>2664</v>
      </c>
      <c r="Z825" s="279">
        <f t="shared" si="64"/>
        <v>37905</v>
      </c>
      <c r="AB825" s="275">
        <v>0</v>
      </c>
      <c r="AC825" s="204">
        <v>0</v>
      </c>
      <c r="AD825" s="202">
        <v>0</v>
      </c>
      <c r="AE825" s="202">
        <v>0</v>
      </c>
      <c r="AF825" s="276">
        <v>0</v>
      </c>
      <c r="AH825" s="227">
        <f t="shared" si="60"/>
        <v>0</v>
      </c>
      <c r="AI825" s="228">
        <f t="shared" si="61"/>
        <v>0</v>
      </c>
      <c r="AJ825" s="229">
        <f t="shared" si="62"/>
        <v>0</v>
      </c>
      <c r="AN825" s="138"/>
      <c r="AO825" s="138"/>
      <c r="AP825" s="138"/>
      <c r="AQ825" s="138"/>
      <c r="AR825" s="138"/>
      <c r="AS825" s="138"/>
      <c r="AT825" s="138"/>
      <c r="AU825" s="138"/>
    </row>
    <row r="826" spans="1:47" s="139" customFormat="1" ht="13.8" x14ac:dyDescent="0.3">
      <c r="A826" s="277">
        <v>3506</v>
      </c>
      <c r="B826" s="211">
        <v>3506262163</v>
      </c>
      <c r="C826" s="212" t="s">
        <v>321</v>
      </c>
      <c r="D826" s="211">
        <v>262</v>
      </c>
      <c r="E826" s="212" t="s">
        <v>31</v>
      </c>
      <c r="F826" s="211">
        <v>163</v>
      </c>
      <c r="G826" s="212" t="s">
        <v>27</v>
      </c>
      <c r="H826" s="297">
        <v>148</v>
      </c>
      <c r="I826" s="202">
        <v>11621</v>
      </c>
      <c r="J826" s="202">
        <v>139</v>
      </c>
      <c r="K826" s="202">
        <v>0</v>
      </c>
      <c r="L826" s="202">
        <v>893</v>
      </c>
      <c r="M826" s="279">
        <v>12653</v>
      </c>
      <c r="O826" s="281">
        <v>0.81767955801104797</v>
      </c>
      <c r="P826" s="282">
        <v>0</v>
      </c>
      <c r="Q826" s="205">
        <v>0.18</v>
      </c>
      <c r="R826" s="205">
        <v>9.3618846151728011E-2</v>
      </c>
      <c r="S826" s="272">
        <f t="shared" si="63"/>
        <v>0</v>
      </c>
      <c r="U826" s="287">
        <v>1730860</v>
      </c>
      <c r="V826" s="288">
        <v>0</v>
      </c>
      <c r="W826" s="288">
        <v>0</v>
      </c>
      <c r="X826" s="288">
        <v>0</v>
      </c>
      <c r="Y826" s="288">
        <v>131424</v>
      </c>
      <c r="Z826" s="279">
        <f t="shared" si="64"/>
        <v>1862284</v>
      </c>
      <c r="AB826" s="275">
        <v>46</v>
      </c>
      <c r="AC826" s="204">
        <v>0</v>
      </c>
      <c r="AD826" s="202">
        <v>0</v>
      </c>
      <c r="AE826" s="202">
        <v>0</v>
      </c>
      <c r="AF826" s="276">
        <v>0</v>
      </c>
      <c r="AH826" s="227">
        <f t="shared" si="60"/>
        <v>0</v>
      </c>
      <c r="AI826" s="228">
        <f t="shared" si="61"/>
        <v>0</v>
      </c>
      <c r="AJ826" s="229">
        <f t="shared" si="62"/>
        <v>0</v>
      </c>
      <c r="AN826" s="138"/>
      <c r="AO826" s="138"/>
      <c r="AP826" s="138"/>
      <c r="AQ826" s="138"/>
      <c r="AR826" s="138"/>
      <c r="AS826" s="138"/>
      <c r="AT826" s="138"/>
      <c r="AU826" s="138"/>
    </row>
    <row r="827" spans="1:47" s="139" customFormat="1" ht="13.8" x14ac:dyDescent="0.3">
      <c r="A827" s="277">
        <v>3506</v>
      </c>
      <c r="B827" s="211">
        <v>3506262164</v>
      </c>
      <c r="C827" s="212" t="s">
        <v>321</v>
      </c>
      <c r="D827" s="211">
        <v>262</v>
      </c>
      <c r="E827" s="212" t="s">
        <v>31</v>
      </c>
      <c r="F827" s="211">
        <v>164</v>
      </c>
      <c r="G827" s="212" t="s">
        <v>116</v>
      </c>
      <c r="H827" s="297">
        <v>1</v>
      </c>
      <c r="I827" s="202">
        <v>10127</v>
      </c>
      <c r="J827" s="202">
        <v>4662</v>
      </c>
      <c r="K827" s="202">
        <v>0</v>
      </c>
      <c r="L827" s="202">
        <v>893</v>
      </c>
      <c r="M827" s="279">
        <v>15682</v>
      </c>
      <c r="O827" s="281">
        <v>5.5248618784530384E-3</v>
      </c>
      <c r="P827" s="282">
        <v>0</v>
      </c>
      <c r="Q827" s="205">
        <v>0.09</v>
      </c>
      <c r="R827" s="205">
        <v>2.3257733329536115E-3</v>
      </c>
      <c r="S827" s="272">
        <f t="shared" si="63"/>
        <v>0</v>
      </c>
      <c r="U827" s="287">
        <v>14707</v>
      </c>
      <c r="V827" s="288">
        <v>0</v>
      </c>
      <c r="W827" s="288">
        <v>0</v>
      </c>
      <c r="X827" s="288">
        <v>0</v>
      </c>
      <c r="Y827" s="288">
        <v>888</v>
      </c>
      <c r="Z827" s="279">
        <f t="shared" si="64"/>
        <v>15595</v>
      </c>
      <c r="AB827" s="275">
        <v>0</v>
      </c>
      <c r="AC827" s="204">
        <v>0</v>
      </c>
      <c r="AD827" s="202">
        <v>0</v>
      </c>
      <c r="AE827" s="202">
        <v>0</v>
      </c>
      <c r="AF827" s="276">
        <v>0</v>
      </c>
      <c r="AH827" s="227">
        <f t="shared" si="60"/>
        <v>0</v>
      </c>
      <c r="AI827" s="228">
        <f t="shared" si="61"/>
        <v>0</v>
      </c>
      <c r="AJ827" s="229">
        <f t="shared" si="62"/>
        <v>0</v>
      </c>
      <c r="AN827" s="138"/>
      <c r="AO827" s="138"/>
      <c r="AP827" s="138"/>
      <c r="AQ827" s="138"/>
      <c r="AR827" s="138"/>
      <c r="AS827" s="138"/>
      <c r="AT827" s="138"/>
      <c r="AU827" s="138"/>
    </row>
    <row r="828" spans="1:47" s="139" customFormat="1" ht="13.8" x14ac:dyDescent="0.3">
      <c r="A828" s="277">
        <v>3506</v>
      </c>
      <c r="B828" s="211">
        <v>3506262165</v>
      </c>
      <c r="C828" s="212" t="s">
        <v>321</v>
      </c>
      <c r="D828" s="211">
        <v>262</v>
      </c>
      <c r="E828" s="212" t="s">
        <v>31</v>
      </c>
      <c r="F828" s="211">
        <v>165</v>
      </c>
      <c r="G828" s="212" t="s">
        <v>28</v>
      </c>
      <c r="H828" s="297">
        <v>56</v>
      </c>
      <c r="I828" s="202">
        <v>11369</v>
      </c>
      <c r="J828" s="202">
        <v>427</v>
      </c>
      <c r="K828" s="202">
        <v>0</v>
      </c>
      <c r="L828" s="202">
        <v>893</v>
      </c>
      <c r="M828" s="279">
        <v>12689</v>
      </c>
      <c r="O828" s="281">
        <v>0.30939226519336971</v>
      </c>
      <c r="P828" s="282">
        <v>0</v>
      </c>
      <c r="Q828" s="205">
        <v>9.8299999999999998E-2</v>
      </c>
      <c r="R828" s="205">
        <v>0.11134395972074</v>
      </c>
      <c r="S828" s="272">
        <f t="shared" si="63"/>
        <v>0</v>
      </c>
      <c r="U828" s="287">
        <v>766276</v>
      </c>
      <c r="V828" s="288">
        <v>0</v>
      </c>
      <c r="W828" s="288">
        <v>-109340</v>
      </c>
      <c r="X828" s="288">
        <v>0</v>
      </c>
      <c r="Y828" s="288">
        <v>49728</v>
      </c>
      <c r="Z828" s="279">
        <f t="shared" si="64"/>
        <v>706664</v>
      </c>
      <c r="AB828" s="275">
        <v>20</v>
      </c>
      <c r="AC828" s="204">
        <v>9.2690767392635092</v>
      </c>
      <c r="AD828" s="202">
        <v>117620</v>
      </c>
      <c r="AE828" s="202">
        <v>0</v>
      </c>
      <c r="AF828" s="276">
        <v>0</v>
      </c>
      <c r="AH828" s="227">
        <f t="shared" si="60"/>
        <v>0</v>
      </c>
      <c r="AI828" s="228">
        <f t="shared" si="61"/>
        <v>0</v>
      </c>
      <c r="AJ828" s="229">
        <f t="shared" si="62"/>
        <v>0</v>
      </c>
      <c r="AN828" s="138"/>
      <c r="AO828" s="138"/>
      <c r="AP828" s="138"/>
      <c r="AQ828" s="138"/>
      <c r="AR828" s="138"/>
      <c r="AS828" s="138"/>
      <c r="AT828" s="138"/>
      <c r="AU828" s="138"/>
    </row>
    <row r="829" spans="1:47" s="139" customFormat="1" ht="13.8" x14ac:dyDescent="0.3">
      <c r="A829" s="277">
        <v>3506</v>
      </c>
      <c r="B829" s="211">
        <v>3506262176</v>
      </c>
      <c r="C829" s="212" t="s">
        <v>321</v>
      </c>
      <c r="D829" s="211">
        <v>262</v>
      </c>
      <c r="E829" s="212" t="s">
        <v>31</v>
      </c>
      <c r="F829" s="211">
        <v>176</v>
      </c>
      <c r="G829" s="212" t="s">
        <v>29</v>
      </c>
      <c r="H829" s="297">
        <v>10</v>
      </c>
      <c r="I829" s="202">
        <v>10490</v>
      </c>
      <c r="J829" s="202">
        <v>3757</v>
      </c>
      <c r="K829" s="202">
        <v>0</v>
      </c>
      <c r="L829" s="202">
        <v>893</v>
      </c>
      <c r="M829" s="279">
        <v>15140</v>
      </c>
      <c r="O829" s="281">
        <v>5.5248618784530384E-2</v>
      </c>
      <c r="P829" s="282">
        <v>0</v>
      </c>
      <c r="Q829" s="205">
        <v>0.09</v>
      </c>
      <c r="R829" s="205">
        <v>7.6091028554494497E-2</v>
      </c>
      <c r="S829" s="272">
        <f t="shared" si="63"/>
        <v>0</v>
      </c>
      <c r="U829" s="287">
        <v>141680</v>
      </c>
      <c r="V829" s="288">
        <v>0</v>
      </c>
      <c r="W829" s="288">
        <v>0</v>
      </c>
      <c r="X829" s="288">
        <v>0</v>
      </c>
      <c r="Y829" s="288">
        <v>8880</v>
      </c>
      <c r="Z829" s="279">
        <f t="shared" si="64"/>
        <v>150560</v>
      </c>
      <c r="AB829" s="275">
        <v>0</v>
      </c>
      <c r="AC829" s="204">
        <v>0</v>
      </c>
      <c r="AD829" s="202">
        <v>0</v>
      </c>
      <c r="AE829" s="202">
        <v>0</v>
      </c>
      <c r="AF829" s="276">
        <v>0</v>
      </c>
      <c r="AH829" s="227">
        <f t="shared" si="60"/>
        <v>0</v>
      </c>
      <c r="AI829" s="228">
        <f t="shared" si="61"/>
        <v>0</v>
      </c>
      <c r="AJ829" s="229">
        <f t="shared" si="62"/>
        <v>0</v>
      </c>
      <c r="AN829" s="138"/>
      <c r="AO829" s="138"/>
      <c r="AP829" s="138"/>
      <c r="AQ829" s="138"/>
      <c r="AR829" s="138"/>
      <c r="AS829" s="138"/>
      <c r="AT829" s="138"/>
      <c r="AU829" s="138"/>
    </row>
    <row r="830" spans="1:47" s="139" customFormat="1" ht="13.8" x14ac:dyDescent="0.3">
      <c r="A830" s="277">
        <v>3506</v>
      </c>
      <c r="B830" s="211">
        <v>3506262178</v>
      </c>
      <c r="C830" s="212" t="s">
        <v>321</v>
      </c>
      <c r="D830" s="211">
        <v>262</v>
      </c>
      <c r="E830" s="212" t="s">
        <v>31</v>
      </c>
      <c r="F830" s="211">
        <v>178</v>
      </c>
      <c r="G830" s="212" t="s">
        <v>241</v>
      </c>
      <c r="H830" s="297">
        <v>6</v>
      </c>
      <c r="I830" s="202">
        <v>12093</v>
      </c>
      <c r="J830" s="202">
        <v>662</v>
      </c>
      <c r="K830" s="202">
        <v>0</v>
      </c>
      <c r="L830" s="202">
        <v>893</v>
      </c>
      <c r="M830" s="279">
        <v>13648</v>
      </c>
      <c r="O830" s="281">
        <v>3.3149171270718231E-2</v>
      </c>
      <c r="P830" s="282">
        <v>0</v>
      </c>
      <c r="Q830" s="205">
        <v>0.09</v>
      </c>
      <c r="R830" s="205">
        <v>5.6562206466308634E-2</v>
      </c>
      <c r="S830" s="272">
        <f t="shared" si="63"/>
        <v>0</v>
      </c>
      <c r="U830" s="287">
        <v>76110</v>
      </c>
      <c r="V830" s="288">
        <v>0</v>
      </c>
      <c r="W830" s="288">
        <v>0</v>
      </c>
      <c r="X830" s="288">
        <v>0</v>
      </c>
      <c r="Y830" s="288">
        <v>5328</v>
      </c>
      <c r="Z830" s="279">
        <f t="shared" si="64"/>
        <v>81438</v>
      </c>
      <c r="AB830" s="275">
        <v>0</v>
      </c>
      <c r="AC830" s="204">
        <v>0</v>
      </c>
      <c r="AD830" s="202">
        <v>0</v>
      </c>
      <c r="AE830" s="202">
        <v>0</v>
      </c>
      <c r="AF830" s="276">
        <v>0</v>
      </c>
      <c r="AH830" s="227">
        <f t="shared" si="60"/>
        <v>0</v>
      </c>
      <c r="AI830" s="228">
        <f t="shared" si="61"/>
        <v>0</v>
      </c>
      <c r="AJ830" s="229">
        <f t="shared" si="62"/>
        <v>0</v>
      </c>
      <c r="AN830" s="138"/>
      <c r="AO830" s="138"/>
      <c r="AP830" s="138"/>
      <c r="AQ830" s="138"/>
      <c r="AR830" s="138"/>
      <c r="AS830" s="138"/>
      <c r="AT830" s="138"/>
      <c r="AU830" s="138"/>
    </row>
    <row r="831" spans="1:47" s="139" customFormat="1" ht="13.8" x14ac:dyDescent="0.3">
      <c r="A831" s="277">
        <v>3506</v>
      </c>
      <c r="B831" s="211">
        <v>3506262229</v>
      </c>
      <c r="C831" s="212" t="s">
        <v>321</v>
      </c>
      <c r="D831" s="211">
        <v>262</v>
      </c>
      <c r="E831" s="212" t="s">
        <v>31</v>
      </c>
      <c r="F831" s="211">
        <v>229</v>
      </c>
      <c r="G831" s="212" t="s">
        <v>113</v>
      </c>
      <c r="H831" s="297">
        <v>16</v>
      </c>
      <c r="I831" s="202">
        <v>10575</v>
      </c>
      <c r="J831" s="202">
        <v>1954</v>
      </c>
      <c r="K831" s="202">
        <v>0</v>
      </c>
      <c r="L831" s="202">
        <v>893</v>
      </c>
      <c r="M831" s="279">
        <v>13422</v>
      </c>
      <c r="O831" s="281">
        <v>8.8397790055248615E-2</v>
      </c>
      <c r="P831" s="282">
        <v>0</v>
      </c>
      <c r="Q831" s="205">
        <v>0.09</v>
      </c>
      <c r="R831" s="205">
        <v>1.0365472796524909E-2</v>
      </c>
      <c r="S831" s="272">
        <f t="shared" si="63"/>
        <v>0</v>
      </c>
      <c r="U831" s="287">
        <v>199360</v>
      </c>
      <c r="V831" s="288">
        <v>0</v>
      </c>
      <c r="W831" s="288">
        <v>0</v>
      </c>
      <c r="X831" s="288">
        <v>0</v>
      </c>
      <c r="Y831" s="288">
        <v>14208</v>
      </c>
      <c r="Z831" s="279">
        <f t="shared" si="64"/>
        <v>213568</v>
      </c>
      <c r="AB831" s="275">
        <v>0</v>
      </c>
      <c r="AC831" s="204">
        <v>0</v>
      </c>
      <c r="AD831" s="202">
        <v>0</v>
      </c>
      <c r="AE831" s="202">
        <v>0</v>
      </c>
      <c r="AF831" s="276">
        <v>0</v>
      </c>
      <c r="AH831" s="227">
        <f t="shared" si="60"/>
        <v>0</v>
      </c>
      <c r="AI831" s="228">
        <f t="shared" si="61"/>
        <v>0</v>
      </c>
      <c r="AJ831" s="229">
        <f t="shared" si="62"/>
        <v>0</v>
      </c>
      <c r="AN831" s="138"/>
      <c r="AO831" s="138"/>
      <c r="AP831" s="138"/>
      <c r="AQ831" s="138"/>
      <c r="AR831" s="138"/>
      <c r="AS831" s="138"/>
      <c r="AT831" s="138"/>
      <c r="AU831" s="138"/>
    </row>
    <row r="832" spans="1:47" s="139" customFormat="1" ht="13.8" x14ac:dyDescent="0.3">
      <c r="A832" s="277">
        <v>3506</v>
      </c>
      <c r="B832" s="211">
        <v>3506262248</v>
      </c>
      <c r="C832" s="212" t="s">
        <v>321</v>
      </c>
      <c r="D832" s="211">
        <v>262</v>
      </c>
      <c r="E832" s="212" t="s">
        <v>31</v>
      </c>
      <c r="F832" s="211">
        <v>248</v>
      </c>
      <c r="G832" s="212" t="s">
        <v>30</v>
      </c>
      <c r="H832" s="297">
        <v>12</v>
      </c>
      <c r="I832" s="202">
        <v>11549</v>
      </c>
      <c r="J832" s="202">
        <v>895</v>
      </c>
      <c r="K832" s="202">
        <v>0</v>
      </c>
      <c r="L832" s="202">
        <v>893</v>
      </c>
      <c r="M832" s="279">
        <v>13337</v>
      </c>
      <c r="O832" s="281">
        <v>6.6298342541436461E-2</v>
      </c>
      <c r="P832" s="282">
        <v>0</v>
      </c>
      <c r="Q832" s="205">
        <v>0.09</v>
      </c>
      <c r="R832" s="205">
        <v>4.9600993687720175E-2</v>
      </c>
      <c r="S832" s="272">
        <f t="shared" si="63"/>
        <v>0</v>
      </c>
      <c r="U832" s="287">
        <v>148500</v>
      </c>
      <c r="V832" s="288">
        <v>0</v>
      </c>
      <c r="W832" s="288">
        <v>0</v>
      </c>
      <c r="X832" s="288">
        <v>0</v>
      </c>
      <c r="Y832" s="288">
        <v>10656</v>
      </c>
      <c r="Z832" s="279">
        <f t="shared" si="64"/>
        <v>159156</v>
      </c>
      <c r="AB832" s="275">
        <v>0</v>
      </c>
      <c r="AC832" s="204">
        <v>0</v>
      </c>
      <c r="AD832" s="202">
        <v>0</v>
      </c>
      <c r="AE832" s="202">
        <v>0</v>
      </c>
      <c r="AF832" s="276">
        <v>0</v>
      </c>
      <c r="AH832" s="227">
        <f t="shared" si="60"/>
        <v>0</v>
      </c>
      <c r="AI832" s="228">
        <f t="shared" si="61"/>
        <v>0</v>
      </c>
      <c r="AJ832" s="229">
        <f t="shared" si="62"/>
        <v>0</v>
      </c>
      <c r="AN832" s="138"/>
      <c r="AO832" s="138"/>
      <c r="AP832" s="138"/>
      <c r="AQ832" s="138"/>
      <c r="AR832" s="138"/>
      <c r="AS832" s="138"/>
      <c r="AT832" s="138"/>
      <c r="AU832" s="138"/>
    </row>
    <row r="833" spans="1:47" s="139" customFormat="1" ht="13.8" x14ac:dyDescent="0.3">
      <c r="A833" s="277">
        <v>3506</v>
      </c>
      <c r="B833" s="211">
        <v>3506262258</v>
      </c>
      <c r="C833" s="212" t="s">
        <v>321</v>
      </c>
      <c r="D833" s="211">
        <v>262</v>
      </c>
      <c r="E833" s="212" t="s">
        <v>31</v>
      </c>
      <c r="F833" s="211">
        <v>258</v>
      </c>
      <c r="G833" s="212" t="s">
        <v>97</v>
      </c>
      <c r="H833" s="297">
        <v>7</v>
      </c>
      <c r="I833" s="202">
        <v>11753</v>
      </c>
      <c r="J833" s="202">
        <v>3391</v>
      </c>
      <c r="K833" s="202">
        <v>0</v>
      </c>
      <c r="L833" s="202">
        <v>893</v>
      </c>
      <c r="M833" s="279">
        <v>16037</v>
      </c>
      <c r="O833" s="281">
        <v>3.8674033149171269E-2</v>
      </c>
      <c r="P833" s="282">
        <v>0</v>
      </c>
      <c r="Q833" s="205">
        <v>0.09</v>
      </c>
      <c r="R833" s="205">
        <v>9.5256771441533661E-2</v>
      </c>
      <c r="S833" s="272">
        <f t="shared" si="63"/>
        <v>0</v>
      </c>
      <c r="U833" s="287">
        <v>105420</v>
      </c>
      <c r="V833" s="288">
        <v>0</v>
      </c>
      <c r="W833" s="288">
        <v>0</v>
      </c>
      <c r="X833" s="288">
        <v>0</v>
      </c>
      <c r="Y833" s="288">
        <v>6216</v>
      </c>
      <c r="Z833" s="279">
        <f t="shared" si="64"/>
        <v>111636</v>
      </c>
      <c r="AB833" s="275">
        <v>0</v>
      </c>
      <c r="AC833" s="204">
        <v>0</v>
      </c>
      <c r="AD833" s="202">
        <v>0</v>
      </c>
      <c r="AE833" s="202">
        <v>0</v>
      </c>
      <c r="AF833" s="276">
        <v>0</v>
      </c>
      <c r="AH833" s="227">
        <f t="shared" si="60"/>
        <v>0</v>
      </c>
      <c r="AI833" s="228">
        <f t="shared" si="61"/>
        <v>0</v>
      </c>
      <c r="AJ833" s="229">
        <f t="shared" si="62"/>
        <v>0</v>
      </c>
      <c r="AN833" s="138"/>
      <c r="AO833" s="138"/>
      <c r="AP833" s="138"/>
      <c r="AQ833" s="138"/>
      <c r="AR833" s="138"/>
      <c r="AS833" s="138"/>
      <c r="AT833" s="138"/>
      <c r="AU833" s="138"/>
    </row>
    <row r="834" spans="1:47" s="139" customFormat="1" ht="13.8" x14ac:dyDescent="0.3">
      <c r="A834" s="277">
        <v>3506</v>
      </c>
      <c r="B834" s="211">
        <v>3506262262</v>
      </c>
      <c r="C834" s="212" t="s">
        <v>321</v>
      </c>
      <c r="D834" s="211">
        <v>262</v>
      </c>
      <c r="E834" s="212" t="s">
        <v>31</v>
      </c>
      <c r="F834" s="211">
        <v>262</v>
      </c>
      <c r="G834" s="212" t="s">
        <v>31</v>
      </c>
      <c r="H834" s="297">
        <v>74</v>
      </c>
      <c r="I834" s="202">
        <v>10810</v>
      </c>
      <c r="J834" s="202">
        <v>5071</v>
      </c>
      <c r="K834" s="202">
        <v>0</v>
      </c>
      <c r="L834" s="202">
        <v>893</v>
      </c>
      <c r="M834" s="279">
        <v>16774</v>
      </c>
      <c r="O834" s="281">
        <v>0.40883977900552415</v>
      </c>
      <c r="P834" s="282">
        <v>0</v>
      </c>
      <c r="Q834" s="205">
        <v>0.09</v>
      </c>
      <c r="R834" s="205">
        <v>6.2729250969370418E-2</v>
      </c>
      <c r="S834" s="272">
        <f t="shared" si="63"/>
        <v>0</v>
      </c>
      <c r="U834" s="287">
        <v>1168682</v>
      </c>
      <c r="V834" s="288">
        <v>0</v>
      </c>
      <c r="W834" s="288">
        <v>0</v>
      </c>
      <c r="X834" s="288">
        <v>0</v>
      </c>
      <c r="Y834" s="288">
        <v>65712</v>
      </c>
      <c r="Z834" s="279">
        <f t="shared" si="64"/>
        <v>1234394</v>
      </c>
      <c r="AB834" s="275">
        <v>0</v>
      </c>
      <c r="AC834" s="204">
        <v>0</v>
      </c>
      <c r="AD834" s="202">
        <v>0</v>
      </c>
      <c r="AE834" s="202">
        <v>0</v>
      </c>
      <c r="AF834" s="276">
        <v>0</v>
      </c>
      <c r="AH834" s="227">
        <f t="shared" si="60"/>
        <v>0</v>
      </c>
      <c r="AI834" s="228">
        <f t="shared" si="61"/>
        <v>0</v>
      </c>
      <c r="AJ834" s="229">
        <f t="shared" si="62"/>
        <v>0</v>
      </c>
      <c r="AN834" s="138"/>
      <c r="AO834" s="138"/>
      <c r="AP834" s="138"/>
      <c r="AQ834" s="138"/>
      <c r="AR834" s="138"/>
      <c r="AS834" s="138"/>
      <c r="AT834" s="138"/>
      <c r="AU834" s="138"/>
    </row>
    <row r="835" spans="1:47" s="139" customFormat="1" ht="13.8" x14ac:dyDescent="0.3">
      <c r="A835" s="277">
        <v>3506</v>
      </c>
      <c r="B835" s="211">
        <v>3506262274</v>
      </c>
      <c r="C835" s="212" t="s">
        <v>321</v>
      </c>
      <c r="D835" s="211">
        <v>262</v>
      </c>
      <c r="E835" s="212" t="s">
        <v>31</v>
      </c>
      <c r="F835" s="211">
        <v>274</v>
      </c>
      <c r="G835" s="212" t="s">
        <v>81</v>
      </c>
      <c r="H835" s="297">
        <v>3</v>
      </c>
      <c r="I835" s="202">
        <v>8983</v>
      </c>
      <c r="J835" s="202">
        <v>4300</v>
      </c>
      <c r="K835" s="202">
        <v>0</v>
      </c>
      <c r="L835" s="202">
        <v>893</v>
      </c>
      <c r="M835" s="279">
        <v>14176</v>
      </c>
      <c r="O835" s="281">
        <v>1.6574585635359115E-2</v>
      </c>
      <c r="P835" s="282">
        <v>0</v>
      </c>
      <c r="Q835" s="205">
        <v>0.09</v>
      </c>
      <c r="R835" s="205">
        <v>7.2667299060483651E-2</v>
      </c>
      <c r="S835" s="272">
        <f t="shared" si="63"/>
        <v>0</v>
      </c>
      <c r="U835" s="287">
        <v>39630</v>
      </c>
      <c r="V835" s="288">
        <v>0</v>
      </c>
      <c r="W835" s="288">
        <v>0</v>
      </c>
      <c r="X835" s="288">
        <v>0</v>
      </c>
      <c r="Y835" s="288">
        <v>2664</v>
      </c>
      <c r="Z835" s="279">
        <f t="shared" si="64"/>
        <v>42294</v>
      </c>
      <c r="AB835" s="275">
        <v>0</v>
      </c>
      <c r="AC835" s="204">
        <v>0</v>
      </c>
      <c r="AD835" s="202">
        <v>0</v>
      </c>
      <c r="AE835" s="202">
        <v>0</v>
      </c>
      <c r="AF835" s="276">
        <v>0</v>
      </c>
      <c r="AH835" s="227">
        <f t="shared" si="60"/>
        <v>0</v>
      </c>
      <c r="AI835" s="228">
        <f t="shared" si="61"/>
        <v>0</v>
      </c>
      <c r="AJ835" s="229">
        <f t="shared" si="62"/>
        <v>0</v>
      </c>
      <c r="AN835" s="138"/>
      <c r="AO835" s="138"/>
      <c r="AP835" s="138"/>
      <c r="AQ835" s="138"/>
      <c r="AR835" s="138"/>
      <c r="AS835" s="138"/>
      <c r="AT835" s="138"/>
      <c r="AU835" s="138"/>
    </row>
    <row r="836" spans="1:47" s="139" customFormat="1" ht="13.8" x14ac:dyDescent="0.3">
      <c r="A836" s="277">
        <v>3506</v>
      </c>
      <c r="B836" s="211">
        <v>3506262284</v>
      </c>
      <c r="C836" s="212" t="s">
        <v>321</v>
      </c>
      <c r="D836" s="211">
        <v>262</v>
      </c>
      <c r="E836" s="212" t="s">
        <v>31</v>
      </c>
      <c r="F836" s="211">
        <v>284</v>
      </c>
      <c r="G836" s="212" t="s">
        <v>163</v>
      </c>
      <c r="H836" s="297">
        <v>3</v>
      </c>
      <c r="I836" s="202">
        <v>9767</v>
      </c>
      <c r="J836" s="202">
        <v>4240</v>
      </c>
      <c r="K836" s="202">
        <v>0</v>
      </c>
      <c r="L836" s="202">
        <v>893</v>
      </c>
      <c r="M836" s="279">
        <v>14900</v>
      </c>
      <c r="O836" s="281">
        <v>1.6574585635359115E-2</v>
      </c>
      <c r="P836" s="282">
        <v>0</v>
      </c>
      <c r="Q836" s="205">
        <v>0.09</v>
      </c>
      <c r="R836" s="205">
        <v>3.1817712769095334E-2</v>
      </c>
      <c r="S836" s="272">
        <f t="shared" si="63"/>
        <v>0</v>
      </c>
      <c r="U836" s="287">
        <v>41790</v>
      </c>
      <c r="V836" s="288">
        <v>0</v>
      </c>
      <c r="W836" s="288">
        <v>0</v>
      </c>
      <c r="X836" s="288">
        <v>0</v>
      </c>
      <c r="Y836" s="288">
        <v>2664</v>
      </c>
      <c r="Z836" s="279">
        <f t="shared" si="64"/>
        <v>44454</v>
      </c>
      <c r="AB836" s="275">
        <v>0</v>
      </c>
      <c r="AC836" s="204">
        <v>0</v>
      </c>
      <c r="AD836" s="202">
        <v>0</v>
      </c>
      <c r="AE836" s="202">
        <v>0</v>
      </c>
      <c r="AF836" s="276">
        <v>0</v>
      </c>
      <c r="AH836" s="227">
        <f t="shared" si="60"/>
        <v>0</v>
      </c>
      <c r="AI836" s="228">
        <f t="shared" si="61"/>
        <v>0</v>
      </c>
      <c r="AJ836" s="229">
        <f t="shared" si="62"/>
        <v>0</v>
      </c>
      <c r="AN836" s="138"/>
      <c r="AO836" s="138"/>
      <c r="AP836" s="138"/>
      <c r="AQ836" s="138"/>
      <c r="AR836" s="138"/>
      <c r="AS836" s="138"/>
      <c r="AT836" s="138"/>
      <c r="AU836" s="138"/>
    </row>
    <row r="837" spans="1:47" s="139" customFormat="1" ht="13.8" x14ac:dyDescent="0.3">
      <c r="A837" s="277">
        <v>3506</v>
      </c>
      <c r="B837" s="211">
        <v>3506262295</v>
      </c>
      <c r="C837" s="212" t="s">
        <v>321</v>
      </c>
      <c r="D837" s="211">
        <v>262</v>
      </c>
      <c r="E837" s="212" t="s">
        <v>31</v>
      </c>
      <c r="F837" s="211">
        <v>295</v>
      </c>
      <c r="G837" s="212" t="s">
        <v>155</v>
      </c>
      <c r="H837" s="297">
        <v>2</v>
      </c>
      <c r="I837" s="202">
        <v>9269</v>
      </c>
      <c r="J837" s="202">
        <v>5022</v>
      </c>
      <c r="K837" s="202">
        <v>0</v>
      </c>
      <c r="L837" s="202">
        <v>893</v>
      </c>
      <c r="M837" s="279">
        <v>15184</v>
      </c>
      <c r="O837" s="281">
        <v>1.1049723756906077E-2</v>
      </c>
      <c r="P837" s="282">
        <v>0</v>
      </c>
      <c r="Q837" s="205">
        <v>0.09</v>
      </c>
      <c r="R837" s="205">
        <v>2.0294482002087645E-2</v>
      </c>
      <c r="S837" s="272">
        <f t="shared" si="63"/>
        <v>0</v>
      </c>
      <c r="U837" s="287">
        <v>28424</v>
      </c>
      <c r="V837" s="288">
        <v>0</v>
      </c>
      <c r="W837" s="288">
        <v>0</v>
      </c>
      <c r="X837" s="288">
        <v>0</v>
      </c>
      <c r="Y837" s="288">
        <v>1776</v>
      </c>
      <c r="Z837" s="279">
        <f t="shared" si="64"/>
        <v>30200</v>
      </c>
      <c r="AB837" s="275">
        <v>0</v>
      </c>
      <c r="AC837" s="204">
        <v>0</v>
      </c>
      <c r="AD837" s="202">
        <v>0</v>
      </c>
      <c r="AE837" s="202">
        <v>0</v>
      </c>
      <c r="AF837" s="276">
        <v>0</v>
      </c>
      <c r="AH837" s="227">
        <f t="shared" si="60"/>
        <v>0</v>
      </c>
      <c r="AI837" s="228">
        <f t="shared" si="61"/>
        <v>0</v>
      </c>
      <c r="AJ837" s="229">
        <f t="shared" si="62"/>
        <v>0</v>
      </c>
      <c r="AN837" s="138"/>
      <c r="AO837" s="138"/>
      <c r="AP837" s="138"/>
      <c r="AQ837" s="138"/>
      <c r="AR837" s="138"/>
      <c r="AS837" s="138"/>
      <c r="AT837" s="138"/>
      <c r="AU837" s="138"/>
    </row>
    <row r="838" spans="1:47" s="139" customFormat="1" ht="13.8" x14ac:dyDescent="0.3">
      <c r="A838" s="277">
        <v>3506</v>
      </c>
      <c r="B838" s="211">
        <v>3506262305</v>
      </c>
      <c r="C838" s="212" t="s">
        <v>321</v>
      </c>
      <c r="D838" s="211">
        <v>262</v>
      </c>
      <c r="E838" s="212" t="s">
        <v>31</v>
      </c>
      <c r="F838" s="211">
        <v>305</v>
      </c>
      <c r="G838" s="212" t="s">
        <v>75</v>
      </c>
      <c r="H838" s="297">
        <v>1</v>
      </c>
      <c r="I838" s="202">
        <v>10127</v>
      </c>
      <c r="J838" s="202">
        <v>3650</v>
      </c>
      <c r="K838" s="202">
        <v>0</v>
      </c>
      <c r="L838" s="202">
        <v>893</v>
      </c>
      <c r="M838" s="279">
        <v>14670</v>
      </c>
      <c r="O838" s="281">
        <v>5.5248618784530384E-3</v>
      </c>
      <c r="P838" s="282">
        <v>0</v>
      </c>
      <c r="Q838" s="205">
        <v>0.09</v>
      </c>
      <c r="R838" s="205">
        <v>1.6072951866055379E-2</v>
      </c>
      <c r="S838" s="272">
        <f t="shared" si="63"/>
        <v>0</v>
      </c>
      <c r="U838" s="287">
        <v>13701</v>
      </c>
      <c r="V838" s="288">
        <v>0</v>
      </c>
      <c r="W838" s="288">
        <v>0</v>
      </c>
      <c r="X838" s="288">
        <v>0</v>
      </c>
      <c r="Y838" s="288">
        <v>888</v>
      </c>
      <c r="Z838" s="279">
        <f t="shared" si="64"/>
        <v>14589</v>
      </c>
      <c r="AB838" s="275">
        <v>0</v>
      </c>
      <c r="AC838" s="204">
        <v>0</v>
      </c>
      <c r="AD838" s="202">
        <v>0</v>
      </c>
      <c r="AE838" s="202">
        <v>0</v>
      </c>
      <c r="AF838" s="276">
        <v>0</v>
      </c>
      <c r="AH838" s="227">
        <f t="shared" si="60"/>
        <v>0</v>
      </c>
      <c r="AI838" s="228">
        <f t="shared" si="61"/>
        <v>0</v>
      </c>
      <c r="AJ838" s="229">
        <f t="shared" si="62"/>
        <v>0</v>
      </c>
      <c r="AN838" s="138"/>
      <c r="AO838" s="138"/>
      <c r="AP838" s="138"/>
      <c r="AQ838" s="138"/>
      <c r="AR838" s="138"/>
      <c r="AS838" s="138"/>
      <c r="AT838" s="138"/>
      <c r="AU838" s="138"/>
    </row>
    <row r="839" spans="1:47" s="139" customFormat="1" ht="13.8" x14ac:dyDescent="0.3">
      <c r="A839" s="277">
        <v>3506</v>
      </c>
      <c r="B839" s="211">
        <v>3506262346</v>
      </c>
      <c r="C839" s="212" t="s">
        <v>321</v>
      </c>
      <c r="D839" s="211">
        <v>262</v>
      </c>
      <c r="E839" s="212" t="s">
        <v>31</v>
      </c>
      <c r="F839" s="211">
        <v>346</v>
      </c>
      <c r="G839" s="212" t="s">
        <v>33</v>
      </c>
      <c r="H839" s="297">
        <v>2</v>
      </c>
      <c r="I839" s="202">
        <v>14107</v>
      </c>
      <c r="J839" s="202">
        <v>1569</v>
      </c>
      <c r="K839" s="202">
        <v>0</v>
      </c>
      <c r="L839" s="202">
        <v>893</v>
      </c>
      <c r="M839" s="279">
        <v>16569</v>
      </c>
      <c r="O839" s="281">
        <v>1.1049723756906077E-2</v>
      </c>
      <c r="P839" s="282">
        <v>0</v>
      </c>
      <c r="Q839" s="205">
        <v>0.09</v>
      </c>
      <c r="R839" s="205">
        <v>1.430200094851561E-2</v>
      </c>
      <c r="S839" s="272">
        <f t="shared" si="63"/>
        <v>0</v>
      </c>
      <c r="U839" s="287">
        <v>31178</v>
      </c>
      <c r="V839" s="288">
        <v>0</v>
      </c>
      <c r="W839" s="288">
        <v>0</v>
      </c>
      <c r="X839" s="288">
        <v>0</v>
      </c>
      <c r="Y839" s="288">
        <v>1776</v>
      </c>
      <c r="Z839" s="279">
        <f t="shared" si="64"/>
        <v>32954</v>
      </c>
      <c r="AB839" s="275">
        <v>0</v>
      </c>
      <c r="AC839" s="204">
        <v>0</v>
      </c>
      <c r="AD839" s="202">
        <v>0</v>
      </c>
      <c r="AE839" s="202">
        <v>0</v>
      </c>
      <c r="AF839" s="276">
        <v>0</v>
      </c>
      <c r="AH839" s="227">
        <f t="shared" si="60"/>
        <v>0</v>
      </c>
      <c r="AI839" s="228">
        <f t="shared" si="61"/>
        <v>0</v>
      </c>
      <c r="AJ839" s="229">
        <f t="shared" si="62"/>
        <v>0</v>
      </c>
      <c r="AN839" s="138"/>
      <c r="AO839" s="138"/>
      <c r="AP839" s="138"/>
      <c r="AQ839" s="138"/>
      <c r="AR839" s="138"/>
      <c r="AS839" s="138"/>
      <c r="AT839" s="138"/>
      <c r="AU839" s="138"/>
    </row>
    <row r="840" spans="1:47" s="139" customFormat="1" ht="13.8" x14ac:dyDescent="0.3">
      <c r="A840" s="277">
        <v>3506</v>
      </c>
      <c r="B840" s="211">
        <v>3506262347</v>
      </c>
      <c r="C840" s="212" t="s">
        <v>321</v>
      </c>
      <c r="D840" s="211">
        <v>262</v>
      </c>
      <c r="E840" s="212" t="s">
        <v>31</v>
      </c>
      <c r="F840" s="211">
        <v>347</v>
      </c>
      <c r="G840" s="212" t="s">
        <v>106</v>
      </c>
      <c r="H840" s="297">
        <v>5</v>
      </c>
      <c r="I840" s="202">
        <v>9428</v>
      </c>
      <c r="J840" s="202">
        <v>4260</v>
      </c>
      <c r="K840" s="202">
        <v>0</v>
      </c>
      <c r="L840" s="202">
        <v>893</v>
      </c>
      <c r="M840" s="279">
        <v>14581</v>
      </c>
      <c r="O840" s="281">
        <v>2.7624309392265192E-2</v>
      </c>
      <c r="P840" s="282">
        <v>0</v>
      </c>
      <c r="Q840" s="205">
        <v>0.09</v>
      </c>
      <c r="R840" s="205">
        <v>4.4824013556886656E-3</v>
      </c>
      <c r="S840" s="272">
        <f t="shared" si="63"/>
        <v>0</v>
      </c>
      <c r="U840" s="287">
        <v>68060</v>
      </c>
      <c r="V840" s="288">
        <v>0</v>
      </c>
      <c r="W840" s="288">
        <v>0</v>
      </c>
      <c r="X840" s="288">
        <v>0</v>
      </c>
      <c r="Y840" s="288">
        <v>4440</v>
      </c>
      <c r="Z840" s="279">
        <f t="shared" si="64"/>
        <v>72500</v>
      </c>
      <c r="AB840" s="275">
        <v>0</v>
      </c>
      <c r="AC840" s="204">
        <v>0</v>
      </c>
      <c r="AD840" s="202">
        <v>0</v>
      </c>
      <c r="AE840" s="202">
        <v>0</v>
      </c>
      <c r="AF840" s="276">
        <v>0</v>
      </c>
      <c r="AH840" s="227">
        <f t="shared" si="60"/>
        <v>0</v>
      </c>
      <c r="AI840" s="228">
        <f t="shared" si="61"/>
        <v>0</v>
      </c>
      <c r="AJ840" s="229">
        <f t="shared" si="62"/>
        <v>0</v>
      </c>
      <c r="AN840" s="138"/>
      <c r="AO840" s="138"/>
      <c r="AP840" s="138"/>
      <c r="AQ840" s="138"/>
      <c r="AR840" s="138"/>
      <c r="AS840" s="138"/>
      <c r="AT840" s="138"/>
      <c r="AU840" s="138"/>
    </row>
    <row r="841" spans="1:47" s="139" customFormat="1" ht="13.8" x14ac:dyDescent="0.3">
      <c r="A841" s="277">
        <v>3507</v>
      </c>
      <c r="B841" s="211">
        <v>3507201201</v>
      </c>
      <c r="C841" s="212" t="s">
        <v>322</v>
      </c>
      <c r="D841" s="211">
        <v>201</v>
      </c>
      <c r="E841" s="212" t="s">
        <v>17</v>
      </c>
      <c r="F841" s="211">
        <v>201</v>
      </c>
      <c r="G841" s="212" t="s">
        <v>17</v>
      </c>
      <c r="H841" s="297">
        <v>217</v>
      </c>
      <c r="I841" s="202">
        <v>13609</v>
      </c>
      <c r="J841" s="202">
        <v>215</v>
      </c>
      <c r="K841" s="202">
        <v>0</v>
      </c>
      <c r="L841" s="202">
        <v>893</v>
      </c>
      <c r="M841" s="279">
        <v>14717</v>
      </c>
      <c r="O841" s="281">
        <v>0</v>
      </c>
      <c r="P841" s="282">
        <v>0</v>
      </c>
      <c r="Q841" s="205">
        <v>0.18</v>
      </c>
      <c r="R841" s="205">
        <v>7.9001576716071512E-2</v>
      </c>
      <c r="S841" s="272">
        <f t="shared" si="63"/>
        <v>0</v>
      </c>
      <c r="U841" s="287">
        <v>2999808</v>
      </c>
      <c r="V841" s="288">
        <v>0</v>
      </c>
      <c r="W841" s="288">
        <v>0</v>
      </c>
      <c r="X841" s="288">
        <v>0</v>
      </c>
      <c r="Y841" s="288">
        <v>193781</v>
      </c>
      <c r="Z841" s="279">
        <f t="shared" si="64"/>
        <v>3193589</v>
      </c>
      <c r="AB841" s="275">
        <v>0</v>
      </c>
      <c r="AC841" s="204">
        <v>0</v>
      </c>
      <c r="AD841" s="202">
        <v>0</v>
      </c>
      <c r="AE841" s="202">
        <v>0</v>
      </c>
      <c r="AF841" s="276">
        <v>0</v>
      </c>
      <c r="AH841" s="227">
        <f t="shared" si="60"/>
        <v>0</v>
      </c>
      <c r="AI841" s="228">
        <f t="shared" si="61"/>
        <v>0</v>
      </c>
      <c r="AJ841" s="229">
        <f t="shared" si="62"/>
        <v>0</v>
      </c>
      <c r="AN841" s="138"/>
      <c r="AO841" s="138"/>
      <c r="AP841" s="138"/>
      <c r="AQ841" s="138"/>
      <c r="AR841" s="138"/>
      <c r="AS841" s="138"/>
      <c r="AT841" s="138"/>
      <c r="AU841" s="138"/>
    </row>
    <row r="842" spans="1:47" s="139" customFormat="1" ht="13.8" x14ac:dyDescent="0.3">
      <c r="A842" s="277">
        <v>3508</v>
      </c>
      <c r="B842" s="211">
        <v>3508281061</v>
      </c>
      <c r="C842" s="212" t="s">
        <v>323</v>
      </c>
      <c r="D842" s="211">
        <v>281</v>
      </c>
      <c r="E842" s="212" t="s">
        <v>169</v>
      </c>
      <c r="F842" s="211">
        <v>61</v>
      </c>
      <c r="G842" s="212" t="s">
        <v>170</v>
      </c>
      <c r="H842" s="297">
        <v>6</v>
      </c>
      <c r="I842" s="202">
        <v>13112</v>
      </c>
      <c r="J842" s="202">
        <v>948</v>
      </c>
      <c r="K842" s="202">
        <v>0</v>
      </c>
      <c r="L842" s="202">
        <v>893</v>
      </c>
      <c r="M842" s="279">
        <v>14953</v>
      </c>
      <c r="O842" s="281">
        <v>0</v>
      </c>
      <c r="P842" s="282">
        <v>0</v>
      </c>
      <c r="Q842" s="205">
        <v>0.09</v>
      </c>
      <c r="R842" s="205">
        <v>3.4151233897683042E-2</v>
      </c>
      <c r="S842" s="272">
        <f t="shared" si="63"/>
        <v>0</v>
      </c>
      <c r="U842" s="287">
        <v>84360</v>
      </c>
      <c r="V842" s="288">
        <v>0</v>
      </c>
      <c r="W842" s="288">
        <v>0</v>
      </c>
      <c r="X842" s="288">
        <v>0</v>
      </c>
      <c r="Y842" s="288">
        <v>5358</v>
      </c>
      <c r="Z842" s="279">
        <f t="shared" si="64"/>
        <v>89718</v>
      </c>
      <c r="AB842" s="275">
        <v>0</v>
      </c>
      <c r="AC842" s="204">
        <v>0</v>
      </c>
      <c r="AD842" s="202">
        <v>0</v>
      </c>
      <c r="AE842" s="202">
        <v>0</v>
      </c>
      <c r="AF842" s="276">
        <v>0</v>
      </c>
      <c r="AH842" s="227">
        <f t="shared" ref="AH842:AH905" si="65">IFERROR(VLOOKUP($B842,_18PJ,7,FALSE),0)</f>
        <v>0</v>
      </c>
      <c r="AI842" s="228">
        <f t="shared" ref="AI842:AI905" si="66">IFERROR(VLOOKUP($B842,_18PJ,8,FALSE),0)</f>
        <v>0</v>
      </c>
      <c r="AJ842" s="229">
        <f t="shared" ref="AJ842:AJ905" si="67">IFERROR(VLOOKUP($B842,_18PJ,9,FALSE),0)</f>
        <v>0</v>
      </c>
      <c r="AN842" s="138"/>
      <c r="AO842" s="138"/>
      <c r="AP842" s="138"/>
      <c r="AQ842" s="138"/>
      <c r="AR842" s="138"/>
      <c r="AS842" s="138"/>
      <c r="AT842" s="138"/>
      <c r="AU842" s="138"/>
    </row>
    <row r="843" spans="1:47" s="139" customFormat="1" ht="13.8" x14ac:dyDescent="0.3">
      <c r="A843" s="277">
        <v>3508</v>
      </c>
      <c r="B843" s="211">
        <v>3508281137</v>
      </c>
      <c r="C843" s="212" t="s">
        <v>323</v>
      </c>
      <c r="D843" s="211">
        <v>281</v>
      </c>
      <c r="E843" s="212" t="s">
        <v>169</v>
      </c>
      <c r="F843" s="211">
        <v>137</v>
      </c>
      <c r="G843" s="212" t="s">
        <v>210</v>
      </c>
      <c r="H843" s="297">
        <v>4</v>
      </c>
      <c r="I843" s="202">
        <v>13362</v>
      </c>
      <c r="J843" s="202">
        <v>21</v>
      </c>
      <c r="K843" s="202">
        <v>0</v>
      </c>
      <c r="L843" s="202">
        <v>893</v>
      </c>
      <c r="M843" s="279">
        <v>14276</v>
      </c>
      <c r="O843" s="281">
        <v>0</v>
      </c>
      <c r="P843" s="282">
        <v>0</v>
      </c>
      <c r="Q843" s="205">
        <v>0.18</v>
      </c>
      <c r="R843" s="205">
        <v>0.12502659225609097</v>
      </c>
      <c r="S843" s="272">
        <f t="shared" ref="S843:S906" si="68">IFERROR(X843/H843,0)</f>
        <v>0</v>
      </c>
      <c r="U843" s="287">
        <v>53532</v>
      </c>
      <c r="V843" s="288">
        <v>0</v>
      </c>
      <c r="W843" s="288">
        <v>0</v>
      </c>
      <c r="X843" s="288">
        <v>0</v>
      </c>
      <c r="Y843" s="288">
        <v>3572</v>
      </c>
      <c r="Z843" s="279">
        <f t="shared" ref="Z843:Z906" si="69">SUM(U843:Y843)</f>
        <v>57104</v>
      </c>
      <c r="AB843" s="275">
        <v>0</v>
      </c>
      <c r="AC843" s="204">
        <v>0</v>
      </c>
      <c r="AD843" s="202">
        <v>0</v>
      </c>
      <c r="AE843" s="202">
        <v>0</v>
      </c>
      <c r="AF843" s="276">
        <v>0</v>
      </c>
      <c r="AH843" s="227">
        <f t="shared" si="65"/>
        <v>0</v>
      </c>
      <c r="AI843" s="228">
        <f t="shared" si="66"/>
        <v>0</v>
      </c>
      <c r="AJ843" s="229">
        <f t="shared" si="67"/>
        <v>0</v>
      </c>
      <c r="AN843" s="138"/>
      <c r="AO843" s="138"/>
      <c r="AP843" s="138"/>
      <c r="AQ843" s="138"/>
      <c r="AR843" s="138"/>
      <c r="AS843" s="138"/>
      <c r="AT843" s="138"/>
      <c r="AU843" s="138"/>
    </row>
    <row r="844" spans="1:47" s="139" customFormat="1" ht="13.8" x14ac:dyDescent="0.3">
      <c r="A844" s="277">
        <v>3508</v>
      </c>
      <c r="B844" s="211">
        <v>3508281281</v>
      </c>
      <c r="C844" s="212" t="s">
        <v>323</v>
      </c>
      <c r="D844" s="211">
        <v>281</v>
      </c>
      <c r="E844" s="212" t="s">
        <v>169</v>
      </c>
      <c r="F844" s="211">
        <v>281</v>
      </c>
      <c r="G844" s="212" t="s">
        <v>169</v>
      </c>
      <c r="H844" s="297">
        <v>186</v>
      </c>
      <c r="I844" s="202">
        <v>13977</v>
      </c>
      <c r="J844" s="202">
        <v>0</v>
      </c>
      <c r="K844" s="202">
        <v>0</v>
      </c>
      <c r="L844" s="202">
        <v>893</v>
      </c>
      <c r="M844" s="279">
        <v>14870</v>
      </c>
      <c r="O844" s="281">
        <v>0</v>
      </c>
      <c r="P844" s="282">
        <v>0</v>
      </c>
      <c r="Q844" s="205">
        <v>0.18</v>
      </c>
      <c r="R844" s="205">
        <v>0.12319189346422224</v>
      </c>
      <c r="S844" s="272">
        <f t="shared" si="68"/>
        <v>0</v>
      </c>
      <c r="U844" s="287">
        <v>2599722</v>
      </c>
      <c r="V844" s="288">
        <v>0</v>
      </c>
      <c r="W844" s="288">
        <v>0</v>
      </c>
      <c r="X844" s="288">
        <v>0</v>
      </c>
      <c r="Y844" s="288">
        <v>166098</v>
      </c>
      <c r="Z844" s="279">
        <f t="shared" si="69"/>
        <v>2765820</v>
      </c>
      <c r="AB844" s="275">
        <v>0</v>
      </c>
      <c r="AC844" s="204">
        <v>0</v>
      </c>
      <c r="AD844" s="202">
        <v>0</v>
      </c>
      <c r="AE844" s="202">
        <v>0</v>
      </c>
      <c r="AF844" s="276">
        <v>0</v>
      </c>
      <c r="AH844" s="227">
        <f t="shared" si="65"/>
        <v>0</v>
      </c>
      <c r="AI844" s="228">
        <f t="shared" si="66"/>
        <v>0</v>
      </c>
      <c r="AJ844" s="229">
        <f t="shared" si="67"/>
        <v>0</v>
      </c>
      <c r="AN844" s="138"/>
      <c r="AO844" s="138"/>
      <c r="AP844" s="138"/>
      <c r="AQ844" s="138"/>
      <c r="AR844" s="138"/>
      <c r="AS844" s="138"/>
      <c r="AT844" s="138"/>
      <c r="AU844" s="138"/>
    </row>
    <row r="845" spans="1:47" s="139" customFormat="1" ht="13.8" x14ac:dyDescent="0.3">
      <c r="A845" s="277">
        <v>3508</v>
      </c>
      <c r="B845" s="211">
        <v>3508281332</v>
      </c>
      <c r="C845" s="212" t="s">
        <v>323</v>
      </c>
      <c r="D845" s="211">
        <v>281</v>
      </c>
      <c r="E845" s="212" t="s">
        <v>169</v>
      </c>
      <c r="F845" s="211">
        <v>332</v>
      </c>
      <c r="G845" s="212" t="s">
        <v>221</v>
      </c>
      <c r="H845" s="297">
        <v>2</v>
      </c>
      <c r="I845" s="202">
        <v>14979</v>
      </c>
      <c r="J845" s="202">
        <v>1387</v>
      </c>
      <c r="K845" s="202">
        <v>0</v>
      </c>
      <c r="L845" s="202">
        <v>893</v>
      </c>
      <c r="M845" s="279">
        <v>17259</v>
      </c>
      <c r="O845" s="281">
        <v>0</v>
      </c>
      <c r="P845" s="282">
        <v>0</v>
      </c>
      <c r="Q845" s="205">
        <v>0.09</v>
      </c>
      <c r="R845" s="205">
        <v>1.6648563963842521E-2</v>
      </c>
      <c r="S845" s="272">
        <f t="shared" si="68"/>
        <v>0</v>
      </c>
      <c r="U845" s="287">
        <v>32732</v>
      </c>
      <c r="V845" s="288">
        <v>0</v>
      </c>
      <c r="W845" s="288">
        <v>0</v>
      </c>
      <c r="X845" s="288">
        <v>0</v>
      </c>
      <c r="Y845" s="288">
        <v>1786</v>
      </c>
      <c r="Z845" s="279">
        <f t="shared" si="69"/>
        <v>34518</v>
      </c>
      <c r="AB845" s="275">
        <v>0</v>
      </c>
      <c r="AC845" s="204">
        <v>0</v>
      </c>
      <c r="AD845" s="202">
        <v>0</v>
      </c>
      <c r="AE845" s="202">
        <v>0</v>
      </c>
      <c r="AF845" s="276">
        <v>0</v>
      </c>
      <c r="AH845" s="227">
        <f t="shared" si="65"/>
        <v>0</v>
      </c>
      <c r="AI845" s="228">
        <f t="shared" si="66"/>
        <v>0</v>
      </c>
      <c r="AJ845" s="229">
        <f t="shared" si="67"/>
        <v>0</v>
      </c>
      <c r="AN845" s="138"/>
      <c r="AO845" s="138"/>
      <c r="AP845" s="138"/>
      <c r="AQ845" s="138"/>
      <c r="AR845" s="138"/>
      <c r="AS845" s="138"/>
      <c r="AT845" s="138"/>
      <c r="AU845" s="138"/>
    </row>
    <row r="846" spans="1:47" s="139" customFormat="1" ht="13.8" x14ac:dyDescent="0.3">
      <c r="A846" s="277">
        <v>3509</v>
      </c>
      <c r="B846" s="211">
        <v>3509095072</v>
      </c>
      <c r="C846" s="212" t="s">
        <v>324</v>
      </c>
      <c r="D846" s="211">
        <v>95</v>
      </c>
      <c r="E846" s="212" t="s">
        <v>296</v>
      </c>
      <c r="F846" s="211">
        <v>72</v>
      </c>
      <c r="G846" s="212" t="s">
        <v>18</v>
      </c>
      <c r="H846" s="297">
        <v>1</v>
      </c>
      <c r="I846" s="202">
        <v>10322.988293956045</v>
      </c>
      <c r="J846" s="202">
        <v>2308</v>
      </c>
      <c r="K846" s="202">
        <v>0</v>
      </c>
      <c r="L846" s="202">
        <v>893</v>
      </c>
      <c r="M846" s="279">
        <v>13523.988293956045</v>
      </c>
      <c r="O846" s="281">
        <v>0</v>
      </c>
      <c r="P846" s="282">
        <v>0</v>
      </c>
      <c r="Q846" s="205">
        <v>0.09</v>
      </c>
      <c r="R846" s="205">
        <v>1.8524236519082214E-3</v>
      </c>
      <c r="S846" s="272">
        <f t="shared" si="68"/>
        <v>0</v>
      </c>
      <c r="U846" s="287">
        <v>12631</v>
      </c>
      <c r="V846" s="288">
        <v>0</v>
      </c>
      <c r="W846" s="288">
        <v>0</v>
      </c>
      <c r="X846" s="288">
        <v>0</v>
      </c>
      <c r="Y846" s="288">
        <v>893</v>
      </c>
      <c r="Z846" s="279">
        <f t="shared" si="69"/>
        <v>13524</v>
      </c>
      <c r="AB846" s="275">
        <v>0</v>
      </c>
      <c r="AC846" s="204">
        <v>0</v>
      </c>
      <c r="AD846" s="202">
        <v>0</v>
      </c>
      <c r="AE846" s="202">
        <v>0</v>
      </c>
      <c r="AF846" s="276">
        <v>0</v>
      </c>
      <c r="AH846" s="227">
        <f t="shared" si="65"/>
        <v>0</v>
      </c>
      <c r="AI846" s="228">
        <f t="shared" si="66"/>
        <v>0</v>
      </c>
      <c r="AJ846" s="229">
        <f t="shared" si="67"/>
        <v>0</v>
      </c>
      <c r="AN846" s="138"/>
      <c r="AO846" s="138"/>
      <c r="AP846" s="138"/>
      <c r="AQ846" s="138"/>
      <c r="AR846" s="138"/>
      <c r="AS846" s="138"/>
      <c r="AT846" s="138"/>
      <c r="AU846" s="138"/>
    </row>
    <row r="847" spans="1:47" s="139" customFormat="1" ht="13.8" x14ac:dyDescent="0.3">
      <c r="A847" s="277">
        <v>3509</v>
      </c>
      <c r="B847" s="211">
        <v>3509095095</v>
      </c>
      <c r="C847" s="212" t="s">
        <v>324</v>
      </c>
      <c r="D847" s="211">
        <v>95</v>
      </c>
      <c r="E847" s="212" t="s">
        <v>296</v>
      </c>
      <c r="F847" s="211">
        <v>95</v>
      </c>
      <c r="G847" s="212" t="s">
        <v>296</v>
      </c>
      <c r="H847" s="297">
        <v>463</v>
      </c>
      <c r="I847" s="202">
        <v>11748</v>
      </c>
      <c r="J847" s="202">
        <v>0</v>
      </c>
      <c r="K847" s="202">
        <v>0</v>
      </c>
      <c r="L847" s="202">
        <v>893</v>
      </c>
      <c r="M847" s="279">
        <v>12641</v>
      </c>
      <c r="O847" s="281">
        <v>0</v>
      </c>
      <c r="P847" s="282">
        <v>0</v>
      </c>
      <c r="Q847" s="205">
        <v>0.15329999999999999</v>
      </c>
      <c r="R847" s="205">
        <v>0.13100454306370804</v>
      </c>
      <c r="S847" s="272">
        <f t="shared" si="68"/>
        <v>0</v>
      </c>
      <c r="U847" s="287">
        <v>5439324</v>
      </c>
      <c r="V847" s="288">
        <v>0</v>
      </c>
      <c r="W847" s="288">
        <v>0</v>
      </c>
      <c r="X847" s="288">
        <v>0</v>
      </c>
      <c r="Y847" s="288">
        <v>413459</v>
      </c>
      <c r="Z847" s="279">
        <f t="shared" si="69"/>
        <v>5852783</v>
      </c>
      <c r="AB847" s="275">
        <v>0</v>
      </c>
      <c r="AC847" s="204">
        <v>0</v>
      </c>
      <c r="AD847" s="202">
        <v>0</v>
      </c>
      <c r="AE847" s="202">
        <v>0</v>
      </c>
      <c r="AF847" s="276">
        <v>0</v>
      </c>
      <c r="AH847" s="227">
        <f t="shared" si="65"/>
        <v>0</v>
      </c>
      <c r="AI847" s="228">
        <f t="shared" si="66"/>
        <v>0</v>
      </c>
      <c r="AJ847" s="229">
        <f t="shared" si="67"/>
        <v>0</v>
      </c>
      <c r="AN847" s="138"/>
      <c r="AO847" s="138"/>
      <c r="AP847" s="138"/>
      <c r="AQ847" s="138"/>
      <c r="AR847" s="138"/>
      <c r="AS847" s="138"/>
      <c r="AT847" s="138"/>
      <c r="AU847" s="138"/>
    </row>
    <row r="848" spans="1:47" s="139" customFormat="1" ht="13.8" x14ac:dyDescent="0.3">
      <c r="A848" s="277">
        <v>3509</v>
      </c>
      <c r="B848" s="211">
        <v>3509095201</v>
      </c>
      <c r="C848" s="212" t="s">
        <v>324</v>
      </c>
      <c r="D848" s="211">
        <v>95</v>
      </c>
      <c r="E848" s="212" t="s">
        <v>296</v>
      </c>
      <c r="F848" s="211">
        <v>201</v>
      </c>
      <c r="G848" s="212" t="s">
        <v>17</v>
      </c>
      <c r="H848" s="297">
        <v>1</v>
      </c>
      <c r="I848" s="202">
        <v>12640.520228330424</v>
      </c>
      <c r="J848" s="202">
        <v>199</v>
      </c>
      <c r="K848" s="202">
        <v>0</v>
      </c>
      <c r="L848" s="202">
        <v>893</v>
      </c>
      <c r="M848" s="279">
        <v>13732.520228330424</v>
      </c>
      <c r="O848" s="281">
        <v>0</v>
      </c>
      <c r="P848" s="282">
        <v>0</v>
      </c>
      <c r="Q848" s="205">
        <v>0.18</v>
      </c>
      <c r="R848" s="205">
        <v>7.9001576716071512E-2</v>
      </c>
      <c r="S848" s="272">
        <f t="shared" si="68"/>
        <v>0</v>
      </c>
      <c r="U848" s="287">
        <v>12840</v>
      </c>
      <c r="V848" s="288">
        <v>0</v>
      </c>
      <c r="W848" s="288">
        <v>0</v>
      </c>
      <c r="X848" s="288">
        <v>0</v>
      </c>
      <c r="Y848" s="288">
        <v>893</v>
      </c>
      <c r="Z848" s="279">
        <f t="shared" si="69"/>
        <v>13733</v>
      </c>
      <c r="AB848" s="275">
        <v>0</v>
      </c>
      <c r="AC848" s="204">
        <v>0</v>
      </c>
      <c r="AD848" s="202">
        <v>0</v>
      </c>
      <c r="AE848" s="202">
        <v>0</v>
      </c>
      <c r="AF848" s="276">
        <v>0</v>
      </c>
      <c r="AH848" s="227">
        <f t="shared" si="65"/>
        <v>0</v>
      </c>
      <c r="AI848" s="228">
        <f t="shared" si="66"/>
        <v>0</v>
      </c>
      <c r="AJ848" s="229">
        <f t="shared" si="67"/>
        <v>0</v>
      </c>
      <c r="AN848" s="138"/>
      <c r="AO848" s="138"/>
      <c r="AP848" s="138"/>
      <c r="AQ848" s="138"/>
      <c r="AR848" s="138"/>
      <c r="AS848" s="138"/>
      <c r="AT848" s="138"/>
      <c r="AU848" s="138"/>
    </row>
    <row r="849" spans="1:47" s="139" customFormat="1" ht="13.8" x14ac:dyDescent="0.3">
      <c r="A849" s="277">
        <v>3509</v>
      </c>
      <c r="B849" s="211">
        <v>3509095763</v>
      </c>
      <c r="C849" s="212" t="s">
        <v>324</v>
      </c>
      <c r="D849" s="211">
        <v>95</v>
      </c>
      <c r="E849" s="212" t="s">
        <v>296</v>
      </c>
      <c r="F849" s="211">
        <v>763</v>
      </c>
      <c r="G849" s="212" t="s">
        <v>299</v>
      </c>
      <c r="H849" s="297">
        <v>1</v>
      </c>
      <c r="I849" s="202">
        <v>11201.208072653884</v>
      </c>
      <c r="J849" s="202">
        <v>2620</v>
      </c>
      <c r="K849" s="202">
        <v>0</v>
      </c>
      <c r="L849" s="202">
        <v>893</v>
      </c>
      <c r="M849" s="279">
        <v>14714.208072653884</v>
      </c>
      <c r="O849" s="281">
        <v>0</v>
      </c>
      <c r="P849" s="282">
        <v>0</v>
      </c>
      <c r="Q849" s="205">
        <v>0.09</v>
      </c>
      <c r="R849" s="205">
        <v>3.4875887637008268E-3</v>
      </c>
      <c r="S849" s="272">
        <f t="shared" si="68"/>
        <v>0</v>
      </c>
      <c r="U849" s="287">
        <v>13821</v>
      </c>
      <c r="V849" s="288">
        <v>0</v>
      </c>
      <c r="W849" s="288">
        <v>0</v>
      </c>
      <c r="X849" s="288">
        <v>0</v>
      </c>
      <c r="Y849" s="288">
        <v>893</v>
      </c>
      <c r="Z849" s="279">
        <f t="shared" si="69"/>
        <v>14714</v>
      </c>
      <c r="AB849" s="275">
        <v>0</v>
      </c>
      <c r="AC849" s="204">
        <v>0</v>
      </c>
      <c r="AD849" s="202">
        <v>0</v>
      </c>
      <c r="AE849" s="202">
        <v>0</v>
      </c>
      <c r="AF849" s="276">
        <v>0</v>
      </c>
      <c r="AH849" s="227">
        <f t="shared" si="65"/>
        <v>0</v>
      </c>
      <c r="AI849" s="228">
        <f t="shared" si="66"/>
        <v>0</v>
      </c>
      <c r="AJ849" s="229">
        <f t="shared" si="67"/>
        <v>0</v>
      </c>
      <c r="AN849" s="138"/>
      <c r="AO849" s="138"/>
      <c r="AP849" s="138"/>
      <c r="AQ849" s="138"/>
      <c r="AR849" s="138"/>
      <c r="AS849" s="138"/>
      <c r="AT849" s="138"/>
      <c r="AU849" s="138"/>
    </row>
    <row r="850" spans="1:47" s="139" customFormat="1" ht="13.8" x14ac:dyDescent="0.3">
      <c r="A850" s="277">
        <v>3510</v>
      </c>
      <c r="B850" s="211">
        <v>3510281061</v>
      </c>
      <c r="C850" s="212" t="s">
        <v>325</v>
      </c>
      <c r="D850" s="211">
        <v>281</v>
      </c>
      <c r="E850" s="212" t="s">
        <v>169</v>
      </c>
      <c r="F850" s="211">
        <v>61</v>
      </c>
      <c r="G850" s="212" t="s">
        <v>170</v>
      </c>
      <c r="H850" s="297">
        <v>3</v>
      </c>
      <c r="I850" s="202">
        <v>13267</v>
      </c>
      <c r="J850" s="202">
        <v>959</v>
      </c>
      <c r="K850" s="202">
        <v>0</v>
      </c>
      <c r="L850" s="202">
        <v>893</v>
      </c>
      <c r="M850" s="279">
        <v>15119</v>
      </c>
      <c r="O850" s="281">
        <v>1.107011070110701E-2</v>
      </c>
      <c r="P850" s="282">
        <v>0</v>
      </c>
      <c r="Q850" s="205">
        <v>0.09</v>
      </c>
      <c r="R850" s="205">
        <v>3.4151233897683042E-2</v>
      </c>
      <c r="S850" s="272">
        <f t="shared" si="68"/>
        <v>0</v>
      </c>
      <c r="U850" s="287">
        <v>42522</v>
      </c>
      <c r="V850" s="288">
        <v>0</v>
      </c>
      <c r="W850" s="288">
        <v>0</v>
      </c>
      <c r="X850" s="288">
        <v>0</v>
      </c>
      <c r="Y850" s="288">
        <v>2670</v>
      </c>
      <c r="Z850" s="279">
        <f t="shared" si="69"/>
        <v>45192</v>
      </c>
      <c r="AB850" s="275">
        <v>0</v>
      </c>
      <c r="AC850" s="204">
        <v>0</v>
      </c>
      <c r="AD850" s="202">
        <v>0</v>
      </c>
      <c r="AE850" s="202">
        <v>0</v>
      </c>
      <c r="AF850" s="276">
        <v>0</v>
      </c>
      <c r="AH850" s="227">
        <f t="shared" si="65"/>
        <v>0</v>
      </c>
      <c r="AI850" s="228">
        <f t="shared" si="66"/>
        <v>0</v>
      </c>
      <c r="AJ850" s="229">
        <f t="shared" si="67"/>
        <v>0</v>
      </c>
      <c r="AN850" s="138"/>
      <c r="AO850" s="138"/>
      <c r="AP850" s="138"/>
      <c r="AQ850" s="138"/>
      <c r="AR850" s="138"/>
      <c r="AS850" s="138"/>
      <c r="AT850" s="138"/>
      <c r="AU850" s="138"/>
    </row>
    <row r="851" spans="1:47" s="139" customFormat="1" ht="13.8" x14ac:dyDescent="0.3">
      <c r="A851" s="277">
        <v>3510</v>
      </c>
      <c r="B851" s="211">
        <v>3510281210</v>
      </c>
      <c r="C851" s="212" t="s">
        <v>325</v>
      </c>
      <c r="D851" s="211">
        <v>281</v>
      </c>
      <c r="E851" s="212" t="s">
        <v>169</v>
      </c>
      <c r="F851" s="211">
        <v>210</v>
      </c>
      <c r="G851" s="212" t="s">
        <v>54</v>
      </c>
      <c r="H851" s="297">
        <v>1</v>
      </c>
      <c r="I851" s="202">
        <v>12729</v>
      </c>
      <c r="J851" s="202">
        <v>4083</v>
      </c>
      <c r="K851" s="202">
        <v>0</v>
      </c>
      <c r="L851" s="202">
        <v>893</v>
      </c>
      <c r="M851" s="279">
        <v>17705</v>
      </c>
      <c r="O851" s="281">
        <v>3.6900369003690036E-3</v>
      </c>
      <c r="P851" s="282">
        <v>0</v>
      </c>
      <c r="Q851" s="205">
        <v>0.09</v>
      </c>
      <c r="R851" s="205">
        <v>6.4299725287241705E-2</v>
      </c>
      <c r="S851" s="272">
        <f t="shared" si="68"/>
        <v>0</v>
      </c>
      <c r="U851" s="287">
        <v>16750</v>
      </c>
      <c r="V851" s="288">
        <v>0</v>
      </c>
      <c r="W851" s="288">
        <v>0</v>
      </c>
      <c r="X851" s="288">
        <v>0</v>
      </c>
      <c r="Y851" s="288">
        <v>890</v>
      </c>
      <c r="Z851" s="279">
        <f t="shared" si="69"/>
        <v>17640</v>
      </c>
      <c r="AB851" s="275">
        <v>0</v>
      </c>
      <c r="AC851" s="204">
        <v>0</v>
      </c>
      <c r="AD851" s="202">
        <v>0</v>
      </c>
      <c r="AE851" s="202">
        <v>0</v>
      </c>
      <c r="AF851" s="276">
        <v>0</v>
      </c>
      <c r="AH851" s="227">
        <f t="shared" si="65"/>
        <v>0</v>
      </c>
      <c r="AI851" s="228">
        <f t="shared" si="66"/>
        <v>0</v>
      </c>
      <c r="AJ851" s="229">
        <f t="shared" si="67"/>
        <v>0</v>
      </c>
      <c r="AN851" s="138"/>
      <c r="AO851" s="138"/>
      <c r="AP851" s="138"/>
      <c r="AQ851" s="138"/>
      <c r="AR851" s="138"/>
      <c r="AS851" s="138"/>
      <c r="AT851" s="138"/>
      <c r="AU851" s="138"/>
    </row>
    <row r="852" spans="1:47" s="139" customFormat="1" ht="13.8" x14ac:dyDescent="0.3">
      <c r="A852" s="277">
        <v>3510</v>
      </c>
      <c r="B852" s="211">
        <v>3510281281</v>
      </c>
      <c r="C852" s="212" t="s">
        <v>325</v>
      </c>
      <c r="D852" s="211">
        <v>281</v>
      </c>
      <c r="E852" s="212" t="s">
        <v>169</v>
      </c>
      <c r="F852" s="211">
        <v>281</v>
      </c>
      <c r="G852" s="212" t="s">
        <v>169</v>
      </c>
      <c r="H852" s="297">
        <v>263</v>
      </c>
      <c r="I852" s="202">
        <v>12371</v>
      </c>
      <c r="J852" s="202">
        <v>0</v>
      </c>
      <c r="K852" s="202">
        <v>0</v>
      </c>
      <c r="L852" s="202">
        <v>893</v>
      </c>
      <c r="M852" s="279">
        <v>13264</v>
      </c>
      <c r="O852" s="281">
        <v>0.97047970479704493</v>
      </c>
      <c r="P852" s="282">
        <v>0</v>
      </c>
      <c r="Q852" s="205">
        <v>0.18</v>
      </c>
      <c r="R852" s="205">
        <v>0.12319189346422224</v>
      </c>
      <c r="S852" s="272">
        <f t="shared" si="68"/>
        <v>0</v>
      </c>
      <c r="U852" s="287">
        <v>3241475</v>
      </c>
      <c r="V852" s="288">
        <v>0</v>
      </c>
      <c r="W852" s="288">
        <v>0</v>
      </c>
      <c r="X852" s="288">
        <v>0</v>
      </c>
      <c r="Y852" s="288">
        <v>234070</v>
      </c>
      <c r="Z852" s="279">
        <f t="shared" si="69"/>
        <v>3475545</v>
      </c>
      <c r="AB852" s="275">
        <v>0</v>
      </c>
      <c r="AC852" s="204">
        <v>0</v>
      </c>
      <c r="AD852" s="202">
        <v>0</v>
      </c>
      <c r="AE852" s="202">
        <v>0</v>
      </c>
      <c r="AF852" s="276">
        <v>0</v>
      </c>
      <c r="AH852" s="227">
        <f t="shared" si="65"/>
        <v>3.589999999999975</v>
      </c>
      <c r="AI852" s="228">
        <f t="shared" si="66"/>
        <v>0</v>
      </c>
      <c r="AJ852" s="229">
        <f t="shared" si="67"/>
        <v>46392</v>
      </c>
      <c r="AN852" s="138"/>
      <c r="AO852" s="138"/>
      <c r="AP852" s="138"/>
      <c r="AQ852" s="138"/>
      <c r="AR852" s="138"/>
      <c r="AS852" s="138"/>
      <c r="AT852" s="138"/>
      <c r="AU852" s="138"/>
    </row>
    <row r="853" spans="1:47" s="139" customFormat="1" ht="13.8" x14ac:dyDescent="0.3">
      <c r="A853" s="277">
        <v>3510</v>
      </c>
      <c r="B853" s="211">
        <v>3510281293</v>
      </c>
      <c r="C853" s="212" t="s">
        <v>325</v>
      </c>
      <c r="D853" s="211">
        <v>281</v>
      </c>
      <c r="E853" s="212" t="s">
        <v>169</v>
      </c>
      <c r="F853" s="211">
        <v>293</v>
      </c>
      <c r="G853" s="212" t="s">
        <v>45</v>
      </c>
      <c r="H853" s="297">
        <v>1</v>
      </c>
      <c r="I853" s="202">
        <v>12684</v>
      </c>
      <c r="J853" s="202">
        <v>978</v>
      </c>
      <c r="K853" s="202">
        <v>0</v>
      </c>
      <c r="L853" s="202">
        <v>893</v>
      </c>
      <c r="M853" s="279">
        <v>14555</v>
      </c>
      <c r="O853" s="281">
        <v>3.6900369003690036E-3</v>
      </c>
      <c r="P853" s="282">
        <v>0</v>
      </c>
      <c r="Q853" s="205">
        <v>0.18</v>
      </c>
      <c r="R853" s="205">
        <v>6.2612029075594699E-3</v>
      </c>
      <c r="S853" s="272">
        <f t="shared" si="68"/>
        <v>0</v>
      </c>
      <c r="U853" s="287">
        <v>13612</v>
      </c>
      <c r="V853" s="288">
        <v>0</v>
      </c>
      <c r="W853" s="288">
        <v>0</v>
      </c>
      <c r="X853" s="288">
        <v>0</v>
      </c>
      <c r="Y853" s="288">
        <v>890</v>
      </c>
      <c r="Z853" s="279">
        <f t="shared" si="69"/>
        <v>14502</v>
      </c>
      <c r="AB853" s="275">
        <v>0</v>
      </c>
      <c r="AC853" s="204">
        <v>0</v>
      </c>
      <c r="AD853" s="202">
        <v>0</v>
      </c>
      <c r="AE853" s="202">
        <v>0</v>
      </c>
      <c r="AF853" s="276">
        <v>0</v>
      </c>
      <c r="AH853" s="227">
        <f t="shared" si="65"/>
        <v>0</v>
      </c>
      <c r="AI853" s="228">
        <f t="shared" si="66"/>
        <v>0</v>
      </c>
      <c r="AJ853" s="229">
        <f t="shared" si="67"/>
        <v>0</v>
      </c>
      <c r="AN853" s="138"/>
      <c r="AO853" s="138"/>
      <c r="AP853" s="138"/>
      <c r="AQ853" s="138"/>
      <c r="AR853" s="138"/>
      <c r="AS853" s="138"/>
      <c r="AT853" s="138"/>
      <c r="AU853" s="138"/>
    </row>
    <row r="854" spans="1:47" s="139" customFormat="1" ht="13.8" x14ac:dyDescent="0.3">
      <c r="A854" s="277">
        <v>3510</v>
      </c>
      <c r="B854" s="211">
        <v>3510281332</v>
      </c>
      <c r="C854" s="212" t="s">
        <v>325</v>
      </c>
      <c r="D854" s="211">
        <v>281</v>
      </c>
      <c r="E854" s="212" t="s">
        <v>169</v>
      </c>
      <c r="F854" s="211">
        <v>332</v>
      </c>
      <c r="G854" s="212" t="s">
        <v>221</v>
      </c>
      <c r="H854" s="297">
        <v>3</v>
      </c>
      <c r="I854" s="202">
        <v>11855</v>
      </c>
      <c r="J854" s="202">
        <v>1098</v>
      </c>
      <c r="K854" s="202">
        <v>0</v>
      </c>
      <c r="L854" s="202">
        <v>893</v>
      </c>
      <c r="M854" s="279">
        <v>13846</v>
      </c>
      <c r="O854" s="281">
        <v>1.107011070110701E-2</v>
      </c>
      <c r="P854" s="282">
        <v>0</v>
      </c>
      <c r="Q854" s="205">
        <v>0.09</v>
      </c>
      <c r="R854" s="205">
        <v>1.6648563963842521E-2</v>
      </c>
      <c r="S854" s="272">
        <f t="shared" si="68"/>
        <v>0</v>
      </c>
      <c r="U854" s="287">
        <v>38715</v>
      </c>
      <c r="V854" s="288">
        <v>0</v>
      </c>
      <c r="W854" s="288">
        <v>0</v>
      </c>
      <c r="X854" s="288">
        <v>0</v>
      </c>
      <c r="Y854" s="288">
        <v>2670</v>
      </c>
      <c r="Z854" s="279">
        <f t="shared" si="69"/>
        <v>41385</v>
      </c>
      <c r="AB854" s="275">
        <v>0</v>
      </c>
      <c r="AC854" s="204">
        <v>0</v>
      </c>
      <c r="AD854" s="202">
        <v>0</v>
      </c>
      <c r="AE854" s="202">
        <v>0</v>
      </c>
      <c r="AF854" s="276">
        <v>0</v>
      </c>
      <c r="AH854" s="227">
        <f t="shared" si="65"/>
        <v>0</v>
      </c>
      <c r="AI854" s="228">
        <f t="shared" si="66"/>
        <v>0</v>
      </c>
      <c r="AJ854" s="229">
        <f t="shared" si="67"/>
        <v>0</v>
      </c>
      <c r="AN854" s="138"/>
      <c r="AO854" s="138"/>
      <c r="AP854" s="138"/>
      <c r="AQ854" s="138"/>
      <c r="AR854" s="138"/>
      <c r="AS854" s="138"/>
      <c r="AT854" s="138"/>
      <c r="AU854" s="138"/>
    </row>
    <row r="855" spans="1:47" s="139" customFormat="1" ht="13.8" x14ac:dyDescent="0.3">
      <c r="A855" s="277">
        <v>3513</v>
      </c>
      <c r="B855" s="211">
        <v>3513044035</v>
      </c>
      <c r="C855" s="212" t="s">
        <v>326</v>
      </c>
      <c r="D855" s="211">
        <v>44</v>
      </c>
      <c r="E855" s="212" t="s">
        <v>35</v>
      </c>
      <c r="F855" s="211">
        <v>35</v>
      </c>
      <c r="G855" s="212" t="s">
        <v>22</v>
      </c>
      <c r="H855" s="297">
        <v>2</v>
      </c>
      <c r="I855" s="202">
        <v>12390</v>
      </c>
      <c r="J855" s="202">
        <v>4279</v>
      </c>
      <c r="K855" s="202">
        <v>0</v>
      </c>
      <c r="L855" s="202">
        <v>893</v>
      </c>
      <c r="M855" s="279">
        <v>17562</v>
      </c>
      <c r="O855" s="281">
        <v>2.6315789473684209E-2</v>
      </c>
      <c r="P855" s="282">
        <v>0</v>
      </c>
      <c r="Q855" s="205">
        <v>0.18</v>
      </c>
      <c r="R855" s="205">
        <v>0.15096254097872849</v>
      </c>
      <c r="S855" s="272">
        <f t="shared" si="68"/>
        <v>0</v>
      </c>
      <c r="U855" s="287">
        <v>32900</v>
      </c>
      <c r="V855" s="288">
        <v>0</v>
      </c>
      <c r="W855" s="288">
        <v>0</v>
      </c>
      <c r="X855" s="288">
        <v>0</v>
      </c>
      <c r="Y855" s="288">
        <v>1762</v>
      </c>
      <c r="Z855" s="279">
        <f t="shared" si="69"/>
        <v>34662</v>
      </c>
      <c r="AB855" s="275">
        <v>0</v>
      </c>
      <c r="AC855" s="204">
        <v>0</v>
      </c>
      <c r="AD855" s="202">
        <v>0</v>
      </c>
      <c r="AE855" s="202">
        <v>0</v>
      </c>
      <c r="AF855" s="276">
        <v>0</v>
      </c>
      <c r="AH855" s="227">
        <f t="shared" si="65"/>
        <v>0</v>
      </c>
      <c r="AI855" s="228">
        <f t="shared" si="66"/>
        <v>0</v>
      </c>
      <c r="AJ855" s="229">
        <f t="shared" si="67"/>
        <v>0</v>
      </c>
      <c r="AN855" s="138"/>
      <c r="AO855" s="138"/>
      <c r="AP855" s="138"/>
      <c r="AQ855" s="138"/>
      <c r="AR855" s="138"/>
      <c r="AS855" s="138"/>
      <c r="AT855" s="138"/>
      <c r="AU855" s="138"/>
    </row>
    <row r="856" spans="1:47" s="139" customFormat="1" ht="13.8" x14ac:dyDescent="0.3">
      <c r="A856" s="277">
        <v>3513</v>
      </c>
      <c r="B856" s="211">
        <v>3513044044</v>
      </c>
      <c r="C856" s="212" t="s">
        <v>326</v>
      </c>
      <c r="D856" s="211">
        <v>44</v>
      </c>
      <c r="E856" s="212" t="s">
        <v>35</v>
      </c>
      <c r="F856" s="211">
        <v>44</v>
      </c>
      <c r="G856" s="212" t="s">
        <v>35</v>
      </c>
      <c r="H856" s="297">
        <v>435</v>
      </c>
      <c r="I856" s="202">
        <v>11361</v>
      </c>
      <c r="J856" s="202">
        <v>260</v>
      </c>
      <c r="K856" s="202">
        <v>0</v>
      </c>
      <c r="L856" s="202">
        <v>893</v>
      </c>
      <c r="M856" s="279">
        <v>12514</v>
      </c>
      <c r="O856" s="281">
        <v>5.7236842105263497</v>
      </c>
      <c r="P856" s="282">
        <v>0</v>
      </c>
      <c r="Q856" s="205">
        <v>0.09</v>
      </c>
      <c r="R856" s="205">
        <v>5.7376212232234096E-2</v>
      </c>
      <c r="S856" s="272">
        <f t="shared" si="68"/>
        <v>0</v>
      </c>
      <c r="U856" s="287">
        <v>4988580</v>
      </c>
      <c r="V856" s="288">
        <v>0</v>
      </c>
      <c r="W856" s="288">
        <v>0</v>
      </c>
      <c r="X856" s="288">
        <v>0</v>
      </c>
      <c r="Y856" s="288">
        <v>383235</v>
      </c>
      <c r="Z856" s="279">
        <f t="shared" si="69"/>
        <v>5371815</v>
      </c>
      <c r="AB856" s="275">
        <v>2</v>
      </c>
      <c r="AC856" s="204">
        <v>0</v>
      </c>
      <c r="AD856" s="202">
        <v>0</v>
      </c>
      <c r="AE856" s="202">
        <v>0</v>
      </c>
      <c r="AF856" s="276">
        <v>0</v>
      </c>
      <c r="AH856" s="227">
        <f t="shared" si="65"/>
        <v>0</v>
      </c>
      <c r="AI856" s="228">
        <f t="shared" si="66"/>
        <v>0</v>
      </c>
      <c r="AJ856" s="229">
        <f t="shared" si="67"/>
        <v>0</v>
      </c>
      <c r="AN856" s="138"/>
      <c r="AO856" s="138"/>
      <c r="AP856" s="138"/>
      <c r="AQ856" s="138"/>
      <c r="AR856" s="138"/>
      <c r="AS856" s="138"/>
      <c r="AT856" s="138"/>
      <c r="AU856" s="138"/>
    </row>
    <row r="857" spans="1:47" s="139" customFormat="1" ht="13.8" x14ac:dyDescent="0.3">
      <c r="A857" s="277">
        <v>3513</v>
      </c>
      <c r="B857" s="211">
        <v>3513044095</v>
      </c>
      <c r="C857" s="212" t="s">
        <v>326</v>
      </c>
      <c r="D857" s="211">
        <v>44</v>
      </c>
      <c r="E857" s="212" t="s">
        <v>35</v>
      </c>
      <c r="F857" s="211">
        <v>95</v>
      </c>
      <c r="G857" s="212" t="s">
        <v>296</v>
      </c>
      <c r="H857" s="297">
        <v>1</v>
      </c>
      <c r="I857" s="202">
        <v>12631.596985026647</v>
      </c>
      <c r="J857" s="202">
        <v>0</v>
      </c>
      <c r="K857" s="202">
        <v>0</v>
      </c>
      <c r="L857" s="202">
        <v>893</v>
      </c>
      <c r="M857" s="279">
        <v>13524.596985026647</v>
      </c>
      <c r="O857" s="281">
        <v>1.3157894736842105E-2</v>
      </c>
      <c r="P857" s="282">
        <v>0</v>
      </c>
      <c r="Q857" s="205">
        <v>0.15329999999999999</v>
      </c>
      <c r="R857" s="205">
        <v>0.13100454306370804</v>
      </c>
      <c r="S857" s="272">
        <f t="shared" si="68"/>
        <v>0</v>
      </c>
      <c r="U857" s="287">
        <v>12465</v>
      </c>
      <c r="V857" s="288">
        <v>0</v>
      </c>
      <c r="W857" s="288">
        <v>0</v>
      </c>
      <c r="X857" s="288">
        <v>0</v>
      </c>
      <c r="Y857" s="288">
        <v>881</v>
      </c>
      <c r="Z857" s="279">
        <f t="shared" si="69"/>
        <v>13346</v>
      </c>
      <c r="AB857" s="275">
        <v>0</v>
      </c>
      <c r="AC857" s="204">
        <v>0</v>
      </c>
      <c r="AD857" s="202">
        <v>0</v>
      </c>
      <c r="AE857" s="202">
        <v>0</v>
      </c>
      <c r="AF857" s="276">
        <v>0</v>
      </c>
      <c r="AH857" s="227">
        <f t="shared" si="65"/>
        <v>0</v>
      </c>
      <c r="AI857" s="228">
        <f t="shared" si="66"/>
        <v>0</v>
      </c>
      <c r="AJ857" s="229">
        <f t="shared" si="67"/>
        <v>0</v>
      </c>
      <c r="AN857" s="138"/>
      <c r="AO857" s="138"/>
      <c r="AP857" s="138"/>
      <c r="AQ857" s="138"/>
      <c r="AR857" s="138"/>
      <c r="AS857" s="138"/>
      <c r="AT857" s="138"/>
      <c r="AU857" s="138"/>
    </row>
    <row r="858" spans="1:47" s="139" customFormat="1" ht="13.8" x14ac:dyDescent="0.3">
      <c r="A858" s="277">
        <v>3513</v>
      </c>
      <c r="B858" s="211">
        <v>3513044244</v>
      </c>
      <c r="C858" s="212" t="s">
        <v>326</v>
      </c>
      <c r="D858" s="211">
        <v>44</v>
      </c>
      <c r="E858" s="212" t="s">
        <v>35</v>
      </c>
      <c r="F858" s="211">
        <v>244</v>
      </c>
      <c r="G858" s="212" t="s">
        <v>43</v>
      </c>
      <c r="H858" s="297">
        <v>70</v>
      </c>
      <c r="I858" s="202">
        <v>10238</v>
      </c>
      <c r="J858" s="202">
        <v>3998</v>
      </c>
      <c r="K858" s="202">
        <v>0</v>
      </c>
      <c r="L858" s="202">
        <v>893</v>
      </c>
      <c r="M858" s="279">
        <v>15129</v>
      </c>
      <c r="O858" s="281">
        <v>0.92105263157894823</v>
      </c>
      <c r="P858" s="282">
        <v>0</v>
      </c>
      <c r="Q858" s="205">
        <v>0.18</v>
      </c>
      <c r="R858" s="205">
        <v>0.11013649821134344</v>
      </c>
      <c r="S858" s="272">
        <f t="shared" si="68"/>
        <v>0</v>
      </c>
      <c r="U858" s="287">
        <v>983430</v>
      </c>
      <c r="V858" s="288">
        <v>0</v>
      </c>
      <c r="W858" s="288">
        <v>0</v>
      </c>
      <c r="X858" s="288">
        <v>0</v>
      </c>
      <c r="Y858" s="288">
        <v>61670</v>
      </c>
      <c r="Z858" s="279">
        <f t="shared" si="69"/>
        <v>1045100</v>
      </c>
      <c r="AB858" s="275">
        <v>11</v>
      </c>
      <c r="AC858" s="204">
        <v>0</v>
      </c>
      <c r="AD858" s="202">
        <v>0</v>
      </c>
      <c r="AE858" s="202">
        <v>0</v>
      </c>
      <c r="AF858" s="276">
        <v>0</v>
      </c>
      <c r="AH858" s="227">
        <f t="shared" si="65"/>
        <v>0</v>
      </c>
      <c r="AI858" s="228">
        <f t="shared" si="66"/>
        <v>0</v>
      </c>
      <c r="AJ858" s="229">
        <f t="shared" si="67"/>
        <v>0</v>
      </c>
      <c r="AN858" s="138"/>
      <c r="AO858" s="138"/>
      <c r="AP858" s="138"/>
      <c r="AQ858" s="138"/>
      <c r="AR858" s="138"/>
      <c r="AS858" s="138"/>
      <c r="AT858" s="138"/>
      <c r="AU858" s="138"/>
    </row>
    <row r="859" spans="1:47" s="139" customFormat="1" ht="13.8" x14ac:dyDescent="0.3">
      <c r="A859" s="277">
        <v>3513</v>
      </c>
      <c r="B859" s="211">
        <v>3513044251</v>
      </c>
      <c r="C859" s="212" t="s">
        <v>326</v>
      </c>
      <c r="D859" s="211">
        <v>44</v>
      </c>
      <c r="E859" s="212" t="s">
        <v>35</v>
      </c>
      <c r="F859" s="211">
        <v>251</v>
      </c>
      <c r="G859" s="212" t="s">
        <v>292</v>
      </c>
      <c r="H859" s="297">
        <v>1</v>
      </c>
      <c r="I859" s="202">
        <v>11346.970713710527</v>
      </c>
      <c r="J859" s="202">
        <v>3148</v>
      </c>
      <c r="K859" s="202">
        <v>0</v>
      </c>
      <c r="L859" s="202">
        <v>893</v>
      </c>
      <c r="M859" s="279">
        <v>15387.970713710527</v>
      </c>
      <c r="O859" s="281">
        <v>1.3157894736842105E-2</v>
      </c>
      <c r="P859" s="282">
        <v>0</v>
      </c>
      <c r="Q859" s="205">
        <v>0.18</v>
      </c>
      <c r="R859" s="205">
        <v>3.8037711966281272E-2</v>
      </c>
      <c r="S859" s="272">
        <f t="shared" si="68"/>
        <v>0</v>
      </c>
      <c r="U859" s="287">
        <v>14304</v>
      </c>
      <c r="V859" s="288">
        <v>0</v>
      </c>
      <c r="W859" s="288">
        <v>0</v>
      </c>
      <c r="X859" s="288">
        <v>0</v>
      </c>
      <c r="Y859" s="288">
        <v>881</v>
      </c>
      <c r="Z859" s="279">
        <f t="shared" si="69"/>
        <v>15185</v>
      </c>
      <c r="AB859" s="275">
        <v>0</v>
      </c>
      <c r="AC859" s="204">
        <v>0</v>
      </c>
      <c r="AD859" s="202">
        <v>0</v>
      </c>
      <c r="AE859" s="202">
        <v>0</v>
      </c>
      <c r="AF859" s="276">
        <v>0</v>
      </c>
      <c r="AH859" s="227">
        <f t="shared" si="65"/>
        <v>0</v>
      </c>
      <c r="AI859" s="228">
        <f t="shared" si="66"/>
        <v>0</v>
      </c>
      <c r="AJ859" s="229">
        <f t="shared" si="67"/>
        <v>0</v>
      </c>
      <c r="AN859" s="138"/>
      <c r="AO859" s="138"/>
      <c r="AP859" s="138"/>
      <c r="AQ859" s="138"/>
      <c r="AR859" s="138"/>
      <c r="AS859" s="138"/>
      <c r="AT859" s="138"/>
      <c r="AU859" s="138"/>
    </row>
    <row r="860" spans="1:47" s="139" customFormat="1" ht="13.8" x14ac:dyDescent="0.3">
      <c r="A860" s="277">
        <v>3513</v>
      </c>
      <c r="B860" s="211">
        <v>3513044293</v>
      </c>
      <c r="C860" s="212" t="s">
        <v>326</v>
      </c>
      <c r="D860" s="211">
        <v>44</v>
      </c>
      <c r="E860" s="212" t="s">
        <v>35</v>
      </c>
      <c r="F860" s="211">
        <v>293</v>
      </c>
      <c r="G860" s="212" t="s">
        <v>45</v>
      </c>
      <c r="H860" s="297">
        <v>21</v>
      </c>
      <c r="I860" s="202">
        <v>9985</v>
      </c>
      <c r="J860" s="202">
        <v>770</v>
      </c>
      <c r="K860" s="202">
        <v>0</v>
      </c>
      <c r="L860" s="202">
        <v>893</v>
      </c>
      <c r="M860" s="279">
        <v>11648</v>
      </c>
      <c r="O860" s="281">
        <v>0.27631578947368407</v>
      </c>
      <c r="P860" s="282">
        <v>0</v>
      </c>
      <c r="Q860" s="205">
        <v>0.18</v>
      </c>
      <c r="R860" s="205">
        <v>6.2612029075594699E-3</v>
      </c>
      <c r="S860" s="272">
        <f t="shared" si="68"/>
        <v>0</v>
      </c>
      <c r="U860" s="287">
        <v>222873</v>
      </c>
      <c r="V860" s="288">
        <v>0</v>
      </c>
      <c r="W860" s="288">
        <v>0</v>
      </c>
      <c r="X860" s="288">
        <v>0</v>
      </c>
      <c r="Y860" s="288">
        <v>18501</v>
      </c>
      <c r="Z860" s="279">
        <f t="shared" si="69"/>
        <v>241374</v>
      </c>
      <c r="AB860" s="275">
        <v>0</v>
      </c>
      <c r="AC860" s="204">
        <v>0</v>
      </c>
      <c r="AD860" s="202">
        <v>0</v>
      </c>
      <c r="AE860" s="202">
        <v>0</v>
      </c>
      <c r="AF860" s="276">
        <v>0</v>
      </c>
      <c r="AH860" s="227">
        <f t="shared" si="65"/>
        <v>0</v>
      </c>
      <c r="AI860" s="228">
        <f t="shared" si="66"/>
        <v>0</v>
      </c>
      <c r="AJ860" s="229">
        <f t="shared" si="67"/>
        <v>0</v>
      </c>
      <c r="AN860" s="138"/>
      <c r="AO860" s="138"/>
      <c r="AP860" s="138"/>
      <c r="AQ860" s="138"/>
      <c r="AR860" s="138"/>
      <c r="AS860" s="138"/>
      <c r="AT860" s="138"/>
      <c r="AU860" s="138"/>
    </row>
    <row r="861" spans="1:47" s="139" customFormat="1" ht="13.8" x14ac:dyDescent="0.3">
      <c r="A861" s="277">
        <v>3513</v>
      </c>
      <c r="B861" s="211">
        <v>3513044323</v>
      </c>
      <c r="C861" s="212" t="s">
        <v>326</v>
      </c>
      <c r="D861" s="211">
        <v>44</v>
      </c>
      <c r="E861" s="212" t="s">
        <v>35</v>
      </c>
      <c r="F861" s="211">
        <v>323</v>
      </c>
      <c r="G861" s="212" t="s">
        <v>196</v>
      </c>
      <c r="H861" s="297">
        <v>2</v>
      </c>
      <c r="I861" s="202">
        <v>10217.031526066352</v>
      </c>
      <c r="J861" s="202">
        <v>3877</v>
      </c>
      <c r="K861" s="202">
        <v>0</v>
      </c>
      <c r="L861" s="202">
        <v>893</v>
      </c>
      <c r="M861" s="279">
        <v>14987.031526066352</v>
      </c>
      <c r="O861" s="281">
        <v>2.6315789473684209E-2</v>
      </c>
      <c r="P861" s="282">
        <v>0</v>
      </c>
      <c r="Q861" s="205">
        <v>0.09</v>
      </c>
      <c r="R861" s="205">
        <v>5.4893894991711236E-3</v>
      </c>
      <c r="S861" s="272">
        <f t="shared" si="68"/>
        <v>0</v>
      </c>
      <c r="U861" s="287">
        <v>27818</v>
      </c>
      <c r="V861" s="288">
        <v>0</v>
      </c>
      <c r="W861" s="288">
        <v>0</v>
      </c>
      <c r="X861" s="288">
        <v>0</v>
      </c>
      <c r="Y861" s="288">
        <v>1762</v>
      </c>
      <c r="Z861" s="279">
        <f t="shared" si="69"/>
        <v>29580</v>
      </c>
      <c r="AB861" s="275">
        <v>0</v>
      </c>
      <c r="AC861" s="204">
        <v>0</v>
      </c>
      <c r="AD861" s="202">
        <v>0</v>
      </c>
      <c r="AE861" s="202">
        <v>0</v>
      </c>
      <c r="AF861" s="276">
        <v>0</v>
      </c>
      <c r="AH861" s="227">
        <f t="shared" si="65"/>
        <v>0</v>
      </c>
      <c r="AI861" s="228">
        <f t="shared" si="66"/>
        <v>0</v>
      </c>
      <c r="AJ861" s="229">
        <f t="shared" si="67"/>
        <v>0</v>
      </c>
      <c r="AN861" s="138"/>
      <c r="AO861" s="138"/>
      <c r="AP861" s="138"/>
      <c r="AQ861" s="138"/>
      <c r="AR861" s="138"/>
      <c r="AS861" s="138"/>
      <c r="AT861" s="138"/>
      <c r="AU861" s="138"/>
    </row>
    <row r="862" spans="1:47" s="139" customFormat="1" ht="13.8" x14ac:dyDescent="0.3">
      <c r="A862" s="277">
        <v>3514</v>
      </c>
      <c r="B862" s="211">
        <v>3514281281</v>
      </c>
      <c r="C862" s="212" t="s">
        <v>327</v>
      </c>
      <c r="D862" s="211">
        <v>281</v>
      </c>
      <c r="E862" s="212" t="s">
        <v>169</v>
      </c>
      <c r="F862" s="211">
        <v>281</v>
      </c>
      <c r="G862" s="212" t="s">
        <v>169</v>
      </c>
      <c r="H862" s="297">
        <v>178</v>
      </c>
      <c r="I862" s="202">
        <v>12909</v>
      </c>
      <c r="J862" s="202">
        <v>0</v>
      </c>
      <c r="K862" s="202">
        <v>0</v>
      </c>
      <c r="L862" s="202">
        <v>893</v>
      </c>
      <c r="M862" s="279">
        <v>13802</v>
      </c>
      <c r="O862" s="281">
        <v>0</v>
      </c>
      <c r="P862" s="282">
        <v>0</v>
      </c>
      <c r="Q862" s="205">
        <v>0.18</v>
      </c>
      <c r="R862" s="205">
        <v>0.12319189346422224</v>
      </c>
      <c r="S862" s="272">
        <f t="shared" si="68"/>
        <v>0</v>
      </c>
      <c r="U862" s="287">
        <v>2297802</v>
      </c>
      <c r="V862" s="288">
        <v>0</v>
      </c>
      <c r="W862" s="288">
        <v>0</v>
      </c>
      <c r="X862" s="288">
        <v>0</v>
      </c>
      <c r="Y862" s="288">
        <v>158954</v>
      </c>
      <c r="Z862" s="279">
        <f t="shared" si="69"/>
        <v>2456756</v>
      </c>
      <c r="AB862" s="275">
        <v>0</v>
      </c>
      <c r="AC862" s="204">
        <v>0</v>
      </c>
      <c r="AD862" s="202">
        <v>0</v>
      </c>
      <c r="AE862" s="202">
        <v>0</v>
      </c>
      <c r="AF862" s="276">
        <v>0</v>
      </c>
      <c r="AH862" s="227">
        <f t="shared" si="65"/>
        <v>0</v>
      </c>
      <c r="AI862" s="228">
        <f t="shared" si="66"/>
        <v>0</v>
      </c>
      <c r="AJ862" s="229">
        <f t="shared" si="67"/>
        <v>0</v>
      </c>
      <c r="AN862" s="138"/>
      <c r="AO862" s="138"/>
      <c r="AP862" s="138"/>
      <c r="AQ862" s="138"/>
      <c r="AR862" s="138"/>
      <c r="AS862" s="138"/>
      <c r="AT862" s="138"/>
      <c r="AU862" s="138"/>
    </row>
    <row r="863" spans="1:47" s="139" customFormat="1" ht="13.8" x14ac:dyDescent="0.3">
      <c r="A863" s="277">
        <v>3515</v>
      </c>
      <c r="B863" s="211">
        <v>3515287043</v>
      </c>
      <c r="C863" s="212" t="s">
        <v>328</v>
      </c>
      <c r="D863" s="211">
        <v>287</v>
      </c>
      <c r="E863" s="212" t="s">
        <v>329</v>
      </c>
      <c r="F863" s="211">
        <v>43</v>
      </c>
      <c r="G863" s="212" t="s">
        <v>330</v>
      </c>
      <c r="H863" s="297">
        <v>1</v>
      </c>
      <c r="I863" s="202">
        <v>8749</v>
      </c>
      <c r="J863" s="202">
        <v>4308</v>
      </c>
      <c r="K863" s="202">
        <v>0</v>
      </c>
      <c r="L863" s="202">
        <v>893</v>
      </c>
      <c r="M863" s="279">
        <v>13950</v>
      </c>
      <c r="O863" s="281">
        <v>0</v>
      </c>
      <c r="P863" s="282">
        <v>0</v>
      </c>
      <c r="Q863" s="205">
        <v>0.09</v>
      </c>
      <c r="R863" s="205">
        <v>3.2828544769469355E-3</v>
      </c>
      <c r="S863" s="272">
        <f t="shared" si="68"/>
        <v>0</v>
      </c>
      <c r="U863" s="287">
        <v>13057</v>
      </c>
      <c r="V863" s="288">
        <v>0</v>
      </c>
      <c r="W863" s="288">
        <v>0</v>
      </c>
      <c r="X863" s="288">
        <v>0</v>
      </c>
      <c r="Y863" s="288">
        <v>893</v>
      </c>
      <c r="Z863" s="279">
        <f t="shared" si="69"/>
        <v>13950</v>
      </c>
      <c r="AB863" s="275">
        <v>0</v>
      </c>
      <c r="AC863" s="204">
        <v>0</v>
      </c>
      <c r="AD863" s="202">
        <v>0</v>
      </c>
      <c r="AE863" s="202">
        <v>0</v>
      </c>
      <c r="AF863" s="276">
        <v>0</v>
      </c>
      <c r="AH863" s="227">
        <f t="shared" si="65"/>
        <v>0</v>
      </c>
      <c r="AI863" s="228">
        <f t="shared" si="66"/>
        <v>0</v>
      </c>
      <c r="AJ863" s="229">
        <f t="shared" si="67"/>
        <v>0</v>
      </c>
      <c r="AN863" s="138"/>
      <c r="AO863" s="138"/>
      <c r="AP863" s="138"/>
      <c r="AQ863" s="138"/>
      <c r="AR863" s="138"/>
      <c r="AS863" s="138"/>
      <c r="AT863" s="138"/>
      <c r="AU863" s="138"/>
    </row>
    <row r="864" spans="1:47" s="139" customFormat="1" ht="13.8" x14ac:dyDescent="0.3">
      <c r="A864" s="277">
        <v>3515</v>
      </c>
      <c r="B864" s="211">
        <v>3515287045</v>
      </c>
      <c r="C864" s="212" t="s">
        <v>328</v>
      </c>
      <c r="D864" s="211">
        <v>287</v>
      </c>
      <c r="E864" s="212" t="s">
        <v>329</v>
      </c>
      <c r="F864" s="211">
        <v>45</v>
      </c>
      <c r="G864" s="212" t="s">
        <v>331</v>
      </c>
      <c r="H864" s="297">
        <v>1</v>
      </c>
      <c r="I864" s="202">
        <v>8727</v>
      </c>
      <c r="J864" s="202">
        <v>2901</v>
      </c>
      <c r="K864" s="202">
        <v>0</v>
      </c>
      <c r="L864" s="202">
        <v>893</v>
      </c>
      <c r="M864" s="279">
        <v>12521</v>
      </c>
      <c r="O864" s="281">
        <v>0</v>
      </c>
      <c r="P864" s="282">
        <v>0</v>
      </c>
      <c r="Q864" s="205">
        <v>0.09</v>
      </c>
      <c r="R864" s="205">
        <v>3.3934433577492758E-3</v>
      </c>
      <c r="S864" s="272">
        <f t="shared" si="68"/>
        <v>0</v>
      </c>
      <c r="U864" s="287">
        <v>11628</v>
      </c>
      <c r="V864" s="288">
        <v>0</v>
      </c>
      <c r="W864" s="288">
        <v>0</v>
      </c>
      <c r="X864" s="288">
        <v>0</v>
      </c>
      <c r="Y864" s="288">
        <v>893</v>
      </c>
      <c r="Z864" s="279">
        <f t="shared" si="69"/>
        <v>12521</v>
      </c>
      <c r="AB864" s="275">
        <v>0</v>
      </c>
      <c r="AC864" s="204">
        <v>0</v>
      </c>
      <c r="AD864" s="202">
        <v>0</v>
      </c>
      <c r="AE864" s="202">
        <v>0</v>
      </c>
      <c r="AF864" s="276">
        <v>0</v>
      </c>
      <c r="AH864" s="227">
        <f t="shared" si="65"/>
        <v>0</v>
      </c>
      <c r="AI864" s="228">
        <f t="shared" si="66"/>
        <v>0</v>
      </c>
      <c r="AJ864" s="229">
        <f t="shared" si="67"/>
        <v>0</v>
      </c>
      <c r="AN864" s="138"/>
      <c r="AO864" s="138"/>
      <c r="AP864" s="138"/>
      <c r="AQ864" s="138"/>
      <c r="AR864" s="138"/>
      <c r="AS864" s="138"/>
      <c r="AT864" s="138"/>
      <c r="AU864" s="138"/>
    </row>
    <row r="865" spans="1:47" s="139" customFormat="1" ht="13.8" x14ac:dyDescent="0.3">
      <c r="A865" s="277">
        <v>3515</v>
      </c>
      <c r="B865" s="211">
        <v>3515287135</v>
      </c>
      <c r="C865" s="212" t="s">
        <v>328</v>
      </c>
      <c r="D865" s="211">
        <v>287</v>
      </c>
      <c r="E865" s="212" t="s">
        <v>329</v>
      </c>
      <c r="F865" s="211">
        <v>135</v>
      </c>
      <c r="G865" s="212" t="s">
        <v>332</v>
      </c>
      <c r="H865" s="297">
        <v>4</v>
      </c>
      <c r="I865" s="202">
        <v>12729</v>
      </c>
      <c r="J865" s="202">
        <v>6925</v>
      </c>
      <c r="K865" s="202">
        <v>0</v>
      </c>
      <c r="L865" s="202">
        <v>893</v>
      </c>
      <c r="M865" s="279">
        <v>20547</v>
      </c>
      <c r="O865" s="281">
        <v>0</v>
      </c>
      <c r="P865" s="282">
        <v>0</v>
      </c>
      <c r="Q865" s="205">
        <v>0.09</v>
      </c>
      <c r="R865" s="205">
        <v>3.0316467758102612E-2</v>
      </c>
      <c r="S865" s="272">
        <f t="shared" si="68"/>
        <v>0</v>
      </c>
      <c r="U865" s="287">
        <v>78616</v>
      </c>
      <c r="V865" s="288">
        <v>0</v>
      </c>
      <c r="W865" s="288">
        <v>0</v>
      </c>
      <c r="X865" s="288">
        <v>0</v>
      </c>
      <c r="Y865" s="288">
        <v>3572</v>
      </c>
      <c r="Z865" s="279">
        <f t="shared" si="69"/>
        <v>82188</v>
      </c>
      <c r="AB865" s="275">
        <v>0</v>
      </c>
      <c r="AC865" s="204">
        <v>0</v>
      </c>
      <c r="AD865" s="202">
        <v>0</v>
      </c>
      <c r="AE865" s="202">
        <v>0</v>
      </c>
      <c r="AF865" s="276">
        <v>0</v>
      </c>
      <c r="AH865" s="227">
        <f t="shared" si="65"/>
        <v>0</v>
      </c>
      <c r="AI865" s="228">
        <f t="shared" si="66"/>
        <v>0</v>
      </c>
      <c r="AJ865" s="229">
        <f t="shared" si="67"/>
        <v>0</v>
      </c>
      <c r="AN865" s="138"/>
      <c r="AO865" s="138"/>
      <c r="AP865" s="138"/>
      <c r="AQ865" s="138"/>
      <c r="AR865" s="138"/>
      <c r="AS865" s="138"/>
      <c r="AT865" s="138"/>
      <c r="AU865" s="138"/>
    </row>
    <row r="866" spans="1:47" s="139" customFormat="1" ht="13.8" x14ac:dyDescent="0.3">
      <c r="A866" s="277">
        <v>3515</v>
      </c>
      <c r="B866" s="211">
        <v>3515287151</v>
      </c>
      <c r="C866" s="212" t="s">
        <v>328</v>
      </c>
      <c r="D866" s="211">
        <v>287</v>
      </c>
      <c r="E866" s="212" t="s">
        <v>329</v>
      </c>
      <c r="F866" s="211">
        <v>151</v>
      </c>
      <c r="G866" s="212" t="s">
        <v>178</v>
      </c>
      <c r="H866" s="297">
        <v>1</v>
      </c>
      <c r="I866" s="202">
        <v>10787.409797468352</v>
      </c>
      <c r="J866" s="202">
        <v>1736</v>
      </c>
      <c r="K866" s="202">
        <v>0</v>
      </c>
      <c r="L866" s="202">
        <v>893</v>
      </c>
      <c r="M866" s="279">
        <v>13416.409797468352</v>
      </c>
      <c r="O866" s="281">
        <v>0</v>
      </c>
      <c r="P866" s="282">
        <v>0</v>
      </c>
      <c r="Q866" s="205">
        <v>0.09</v>
      </c>
      <c r="R866" s="205">
        <v>7.4302737945949968E-3</v>
      </c>
      <c r="S866" s="272">
        <f t="shared" si="68"/>
        <v>0</v>
      </c>
      <c r="U866" s="287">
        <v>12523</v>
      </c>
      <c r="V866" s="288">
        <v>0</v>
      </c>
      <c r="W866" s="288">
        <v>0</v>
      </c>
      <c r="X866" s="288">
        <v>0</v>
      </c>
      <c r="Y866" s="288">
        <v>893</v>
      </c>
      <c r="Z866" s="279">
        <f t="shared" si="69"/>
        <v>13416</v>
      </c>
      <c r="AB866" s="275">
        <v>0</v>
      </c>
      <c r="AC866" s="204">
        <v>0</v>
      </c>
      <c r="AD866" s="202">
        <v>0</v>
      </c>
      <c r="AE866" s="202">
        <v>0</v>
      </c>
      <c r="AF866" s="276">
        <v>0</v>
      </c>
      <c r="AH866" s="227">
        <f t="shared" si="65"/>
        <v>0</v>
      </c>
      <c r="AI866" s="228">
        <f t="shared" si="66"/>
        <v>0</v>
      </c>
      <c r="AJ866" s="229">
        <f t="shared" si="67"/>
        <v>0</v>
      </c>
      <c r="AN866" s="138"/>
      <c r="AO866" s="138"/>
      <c r="AP866" s="138"/>
      <c r="AQ866" s="138"/>
      <c r="AR866" s="138"/>
      <c r="AS866" s="138"/>
      <c r="AT866" s="138"/>
      <c r="AU866" s="138"/>
    </row>
    <row r="867" spans="1:47" s="139" customFormat="1" ht="13.8" x14ac:dyDescent="0.3">
      <c r="A867" s="277">
        <v>3515</v>
      </c>
      <c r="B867" s="211">
        <v>3515287191</v>
      </c>
      <c r="C867" s="212" t="s">
        <v>328</v>
      </c>
      <c r="D867" s="211">
        <v>287</v>
      </c>
      <c r="E867" s="212" t="s">
        <v>329</v>
      </c>
      <c r="F867" s="211">
        <v>191</v>
      </c>
      <c r="G867" s="212" t="s">
        <v>254</v>
      </c>
      <c r="H867" s="297">
        <v>26</v>
      </c>
      <c r="I867" s="202">
        <v>9393</v>
      </c>
      <c r="J867" s="202">
        <v>3588</v>
      </c>
      <c r="K867" s="202">
        <v>0</v>
      </c>
      <c r="L867" s="202">
        <v>893</v>
      </c>
      <c r="M867" s="279">
        <v>13874</v>
      </c>
      <c r="O867" s="281">
        <v>0</v>
      </c>
      <c r="P867" s="282">
        <v>0</v>
      </c>
      <c r="Q867" s="205">
        <v>0.18</v>
      </c>
      <c r="R867" s="205">
        <v>2.7298502619564253E-2</v>
      </c>
      <c r="S867" s="272">
        <f t="shared" si="68"/>
        <v>0</v>
      </c>
      <c r="U867" s="287">
        <v>337506</v>
      </c>
      <c r="V867" s="288">
        <v>0</v>
      </c>
      <c r="W867" s="288">
        <v>0</v>
      </c>
      <c r="X867" s="288">
        <v>0</v>
      </c>
      <c r="Y867" s="288">
        <v>23218</v>
      </c>
      <c r="Z867" s="279">
        <f t="shared" si="69"/>
        <v>360724</v>
      </c>
      <c r="AB867" s="275">
        <v>0</v>
      </c>
      <c r="AC867" s="204">
        <v>0</v>
      </c>
      <c r="AD867" s="202">
        <v>0</v>
      </c>
      <c r="AE867" s="202">
        <v>0</v>
      </c>
      <c r="AF867" s="276">
        <v>0</v>
      </c>
      <c r="AH867" s="227">
        <f t="shared" si="65"/>
        <v>0</v>
      </c>
      <c r="AI867" s="228">
        <f t="shared" si="66"/>
        <v>0</v>
      </c>
      <c r="AJ867" s="229">
        <f t="shared" si="67"/>
        <v>0</v>
      </c>
      <c r="AN867" s="138"/>
      <c r="AO867" s="138"/>
      <c r="AP867" s="138"/>
      <c r="AQ867" s="138"/>
      <c r="AR867" s="138"/>
      <c r="AS867" s="138"/>
      <c r="AT867" s="138"/>
      <c r="AU867" s="138"/>
    </row>
    <row r="868" spans="1:47" s="139" customFormat="1" ht="13.8" x14ac:dyDescent="0.3">
      <c r="A868" s="277">
        <v>3515</v>
      </c>
      <c r="B868" s="211">
        <v>3515287215</v>
      </c>
      <c r="C868" s="212" t="s">
        <v>328</v>
      </c>
      <c r="D868" s="211">
        <v>287</v>
      </c>
      <c r="E868" s="212" t="s">
        <v>329</v>
      </c>
      <c r="F868" s="211">
        <v>215</v>
      </c>
      <c r="G868" s="212" t="s">
        <v>333</v>
      </c>
      <c r="H868" s="297">
        <v>5</v>
      </c>
      <c r="I868" s="202">
        <v>9998</v>
      </c>
      <c r="J868" s="202">
        <v>1944</v>
      </c>
      <c r="K868" s="202">
        <v>0</v>
      </c>
      <c r="L868" s="202">
        <v>893</v>
      </c>
      <c r="M868" s="279">
        <v>12835</v>
      </c>
      <c r="O868" s="281">
        <v>0</v>
      </c>
      <c r="P868" s="282">
        <v>0</v>
      </c>
      <c r="Q868" s="205">
        <v>0.18</v>
      </c>
      <c r="R868" s="205">
        <v>7.6337143234319589E-3</v>
      </c>
      <c r="S868" s="272">
        <f t="shared" si="68"/>
        <v>0</v>
      </c>
      <c r="U868" s="287">
        <v>59710</v>
      </c>
      <c r="V868" s="288">
        <v>0</v>
      </c>
      <c r="W868" s="288">
        <v>0</v>
      </c>
      <c r="X868" s="288">
        <v>0</v>
      </c>
      <c r="Y868" s="288">
        <v>4465</v>
      </c>
      <c r="Z868" s="279">
        <f t="shared" si="69"/>
        <v>64175</v>
      </c>
      <c r="AB868" s="275">
        <v>0</v>
      </c>
      <c r="AC868" s="204">
        <v>0</v>
      </c>
      <c r="AD868" s="202">
        <v>0</v>
      </c>
      <c r="AE868" s="202">
        <v>0</v>
      </c>
      <c r="AF868" s="276">
        <v>0</v>
      </c>
      <c r="AH868" s="227">
        <f t="shared" si="65"/>
        <v>0</v>
      </c>
      <c r="AI868" s="228">
        <f t="shared" si="66"/>
        <v>0</v>
      </c>
      <c r="AJ868" s="229">
        <f t="shared" si="67"/>
        <v>0</v>
      </c>
      <c r="AN868" s="138"/>
      <c r="AO868" s="138"/>
      <c r="AP868" s="138"/>
      <c r="AQ868" s="138"/>
      <c r="AR868" s="138"/>
      <c r="AS868" s="138"/>
      <c r="AT868" s="138"/>
      <c r="AU868" s="138"/>
    </row>
    <row r="869" spans="1:47" s="139" customFormat="1" ht="13.8" x14ac:dyDescent="0.3">
      <c r="A869" s="277">
        <v>3515</v>
      </c>
      <c r="B869" s="211">
        <v>3515287227</v>
      </c>
      <c r="C869" s="212" t="s">
        <v>328</v>
      </c>
      <c r="D869" s="211">
        <v>287</v>
      </c>
      <c r="E869" s="212" t="s">
        <v>329</v>
      </c>
      <c r="F869" s="211">
        <v>227</v>
      </c>
      <c r="G869" s="212" t="s">
        <v>255</v>
      </c>
      <c r="H869" s="297">
        <v>6</v>
      </c>
      <c r="I869" s="202">
        <v>10300</v>
      </c>
      <c r="J869" s="202">
        <v>2981</v>
      </c>
      <c r="K869" s="202">
        <v>0</v>
      </c>
      <c r="L869" s="202">
        <v>893</v>
      </c>
      <c r="M869" s="279">
        <v>14174</v>
      </c>
      <c r="O869" s="281">
        <v>0</v>
      </c>
      <c r="P869" s="282">
        <v>0</v>
      </c>
      <c r="Q869" s="205">
        <v>0.18</v>
      </c>
      <c r="R869" s="205">
        <v>1.102104844517165E-2</v>
      </c>
      <c r="S869" s="272">
        <f t="shared" si="68"/>
        <v>0</v>
      </c>
      <c r="U869" s="287">
        <v>79686</v>
      </c>
      <c r="V869" s="288">
        <v>0</v>
      </c>
      <c r="W869" s="288">
        <v>0</v>
      </c>
      <c r="X869" s="288">
        <v>0</v>
      </c>
      <c r="Y869" s="288">
        <v>5358</v>
      </c>
      <c r="Z869" s="279">
        <f t="shared" si="69"/>
        <v>85044</v>
      </c>
      <c r="AB869" s="275">
        <v>0</v>
      </c>
      <c r="AC869" s="204">
        <v>0</v>
      </c>
      <c r="AD869" s="202">
        <v>0</v>
      </c>
      <c r="AE869" s="202">
        <v>0</v>
      </c>
      <c r="AF869" s="276">
        <v>0</v>
      </c>
      <c r="AH869" s="227">
        <f t="shared" si="65"/>
        <v>0</v>
      </c>
      <c r="AI869" s="228">
        <f t="shared" si="66"/>
        <v>0</v>
      </c>
      <c r="AJ869" s="229">
        <f t="shared" si="67"/>
        <v>0</v>
      </c>
      <c r="AN869" s="138"/>
      <c r="AO869" s="138"/>
      <c r="AP869" s="138"/>
      <c r="AQ869" s="138"/>
      <c r="AR869" s="138"/>
      <c r="AS869" s="138"/>
      <c r="AT869" s="138"/>
      <c r="AU869" s="138"/>
    </row>
    <row r="870" spans="1:47" s="139" customFormat="1" ht="13.8" x14ac:dyDescent="0.3">
      <c r="A870" s="277">
        <v>3515</v>
      </c>
      <c r="B870" s="211">
        <v>3515287277</v>
      </c>
      <c r="C870" s="212" t="s">
        <v>328</v>
      </c>
      <c r="D870" s="211">
        <v>287</v>
      </c>
      <c r="E870" s="212" t="s">
        <v>329</v>
      </c>
      <c r="F870" s="211">
        <v>277</v>
      </c>
      <c r="G870" s="212" t="s">
        <v>334</v>
      </c>
      <c r="H870" s="297">
        <v>83</v>
      </c>
      <c r="I870" s="202">
        <v>10799</v>
      </c>
      <c r="J870" s="202">
        <v>82</v>
      </c>
      <c r="K870" s="202">
        <v>0</v>
      </c>
      <c r="L870" s="202">
        <v>893</v>
      </c>
      <c r="M870" s="279">
        <v>11774</v>
      </c>
      <c r="O870" s="281">
        <v>0</v>
      </c>
      <c r="P870" s="282">
        <v>0</v>
      </c>
      <c r="Q870" s="205">
        <v>0.18</v>
      </c>
      <c r="R870" s="205">
        <v>3.0946845649999867E-2</v>
      </c>
      <c r="S870" s="272">
        <f t="shared" si="68"/>
        <v>0</v>
      </c>
      <c r="U870" s="287">
        <v>903123</v>
      </c>
      <c r="V870" s="288">
        <v>0</v>
      </c>
      <c r="W870" s="288">
        <v>0</v>
      </c>
      <c r="X870" s="288">
        <v>0</v>
      </c>
      <c r="Y870" s="288">
        <v>74119</v>
      </c>
      <c r="Z870" s="279">
        <f t="shared" si="69"/>
        <v>977242</v>
      </c>
      <c r="AB870" s="275">
        <v>0</v>
      </c>
      <c r="AC870" s="204">
        <v>0</v>
      </c>
      <c r="AD870" s="202">
        <v>0</v>
      </c>
      <c r="AE870" s="202">
        <v>0</v>
      </c>
      <c r="AF870" s="276">
        <v>0</v>
      </c>
      <c r="AH870" s="227">
        <f t="shared" si="65"/>
        <v>0</v>
      </c>
      <c r="AI870" s="228">
        <f t="shared" si="66"/>
        <v>0</v>
      </c>
      <c r="AJ870" s="229">
        <f t="shared" si="67"/>
        <v>0</v>
      </c>
      <c r="AN870" s="138"/>
      <c r="AO870" s="138"/>
      <c r="AP870" s="138"/>
      <c r="AQ870" s="138"/>
      <c r="AR870" s="138"/>
      <c r="AS870" s="138"/>
      <c r="AT870" s="138"/>
      <c r="AU870" s="138"/>
    </row>
    <row r="871" spans="1:47" s="139" customFormat="1" ht="13.8" x14ac:dyDescent="0.3">
      <c r="A871" s="277">
        <v>3515</v>
      </c>
      <c r="B871" s="211">
        <v>3515287287</v>
      </c>
      <c r="C871" s="212" t="s">
        <v>328</v>
      </c>
      <c r="D871" s="211">
        <v>287</v>
      </c>
      <c r="E871" s="212" t="s">
        <v>329</v>
      </c>
      <c r="F871" s="211">
        <v>287</v>
      </c>
      <c r="G871" s="212" t="s">
        <v>329</v>
      </c>
      <c r="H871" s="297">
        <v>11</v>
      </c>
      <c r="I871" s="202">
        <v>9265</v>
      </c>
      <c r="J871" s="202">
        <v>3661</v>
      </c>
      <c r="K871" s="202">
        <v>0</v>
      </c>
      <c r="L871" s="202">
        <v>893</v>
      </c>
      <c r="M871" s="279">
        <v>13819</v>
      </c>
      <c r="O871" s="281">
        <v>0</v>
      </c>
      <c r="P871" s="282">
        <v>0</v>
      </c>
      <c r="Q871" s="205">
        <v>0.09</v>
      </c>
      <c r="R871" s="205">
        <v>1.1698870527908229E-2</v>
      </c>
      <c r="S871" s="272">
        <f t="shared" si="68"/>
        <v>0</v>
      </c>
      <c r="U871" s="287">
        <v>142186</v>
      </c>
      <c r="V871" s="288">
        <v>0</v>
      </c>
      <c r="W871" s="288">
        <v>0</v>
      </c>
      <c r="X871" s="288">
        <v>0</v>
      </c>
      <c r="Y871" s="288">
        <v>9823</v>
      </c>
      <c r="Z871" s="279">
        <f t="shared" si="69"/>
        <v>152009</v>
      </c>
      <c r="AB871" s="275">
        <v>0</v>
      </c>
      <c r="AC871" s="204">
        <v>0</v>
      </c>
      <c r="AD871" s="202">
        <v>0</v>
      </c>
      <c r="AE871" s="202">
        <v>0</v>
      </c>
      <c r="AF871" s="276">
        <v>0</v>
      </c>
      <c r="AH871" s="227">
        <f t="shared" si="65"/>
        <v>0</v>
      </c>
      <c r="AI871" s="228">
        <f t="shared" si="66"/>
        <v>0</v>
      </c>
      <c r="AJ871" s="229">
        <f t="shared" si="67"/>
        <v>0</v>
      </c>
      <c r="AN871" s="138"/>
      <c r="AO871" s="138"/>
      <c r="AP871" s="138"/>
      <c r="AQ871" s="138"/>
      <c r="AR871" s="138"/>
      <c r="AS871" s="138"/>
      <c r="AT871" s="138"/>
      <c r="AU871" s="138"/>
    </row>
    <row r="872" spans="1:47" s="139" customFormat="1" ht="13.8" x14ac:dyDescent="0.3">
      <c r="A872" s="277">
        <v>3515</v>
      </c>
      <c r="B872" s="211">
        <v>3515287306</v>
      </c>
      <c r="C872" s="212" t="s">
        <v>328</v>
      </c>
      <c r="D872" s="211">
        <v>287</v>
      </c>
      <c r="E872" s="212" t="s">
        <v>329</v>
      </c>
      <c r="F872" s="211">
        <v>306</v>
      </c>
      <c r="G872" s="212" t="s">
        <v>335</v>
      </c>
      <c r="H872" s="297">
        <v>3</v>
      </c>
      <c r="I872" s="202">
        <v>8749</v>
      </c>
      <c r="J872" s="202">
        <v>2672</v>
      </c>
      <c r="K872" s="202">
        <v>0</v>
      </c>
      <c r="L872" s="202">
        <v>893</v>
      </c>
      <c r="M872" s="279">
        <v>12314</v>
      </c>
      <c r="O872" s="281">
        <v>0</v>
      </c>
      <c r="P872" s="282">
        <v>0</v>
      </c>
      <c r="Q872" s="205">
        <v>0.09</v>
      </c>
      <c r="R872" s="205">
        <v>1.5919821671108406E-2</v>
      </c>
      <c r="S872" s="272">
        <f t="shared" si="68"/>
        <v>0</v>
      </c>
      <c r="U872" s="287">
        <v>34263</v>
      </c>
      <c r="V872" s="288">
        <v>0</v>
      </c>
      <c r="W872" s="288">
        <v>0</v>
      </c>
      <c r="X872" s="288">
        <v>0</v>
      </c>
      <c r="Y872" s="288">
        <v>2679</v>
      </c>
      <c r="Z872" s="279">
        <f t="shared" si="69"/>
        <v>36942</v>
      </c>
      <c r="AB872" s="275">
        <v>0</v>
      </c>
      <c r="AC872" s="204">
        <v>0</v>
      </c>
      <c r="AD872" s="202">
        <v>0</v>
      </c>
      <c r="AE872" s="202">
        <v>0</v>
      </c>
      <c r="AF872" s="276">
        <v>0</v>
      </c>
      <c r="AH872" s="227">
        <f t="shared" si="65"/>
        <v>0</v>
      </c>
      <c r="AI872" s="228">
        <f t="shared" si="66"/>
        <v>0</v>
      </c>
      <c r="AJ872" s="229">
        <f t="shared" si="67"/>
        <v>0</v>
      </c>
      <c r="AN872" s="138"/>
      <c r="AO872" s="138"/>
      <c r="AP872" s="138"/>
      <c r="AQ872" s="138"/>
      <c r="AR872" s="138"/>
      <c r="AS872" s="138"/>
      <c r="AT872" s="138"/>
      <c r="AU872" s="138"/>
    </row>
    <row r="873" spans="1:47" s="139" customFormat="1" ht="13.8" x14ac:dyDescent="0.3">
      <c r="A873" s="277">
        <v>3515</v>
      </c>
      <c r="B873" s="211">
        <v>3515287316</v>
      </c>
      <c r="C873" s="212" t="s">
        <v>328</v>
      </c>
      <c r="D873" s="211">
        <v>287</v>
      </c>
      <c r="E873" s="212" t="s">
        <v>329</v>
      </c>
      <c r="F873" s="211">
        <v>316</v>
      </c>
      <c r="G873" s="212" t="s">
        <v>182</v>
      </c>
      <c r="H873" s="297">
        <v>9</v>
      </c>
      <c r="I873" s="202">
        <v>11342</v>
      </c>
      <c r="J873" s="202">
        <v>1579</v>
      </c>
      <c r="K873" s="202">
        <v>0</v>
      </c>
      <c r="L873" s="202">
        <v>893</v>
      </c>
      <c r="M873" s="279">
        <v>13814</v>
      </c>
      <c r="O873" s="281">
        <v>0</v>
      </c>
      <c r="P873" s="282">
        <v>0</v>
      </c>
      <c r="Q873" s="205">
        <v>0.18</v>
      </c>
      <c r="R873" s="205">
        <v>5.6396991841274578E-3</v>
      </c>
      <c r="S873" s="272">
        <f t="shared" si="68"/>
        <v>0</v>
      </c>
      <c r="U873" s="287">
        <v>116289</v>
      </c>
      <c r="V873" s="288">
        <v>0</v>
      </c>
      <c r="W873" s="288">
        <v>0</v>
      </c>
      <c r="X873" s="288">
        <v>0</v>
      </c>
      <c r="Y873" s="288">
        <v>8037</v>
      </c>
      <c r="Z873" s="279">
        <f t="shared" si="69"/>
        <v>124326</v>
      </c>
      <c r="AB873" s="275">
        <v>0</v>
      </c>
      <c r="AC873" s="204">
        <v>0</v>
      </c>
      <c r="AD873" s="202">
        <v>0</v>
      </c>
      <c r="AE873" s="202">
        <v>0</v>
      </c>
      <c r="AF873" s="276">
        <v>0</v>
      </c>
      <c r="AH873" s="227">
        <f t="shared" si="65"/>
        <v>0</v>
      </c>
      <c r="AI873" s="228">
        <f t="shared" si="66"/>
        <v>0</v>
      </c>
      <c r="AJ873" s="229">
        <f t="shared" si="67"/>
        <v>0</v>
      </c>
      <c r="AN873" s="138"/>
      <c r="AO873" s="138"/>
      <c r="AP873" s="138"/>
      <c r="AQ873" s="138"/>
      <c r="AR873" s="138"/>
      <c r="AS873" s="138"/>
      <c r="AT873" s="138"/>
      <c r="AU873" s="138"/>
    </row>
    <row r="874" spans="1:47" s="139" customFormat="1" ht="13.8" x14ac:dyDescent="0.3">
      <c r="A874" s="277">
        <v>3515</v>
      </c>
      <c r="B874" s="211">
        <v>3515287658</v>
      </c>
      <c r="C874" s="212" t="s">
        <v>328</v>
      </c>
      <c r="D874" s="211">
        <v>287</v>
      </c>
      <c r="E874" s="212" t="s">
        <v>329</v>
      </c>
      <c r="F874" s="211">
        <v>658</v>
      </c>
      <c r="G874" s="212" t="s">
        <v>183</v>
      </c>
      <c r="H874" s="297">
        <v>6</v>
      </c>
      <c r="I874" s="202">
        <v>9694</v>
      </c>
      <c r="J874" s="202">
        <v>1346</v>
      </c>
      <c r="K874" s="202">
        <v>0</v>
      </c>
      <c r="L874" s="202">
        <v>893</v>
      </c>
      <c r="M874" s="279">
        <v>11933</v>
      </c>
      <c r="O874" s="281">
        <v>0</v>
      </c>
      <c r="P874" s="282">
        <v>0</v>
      </c>
      <c r="Q874" s="205">
        <v>0.09</v>
      </c>
      <c r="R874" s="205">
        <v>1.490290629076517E-3</v>
      </c>
      <c r="S874" s="272">
        <f t="shared" si="68"/>
        <v>0</v>
      </c>
      <c r="U874" s="287">
        <v>66240</v>
      </c>
      <c r="V874" s="288">
        <v>0</v>
      </c>
      <c r="W874" s="288">
        <v>0</v>
      </c>
      <c r="X874" s="288">
        <v>0</v>
      </c>
      <c r="Y874" s="288">
        <v>5358</v>
      </c>
      <c r="Z874" s="279">
        <f t="shared" si="69"/>
        <v>71598</v>
      </c>
      <c r="AB874" s="275">
        <v>0</v>
      </c>
      <c r="AC874" s="204">
        <v>0</v>
      </c>
      <c r="AD874" s="202">
        <v>0</v>
      </c>
      <c r="AE874" s="202">
        <v>0</v>
      </c>
      <c r="AF874" s="276">
        <v>0</v>
      </c>
      <c r="AH874" s="227">
        <f t="shared" si="65"/>
        <v>0</v>
      </c>
      <c r="AI874" s="228">
        <f t="shared" si="66"/>
        <v>0</v>
      </c>
      <c r="AJ874" s="229">
        <f t="shared" si="67"/>
        <v>0</v>
      </c>
      <c r="AN874" s="138"/>
      <c r="AO874" s="138"/>
      <c r="AP874" s="138"/>
      <c r="AQ874" s="138"/>
      <c r="AR874" s="138"/>
      <c r="AS874" s="138"/>
      <c r="AT874" s="138"/>
      <c r="AU874" s="138"/>
    </row>
    <row r="875" spans="1:47" s="139" customFormat="1" ht="13.8" x14ac:dyDescent="0.3">
      <c r="A875" s="277">
        <v>3515</v>
      </c>
      <c r="B875" s="211">
        <v>3515287767</v>
      </c>
      <c r="C875" s="212" t="s">
        <v>328</v>
      </c>
      <c r="D875" s="211">
        <v>287</v>
      </c>
      <c r="E875" s="212" t="s">
        <v>329</v>
      </c>
      <c r="F875" s="211">
        <v>767</v>
      </c>
      <c r="G875" s="212" t="s">
        <v>184</v>
      </c>
      <c r="H875" s="297">
        <v>41</v>
      </c>
      <c r="I875" s="202">
        <v>9333</v>
      </c>
      <c r="J875" s="202">
        <v>2063</v>
      </c>
      <c r="K875" s="202">
        <v>0</v>
      </c>
      <c r="L875" s="202">
        <v>893</v>
      </c>
      <c r="M875" s="279">
        <v>12289</v>
      </c>
      <c r="O875" s="281">
        <v>0</v>
      </c>
      <c r="P875" s="282">
        <v>0</v>
      </c>
      <c r="Q875" s="205">
        <v>0.09</v>
      </c>
      <c r="R875" s="205">
        <v>2.2795032768866706E-2</v>
      </c>
      <c r="S875" s="272">
        <f t="shared" si="68"/>
        <v>0</v>
      </c>
      <c r="U875" s="287">
        <v>467236</v>
      </c>
      <c r="V875" s="288">
        <v>0</v>
      </c>
      <c r="W875" s="288">
        <v>0</v>
      </c>
      <c r="X875" s="288">
        <v>0</v>
      </c>
      <c r="Y875" s="288">
        <v>36613</v>
      </c>
      <c r="Z875" s="279">
        <f t="shared" si="69"/>
        <v>503849</v>
      </c>
      <c r="AB875" s="275">
        <v>0</v>
      </c>
      <c r="AC875" s="204">
        <v>0</v>
      </c>
      <c r="AD875" s="202">
        <v>0</v>
      </c>
      <c r="AE875" s="202">
        <v>0</v>
      </c>
      <c r="AF875" s="276">
        <v>0</v>
      </c>
      <c r="AH875" s="227">
        <f t="shared" si="65"/>
        <v>0</v>
      </c>
      <c r="AI875" s="228">
        <f t="shared" si="66"/>
        <v>0</v>
      </c>
      <c r="AJ875" s="229">
        <f t="shared" si="67"/>
        <v>0</v>
      </c>
      <c r="AN875" s="138"/>
      <c r="AO875" s="138"/>
      <c r="AP875" s="138"/>
      <c r="AQ875" s="138"/>
      <c r="AR875" s="138"/>
      <c r="AS875" s="138"/>
      <c r="AT875" s="138"/>
      <c r="AU875" s="138"/>
    </row>
    <row r="876" spans="1:47" s="139" customFormat="1" ht="13.8" x14ac:dyDescent="0.3">
      <c r="A876" s="277">
        <v>3515</v>
      </c>
      <c r="B876" s="211">
        <v>3515287778</v>
      </c>
      <c r="C876" s="212" t="s">
        <v>328</v>
      </c>
      <c r="D876" s="211">
        <v>287</v>
      </c>
      <c r="E876" s="212" t="s">
        <v>329</v>
      </c>
      <c r="F876" s="211">
        <v>778</v>
      </c>
      <c r="G876" s="212" t="s">
        <v>368</v>
      </c>
      <c r="H876" s="297">
        <v>3</v>
      </c>
      <c r="I876" s="202">
        <v>11108.414128664494</v>
      </c>
      <c r="J876" s="202">
        <v>1581</v>
      </c>
      <c r="K876" s="202">
        <v>0</v>
      </c>
      <c r="L876" s="202">
        <v>893</v>
      </c>
      <c r="M876" s="279">
        <v>13582.414128664494</v>
      </c>
      <c r="O876" s="281">
        <v>0</v>
      </c>
      <c r="P876" s="282">
        <v>0</v>
      </c>
      <c r="Q876" s="205">
        <v>0.09</v>
      </c>
      <c r="R876" s="205">
        <v>2.4298952926681476E-3</v>
      </c>
      <c r="S876" s="272">
        <f t="shared" si="68"/>
        <v>0</v>
      </c>
      <c r="U876" s="287">
        <v>38067</v>
      </c>
      <c r="V876" s="288">
        <v>0</v>
      </c>
      <c r="W876" s="288">
        <v>0</v>
      </c>
      <c r="X876" s="288">
        <v>0</v>
      </c>
      <c r="Y876" s="288">
        <v>2679</v>
      </c>
      <c r="Z876" s="279">
        <f t="shared" si="69"/>
        <v>40746</v>
      </c>
      <c r="AB876" s="275">
        <v>0</v>
      </c>
      <c r="AC876" s="204">
        <v>0</v>
      </c>
      <c r="AD876" s="202">
        <v>0</v>
      </c>
      <c r="AE876" s="202">
        <v>0</v>
      </c>
      <c r="AF876" s="276">
        <v>0</v>
      </c>
      <c r="AH876" s="227">
        <f t="shared" si="65"/>
        <v>0</v>
      </c>
      <c r="AI876" s="228">
        <f t="shared" si="66"/>
        <v>0</v>
      </c>
      <c r="AJ876" s="229">
        <f t="shared" si="67"/>
        <v>0</v>
      </c>
      <c r="AN876" s="138"/>
      <c r="AO876" s="138"/>
      <c r="AP876" s="138"/>
      <c r="AQ876" s="138"/>
      <c r="AR876" s="138"/>
      <c r="AS876" s="138"/>
      <c r="AT876" s="138"/>
      <c r="AU876" s="138"/>
    </row>
    <row r="877" spans="1:47" s="139" customFormat="1" ht="13.8" x14ac:dyDescent="0.3">
      <c r="A877" s="277">
        <v>3516</v>
      </c>
      <c r="B877" s="211">
        <v>3516325005</v>
      </c>
      <c r="C877" s="212" t="s">
        <v>336</v>
      </c>
      <c r="D877" s="211">
        <v>325</v>
      </c>
      <c r="E877" s="212" t="s">
        <v>220</v>
      </c>
      <c r="F877" s="211">
        <v>5</v>
      </c>
      <c r="G877" s="212" t="s">
        <v>219</v>
      </c>
      <c r="H877" s="297">
        <v>28</v>
      </c>
      <c r="I877" s="202">
        <v>10953.106366286775</v>
      </c>
      <c r="J877" s="202">
        <v>4696</v>
      </c>
      <c r="K877" s="202">
        <v>0</v>
      </c>
      <c r="L877" s="202">
        <v>893</v>
      </c>
      <c r="M877" s="279">
        <v>16542.106366286775</v>
      </c>
      <c r="O877" s="281">
        <v>0</v>
      </c>
      <c r="P877" s="282">
        <v>0</v>
      </c>
      <c r="Q877" s="205">
        <v>0.09</v>
      </c>
      <c r="R877" s="205">
        <v>1.1495050746112661E-2</v>
      </c>
      <c r="S877" s="272">
        <f t="shared" si="68"/>
        <v>0</v>
      </c>
      <c r="U877" s="287">
        <v>438172</v>
      </c>
      <c r="V877" s="288">
        <v>0</v>
      </c>
      <c r="W877" s="288">
        <v>0</v>
      </c>
      <c r="X877" s="288">
        <v>0</v>
      </c>
      <c r="Y877" s="288">
        <v>25004</v>
      </c>
      <c r="Z877" s="279">
        <f t="shared" si="69"/>
        <v>463176</v>
      </c>
      <c r="AB877" s="275">
        <v>0</v>
      </c>
      <c r="AC877" s="204">
        <v>0</v>
      </c>
      <c r="AD877" s="202">
        <v>0</v>
      </c>
      <c r="AE877" s="202">
        <v>0</v>
      </c>
      <c r="AF877" s="276">
        <v>0</v>
      </c>
      <c r="AH877" s="227">
        <f t="shared" si="65"/>
        <v>0</v>
      </c>
      <c r="AI877" s="228">
        <f t="shared" si="66"/>
        <v>0</v>
      </c>
      <c r="AJ877" s="229">
        <f t="shared" si="67"/>
        <v>0</v>
      </c>
      <c r="AN877" s="138"/>
      <c r="AO877" s="138"/>
      <c r="AP877" s="138"/>
      <c r="AQ877" s="138"/>
      <c r="AR877" s="138"/>
      <c r="AS877" s="138"/>
      <c r="AT877" s="138"/>
      <c r="AU877" s="138"/>
    </row>
    <row r="878" spans="1:47" s="139" customFormat="1" ht="13.8" x14ac:dyDescent="0.3">
      <c r="A878" s="277">
        <v>3516</v>
      </c>
      <c r="B878" s="211">
        <v>3516325061</v>
      </c>
      <c r="C878" s="212" t="s">
        <v>336</v>
      </c>
      <c r="D878" s="211">
        <v>325</v>
      </c>
      <c r="E878" s="212" t="s">
        <v>220</v>
      </c>
      <c r="F878" s="211">
        <v>61</v>
      </c>
      <c r="G878" s="212" t="s">
        <v>170</v>
      </c>
      <c r="H878" s="297">
        <v>14</v>
      </c>
      <c r="I878" s="202">
        <v>12191.459040508957</v>
      </c>
      <c r="J878" s="202">
        <v>881</v>
      </c>
      <c r="K878" s="202">
        <v>0</v>
      </c>
      <c r="L878" s="202">
        <v>893</v>
      </c>
      <c r="M878" s="279">
        <v>13965.459040508957</v>
      </c>
      <c r="O878" s="281">
        <v>0</v>
      </c>
      <c r="P878" s="282">
        <v>0</v>
      </c>
      <c r="Q878" s="205">
        <v>0.09</v>
      </c>
      <c r="R878" s="205">
        <v>3.4151233897683042E-2</v>
      </c>
      <c r="S878" s="272">
        <f t="shared" si="68"/>
        <v>0</v>
      </c>
      <c r="U878" s="287">
        <v>183008</v>
      </c>
      <c r="V878" s="288">
        <v>0</v>
      </c>
      <c r="W878" s="288">
        <v>0</v>
      </c>
      <c r="X878" s="288">
        <v>0</v>
      </c>
      <c r="Y878" s="288">
        <v>12502</v>
      </c>
      <c r="Z878" s="279">
        <f t="shared" si="69"/>
        <v>195510</v>
      </c>
      <c r="AB878" s="275">
        <v>0</v>
      </c>
      <c r="AC878" s="204">
        <v>0</v>
      </c>
      <c r="AD878" s="202">
        <v>0</v>
      </c>
      <c r="AE878" s="202">
        <v>0</v>
      </c>
      <c r="AF878" s="276">
        <v>0</v>
      </c>
      <c r="AH878" s="227">
        <f t="shared" si="65"/>
        <v>0</v>
      </c>
      <c r="AI878" s="228">
        <f t="shared" si="66"/>
        <v>0</v>
      </c>
      <c r="AJ878" s="229">
        <f t="shared" si="67"/>
        <v>0</v>
      </c>
      <c r="AN878" s="138"/>
      <c r="AO878" s="138"/>
      <c r="AP878" s="138"/>
      <c r="AQ878" s="138"/>
      <c r="AR878" s="138"/>
      <c r="AS878" s="138"/>
      <c r="AT878" s="138"/>
      <c r="AU878" s="138"/>
    </row>
    <row r="879" spans="1:47" s="139" customFormat="1" ht="13.8" x14ac:dyDescent="0.3">
      <c r="A879" s="277">
        <v>3516</v>
      </c>
      <c r="B879" s="211">
        <v>3516325087</v>
      </c>
      <c r="C879" s="212" t="s">
        <v>336</v>
      </c>
      <c r="D879" s="211">
        <v>325</v>
      </c>
      <c r="E879" s="212" t="s">
        <v>220</v>
      </c>
      <c r="F879" s="211">
        <v>87</v>
      </c>
      <c r="G879" s="212" t="s">
        <v>171</v>
      </c>
      <c r="H879" s="297">
        <v>1</v>
      </c>
      <c r="I879" s="202">
        <v>10256.118012560029</v>
      </c>
      <c r="J879" s="202">
        <v>3588</v>
      </c>
      <c r="K879" s="202">
        <v>0</v>
      </c>
      <c r="L879" s="202">
        <v>893</v>
      </c>
      <c r="M879" s="279">
        <v>14737.118012560029</v>
      </c>
      <c r="O879" s="281">
        <v>0</v>
      </c>
      <c r="P879" s="282">
        <v>0</v>
      </c>
      <c r="Q879" s="205">
        <v>0.09</v>
      </c>
      <c r="R879" s="205">
        <v>4.0666281460912555E-3</v>
      </c>
      <c r="S879" s="272">
        <f t="shared" si="68"/>
        <v>0</v>
      </c>
      <c r="U879" s="287">
        <v>13844</v>
      </c>
      <c r="V879" s="288">
        <v>0</v>
      </c>
      <c r="W879" s="288">
        <v>0</v>
      </c>
      <c r="X879" s="288">
        <v>0</v>
      </c>
      <c r="Y879" s="288">
        <v>893</v>
      </c>
      <c r="Z879" s="279">
        <f t="shared" si="69"/>
        <v>14737</v>
      </c>
      <c r="AB879" s="275">
        <v>0</v>
      </c>
      <c r="AC879" s="204">
        <v>0</v>
      </c>
      <c r="AD879" s="202">
        <v>0</v>
      </c>
      <c r="AE879" s="202">
        <v>0</v>
      </c>
      <c r="AF879" s="276">
        <v>0</v>
      </c>
      <c r="AH879" s="227">
        <f t="shared" si="65"/>
        <v>0</v>
      </c>
      <c r="AI879" s="228">
        <f t="shared" si="66"/>
        <v>0</v>
      </c>
      <c r="AJ879" s="229">
        <f t="shared" si="67"/>
        <v>0</v>
      </c>
      <c r="AN879" s="138"/>
      <c r="AO879" s="138"/>
      <c r="AP879" s="138"/>
      <c r="AQ879" s="138"/>
      <c r="AR879" s="138"/>
      <c r="AS879" s="138"/>
      <c r="AT879" s="138"/>
      <c r="AU879" s="138"/>
    </row>
    <row r="880" spans="1:47" s="139" customFormat="1" ht="13.8" x14ac:dyDescent="0.3">
      <c r="A880" s="277">
        <v>3516</v>
      </c>
      <c r="B880" s="211">
        <v>3516325137</v>
      </c>
      <c r="C880" s="212" t="s">
        <v>336</v>
      </c>
      <c r="D880" s="211">
        <v>325</v>
      </c>
      <c r="E880" s="212" t="s">
        <v>220</v>
      </c>
      <c r="F880" s="211">
        <v>137</v>
      </c>
      <c r="G880" s="212" t="s">
        <v>210</v>
      </c>
      <c r="H880" s="297">
        <v>38</v>
      </c>
      <c r="I880" s="202">
        <v>13005.842612954186</v>
      </c>
      <c r="J880" s="202">
        <v>20</v>
      </c>
      <c r="K880" s="202">
        <v>0</v>
      </c>
      <c r="L880" s="202">
        <v>893</v>
      </c>
      <c r="M880" s="279">
        <v>13918.842612954186</v>
      </c>
      <c r="O880" s="281">
        <v>0</v>
      </c>
      <c r="P880" s="282">
        <v>0</v>
      </c>
      <c r="Q880" s="205">
        <v>0.18</v>
      </c>
      <c r="R880" s="205">
        <v>0.12502659225609097</v>
      </c>
      <c r="S880" s="272">
        <f t="shared" si="68"/>
        <v>0</v>
      </c>
      <c r="U880" s="287">
        <v>494988</v>
      </c>
      <c r="V880" s="288">
        <v>0</v>
      </c>
      <c r="W880" s="288">
        <v>0</v>
      </c>
      <c r="X880" s="288">
        <v>0</v>
      </c>
      <c r="Y880" s="288">
        <v>33934</v>
      </c>
      <c r="Z880" s="279">
        <f t="shared" si="69"/>
        <v>528922</v>
      </c>
      <c r="AB880" s="275">
        <v>0</v>
      </c>
      <c r="AC880" s="204">
        <v>0</v>
      </c>
      <c r="AD880" s="202">
        <v>0</v>
      </c>
      <c r="AE880" s="202">
        <v>0</v>
      </c>
      <c r="AF880" s="276">
        <v>0</v>
      </c>
      <c r="AH880" s="227">
        <f t="shared" si="65"/>
        <v>0</v>
      </c>
      <c r="AI880" s="228">
        <f t="shared" si="66"/>
        <v>0</v>
      </c>
      <c r="AJ880" s="229">
        <f t="shared" si="67"/>
        <v>0</v>
      </c>
      <c r="AN880" s="138"/>
      <c r="AO880" s="138"/>
      <c r="AP880" s="138"/>
      <c r="AQ880" s="138"/>
      <c r="AR880" s="138"/>
      <c r="AS880" s="138"/>
      <c r="AT880" s="138"/>
      <c r="AU880" s="138"/>
    </row>
    <row r="881" spans="1:47" s="139" customFormat="1" ht="13.8" x14ac:dyDescent="0.3">
      <c r="A881" s="277">
        <v>3516</v>
      </c>
      <c r="B881" s="211">
        <v>3516325159</v>
      </c>
      <c r="C881" s="212" t="s">
        <v>336</v>
      </c>
      <c r="D881" s="211">
        <v>325</v>
      </c>
      <c r="E881" s="212" t="s">
        <v>220</v>
      </c>
      <c r="F881" s="211">
        <v>159</v>
      </c>
      <c r="G881" s="212" t="s">
        <v>172</v>
      </c>
      <c r="H881" s="297">
        <v>1</v>
      </c>
      <c r="I881" s="202">
        <v>9778.4439040616253</v>
      </c>
      <c r="J881" s="202">
        <v>4463</v>
      </c>
      <c r="K881" s="202">
        <v>0</v>
      </c>
      <c r="L881" s="202">
        <v>893</v>
      </c>
      <c r="M881" s="279">
        <v>15134.443904061625</v>
      </c>
      <c r="O881" s="281">
        <v>0</v>
      </c>
      <c r="P881" s="282">
        <v>0</v>
      </c>
      <c r="Q881" s="205">
        <v>0.09</v>
      </c>
      <c r="R881" s="205">
        <v>4.3907909580982772E-3</v>
      </c>
      <c r="S881" s="272">
        <f t="shared" si="68"/>
        <v>0</v>
      </c>
      <c r="U881" s="287">
        <v>14241</v>
      </c>
      <c r="V881" s="288">
        <v>0</v>
      </c>
      <c r="W881" s="288">
        <v>0</v>
      </c>
      <c r="X881" s="288">
        <v>0</v>
      </c>
      <c r="Y881" s="288">
        <v>893</v>
      </c>
      <c r="Z881" s="279">
        <f t="shared" si="69"/>
        <v>15134</v>
      </c>
      <c r="AB881" s="275">
        <v>0</v>
      </c>
      <c r="AC881" s="204">
        <v>0</v>
      </c>
      <c r="AD881" s="202">
        <v>0</v>
      </c>
      <c r="AE881" s="202">
        <v>0</v>
      </c>
      <c r="AF881" s="276">
        <v>0</v>
      </c>
      <c r="AH881" s="227">
        <f t="shared" si="65"/>
        <v>0</v>
      </c>
      <c r="AI881" s="228">
        <f t="shared" si="66"/>
        <v>0</v>
      </c>
      <c r="AJ881" s="229">
        <f t="shared" si="67"/>
        <v>0</v>
      </c>
      <c r="AN881" s="138"/>
      <c r="AO881" s="138"/>
      <c r="AP881" s="138"/>
      <c r="AQ881" s="138"/>
      <c r="AR881" s="138"/>
      <c r="AS881" s="138"/>
      <c r="AT881" s="138"/>
      <c r="AU881" s="138"/>
    </row>
    <row r="882" spans="1:47" s="139" customFormat="1" ht="13.8" x14ac:dyDescent="0.3">
      <c r="A882" s="277">
        <v>3516</v>
      </c>
      <c r="B882" s="211">
        <v>3516325278</v>
      </c>
      <c r="C882" s="212" t="s">
        <v>336</v>
      </c>
      <c r="D882" s="211">
        <v>325</v>
      </c>
      <c r="E882" s="212" t="s">
        <v>220</v>
      </c>
      <c r="F882" s="211">
        <v>278</v>
      </c>
      <c r="G882" s="212" t="s">
        <v>212</v>
      </c>
      <c r="H882" s="297">
        <v>2</v>
      </c>
      <c r="I882" s="202">
        <v>10713.120469483569</v>
      </c>
      <c r="J882" s="202">
        <v>2859</v>
      </c>
      <c r="K882" s="202">
        <v>0</v>
      </c>
      <c r="L882" s="202">
        <v>893</v>
      </c>
      <c r="M882" s="279">
        <v>14465.120469483569</v>
      </c>
      <c r="O882" s="281">
        <v>0</v>
      </c>
      <c r="P882" s="282">
        <v>0</v>
      </c>
      <c r="Q882" s="205">
        <v>0.09</v>
      </c>
      <c r="R882" s="205">
        <v>5.4729339500858079E-2</v>
      </c>
      <c r="S882" s="272">
        <f t="shared" si="68"/>
        <v>0</v>
      </c>
      <c r="U882" s="287">
        <v>27144</v>
      </c>
      <c r="V882" s="288">
        <v>0</v>
      </c>
      <c r="W882" s="288">
        <v>0</v>
      </c>
      <c r="X882" s="288">
        <v>0</v>
      </c>
      <c r="Y882" s="288">
        <v>1786</v>
      </c>
      <c r="Z882" s="279">
        <f t="shared" si="69"/>
        <v>28930</v>
      </c>
      <c r="AB882" s="275">
        <v>0</v>
      </c>
      <c r="AC882" s="204">
        <v>0</v>
      </c>
      <c r="AD882" s="202">
        <v>0</v>
      </c>
      <c r="AE882" s="202">
        <v>0</v>
      </c>
      <c r="AF882" s="276">
        <v>0</v>
      </c>
      <c r="AH882" s="227">
        <f t="shared" si="65"/>
        <v>0</v>
      </c>
      <c r="AI882" s="228">
        <f t="shared" si="66"/>
        <v>0</v>
      </c>
      <c r="AJ882" s="229">
        <f t="shared" si="67"/>
        <v>0</v>
      </c>
      <c r="AN882" s="138"/>
      <c r="AO882" s="138"/>
      <c r="AP882" s="138"/>
      <c r="AQ882" s="138"/>
      <c r="AR882" s="138"/>
      <c r="AS882" s="138"/>
      <c r="AT882" s="138"/>
      <c r="AU882" s="138"/>
    </row>
    <row r="883" spans="1:47" s="139" customFormat="1" ht="13.8" x14ac:dyDescent="0.3">
      <c r="A883" s="277">
        <v>3516</v>
      </c>
      <c r="B883" s="211">
        <v>3516325281</v>
      </c>
      <c r="C883" s="212" t="s">
        <v>336</v>
      </c>
      <c r="D883" s="211">
        <v>325</v>
      </c>
      <c r="E883" s="212" t="s">
        <v>220</v>
      </c>
      <c r="F883" s="211">
        <v>281</v>
      </c>
      <c r="G883" s="212" t="s">
        <v>169</v>
      </c>
      <c r="H883" s="297">
        <v>50</v>
      </c>
      <c r="I883" s="202">
        <v>12932.051162790694</v>
      </c>
      <c r="J883" s="202">
        <v>0</v>
      </c>
      <c r="K883" s="202">
        <v>0</v>
      </c>
      <c r="L883" s="202">
        <v>893</v>
      </c>
      <c r="M883" s="279">
        <v>13825.051162790694</v>
      </c>
      <c r="O883" s="281">
        <v>0</v>
      </c>
      <c r="P883" s="282">
        <v>0</v>
      </c>
      <c r="Q883" s="205">
        <v>0.18</v>
      </c>
      <c r="R883" s="205">
        <v>0.12319189346422224</v>
      </c>
      <c r="S883" s="272">
        <f t="shared" si="68"/>
        <v>0</v>
      </c>
      <c r="U883" s="287">
        <v>646600</v>
      </c>
      <c r="V883" s="288">
        <v>0</v>
      </c>
      <c r="W883" s="288">
        <v>0</v>
      </c>
      <c r="X883" s="288">
        <v>0</v>
      </c>
      <c r="Y883" s="288">
        <v>44650</v>
      </c>
      <c r="Z883" s="279">
        <f t="shared" si="69"/>
        <v>691250</v>
      </c>
      <c r="AB883" s="275">
        <v>0</v>
      </c>
      <c r="AC883" s="204">
        <v>0</v>
      </c>
      <c r="AD883" s="202">
        <v>0</v>
      </c>
      <c r="AE883" s="202">
        <v>0</v>
      </c>
      <c r="AF883" s="276">
        <v>0</v>
      </c>
      <c r="AH883" s="227">
        <f t="shared" si="65"/>
        <v>0</v>
      </c>
      <c r="AI883" s="228">
        <f t="shared" si="66"/>
        <v>0</v>
      </c>
      <c r="AJ883" s="229">
        <f t="shared" si="67"/>
        <v>0</v>
      </c>
      <c r="AN883" s="138"/>
      <c r="AO883" s="138"/>
      <c r="AP883" s="138"/>
      <c r="AQ883" s="138"/>
      <c r="AR883" s="138"/>
      <c r="AS883" s="138"/>
      <c r="AT883" s="138"/>
      <c r="AU883" s="138"/>
    </row>
    <row r="884" spans="1:47" s="139" customFormat="1" ht="13.8" x14ac:dyDescent="0.3">
      <c r="A884" s="277">
        <v>3516</v>
      </c>
      <c r="B884" s="211">
        <v>3516325325</v>
      </c>
      <c r="C884" s="212" t="s">
        <v>336</v>
      </c>
      <c r="D884" s="211">
        <v>325</v>
      </c>
      <c r="E884" s="212" t="s">
        <v>220</v>
      </c>
      <c r="F884" s="211">
        <v>325</v>
      </c>
      <c r="G884" s="212" t="s">
        <v>220</v>
      </c>
      <c r="H884" s="297">
        <v>45</v>
      </c>
      <c r="I884" s="202">
        <v>11467.045518963921</v>
      </c>
      <c r="J884" s="202">
        <v>1590</v>
      </c>
      <c r="K884" s="202">
        <v>0</v>
      </c>
      <c r="L884" s="202">
        <v>893</v>
      </c>
      <c r="M884" s="279">
        <v>13950.045518963921</v>
      </c>
      <c r="O884" s="281">
        <v>0</v>
      </c>
      <c r="P884" s="282">
        <v>0</v>
      </c>
      <c r="Q884" s="205">
        <v>0.09</v>
      </c>
      <c r="R884" s="205">
        <v>1.1318693884157795E-2</v>
      </c>
      <c r="S884" s="272">
        <f t="shared" si="68"/>
        <v>0</v>
      </c>
      <c r="U884" s="287">
        <v>587565</v>
      </c>
      <c r="V884" s="288">
        <v>0</v>
      </c>
      <c r="W884" s="288">
        <v>0</v>
      </c>
      <c r="X884" s="288">
        <v>0</v>
      </c>
      <c r="Y884" s="288">
        <v>40185</v>
      </c>
      <c r="Z884" s="279">
        <f t="shared" si="69"/>
        <v>627750</v>
      </c>
      <c r="AB884" s="275">
        <v>0</v>
      </c>
      <c r="AC884" s="204">
        <v>0</v>
      </c>
      <c r="AD884" s="202">
        <v>0</v>
      </c>
      <c r="AE884" s="202">
        <v>0</v>
      </c>
      <c r="AF884" s="276">
        <v>0</v>
      </c>
      <c r="AH884" s="227">
        <f t="shared" si="65"/>
        <v>0</v>
      </c>
      <c r="AI884" s="228">
        <f t="shared" si="66"/>
        <v>0</v>
      </c>
      <c r="AJ884" s="229">
        <f t="shared" si="67"/>
        <v>0</v>
      </c>
      <c r="AN884" s="138"/>
      <c r="AO884" s="138"/>
      <c r="AP884" s="138"/>
      <c r="AQ884" s="138"/>
      <c r="AR884" s="138"/>
      <c r="AS884" s="138"/>
      <c r="AT884" s="138"/>
      <c r="AU884" s="138"/>
    </row>
    <row r="885" spans="1:47" s="139" customFormat="1" ht="13.8" x14ac:dyDescent="0.3">
      <c r="A885" s="277">
        <v>3516</v>
      </c>
      <c r="B885" s="211">
        <v>3516325332</v>
      </c>
      <c r="C885" s="212" t="s">
        <v>336</v>
      </c>
      <c r="D885" s="211">
        <v>325</v>
      </c>
      <c r="E885" s="212" t="s">
        <v>220</v>
      </c>
      <c r="F885" s="211">
        <v>332</v>
      </c>
      <c r="G885" s="212" t="s">
        <v>221</v>
      </c>
      <c r="H885" s="297">
        <v>28</v>
      </c>
      <c r="I885" s="202">
        <v>11778.006631758404</v>
      </c>
      <c r="J885" s="202">
        <v>1091</v>
      </c>
      <c r="K885" s="202">
        <v>0</v>
      </c>
      <c r="L885" s="202">
        <v>893</v>
      </c>
      <c r="M885" s="279">
        <v>13762.006631758404</v>
      </c>
      <c r="O885" s="281">
        <v>0</v>
      </c>
      <c r="P885" s="282">
        <v>0</v>
      </c>
      <c r="Q885" s="205">
        <v>0.09</v>
      </c>
      <c r="R885" s="205">
        <v>1.6648563963842521E-2</v>
      </c>
      <c r="S885" s="272">
        <f t="shared" si="68"/>
        <v>0</v>
      </c>
      <c r="U885" s="287">
        <v>360332</v>
      </c>
      <c r="V885" s="288">
        <v>0</v>
      </c>
      <c r="W885" s="288">
        <v>0</v>
      </c>
      <c r="X885" s="288">
        <v>0</v>
      </c>
      <c r="Y885" s="288">
        <v>25004</v>
      </c>
      <c r="Z885" s="279">
        <f t="shared" si="69"/>
        <v>385336</v>
      </c>
      <c r="AB885" s="275">
        <v>0</v>
      </c>
      <c r="AC885" s="204">
        <v>0</v>
      </c>
      <c r="AD885" s="202">
        <v>0</v>
      </c>
      <c r="AE885" s="202">
        <v>0</v>
      </c>
      <c r="AF885" s="276">
        <v>0</v>
      </c>
      <c r="AH885" s="227">
        <f t="shared" si="65"/>
        <v>0</v>
      </c>
      <c r="AI885" s="228">
        <f t="shared" si="66"/>
        <v>0</v>
      </c>
      <c r="AJ885" s="229">
        <f t="shared" si="67"/>
        <v>0</v>
      </c>
      <c r="AN885" s="138"/>
      <c r="AO885" s="138"/>
      <c r="AP885" s="138"/>
      <c r="AQ885" s="138"/>
      <c r="AR885" s="138"/>
      <c r="AS885" s="138"/>
      <c r="AT885" s="138"/>
      <c r="AU885" s="138"/>
    </row>
    <row r="886" spans="1:47" s="139" customFormat="1" ht="13.8" x14ac:dyDescent="0.3">
      <c r="A886" s="277">
        <v>3516</v>
      </c>
      <c r="B886" s="211">
        <v>3516325672</v>
      </c>
      <c r="C886" s="212" t="s">
        <v>336</v>
      </c>
      <c r="D886" s="211">
        <v>325</v>
      </c>
      <c r="E886" s="212" t="s">
        <v>220</v>
      </c>
      <c r="F886" s="211">
        <v>672</v>
      </c>
      <c r="G886" s="212" t="s">
        <v>258</v>
      </c>
      <c r="H886" s="297">
        <v>1</v>
      </c>
      <c r="I886" s="202">
        <v>10811.196747404845</v>
      </c>
      <c r="J886" s="202">
        <v>4047</v>
      </c>
      <c r="K886" s="202">
        <v>0</v>
      </c>
      <c r="L886" s="202">
        <v>893</v>
      </c>
      <c r="M886" s="279">
        <v>15751.196747404845</v>
      </c>
      <c r="O886" s="281">
        <v>0</v>
      </c>
      <c r="P886" s="282">
        <v>0</v>
      </c>
      <c r="Q886" s="205">
        <v>0.09</v>
      </c>
      <c r="R886" s="205">
        <v>4.9184743657775809E-3</v>
      </c>
      <c r="S886" s="272">
        <f t="shared" si="68"/>
        <v>0</v>
      </c>
      <c r="U886" s="287">
        <v>14858</v>
      </c>
      <c r="V886" s="288">
        <v>0</v>
      </c>
      <c r="W886" s="288">
        <v>0</v>
      </c>
      <c r="X886" s="288">
        <v>0</v>
      </c>
      <c r="Y886" s="288">
        <v>893</v>
      </c>
      <c r="Z886" s="279">
        <f t="shared" si="69"/>
        <v>15751</v>
      </c>
      <c r="AB886" s="275">
        <v>0</v>
      </c>
      <c r="AC886" s="204">
        <v>0</v>
      </c>
      <c r="AD886" s="202">
        <v>0</v>
      </c>
      <c r="AE886" s="202">
        <v>0</v>
      </c>
      <c r="AF886" s="276">
        <v>0</v>
      </c>
      <c r="AH886" s="227">
        <f t="shared" si="65"/>
        <v>0</v>
      </c>
      <c r="AI886" s="228">
        <f t="shared" si="66"/>
        <v>0</v>
      </c>
      <c r="AJ886" s="229">
        <f t="shared" si="67"/>
        <v>0</v>
      </c>
      <c r="AN886" s="138"/>
      <c r="AO886" s="138"/>
      <c r="AP886" s="138"/>
      <c r="AQ886" s="138"/>
      <c r="AR886" s="138"/>
      <c r="AS886" s="138"/>
      <c r="AT886" s="138"/>
      <c r="AU886" s="138"/>
    </row>
    <row r="887" spans="1:47" s="139" customFormat="1" ht="13.8" x14ac:dyDescent="0.3">
      <c r="A887" s="277">
        <v>3516</v>
      </c>
      <c r="B887" s="211">
        <v>3516325680</v>
      </c>
      <c r="C887" s="212" t="s">
        <v>336</v>
      </c>
      <c r="D887" s="211">
        <v>325</v>
      </c>
      <c r="E887" s="212" t="s">
        <v>220</v>
      </c>
      <c r="F887" s="211">
        <v>680</v>
      </c>
      <c r="G887" s="212" t="s">
        <v>174</v>
      </c>
      <c r="H887" s="297">
        <v>1</v>
      </c>
      <c r="I887" s="202">
        <v>10144.938800134816</v>
      </c>
      <c r="J887" s="202">
        <v>3850</v>
      </c>
      <c r="K887" s="202">
        <v>0</v>
      </c>
      <c r="L887" s="202">
        <v>893</v>
      </c>
      <c r="M887" s="279">
        <v>14887.938800134816</v>
      </c>
      <c r="O887" s="281">
        <v>0</v>
      </c>
      <c r="P887" s="282">
        <v>0</v>
      </c>
      <c r="Q887" s="205">
        <v>0.09</v>
      </c>
      <c r="R887" s="205">
        <v>2.8853541546142386E-3</v>
      </c>
      <c r="S887" s="272">
        <f t="shared" si="68"/>
        <v>0</v>
      </c>
      <c r="U887" s="287">
        <v>13995</v>
      </c>
      <c r="V887" s="288">
        <v>0</v>
      </c>
      <c r="W887" s="288">
        <v>0</v>
      </c>
      <c r="X887" s="288">
        <v>0</v>
      </c>
      <c r="Y887" s="288">
        <v>893</v>
      </c>
      <c r="Z887" s="279">
        <f t="shared" si="69"/>
        <v>14888</v>
      </c>
      <c r="AB887" s="275">
        <v>0</v>
      </c>
      <c r="AC887" s="204">
        <v>0</v>
      </c>
      <c r="AD887" s="202">
        <v>0</v>
      </c>
      <c r="AE887" s="202">
        <v>0</v>
      </c>
      <c r="AF887" s="276">
        <v>0</v>
      </c>
      <c r="AH887" s="227">
        <f t="shared" si="65"/>
        <v>0</v>
      </c>
      <c r="AI887" s="228">
        <f t="shared" si="66"/>
        <v>0</v>
      </c>
      <c r="AJ887" s="229">
        <f t="shared" si="67"/>
        <v>0</v>
      </c>
      <c r="AN887" s="138"/>
      <c r="AO887" s="138"/>
      <c r="AP887" s="138"/>
      <c r="AQ887" s="138"/>
      <c r="AR887" s="138"/>
      <c r="AS887" s="138"/>
      <c r="AT887" s="138"/>
      <c r="AU887" s="138"/>
    </row>
    <row r="888" spans="1:47" s="139" customFormat="1" ht="13.8" x14ac:dyDescent="0.3">
      <c r="A888" s="277">
        <v>3517</v>
      </c>
      <c r="B888" s="211">
        <v>3517239036</v>
      </c>
      <c r="C888" s="212" t="s">
        <v>337</v>
      </c>
      <c r="D888" s="211">
        <v>239</v>
      </c>
      <c r="E888" s="212" t="s">
        <v>267</v>
      </c>
      <c r="F888" s="211">
        <v>36</v>
      </c>
      <c r="G888" s="212" t="s">
        <v>143</v>
      </c>
      <c r="H888" s="297">
        <v>2</v>
      </c>
      <c r="I888" s="202">
        <v>10485.172860647694</v>
      </c>
      <c r="J888" s="202">
        <v>4158</v>
      </c>
      <c r="K888" s="202">
        <v>0</v>
      </c>
      <c r="L888" s="202">
        <v>893</v>
      </c>
      <c r="M888" s="279">
        <v>15536.172860647694</v>
      </c>
      <c r="O888" s="281">
        <v>0</v>
      </c>
      <c r="P888" s="282">
        <v>0</v>
      </c>
      <c r="Q888" s="205">
        <v>0.09</v>
      </c>
      <c r="R888" s="205">
        <v>7.4947476555807455E-2</v>
      </c>
      <c r="S888" s="272">
        <f t="shared" si="68"/>
        <v>0</v>
      </c>
      <c r="U888" s="287">
        <v>29286</v>
      </c>
      <c r="V888" s="288">
        <v>0</v>
      </c>
      <c r="W888" s="288">
        <v>0</v>
      </c>
      <c r="X888" s="288">
        <v>0</v>
      </c>
      <c r="Y888" s="288">
        <v>1786</v>
      </c>
      <c r="Z888" s="279">
        <f t="shared" si="69"/>
        <v>31072</v>
      </c>
      <c r="AB888" s="275">
        <v>0</v>
      </c>
      <c r="AC888" s="204">
        <v>0</v>
      </c>
      <c r="AD888" s="202">
        <v>0</v>
      </c>
      <c r="AE888" s="202">
        <v>0</v>
      </c>
      <c r="AF888" s="276">
        <v>0</v>
      </c>
      <c r="AH888" s="227">
        <f t="shared" si="65"/>
        <v>0</v>
      </c>
      <c r="AI888" s="228">
        <f t="shared" si="66"/>
        <v>0</v>
      </c>
      <c r="AJ888" s="229">
        <f t="shared" si="67"/>
        <v>0</v>
      </c>
      <c r="AN888" s="138"/>
      <c r="AO888" s="138"/>
      <c r="AP888" s="138"/>
      <c r="AQ888" s="138"/>
      <c r="AR888" s="138"/>
      <c r="AS888" s="138"/>
      <c r="AT888" s="138"/>
      <c r="AU888" s="138"/>
    </row>
    <row r="889" spans="1:47" s="139" customFormat="1" ht="13.8" x14ac:dyDescent="0.3">
      <c r="A889" s="277">
        <v>3517</v>
      </c>
      <c r="B889" s="211">
        <v>3517239044</v>
      </c>
      <c r="C889" s="212" t="s">
        <v>337</v>
      </c>
      <c r="D889" s="211">
        <v>239</v>
      </c>
      <c r="E889" s="212" t="s">
        <v>267</v>
      </c>
      <c r="F889" s="211">
        <v>44</v>
      </c>
      <c r="G889" s="212" t="s">
        <v>35</v>
      </c>
      <c r="H889" s="297">
        <v>1</v>
      </c>
      <c r="I889" s="202">
        <v>12284.372571797174</v>
      </c>
      <c r="J889" s="202">
        <v>281</v>
      </c>
      <c r="K889" s="202">
        <v>0</v>
      </c>
      <c r="L889" s="202">
        <v>893</v>
      </c>
      <c r="M889" s="279">
        <v>13458.372571797174</v>
      </c>
      <c r="O889" s="281">
        <v>0</v>
      </c>
      <c r="P889" s="282">
        <v>0</v>
      </c>
      <c r="Q889" s="205">
        <v>0.09</v>
      </c>
      <c r="R889" s="205">
        <v>5.7376212232234096E-2</v>
      </c>
      <c r="S889" s="272">
        <f t="shared" si="68"/>
        <v>0</v>
      </c>
      <c r="U889" s="287">
        <v>12565</v>
      </c>
      <c r="V889" s="288">
        <v>0</v>
      </c>
      <c r="W889" s="288">
        <v>0</v>
      </c>
      <c r="X889" s="288">
        <v>0</v>
      </c>
      <c r="Y889" s="288">
        <v>893</v>
      </c>
      <c r="Z889" s="279">
        <f t="shared" si="69"/>
        <v>13458</v>
      </c>
      <c r="AB889" s="275">
        <v>0</v>
      </c>
      <c r="AC889" s="204">
        <v>0</v>
      </c>
      <c r="AD889" s="202">
        <v>0</v>
      </c>
      <c r="AE889" s="202">
        <v>0</v>
      </c>
      <c r="AF889" s="276">
        <v>0</v>
      </c>
      <c r="AH889" s="227">
        <f t="shared" si="65"/>
        <v>0</v>
      </c>
      <c r="AI889" s="228">
        <f t="shared" si="66"/>
        <v>0</v>
      </c>
      <c r="AJ889" s="229">
        <f t="shared" si="67"/>
        <v>0</v>
      </c>
      <c r="AN889" s="138"/>
      <c r="AO889" s="138"/>
      <c r="AP889" s="138"/>
      <c r="AQ889" s="138"/>
      <c r="AR889" s="138"/>
      <c r="AS889" s="138"/>
      <c r="AT889" s="138"/>
      <c r="AU889" s="138"/>
    </row>
    <row r="890" spans="1:47" s="139" customFormat="1" ht="13.8" x14ac:dyDescent="0.3">
      <c r="A890" s="277">
        <v>3517</v>
      </c>
      <c r="B890" s="211">
        <v>3517239052</v>
      </c>
      <c r="C890" s="212" t="s">
        <v>337</v>
      </c>
      <c r="D890" s="211">
        <v>239</v>
      </c>
      <c r="E890" s="212" t="s">
        <v>267</v>
      </c>
      <c r="F890" s="211">
        <v>52</v>
      </c>
      <c r="G890" s="212" t="s">
        <v>268</v>
      </c>
      <c r="H890" s="297">
        <v>5</v>
      </c>
      <c r="I890" s="202">
        <v>10594.477340436682</v>
      </c>
      <c r="J890" s="202">
        <v>3433</v>
      </c>
      <c r="K890" s="202">
        <v>0</v>
      </c>
      <c r="L890" s="202">
        <v>893</v>
      </c>
      <c r="M890" s="279">
        <v>14920.477340436682</v>
      </c>
      <c r="O890" s="281">
        <v>0</v>
      </c>
      <c r="P890" s="282">
        <v>0</v>
      </c>
      <c r="Q890" s="205">
        <v>0.09</v>
      </c>
      <c r="R890" s="205">
        <v>2.552410965586159E-2</v>
      </c>
      <c r="S890" s="272">
        <f t="shared" si="68"/>
        <v>0</v>
      </c>
      <c r="U890" s="287">
        <v>70135</v>
      </c>
      <c r="V890" s="288">
        <v>0</v>
      </c>
      <c r="W890" s="288">
        <v>0</v>
      </c>
      <c r="X890" s="288">
        <v>0</v>
      </c>
      <c r="Y890" s="288">
        <v>4465</v>
      </c>
      <c r="Z890" s="279">
        <f t="shared" si="69"/>
        <v>74600</v>
      </c>
      <c r="AB890" s="275">
        <v>0</v>
      </c>
      <c r="AC890" s="204">
        <v>0</v>
      </c>
      <c r="AD890" s="202">
        <v>0</v>
      </c>
      <c r="AE890" s="202">
        <v>0</v>
      </c>
      <c r="AF890" s="276">
        <v>0</v>
      </c>
      <c r="AH890" s="227">
        <f t="shared" si="65"/>
        <v>0</v>
      </c>
      <c r="AI890" s="228">
        <f t="shared" si="66"/>
        <v>0</v>
      </c>
      <c r="AJ890" s="229">
        <f t="shared" si="67"/>
        <v>0</v>
      </c>
      <c r="AN890" s="138"/>
      <c r="AO890" s="138"/>
      <c r="AP890" s="138"/>
      <c r="AQ890" s="138"/>
      <c r="AR890" s="138"/>
      <c r="AS890" s="138"/>
      <c r="AT890" s="138"/>
      <c r="AU890" s="138"/>
    </row>
    <row r="891" spans="1:47" s="139" customFormat="1" ht="13.8" x14ac:dyDescent="0.3">
      <c r="A891" s="277">
        <v>3517</v>
      </c>
      <c r="B891" s="211">
        <v>3517239096</v>
      </c>
      <c r="C891" s="212" t="s">
        <v>337</v>
      </c>
      <c r="D891" s="211">
        <v>239</v>
      </c>
      <c r="E891" s="212" t="s">
        <v>267</v>
      </c>
      <c r="F891" s="211">
        <v>96</v>
      </c>
      <c r="G891" s="212" t="s">
        <v>234</v>
      </c>
      <c r="H891" s="297">
        <v>1</v>
      </c>
      <c r="I891" s="202">
        <v>10952.118463350018</v>
      </c>
      <c r="J891" s="202">
        <v>6005</v>
      </c>
      <c r="K891" s="202">
        <v>0</v>
      </c>
      <c r="L891" s="202">
        <v>893</v>
      </c>
      <c r="M891" s="279">
        <v>17850.118463350016</v>
      </c>
      <c r="O891" s="281">
        <v>0</v>
      </c>
      <c r="P891" s="282">
        <v>0</v>
      </c>
      <c r="Q891" s="205">
        <v>0.09</v>
      </c>
      <c r="R891" s="205">
        <v>2.7134142827901102E-2</v>
      </c>
      <c r="S891" s="272">
        <f t="shared" si="68"/>
        <v>0</v>
      </c>
      <c r="U891" s="287">
        <v>16957</v>
      </c>
      <c r="V891" s="288">
        <v>0</v>
      </c>
      <c r="W891" s="288">
        <v>0</v>
      </c>
      <c r="X891" s="288">
        <v>0</v>
      </c>
      <c r="Y891" s="288">
        <v>893</v>
      </c>
      <c r="Z891" s="279">
        <f t="shared" si="69"/>
        <v>17850</v>
      </c>
      <c r="AB891" s="275">
        <v>0</v>
      </c>
      <c r="AC891" s="204">
        <v>0</v>
      </c>
      <c r="AD891" s="202">
        <v>0</v>
      </c>
      <c r="AE891" s="202">
        <v>0</v>
      </c>
      <c r="AF891" s="276">
        <v>0</v>
      </c>
      <c r="AH891" s="227">
        <f t="shared" si="65"/>
        <v>0</v>
      </c>
      <c r="AI891" s="228">
        <f t="shared" si="66"/>
        <v>0</v>
      </c>
      <c r="AJ891" s="229">
        <f t="shared" si="67"/>
        <v>0</v>
      </c>
      <c r="AN891" s="138"/>
      <c r="AO891" s="138"/>
      <c r="AP891" s="138"/>
      <c r="AQ891" s="138"/>
      <c r="AR891" s="138"/>
      <c r="AS891" s="138"/>
      <c r="AT891" s="138"/>
      <c r="AU891" s="138"/>
    </row>
    <row r="892" spans="1:47" s="139" customFormat="1" ht="13.8" x14ac:dyDescent="0.3">
      <c r="A892" s="277">
        <v>3517</v>
      </c>
      <c r="B892" s="211">
        <v>3517239099</v>
      </c>
      <c r="C892" s="212" t="s">
        <v>337</v>
      </c>
      <c r="D892" s="211">
        <v>239</v>
      </c>
      <c r="E892" s="212" t="s">
        <v>267</v>
      </c>
      <c r="F892" s="211">
        <v>99</v>
      </c>
      <c r="G892" s="212" t="s">
        <v>186</v>
      </c>
      <c r="H892" s="297">
        <v>1</v>
      </c>
      <c r="I892" s="202">
        <v>10489.150662906624</v>
      </c>
      <c r="J892" s="202">
        <v>5758</v>
      </c>
      <c r="K892" s="202">
        <v>0</v>
      </c>
      <c r="L892" s="202">
        <v>893</v>
      </c>
      <c r="M892" s="279">
        <v>17140.150662906624</v>
      </c>
      <c r="O892" s="281">
        <v>0</v>
      </c>
      <c r="P892" s="282">
        <v>0</v>
      </c>
      <c r="Q892" s="205">
        <v>0.09</v>
      </c>
      <c r="R892" s="205">
        <v>4.2410995562343068E-2</v>
      </c>
      <c r="S892" s="272">
        <f t="shared" si="68"/>
        <v>0</v>
      </c>
      <c r="U892" s="287">
        <v>16247</v>
      </c>
      <c r="V892" s="288">
        <v>0</v>
      </c>
      <c r="W892" s="288">
        <v>0</v>
      </c>
      <c r="X892" s="288">
        <v>0</v>
      </c>
      <c r="Y892" s="288">
        <v>893</v>
      </c>
      <c r="Z892" s="279">
        <f t="shared" si="69"/>
        <v>17140</v>
      </c>
      <c r="AB892" s="275">
        <v>0</v>
      </c>
      <c r="AC892" s="204">
        <v>0</v>
      </c>
      <c r="AD892" s="202">
        <v>0</v>
      </c>
      <c r="AE892" s="202">
        <v>0</v>
      </c>
      <c r="AF892" s="276">
        <v>0</v>
      </c>
      <c r="AH892" s="227">
        <f t="shared" si="65"/>
        <v>0</v>
      </c>
      <c r="AI892" s="228">
        <f t="shared" si="66"/>
        <v>0</v>
      </c>
      <c r="AJ892" s="229">
        <f t="shared" si="67"/>
        <v>0</v>
      </c>
      <c r="AN892" s="138"/>
      <c r="AO892" s="138"/>
      <c r="AP892" s="138"/>
      <c r="AQ892" s="138"/>
      <c r="AR892" s="138"/>
      <c r="AS892" s="138"/>
      <c r="AT892" s="138"/>
      <c r="AU892" s="138"/>
    </row>
    <row r="893" spans="1:47" s="139" customFormat="1" ht="13.8" x14ac:dyDescent="0.3">
      <c r="A893" s="277">
        <v>3517</v>
      </c>
      <c r="B893" s="211">
        <v>3517239165</v>
      </c>
      <c r="C893" s="212" t="s">
        <v>337</v>
      </c>
      <c r="D893" s="211">
        <v>239</v>
      </c>
      <c r="E893" s="212" t="s">
        <v>267</v>
      </c>
      <c r="F893" s="211">
        <v>165</v>
      </c>
      <c r="G893" s="212" t="s">
        <v>28</v>
      </c>
      <c r="H893" s="297">
        <v>1</v>
      </c>
      <c r="I893" s="202">
        <v>12035.764419431875</v>
      </c>
      <c r="J893" s="202">
        <v>452</v>
      </c>
      <c r="K893" s="202">
        <v>0</v>
      </c>
      <c r="L893" s="202">
        <v>893</v>
      </c>
      <c r="M893" s="279">
        <v>13380.764419431875</v>
      </c>
      <c r="O893" s="281">
        <v>0</v>
      </c>
      <c r="P893" s="282">
        <v>0</v>
      </c>
      <c r="Q893" s="205">
        <v>9.8299999999999998E-2</v>
      </c>
      <c r="R893" s="205">
        <v>0.11134395972074</v>
      </c>
      <c r="S893" s="272">
        <f t="shared" si="68"/>
        <v>0</v>
      </c>
      <c r="U893" s="287">
        <v>12488</v>
      </c>
      <c r="V893" s="288">
        <v>0</v>
      </c>
      <c r="W893" s="288">
        <v>0</v>
      </c>
      <c r="X893" s="288">
        <v>0</v>
      </c>
      <c r="Y893" s="288">
        <v>893</v>
      </c>
      <c r="Z893" s="279">
        <f t="shared" si="69"/>
        <v>13381</v>
      </c>
      <c r="AB893" s="275">
        <v>0</v>
      </c>
      <c r="AC893" s="204">
        <v>0</v>
      </c>
      <c r="AD893" s="202">
        <v>0</v>
      </c>
      <c r="AE893" s="202">
        <v>0</v>
      </c>
      <c r="AF893" s="276">
        <v>0</v>
      </c>
      <c r="AH893" s="227">
        <f t="shared" si="65"/>
        <v>0</v>
      </c>
      <c r="AI893" s="228">
        <f t="shared" si="66"/>
        <v>0</v>
      </c>
      <c r="AJ893" s="229">
        <f t="shared" si="67"/>
        <v>0</v>
      </c>
      <c r="AN893" s="138"/>
      <c r="AO893" s="138"/>
      <c r="AP893" s="138"/>
      <c r="AQ893" s="138"/>
      <c r="AR893" s="138"/>
      <c r="AS893" s="138"/>
      <c r="AT893" s="138"/>
      <c r="AU893" s="138"/>
    </row>
    <row r="894" spans="1:47" s="139" customFormat="1" ht="13.8" x14ac:dyDescent="0.3">
      <c r="A894" s="277">
        <v>3517</v>
      </c>
      <c r="B894" s="211">
        <v>3517239167</v>
      </c>
      <c r="C894" s="212" t="s">
        <v>337</v>
      </c>
      <c r="D894" s="211">
        <v>239</v>
      </c>
      <c r="E894" s="212" t="s">
        <v>267</v>
      </c>
      <c r="F894" s="211">
        <v>167</v>
      </c>
      <c r="G894" s="212" t="s">
        <v>191</v>
      </c>
      <c r="H894" s="297">
        <v>1</v>
      </c>
      <c r="I894" s="202">
        <v>10537.457515332319</v>
      </c>
      <c r="J894" s="202">
        <v>4060</v>
      </c>
      <c r="K894" s="202">
        <v>0</v>
      </c>
      <c r="L894" s="202">
        <v>893</v>
      </c>
      <c r="M894" s="279">
        <v>15490.457515332319</v>
      </c>
      <c r="O894" s="281">
        <v>0</v>
      </c>
      <c r="P894" s="282">
        <v>0</v>
      </c>
      <c r="Q894" s="205">
        <v>0.09</v>
      </c>
      <c r="R894" s="205">
        <v>1.9725626959860309E-2</v>
      </c>
      <c r="S894" s="272">
        <f t="shared" si="68"/>
        <v>0</v>
      </c>
      <c r="U894" s="287">
        <v>14597</v>
      </c>
      <c r="V894" s="288">
        <v>0</v>
      </c>
      <c r="W894" s="288">
        <v>0</v>
      </c>
      <c r="X894" s="288">
        <v>0</v>
      </c>
      <c r="Y894" s="288">
        <v>893</v>
      </c>
      <c r="Z894" s="279">
        <f t="shared" si="69"/>
        <v>15490</v>
      </c>
      <c r="AB894" s="275">
        <v>0</v>
      </c>
      <c r="AC894" s="204">
        <v>0</v>
      </c>
      <c r="AD894" s="202">
        <v>0</v>
      </c>
      <c r="AE894" s="202">
        <v>0</v>
      </c>
      <c r="AF894" s="276">
        <v>0</v>
      </c>
      <c r="AH894" s="227">
        <f t="shared" si="65"/>
        <v>0</v>
      </c>
      <c r="AI894" s="228">
        <f t="shared" si="66"/>
        <v>0</v>
      </c>
      <c r="AJ894" s="229">
        <f t="shared" si="67"/>
        <v>0</v>
      </c>
      <c r="AN894" s="138"/>
      <c r="AO894" s="138"/>
      <c r="AP894" s="138"/>
      <c r="AQ894" s="138"/>
      <c r="AR894" s="138"/>
      <c r="AS894" s="138"/>
      <c r="AT894" s="138"/>
      <c r="AU894" s="138"/>
    </row>
    <row r="895" spans="1:47" s="139" customFormat="1" ht="13.8" x14ac:dyDescent="0.3">
      <c r="A895" s="277">
        <v>3517</v>
      </c>
      <c r="B895" s="211">
        <v>3517239171</v>
      </c>
      <c r="C895" s="212" t="s">
        <v>337</v>
      </c>
      <c r="D895" s="211">
        <v>239</v>
      </c>
      <c r="E895" s="212" t="s">
        <v>267</v>
      </c>
      <c r="F895" s="211">
        <v>171</v>
      </c>
      <c r="G895" s="212" t="s">
        <v>272</v>
      </c>
      <c r="H895" s="297">
        <v>2</v>
      </c>
      <c r="I895" s="202">
        <v>10254.728894233504</v>
      </c>
      <c r="J895" s="202">
        <v>2511</v>
      </c>
      <c r="K895" s="202">
        <v>0</v>
      </c>
      <c r="L895" s="202">
        <v>893</v>
      </c>
      <c r="M895" s="279">
        <v>13658.728894233504</v>
      </c>
      <c r="O895" s="281">
        <v>0</v>
      </c>
      <c r="P895" s="282">
        <v>0</v>
      </c>
      <c r="Q895" s="205">
        <v>0.09</v>
      </c>
      <c r="R895" s="205">
        <v>5.9361294897205714E-3</v>
      </c>
      <c r="S895" s="272">
        <f t="shared" si="68"/>
        <v>0</v>
      </c>
      <c r="U895" s="287">
        <v>25532</v>
      </c>
      <c r="V895" s="288">
        <v>0</v>
      </c>
      <c r="W895" s="288">
        <v>0</v>
      </c>
      <c r="X895" s="288">
        <v>0</v>
      </c>
      <c r="Y895" s="288">
        <v>1786</v>
      </c>
      <c r="Z895" s="279">
        <f t="shared" si="69"/>
        <v>27318</v>
      </c>
      <c r="AB895" s="275">
        <v>0</v>
      </c>
      <c r="AC895" s="204">
        <v>0</v>
      </c>
      <c r="AD895" s="202">
        <v>0</v>
      </c>
      <c r="AE895" s="202">
        <v>0</v>
      </c>
      <c r="AF895" s="276">
        <v>0</v>
      </c>
      <c r="AH895" s="227">
        <f t="shared" si="65"/>
        <v>0</v>
      </c>
      <c r="AI895" s="228">
        <f t="shared" si="66"/>
        <v>0</v>
      </c>
      <c r="AJ895" s="229">
        <f t="shared" si="67"/>
        <v>0</v>
      </c>
      <c r="AN895" s="138"/>
      <c r="AO895" s="138"/>
      <c r="AP895" s="138"/>
      <c r="AQ895" s="138"/>
      <c r="AR895" s="138"/>
      <c r="AS895" s="138"/>
      <c r="AT895" s="138"/>
      <c r="AU895" s="138"/>
    </row>
    <row r="896" spans="1:47" s="139" customFormat="1" ht="13.8" x14ac:dyDescent="0.3">
      <c r="A896" s="277">
        <v>3517</v>
      </c>
      <c r="B896" s="211">
        <v>3517239182</v>
      </c>
      <c r="C896" s="212" t="s">
        <v>337</v>
      </c>
      <c r="D896" s="211">
        <v>239</v>
      </c>
      <c r="E896" s="212" t="s">
        <v>267</v>
      </c>
      <c r="F896" s="211">
        <v>182</v>
      </c>
      <c r="G896" s="212" t="s">
        <v>273</v>
      </c>
      <c r="H896" s="297">
        <v>4</v>
      </c>
      <c r="I896" s="202">
        <v>10563.654929066313</v>
      </c>
      <c r="J896" s="202">
        <v>2487</v>
      </c>
      <c r="K896" s="202">
        <v>0</v>
      </c>
      <c r="L896" s="202">
        <v>893</v>
      </c>
      <c r="M896" s="279">
        <v>13943.654929066313</v>
      </c>
      <c r="O896" s="281">
        <v>0</v>
      </c>
      <c r="P896" s="282">
        <v>0</v>
      </c>
      <c r="Q896" s="205">
        <v>0.09</v>
      </c>
      <c r="R896" s="205">
        <v>1.2364620249127828E-2</v>
      </c>
      <c r="S896" s="272">
        <f t="shared" si="68"/>
        <v>0</v>
      </c>
      <c r="U896" s="287">
        <v>52204</v>
      </c>
      <c r="V896" s="288">
        <v>0</v>
      </c>
      <c r="W896" s="288">
        <v>0</v>
      </c>
      <c r="X896" s="288">
        <v>0</v>
      </c>
      <c r="Y896" s="288">
        <v>3572</v>
      </c>
      <c r="Z896" s="279">
        <f t="shared" si="69"/>
        <v>55776</v>
      </c>
      <c r="AB896" s="275">
        <v>0</v>
      </c>
      <c r="AC896" s="204">
        <v>0</v>
      </c>
      <c r="AD896" s="202">
        <v>0</v>
      </c>
      <c r="AE896" s="202">
        <v>0</v>
      </c>
      <c r="AF896" s="276">
        <v>0</v>
      </c>
      <c r="AH896" s="227">
        <f t="shared" si="65"/>
        <v>0</v>
      </c>
      <c r="AI896" s="228">
        <f t="shared" si="66"/>
        <v>0</v>
      </c>
      <c r="AJ896" s="229">
        <f t="shared" si="67"/>
        <v>0</v>
      </c>
      <c r="AN896" s="138"/>
      <c r="AO896" s="138"/>
      <c r="AP896" s="138"/>
      <c r="AQ896" s="138"/>
      <c r="AR896" s="138"/>
      <c r="AS896" s="138"/>
      <c r="AT896" s="138"/>
      <c r="AU896" s="138"/>
    </row>
    <row r="897" spans="1:47" s="139" customFormat="1" ht="13.8" x14ac:dyDescent="0.3">
      <c r="A897" s="277">
        <v>3517</v>
      </c>
      <c r="B897" s="211">
        <v>3517239201</v>
      </c>
      <c r="C897" s="212" t="s">
        <v>337</v>
      </c>
      <c r="D897" s="211">
        <v>239</v>
      </c>
      <c r="E897" s="212" t="s">
        <v>267</v>
      </c>
      <c r="F897" s="211">
        <v>201</v>
      </c>
      <c r="G897" s="212" t="s">
        <v>17</v>
      </c>
      <c r="H897" s="297">
        <v>1</v>
      </c>
      <c r="I897" s="202">
        <v>12640.520228330424</v>
      </c>
      <c r="J897" s="202">
        <v>199</v>
      </c>
      <c r="K897" s="202">
        <v>0</v>
      </c>
      <c r="L897" s="202">
        <v>893</v>
      </c>
      <c r="M897" s="279">
        <v>13732.520228330424</v>
      </c>
      <c r="O897" s="281">
        <v>0</v>
      </c>
      <c r="P897" s="282">
        <v>0</v>
      </c>
      <c r="Q897" s="205">
        <v>0.18</v>
      </c>
      <c r="R897" s="205">
        <v>7.9001576716071512E-2</v>
      </c>
      <c r="S897" s="272">
        <f t="shared" si="68"/>
        <v>0</v>
      </c>
      <c r="U897" s="287">
        <v>12840</v>
      </c>
      <c r="V897" s="288">
        <v>0</v>
      </c>
      <c r="W897" s="288">
        <v>0</v>
      </c>
      <c r="X897" s="288">
        <v>0</v>
      </c>
      <c r="Y897" s="288">
        <v>893</v>
      </c>
      <c r="Z897" s="279">
        <f t="shared" si="69"/>
        <v>13733</v>
      </c>
      <c r="AB897" s="275">
        <v>0</v>
      </c>
      <c r="AC897" s="204">
        <v>0</v>
      </c>
      <c r="AD897" s="202">
        <v>0</v>
      </c>
      <c r="AE897" s="202">
        <v>0</v>
      </c>
      <c r="AF897" s="276">
        <v>0</v>
      </c>
      <c r="AH897" s="227">
        <f t="shared" si="65"/>
        <v>0</v>
      </c>
      <c r="AI897" s="228">
        <f t="shared" si="66"/>
        <v>0</v>
      </c>
      <c r="AJ897" s="229">
        <f t="shared" si="67"/>
        <v>0</v>
      </c>
      <c r="AN897" s="138"/>
      <c r="AO897" s="138"/>
      <c r="AP897" s="138"/>
      <c r="AQ897" s="138"/>
      <c r="AR897" s="138"/>
      <c r="AS897" s="138"/>
      <c r="AT897" s="138"/>
      <c r="AU897" s="138"/>
    </row>
    <row r="898" spans="1:47" s="139" customFormat="1" ht="13.8" x14ac:dyDescent="0.3">
      <c r="A898" s="277">
        <v>3517</v>
      </c>
      <c r="B898" s="211">
        <v>3517239231</v>
      </c>
      <c r="C898" s="212" t="s">
        <v>337</v>
      </c>
      <c r="D898" s="211">
        <v>239</v>
      </c>
      <c r="E898" s="212" t="s">
        <v>267</v>
      </c>
      <c r="F898" s="211">
        <v>231</v>
      </c>
      <c r="G898" s="212" t="s">
        <v>274</v>
      </c>
      <c r="H898" s="297">
        <v>7</v>
      </c>
      <c r="I898" s="202">
        <v>10371.759004465888</v>
      </c>
      <c r="J898" s="202">
        <v>2634</v>
      </c>
      <c r="K898" s="202">
        <v>0</v>
      </c>
      <c r="L898" s="202">
        <v>893</v>
      </c>
      <c r="M898" s="279">
        <v>13898.759004465888</v>
      </c>
      <c r="O898" s="281">
        <v>0</v>
      </c>
      <c r="P898" s="282">
        <v>0</v>
      </c>
      <c r="Q898" s="205">
        <v>0.09</v>
      </c>
      <c r="R898" s="205">
        <v>1.4606133839357296E-2</v>
      </c>
      <c r="S898" s="272">
        <f t="shared" si="68"/>
        <v>0</v>
      </c>
      <c r="U898" s="287">
        <v>91042</v>
      </c>
      <c r="V898" s="288">
        <v>0</v>
      </c>
      <c r="W898" s="288">
        <v>0</v>
      </c>
      <c r="X898" s="288">
        <v>0</v>
      </c>
      <c r="Y898" s="288">
        <v>6251</v>
      </c>
      <c r="Z898" s="279">
        <f t="shared" si="69"/>
        <v>97293</v>
      </c>
      <c r="AB898" s="275">
        <v>0</v>
      </c>
      <c r="AC898" s="204">
        <v>0</v>
      </c>
      <c r="AD898" s="202">
        <v>0</v>
      </c>
      <c r="AE898" s="202">
        <v>0</v>
      </c>
      <c r="AF898" s="276">
        <v>0</v>
      </c>
      <c r="AH898" s="227">
        <f t="shared" si="65"/>
        <v>0</v>
      </c>
      <c r="AI898" s="228">
        <f t="shared" si="66"/>
        <v>0</v>
      </c>
      <c r="AJ898" s="229">
        <f t="shared" si="67"/>
        <v>0</v>
      </c>
      <c r="AN898" s="138"/>
      <c r="AO898" s="138"/>
      <c r="AP898" s="138"/>
      <c r="AQ898" s="138"/>
      <c r="AR898" s="138"/>
      <c r="AS898" s="138"/>
      <c r="AT898" s="138"/>
      <c r="AU898" s="138"/>
    </row>
    <row r="899" spans="1:47" s="139" customFormat="1" ht="13.8" x14ac:dyDescent="0.3">
      <c r="A899" s="277">
        <v>3517</v>
      </c>
      <c r="B899" s="211">
        <v>3517239239</v>
      </c>
      <c r="C899" s="212" t="s">
        <v>337</v>
      </c>
      <c r="D899" s="211">
        <v>239</v>
      </c>
      <c r="E899" s="212" t="s">
        <v>267</v>
      </c>
      <c r="F899" s="211">
        <v>239</v>
      </c>
      <c r="G899" s="212" t="s">
        <v>267</v>
      </c>
      <c r="H899" s="297">
        <v>72</v>
      </c>
      <c r="I899" s="202">
        <v>11099.941851395088</v>
      </c>
      <c r="J899" s="202">
        <v>4112</v>
      </c>
      <c r="K899" s="202">
        <v>0</v>
      </c>
      <c r="L899" s="202">
        <v>893</v>
      </c>
      <c r="M899" s="279">
        <v>16104.941851395088</v>
      </c>
      <c r="O899" s="281">
        <v>0</v>
      </c>
      <c r="P899" s="282">
        <v>0</v>
      </c>
      <c r="Q899" s="205">
        <v>0.09</v>
      </c>
      <c r="R899" s="205">
        <v>5.9409414359350966E-2</v>
      </c>
      <c r="S899" s="272">
        <f t="shared" si="68"/>
        <v>0</v>
      </c>
      <c r="U899" s="287">
        <v>1095264</v>
      </c>
      <c r="V899" s="288">
        <v>0</v>
      </c>
      <c r="W899" s="288">
        <v>0</v>
      </c>
      <c r="X899" s="288">
        <v>0</v>
      </c>
      <c r="Y899" s="288">
        <v>64296</v>
      </c>
      <c r="Z899" s="279">
        <f t="shared" si="69"/>
        <v>1159560</v>
      </c>
      <c r="AB899" s="275">
        <v>0</v>
      </c>
      <c r="AC899" s="204">
        <v>0</v>
      </c>
      <c r="AD899" s="202">
        <v>0</v>
      </c>
      <c r="AE899" s="202">
        <v>0</v>
      </c>
      <c r="AF899" s="276">
        <v>0</v>
      </c>
      <c r="AH899" s="227">
        <f t="shared" si="65"/>
        <v>0</v>
      </c>
      <c r="AI899" s="228">
        <f t="shared" si="66"/>
        <v>0</v>
      </c>
      <c r="AJ899" s="229">
        <f t="shared" si="67"/>
        <v>0</v>
      </c>
      <c r="AN899" s="138"/>
      <c r="AO899" s="138"/>
      <c r="AP899" s="138"/>
      <c r="AQ899" s="138"/>
      <c r="AR899" s="138"/>
      <c r="AS899" s="138"/>
      <c r="AT899" s="138"/>
      <c r="AU899" s="138"/>
    </row>
    <row r="900" spans="1:47" s="139" customFormat="1" ht="13.8" x14ac:dyDescent="0.3">
      <c r="A900" s="277">
        <v>3517</v>
      </c>
      <c r="B900" s="211">
        <v>3517239243</v>
      </c>
      <c r="C900" s="212" t="s">
        <v>337</v>
      </c>
      <c r="D900" s="211">
        <v>239</v>
      </c>
      <c r="E900" s="212" t="s">
        <v>267</v>
      </c>
      <c r="F900" s="211">
        <v>243</v>
      </c>
      <c r="G900" s="212" t="s">
        <v>74</v>
      </c>
      <c r="H900" s="297">
        <v>1</v>
      </c>
      <c r="I900" s="202">
        <v>12488.506008868042</v>
      </c>
      <c r="J900" s="202">
        <v>2595</v>
      </c>
      <c r="K900" s="202">
        <v>0</v>
      </c>
      <c r="L900" s="202">
        <v>893</v>
      </c>
      <c r="M900" s="279">
        <v>15976.506008868042</v>
      </c>
      <c r="O900" s="281">
        <v>0</v>
      </c>
      <c r="P900" s="282">
        <v>0</v>
      </c>
      <c r="Q900" s="205">
        <v>0.09</v>
      </c>
      <c r="R900" s="205">
        <v>4.9857181903632123E-3</v>
      </c>
      <c r="S900" s="272">
        <f t="shared" si="68"/>
        <v>0</v>
      </c>
      <c r="U900" s="287">
        <v>15084</v>
      </c>
      <c r="V900" s="288">
        <v>0</v>
      </c>
      <c r="W900" s="288">
        <v>0</v>
      </c>
      <c r="X900" s="288">
        <v>0</v>
      </c>
      <c r="Y900" s="288">
        <v>893</v>
      </c>
      <c r="Z900" s="279">
        <f t="shared" si="69"/>
        <v>15977</v>
      </c>
      <c r="AB900" s="275">
        <v>0</v>
      </c>
      <c r="AC900" s="204">
        <v>0</v>
      </c>
      <c r="AD900" s="202">
        <v>0</v>
      </c>
      <c r="AE900" s="202">
        <v>0</v>
      </c>
      <c r="AF900" s="276">
        <v>0</v>
      </c>
      <c r="AH900" s="227">
        <f t="shared" si="65"/>
        <v>0</v>
      </c>
      <c r="AI900" s="228">
        <f t="shared" si="66"/>
        <v>0</v>
      </c>
      <c r="AJ900" s="229">
        <f t="shared" si="67"/>
        <v>0</v>
      </c>
      <c r="AN900" s="138"/>
      <c r="AO900" s="138"/>
      <c r="AP900" s="138"/>
      <c r="AQ900" s="138"/>
      <c r="AR900" s="138"/>
      <c r="AS900" s="138"/>
      <c r="AT900" s="138"/>
      <c r="AU900" s="138"/>
    </row>
    <row r="901" spans="1:47" s="139" customFormat="1" ht="13.8" x14ac:dyDescent="0.3">
      <c r="A901" s="277">
        <v>3517</v>
      </c>
      <c r="B901" s="211">
        <v>3517239293</v>
      </c>
      <c r="C901" s="212" t="s">
        <v>337</v>
      </c>
      <c r="D901" s="211">
        <v>239</v>
      </c>
      <c r="E901" s="212" t="s">
        <v>267</v>
      </c>
      <c r="F901" s="211">
        <v>293</v>
      </c>
      <c r="G901" s="212" t="s">
        <v>45</v>
      </c>
      <c r="H901" s="297">
        <v>6</v>
      </c>
      <c r="I901" s="202">
        <v>11641.935415948807</v>
      </c>
      <c r="J901" s="202">
        <v>898</v>
      </c>
      <c r="K901" s="202">
        <v>0</v>
      </c>
      <c r="L901" s="202">
        <v>893</v>
      </c>
      <c r="M901" s="279">
        <v>13432.935415948807</v>
      </c>
      <c r="O901" s="281">
        <v>0</v>
      </c>
      <c r="P901" s="282">
        <v>0</v>
      </c>
      <c r="Q901" s="205">
        <v>0.18</v>
      </c>
      <c r="R901" s="205">
        <v>6.2612029075594699E-3</v>
      </c>
      <c r="S901" s="272">
        <f t="shared" si="68"/>
        <v>0</v>
      </c>
      <c r="U901" s="287">
        <v>75240</v>
      </c>
      <c r="V901" s="288">
        <v>0</v>
      </c>
      <c r="W901" s="288">
        <v>0</v>
      </c>
      <c r="X901" s="288">
        <v>0</v>
      </c>
      <c r="Y901" s="288">
        <v>5358</v>
      </c>
      <c r="Z901" s="279">
        <f t="shared" si="69"/>
        <v>80598</v>
      </c>
      <c r="AB901" s="275">
        <v>0</v>
      </c>
      <c r="AC901" s="204">
        <v>0</v>
      </c>
      <c r="AD901" s="202">
        <v>0</v>
      </c>
      <c r="AE901" s="202">
        <v>0</v>
      </c>
      <c r="AF901" s="276">
        <v>0</v>
      </c>
      <c r="AH901" s="227">
        <f t="shared" si="65"/>
        <v>0</v>
      </c>
      <c r="AI901" s="228">
        <f t="shared" si="66"/>
        <v>0</v>
      </c>
      <c r="AJ901" s="229">
        <f t="shared" si="67"/>
        <v>0</v>
      </c>
      <c r="AN901" s="138"/>
      <c r="AO901" s="138"/>
      <c r="AP901" s="138"/>
      <c r="AQ901" s="138"/>
      <c r="AR901" s="138"/>
      <c r="AS901" s="138"/>
      <c r="AT901" s="138"/>
      <c r="AU901" s="138"/>
    </row>
    <row r="902" spans="1:47" s="139" customFormat="1" ht="13.8" x14ac:dyDescent="0.3">
      <c r="A902" s="277">
        <v>3517</v>
      </c>
      <c r="B902" s="211">
        <v>3517239310</v>
      </c>
      <c r="C902" s="212" t="s">
        <v>337</v>
      </c>
      <c r="D902" s="211">
        <v>239</v>
      </c>
      <c r="E902" s="212" t="s">
        <v>267</v>
      </c>
      <c r="F902" s="211">
        <v>310</v>
      </c>
      <c r="G902" s="212" t="s">
        <v>277</v>
      </c>
      <c r="H902" s="297">
        <v>12</v>
      </c>
      <c r="I902" s="202">
        <v>11890.407781690141</v>
      </c>
      <c r="J902" s="202">
        <v>3074</v>
      </c>
      <c r="K902" s="202">
        <v>0</v>
      </c>
      <c r="L902" s="202">
        <v>893</v>
      </c>
      <c r="M902" s="279">
        <v>15857.407781690141</v>
      </c>
      <c r="O902" s="281">
        <v>0</v>
      </c>
      <c r="P902" s="282">
        <v>0</v>
      </c>
      <c r="Q902" s="205">
        <v>0.18</v>
      </c>
      <c r="R902" s="205">
        <v>2.9432654128133926E-2</v>
      </c>
      <c r="S902" s="272">
        <f t="shared" si="68"/>
        <v>0</v>
      </c>
      <c r="U902" s="287">
        <v>179568</v>
      </c>
      <c r="V902" s="288">
        <v>0</v>
      </c>
      <c r="W902" s="288">
        <v>0</v>
      </c>
      <c r="X902" s="288">
        <v>0</v>
      </c>
      <c r="Y902" s="288">
        <v>10716</v>
      </c>
      <c r="Z902" s="279">
        <f t="shared" si="69"/>
        <v>190284</v>
      </c>
      <c r="AB902" s="275">
        <v>0</v>
      </c>
      <c r="AC902" s="204">
        <v>0</v>
      </c>
      <c r="AD902" s="202">
        <v>0</v>
      </c>
      <c r="AE902" s="202">
        <v>0</v>
      </c>
      <c r="AF902" s="276">
        <v>0</v>
      </c>
      <c r="AH902" s="227">
        <f t="shared" si="65"/>
        <v>0</v>
      </c>
      <c r="AI902" s="228">
        <f t="shared" si="66"/>
        <v>0</v>
      </c>
      <c r="AJ902" s="229">
        <f t="shared" si="67"/>
        <v>0</v>
      </c>
      <c r="AN902" s="138"/>
      <c r="AO902" s="138"/>
      <c r="AP902" s="138"/>
      <c r="AQ902" s="138"/>
      <c r="AR902" s="138"/>
      <c r="AS902" s="138"/>
      <c r="AT902" s="138"/>
      <c r="AU902" s="138"/>
    </row>
    <row r="903" spans="1:47" s="139" customFormat="1" ht="13.8" x14ac:dyDescent="0.3">
      <c r="A903" s="277">
        <v>3517</v>
      </c>
      <c r="B903" s="211">
        <v>3517239336</v>
      </c>
      <c r="C903" s="212" t="s">
        <v>337</v>
      </c>
      <c r="D903" s="211">
        <v>239</v>
      </c>
      <c r="E903" s="212" t="s">
        <v>267</v>
      </c>
      <c r="F903" s="211">
        <v>336</v>
      </c>
      <c r="G903" s="212" t="s">
        <v>48</v>
      </c>
      <c r="H903" s="297">
        <v>1</v>
      </c>
      <c r="I903" s="202">
        <v>11404.61762605592</v>
      </c>
      <c r="J903" s="202">
        <v>3011</v>
      </c>
      <c r="K903" s="202">
        <v>0</v>
      </c>
      <c r="L903" s="202">
        <v>893</v>
      </c>
      <c r="M903" s="279">
        <v>15308.61762605592</v>
      </c>
      <c r="O903" s="281">
        <v>0</v>
      </c>
      <c r="P903" s="282">
        <v>0</v>
      </c>
      <c r="Q903" s="205">
        <v>0.09</v>
      </c>
      <c r="R903" s="205">
        <v>3.7803223698042246E-2</v>
      </c>
      <c r="S903" s="272">
        <f t="shared" si="68"/>
        <v>0</v>
      </c>
      <c r="U903" s="287">
        <v>14416</v>
      </c>
      <c r="V903" s="288">
        <v>0</v>
      </c>
      <c r="W903" s="288">
        <v>0</v>
      </c>
      <c r="X903" s="288">
        <v>0</v>
      </c>
      <c r="Y903" s="288">
        <v>893</v>
      </c>
      <c r="Z903" s="279">
        <f t="shared" si="69"/>
        <v>15309</v>
      </c>
      <c r="AB903" s="275">
        <v>0</v>
      </c>
      <c r="AC903" s="204">
        <v>0</v>
      </c>
      <c r="AD903" s="202">
        <v>0</v>
      </c>
      <c r="AE903" s="202">
        <v>0</v>
      </c>
      <c r="AF903" s="276">
        <v>0</v>
      </c>
      <c r="AH903" s="227">
        <f t="shared" si="65"/>
        <v>0</v>
      </c>
      <c r="AI903" s="228">
        <f t="shared" si="66"/>
        <v>0</v>
      </c>
      <c r="AJ903" s="229">
        <f t="shared" si="67"/>
        <v>0</v>
      </c>
      <c r="AN903" s="138"/>
      <c r="AO903" s="138"/>
      <c r="AP903" s="138"/>
      <c r="AQ903" s="138"/>
      <c r="AR903" s="138"/>
      <c r="AS903" s="138"/>
      <c r="AT903" s="138"/>
      <c r="AU903" s="138"/>
    </row>
    <row r="904" spans="1:47" s="139" customFormat="1" ht="13.8" x14ac:dyDescent="0.3">
      <c r="A904" s="277">
        <v>3517</v>
      </c>
      <c r="B904" s="211">
        <v>3517239625</v>
      </c>
      <c r="C904" s="212" t="s">
        <v>337</v>
      </c>
      <c r="D904" s="211">
        <v>239</v>
      </c>
      <c r="E904" s="212" t="s">
        <v>267</v>
      </c>
      <c r="F904" s="211">
        <v>625</v>
      </c>
      <c r="G904" s="212" t="s">
        <v>49</v>
      </c>
      <c r="H904" s="297">
        <v>1</v>
      </c>
      <c r="I904" s="202">
        <v>10048.638756043141</v>
      </c>
      <c r="J904" s="202">
        <v>1748</v>
      </c>
      <c r="K904" s="202">
        <v>0</v>
      </c>
      <c r="L904" s="202">
        <v>893</v>
      </c>
      <c r="M904" s="279">
        <v>12689.638756043141</v>
      </c>
      <c r="O904" s="281">
        <v>0</v>
      </c>
      <c r="P904" s="282">
        <v>0</v>
      </c>
      <c r="Q904" s="205">
        <v>0.09</v>
      </c>
      <c r="R904" s="205">
        <v>4.0604699045540807E-3</v>
      </c>
      <c r="S904" s="272">
        <f t="shared" si="68"/>
        <v>0</v>
      </c>
      <c r="U904" s="287">
        <v>11797</v>
      </c>
      <c r="V904" s="288">
        <v>0</v>
      </c>
      <c r="W904" s="288">
        <v>0</v>
      </c>
      <c r="X904" s="288">
        <v>0</v>
      </c>
      <c r="Y904" s="288">
        <v>893</v>
      </c>
      <c r="Z904" s="279">
        <f t="shared" si="69"/>
        <v>12690</v>
      </c>
      <c r="AB904" s="275">
        <v>0</v>
      </c>
      <c r="AC904" s="204">
        <v>0</v>
      </c>
      <c r="AD904" s="202">
        <v>0</v>
      </c>
      <c r="AE904" s="202">
        <v>0</v>
      </c>
      <c r="AF904" s="276">
        <v>0</v>
      </c>
      <c r="AH904" s="227">
        <f t="shared" si="65"/>
        <v>0</v>
      </c>
      <c r="AI904" s="228">
        <f t="shared" si="66"/>
        <v>0</v>
      </c>
      <c r="AJ904" s="229">
        <f t="shared" si="67"/>
        <v>0</v>
      </c>
      <c r="AN904" s="138"/>
      <c r="AO904" s="138"/>
      <c r="AP904" s="138"/>
      <c r="AQ904" s="138"/>
      <c r="AR904" s="138"/>
      <c r="AS904" s="138"/>
      <c r="AT904" s="138"/>
      <c r="AU904" s="138"/>
    </row>
    <row r="905" spans="1:47" s="139" customFormat="1" ht="13.8" x14ac:dyDescent="0.3">
      <c r="A905" s="277">
        <v>3517</v>
      </c>
      <c r="B905" s="211">
        <v>3517239740</v>
      </c>
      <c r="C905" s="212" t="s">
        <v>337</v>
      </c>
      <c r="D905" s="211">
        <v>239</v>
      </c>
      <c r="E905" s="212" t="s">
        <v>267</v>
      </c>
      <c r="F905" s="211">
        <v>740</v>
      </c>
      <c r="G905" s="212" t="s">
        <v>305</v>
      </c>
      <c r="H905" s="297">
        <v>1</v>
      </c>
      <c r="I905" s="202">
        <v>10320.256157849091</v>
      </c>
      <c r="J905" s="202">
        <v>4242</v>
      </c>
      <c r="K905" s="202">
        <v>0</v>
      </c>
      <c r="L905" s="202">
        <v>893</v>
      </c>
      <c r="M905" s="279">
        <v>15455.256157849091</v>
      </c>
      <c r="O905" s="281">
        <v>0</v>
      </c>
      <c r="P905" s="282">
        <v>0</v>
      </c>
      <c r="Q905" s="205">
        <v>0.09</v>
      </c>
      <c r="R905" s="205">
        <v>1.723383997987501E-3</v>
      </c>
      <c r="S905" s="272">
        <f t="shared" si="68"/>
        <v>0</v>
      </c>
      <c r="U905" s="287">
        <v>14562</v>
      </c>
      <c r="V905" s="288">
        <v>0</v>
      </c>
      <c r="W905" s="288">
        <v>0</v>
      </c>
      <c r="X905" s="288">
        <v>0</v>
      </c>
      <c r="Y905" s="288">
        <v>893</v>
      </c>
      <c r="Z905" s="279">
        <f t="shared" si="69"/>
        <v>15455</v>
      </c>
      <c r="AB905" s="275">
        <v>0</v>
      </c>
      <c r="AC905" s="204">
        <v>0</v>
      </c>
      <c r="AD905" s="202">
        <v>0</v>
      </c>
      <c r="AE905" s="202">
        <v>0</v>
      </c>
      <c r="AF905" s="276">
        <v>0</v>
      </c>
      <c r="AH905" s="227">
        <f t="shared" si="65"/>
        <v>0</v>
      </c>
      <c r="AI905" s="228">
        <f t="shared" si="66"/>
        <v>0</v>
      </c>
      <c r="AJ905" s="229">
        <f t="shared" si="67"/>
        <v>0</v>
      </c>
      <c r="AN905" s="138"/>
      <c r="AO905" s="138"/>
      <c r="AP905" s="138"/>
      <c r="AQ905" s="138"/>
      <c r="AR905" s="138"/>
      <c r="AS905" s="138"/>
      <c r="AT905" s="138"/>
      <c r="AU905" s="138"/>
    </row>
    <row r="906" spans="1:47" s="139" customFormat="1" ht="13.8" x14ac:dyDescent="0.3">
      <c r="A906" s="277">
        <v>3517</v>
      </c>
      <c r="B906" s="211">
        <v>3517239760</v>
      </c>
      <c r="C906" s="212" t="s">
        <v>337</v>
      </c>
      <c r="D906" s="211">
        <v>239</v>
      </c>
      <c r="E906" s="212" t="s">
        <v>267</v>
      </c>
      <c r="F906" s="211">
        <v>760</v>
      </c>
      <c r="G906" s="212" t="s">
        <v>279</v>
      </c>
      <c r="H906" s="297">
        <v>9</v>
      </c>
      <c r="I906" s="202">
        <v>11414.961878561229</v>
      </c>
      <c r="J906" s="202">
        <v>2215</v>
      </c>
      <c r="K906" s="202">
        <v>0</v>
      </c>
      <c r="L906" s="202">
        <v>893</v>
      </c>
      <c r="M906" s="279">
        <v>14522.961878561229</v>
      </c>
      <c r="O906" s="281">
        <v>0</v>
      </c>
      <c r="P906" s="282">
        <v>0</v>
      </c>
      <c r="Q906" s="205">
        <v>0.09</v>
      </c>
      <c r="R906" s="205">
        <v>2.991758451848054E-2</v>
      </c>
      <c r="S906" s="272">
        <f t="shared" si="68"/>
        <v>0</v>
      </c>
      <c r="U906" s="287">
        <v>122670</v>
      </c>
      <c r="V906" s="288">
        <v>0</v>
      </c>
      <c r="W906" s="288">
        <v>0</v>
      </c>
      <c r="X906" s="288">
        <v>0</v>
      </c>
      <c r="Y906" s="288">
        <v>8037</v>
      </c>
      <c r="Z906" s="279">
        <f t="shared" si="69"/>
        <v>130707</v>
      </c>
      <c r="AB906" s="275">
        <v>0</v>
      </c>
      <c r="AC906" s="204">
        <v>0</v>
      </c>
      <c r="AD906" s="202">
        <v>0</v>
      </c>
      <c r="AE906" s="202">
        <v>0</v>
      </c>
      <c r="AF906" s="276">
        <v>0</v>
      </c>
      <c r="AH906" s="227">
        <f t="shared" ref="AH906:AH911" si="70">IFERROR(VLOOKUP($B906,_18PJ,7,FALSE),0)</f>
        <v>0</v>
      </c>
      <c r="AI906" s="228">
        <f t="shared" ref="AI906:AI911" si="71">IFERROR(VLOOKUP($B906,_18PJ,8,FALSE),0)</f>
        <v>0</v>
      </c>
      <c r="AJ906" s="229">
        <f t="shared" ref="AJ906:AJ911" si="72">IFERROR(VLOOKUP($B906,_18PJ,9,FALSE),0)</f>
        <v>0</v>
      </c>
      <c r="AN906" s="138"/>
      <c r="AO906" s="138"/>
      <c r="AP906" s="138"/>
      <c r="AQ906" s="138"/>
      <c r="AR906" s="138"/>
      <c r="AS906" s="138"/>
      <c r="AT906" s="138"/>
      <c r="AU906" s="138"/>
    </row>
    <row r="907" spans="1:47" s="139" customFormat="1" ht="13.8" x14ac:dyDescent="0.3">
      <c r="A907" s="277">
        <v>3517</v>
      </c>
      <c r="B907" s="211">
        <v>3517239780</v>
      </c>
      <c r="C907" s="212" t="s">
        <v>337</v>
      </c>
      <c r="D907" s="211">
        <v>239</v>
      </c>
      <c r="E907" s="212" t="s">
        <v>267</v>
      </c>
      <c r="F907" s="211">
        <v>780</v>
      </c>
      <c r="G907" s="212" t="s">
        <v>261</v>
      </c>
      <c r="H907" s="297">
        <v>1</v>
      </c>
      <c r="I907" s="202">
        <v>10256.763557259985</v>
      </c>
      <c r="J907" s="202">
        <v>1880</v>
      </c>
      <c r="K907" s="202">
        <v>0</v>
      </c>
      <c r="L907" s="202">
        <v>893</v>
      </c>
      <c r="M907" s="279">
        <v>13029.763557259985</v>
      </c>
      <c r="O907" s="281">
        <v>0</v>
      </c>
      <c r="P907" s="282">
        <v>0</v>
      </c>
      <c r="Q907" s="205">
        <v>0.09</v>
      </c>
      <c r="R907" s="205">
        <v>1.3079383495692537E-2</v>
      </c>
      <c r="S907" s="272">
        <f t="shared" ref="S907:S911" si="73">IFERROR(X907/H907,0)</f>
        <v>0</v>
      </c>
      <c r="U907" s="287">
        <v>12137</v>
      </c>
      <c r="V907" s="288">
        <v>0</v>
      </c>
      <c r="W907" s="288">
        <v>0</v>
      </c>
      <c r="X907" s="288">
        <v>0</v>
      </c>
      <c r="Y907" s="288">
        <v>893</v>
      </c>
      <c r="Z907" s="279">
        <f t="shared" ref="Z907:Z911" si="74">SUM(U907:Y907)</f>
        <v>13030</v>
      </c>
      <c r="AB907" s="275">
        <v>0</v>
      </c>
      <c r="AC907" s="204">
        <v>0</v>
      </c>
      <c r="AD907" s="202">
        <v>0</v>
      </c>
      <c r="AE907" s="202">
        <v>0</v>
      </c>
      <c r="AF907" s="276">
        <v>0</v>
      </c>
      <c r="AH907" s="227">
        <f t="shared" si="70"/>
        <v>0</v>
      </c>
      <c r="AI907" s="228">
        <f t="shared" si="71"/>
        <v>0</v>
      </c>
      <c r="AJ907" s="229">
        <f t="shared" si="72"/>
        <v>0</v>
      </c>
      <c r="AN907" s="138"/>
      <c r="AO907" s="138"/>
      <c r="AP907" s="138"/>
      <c r="AQ907" s="138"/>
      <c r="AR907" s="138"/>
      <c r="AS907" s="138"/>
      <c r="AT907" s="138"/>
      <c r="AU907" s="138"/>
    </row>
    <row r="908" spans="1:47" s="139" customFormat="1" ht="13.8" x14ac:dyDescent="0.3">
      <c r="A908" s="277">
        <v>3518</v>
      </c>
      <c r="B908" s="211">
        <v>3518149128</v>
      </c>
      <c r="C908" s="212" t="s">
        <v>339</v>
      </c>
      <c r="D908" s="211">
        <v>149</v>
      </c>
      <c r="E908" s="212" t="s">
        <v>103</v>
      </c>
      <c r="F908" s="211">
        <v>128</v>
      </c>
      <c r="G908" s="212" t="s">
        <v>110</v>
      </c>
      <c r="H908" s="297">
        <v>6</v>
      </c>
      <c r="I908" s="202">
        <v>11456.836107503608</v>
      </c>
      <c r="J908" s="202">
        <v>580</v>
      </c>
      <c r="K908" s="202">
        <v>0</v>
      </c>
      <c r="L908" s="202">
        <v>893</v>
      </c>
      <c r="M908" s="279">
        <v>12929.836107503608</v>
      </c>
      <c r="O908" s="281">
        <v>0</v>
      </c>
      <c r="P908" s="282">
        <v>0</v>
      </c>
      <c r="Q908" s="205">
        <v>0.18</v>
      </c>
      <c r="R908" s="205">
        <v>3.3722750921058114E-2</v>
      </c>
      <c r="S908" s="272">
        <f t="shared" si="73"/>
        <v>0</v>
      </c>
      <c r="U908" s="287">
        <v>72222</v>
      </c>
      <c r="V908" s="288">
        <v>0</v>
      </c>
      <c r="W908" s="288">
        <v>0</v>
      </c>
      <c r="X908" s="288">
        <v>0</v>
      </c>
      <c r="Y908" s="288">
        <v>5358</v>
      </c>
      <c r="Z908" s="279">
        <f t="shared" si="74"/>
        <v>77580</v>
      </c>
      <c r="AB908" s="275">
        <v>0</v>
      </c>
      <c r="AC908" s="204">
        <v>0</v>
      </c>
      <c r="AD908" s="202">
        <v>0</v>
      </c>
      <c r="AE908" s="202">
        <v>0</v>
      </c>
      <c r="AF908" s="276">
        <v>0</v>
      </c>
      <c r="AH908" s="227">
        <f t="shared" si="70"/>
        <v>0</v>
      </c>
      <c r="AI908" s="228">
        <f t="shared" si="71"/>
        <v>0</v>
      </c>
      <c r="AJ908" s="229">
        <f t="shared" si="72"/>
        <v>0</v>
      </c>
      <c r="AN908" s="138"/>
      <c r="AO908" s="138"/>
      <c r="AP908" s="138"/>
      <c r="AQ908" s="138"/>
      <c r="AR908" s="138"/>
      <c r="AS908" s="138"/>
      <c r="AT908" s="138"/>
      <c r="AU908" s="138"/>
    </row>
    <row r="909" spans="1:47" s="139" customFormat="1" ht="13.8" x14ac:dyDescent="0.3">
      <c r="A909" s="277">
        <v>3518</v>
      </c>
      <c r="B909" s="211">
        <v>3518149149</v>
      </c>
      <c r="C909" s="212" t="s">
        <v>339</v>
      </c>
      <c r="D909" s="211">
        <v>149</v>
      </c>
      <c r="E909" s="212" t="s">
        <v>103</v>
      </c>
      <c r="F909" s="211">
        <v>149</v>
      </c>
      <c r="G909" s="212" t="s">
        <v>103</v>
      </c>
      <c r="H909" s="297">
        <v>103</v>
      </c>
      <c r="I909" s="202">
        <v>12808.462003253087</v>
      </c>
      <c r="J909" s="202">
        <v>194</v>
      </c>
      <c r="K909" s="202">
        <v>0</v>
      </c>
      <c r="L909" s="202">
        <v>893</v>
      </c>
      <c r="M909" s="279">
        <v>13895.462003253087</v>
      </c>
      <c r="O909" s="281">
        <v>0</v>
      </c>
      <c r="P909" s="282">
        <v>0</v>
      </c>
      <c r="Q909" s="205">
        <v>0.18</v>
      </c>
      <c r="R909" s="205">
        <v>0.11365970423433619</v>
      </c>
      <c r="S909" s="272">
        <f t="shared" si="73"/>
        <v>0</v>
      </c>
      <c r="U909" s="287">
        <v>1339206</v>
      </c>
      <c r="V909" s="288">
        <v>0</v>
      </c>
      <c r="W909" s="288">
        <v>0</v>
      </c>
      <c r="X909" s="288">
        <v>0</v>
      </c>
      <c r="Y909" s="288">
        <v>91979</v>
      </c>
      <c r="Z909" s="279">
        <f t="shared" si="74"/>
        <v>1431185</v>
      </c>
      <c r="AB909" s="275">
        <v>0</v>
      </c>
      <c r="AC909" s="204">
        <v>0</v>
      </c>
      <c r="AD909" s="202">
        <v>0</v>
      </c>
      <c r="AE909" s="202">
        <v>0</v>
      </c>
      <c r="AF909" s="276">
        <v>0</v>
      </c>
      <c r="AH909" s="227">
        <f t="shared" si="70"/>
        <v>0</v>
      </c>
      <c r="AI909" s="228">
        <f t="shared" si="71"/>
        <v>0</v>
      </c>
      <c r="AJ909" s="229">
        <f t="shared" si="72"/>
        <v>0</v>
      </c>
      <c r="AN909" s="138"/>
      <c r="AO909" s="138"/>
      <c r="AP909" s="138"/>
      <c r="AQ909" s="138"/>
      <c r="AR909" s="138"/>
      <c r="AS909" s="138"/>
      <c r="AT909" s="138"/>
      <c r="AU909" s="138"/>
    </row>
    <row r="910" spans="1:47" s="139" customFormat="1" ht="13.8" x14ac:dyDescent="0.3">
      <c r="A910" s="277">
        <v>3518</v>
      </c>
      <c r="B910" s="211">
        <v>3518149160</v>
      </c>
      <c r="C910" s="212" t="s">
        <v>339</v>
      </c>
      <c r="D910" s="211">
        <v>149</v>
      </c>
      <c r="E910" s="212" t="s">
        <v>103</v>
      </c>
      <c r="F910" s="211">
        <v>160</v>
      </c>
      <c r="G910" s="212" t="s">
        <v>104</v>
      </c>
      <c r="H910" s="297">
        <v>6</v>
      </c>
      <c r="I910" s="202">
        <v>12255.087011245676</v>
      </c>
      <c r="J910" s="202">
        <v>141</v>
      </c>
      <c r="K910" s="202">
        <v>0</v>
      </c>
      <c r="L910" s="202">
        <v>893</v>
      </c>
      <c r="M910" s="279">
        <v>13289.087011245676</v>
      </c>
      <c r="O910" s="281">
        <v>0</v>
      </c>
      <c r="P910" s="282">
        <v>0</v>
      </c>
      <c r="Q910" s="205">
        <v>0.1273</v>
      </c>
      <c r="R910" s="205">
        <v>0.10429118617141747</v>
      </c>
      <c r="S910" s="272">
        <f t="shared" si="73"/>
        <v>0</v>
      </c>
      <c r="U910" s="287">
        <v>74376</v>
      </c>
      <c r="V910" s="288">
        <v>0</v>
      </c>
      <c r="W910" s="288">
        <v>0</v>
      </c>
      <c r="X910" s="288">
        <v>0</v>
      </c>
      <c r="Y910" s="288">
        <v>5358</v>
      </c>
      <c r="Z910" s="279">
        <f t="shared" si="74"/>
        <v>79734</v>
      </c>
      <c r="AB910" s="275">
        <v>0</v>
      </c>
      <c r="AC910" s="204">
        <v>0</v>
      </c>
      <c r="AD910" s="202">
        <v>0</v>
      </c>
      <c r="AE910" s="202">
        <v>0</v>
      </c>
      <c r="AF910" s="276">
        <v>0</v>
      </c>
      <c r="AH910" s="227">
        <f t="shared" si="70"/>
        <v>0</v>
      </c>
      <c r="AI910" s="228">
        <f t="shared" si="71"/>
        <v>0</v>
      </c>
      <c r="AJ910" s="229">
        <f t="shared" si="72"/>
        <v>0</v>
      </c>
      <c r="AN910" s="138"/>
      <c r="AO910" s="138"/>
      <c r="AP910" s="138"/>
      <c r="AQ910" s="138"/>
      <c r="AR910" s="138"/>
      <c r="AS910" s="138"/>
      <c r="AT910" s="138"/>
      <c r="AU910" s="138"/>
    </row>
    <row r="911" spans="1:47" s="209" customFormat="1" ht="13.8" x14ac:dyDescent="0.3">
      <c r="A911" s="277">
        <v>3518</v>
      </c>
      <c r="B911" s="211">
        <v>3518149181</v>
      </c>
      <c r="C911" s="212" t="s">
        <v>339</v>
      </c>
      <c r="D911" s="211">
        <v>149</v>
      </c>
      <c r="E911" s="212" t="s">
        <v>103</v>
      </c>
      <c r="F911" s="211">
        <v>181</v>
      </c>
      <c r="G911" s="212" t="s">
        <v>105</v>
      </c>
      <c r="H911" s="297">
        <v>4</v>
      </c>
      <c r="I911" s="202">
        <v>11377.02377179523</v>
      </c>
      <c r="J911" s="202">
        <v>735</v>
      </c>
      <c r="K911" s="202">
        <v>0</v>
      </c>
      <c r="L911" s="202">
        <v>893</v>
      </c>
      <c r="M911" s="279">
        <v>13005.02377179523</v>
      </c>
      <c r="N911" s="139"/>
      <c r="O911" s="281">
        <v>0</v>
      </c>
      <c r="P911" s="282">
        <v>0</v>
      </c>
      <c r="Q911" s="205">
        <v>0.09</v>
      </c>
      <c r="R911" s="205">
        <v>1.2964053022983042E-2</v>
      </c>
      <c r="S911" s="272">
        <f t="shared" si="73"/>
        <v>0</v>
      </c>
      <c r="T911" s="139"/>
      <c r="U911" s="287">
        <v>48448</v>
      </c>
      <c r="V911" s="288">
        <v>0</v>
      </c>
      <c r="W911" s="288">
        <v>0</v>
      </c>
      <c r="X911" s="288">
        <v>0</v>
      </c>
      <c r="Y911" s="288">
        <v>3572</v>
      </c>
      <c r="Z911" s="279">
        <f t="shared" si="74"/>
        <v>52020</v>
      </c>
      <c r="AA911" s="139"/>
      <c r="AB911" s="275">
        <v>0</v>
      </c>
      <c r="AC911" s="204">
        <v>0</v>
      </c>
      <c r="AD911" s="202">
        <v>0</v>
      </c>
      <c r="AE911" s="202">
        <v>0</v>
      </c>
      <c r="AF911" s="276">
        <v>0</v>
      </c>
      <c r="AG911" s="139"/>
      <c r="AH911" s="227">
        <f t="shared" si="70"/>
        <v>0</v>
      </c>
      <c r="AI911" s="228">
        <f t="shared" si="71"/>
        <v>0</v>
      </c>
      <c r="AJ911" s="229">
        <f t="shared" si="72"/>
        <v>0</v>
      </c>
      <c r="AK911" s="139"/>
      <c r="AL911" s="139"/>
    </row>
    <row r="912" spans="1:47" s="209" customFormat="1" ht="3.9" customHeight="1" x14ac:dyDescent="0.3">
      <c r="A912" s="277"/>
      <c r="B912" s="211"/>
      <c r="C912" s="212"/>
      <c r="D912" s="211"/>
      <c r="E912" s="212"/>
      <c r="F912" s="211"/>
      <c r="G912" s="212"/>
      <c r="H912" s="297"/>
      <c r="I912" s="202"/>
      <c r="J912" s="202"/>
      <c r="K912" s="202"/>
      <c r="L912" s="202"/>
      <c r="M912" s="279"/>
      <c r="O912" s="281"/>
      <c r="P912" s="282"/>
      <c r="Q912" s="205"/>
      <c r="R912" s="205"/>
      <c r="S912" s="272"/>
      <c r="T912" s="139"/>
      <c r="U912" s="287"/>
      <c r="V912" s="288"/>
      <c r="W912" s="288"/>
      <c r="X912" s="288"/>
      <c r="Y912" s="288"/>
      <c r="Z912" s="279"/>
      <c r="AB912" s="275"/>
      <c r="AC912" s="204"/>
      <c r="AD912" s="202"/>
      <c r="AE912" s="202"/>
      <c r="AF912" s="276"/>
      <c r="AH912" s="227"/>
      <c r="AI912" s="228"/>
      <c r="AJ912" s="229"/>
    </row>
    <row r="913" spans="1:36" s="209" customFormat="1" ht="13.8" x14ac:dyDescent="0.3">
      <c r="A913" s="389">
        <v>9999</v>
      </c>
      <c r="B913" s="390" t="s">
        <v>618</v>
      </c>
      <c r="C913" s="391"/>
      <c r="D913" s="391"/>
      <c r="E913" s="391"/>
      <c r="F913" s="391"/>
      <c r="G913" s="391"/>
      <c r="H913" s="392">
        <f>SUBTOTAL(9,H10:H912)</f>
        <v>43548</v>
      </c>
      <c r="I913" s="391" t="s">
        <v>369</v>
      </c>
      <c r="J913" s="391" t="s">
        <v>369</v>
      </c>
      <c r="K913" s="391" t="s">
        <v>369</v>
      </c>
      <c r="L913" s="391" t="s">
        <v>369</v>
      </c>
      <c r="M913" s="393" t="s">
        <v>369</v>
      </c>
      <c r="N913" s="231"/>
      <c r="O913" s="394">
        <f>SUBTOTAL(9,O10:O912)</f>
        <v>149.99999999999946</v>
      </c>
      <c r="P913" s="395">
        <f>SUBTOTAL(9,P10:P912)</f>
        <v>0</v>
      </c>
      <c r="Q913" s="391" t="s">
        <v>369</v>
      </c>
      <c r="R913" s="391" t="s">
        <v>369</v>
      </c>
      <c r="S913" s="393" t="s">
        <v>369</v>
      </c>
      <c r="T913" s="231"/>
      <c r="U913" s="396">
        <f t="shared" ref="U913:Z913" si="75">SUBTOTAL(9,U10:U912)</f>
        <v>602995374</v>
      </c>
      <c r="V913" s="397">
        <f t="shared" si="75"/>
        <v>0</v>
      </c>
      <c r="W913" s="397">
        <f t="shared" si="75"/>
        <v>-1913219</v>
      </c>
      <c r="X913" s="397">
        <f t="shared" si="75"/>
        <v>-233484.606988126</v>
      </c>
      <c r="Y913" s="398">
        <f t="shared" si="75"/>
        <v>38754794</v>
      </c>
      <c r="Z913" s="399">
        <f t="shared" si="75"/>
        <v>639603464.39301181</v>
      </c>
      <c r="AA913" s="231"/>
      <c r="AB913" s="400">
        <f>SUBTOTAL(9,AB10:AB912)</f>
        <v>1329</v>
      </c>
      <c r="AC913" s="395">
        <f>SUBTOTAL(9,AC10:AC912)</f>
        <v>147.28315889514755</v>
      </c>
      <c r="AD913" s="401">
        <f>SUBTOTAL(9,AD10:AD912)</f>
        <v>2044594</v>
      </c>
      <c r="AE913" s="402">
        <f>SUBTOTAL(9,AE10:AE912)</f>
        <v>0</v>
      </c>
      <c r="AF913" s="403">
        <f>SUBTOTAL(9,AF10:AF912)</f>
        <v>0</v>
      </c>
      <c r="AG913" s="231"/>
      <c r="AH913" s="404">
        <f>SUBTOTAL(9,AH10:AH912)</f>
        <v>-22.909999999999989</v>
      </c>
      <c r="AI913" s="405">
        <f>SUBTOTAL(9,AI10:AI912)</f>
        <v>-2591</v>
      </c>
      <c r="AJ913" s="406">
        <f>SUBTOTAL(9,AJ10:AJ912)</f>
        <v>-175535.12718471838</v>
      </c>
    </row>
    <row r="914" spans="1:36" x14ac:dyDescent="0.3">
      <c r="U914" s="409"/>
      <c r="V914" s="409"/>
      <c r="W914" s="410"/>
      <c r="X914" s="408"/>
      <c r="Y914" s="408"/>
      <c r="Z914" s="408"/>
    </row>
    <row r="915" spans="1:36" x14ac:dyDescent="0.3">
      <c r="U915" s="409"/>
      <c r="V915" s="409"/>
      <c r="W915" s="409"/>
      <c r="X915" s="409"/>
      <c r="Y915" s="409"/>
      <c r="Z915" s="408"/>
    </row>
  </sheetData>
  <autoFilter ref="A9:AK911" xr:uid="{BE82D0FB-6EEC-47F6-A8E8-F3529ADAD7AB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DESE-231-52652</_dlc_DocId>
    <_dlc_DocIdUrl xmlns="733efe1c-5bbe-4968-87dc-d400e65c879f">
      <Url>https://sharepoint.doemass.org/ese/webteam/cps/_layouts/DocIdRedir.aspx?ID=DESE-231-52652</Url>
      <Description>DESE-231-52652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A4534D25-B68A-4D88-9A6C-DFB286E18C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467EC7-C55B-4EC2-A38F-168E63B25FB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4152AEA-5D8D-4A50-A705-C9AC65A5D907}">
  <ds:schemaRefs>
    <ds:schemaRef ds:uri="0a4e05da-b9bc-4326-ad73-01ef31b95567"/>
    <ds:schemaRef ds:uri="http://schemas.microsoft.com/office/2006/documentManagement/types"/>
    <ds:schemaRef ds:uri="http://purl.org/dc/terms/"/>
    <ds:schemaRef ds:uri="733efe1c-5bbe-4968-87dc-d400e65c879f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1C521DC9-D568-4BF4-A3AC-B43BD06A569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districts</vt:lpstr>
      <vt:lpstr>pct hist</vt:lpstr>
      <vt:lpstr>18Q4</vt:lpstr>
      <vt:lpstr>18PJb</vt:lpstr>
      <vt:lpstr>19Q1a</vt:lpstr>
      <vt:lpstr>19Q1c</vt:lpstr>
      <vt:lpstr>19Q1e</vt:lpstr>
      <vt:lpstr>19Q2</vt:lpstr>
      <vt:lpstr>19Q3</vt:lpstr>
      <vt:lpstr>19Q4</vt:lpstr>
      <vt:lpstr>r a t e    h i s t o r y</vt:lpstr>
      <vt:lpstr>_18PJ</vt:lpstr>
      <vt:lpstr>_18Q4</vt:lpstr>
      <vt:lpstr>_19Q1a</vt:lpstr>
      <vt:lpstr>_19Q1c</vt:lpstr>
      <vt:lpstr>_19Q1e</vt:lpstr>
      <vt:lpstr>_19Q2</vt:lpstr>
      <vt:lpstr>_19Q3</vt:lpstr>
      <vt:lpstr>_19Q4</vt:lpstr>
      <vt:lpstr>distinfo</vt:lpstr>
      <vt:lpstr>'19Q1e'!Print_Area</vt:lpstr>
      <vt:lpstr>'19Q1e'!Print_Titles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Tuition Rate Summary</dc:title>
  <dc:subject>Tuition Rate Summary</dc:subject>
  <dc:creator>Cabral, Hadley (DOE)</dc:creator>
  <cp:lastModifiedBy>O'Brien-Driscoll, Courtney (EOE)</cp:lastModifiedBy>
  <cp:lastPrinted>2018-07-27T15:12:08Z</cp:lastPrinted>
  <dcterms:created xsi:type="dcterms:W3CDTF">2018-04-13T15:54:00Z</dcterms:created>
  <dcterms:modified xsi:type="dcterms:W3CDTF">2019-07-03T16:17:39Z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0x010100524261BFE874874F899C38CF9C771BFF</vt:lpwstr>
  </property>
  <property fmtid="{D5CDD505-2E9C-101B-9397-08002B2CF9AE}" pid="3" name="_dlc_DocIdItemGuid">
    <vt:lpwstr>94fd119f-5b46-41a5-87a5-7d595bcb73d9</vt:lpwstr>
  </property>
  <property fmtid="{D5CDD505-2E9C-101B-9397-08002B2CF9AE}" pid="4" name="metadate">
    <vt:lpwstr>July 2 2019</vt:lpwstr>
  </property>
</Properties>
</file>